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chartsheets/sheet1.xml" ContentType="application/vnd.openxmlformats-officedocument.spreadsheetml.chartsheet+xml"/>
  <Override PartName="/xl/chartsheets/sheet2.xml" ContentType="application/vnd.openxmlformats-officedocument.spreadsheetml.chartsheet+xml"/>
  <Override PartName="/xl/chartsheets/sheet3.xml" ContentType="application/vnd.openxmlformats-officedocument.spreadsheetml.chart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chartsheets/sheet4.xml" ContentType="application/vnd.openxmlformats-officedocument.spreadsheetml.chartsheet+xml"/>
  <Override PartName="/xl/chartsheets/sheet5.xml" ContentType="application/vnd.openxmlformats-officedocument.spreadsheetml.chartsheet+xml"/>
  <Override PartName="/xl/chartsheets/sheet6.xml" ContentType="application/vnd.openxmlformats-officedocument.spreadsheetml.chartsheet+xml"/>
  <Override PartName="/xl/chartsheets/sheet7.xml" ContentType="application/vnd.openxmlformats-officedocument.spreadsheetml.chartsheet+xml"/>
  <Override PartName="/xl/chartsheets/sheet8.xml" ContentType="application/vnd.openxmlformats-officedocument.spreadsheetml.chartsheet+xml"/>
  <Override PartName="/xl/chartsheets/sheet9.xml" ContentType="application/vnd.openxmlformats-officedocument.spreadsheetml.chartsheet+xml"/>
  <Override PartName="/xl/chartsheets/sheet10.xml" ContentType="application/vnd.openxmlformats-officedocument.spreadsheetml.chartsheet+xml"/>
  <Override PartName="/xl/chartsheets/sheet11.xml" ContentType="application/vnd.openxmlformats-officedocument.spreadsheetml.chartsheet+xml"/>
  <Override PartName="/xl/worksheets/sheet5.xml" ContentType="application/vnd.openxmlformats-officedocument.spreadsheetml.worksheet+xml"/>
  <Override PartName="/xl/worksheets/sheet6.xml" ContentType="application/vnd.openxmlformats-officedocument.spreadsheetml.worksheet+xml"/>
  <Override PartName="/xl/chartsheets/sheet12.xml" ContentType="application/vnd.openxmlformats-officedocument.spreadsheetml.chartsheet+xml"/>
  <Override PartName="/xl/chartsheets/sheet13.xml" ContentType="application/vnd.openxmlformats-officedocument.spreadsheetml.chartsheet+xml"/>
  <Override PartName="/xl/chartsheets/sheet14.xml" ContentType="application/vnd.openxmlformats-officedocument.spreadsheetml.chartsheet+xml"/>
  <Override PartName="/xl/chartsheets/sheet15.xml" ContentType="application/vnd.openxmlformats-officedocument.spreadsheetml.chartsheet+xml"/>
  <Override PartName="/xl/chartsheets/sheet16.xml" ContentType="application/vnd.openxmlformats-officedocument.spreadsheetml.chartsheet+xml"/>
  <Override PartName="/xl/chartsheets/sheet17.xml" ContentType="application/vnd.openxmlformats-officedocument.spreadsheetml.chartsheet+xml"/>
  <Override PartName="/xl/chartsheets/sheet18.xml" ContentType="application/vnd.openxmlformats-officedocument.spreadsheetml.chartsheet+xml"/>
  <Override PartName="/xl/chartsheets/sheet19.xml" ContentType="application/vnd.openxmlformats-officedocument.spreadsheetml.chartsheet+xml"/>
  <Override PartName="/xl/chartsheets/sheet20.xml" ContentType="application/vnd.openxmlformats-officedocument.spreadsheetml.chart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chartsheets/sheet21.xml" ContentType="application/vnd.openxmlformats-officedocument.spreadsheetml.chartsheet+xml"/>
  <Override PartName="/xl/chartsheets/sheet22.xml" ContentType="application/vnd.openxmlformats-officedocument.spreadsheetml.chartsheet+xml"/>
  <Override PartName="/xl/worksheets/sheet17.xml" ContentType="application/vnd.openxmlformats-officedocument.spreadsheetml.worksheet+xml"/>
  <Override PartName="/xl/chartsheets/sheet23.xml" ContentType="application/vnd.openxmlformats-officedocument.spreadsheetml.chartsheet+xml"/>
  <Override PartName="/xl/chartsheets/sheet24.xml" ContentType="application/vnd.openxmlformats-officedocument.spreadsheetml.chartsheet+xml"/>
  <Override PartName="/xl/chartsheets/sheet25.xml" ContentType="application/vnd.openxmlformats-officedocument.spreadsheetml.chartsheet+xml"/>
  <Override PartName="/xl/chartsheets/sheet26.xml" ContentType="application/vnd.openxmlformats-officedocument.spreadsheetml.chartsheet+xml"/>
  <Override PartName="/xl/worksheets/sheet18.xml" ContentType="application/vnd.openxmlformats-officedocument.spreadsheetml.worksheet+xml"/>
  <Override PartName="/xl/chartsheets/sheet27.xml" ContentType="application/vnd.openxmlformats-officedocument.spreadsheetml.chartsheet+xml"/>
  <Override PartName="/xl/chartsheets/sheet28.xml" ContentType="application/vnd.openxmlformats-officedocument.spreadsheetml.chartsheet+xml"/>
  <Override PartName="/xl/chartsheets/sheet29.xml" ContentType="application/vnd.openxmlformats-officedocument.spreadsheetml.chartsheet+xml"/>
  <Override PartName="/xl/chartsheets/sheet30.xml" ContentType="application/vnd.openxmlformats-officedocument.spreadsheetml.chart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chartsheets/sheet31.xml" ContentType="application/vnd.openxmlformats-officedocument.spreadsheetml.chartsheet+xml"/>
  <Override PartName="/xl/worksheets/sheet26.xml" ContentType="application/vnd.openxmlformats-officedocument.spreadsheetml.worksheet+xml"/>
  <Override PartName="/xl/chartsheets/sheet32.xml" ContentType="application/vnd.openxmlformats-officedocument.spreadsheetml.chartsheet+xml"/>
  <Override PartName="/xl/chartsheets/sheet33.xml" ContentType="application/vnd.openxmlformats-officedocument.spreadsheetml.chartsheet+xml"/>
  <Override PartName="/xl/worksheets/sheet27.xml" ContentType="application/vnd.openxmlformats-officedocument.spreadsheetml.worksheet+xml"/>
  <Override PartName="/xl/chartsheets/sheet34.xml" ContentType="application/vnd.openxmlformats-officedocument.spreadsheetml.chartsheet+xml"/>
  <Override PartName="/xl/chartsheets/sheet35.xml" ContentType="application/vnd.openxmlformats-officedocument.spreadsheetml.chartsheet+xml"/>
  <Override PartName="/xl/chartsheets/sheet36.xml" ContentType="application/vnd.openxmlformats-officedocument.spreadsheetml.chartsheet+xml"/>
  <Override PartName="/xl/worksheets/sheet28.xml" ContentType="application/vnd.openxmlformats-officedocument.spreadsheetml.worksheet+xml"/>
  <Override PartName="/xl/chartsheets/sheet37.xml" ContentType="application/vnd.openxmlformats-officedocument.spreadsheetml.chart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ml.chartshapes+xml"/>
  <Override PartName="/xl/drawings/drawing3.xml" ContentType="application/vnd.openxmlformats-officedocument.drawing+xml"/>
  <Override PartName="/xl/charts/chart2.xml" ContentType="application/vnd.openxmlformats-officedocument.drawingml.chart+xml"/>
  <Override PartName="/xl/drawings/drawing4.xml" ContentType="application/vnd.openxmlformats-officedocument.drawingml.chartshapes+xml"/>
  <Override PartName="/xl/drawings/drawing5.xml" ContentType="application/vnd.openxmlformats-officedocument.drawing+xml"/>
  <Override PartName="/xl/charts/chart3.xml" ContentType="application/vnd.openxmlformats-officedocument.drawingml.chart+xml"/>
  <Override PartName="/xl/drawings/drawing6.xml" ContentType="application/vnd.openxmlformats-officedocument.drawingml.chartshapes+xml"/>
  <Override PartName="/xl/drawings/drawing7.xml" ContentType="application/vnd.openxmlformats-officedocument.drawing+xml"/>
  <Override PartName="/xl/charts/chart4.xml" ContentType="application/vnd.openxmlformats-officedocument.drawingml.chart+xml"/>
  <Override PartName="/xl/drawings/drawing8.xml" ContentType="application/vnd.openxmlformats-officedocument.drawing+xml"/>
  <Override PartName="/xl/charts/chart5.xml" ContentType="application/vnd.openxmlformats-officedocument.drawingml.chart+xml"/>
  <Override PartName="/xl/drawings/drawing9.xml" ContentType="application/vnd.openxmlformats-officedocument.drawing+xml"/>
  <Override PartName="/xl/charts/chart6.xml" ContentType="application/vnd.openxmlformats-officedocument.drawingml.chart+xml"/>
  <Override PartName="/xl/theme/themeOverride1.xml" ContentType="application/vnd.openxmlformats-officedocument.themeOverride+xml"/>
  <Override PartName="/xl/drawings/drawing10.xml" ContentType="application/vnd.openxmlformats-officedocument.drawing+xml"/>
  <Override PartName="/xl/charts/chart7.xml" ContentType="application/vnd.openxmlformats-officedocument.drawingml.chart+xml"/>
  <Override PartName="/xl/drawings/drawing11.xml" ContentType="application/vnd.openxmlformats-officedocument.drawingml.chartshapes+xml"/>
  <Override PartName="/xl/drawings/drawing12.xml" ContentType="application/vnd.openxmlformats-officedocument.drawing+xml"/>
  <Override PartName="/xl/charts/chart8.xml" ContentType="application/vnd.openxmlformats-officedocument.drawingml.chart+xml"/>
  <Override PartName="/xl/theme/themeOverride2.xml" ContentType="application/vnd.openxmlformats-officedocument.themeOverride+xml"/>
  <Override PartName="/xl/drawings/drawing13.xml" ContentType="application/vnd.openxmlformats-officedocument.drawingml.chartshapes+xml"/>
  <Override PartName="/xl/drawings/drawing14.xml" ContentType="application/vnd.openxmlformats-officedocument.drawing+xml"/>
  <Override PartName="/xl/charts/chart9.xml" ContentType="application/vnd.openxmlformats-officedocument.drawingml.chart+xml"/>
  <Override PartName="/xl/drawings/drawing15.xml" ContentType="application/vnd.openxmlformats-officedocument.drawingml.chartshapes+xml"/>
  <Override PartName="/xl/drawings/drawing16.xml" ContentType="application/vnd.openxmlformats-officedocument.drawing+xml"/>
  <Override PartName="/xl/charts/chart10.xml" ContentType="application/vnd.openxmlformats-officedocument.drawingml.chart+xml"/>
  <Override PartName="/xl/drawings/drawing17.xml" ContentType="application/vnd.openxmlformats-officedocument.drawing+xml"/>
  <Override PartName="/xl/charts/chart11.xml" ContentType="application/vnd.openxmlformats-officedocument.drawingml.chart+xml"/>
  <Override PartName="/xl/drawings/drawing18.xml" ContentType="application/vnd.openxmlformats-officedocument.drawingml.chartshapes+xml"/>
  <Override PartName="/xl/drawings/drawing19.xml" ContentType="application/vnd.openxmlformats-officedocument.drawing+xml"/>
  <Override PartName="/xl/charts/chart12.xml" ContentType="application/vnd.openxmlformats-officedocument.drawingml.chart+xml"/>
  <Override PartName="/xl/drawings/drawing20.xml" ContentType="application/vnd.openxmlformats-officedocument.drawingml.chartshapes+xml"/>
  <Override PartName="/xl/drawings/drawing21.xml" ContentType="application/vnd.openxmlformats-officedocument.drawing+xml"/>
  <Override PartName="/xl/charts/chart13.xml" ContentType="application/vnd.openxmlformats-officedocument.drawingml.chart+xml"/>
  <Override PartName="/xl/drawings/drawing22.xml" ContentType="application/vnd.openxmlformats-officedocument.drawing+xml"/>
  <Override PartName="/xl/charts/chart14.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3.xml" ContentType="application/vnd.openxmlformats-officedocument.drawing+xml"/>
  <Override PartName="/xl/charts/chart15.xml" ContentType="application/vnd.openxmlformats-officedocument.drawingml.chart+xml"/>
  <Override PartName="/xl/charts/style2.xml" ContentType="application/vnd.ms-office.chartstyle+xml"/>
  <Override PartName="/xl/charts/colors2.xml" ContentType="application/vnd.ms-office.chartcolorstyle+xml"/>
  <Override PartName="/xl/drawings/drawing24.xml" ContentType="application/vnd.openxmlformats-officedocument.drawingml.chartshapes+xml"/>
  <Override PartName="/xl/drawings/drawing25.xml" ContentType="application/vnd.openxmlformats-officedocument.drawing+xml"/>
  <Override PartName="/xl/charts/chart16.xml" ContentType="application/vnd.openxmlformats-officedocument.drawingml.chart+xml"/>
  <Override PartName="/xl/charts/style3.xml" ContentType="application/vnd.ms-office.chartstyle+xml"/>
  <Override PartName="/xl/charts/colors3.xml" ContentType="application/vnd.ms-office.chartcolorstyle+xml"/>
  <Override PartName="/xl/drawings/drawing26.xml" ContentType="application/vnd.openxmlformats-officedocument.drawing+xml"/>
  <Override PartName="/xl/charts/chart17.xml" ContentType="application/vnd.openxmlformats-officedocument.drawingml.chart+xml"/>
  <Override PartName="/xl/charts/style4.xml" ContentType="application/vnd.ms-office.chartstyle+xml"/>
  <Override PartName="/xl/charts/colors4.xml" ContentType="application/vnd.ms-office.chartcolorstyle+xml"/>
  <Override PartName="/xl/drawings/drawing27.xml" ContentType="application/vnd.openxmlformats-officedocument.drawing+xml"/>
  <Override PartName="/xl/charts/chart18.xml" ContentType="application/vnd.openxmlformats-officedocument.drawingml.chart+xml"/>
  <Override PartName="/xl/drawings/drawing28.xml" ContentType="application/vnd.openxmlformats-officedocument.drawing+xml"/>
  <Override PartName="/xl/charts/chart19.xml" ContentType="application/vnd.openxmlformats-officedocument.drawingml.chart+xml"/>
  <Override PartName="/xl/charts/style5.xml" ContentType="application/vnd.ms-office.chartstyle+xml"/>
  <Override PartName="/xl/charts/colors5.xml" ContentType="application/vnd.ms-office.chartcolorstyle+xml"/>
  <Override PartName="/xl/drawings/drawing29.xml" ContentType="application/vnd.openxmlformats-officedocument.drawingml.chartshapes+xml"/>
  <Override PartName="/xl/drawings/drawing30.xml" ContentType="application/vnd.openxmlformats-officedocument.drawing+xml"/>
  <Override PartName="/xl/charts/chart20.xml" ContentType="application/vnd.openxmlformats-officedocument.drawingml.chart+xml"/>
  <Override PartName="/xl/drawings/drawing31.xml" ContentType="application/vnd.openxmlformats-officedocument.drawingml.chartshapes+xml"/>
  <Override PartName="/xl/drawings/drawing32.xml" ContentType="application/vnd.openxmlformats-officedocument.drawing+xml"/>
  <Override PartName="/xl/charts/chart21.xml" ContentType="application/vnd.openxmlformats-officedocument.drawingml.chart+xml"/>
  <Override PartName="/xl/charts/style6.xml" ContentType="application/vnd.ms-office.chartstyle+xml"/>
  <Override PartName="/xl/charts/colors6.xml" ContentType="application/vnd.ms-office.chartcolorstyle+xml"/>
  <Override PartName="/xl/drawings/drawing33.xml" ContentType="application/vnd.openxmlformats-officedocument.drawing+xml"/>
  <Override PartName="/xl/charts/chart22.xml" ContentType="application/vnd.openxmlformats-officedocument.drawingml.chart+xml"/>
  <Override PartName="/xl/charts/style7.xml" ContentType="application/vnd.ms-office.chartstyle+xml"/>
  <Override PartName="/xl/charts/colors7.xml" ContentType="application/vnd.ms-office.chartcolorstyle+xml"/>
  <Override PartName="/xl/drawings/drawing34.xml" ContentType="application/vnd.openxmlformats-officedocument.drawing+xml"/>
  <Override PartName="/xl/charts/chart23.xml" ContentType="application/vnd.openxmlformats-officedocument.drawingml.chart+xml"/>
  <Override PartName="/xl/drawings/drawing35.xml" ContentType="application/vnd.openxmlformats-officedocument.drawing+xml"/>
  <Override PartName="/xl/charts/chart24.xml" ContentType="application/vnd.openxmlformats-officedocument.drawingml.chart+xml"/>
  <Override PartName="/xl/drawings/drawing36.xml" ContentType="application/vnd.openxmlformats-officedocument.drawing+xml"/>
  <Override PartName="/xl/charts/chart25.xml" ContentType="application/vnd.openxmlformats-officedocument.drawingml.chart+xml"/>
  <Override PartName="/xl/drawings/drawing37.xml" ContentType="application/vnd.openxmlformats-officedocument.drawing+xml"/>
  <Override PartName="/xl/charts/chart26.xml" ContentType="application/vnd.openxmlformats-officedocument.drawingml.chart+xml"/>
  <Override PartName="/xl/drawings/drawing38.xml" ContentType="application/vnd.openxmlformats-officedocument.drawing+xml"/>
  <Override PartName="/xl/charts/chart27.xml" ContentType="application/vnd.openxmlformats-officedocument.drawingml.chart+xml"/>
  <Override PartName="/xl/charts/chart28.xml" ContentType="application/vnd.openxmlformats-officedocument.drawingml.chart+xml"/>
  <Override PartName="/xl/drawings/drawing39.xml" ContentType="application/vnd.openxmlformats-officedocument.drawingml.chartshapes+xml"/>
  <Override PartName="/xl/drawings/drawing40.xml" ContentType="application/vnd.openxmlformats-officedocument.drawing+xml"/>
  <Override PartName="/xl/charts/chart29.xml" ContentType="application/vnd.openxmlformats-officedocument.drawingml.chart+xml"/>
  <Override PartName="/xl/charts/style8.xml" ContentType="application/vnd.ms-office.chartstyle+xml"/>
  <Override PartName="/xl/charts/colors8.xml" ContentType="application/vnd.ms-office.chartcolorstyle+xml"/>
  <Override PartName="/xl/drawings/drawing41.xml" ContentType="application/vnd.openxmlformats-officedocument.drawing+xml"/>
  <Override PartName="/xl/charts/chart30.xml" ContentType="application/vnd.openxmlformats-officedocument.drawingml.chart+xml"/>
  <Override PartName="/xl/drawings/drawing42.xml" ContentType="application/vnd.openxmlformats-officedocument.drawing+xml"/>
  <Override PartName="/xl/charts/chart31.xml" ContentType="application/vnd.openxmlformats-officedocument.drawingml.chart+xml"/>
  <Override PartName="/xl/charts/style9.xml" ContentType="application/vnd.ms-office.chartstyle+xml"/>
  <Override PartName="/xl/charts/colors9.xml" ContentType="application/vnd.ms-office.chartcolorstyle+xml"/>
  <Override PartName="/xl/comments1.xml" ContentType="application/vnd.openxmlformats-officedocument.spreadsheetml.comments+xml"/>
  <Override PartName="/xl/drawings/drawing43.xml" ContentType="application/vnd.openxmlformats-officedocument.drawing+xml"/>
  <Override PartName="/xl/charts/chart32.xml" ContentType="application/vnd.openxmlformats-officedocument.drawingml.chart+xml"/>
  <Override PartName="/xl/drawings/drawing44.xml" ContentType="application/vnd.openxmlformats-officedocument.drawingml.chartshapes+xml"/>
  <Override PartName="/xl/drawings/drawing45.xml" ContentType="application/vnd.openxmlformats-officedocument.drawing+xml"/>
  <Override PartName="/xl/charts/chart33.xml" ContentType="application/vnd.openxmlformats-officedocument.drawingml.chart+xml"/>
  <Override PartName="/xl/drawings/drawing46.xml" ContentType="application/vnd.openxmlformats-officedocument.drawingml.chartshapes+xml"/>
  <Override PartName="/xl/drawings/drawing47.xml" ContentType="application/vnd.openxmlformats-officedocument.drawing+xml"/>
  <Override PartName="/xl/charts/chart34.xml" ContentType="application/vnd.openxmlformats-officedocument.drawingml.chart+xml"/>
  <Override PartName="/xl/drawings/drawing48.xml" ContentType="application/vnd.openxmlformats-officedocument.drawing+xml"/>
  <Override PartName="/xl/charts/chart35.xml" ContentType="application/vnd.openxmlformats-officedocument.drawingml.chart+xml"/>
  <Override PartName="/xl/drawings/drawing49.xml" ContentType="application/vnd.openxmlformats-officedocument.drawingml.chartshapes+xml"/>
  <Override PartName="/xl/drawings/drawing50.xml" ContentType="application/vnd.openxmlformats-officedocument.drawing+xml"/>
  <Override PartName="/xl/charts/chart3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51.xml" ContentType="application/vnd.openxmlformats-officedocument.drawingml.chartshapes+xml"/>
  <Override PartName="/xl/drawings/drawing52.xml" ContentType="application/vnd.openxmlformats-officedocument.drawing+xml"/>
  <Override PartName="/xl/charts/chart37.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53.xml" ContentType="application/vnd.openxmlformats-officedocument.drawingml.chartshapes+xml"/>
  <Override PartName="/xl/drawings/drawing54.xml" ContentType="application/vnd.openxmlformats-officedocument.drawing+xml"/>
  <Override PartName="/xl/charts/chart38.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55.xml" ContentType="application/vnd.openxmlformats-officedocument.drawing+xml"/>
  <Override PartName="/xl/charts/chart39.xml" ContentType="application/vnd.openxmlformats-officedocument.drawingml.chart+xml"/>
  <Override PartName="/xl/drawings/drawing56.xml" ContentType="application/vnd.openxmlformats-officedocument.drawing+xml"/>
  <Override PartName="/xl/charts/chart40.xml" ContentType="application/vnd.openxmlformats-officedocument.drawingml.chart+xml"/>
  <Override PartName="/xl/drawings/drawing57.xml" ContentType="application/vnd.openxmlformats-officedocument.drawing+xml"/>
  <Override PartName="/xl/charts/chart41.xml" ContentType="application/vnd.openxmlformats-officedocument.drawingml.chart+xml"/>
  <Override PartName="/xl/charts/style13.xml" ContentType="application/vnd.ms-office.chartstyle+xml"/>
  <Override PartName="/xl/charts/colors13.xml" ContentType="application/vnd.ms-office.chartcolorstyle+xml"/>
  <Override PartName="/xl/theme/themeOverride3.xml" ContentType="application/vnd.openxmlformats-officedocument.themeOverride+xml"/>
  <Override PartName="/xl/drawings/drawing58.xml" ContentType="application/vnd.openxmlformats-officedocument.drawing+xml"/>
  <Override PartName="/xl/charts/chart42.xml" ContentType="application/vnd.openxmlformats-officedocument.drawingml.chart+xml"/>
  <Override PartName="/xl/theme/themeOverride4.xml" ContentType="application/vnd.openxmlformats-officedocument.themeOverride+xml"/>
  <Override PartName="/xl/charts/chart43.xml" ContentType="application/vnd.openxmlformats-officedocument.drawingml.chart+xml"/>
  <Override PartName="/xl/theme/themeOverride5.xml" ContentType="application/vnd.openxmlformats-officedocument.themeOverride+xml"/>
  <Override PartName="/xl/drawings/drawing59.xml" ContentType="application/vnd.openxmlformats-officedocument.drawing+xml"/>
  <Override PartName="/xl/drawings/drawing60.xml" ContentType="application/vnd.openxmlformats-officedocument.drawing+xml"/>
  <Override PartName="/xl/charts/chart44.xml" ContentType="application/vnd.openxmlformats-officedocument.drawingml.chart+xml"/>
  <Override PartName="/xl/drawings/drawing61.xml" ContentType="application/vnd.openxmlformats-officedocument.drawingml.chartshapes+xml"/>
  <Override PartName="/xl/drawings/drawing62.xml" ContentType="application/vnd.openxmlformats-officedocument.drawing+xml"/>
  <Override PartName="/xl/charts/chart45.xml" ContentType="application/vnd.openxmlformats-officedocument.drawingml.chart+xml"/>
  <Override PartName="/xl/drawings/drawing63.xml" ContentType="application/vnd.openxmlformats-officedocument.drawingml.chartshapes+xml"/>
  <Override PartName="/xl/drawings/drawing64.xml" ContentType="application/vnd.openxmlformats-officedocument.drawing+xml"/>
  <Override PartName="/xl/charts/chart46.xml" ContentType="application/vnd.openxmlformats-officedocument.drawingml.chart+xml"/>
  <Override PartName="/xl/drawings/drawing65.xml" ContentType="application/vnd.openxmlformats-officedocument.drawingml.chartshapes+xml"/>
  <Override PartName="/xl/drawings/drawing66.xml" ContentType="application/vnd.openxmlformats-officedocument.drawing+xml"/>
  <Override PartName="/xl/charts/chart47.xml" ContentType="application/vnd.openxmlformats-officedocument.drawingml.chart+xml"/>
  <Override PartName="/xl/drawings/drawing67.xml" ContentType="application/vnd.openxmlformats-officedocument.drawing+xml"/>
  <Override PartName="/xl/charts/chart48.xml" ContentType="application/vnd.openxmlformats-officedocument.drawingml.chart+xml"/>
  <Override PartName="/xl/drawings/drawing68.xml" ContentType="application/vnd.openxmlformats-officedocument.drawing+xml"/>
  <Override PartName="/xl/charts/chart49.xml" ContentType="application/vnd.openxmlformats-officedocument.drawingml.chart+xml"/>
  <Override PartName="/xl/drawings/drawing69.xml" ContentType="application/vnd.openxmlformats-officedocument.drawing+xml"/>
  <Override PartName="/xl/charts/chart50.xml" ContentType="application/vnd.openxmlformats-officedocument.drawingml.chart+xml"/>
  <Override PartName="/xl/drawings/drawing70.xml" ContentType="application/vnd.openxmlformats-officedocument.drawing+xml"/>
  <Override PartName="/xl/charts/chart51.xml" ContentType="application/vnd.openxmlformats-officedocument.drawingml.chart+xml"/>
  <Override PartName="/xl/drawings/drawing71.xml" ContentType="application/vnd.openxmlformats-officedocument.drawingml.chartshapes+xml"/>
  <Override PartName="/xl/tables/table1.xml" ContentType="application/vnd.openxmlformats-officedocument.spreadsheetml.table+xml"/>
  <Override PartName="/xl/drawings/drawing72.xml" ContentType="application/vnd.openxmlformats-officedocument.drawing+xml"/>
  <Override PartName="/xl/charts/chart52.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codeName="ThisWorkbook" defaultThemeVersion="166925"/>
  <mc:AlternateContent xmlns:mc="http://schemas.openxmlformats.org/markup-compatibility/2006">
    <mc:Choice Requires="x15">
      <x15ac:absPath xmlns:x15ac="http://schemas.microsoft.com/office/spreadsheetml/2010/11/ac" url="https://mongolbank2.sharepoint.com/sites/mbg365/Shared Documents/General/Inflation report/2021_Mar/graphs/"/>
    </mc:Choice>
  </mc:AlternateContent>
  <xr:revisionPtr revIDLastSave="444" documentId="8_{F6D28E5C-D407-4270-A183-1FC64B58DF6F}" xr6:coauthVersionLast="46" xr6:coauthVersionMax="46" xr10:uidLastSave="{6DD4DC58-8C15-48F4-923B-874D8154C2B1}"/>
  <bookViews>
    <workbookView xWindow="-120" yWindow="-120" windowWidth="20730" windowHeight="11160" tabRatio="871" firstSheet="52" activeTab="59" xr2:uid="{00000000-000D-0000-FFFF-FFFF00000000}"/>
  </bookViews>
  <sheets>
    <sheet name="I. Инфляц" sheetId="102" r:id="rId1"/>
    <sheet name="I.1" sheetId="103" r:id="rId2"/>
    <sheet name="I.2" sheetId="104" r:id="rId3"/>
    <sheet name="I.3" sheetId="105" r:id="rId4"/>
    <sheet name="I.4" sheetId="106" r:id="rId5"/>
    <sheet name="II. ЭЗ өсөлт" sheetId="11" r:id="rId6"/>
    <sheet name="II. ЭЗӨ" sheetId="28" r:id="rId7"/>
    <sheet name="II.1" sheetId="12" r:id="rId8"/>
    <sheet name="II.2" sheetId="18" r:id="rId9"/>
    <sheet name="II.3" sheetId="13" r:id="rId10"/>
    <sheet name="II.4" sheetId="15" r:id="rId11"/>
    <sheet name="II.5" sheetId="83" r:id="rId12"/>
    <sheet name="II.6" sheetId="75" r:id="rId13"/>
    <sheet name="II.7" sheetId="29" r:id="rId14"/>
    <sheet name="II.8" sheetId="30" r:id="rId15"/>
    <sheet name="II.9" sheetId="91" r:id="rId16"/>
    <sheet name="III.1 Хөдөлмөр" sheetId="109" r:id="rId17"/>
    <sheet name="III.1.1" sheetId="123" r:id="rId18"/>
    <sheet name="III.1.2" sheetId="112" r:id="rId19"/>
    <sheet name="III.1.3" sheetId="113" r:id="rId20"/>
    <sheet name="III.1.4" sheetId="114" r:id="rId21"/>
    <sheet name="III.1.5" sheetId="115" r:id="rId22"/>
    <sheet name="III.1.6" sheetId="116" r:id="rId23"/>
    <sheet name="III.1.7" sheetId="117" r:id="rId24"/>
    <sheet name="III.1.8" sheetId="118" r:id="rId25"/>
    <sheet name="III.1.9" sheetId="119" r:id="rId26"/>
    <sheet name="III.2.1 Мөнгө, зээл" sheetId="31" r:id="rId27"/>
    <sheet name="III.2.1.1" sheetId="32" r:id="rId28"/>
    <sheet name="III.2.1.2" sheetId="34" r:id="rId29"/>
    <sheet name="III.2.1.3" sheetId="35" r:id="rId30"/>
    <sheet name="III.2.1.4" sheetId="36" r:id="rId31"/>
    <sheet name="III.2.1.5" sheetId="38" state="hidden" r:id="rId32"/>
    <sheet name="III.2.1.5." sheetId="124" r:id="rId33"/>
    <sheet name="III.2.1.6" sheetId="79" r:id="rId34"/>
    <sheet name="III.2.1.7" sheetId="108" r:id="rId35"/>
    <sheet name="III.2.2 Хүү" sheetId="39" r:id="rId36"/>
    <sheet name="III.2.2.1" sheetId="125" r:id="rId37"/>
    <sheet name="III.2.2.2" sheetId="126" r:id="rId38"/>
    <sheet name="III.2.3 Ханш" sheetId="43" r:id="rId39"/>
    <sheet name="III.2.3.1" sheetId="72" r:id="rId40"/>
    <sheet name="III.2.3.2" sheetId="74" r:id="rId41"/>
    <sheet name="III.2.3.3" sheetId="121" r:id="rId42"/>
    <sheet name="III.2.3.4" sheetId="120" r:id="rId43"/>
    <sheet name="III.2.4 Хөрөнгийн зах" sheetId="47" r:id="rId44"/>
    <sheet name="III.2.4.1" sheetId="131" r:id="rId45"/>
    <sheet name="III.2.4.2" sheetId="127" r:id="rId46"/>
    <sheet name="III.2.4.3" sheetId="128" r:id="rId47"/>
    <sheet name="III.2.4.4" sheetId="129" r:id="rId48"/>
    <sheet name="III.3 Төсөв" sheetId="52" r:id="rId49"/>
    <sheet name="III.3.1-2" sheetId="53" r:id="rId50"/>
    <sheet name="III.3.2" sheetId="56" r:id="rId51"/>
    <sheet name="III.3.3" sheetId="107" state="hidden" r:id="rId52"/>
    <sheet name="IV Гадаад орчин" sheetId="57" r:id="rId53"/>
    <sheet name="IV.1.1" sheetId="58" r:id="rId54"/>
    <sheet name="IV.1.2" sheetId="59" r:id="rId55"/>
    <sheet name="IV.1.3." sheetId="130" r:id="rId56"/>
    <sheet name="IV.3 Төлбөрийн тэнцэл" sheetId="61" r:id="rId57"/>
    <sheet name="IV.3.1" sheetId="62" r:id="rId58"/>
    <sheet name="IV.3.2" sheetId="63" r:id="rId59"/>
    <sheet name="Х IV.3.1-3" sheetId="64" r:id="rId60"/>
    <sheet name="IV.3.3" sheetId="87" r:id="rId61"/>
    <sheet name="IV.3.4" sheetId="65" r:id="rId62"/>
    <sheet name="IV.3.5" sheetId="66" r:id="rId63"/>
    <sheet name="ГВАН V.3.6" sheetId="67" r:id="rId64"/>
    <sheet name="IV.3.6" sheetId="68" r:id="rId65"/>
  </sheets>
  <externalReferences>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 r:id="rId176"/>
    <externalReference r:id="rId177"/>
    <externalReference r:id="rId178"/>
    <externalReference r:id="rId179"/>
    <externalReference r:id="rId180"/>
    <externalReference r:id="rId181"/>
    <externalReference r:id="rId182"/>
    <externalReference r:id="rId183"/>
    <externalReference r:id="rId184"/>
    <externalReference r:id="rId185"/>
  </externalReferences>
  <definedNames>
    <definedName name="\A">#REF!</definedName>
    <definedName name="\B">#REF!</definedName>
    <definedName name="\C">#REF!</definedName>
    <definedName name="\E">#REF!</definedName>
    <definedName name="\E_ORIGINGDP">#REF!</definedName>
    <definedName name="\E_SELNATIND">#REF!</definedName>
    <definedName name="\ee">#REF!</definedName>
    <definedName name="\eee">#REF!</definedName>
    <definedName name="\F">#REF!</definedName>
    <definedName name="\F_ORIGINGDP">#REF!</definedName>
    <definedName name="\F_SELNATIND">#REF!</definedName>
    <definedName name="\G">#REF!</definedName>
    <definedName name="\H">#REF!</definedName>
    <definedName name="\I">#REF!</definedName>
    <definedName name="\J">#REF!</definedName>
    <definedName name="\K">#REF!</definedName>
    <definedName name="\L">#REF!</definedName>
    <definedName name="\M">#REF!</definedName>
    <definedName name="\N">#REF!</definedName>
    <definedName name="\O">#REF!</definedName>
    <definedName name="\P">#REF!</definedName>
    <definedName name="\Q">#REF!</definedName>
    <definedName name="\R">#REF!</definedName>
    <definedName name="\S">#REF!</definedName>
    <definedName name="\T">#REF!</definedName>
    <definedName name="\U">#REF!</definedName>
    <definedName name="\V">#REF!</definedName>
    <definedName name="\W">#REF!</definedName>
    <definedName name="\X">#REF!</definedName>
    <definedName name="\Y">#REF!</definedName>
    <definedName name="\Z">#REF!</definedName>
    <definedName name="______exp1">#REF!</definedName>
    <definedName name="______imp1">#REF!</definedName>
    <definedName name="_____exp1">#REF!</definedName>
    <definedName name="_____imp1">#REF!</definedName>
    <definedName name="____exp1">#REF!</definedName>
    <definedName name="____GDP2000">[1]Sheet1!$D$76</definedName>
    <definedName name="____GDP2001">[1]Sheet1!$E$76</definedName>
    <definedName name="____GDP2003">[1]Sheet1!$G$76</definedName>
    <definedName name="____GDP2004">[1]Sheet1!$H$76</definedName>
    <definedName name="____imp1">#REF!</definedName>
    <definedName name="___exp1">#REF!</definedName>
    <definedName name="___GDP2000">[1]Sheet1!$D$76</definedName>
    <definedName name="___GDP2001">'[2]1. MacroEcono'!$E$63</definedName>
    <definedName name="___GDP2002">[1]Sheet1!$F$76</definedName>
    <definedName name="___GDP2003">[1]Sheet1!$G$76</definedName>
    <definedName name="___GDP2004">[1]Sheet1!$H$76</definedName>
    <definedName name="___imp1">#REF!</definedName>
    <definedName name="___inv">#REF!</definedName>
    <definedName name="__123Graph_AChart1" hidden="1">'[3]2'!#REF!</definedName>
    <definedName name="__123Graph_AChart2" hidden="1">'[3]2'!#REF!</definedName>
    <definedName name="__123Graph_AChart3" hidden="1">'[3]2'!#REF!</definedName>
    <definedName name="__123Graph_ACurrent" hidden="1">[4]CPIINDEX!$O$263:$O$310</definedName>
    <definedName name="__123Graph_BChart1" hidden="1">'[3]2'!#REF!</definedName>
    <definedName name="__123Graph_BChart2" hidden="1">'[3]2'!#REF!</definedName>
    <definedName name="__123Graph_BChart3" hidden="1">'[3]2'!#REF!</definedName>
    <definedName name="__123Graph_BCURRENT" hidden="1">'[5]Dep fonct'!#REF!</definedName>
    <definedName name="__123Graph_CChart1" hidden="1">'[3]2'!#REF!</definedName>
    <definedName name="__123Graph_CChart2" hidden="1">'[3]2'!#REF!</definedName>
    <definedName name="__123Graph_CChart3" hidden="1">'[3]2'!#REF!</definedName>
    <definedName name="__123Graph_CCURRENT" hidden="1">'[5]Dep fonct'!#REF!</definedName>
    <definedName name="__123Graph_D" hidden="1">[6]E!#REF!</definedName>
    <definedName name="__123Graph_DChart1" hidden="1">'[3]2'!#REF!</definedName>
    <definedName name="__123Graph_DChart2" hidden="1">'[3]2'!#REF!</definedName>
    <definedName name="__123Graph_DChart3" hidden="1">'[3]2'!#REF!</definedName>
    <definedName name="__123Graph_DCURRENT" hidden="1">'[5]Dep fonct'!#REF!</definedName>
    <definedName name="__123Graph_EChart1" hidden="1">'[3]2'!#REF!</definedName>
    <definedName name="__123Graph_EChart2" hidden="1">'[3]2'!#REF!</definedName>
    <definedName name="__123Graph_EChart3" hidden="1">'[3]2'!#REF!</definedName>
    <definedName name="__123Graph_ECURRENT" hidden="1">'[5]Dep fonct'!#REF!</definedName>
    <definedName name="__123Graph_F" hidden="1">[7]revagtrim!#REF!</definedName>
    <definedName name="__123Graph_FChart1" hidden="1">'[3]2'!#REF!</definedName>
    <definedName name="__123Graph_FChart2" hidden="1">'[3]2'!#REF!</definedName>
    <definedName name="__123Graph_FChart3" hidden="1">'[3]2'!#REF!</definedName>
    <definedName name="__123Graph_FCurrent" hidden="1">'[3]2'!#REF!</definedName>
    <definedName name="__123Graph_XCurrent" hidden="1">[4]CPIINDEX!$B$263:$B$310</definedName>
    <definedName name="__exp1">#REF!</definedName>
    <definedName name="__GDP2000">[8]Sheet1!$D$76</definedName>
    <definedName name="__GDP2001">'[9]1. MacroEcono'!$E$63</definedName>
    <definedName name="__GDP2002">[8]Sheet1!$F$76</definedName>
    <definedName name="__GDP2003">[8]Sheet1!$G$76</definedName>
    <definedName name="__GDP2004">[8]Sheet1!$H$76</definedName>
    <definedName name="__imp1">#REF!</definedName>
    <definedName name="_0">[10]B!#REF!</definedName>
    <definedName name="_1.__INSTITUTIONS_NATIONALES">#REF!</definedName>
    <definedName name="_123graph_b" hidden="1">[11]A!#REF!</definedName>
    <definedName name="_12no" hidden="1">'[12]Dep fonct'!#REF!</definedName>
    <definedName name="_1981">#REF!</definedName>
    <definedName name="_1982">#REF!</definedName>
    <definedName name="_1983">#REF!</definedName>
    <definedName name="_1984">#REF!</definedName>
    <definedName name="_1985">#REF!</definedName>
    <definedName name="_1986">#REF!</definedName>
    <definedName name="_1987">#REF!</definedName>
    <definedName name="_1988">#REF!</definedName>
    <definedName name="_1989">#REF!</definedName>
    <definedName name="_1990">#REF!</definedName>
    <definedName name="_1991">#REF!</definedName>
    <definedName name="_1992">#REF!</definedName>
    <definedName name="_1993">#REF!</definedName>
    <definedName name="_1994">#REF!</definedName>
    <definedName name="_1995">#REF!</definedName>
    <definedName name="_1996">#REF!</definedName>
    <definedName name="_1997">#REF!</definedName>
    <definedName name="_1998">#REF!</definedName>
    <definedName name="_1999">#REF!</definedName>
    <definedName name="_2000">#REF!</definedName>
    <definedName name="_2001">#REF!</definedName>
    <definedName name="_2002">#REF!</definedName>
    <definedName name="_2003">#REF!</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FALSE</definedName>
    <definedName name="_AtRisk_SimSetting_StatisticFunctionUpdating" hidden="1">1</definedName>
    <definedName name="_AtRisk_SimSetting_StdRecalcBehavior" hidden="1">1</definedName>
    <definedName name="_AtRisk_SimSetting_StdRecalcWithoutRiskStatic" hidden="1">0</definedName>
    <definedName name="_AtRisk_SimSetting_StdRecalcWithoutRiskStaticPercentile" hidden="1">0.5</definedName>
    <definedName name="_BOP1">#REF!</definedName>
    <definedName name="_BOP2">[13]BoP!#REF!</definedName>
    <definedName name="_BTO2">#REF!</definedName>
    <definedName name="_exp1" localSheetId="56">#REF!</definedName>
    <definedName name="_exp1" localSheetId="63">#REF!</definedName>
    <definedName name="_exp1">#REF!</definedName>
    <definedName name="_EXP5">#REF!</definedName>
    <definedName name="_EXP6">#REF!</definedName>
    <definedName name="_EXP7">#REF!</definedName>
    <definedName name="_EXP9">#REF!</definedName>
    <definedName name="_EXR1">#REF!</definedName>
    <definedName name="_EXR2">#REF!</definedName>
    <definedName name="_EXR3">#REF!</definedName>
    <definedName name="_Fill" hidden="1">#REF!</definedName>
    <definedName name="_Fill1" hidden="1">#REF!</definedName>
    <definedName name="_filterd" hidden="1">[14]C!$P$428:$T$428</definedName>
    <definedName name="_xlnm._FilterDatabase" hidden="1">[14]C!$P$428:$T$428</definedName>
    <definedName name="_GDP1999">'[15]Bal-Gener'!$F$65</definedName>
    <definedName name="_GDP2000">[16]Sheet1!$D$76</definedName>
    <definedName name="_GDP2001">'[17]1. MacroEcono'!$E$63</definedName>
    <definedName name="_GDP2002">[16]Sheet1!$F$76</definedName>
    <definedName name="_GDP2003">[16]Sheet1!$G$76</definedName>
    <definedName name="_GDP2004">[16]Sheet1!$H$76</definedName>
    <definedName name="_imp1" localSheetId="56">#REF!</definedName>
    <definedName name="_imp1" localSheetId="63">#REF!</definedName>
    <definedName name="_imp1">#REF!</definedName>
    <definedName name="_IMP10">#REF!</definedName>
    <definedName name="_IMP2">#REF!</definedName>
    <definedName name="_IMP4">#REF!</definedName>
    <definedName name="_IMP6">#REF!</definedName>
    <definedName name="_IMP7">#REF!</definedName>
    <definedName name="_IMP8">#REF!</definedName>
    <definedName name="_may05">#REF!</definedName>
    <definedName name="_MTS2">'[18]Annual Tables'!#REF!</definedName>
    <definedName name="_Order1" hidden="1">255</definedName>
    <definedName name="_Order2" hidden="1">255</definedName>
    <definedName name="_PAG2">[18]Index!#REF!</definedName>
    <definedName name="_PAG3">[18]Index!#REF!</definedName>
    <definedName name="_PAG4">[18]Index!#REF!</definedName>
    <definedName name="_PAG5">[18]Index!#REF!</definedName>
    <definedName name="_PAG6">[18]Index!#REF!</definedName>
    <definedName name="_PAG7">#REF!</definedName>
    <definedName name="_Parse_In" hidden="1">#REF!</definedName>
    <definedName name="_Parse_Out" hidden="1">#REF!</definedName>
    <definedName name="_PIB04">'[19]Quadro Macro'!$D$3</definedName>
    <definedName name="_PIB06">'[19]Quadro Macro'!$F$3</definedName>
    <definedName name="_PIB08">'[19]Quadro Macro'!$H$3</definedName>
    <definedName name="_PIP95">#REF!</definedName>
    <definedName name="_pr1">#REF!</definedName>
    <definedName name="_red18">#REF!</definedName>
    <definedName name="_RED3">"Check Box 8"</definedName>
    <definedName name="_red37">#REF!</definedName>
    <definedName name="_red38">#REF!</definedName>
    <definedName name="_red39">#REF!</definedName>
    <definedName name="_RED40">#REF!</definedName>
    <definedName name="_RED41">#REF!</definedName>
    <definedName name="_RED42">#REF!</definedName>
    <definedName name="_RED43">#REF!</definedName>
    <definedName name="_red45">#REF!</definedName>
    <definedName name="_RED46">#REF!</definedName>
    <definedName name="_red47">#REF!</definedName>
    <definedName name="_red49">#REF!</definedName>
    <definedName name="_red50">#REF!</definedName>
    <definedName name="_Regression_Int" hidden="1">1</definedName>
    <definedName name="_Regression_Out" hidden="1">[14]C!$AK$18:$AK$18</definedName>
    <definedName name="_Regression_X" hidden="1">[14]C!$AK$11:$AU$11</definedName>
    <definedName name="_Regression_Y" hidden="1">[14]C!$AK$10:$AU$10</definedName>
    <definedName name="_RES2">[13]RES!#REF!</definedName>
    <definedName name="_REV92">#REF!</definedName>
    <definedName name="_REV93">#REF!</definedName>
    <definedName name="_REV94">#REF!</definedName>
    <definedName name="_REV95">#REF!</definedName>
    <definedName name="_REV96">#REF!</definedName>
    <definedName name="_REV97">#REF!</definedName>
    <definedName name="_REV98">#REF!</definedName>
    <definedName name="_rge1">#REF!</definedName>
    <definedName name="_Sort" hidden="1">#REF!</definedName>
    <definedName name="_srs1995">[20]Instructions!#REF!</definedName>
    <definedName name="_srs2000">[20]Instructions!#REF!</definedName>
    <definedName name="_srs2005">[20]Instructions!#REF!</definedName>
    <definedName name="_srs2007">[20]Instructions!#REF!</definedName>
    <definedName name="_sum2">#REF!</definedName>
    <definedName name="_T43">#REF!</definedName>
    <definedName name="_Tab1">#REF!</definedName>
    <definedName name="_TAB10">#REF!</definedName>
    <definedName name="_TAB11">[21]TC!#REF!</definedName>
    <definedName name="_TAB12">#REF!</definedName>
    <definedName name="_TAB13">[21]TC!#REF!</definedName>
    <definedName name="_TAB14">#REF!</definedName>
    <definedName name="_TAB15">#REF!</definedName>
    <definedName name="_TAB16">[21]Null1!#REF!</definedName>
    <definedName name="_TAB18">[21]TC!#REF!</definedName>
    <definedName name="_Tab19">#REF!</definedName>
    <definedName name="_TAB2">[22]GDP!#REF!</definedName>
    <definedName name="_Tab20">#REF!</definedName>
    <definedName name="_Tab21">#REF!</definedName>
    <definedName name="_Tab22">#REF!</definedName>
    <definedName name="_Tab23">#REF!</definedName>
    <definedName name="_Tab24">#REF!</definedName>
    <definedName name="_Tab26">#REF!</definedName>
    <definedName name="_Tab27">#REF!</definedName>
    <definedName name="_Tab28">#REF!</definedName>
    <definedName name="_Tab29">#REF!</definedName>
    <definedName name="_Tab3">#REF!</definedName>
    <definedName name="_Tab30">#REF!</definedName>
    <definedName name="_Tab31">#REF!</definedName>
    <definedName name="_Tab32">#REF!</definedName>
    <definedName name="_Tab33">#REF!</definedName>
    <definedName name="_Tab34">#REF!</definedName>
    <definedName name="_Tab35">#REF!</definedName>
    <definedName name="_TAB4">#REF!</definedName>
    <definedName name="_TAB47">#REF!</definedName>
    <definedName name="_TAB5">#REF!</definedName>
    <definedName name="_TAB6">[21]TC!#REF!</definedName>
    <definedName name="_TAB7">#REF!</definedName>
    <definedName name="_TAB8">#REF!</definedName>
    <definedName name="_TAB9">[21]TC!#REF!</definedName>
    <definedName name="_tb3">#REF!</definedName>
    <definedName name="_TB33">#REF!</definedName>
    <definedName name="_TB34">#REF!</definedName>
    <definedName name="_tb5">#REF!</definedName>
    <definedName name="_tb6">#REF!</definedName>
    <definedName name="_WT1">[23]Work_sect!#REF!</definedName>
    <definedName name="_WT5">[23]Work_sect!#REF!</definedName>
    <definedName name="_WT6">[23]Work_sect!#REF!</definedName>
    <definedName name="_WT7">[23]Work_sect!#REF!</definedName>
    <definedName name="_YR95">[24]Assump:Last!$L$13:$M$225</definedName>
    <definedName name="A">#REF!</definedName>
    <definedName name="A._Pre_cutoff_date_original_maturities__subject_to_further_rescheduling_1">#REF!</definedName>
    <definedName name="a078_171">#REF!</definedName>
    <definedName name="A1_">[25]Sum1!#REF!</definedName>
    <definedName name="a1162_1231">#REF!</definedName>
    <definedName name="a179_258">#REF!</definedName>
    <definedName name="A17Table">#REF!</definedName>
    <definedName name="a265_356">#REF!</definedName>
    <definedName name="a32_75">#REF!</definedName>
    <definedName name="a360_448">#REF!</definedName>
    <definedName name="a453_488">#REF!</definedName>
    <definedName name="a492_575">#REF!</definedName>
    <definedName name="a579_672">#REF!</definedName>
    <definedName name="A5Table">#REF!</definedName>
    <definedName name="a677_773">#REF!</definedName>
    <definedName name="a784_848">#REF!</definedName>
    <definedName name="AccRate1">'[26]OT Analysis'!$D$25</definedName>
    <definedName name="AccRate2">'[26]OT Analysis'!$D$26</definedName>
    <definedName name="AccRate3">'[26]OT Analysis'!$D$27</definedName>
    <definedName name="Acountry">#REF!</definedName>
    <definedName name="activ0">[27]Sheet5!$D$10</definedName>
    <definedName name="activ1">[27]Sheet5!$B$10</definedName>
    <definedName name="ACTIVATE">#REF!</definedName>
    <definedName name="Adb">[28]CIRRs!$C$59</definedName>
    <definedName name="Adf">[28]CIRRs!$C$60</definedName>
    <definedName name="æý">"Chart 2"</definedName>
    <definedName name="AgPrice">[26]Control!$C$14</definedName>
    <definedName name="AgPriceSens">[26]Control!$C$20</definedName>
    <definedName name="AgScen">[29]Parameters!$I$35:$BZ$37</definedName>
    <definedName name="ALL">#REF!</definedName>
    <definedName name="AM_StaffReport" hidden="1">[30]Exports!#REF!</definedName>
    <definedName name="amendc">'[31]cent-exp-2006'!$X$11:$X$177</definedName>
    <definedName name="amort">#REF!</definedName>
    <definedName name="amort_trim">[32]DespCoefs!$A$54:$IV$54</definedName>
    <definedName name="Amorti">[33]info!#REF!</definedName>
    <definedName name="AMPO5">"Gráfico 8"</definedName>
    <definedName name="Anos">[34]PRESSUP!$A$5:$IV$5</definedName>
    <definedName name="anscount" hidden="1">1</definedName>
    <definedName name="arr2def397">[35]arr2def!#REF!</definedName>
    <definedName name="arrdef397">[36]arr2def!#REF!</definedName>
    <definedName name="ARREAR">[7]extfintrim!#REF!</definedName>
    <definedName name="asdfad">#REF!</definedName>
    <definedName name="asdfasd">#REF!</definedName>
    <definedName name="asdfasdfa">#REF!</definedName>
    <definedName name="asdfasdfasdf" hidden="1">'[3]2'!#REF!</definedName>
    <definedName name="Asector">#REF!</definedName>
    <definedName name="ASSBOP">[23]Work_sect!#REF!</definedName>
    <definedName name="AssetSales2001">[37]Input!#REF!</definedName>
    <definedName name="AssetSales2002">[37]Input!#REF!</definedName>
    <definedName name="AssetSales2003">[37]Input!#REF!</definedName>
    <definedName name="AssetSales2004">[37]Input!#REF!</definedName>
    <definedName name="AssetSales2005">[37]Input!#REF!</definedName>
    <definedName name="AssetSales2006">[37]Input!#REF!</definedName>
    <definedName name="ASSFISC">[23]Work_sect!#REF!</definedName>
    <definedName name="ASSGLOBAL">[23]Work_sect!#REF!</definedName>
    <definedName name="ASSMON">[23]Work_sect!#REF!</definedName>
    <definedName name="ASSSECTOR">[23]Work_sect!#REF!</definedName>
    <definedName name="Assume">#REF!</definedName>
    <definedName name="ASSUMPB">#REF!</definedName>
    <definedName name="Assumptions_for_Rescheduling">#REF!</definedName>
    <definedName name="ATable3">#REF!</definedName>
    <definedName name="ATable4">#REF!</definedName>
    <definedName name="atrade" localSheetId="51">[38]!atrade</definedName>
    <definedName name="atrade">[38]!atrade</definedName>
    <definedName name="ATS">#REF!</definedName>
    <definedName name="AuAR1Coeff">[26]Control!$C$32</definedName>
    <definedName name="AuBasePrice">'[26]OT Analysis'!$D$22</definedName>
    <definedName name="AuPrice">[26]Control!$C$13</definedName>
    <definedName name="AuPriceSelect">[26]Control!$C$30</definedName>
    <definedName name="AuPriceSens">[26]Control!$C$19</definedName>
    <definedName name="AuScen">[29]Parameters!$I$32:$BZ$34</definedName>
    <definedName name="AuStochConst">[26]Control!$C$31</definedName>
    <definedName name="AuStochMax">[26]Control!$C$34</definedName>
    <definedName name="AuStochMin">[26]Control!$C$35</definedName>
    <definedName name="AuStochStartingPrice">'[26]Stochastic Results'!$F$2</definedName>
    <definedName name="AuStochStd">[26]Control!$C$33</definedName>
    <definedName name="Author">[39]Supports!$D$6:$D$11</definedName>
    <definedName name="AVTNPV">#REF!</definedName>
    <definedName name="baba">#REF!</definedName>
    <definedName name="Badea">[28]CIRRs!$C$67</definedName>
    <definedName name="Balança_capitais_BOP_USD">#REF!</definedName>
    <definedName name="Balance_of_Payments">#REF!</definedName>
    <definedName name="BALPAY">#REF!</definedName>
    <definedName name="banks">#REF!</definedName>
    <definedName name="basass">[40]assumptions!$A$2:$M$34</definedName>
    <definedName name="BASDAT">'[18]Annual Tables'!#REF!</definedName>
    <definedName name="BaseYear">[41]Nominal!$A$4</definedName>
    <definedName name="BCA_GDP">#N/A</definedName>
    <definedName name="BCA_NGDP">#REF!</definedName>
    <definedName name="BDEAC">[28]CIRRs!$C$70</definedName>
    <definedName name="BE">#N/A</definedName>
    <definedName name="BEA">#REF!</definedName>
    <definedName name="BEABA">#REF!</definedName>
    <definedName name="BEABI">#REF!</definedName>
    <definedName name="BEAI">#N/A</definedName>
    <definedName name="BEAIB">#N/A</definedName>
    <definedName name="BEAIG">#N/A</definedName>
    <definedName name="BEAMU">#REF!</definedName>
    <definedName name="BEAP">#N/A</definedName>
    <definedName name="BEAPB">#N/A</definedName>
    <definedName name="BEAPG">#N/A</definedName>
    <definedName name="BEC">#REF!</definedName>
    <definedName name="BED">#REF!</definedName>
    <definedName name="BED_6">#REF!</definedName>
    <definedName name="BEDE">#REF!</definedName>
    <definedName name="BEF">[28]CIRRs!$C$79</definedName>
    <definedName name="Bei">[33]terms!#REF!</definedName>
    <definedName name="bens">[32]DespCoefs!$C$15:$Q$15</definedName>
    <definedName name="BEO">#REF!</definedName>
    <definedName name="BER">#REF!</definedName>
    <definedName name="BERBA">#REF!</definedName>
    <definedName name="BERBI">#REF!</definedName>
    <definedName name="BERI">#N/A</definedName>
    <definedName name="BERIB">#N/A</definedName>
    <definedName name="BERIG">#N/A</definedName>
    <definedName name="BERP">#N/A</definedName>
    <definedName name="BERPB">#N/A</definedName>
    <definedName name="BERPG">#N/A</definedName>
    <definedName name="BFDA">#REF!</definedName>
    <definedName name="BFDIL">#REF!</definedName>
    <definedName name="BFL">#N/A</definedName>
    <definedName name="BFL_C_G">#REF!</definedName>
    <definedName name="BFL_C_P">#REF!</definedName>
    <definedName name="BFL_CBA">#REF!</definedName>
    <definedName name="BFL_CBI">#REF!</definedName>
    <definedName name="BFL_CMU">#REF!</definedName>
    <definedName name="BFL_D">#N/A</definedName>
    <definedName name="BFL_D_G">#REF!</definedName>
    <definedName name="BFL_D_P">#REF!</definedName>
    <definedName name="BFL_DBA">#REF!</definedName>
    <definedName name="BFL_DBI">#REF!</definedName>
    <definedName name="BFL_DF">#N/A</definedName>
    <definedName name="BFL_DMU">#REF!</definedName>
    <definedName name="BFLB">#N/A</definedName>
    <definedName name="BFLB_D">#N/A</definedName>
    <definedName name="BFLB_DF">#N/A</definedName>
    <definedName name="BFLD_DF">#N/A</definedName>
    <definedName name="BFLG">#N/A</definedName>
    <definedName name="BFLG_D">#N/A</definedName>
    <definedName name="BFLG_DF">#N/A</definedName>
    <definedName name="BFLRES">#REF!</definedName>
    <definedName name="BFO_S">#REF!</definedName>
    <definedName name="BFOAG">#REF!</definedName>
    <definedName name="BFOL_L">#REF!</definedName>
    <definedName name="BFOL_O">#REF!</definedName>
    <definedName name="BFOLB">#REF!</definedName>
    <definedName name="BFOLG_L">#REF!</definedName>
    <definedName name="BFOTH">#REF!</definedName>
    <definedName name="BFPAG">#REF!</definedName>
    <definedName name="BFPLBN">#REF!</definedName>
    <definedName name="BFPLD">#REF!</definedName>
    <definedName name="BFPLD_G">#REF!</definedName>
    <definedName name="BFPLE_G">#REF!</definedName>
    <definedName name="BFPLMM">#REF!</definedName>
    <definedName name="BFUND">#REF!</definedName>
    <definedName name="BI">#N/A</definedName>
    <definedName name="BIP">#REF!</definedName>
    <definedName name="BKF">#N/A</definedName>
    <definedName name="BKFBA">#REF!</definedName>
    <definedName name="BKFBI">#REF!</definedName>
    <definedName name="BKFMU">#REF!</definedName>
    <definedName name="BKO">#REF!</definedName>
    <definedName name="BLPH14" hidden="1">[42]Raw_1!#REF!</definedName>
    <definedName name="BM">#REF!</definedName>
    <definedName name="BMG">[43]Q6!$E$23:$AH$23</definedName>
    <definedName name="BMI">#REF!</definedName>
    <definedName name="BMII">[44]Q6!$E$32:$AH$32</definedName>
    <definedName name="BMII_G">#REF!</definedName>
    <definedName name="BMII_P">#REF!</definedName>
    <definedName name="BMIIB">#N/A</definedName>
    <definedName name="BMIIBA">#REF!</definedName>
    <definedName name="BMIIBI">#REF!</definedName>
    <definedName name="BMIIG">#N/A</definedName>
    <definedName name="BMIIMU">#REF!</definedName>
    <definedName name="BNEO">#REF!</definedName>
    <definedName name="BO">#REF!</definedName>
    <definedName name="BOMDMB">#REF!</definedName>
    <definedName name="BOP_CFAF_ENG">#REF!</definedName>
    <definedName name="BOP_CFAF_FR">#REF!</definedName>
    <definedName name="BOP_SDR_ENG">#REF!</definedName>
    <definedName name="BOP_SDR_FR">#REF!</definedName>
    <definedName name="BOPE">#REF!</definedName>
    <definedName name="bopeng">#REF!</definedName>
    <definedName name="bopengd">#REF!</definedName>
    <definedName name="BOPF">#REF!</definedName>
    <definedName name="BOPUSD">#REF!</definedName>
    <definedName name="BRASS">#REF!</definedName>
    <definedName name="BRASS_1">#REF!</definedName>
    <definedName name="BRASS_6">#REF!</definedName>
    <definedName name="BTAB1">#REF!</definedName>
    <definedName name="BTO">#REF!</definedName>
    <definedName name="BTRG">#REF!</definedName>
    <definedName name="BTRP">#REF!</definedName>
    <definedName name="budgdp">#REF!</definedName>
    <definedName name="Budget_expenditure">#REF!</definedName>
    <definedName name="Budget_revenue">#REF!</definedName>
    <definedName name="BX">#REF!</definedName>
    <definedName name="BXG">[43]Q6!$E$19:$AH$19</definedName>
    <definedName name="BXI">#REF!</definedName>
    <definedName name="caca">#N/A</definedName>
    <definedName name="CAD">#REF!</definedName>
    <definedName name="calcNGS_NGDP">#N/A</definedName>
    <definedName name="CalendarYear">'[45]Project Example'!$E$2:$BF$2</definedName>
    <definedName name="Cambio">[34]PRESSUP!$A$161:$IV$161</definedName>
    <definedName name="Câmbio">#REF!</definedName>
    <definedName name="cambio_2001">[46]Sheet3!#REF!</definedName>
    <definedName name="cambio2000">[46]Sheet3!#REF!</definedName>
    <definedName name="cant">#REF!</definedName>
    <definedName name="capa">'[47]Prioritários 2001'!$E$11:$G$210</definedName>
    <definedName name="CAPMOVT">#REF!</definedName>
    <definedName name="CASHCROPS">#REF!</definedName>
    <definedName name="cashmere">'[48]cashmere export'!$A$1:$J$331</definedName>
    <definedName name="CB">#REF!</definedName>
    <definedName name="ccc">#REF!</definedName>
    <definedName name="ccode">#REF!</definedName>
    <definedName name="centt">'[49]cent-new'!$AF$16:$AF$140</definedName>
    <definedName name="CFA">[28]CIRRs!$C$81</definedName>
    <definedName name="CHANGESWRITE2">#REF!</definedName>
    <definedName name="chart1">#REF!</definedName>
    <definedName name="chartm_201101">#REF!</definedName>
    <definedName name="CHF">#REF!</definedName>
    <definedName name="CHK">#REF!</definedName>
    <definedName name="cirr">#REF!</definedName>
    <definedName name="CITRate1">'[26]OT Analysis'!$D$11</definedName>
    <definedName name="CITRate2">'[26]OT Analysis'!$D$12</definedName>
    <definedName name="cl_Economico">#REF!</definedName>
    <definedName name="cl_Funcional">#REF!</definedName>
    <definedName name="cl_Organico">#REF!</definedName>
    <definedName name="cl_Territorial">#REF!</definedName>
    <definedName name="class">[50]Negtgel!$W$7:$W$392</definedName>
    <definedName name="CNY">#REF!</definedName>
    <definedName name="COCCOF">#REF!</definedName>
    <definedName name="cod">#REF!</definedName>
    <definedName name="COL">[25]Projections!#REF!</definedName>
    <definedName name="COMM_STOCKS">#REF!</definedName>
    <definedName name="COMMTURNOVER">#REF!</definedName>
    <definedName name="Compare_M">#REF!</definedName>
    <definedName name="Compare_M1">#REF!</definedName>
    <definedName name="CONCK">#REF!</definedName>
    <definedName name="Cons">#REF!</definedName>
    <definedName name="Consodebtmon">'[51]Input from HUB'!#REF!</definedName>
    <definedName name="Consolidation_Method">#REF!</definedName>
    <definedName name="CONTAS">#REF!</definedName>
    <definedName name="CONTENTS">#REF!</definedName>
    <definedName name="contents2" hidden="1">[52]MSRV!#REF!</definedName>
    <definedName name="contributors">[53]Analysts!$A$46:$A$158</definedName>
    <definedName name="CORPORATEINVEST">#REF!</definedName>
    <definedName name="CORPORATESAVING">#REF!</definedName>
    <definedName name="corre">[54]Codigos!$K$3:$O$170</definedName>
    <definedName name="corrente">[32]DespCoefs!$C$7:$Q$7</definedName>
    <definedName name="CorrOgaPro">[55]Orgao!$HY$6:$IA$96</definedName>
    <definedName name="corrOrg">[55]Orgao!$ID$5:$IH$107</definedName>
    <definedName name="COUNT">#REF!</definedName>
    <definedName name="COUNTER">#REF!</definedName>
    <definedName name="countries">[56]rated!$CZ$6:$CZ$384</definedName>
    <definedName name="country">[50]Negtgel!$X$7:$X$392</definedName>
    <definedName name="CountryName">[41]Nominal!$A$6</definedName>
    <definedName name="Créditos">#REF!</definedName>
    <definedName name="CRIT1E">#REF!</definedName>
    <definedName name="CRIT1F">#REF!</definedName>
    <definedName name="crit99e">#REF!</definedName>
    <definedName name="crite">#REF!</definedName>
    <definedName name="critf">#REF!</definedName>
    <definedName name="critfr99">#REF!</definedName>
    <definedName name="cstAggregateType">"G21"</definedName>
    <definedName name="cstCountryNameColumn">2</definedName>
    <definedName name="cstDataColumn">13</definedName>
    <definedName name="cstDataRange">"I13:I242"</definedName>
    <definedName name="cstDisplayType">"G24"</definedName>
    <definedName name="cstNumDecimals">"G25"</definedName>
    <definedName name="cstReportNoteColumn">9</definedName>
    <definedName name="CUADRO_10.3.1">'[57]fondo promedio'!$A$36:$L$74</definedName>
    <definedName name="CUADRO_N__4.1.3">#REF!</definedName>
    <definedName name="CuAR1Coeff">[26]Control!$C$24</definedName>
    <definedName name="CuBasePrice">'[26]OT Analysis'!$D$21</definedName>
    <definedName name="CuPrice">[26]Control!$C$12</definedName>
    <definedName name="CuPriceSelect">[26]Control!$C$22</definedName>
    <definedName name="CuPriceSens">[26]Control!$C$18</definedName>
    <definedName name="curDB">#REF!</definedName>
    <definedName name="curDBMT">#REF!</definedName>
    <definedName name="CURR">[58]EX!$B$4:$B$34</definedName>
    <definedName name="Currency">#REF!</definedName>
    <definedName name="CurrVintage">'[59]A Current Data'!$D$60</definedName>
    <definedName name="CuScen">[29]Parameters!$I$29:$CA$31</definedName>
    <definedName name="CUSHIST">#REF!</definedName>
    <definedName name="CUSPRO">#REF!</definedName>
    <definedName name="CuStochConst">[26]Control!$C$23</definedName>
    <definedName name="CuStochMax">[26]Control!$C$26</definedName>
    <definedName name="CuStochMin">[26]Control!$C$27</definedName>
    <definedName name="CuStochStartingPrice">'[26]Stochastic Results'!$F$1</definedName>
    <definedName name="CuStochStd">[26]Control!$C$25</definedName>
    <definedName name="Customs">'[26]OT Analysis'!$D$17</definedName>
    <definedName name="Cwvu.a." hidden="1">[60]BOP!$A$36:$IV$36,[60]BOP!$A$44:$IV$44,[60]BOP!$A$59:$IV$59,[60]BOP!#REF!,[60]BOP!#REF!,[60]BOP!$A$81:$IV$88</definedName>
    <definedName name="Cwvu.bop." hidden="1">[60]BOP!$A$36:$IV$36,[60]BOP!$A$44:$IV$44,[60]BOP!$A$59:$IV$59,[60]BOP!#REF!,[60]BOP!#REF!,[60]BOP!$A$81:$IV$88</definedName>
    <definedName name="Cwvu.bop.sr." hidden="1">[60]BOP!$A$36:$IV$36,[60]BOP!$A$44:$IV$44,[60]BOP!$A$59:$IV$59,[60]BOP!#REF!,[60]BOP!#REF!,[60]BOP!$A$81:$IV$88</definedName>
    <definedName name="Cwvu.bopsdr.sr." hidden="1">[60]BOP!$A$36:$IV$36,[60]BOP!$A$44:$IV$44,[60]BOP!$A$59:$IV$59,[60]BOP!#REF!,[60]BOP!#REF!,[60]BOP!$A$81:$IV$88</definedName>
    <definedName name="Cwvu.cotton." hidden="1">[60]BOP!$A$36:$IV$36,[60]BOP!$A$44:$IV$44,[60]BOP!$A$59:$IV$59,[60]BOP!#REF!,[60]BOP!#REF!,[60]BOP!$A$79:$IV$79,[60]BOP!$A$81:$IV$88,[60]BOP!#REF!</definedName>
    <definedName name="Cwvu.cottonall." hidden="1">[60]BOP!$A$36:$IV$36,[60]BOP!$A$44:$IV$44,[60]BOP!$A$59:$IV$59,[60]BOP!#REF!,[60]BOP!#REF!,[60]BOP!$A$79:$IV$79,[60]BOP!$A$81:$IV$88</definedName>
    <definedName name="Cwvu.exportdetails." hidden="1">[60]BOP!$A$36:$IV$36,[60]BOP!$A$44:$IV$44,[60]BOP!$A$59:$IV$59,[60]BOP!#REF!,[60]BOP!#REF!,[60]BOP!$A$79:$IV$79,[60]BOP!#REF!</definedName>
    <definedName name="Cwvu.exports." hidden="1">[60]BOP!$A$36:$IV$36,[60]BOP!$A$44:$IV$44,[60]BOP!$A$59:$IV$59,[60]BOP!#REF!,[60]BOP!#REF!,[60]BOP!$A$79:$IV$79,[60]BOP!$A$81:$IV$88,[60]BOP!#REF!</definedName>
    <definedName name="Cwvu.gold." hidden="1">[60]BOP!$A$36:$IV$36,[60]BOP!$A$44:$IV$44,[60]BOP!$A$59:$IV$59,[60]BOP!#REF!,[60]BOP!#REF!,[60]BOP!$A$79:$IV$79,[60]BOP!$A$81:$IV$88,[60]BOP!#REF!</definedName>
    <definedName name="Cwvu.goldall." hidden="1">[60]BOP!$A$36:$IV$36,[60]BOP!$A$44:$IV$44,[60]BOP!$A$59:$IV$59,[60]BOP!#REF!,[60]BOP!#REF!,[60]BOP!$A$79:$IV$79,[60]BOP!$A$81:$IV$88,[60]BOP!#REF!</definedName>
    <definedName name="Cwvu.IMPORT." hidden="1">#REF!</definedName>
    <definedName name="Cwvu.imports." hidden="1">[60]BOP!$A$36:$IV$36,[60]BOP!$A$44:$IV$44,[60]BOP!$A$59:$IV$59,[60]BOP!#REF!,[60]BOP!#REF!,[60]BOP!$A$79:$IV$79,[60]BOP!$A$81:$IV$88,[60]BOP!#REF!,[60]BOP!#REF!</definedName>
    <definedName name="Cwvu.importsall." hidden="1">[60]BOP!$A$36:$IV$36,[60]BOP!$A$44:$IV$44,[60]BOP!$A$59:$IV$59,[60]BOP!#REF!,[60]BOP!#REF!,[60]BOP!$A$79:$IV$79,[60]BOP!$A$81:$IV$88,[60]BOP!#REF!,[60]BOP!#REF!</definedName>
    <definedName name="Cwvu.Print." hidden="1">[61]Indic!$A$109:$IV$109,[61]Indic!$A$196:$IV$197,[61]Indic!$A$208:$IV$209,[61]Indic!$A$217:$IV$218</definedName>
    <definedName name="Cwvu.tot." hidden="1">[60]BOP!$A$36:$IV$36,[60]BOP!$A$44:$IV$44,[60]BOP!$A$59:$IV$59,[60]BOP!#REF!,[60]BOP!#REF!,[60]BOP!$A$79:$IV$79</definedName>
    <definedName name="D_P">#REF!</definedName>
    <definedName name="DA">#REF!</definedName>
    <definedName name="DABA">#REF!</definedName>
    <definedName name="DABI">#REF!</definedName>
    <definedName name="DABproj">#N/A</definedName>
    <definedName name="dada">[62]OrgaGlobal!$C$8:$R$145</definedName>
    <definedName name="dadi">[62]OrgaGlobal!$T$8:$W$97</definedName>
    <definedName name="dados">'[63]OC-Corrente2001 Revisao'!$AP$1:$AQ$105</definedName>
    <definedName name="DAGproj">#N/A</definedName>
    <definedName name="DAMU">#REF!</definedName>
    <definedName name="DAproj">#N/A</definedName>
    <definedName name="DASD">#N/A</definedName>
    <definedName name="DASDB">#N/A</definedName>
    <definedName name="DASDG">#N/A</definedName>
    <definedName name="_xlnm.Database" localSheetId="56">#REF!</definedName>
    <definedName name="_xlnm.Database" localSheetId="63">#REF!</definedName>
    <definedName name="_xlnm.Database">#REF!</definedName>
    <definedName name="Database_MI">#REF!</definedName>
    <definedName name="Databases">[64]Contents!#REF!</definedName>
    <definedName name="DATAFRAN">[7]tofe!#REF!</definedName>
    <definedName name="dataRange">"I13:I242"</definedName>
    <definedName name="DataYear">[65]Instructions!$C$19</definedName>
    <definedName name="Date">'[59]A Current Data'!$D$61</definedName>
    <definedName name="DATES" localSheetId="56">#REF!</definedName>
    <definedName name="DATES" localSheetId="63">#REF!</definedName>
    <definedName name="DATES">#REF!</definedName>
    <definedName name="DATES__________">[66]outsheet!$B$6:$H$6</definedName>
    <definedName name="dates_out_m">[67]Data_Out_M!#REF!</definedName>
    <definedName name="DATES_OUT_Q">#REF!</definedName>
    <definedName name="DATES_Q">'[68]Exrates-Q'!$D$2:$AU$2</definedName>
    <definedName name="dates2">#REF!</definedName>
    <definedName name="datesx">#REF!</definedName>
    <definedName name="datesx1">#REF!</definedName>
    <definedName name="datesz2">#REF!</definedName>
    <definedName name="datesz3">#REF!</definedName>
    <definedName name="dateszx">#REF!</definedName>
    <definedName name="DBA">#REF!</definedName>
    <definedName name="DBI">#REF!</definedName>
    <definedName name="DBproj">#N/A</definedName>
    <definedName name="DCFMAP">[29]Parameters!$I$12</definedName>
    <definedName name="DCFNPVFactors">'[29]Cash Flow'!$L$58:$BZ$58</definedName>
    <definedName name="DDR">#REF!</definedName>
    <definedName name="DDRBA">#REF!</definedName>
    <definedName name="ddsfg">#REF!</definedName>
    <definedName name="DEBRIEF">#REF!</definedName>
    <definedName name="DEBT">#REF!</definedName>
    <definedName name="DEBT1">#REF!</definedName>
    <definedName name="DEBT10">#REF!</definedName>
    <definedName name="DEBT11">#REF!</definedName>
    <definedName name="DEBT12">#REF!</definedName>
    <definedName name="DEBT13">#REF!</definedName>
    <definedName name="DEBT14">#REF!</definedName>
    <definedName name="DEBT15">#REF!</definedName>
    <definedName name="DEBT16">#REF!</definedName>
    <definedName name="DEBT2">#REF!</definedName>
    <definedName name="DEBT3">#REF!</definedName>
    <definedName name="DEBT4">#REF!</definedName>
    <definedName name="DEBT5">#REF!</definedName>
    <definedName name="DEBT6">#REF!</definedName>
    <definedName name="DEBT7">#REF!</definedName>
    <definedName name="DEBT8">#REF!</definedName>
    <definedName name="DEBT9">#REF!</definedName>
    <definedName name="DEBTARREARS">#REF!</definedName>
    <definedName name="debte">#REF!</definedName>
    <definedName name="DebtEquityRatio">'[26]OT Analysis'!$D$40</definedName>
    <definedName name="DEBTINDIC">#REF!</definedName>
    <definedName name="debtnew">#REF!</definedName>
    <definedName name="debtnew1">#REF!</definedName>
    <definedName name="DEBTSERV">#REF!</definedName>
    <definedName name="DEBTSERVE">#REF!</definedName>
    <definedName name="DebtService">'[69]Indicators of Fund credit'!#REF!</definedName>
    <definedName name="DEBTSTOCK">#REF!</definedName>
    <definedName name="DEF">#REF!</definedName>
    <definedName name="DefaultRisk">[26]Control!$C$44</definedName>
    <definedName name="Deflator_PIB">[34]PRESSUP!$A$12:$IV$12</definedName>
    <definedName name="DEFLATORS">#REF!</definedName>
    <definedName name="DeltaDR">[29]Parameters!$H$14</definedName>
    <definedName name="DeltaNPV">[29]Tax!$I$47</definedName>
    <definedName name="DeltaTotCap">[29]Tax!$I$775</definedName>
    <definedName name="DEM">[28]CIRRs!$C$84</definedName>
    <definedName name="Department">[41]Nominal!$B$2</definedName>
    <definedName name="DeprYears">'[26]OT Analysis'!$D$43</definedName>
    <definedName name="Despesa_corrente">[34]DESPESA!$A$20:$IV$20</definedName>
    <definedName name="DETPRO">[7]revagtrim!#REF!</definedName>
    <definedName name="DevelopmentStartYear">[26]Control!$C$4</definedName>
    <definedName name="dfcepng">#REF!</definedName>
    <definedName name="DGproj">#N/A</definedName>
    <definedName name="DIREXP">#REF!</definedName>
    <definedName name="DIRIMP">#REF!</definedName>
    <definedName name="DISBE">#REF!</definedName>
    <definedName name="DiscntRate">[29]Parameters!$I$15</definedName>
    <definedName name="Discount_IDA">#REF!</definedName>
    <definedName name="Discount_IDA1">#REF!</definedName>
    <definedName name="Discount_NC">[68]Jap!$H$230</definedName>
    <definedName name="DiscountRate">#REF!</definedName>
    <definedName name="DiscRate">[26]Control!$C$41</definedName>
    <definedName name="DiscRateNetBenefits">[26]Control!$C$42</definedName>
    <definedName name="djfdk">#REF!</definedName>
    <definedName name="DKK">#REF!</definedName>
    <definedName name="DM">#REF!</definedName>
    <definedName name="DMBAs">#REF!</definedName>
    <definedName name="DMBLs">#REF!</definedName>
    <definedName name="DMU">#REF!</definedName>
    <definedName name="DOD_2003_MNT_p">'[50]2002.12.31'!$BB$7:$BB$392</definedName>
    <definedName name="DOD_2003_USD_p">'[50]2002.12.31'!$BA$7:$BA$392</definedName>
    <definedName name="Donativos">#REF!</definedName>
    <definedName name="Dproj">#N/A</definedName>
    <definedName name="dr">#REF!</definedName>
    <definedName name="dsaout">#REF!</definedName>
    <definedName name="DSB_2003_MNT_hbg">'[50]2002.12.31'!$AH$7:$AH$392</definedName>
    <definedName name="DSB_2003_MNT_p">'[50]2002.12.31'!$AK$7:$AK$392</definedName>
    <definedName name="DSB_2003_USD_p">'[50]2002.12.31'!$AJ$7:$AJ$392</definedName>
    <definedName name="DSB_2004_MNT_p">'[50]2002.12.31'!$BE$7:$BE$392</definedName>
    <definedName name="DSB_2004_USD_p">'[50]2002.12.31'!$BD$7:$BD$392</definedName>
    <definedName name="DSD">#N/A</definedName>
    <definedName name="DSD_S">#N/A</definedName>
    <definedName name="DSDB">#N/A</definedName>
    <definedName name="DSDG">#N/A</definedName>
    <definedName name="DSIBproj">#N/A</definedName>
    <definedName name="DSIGproj">#N/A</definedName>
    <definedName name="DSIproj">#N/A</definedName>
    <definedName name="DSISD">#N/A</definedName>
    <definedName name="DSISDB">#N/A</definedName>
    <definedName name="DSISDG">#N/A</definedName>
    <definedName name="DSPBproj">#N/A</definedName>
    <definedName name="DSPGproj">#N/A</definedName>
    <definedName name="DSPproj">#N/A</definedName>
    <definedName name="DSPSD">#N/A</definedName>
    <definedName name="DSPSDB">#N/A</definedName>
    <definedName name="DSPSDG">#N/A</definedName>
    <definedName name="DTS">#REF!</definedName>
    <definedName name="dummy">#REF!</definedName>
    <definedName name="DWT">'[26]OT Analysis'!$D$13</definedName>
    <definedName name="eco_cent">#REF!</definedName>
    <definedName name="ECO_CODE">'[70]cent-exp-TOD'!$N$11:$N$257</definedName>
    <definedName name="eco_hdf">#REF!</definedName>
    <definedName name="eco_local">#REF!</definedName>
    <definedName name="eco_nds">#REF!</definedName>
    <definedName name="eco_sector">[50]Negtgel!$V$7:$V$392</definedName>
    <definedName name="Ecowas">[33]terms!#REF!</definedName>
    <definedName name="ECU">#REF!</definedName>
    <definedName name="ed">[71]arrtrsr!$A$1:$AJ$52</definedName>
    <definedName name="edition">[71]arrtrsr!$AN$6</definedName>
    <definedName name="EdssBatchRange">#REF!</definedName>
    <definedName name="eee">#REF!</definedName>
    <definedName name="EFFECTIFS">#REF!</definedName>
    <definedName name="EFRE">#REF!</definedName>
    <definedName name="EFRF">#REF!</definedName>
    <definedName name="EIB">[28]CIRRs!$C$61</definedName>
    <definedName name="Elapsed">'[26]Stochastic Results'!$I$3</definedName>
    <definedName name="ELECTRICAL">#REF!</definedName>
    <definedName name="EMETEL">#REF!</definedName>
    <definedName name="empty">[72]Q5!$DZ$1</definedName>
    <definedName name="ENDA_PR">#REF!</definedName>
    <definedName name="ENDE">#REF!</definedName>
    <definedName name="EndofMine">'[29]Cash Flow'!$I$5</definedName>
    <definedName name="eng">#REF!</definedName>
    <definedName name="EQUATION">#REF!</definedName>
    <definedName name="EquityParticipation">'[26]OT Analysis'!$D$31</definedName>
    <definedName name="EscalFactor">'[26]Project Example'!$D$52</definedName>
    <definedName name="ESP">#REF!</definedName>
    <definedName name="EU">[28]CIRRs!$C$62</definedName>
    <definedName name="EUR">[28]CIRRs!$C$87</definedName>
    <definedName name="Exch.Rate">#REF!</definedName>
    <definedName name="Exchange_Rates">#REF!</definedName>
    <definedName name="ExitWRS">[72]Main!$AB$25</definedName>
    <definedName name="exp0">#REF!</definedName>
    <definedName name="expo">#REF!</definedName>
    <definedName name="export">#REF!</definedName>
    <definedName name="ExpSens">[26]Control!$C$51</definedName>
    <definedName name="EXR_UPDATE">#REF!</definedName>
    <definedName name="EXRate">'[45]Project Example'!$E$46:$BF$46</definedName>
    <definedName name="EXRATES">#REF!</definedName>
    <definedName name="External_Debt_and_Debt_Service">#REF!</definedName>
    <definedName name="External_debt_indicators">[73]Table3!$F$8:$AB$437:'[73]Table3'!$AB$9</definedName>
    <definedName name="External_Trade">#REF!</definedName>
    <definedName name="ExUSKina2002">#REF!</definedName>
    <definedName name="ExUSKina2003">#REF!</definedName>
    <definedName name="ExUSKina2004">#REF!</definedName>
    <definedName name="ExUSKina2005">#REF!</definedName>
    <definedName name="ExUSKina2006">#REF!</definedName>
    <definedName name="ExUSKinaQ42000">[37]Input!#REF!</definedName>
    <definedName name="fdg">#REF!</definedName>
    <definedName name="ffff">#REF!</definedName>
    <definedName name="fhd">#REF!</definedName>
    <definedName name="FIDR">#REF!</definedName>
    <definedName name="figure27">#REF!</definedName>
    <definedName name="FIM">#REF!</definedName>
    <definedName name="Financial_Indicators">#REF!</definedName>
    <definedName name="FINGAP">[7]extfintrim!#REF!</definedName>
    <definedName name="FININST_SAVINGS">#REF!</definedName>
    <definedName name="FINISNT_INVEST">#REF!</definedName>
    <definedName name="FISC">#REF!</definedName>
    <definedName name="FISC2E">#REF!</definedName>
    <definedName name="Fiscal_Lead">#REF!</definedName>
    <definedName name="FISCE">#REF!</definedName>
    <definedName name="FISH">#REF!</definedName>
    <definedName name="FISINP">[40]fiscal!$B$6:$M$45</definedName>
    <definedName name="FISUM">#REF!</definedName>
    <definedName name="FLOPEC">#REF!</definedName>
    <definedName name="FLOWS">#REF!</definedName>
    <definedName name="FMB">#REF!</definedName>
    <definedName name="FODESEC">#REF!</definedName>
    <definedName name="FOODCROP">#REF!</definedName>
    <definedName name="ForecastYear">'[26]Project Example'!$E$3:$BF$3</definedName>
    <definedName name="FRF">#REF!</definedName>
    <definedName name="fuck">#REF!</definedName>
    <definedName name="FUNDCREDIT">#REF!</definedName>
    <definedName name="FUNDPOSITION">#REF!</definedName>
    <definedName name="g">'[74]Bal-Gener'!$G$65</definedName>
    <definedName name="GBP">#REF!</definedName>
    <definedName name="GCB_NGDP">#N/A</definedName>
    <definedName name="GCEC">#REF!</definedName>
    <definedName name="GCED">#REF!</definedName>
    <definedName name="GCEE">#REF!</definedName>
    <definedName name="GCEEP">#REF!</definedName>
    <definedName name="GCEES">#REF!</definedName>
    <definedName name="GCEG">#REF!</definedName>
    <definedName name="GCEH">#REF!</definedName>
    <definedName name="GCEHP">#REF!</definedName>
    <definedName name="GCEI_D">#REF!</definedName>
    <definedName name="GCEI_F">#REF!</definedName>
    <definedName name="GCENL">#REF!</definedName>
    <definedName name="GCEO">#REF!</definedName>
    <definedName name="GCESWH">#REF!</definedName>
    <definedName name="GCEW">#REF!</definedName>
    <definedName name="GCG">#REF!</definedName>
    <definedName name="GCGC">#REF!</definedName>
    <definedName name="GCRG">#REF!</definedName>
    <definedName name="GD">[16]Sheet1!$F$76</definedName>
    <definedName name="GDP">[75]Restrictions!$B$5</definedName>
    <definedName name="GDP2002_Amend">'[76]Bal-Gener'!$F$67</definedName>
    <definedName name="GGB_NGDP">#N/A</definedName>
    <definedName name="GGEC">#REF!</definedName>
    <definedName name="GGENL">#REF!</definedName>
    <definedName name="GGRG">#REF!</definedName>
    <definedName name="GOMBorrowingPremium">'[26]OT Analysis'!$D$33</definedName>
    <definedName name="Government_and_Public_Sector_Finance">#REF!</definedName>
    <definedName name="Grace_IDA1">#REF!</definedName>
    <definedName name="Grace_NC">[68]Jap!$H$227</definedName>
    <definedName name="Grace1_IDA">#REF!</definedName>
    <definedName name="GRÁFICO_10.3.1.">'[57]GRÁFICO DE FONDO POR AFILIADO'!$A$3:$H$35</definedName>
    <definedName name="GRÁFICO_10.3.2">'[57]GRÁFICO DE FONDO POR AFILIADO'!$A$36:$H$68</definedName>
    <definedName name="GRÁFICO_10.3.3">'[57]GRÁFICO DE FONDO POR AFILIADO'!$A$69:$H$101</definedName>
    <definedName name="GRÁFICO_10.3.4.">'[57]GRÁFICO DE FONDO POR AFILIADO'!$A$103:$H$135</definedName>
    <definedName name="GRÁFICO_N_10.2.4.">#REF!</definedName>
    <definedName name="graph" hidden="1">'[3]2'!#REF!</definedName>
    <definedName name="GUITS">'[70]cent-exp-TOD'!$C$11:$C$257</definedName>
    <definedName name="GUITS_LOCAL">'[70]local-exp-TOD'!$D$11:$D$167</definedName>
    <definedName name="H1SunkCosts">[29]Parameters!$I$13</definedName>
    <definedName name="hdf">#REF!</definedName>
    <definedName name="Height">[77]Dashboard!$B$11</definedName>
    <definedName name="hhh">#REF!</definedName>
    <definedName name="hhhn">'[49]HDF-exp-n'!$AF$15:$AF$24</definedName>
    <definedName name="HIDE">[10]B!#REF!</definedName>
    <definedName name="HIPCDATA">#REF!</definedName>
    <definedName name="HOUSEH_INVEST">#REF!</definedName>
    <definedName name="HOUSEH_SAVINGS">#REF!</definedName>
    <definedName name="Hundred">[29]Parameters!$I$208</definedName>
    <definedName name="HurdleRate">[26]Control!$C$43</definedName>
    <definedName name="HUVAARI">'[70]cent-exp-TOD'!$D$11:$D$257</definedName>
    <definedName name="HUVAARI_LOCAL">'[70]local-exp-TOD'!$E$11:$E$167</definedName>
    <definedName name="Ibrd">[28]CIRRs!$C$63</definedName>
    <definedName name="IDA">[28]CIRRs!$C$64</definedName>
    <definedName name="IDA_assistance">'[78]tab 14'!$B$6:$U$25</definedName>
    <definedName name="IESS">#REF!</definedName>
    <definedName name="Ifad">[28]CIRRs!$C$65</definedName>
    <definedName name="IFEMREPRT">#REF!</definedName>
    <definedName name="im">#REF!</definedName>
    <definedName name="Imf.mon">'[51]Input from HUB'!#REF!</definedName>
    <definedName name="Imfmon">'[51]Input from HUB'!#REF!</definedName>
    <definedName name="Imfquartmon">'[51]Input from HUB'!#REF!</definedName>
    <definedName name="IMMI_TYPE">[79]Lic_Reg_Eng!$A$1:$Q$6238</definedName>
    <definedName name="imp0" localSheetId="56">#REF!</definedName>
    <definedName name="imp0" localSheetId="63">#REF!</definedName>
    <definedName name="imp0">#REF!</definedName>
    <definedName name="IMPACT">#REF!</definedName>
    <definedName name="import">#REF!</definedName>
    <definedName name="IMPORTS">#REF!</definedName>
    <definedName name="ImportShare">'[26]OT Analysis'!$D$38</definedName>
    <definedName name="IN_FROM_MON">#REF!</definedName>
    <definedName name="Indicators_of_Economic_Activity">#REF!</definedName>
    <definedName name="indicatorsoffset">#REF!</definedName>
    <definedName name="INDPROD">#REF!</definedName>
    <definedName name="INECEL">#REF!</definedName>
    <definedName name="INFISC1">#REF!</definedName>
    <definedName name="INFISC2">#REF!</definedName>
    <definedName name="Inflation">[26]Control!$C$39</definedName>
    <definedName name="InflationIndex">'[26]Project Example'!$E$4:$BF$4</definedName>
    <definedName name="info">#REF!</definedName>
    <definedName name="infonotes">#REF!</definedName>
    <definedName name="INIT">#REF!</definedName>
    <definedName name="Init_HPLaser">#REF!</definedName>
    <definedName name="Init_Std_IBM">#REF!</definedName>
    <definedName name="INMN">#REF!</definedName>
    <definedName name="INPROJ">#REF!</definedName>
    <definedName name="INPUT_2">[13]Input!#REF!</definedName>
    <definedName name="INPUT_4">[13]Input!#REF!</definedName>
    <definedName name="INS">[66]outsheet!$K$10</definedName>
    <definedName name="int">#REF!</definedName>
    <definedName name="Interest_IDA1">#REF!</definedName>
    <definedName name="Interest_NC">[68]Jap!$H$229</definedName>
    <definedName name="InterestRate">#REF!</definedName>
    <definedName name="International_Investment_Position">#REF!</definedName>
    <definedName name="International_Reserves">#REF!</definedName>
    <definedName name="IntForTax2001growth">[37]Input!#REF!</definedName>
    <definedName name="IntForTax2002growth">[37]Input!#REF!</definedName>
    <definedName name="IntForTax2003growth">[37]Input!#REF!</definedName>
    <definedName name="IntForTax2004growth">[37]Input!#REF!</definedName>
    <definedName name="IntForTax2005growth">[37]Input!#REF!</definedName>
    <definedName name="IntForTax2006growth">[37]Input!#REF!</definedName>
    <definedName name="inthalf">[80]Sheet4!$C$58:$G$112</definedName>
    <definedName name="IntRateforIMM">'[26]OT Analysis'!$D$39</definedName>
    <definedName name="IntRateReal">[26]Control!$C$40</definedName>
    <definedName name="IntWTforGOM">'[26]OT Analysis'!$D$16</definedName>
    <definedName name="IntWTforIMM">'[26]OT Analysis'!$D$14</definedName>
    <definedName name="InvSens">[26]Control!$C$48</definedName>
    <definedName name="IPMT_2003_MNT_hbg">'[50]2002.12.31'!$AW$7:$AW$392</definedName>
    <definedName name="IPMT_2003_MNT_p">'[50]2002.12.31'!$AT$7:$AT$392</definedName>
    <definedName name="IPMT_2003_USD_p">'[50]2002.12.31'!$AS$7:$AS$392</definedName>
    <definedName name="IPMT_2004_MNT_p">'[50]2002.12.31'!$BH$7:$BH$392</definedName>
    <definedName name="IPMT_MNT_ACCmeth">'[81]6. L-Gov'!#REF!</definedName>
    <definedName name="IPMT_ORG_ACCmeth">'[81]6. L-Gov'!#REF!</definedName>
    <definedName name="IPMT_USD_ACCmeth">'[81]6. L-Gov'!#REF!</definedName>
    <definedName name="ISD">#REF!</definedName>
    <definedName name="IsDB">[28]CIRRs!$C$68</definedName>
    <definedName name="ITCLimit">'[26]OT Analysis'!$D$37</definedName>
    <definedName name="ITCYears">'[26]OT Analysis'!$D$36</definedName>
    <definedName name="ITL">#REF!</definedName>
    <definedName name="j">#REF!</definedName>
    <definedName name="Jav">#N/A</definedName>
    <definedName name="jhkhj">#REF!</definedName>
    <definedName name="jjjj">#REF!</definedName>
    <definedName name="JPY">#REF!</definedName>
    <definedName name="JU">[82]A!$I$9:$K$18</definedName>
    <definedName name="k">#REF!</definedName>
    <definedName name="KDSE">#REF!</definedName>
    <definedName name="KDSF">#REF!</definedName>
    <definedName name="kj">#REF!</definedName>
    <definedName name="kol" hidden="1">#REF!</definedName>
    <definedName name="kossi" hidden="1">'[12]Dep fonct'!#REF!</definedName>
    <definedName name="KWD">#REF!</definedName>
    <definedName name="Labor_Markets">#REF!</definedName>
    <definedName name="LastDate" localSheetId="56">INDEX(#REF!,MATCH(9.999E+307,#REF!),1)</definedName>
    <definedName name="LastDate" localSheetId="63">INDEX(#REF!,MATCH(9.999E+307,#REF!),1)</definedName>
    <definedName name="LastDate">INDEX(#REF!,MATCH(9.999E+307,#REF!),1)</definedName>
    <definedName name="LastWeight" localSheetId="56">INDEX(#REF!,MATCH(9.999E+307,#REF!),1)</definedName>
    <definedName name="LastWeight" localSheetId="63">INDEX(#REF!,MATCH(9.999E+307,#REF!),1)</definedName>
    <definedName name="LastWeight">INDEX(#REF!,MATCH(9.999E+307,#REF!),1)</definedName>
    <definedName name="LastYear">[26]Control!$C$7</definedName>
    <definedName name="LCFLimit">'[26]OT Analysis'!$D$35</definedName>
    <definedName name="LCFYear">'[26]OT Analysis'!$D$34</definedName>
    <definedName name="LE">'[83]WEO-Q3'!#REF!</definedName>
    <definedName name="LEAP">#REF!</definedName>
    <definedName name="LEGC">#REF!</definedName>
    <definedName name="Lic_Reg_Eng">#REF!</definedName>
    <definedName name="LoanGracePeriod">'[26]OT Analysis'!$D$42</definedName>
    <definedName name="LoanRepayYears">'[26]OT Analysis'!$D$41</definedName>
    <definedName name="LOCAL">#REF!</definedName>
    <definedName name="localnn">'[49]local-new'!$AF$16:$AF$126</definedName>
    <definedName name="LondonIA">#REF!</definedName>
    <definedName name="LondonIB1">#REF!</definedName>
    <definedName name="LondonIB2">#REF!</definedName>
    <definedName name="LondonIB3">#REF!</definedName>
    <definedName name="LondonIC1">#REF!</definedName>
    <definedName name="LondonIC2">#REF!</definedName>
    <definedName name="LondonIC3">#REF!</definedName>
    <definedName name="LondonIIA">#REF!</definedName>
    <definedName name="LondonIIB1">#REF!</definedName>
    <definedName name="LondonIIB2">#REF!</definedName>
    <definedName name="LondonIIB3">#REF!</definedName>
    <definedName name="LondonIIC1">#REF!</definedName>
    <definedName name="LondonIIC2">#REF!</definedName>
    <definedName name="LondonIIC3">#REF!</definedName>
    <definedName name="LOUMCUS">#REF!</definedName>
    <definedName name="LP">#REF!</definedName>
    <definedName name="LTMODEL">[5]Outputs!#REF!</definedName>
    <definedName name="LUR">'[83]WEO-Q3'!#REF!</definedName>
    <definedName name="Lyon">[84]Sheet3!$O$1</definedName>
    <definedName name="MACRO">#REF!</definedName>
    <definedName name="MACROS">[40]contents!$A$114</definedName>
    <definedName name="MAP">[85]Parameters!#REF!</definedName>
    <definedName name="MAPClosure">[85]Parameters!#REF!</definedName>
    <definedName name="MAPDevCapex">[85]Parameters!#REF!</definedName>
    <definedName name="MAPNPVFactors">'[29]Cash Flow'!#REF!</definedName>
    <definedName name="MAPOpexSusCapex">[29]Parameters!#REF!</definedName>
    <definedName name="MAPPriceRiskCopper">[29]Parameters!#REF!</definedName>
    <definedName name="MAPPriceRiskGold">[29]Parameters!#REF!</definedName>
    <definedName name="MAPPriceRiskMoly">[29]Parameters!#REF!</definedName>
    <definedName name="MAPPriceRiskSilver">[29]Parameters!#REF!</definedName>
    <definedName name="Maturity_IDA1">#REF!</definedName>
    <definedName name="Maturity_NC">[68]Jap!$H$228</definedName>
    <definedName name="MCV">[44]Q2!$E$101:$AH$101</definedName>
    <definedName name="MCV_B">[43]Q6!$E$141:$AH$141</definedName>
    <definedName name="MCV_B1">#REF!</definedName>
    <definedName name="MCV_N">#N/A</definedName>
    <definedName name="MENORES">#REF!</definedName>
    <definedName name="MFISCAL">'[18]Annual Raw Data'!#REF!</definedName>
    <definedName name="mflowsa" localSheetId="51">[38]!mflowsa</definedName>
    <definedName name="mflowsa">[38]!mflowsa</definedName>
    <definedName name="mflowsq" localSheetId="51">[38]!mflowsq</definedName>
    <definedName name="mflowsq">[38]!mflowsq</definedName>
    <definedName name="MICRO">#REF!</definedName>
    <definedName name="MIDDLE">#REF!</definedName>
    <definedName name="mincode">#REF!</definedName>
    <definedName name="MISC3">#REF!</definedName>
    <definedName name="MISC4">[13]OUTPUT!#REF!</definedName>
    <definedName name="Miscellaneous">#REF!</definedName>
    <definedName name="mn">#REF!</definedName>
    <definedName name="MNDATES">#REF!</definedName>
    <definedName name="MNT_rate_end">[58]EX!$C$4:$C$34</definedName>
    <definedName name="MON_SM">#REF!</definedName>
    <definedName name="MONA">#REF!</definedName>
    <definedName name="MONE">#REF!</definedName>
    <definedName name="money">#REF!</definedName>
    <definedName name="MONF">[86]money!#REF!</definedName>
    <definedName name="MONF_SM">#REF!</definedName>
    <definedName name="Monprog">#REF!</definedName>
    <definedName name="Monprog1">#REF!</definedName>
    <definedName name="monsur">#REF!</definedName>
    <definedName name="MONY">#REF!</definedName>
    <definedName name="MoScen">[29]Parameters!$I$38:$BZ$40</definedName>
    <definedName name="mstocksa" localSheetId="51">[38]!mstocksa</definedName>
    <definedName name="mstocksa">[38]!mstocksa</definedName>
    <definedName name="mstocksq" localSheetId="51">[38]!mstocksq</definedName>
    <definedName name="mstocksq">[38]!mstocksq</definedName>
    <definedName name="MT_databank_dir">[83]Readme!$D$22</definedName>
    <definedName name="MT_databank_file">[83]Readme!$D$21</definedName>
    <definedName name="MT_database_dir">#REF!</definedName>
    <definedName name="MT_database_file">#REF!</definedName>
    <definedName name="Municipios">#REF!</definedName>
    <definedName name="n">#REF!</definedName>
    <definedName name="NAMES" localSheetId="56">#REF!</definedName>
    <definedName name="NAMES" localSheetId="63">#REF!</definedName>
    <definedName name="NAMES">#REF!</definedName>
    <definedName name="NAMES__________">[66]outsheet!$A$9:$A$45</definedName>
    <definedName name="names_out_m">[67]Data_Out_M!#REF!</definedName>
    <definedName name="names_out_q">#REF!</definedName>
    <definedName name="NAMES_Q">'[68]Exrates-Q'!$B$4:$B$101</definedName>
    <definedName name="names1">#REF!</definedName>
    <definedName name="namesx">#REF!</definedName>
    <definedName name="namesx1">#REF!</definedName>
    <definedName name="namesxx">#REF!</definedName>
    <definedName name="namesxxx">#REF!</definedName>
    <definedName name="namesz2">#REF!</definedName>
    <definedName name="namesz3">#REF!</definedName>
    <definedName name="nameszx">#REF!</definedName>
    <definedName name="National_Accounts">#REF!</definedName>
    <definedName name="NCG">#N/A</definedName>
    <definedName name="NCG_R">#N/A</definedName>
    <definedName name="NCP">#N/A</definedName>
    <definedName name="NCP_R">#N/A</definedName>
    <definedName name="Ndf">[28]CIRRs!$C$69</definedName>
    <definedName name="NEER">#REF!</definedName>
    <definedName name="New">'[87]Program Assumptions-I'!$B$3</definedName>
    <definedName name="NewDR">[29]Parameters!$H$15</definedName>
    <definedName name="NewRGDf">#REF!</definedName>
    <definedName name="NFI">#REF!</definedName>
    <definedName name="NFI_R">#N/A</definedName>
    <definedName name="NFIP">#REF!</definedName>
    <definedName name="NGDP">[88]Q2!$E$54:$AH$54</definedName>
    <definedName name="NGDP_DG">#N/A</definedName>
    <definedName name="NGDP_R">[89]Q1!$G$52:$AJ$52</definedName>
    <definedName name="NGDP_RG">#N/A</definedName>
    <definedName name="NGDP1999">#REF!</definedName>
    <definedName name="NGDP1999growth">'[37]Input real'!$O$17+'[37]Input real'!$N$17</definedName>
    <definedName name="NGDP2000">#REF!</definedName>
    <definedName name="NGDP2001">#REF!</definedName>
    <definedName name="NGDP2002">#REF!</definedName>
    <definedName name="NGDP2002growth">#REF!</definedName>
    <definedName name="NGDP2003">#REF!</definedName>
    <definedName name="NGDP2003growth">#REF!</definedName>
    <definedName name="NGDP2004">#REF!</definedName>
    <definedName name="NGDP2004growth">#REF!</definedName>
    <definedName name="NGDP2005">#REF!</definedName>
    <definedName name="NGDP2005growth">#REF!</definedName>
    <definedName name="NGDP2006">#REF!</definedName>
    <definedName name="NGDP2006growth">#REF!</definedName>
    <definedName name="NGDPA">#REF!</definedName>
    <definedName name="NGDPmin2003growth">#REF!</definedName>
    <definedName name="NGDPmin2004growth">#REF!</definedName>
    <definedName name="NGDPmin2005growth">#REF!</definedName>
    <definedName name="NGDPmin2006growth">#REF!</definedName>
    <definedName name="NGDPnm2002growth">#REF!</definedName>
    <definedName name="NGDPnm2003growth">#REF!</definedName>
    <definedName name="NGDPnm2004growth">#REF!</definedName>
    <definedName name="NGDPnm2005growth">#REF!</definedName>
    <definedName name="NGDPnm2006growth">#REF!</definedName>
    <definedName name="NGK">#REF!</definedName>
    <definedName name="NGNI">#REF!</definedName>
    <definedName name="NGPXO">#REF!</definedName>
    <definedName name="NGPXO_R">#REF!</definedName>
    <definedName name="NGS_NGDP">#N/A</definedName>
    <definedName name="NINV">#REF!</definedName>
    <definedName name="NINV_R">#N/A</definedName>
    <definedName name="NLG">[28]CIRRs!$C$99</definedName>
    <definedName name="nm">#REF!</definedName>
    <definedName name="NM_R">[90]EDSS1!$G$43:$AJ$43</definedName>
    <definedName name="nmBlankRow">[91]MDG_civ!$A$61:$IV$61</definedName>
    <definedName name="nmColumnHeader">[91]MDG_civ!$A$2:$IV$2</definedName>
    <definedName name="nmData">[91]MDG_civ!$B$3:$G$59</definedName>
    <definedName name="NMG">#REF!</definedName>
    <definedName name="NMG_R">#REF!</definedName>
    <definedName name="NMG_RG">#N/A</definedName>
    <definedName name="nmIndexTable">[91]MDG_civ!$A$63:$IV$63</definedName>
    <definedName name="nmReportFooter">[91]MDG_civ!$A$60:$IV$60</definedName>
    <definedName name="nmReportHeader">[91]MDG_civ!$A$1:$IV$1</definedName>
    <definedName name="nmRollOver">[91]MDG_civ!$A$62:$IV$62</definedName>
    <definedName name="nmRowHeader">[91]MDG_civ!$A$3:$A$59</definedName>
    <definedName name="NNAMES">#REF!</definedName>
    <definedName name="nnga" hidden="1">#REF!</definedName>
    <definedName name="NOK">#REF!</definedName>
    <definedName name="Nom">'[92]Input QGDP'!$B$4:$D$40</definedName>
    <definedName name="NomGDPTog">'[45]Project Example'!$E$47:$BF$47</definedName>
    <definedName name="NominalBase">'[26]OT Analysis'!$D$23</definedName>
    <definedName name="NONLEAP">#REF!</definedName>
    <definedName name="not_specified">#REF!</definedName>
    <definedName name="NOTES">#REF!</definedName>
    <definedName name="NPV">'[29]Cash Flow'!$H$3</definedName>
    <definedName name="NTDD_RG">#N/A</definedName>
    <definedName name="NX">#REF!</definedName>
    <definedName name="NX_R">[90]EDSS1!$G$34:$AJ$34</definedName>
    <definedName name="NXG">#REF!</definedName>
    <definedName name="NXG_R">#REF!</definedName>
    <definedName name="NXG_RG">#N/A</definedName>
    <definedName name="OCEconomico">[19]Resumo_Âmbito!$Z$1:$AN$266</definedName>
    <definedName name="odisoidosidsd">#REF!</definedName>
    <definedName name="OICP">#REF!</definedName>
    <definedName name="OilScen">[29]Parameters!$I$41:$BZ$43</definedName>
    <definedName name="OiOrgPro">[55]Provincial!$IQ$5:$IU$88</definedName>
    <definedName name="OldNPV">[29]Tax!$I$46</definedName>
    <definedName name="ooo">[93]Control!$C$2</definedName>
    <definedName name="ooooo">[93]Control!$C$3</definedName>
    <definedName name="oooooooooooooo">#REF!</definedName>
    <definedName name="ooooooooooooooooooooooooo">#REF!</definedName>
    <definedName name="Opec">[28]CIRRs!$C$66</definedName>
    <definedName name="OperCostSens">[26]Control!$C$49</definedName>
    <definedName name="OPERFIN">#REF!</definedName>
    <definedName name="OpexScen">[29]Parameters!$I$44:$BZ$46</definedName>
    <definedName name="org">#REF!</definedName>
    <definedName name="org_code">#REF!</definedName>
    <definedName name="orga">[55]Orgao!$IJ$4:$IQ$124</definedName>
    <definedName name="orgao">[94]ClasOrg!$A$1:$B$132</definedName>
    <definedName name="orgg">#REF!</definedName>
    <definedName name="ORIG">[25]Sum1!#REF!</definedName>
    <definedName name="ORIGINGDP">#REF!</definedName>
    <definedName name="Otras_Residuales">#REF!</definedName>
    <definedName name="OUTDS1">#REF!</definedName>
    <definedName name="OUTFISC">#REF!</definedName>
    <definedName name="OUTIMF">#REF!</definedName>
    <definedName name="OUTMN">#REF!</definedName>
    <definedName name="OUTPUT">[95]Output!#REF!</definedName>
    <definedName name="outras">[32]DespCoefs!$C$42:$Q$42</definedName>
    <definedName name="P_BOP_CFAF_ENG">#REF!</definedName>
    <definedName name="P_BOP_CFAF_FR">#REF!</definedName>
    <definedName name="P_BOP_SDR_ENG">#REF!</definedName>
    <definedName name="P_BOP_SDR_FR">#REF!</definedName>
    <definedName name="P_DEBT">#REF!</definedName>
    <definedName name="P_FUNDCREDIT">#REF!</definedName>
    <definedName name="P_FUNDPOSITION">#REF!</definedName>
    <definedName name="P_MONEY">#REF!</definedName>
    <definedName name="P_SELIND">#REF!</definedName>
    <definedName name="P_SENSITIVITY">#REF!</definedName>
    <definedName name="P_TOFE">#REF!</definedName>
    <definedName name="Pal_Workbook_GUID" hidden="1">"HH8XQZVYZ8ZAS88KPWSCGK5P"</definedName>
    <definedName name="Parmeshwar">[14]E!$AJ$98:$AX$115</definedName>
    <definedName name="PAYCAP">#REF!</definedName>
    <definedName name="pchBMG">#REF!</definedName>
    <definedName name="pchBXG">#REF!</definedName>
    <definedName name="PCPI">#REF!</definedName>
    <definedName name="PCPICORE">[20]Instructions!#REF!</definedName>
    <definedName name="PCPIE">#REF!</definedName>
    <definedName name="PCPIG">#N/A</definedName>
    <definedName name="PDR">#REF!</definedName>
    <definedName name="PE_BALPAY">#REF!</definedName>
    <definedName name="PE_CAPMOVT">#REF!</definedName>
    <definedName name="PE_CASHCROP">#REF!</definedName>
    <definedName name="PE_COCCOF">#REF!</definedName>
    <definedName name="PE_COMM_STOCKS">#REF!</definedName>
    <definedName name="PE_COMMTURNOVER">#REF!</definedName>
    <definedName name="PE_DEBTARREARS">#REF!</definedName>
    <definedName name="PE_DEBTINDIC">#REF!</definedName>
    <definedName name="PE_DEBTSERVE">#REF!</definedName>
    <definedName name="PE_DEBTSTOCK">#REF!</definedName>
    <definedName name="PE_DEFLATORS">#REF!</definedName>
    <definedName name="PE_DIREXP">#REF!</definedName>
    <definedName name="PE_DIRIMP">#REF!</definedName>
    <definedName name="PE_ELECTRICAL">#REF!</definedName>
    <definedName name="PE_EXPORTS">#REF!</definedName>
    <definedName name="PE_EXRATES">#REF!</definedName>
    <definedName name="PE_FISH">#REF!</definedName>
    <definedName name="PE_FOODCROP">#REF!</definedName>
    <definedName name="PE_IMPORTS">#REF!</definedName>
    <definedName name="PE_INDPROD">#REF!</definedName>
    <definedName name="PE_NEER">#REF!</definedName>
    <definedName name="PE_ORIGINGDP">#REF!</definedName>
    <definedName name="PE_PRICES">#REF!</definedName>
    <definedName name="PE_PRODPRICE">#REF!</definedName>
    <definedName name="PE_REER">#REF!</definedName>
    <definedName name="PE_RESOURCES">#REF!</definedName>
    <definedName name="PE_SAVINV_SEC">#REF!</definedName>
    <definedName name="PE_SELNATIND">#REF!</definedName>
    <definedName name="PE_SERVTRAN">#REF!</definedName>
    <definedName name="PE_TIMBER">#REF!</definedName>
    <definedName name="PE_TRADEIND">#REF!</definedName>
    <definedName name="PE_TURVALINV">#REF!</definedName>
    <definedName name="PE_WAGES">#REF!</definedName>
    <definedName name="PEGAg">[85]Parameters!#REF!</definedName>
    <definedName name="PEGAu">[85]Parameters!#REF!</definedName>
    <definedName name="PEGCu">[85]Parameters!#REF!</definedName>
    <definedName name="PEGMo">[85]Parameters!#REF!</definedName>
    <definedName name="PEGOil">[85]Parameters!#REF!</definedName>
    <definedName name="PEGOpCa">[85]Parameters!#REF!</definedName>
    <definedName name="PEGRMB">[85]Parameters!#REF!</definedName>
    <definedName name="PER">[53]Analysts!$D$47:$D$51</definedName>
    <definedName name="PercentThere">[77]Dashboard!$G$19</definedName>
    <definedName name="PERF2E">#REF!</definedName>
    <definedName name="PERF2F">#REF!</definedName>
    <definedName name="perf2f1">#REF!</definedName>
    <definedName name="period">[96]IN!$D$1:$I$1</definedName>
    <definedName name="PERSO_ENPLOI">#REF!</definedName>
    <definedName name="PERSONNEL">#REF!</definedName>
    <definedName name="Petroecuador">#REF!</definedName>
    <definedName name="PETROL">#REF!</definedName>
    <definedName name="PF_BALPAY">#REF!</definedName>
    <definedName name="PF_CAPMOVT">#REF!</definedName>
    <definedName name="PF_CASHCROP">#REF!</definedName>
    <definedName name="PF_COCCOF">#REF!</definedName>
    <definedName name="PF_COMM_STOCKS">#REF!</definedName>
    <definedName name="PF_COMMTURNOVER">#REF!</definedName>
    <definedName name="PF_DEBTARREARS">#REF!</definedName>
    <definedName name="PF_DEBTINDIC">#REF!</definedName>
    <definedName name="PF_DEBTSERVE">#REF!</definedName>
    <definedName name="PF_DEFLATORS">#REF!</definedName>
    <definedName name="PF_DIREXP">#REF!</definedName>
    <definedName name="PF_DIRIMP">#REF!</definedName>
    <definedName name="PF_ELECTRICAL">#REF!</definedName>
    <definedName name="PF_EXPORTS">#REF!</definedName>
    <definedName name="PF_EXRATES">#REF!</definedName>
    <definedName name="PF_FISH">#REF!</definedName>
    <definedName name="PF_FOODCROP">#REF!</definedName>
    <definedName name="PF_IMPORTS">#REF!</definedName>
    <definedName name="PF_INDPROD">#REF!</definedName>
    <definedName name="PF_NEER">#REF!</definedName>
    <definedName name="PF_ORIGINGDP">#REF!</definedName>
    <definedName name="PF_PRICES">#REF!</definedName>
    <definedName name="PF_PRODPRICE">#REF!</definedName>
    <definedName name="PF_REER">#REF!</definedName>
    <definedName name="PF_RESOURCES">#REF!</definedName>
    <definedName name="PF_SAVINV_SEC">#REF!</definedName>
    <definedName name="PF_SELNATIND">#REF!</definedName>
    <definedName name="PF_SERVTRAN">#REF!</definedName>
    <definedName name="PF_TIMBER">#REF!</definedName>
    <definedName name="PF_TRADEIND">#REF!</definedName>
    <definedName name="PF_TURVALINV">#REF!</definedName>
    <definedName name="PF_WAGES">#REF!</definedName>
    <definedName name="PFCash2SHCalc">[85]Financing!#REF!</definedName>
    <definedName name="PFCash2SHDelta">[85]Financing!#REF!</definedName>
    <definedName name="PFCash2SHValues">[85]Financing!#REF!</definedName>
    <definedName name="PFDrawDownCalc">[85]Financing!#REF!</definedName>
    <definedName name="PFDrawDownValues">[85]Financing!#REF!</definedName>
    <definedName name="PIB">[34]PRESSUP!$A$10:$IV$10</definedName>
    <definedName name="piu">'[49]cent-PIU-n'!$AF$15:$AF$40</definedName>
    <definedName name="piul">'[49]local-piu-n'!$AF$16:$AF$29</definedName>
    <definedName name="pol" hidden="1">[97]A!#REF!</definedName>
    <definedName name="popl" hidden="1">#REF!</definedName>
    <definedName name="Ports">#REF!</definedName>
    <definedName name="PPMT_2003_MNT_hbg">'[50]2002.12.31'!$AQ$7:$AQ$392</definedName>
    <definedName name="PPMT_2003_MNT_p">'[50]2002.12.31'!$AN$7:$AN$392</definedName>
    <definedName name="PPMT_2003_USD_p">'[50]2002.12.31'!$AM$7:$AM$392</definedName>
    <definedName name="PPMT_2004_USD_p">'[50]2002.12.31'!$BG$7:$BG$392</definedName>
    <definedName name="PPPWGT">#N/A</definedName>
    <definedName name="pr_sr">#REF!</definedName>
    <definedName name="PriceDetermSwitch">[26]Control!$C$15</definedName>
    <definedName name="Prices">#REF!</definedName>
    <definedName name="_xlnm.Print_Area" localSheetId="5">'II. ЭЗ өсөлт'!$A$1:$AG$59</definedName>
    <definedName name="_xlnm.Print_Area" localSheetId="6">'II. ЭЗӨ'!$A$1:$J$48</definedName>
    <definedName name="_xlnm.Print_Area" localSheetId="16">'III.1 Хөдөлмөр'!$A$1:$BL$83</definedName>
    <definedName name="_xlnm.Print_Area" localSheetId="27">III.2.1.1!$A$1:$H$15</definedName>
    <definedName name="_xlnm.Print_Area" localSheetId="31">III.2.1.5!$A$1:$R$39</definedName>
    <definedName name="_xlnm.Print_Area" localSheetId="38">'III.2.3 Ханш'!$A$1:$BGV$36</definedName>
    <definedName name="_xlnm.Print_Area" localSheetId="48">'III.3 Төсөв'!$A$1:$G$23</definedName>
    <definedName name="_xlnm.Print_Area" localSheetId="63">'ГВАН V.3.6'!$A$1:$E$42</definedName>
    <definedName name="_xlnm.Print_Area" localSheetId="59">'Х IV.3.1-3'!$A$1:$G$31</definedName>
    <definedName name="_xlnm.Print_Area">#REF!</definedName>
    <definedName name="PRINT_AREA_MI">#REF!</definedName>
    <definedName name="Print_scenario_name?">'[98]I-Other Sectors'!#REF!</definedName>
    <definedName name="PRINT_SHEET_F_ALL_YEARS">#REF!</definedName>
    <definedName name="_xlnm.Print_Titles">#REF!,#REF!</definedName>
    <definedName name="PRINT_TITLES_MI">#REF!</definedName>
    <definedName name="Print1">#REF!</definedName>
    <definedName name="print16">'[99]16'!#REF!</definedName>
    <definedName name="print20">#REF!</definedName>
    <definedName name="PRINTBOP">#REF!</definedName>
    <definedName name="printtaba">#REF!</definedName>
    <definedName name="PrintThis_Links">[72]Links!$A$1:$F$33</definedName>
    <definedName name="PriorOrigem">'[47]Prioritários 2002'!$Z$4:$AH$177</definedName>
    <definedName name="PRODPRICE">#REF!</definedName>
    <definedName name="ProdSens">[26]Control!$C$47</definedName>
    <definedName name="PROG">#REF!</definedName>
    <definedName name="ProgAss">#REF!</definedName>
    <definedName name="ProgAss1">#REF!</definedName>
    <definedName name="ProgAss2">#REF!</definedName>
    <definedName name="Program">#REF!</definedName>
    <definedName name="Program1">#REF!</definedName>
    <definedName name="proj00">[100]sources!#REF!</definedName>
    <definedName name="ProjectData">'[26]Project Example'!$E$106:$BF$128</definedName>
    <definedName name="ProjectFinance">[85]Financing!#REF!</definedName>
    <definedName name="ProjectName">[26]Control!$C$9</definedName>
    <definedName name="promgraf">[101]GRAFPROM!#REF!</definedName>
    <definedName name="Prova">#REF!</definedName>
    <definedName name="prphalf">[80]Sheet4!$C$3:$G$57</definedName>
    <definedName name="PRPINTSEPT">[102]STOCK!$D$4:$W$102</definedName>
    <definedName name="PTE">#REF!</definedName>
    <definedName name="PUBADM_INVEST">#REF!</definedName>
    <definedName name="PUBADM_SAVINGS">#REF!</definedName>
    <definedName name="publica">[32]DespCoefs!$C$26:$Q$26</definedName>
    <definedName name="Q6_">#REF!</definedName>
    <definedName name="QFISCAL">'[18]Quarterly Raw Data'!#REF!</definedName>
    <definedName name="qqqq">#REF!</definedName>
    <definedName name="QTAB7">'[18]Quarterly MacroFlow'!#REF!</definedName>
    <definedName name="QTAB7A">'[18]Quarterly MacroFlow'!#REF!</definedName>
    <definedName name="QUARTER">[53]Analysts!$A$38</definedName>
    <definedName name="QW">#REF!</definedName>
    <definedName name="Range_DownloadAnnual" localSheetId="56">[93]Control!$C$4</definedName>
    <definedName name="Range_DownloadAnnual" localSheetId="63">[93]Control!$C$4</definedName>
    <definedName name="Range_DownloadAnnual">[103]Control!$C$4</definedName>
    <definedName name="Range_DownloadDateTime">#REF!</definedName>
    <definedName name="Range_DownloadMonth" localSheetId="56">[93]Control!$C$2</definedName>
    <definedName name="Range_DownloadMonth" localSheetId="63">[93]Control!$C$2</definedName>
    <definedName name="Range_DownloadMonth">[103]Control!$C$2</definedName>
    <definedName name="Range_DownloadQuarter" localSheetId="56">[93]Control!$C$3</definedName>
    <definedName name="Range_DownloadQuarter" localSheetId="63">[93]Control!$C$3</definedName>
    <definedName name="Range_DownloadQuarter">[103]Control!$C$3</definedName>
    <definedName name="Range_ReportFormName">#REF!</definedName>
    <definedName name="rate2000">[50]rate!$L$3:$L$23</definedName>
    <definedName name="rate2001">[50]rate!$M$3:$M$23</definedName>
    <definedName name="rate2002">[50]rate!$N$3:$N$23</definedName>
    <definedName name="rate2003">[50]rate!$R$3:$R$23</definedName>
    <definedName name="rate2003hbg">[50]rate!$S$3:$S$23</definedName>
    <definedName name="rate2004p">[50]rate!$U$3:$U$23</definedName>
    <definedName name="Receita_orçamental">[34]DESPESA!$A$7:$IV$7</definedName>
    <definedName name="Receita_orçamental_excl_mega_projectos">[104]RECEITA!#REF!</definedName>
    <definedName name="red11a">#REF!</definedName>
    <definedName name="RED29E">#REF!</definedName>
    <definedName name="RED6E">#REF!</definedName>
    <definedName name="REDUC">[84]Sheet1!$I$1</definedName>
    <definedName name="REER">#REF!</definedName>
    <definedName name="relief17">[105]C!$U$1</definedName>
    <definedName name="Reperes">'[106]Critere(old)'!#REF!</definedName>
    <definedName name="REQUIREMENTS">#REF!</definedName>
    <definedName name="Rescheduling_assumptions_continued">#REF!</definedName>
    <definedName name="RESOURCES">#REF!</definedName>
    <definedName name="Resprog">#REF!</definedName>
    <definedName name="REV95Q">[7]revagtrim!#REF!</definedName>
    <definedName name="REV97M">[7]revagtrim!#REF!</definedName>
    <definedName name="REV97Q">[7]revagtrim!#REF!</definedName>
    <definedName name="revenue">[84]Sheet3!$A$747:$IV$747</definedName>
    <definedName name="REVMON">[7]revagtrim!#REF!</definedName>
    <definedName name="REVPROG">#REF!</definedName>
    <definedName name="RgCcode">[41]EERProfile!$B$2</definedName>
    <definedName name="RgCName">[41]EERProfile!$A$2</definedName>
    <definedName name="RGDPA">#REF!</definedName>
    <definedName name="RgFdBaseYr">[41]EERProfile!$O$2</definedName>
    <definedName name="RgFdBper">[41]EERProfile!$M$2</definedName>
    <definedName name="RgFdDefBaseYr">[41]EERProfile!$P$2</definedName>
    <definedName name="RgFdEper">[41]EERProfile!$N$2</definedName>
    <definedName name="RgFdGrFoot">[41]EERProfile!$AC$2</definedName>
    <definedName name="RgFdGrSeries">[41]EERProfile!$AA$2:$AA$7</definedName>
    <definedName name="RgFdGrSeriesVal">[41]EERProfile!$AB$2:$AB$7</definedName>
    <definedName name="RgFdGrType">[41]EERProfile!$Z$2</definedName>
    <definedName name="RgFdPartCseries">[41]EERProfile!$K$2</definedName>
    <definedName name="RgFdPartCsource">#REF!</definedName>
    <definedName name="RgFdPartEseries">#REF!</definedName>
    <definedName name="RgFdPartEsource">#REF!</definedName>
    <definedName name="RgFdPartUserFile">[41]EERProfile!$L$2</definedName>
    <definedName name="RgFdReptCSeries">#REF!</definedName>
    <definedName name="RgFdReptCsource">#REF!</definedName>
    <definedName name="RgFdReptEseries">#REF!</definedName>
    <definedName name="RgFdReptEsource">#REF!</definedName>
    <definedName name="RgFdReptUserFile">[41]EERProfile!$G$2</definedName>
    <definedName name="RgFdSAMethod">#REF!</definedName>
    <definedName name="RgFdTbBper">#REF!</definedName>
    <definedName name="RgFdTbCreate">#REF!</definedName>
    <definedName name="RgFdTbEper">#REF!</definedName>
    <definedName name="RGFdTbFoot">#REF!</definedName>
    <definedName name="RgFdTbFreq">#REF!</definedName>
    <definedName name="RgFdTbFreqVal">#REF!</definedName>
    <definedName name="RgFdTbSendto">#REF!</definedName>
    <definedName name="RgFdWgtMethod">#REF!</definedName>
    <definedName name="RGSPA">#REF!</definedName>
    <definedName name="RiskAfterRecalcMacro" hidden="1">"DiscountRate"</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500</definedName>
    <definedName name="RiskNumSimulations" hidden="1">1</definedName>
    <definedName name="RiskPauseOnError" hidden="1">FALSE</definedName>
    <definedName name="RiskRunAfterRecalcMacro" hidden="1">TRUE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2</definedName>
    <definedName name="RiskUpdateDisplay" hidden="1">FALSE</definedName>
    <definedName name="RiskUseDifferentSeedForEachSim" hidden="1">FALSE</definedName>
    <definedName name="RiskUseFixedSeed" hidden="1">FALSE</definedName>
    <definedName name="RiskUseMultipleCPUs" hidden="1">TRUE</definedName>
    <definedName name="RMBFX">[29]Parameters!$I$61:$BZ$63</definedName>
    <definedName name="rngDepartmentDrive">[72]Main!$AB$23</definedName>
    <definedName name="rngEMailAddress">[72]Main!$AB$20</definedName>
    <definedName name="rngErrorSort">[72]ErrCheck!$A$4</definedName>
    <definedName name="rngLastSave">[72]Main!$G$19</definedName>
    <definedName name="rngLastSent">[72]Main!$G$18</definedName>
    <definedName name="rngLastUpdate">[72]Links!$D$2</definedName>
    <definedName name="rngNeedsUpdate">[72]Links!$E$2</definedName>
    <definedName name="RNGNM">#REF!</definedName>
    <definedName name="rngQuestChecked">[72]ErrCheck!$A$3</definedName>
    <definedName name="Royalty">'[26]OT Analysis'!$D$10</definedName>
    <definedName name="RR">[25]Projections:PDVSA!$B$2:$BH$531</definedName>
    <definedName name="rrrr">#REF!</definedName>
    <definedName name="RRT">'[26]OT Analysis'!$D$24</definedName>
    <definedName name="RRTRate1">'[26]OT Analysis'!$D$28</definedName>
    <definedName name="RRTRate2">'[26]OT Analysis'!$D$29</definedName>
    <definedName name="RRTRate3">'[26]OT Analysis'!$D$30</definedName>
    <definedName name="RunMacro">[29]Parameters!$I$217</definedName>
    <definedName name="Runs">'[26]Stochastic Results'!$B$2</definedName>
    <definedName name="Rwvu.Export." hidden="1">#REF!,#REF!</definedName>
    <definedName name="Rwvu.IMPORT." hidden="1">#REF!</definedName>
    <definedName name="Rwvu.Print." hidden="1">#N/A</definedName>
    <definedName name="rXDR">[28]CIRRs!$C$109</definedName>
    <definedName name="SAR">#REF!</definedName>
    <definedName name="SAVINV_SEC">#REF!</definedName>
    <definedName name="Scale">#REF!</definedName>
    <definedName name="Scenario_name">'[98]I-Other Sectors'!$C$32</definedName>
    <definedName name="SD">#REF!</definedName>
    <definedName name="SECIND">#REF!</definedName>
    <definedName name="Sector">#REF!</definedName>
    <definedName name="sei">[40]sei!$A$61:$I$139</definedName>
    <definedName name="SEIF">[107]SEI!#REF!</definedName>
    <definedName name="seif2">#REF!</definedName>
    <definedName name="SEK">#REF!</definedName>
    <definedName name="Sel_Eco_Ind">#REF!</definedName>
    <definedName name="Sel_Econ_Ind">#REF!</definedName>
    <definedName name="selind">#REF!</definedName>
    <definedName name="SELNATIND">#REF!</definedName>
    <definedName name="SENSITIVITY">#REF!</definedName>
    <definedName name="Series1995">[20]Instructions!#REF!</definedName>
    <definedName name="Series2000">[20]Instructions!#REF!</definedName>
    <definedName name="Series2005">[20]Instructions!#REF!</definedName>
    <definedName name="Series2007">[20]Instructions!#REF!</definedName>
    <definedName name="SERVTRAN">#REF!</definedName>
    <definedName name="SERVTRANC">#REF!</definedName>
    <definedName name="SIBE">#REF!</definedName>
    <definedName name="sibe1">#REF!</definedName>
    <definedName name="SOCE">#REF!</definedName>
    <definedName name="SOCF">#REF!</definedName>
    <definedName name="socf2">#REF!</definedName>
    <definedName name="Social_Indicators">#REF!</definedName>
    <definedName name="Solde2">#REF!</definedName>
    <definedName name="Source">#REF!</definedName>
    <definedName name="SPA">#REF!</definedName>
    <definedName name="SSSF">'[49]SSF - exp-n'!$AF$16:$AF$92</definedName>
    <definedName name="sssn">'[49]SSF - exp-n'!$AF$18:$AF$92</definedName>
    <definedName name="Start">'[26]Stochastic Results'!$I$1</definedName>
    <definedName name="StartDate">[77]Dashboard!$B$8</definedName>
    <definedName name="StateEquityShare">'[26]OT Analysis'!$D$32</definedName>
    <definedName name="StochOutputs">'[26]Stochastic Results'!$C$13:$K$13</definedName>
    <definedName name="StochResults">'[26]Stochastic Results'!$C$7:$K$7</definedName>
    <definedName name="STOCK">[102]STOCK!$D$4:$K$69</definedName>
    <definedName name="Stocks">#REF!</definedName>
    <definedName name="STOP">#REF!</definedName>
    <definedName name="SubcontWT">'[26]OT Analysis'!$D$15</definedName>
    <definedName name="SUMTAB">#REF!</definedName>
    <definedName name="SUPP">#REF!</definedName>
    <definedName name="sWeight1995">[20]Instructions!#REF!</definedName>
    <definedName name="sWeight2000">[20]Instructions!#REF!</definedName>
    <definedName name="sWeight2005">[20]Instructions!#REF!</definedName>
    <definedName name="sWeight2007">[20]Instructions!#REF!</definedName>
    <definedName name="sWgt">[20]Instructions!#REF!</definedName>
    <definedName name="SwitchColor">#REF!</definedName>
    <definedName name="Swvu.Print." hidden="1">[108]Med!#REF!</definedName>
    <definedName name="tab17e">#REF!</definedName>
    <definedName name="TAB1A">#REF!</definedName>
    <definedName name="TAB1CK">#REF!</definedName>
    <definedName name="Tab25a">#REF!</definedName>
    <definedName name="Tab25b">#REF!</definedName>
    <definedName name="TAB2A">#REF!</definedName>
    <definedName name="TAB2B">#REF!</definedName>
    <definedName name="tab30e">#REF!</definedName>
    <definedName name="tab31e">#REF!</definedName>
    <definedName name="tab32e">#REF!</definedName>
    <definedName name="tab33e">#REF!</definedName>
    <definedName name="TAB34E">#REF!</definedName>
    <definedName name="tab35e">#REF!</definedName>
    <definedName name="tab36e">#REF!</definedName>
    <definedName name="tab37e">#REF!</definedName>
    <definedName name="TAB5A">#REF!</definedName>
    <definedName name="TAB6A">'[18]Annual Tables'!#REF!</definedName>
    <definedName name="TAB6B">'[18]Annual Tables'!#REF!</definedName>
    <definedName name="TAB6C">#REF!</definedName>
    <definedName name="TAB7A">#REF!</definedName>
    <definedName name="table">'[48]cashmere export'!$A$1:$K$331</definedName>
    <definedName name="Table__47">[109]RED47!$A$1:$I$53</definedName>
    <definedName name="TABLE_1">'[110]150dp'!$A$3:$K$94</definedName>
    <definedName name="Table_1.__Commodities_and_Services__CPI_Index_Values">'[92]Calculations CPI'!$C$6</definedName>
    <definedName name="Table_1._Nigeria__Debt_Sustainability_Analysis__Adjustment_Scenario__2001_2012_1">#REF!</definedName>
    <definedName name="Table_10._Senegal__Millennium_Development_Goals__concluded">#REF!,#REF!</definedName>
    <definedName name="table_2">#REF!</definedName>
    <definedName name="Table_2.__Projections">'[111]Calculations CPI'!#REF!</definedName>
    <definedName name="Table_2._Country_X___Public_Sector_Financing_1">#REF!</definedName>
    <definedName name="table_2a">#REF!</definedName>
    <definedName name="table_2b">#REF!</definedName>
    <definedName name="Table_3">#REF!</definedName>
    <definedName name="Table_3.__Inflation_rates">'[111]Calculations CPI'!#REF!</definedName>
    <definedName name="Table_3._Nigeria__Debt_Sustainability_Analysis__Debt_Service_Indicators__2000_2010">#REF!</definedName>
    <definedName name="Table_4._Guinea___Monetary_Survey__1999_2001">[66]outsheet!$A$6:$AM$82</definedName>
    <definedName name="Table_4._Nigeria__Debt_Sustainability_Analysis__Sensitivity_to_Oil_Price_Developments__2000_2010_1">#REF!</definedName>
    <definedName name="Table_4SR">#REF!</definedName>
    <definedName name="Table_5">#REF!</definedName>
    <definedName name="Table_5.__Senegal__Quarterly_Government_Financial_Operations__2005">[112]T5!$A$1:$AE$100</definedName>
    <definedName name="Table_5a">#REF!</definedName>
    <definedName name="Table_7._Senegal___Monetary_Survey__2001_06">[113]T7!$A$1:$AX$70</definedName>
    <definedName name="Table_9">#REF!</definedName>
    <definedName name="Table_BudgetafterHIPC_1">#REF!</definedName>
    <definedName name="table_for_SR_brief">#REF!</definedName>
    <definedName name="table_sr_brief_financing">#REF!</definedName>
    <definedName name="Table_TOFE">#REF!</definedName>
    <definedName name="table10">#REF!</definedName>
    <definedName name="table11">#REF!</definedName>
    <definedName name="table15">#REF!</definedName>
    <definedName name="Table2">#REF!</definedName>
    <definedName name="table3">'[114]Table 8'!$A$3:$K$61</definedName>
    <definedName name="table4">#REF!</definedName>
    <definedName name="table4b">#REF!</definedName>
    <definedName name="table6">#REF!</definedName>
    <definedName name="table7">#REF!</definedName>
    <definedName name="table8">#REF!</definedName>
    <definedName name="table9">#REF!</definedName>
    <definedName name="TableA">#REF!</definedName>
    <definedName name="TableArea1">[26]Control!$I$11:$R$35</definedName>
    <definedName name="TableArea2">[26]Control!$I$38:$R$62</definedName>
    <definedName name="TableAreaA">[26]Control!$I$12:$R$35</definedName>
    <definedName name="TableAreaB">[26]Control!$I$39:$R$62</definedName>
    <definedName name="TableB1">#REF!</definedName>
    <definedName name="TableB2">#REF!</definedName>
    <definedName name="TableB3">#REF!</definedName>
    <definedName name="TableC1">#REF!</definedName>
    <definedName name="TableC2">#REF!</definedName>
    <definedName name="TableC3">#REF!</definedName>
    <definedName name="tableD">#REF!</definedName>
    <definedName name="TABLENAME">#REF!</definedName>
    <definedName name="tables">#REF!</definedName>
    <definedName name="TAME">#REF!</definedName>
    <definedName name="TargetDate">[77]Dashboard!$B$17</definedName>
    <definedName name="TargetWeight">[77]Dashboard!$B$14</definedName>
    <definedName name="Taxa_cambio_média_trimestral_2001">'[115]Orç Prog 2001'!$A$190:$IV$190</definedName>
    <definedName name="tb0a">#REF!</definedName>
    <definedName name="tblChecks">[72]ErrCheck!$A$3:$E$5</definedName>
    <definedName name="tblLinks">[72]Links!$A$4:$F$33</definedName>
    <definedName name="TcRcSens">[26]Control!$C$50</definedName>
    <definedName name="TDATE">#REF!</definedName>
    <definedName name="te5t">#REF!</definedName>
    <definedName name="tenou" hidden="1">'[12]Dep fonct'!#REF!</definedName>
    <definedName name="TEST">[10]B!#REF!</definedName>
    <definedName name="tfebas">#REF!</definedName>
    <definedName name="tfebas1">#REF!</definedName>
    <definedName name="tfehaut">#REF!</definedName>
    <definedName name="tfehaut1">#REF!</definedName>
    <definedName name="TIMBER">#REF!</definedName>
    <definedName name="TIME">[25]Sum1!#REF!</definedName>
    <definedName name="titi">[116]Petrol!$B$7:$C$7,[116]Petrol!$F$7:$G$7,[116]Petrol!$J$7:$K$7,[116]Petrol!$N$7</definedName>
    <definedName name="TMGb">#REF!</definedName>
    <definedName name="TNAME">#REF!</definedName>
    <definedName name="TOD">'[70]cent-exp-TOD'!$G$11:$G$257</definedName>
    <definedName name="TOD_LOCAL">'[70]local-exp-TOD'!$H$11:$H$167</definedName>
    <definedName name="tofe">#REF!</definedName>
    <definedName name="tofetrim">#REF!</definedName>
    <definedName name="TorontoIA">#REF!</definedName>
    <definedName name="TorontoIB1">#REF!</definedName>
    <definedName name="TorontoIB2">#REF!</definedName>
    <definedName name="TorontoIB3">#REF!</definedName>
    <definedName name="TorontoIC1">#REF!</definedName>
    <definedName name="TorontoIC2">#REF!</definedName>
    <definedName name="TorontoIC3">#REF!</definedName>
    <definedName name="TorontoIIA">#REF!</definedName>
    <definedName name="TorontoIIB1">#REF!</definedName>
    <definedName name="TorontoIIB2">#REF!</definedName>
    <definedName name="TorontoIIB3">#REF!</definedName>
    <definedName name="TorontoIIC1">#REF!</definedName>
    <definedName name="TorontoIIC2">#REF!</definedName>
    <definedName name="TorontoIIC3">#REF!</definedName>
    <definedName name="totalrevenue">'[117]Q revenue-Total revenue'!$M$90:$BL$90</definedName>
    <definedName name="toto">[116]Petrol!$D$101:$E$101,[116]Petrol!$H$101:$I$101,[116]Petrol!$L$103:$M$103</definedName>
    <definedName name="TQVABC">#REF!</definedName>
    <definedName name="TQVBE">#REF!</definedName>
    <definedName name="TQVMPSF">#REF!</definedName>
    <definedName name="TQVPA">#REF!</definedName>
    <definedName name="TRADE3">[13]Trade!#REF!</definedName>
    <definedName name="TRADEIND">#REF!</definedName>
    <definedName name="Transfer_check">#REF!</definedName>
    <definedName name="TransferTest">[108]Gin:Oin!F1:N1</definedName>
    <definedName name="TRANSNAVE">#REF!</definedName>
    <definedName name="tuka">#REF!</definedName>
    <definedName name="TURVALINV">#REF!</definedName>
    <definedName name="TX_D1">#REF!</definedName>
    <definedName name="TXb">#REF!</definedName>
    <definedName name="tyi" hidden="1">'[5]Dep fonct'!#REF!</definedName>
    <definedName name="UCC">#REF!</definedName>
    <definedName name="Units">#REF!</definedName>
    <definedName name="Universities">#REF!</definedName>
    <definedName name="USD" localSheetId="56">#REF!</definedName>
    <definedName name="USD" localSheetId="63">#REF!</definedName>
    <definedName name="USD">#REF!</definedName>
    <definedName name="USD_Oct09">#REF!</definedName>
    <definedName name="USD_rate_end">[58]EX!$D$4:$D$34</definedName>
    <definedName name="USDSEP" localSheetId="56">#REF!</definedName>
    <definedName name="USDSEP" localSheetId="63">#REF!</definedName>
    <definedName name="USDSEP">#REF!</definedName>
    <definedName name="uuu">#REF!</definedName>
    <definedName name="valyut">'[50]2002.12.31'!$F$7:$F$392</definedName>
    <definedName name="VATRate">'[26]OT Analysis'!$D$18</definedName>
    <definedName name="vel">#REF!</definedName>
    <definedName name="velocity">#REF!</definedName>
    <definedName name="Version1">#REF!</definedName>
    <definedName name="Versions">[118]Contents!$C$41:$C$49</definedName>
    <definedName name="VersionWGT">[20]Instructions!#REF!</definedName>
    <definedName name="volume_trade">#REF!</definedName>
    <definedName name="Wage2001growth">'[119]wage growth'!#REF!</definedName>
    <definedName name="Wage2002growth">'[119]wage growth'!#REF!</definedName>
    <definedName name="Wage2003growth">'[119]wage growth'!#REF!</definedName>
    <definedName name="Wage2004growth">'[119]wage growth'!#REF!</definedName>
    <definedName name="Wage2005growth">#REF!</definedName>
    <definedName name="WageAUD2000growth">[37]Input!#REF!</definedName>
    <definedName name="WageAUD2001growth">[37]Input!#REF!</definedName>
    <definedName name="WageAUD2002growth">[37]Input!#REF!</definedName>
    <definedName name="WageAUD2003growth">[37]Input!#REF!</definedName>
    <definedName name="WageAUD2004growth">[37]Input!#REF!</definedName>
    <definedName name="WageAUD2005growth">[37]Input!#REF!</definedName>
    <definedName name="WageAUD2006growth">[37]Input!#REF!</definedName>
    <definedName name="WagePubKina2000growth">[37]Input!#REF!</definedName>
    <definedName name="WagePubKina2001growth">[37]Input!#REF!</definedName>
    <definedName name="WagePubKina2002growth">[37]Input!#REF!</definedName>
    <definedName name="WagePubKina2003growth">[37]Input!#REF!</definedName>
    <definedName name="WagePubKina2004growth">[37]Input!#REF!</definedName>
    <definedName name="WagePubKina2005growth">[37]Input!#REF!</definedName>
    <definedName name="WagePubKina2006growth">[37]Input!#REF!</definedName>
    <definedName name="WAGES">#REF!</definedName>
    <definedName name="Weight">[77]Dashboard!$C$8</definedName>
    <definedName name="WEO">#REF!</definedName>
    <definedName name="WEOD">#REF!</definedName>
    <definedName name="weodata">#REF!</definedName>
    <definedName name="WFT">'[26]OT Analysis'!$D$19</definedName>
    <definedName name="WFTRate">'[26]OT Analysis'!$D$20</definedName>
    <definedName name="WHOLE">#REF!</definedName>
    <definedName name="Wt_d">[28]CIRRs!$C$59</definedName>
    <definedName name="WT4A">[23]Work_sect!#REF!</definedName>
    <definedName name="XandRev">'[78]tab 3'!$F$63:$Z$65</definedName>
    <definedName name="xdr">#REF!</definedName>
    <definedName name="XGS">#REF!</definedName>
    <definedName name="xr">#REF!</definedName>
    <definedName name="xx">#REF!</definedName>
    <definedName name="xxWRS_1">#REF!</definedName>
    <definedName name="xxWRS_2">#REF!</definedName>
    <definedName name="xxWRS_3">#REF!</definedName>
    <definedName name="xxx">#REF!</definedName>
    <definedName name="YEAR">[53]Analysts!$A$39</definedName>
    <definedName name="YearDevelopment">[26]Control!$C$5</definedName>
    <definedName name="YearProduction">[26]Control!$C$6</definedName>
    <definedName name="Years">[72]Q7!$E$6:$AH$6</definedName>
    <definedName name="YGDP">'[117]Q revenue-GDP'!$M$86:$BL$86</definedName>
    <definedName name="YRA">[24]Assump:Last!$A$13:$B$225</definedName>
    <definedName name="YRB">[24]Assump:Last!$C$13:$K$225</definedName>
    <definedName name="YRPOST">[24]Assump:Last!$S$13:$AK$271</definedName>
    <definedName name="YRPOSTT">[24]Assump:Last!$Q$13:$X$232</definedName>
    <definedName name="YRPOSTV">[24]Assump:Last!$AI$13:$AK$271</definedName>
    <definedName name="YRPRET">[24]Assump:Last!$H$13:$K$225</definedName>
    <definedName name="YRPROG">[24]Assump:Last!$V$13:$AI$225</definedName>
    <definedName name="Z_00C67BFA_FEDD_11D1_98B3_00C04FC96ABD_.wvu.Rows" hidden="1">[60]BOP!$A$36:$IV$36,[60]BOP!$A$44:$IV$44,[60]BOP!$A$59:$IV$59,[60]BOP!#REF!,[60]BOP!#REF!,[60]BOP!$A$81:$IV$88</definedName>
    <definedName name="Z_00C67BFB_FEDD_11D1_98B3_00C04FC96ABD_.wvu.Rows" hidden="1">[60]BOP!$A$36:$IV$36,[60]BOP!$A$44:$IV$44,[60]BOP!$A$59:$IV$59,[60]BOP!#REF!,[60]BOP!#REF!,[60]BOP!$A$81:$IV$88</definedName>
    <definedName name="Z_00C67BFC_FEDD_11D1_98B3_00C04FC96ABD_.wvu.Rows" hidden="1">[60]BOP!$A$36:$IV$36,[60]BOP!$A$44:$IV$44,[60]BOP!$A$59:$IV$59,[60]BOP!#REF!,[60]BOP!#REF!,[60]BOP!$A$81:$IV$88</definedName>
    <definedName name="Z_00C67BFD_FEDD_11D1_98B3_00C04FC96ABD_.wvu.Rows" hidden="1">[60]BOP!$A$36:$IV$36,[60]BOP!$A$44:$IV$44,[60]BOP!$A$59:$IV$59,[60]BOP!#REF!,[60]BOP!#REF!,[60]BOP!$A$81:$IV$88</definedName>
    <definedName name="Z_00C67BFE_FEDD_11D1_98B3_00C04FC96ABD_.wvu.Rows" hidden="1">[60]BOP!$A$36:$IV$36,[60]BOP!$A$44:$IV$44,[60]BOP!$A$59:$IV$59,[60]BOP!#REF!,[60]BOP!#REF!,[60]BOP!$A$79:$IV$79,[60]BOP!$A$81:$IV$88,[60]BOP!#REF!</definedName>
    <definedName name="Z_00C67BFF_FEDD_11D1_98B3_00C04FC96ABD_.wvu.Rows" hidden="1">[60]BOP!$A$36:$IV$36,[60]BOP!$A$44:$IV$44,[60]BOP!$A$59:$IV$59,[60]BOP!#REF!,[60]BOP!#REF!,[60]BOP!$A$79:$IV$79,[60]BOP!$A$81:$IV$88</definedName>
    <definedName name="Z_00C67C00_FEDD_11D1_98B3_00C04FC96ABD_.wvu.Rows" hidden="1">[60]BOP!$A$36:$IV$36,[60]BOP!$A$44:$IV$44,[60]BOP!$A$59:$IV$59,[60]BOP!#REF!,[60]BOP!#REF!,[60]BOP!$A$79:$IV$79,[60]BOP!#REF!</definedName>
    <definedName name="Z_00C67C01_FEDD_11D1_98B3_00C04FC96ABD_.wvu.Rows" hidden="1">[60]BOP!$A$36:$IV$36,[60]BOP!$A$44:$IV$44,[60]BOP!$A$59:$IV$59,[60]BOP!#REF!,[60]BOP!#REF!,[60]BOP!$A$79:$IV$79,[60]BOP!$A$81:$IV$88,[60]BOP!#REF!</definedName>
    <definedName name="Z_00C67C02_FEDD_11D1_98B3_00C04FC96ABD_.wvu.Rows" hidden="1">[60]BOP!$A$36:$IV$36,[60]BOP!$A$44:$IV$44,[60]BOP!$A$59:$IV$59,[60]BOP!#REF!,[60]BOP!#REF!,[60]BOP!$A$79:$IV$79,[60]BOP!$A$81:$IV$88,[60]BOP!#REF!</definedName>
    <definedName name="Z_00C67C03_FEDD_11D1_98B3_00C04FC96ABD_.wvu.Rows" hidden="1">[60]BOP!$A$36:$IV$36,[60]BOP!$A$44:$IV$44,[60]BOP!$A$59:$IV$59,[60]BOP!#REF!,[60]BOP!#REF!,[60]BOP!$A$79:$IV$79,[60]BOP!$A$81:$IV$88,[60]BOP!#REF!</definedName>
    <definedName name="Z_00C67C05_FEDD_11D1_98B3_00C04FC96ABD_.wvu.Rows" hidden="1">[60]BOP!$A$36:$IV$36,[60]BOP!$A$44:$IV$44,[60]BOP!$A$59:$IV$59,[60]BOP!#REF!,[60]BOP!#REF!,[60]BOP!$A$79:$IV$79,[60]BOP!$A$81:$IV$88,[60]BOP!#REF!,[60]BOP!#REF!</definedName>
    <definedName name="Z_00C67C06_FEDD_11D1_98B3_00C04FC96ABD_.wvu.Rows" hidden="1">[60]BOP!$A$36:$IV$36,[60]BOP!$A$44:$IV$44,[60]BOP!$A$59:$IV$59,[60]BOP!#REF!,[60]BOP!#REF!,[60]BOP!$A$79:$IV$79,[60]BOP!$A$81:$IV$88,[60]BOP!#REF!,[60]BOP!#REF!</definedName>
    <definedName name="Z_00C67C07_FEDD_11D1_98B3_00C04FC96ABD_.wvu.Rows" hidden="1">[60]BOP!$A$36:$IV$36,[60]BOP!$A$44:$IV$44,[60]BOP!$A$59:$IV$59,[60]BOP!#REF!,[60]BOP!#REF!,[60]BOP!$A$79:$IV$79</definedName>
    <definedName name="Z_112039D0_FF0B_11D1_98B3_00C04FC96ABD_.wvu.Rows" hidden="1">[60]BOP!$A$36:$IV$36,[60]BOP!$A$44:$IV$44,[60]BOP!$A$59:$IV$59,[60]BOP!#REF!,[60]BOP!#REF!,[60]BOP!$A$81:$IV$88</definedName>
    <definedName name="Z_112039D1_FF0B_11D1_98B3_00C04FC96ABD_.wvu.Rows" hidden="1">[60]BOP!$A$36:$IV$36,[60]BOP!$A$44:$IV$44,[60]BOP!$A$59:$IV$59,[60]BOP!#REF!,[60]BOP!#REF!,[60]BOP!$A$81:$IV$88</definedName>
    <definedName name="Z_112039D2_FF0B_11D1_98B3_00C04FC96ABD_.wvu.Rows" hidden="1">[60]BOP!$A$36:$IV$36,[60]BOP!$A$44:$IV$44,[60]BOP!$A$59:$IV$59,[60]BOP!#REF!,[60]BOP!#REF!,[60]BOP!$A$81:$IV$88</definedName>
    <definedName name="Z_112039D3_FF0B_11D1_98B3_00C04FC96ABD_.wvu.Rows" hidden="1">[60]BOP!$A$36:$IV$36,[60]BOP!$A$44:$IV$44,[60]BOP!$A$59:$IV$59,[60]BOP!#REF!,[60]BOP!#REF!,[60]BOP!$A$81:$IV$88</definedName>
    <definedName name="Z_112039D4_FF0B_11D1_98B3_00C04FC96ABD_.wvu.Rows" hidden="1">[60]BOP!$A$36:$IV$36,[60]BOP!$A$44:$IV$44,[60]BOP!$A$59:$IV$59,[60]BOP!#REF!,[60]BOP!#REF!,[60]BOP!$A$79:$IV$79,[60]BOP!$A$81:$IV$88,[60]BOP!#REF!</definedName>
    <definedName name="Z_112039D5_FF0B_11D1_98B3_00C04FC96ABD_.wvu.Rows" hidden="1">[60]BOP!$A$36:$IV$36,[60]BOP!$A$44:$IV$44,[60]BOP!$A$59:$IV$59,[60]BOP!#REF!,[60]BOP!#REF!,[60]BOP!$A$79:$IV$79,[60]BOP!$A$81:$IV$88</definedName>
    <definedName name="Z_112039D6_FF0B_11D1_98B3_00C04FC96ABD_.wvu.Rows" hidden="1">[60]BOP!$A$36:$IV$36,[60]BOP!$A$44:$IV$44,[60]BOP!$A$59:$IV$59,[60]BOP!#REF!,[60]BOP!#REF!,[60]BOP!$A$79:$IV$79,[60]BOP!#REF!</definedName>
    <definedName name="Z_112039D7_FF0B_11D1_98B3_00C04FC96ABD_.wvu.Rows" hidden="1">[60]BOP!$A$36:$IV$36,[60]BOP!$A$44:$IV$44,[60]BOP!$A$59:$IV$59,[60]BOP!#REF!,[60]BOP!#REF!,[60]BOP!$A$79:$IV$79,[60]BOP!$A$81:$IV$88,[60]BOP!#REF!</definedName>
    <definedName name="Z_112039D8_FF0B_11D1_98B3_00C04FC96ABD_.wvu.Rows" hidden="1">[60]BOP!$A$36:$IV$36,[60]BOP!$A$44:$IV$44,[60]BOP!$A$59:$IV$59,[60]BOP!#REF!,[60]BOP!#REF!,[60]BOP!$A$79:$IV$79,[60]BOP!$A$81:$IV$88,[60]BOP!#REF!</definedName>
    <definedName name="Z_112039D9_FF0B_11D1_98B3_00C04FC96ABD_.wvu.Rows" hidden="1">[60]BOP!$A$36:$IV$36,[60]BOP!$A$44:$IV$44,[60]BOP!$A$59:$IV$59,[60]BOP!#REF!,[60]BOP!#REF!,[60]BOP!$A$79:$IV$79,[60]BOP!$A$81:$IV$88,[60]BOP!#REF!</definedName>
    <definedName name="Z_112039DB_FF0B_11D1_98B3_00C04FC96ABD_.wvu.Rows" hidden="1">[60]BOP!$A$36:$IV$36,[60]BOP!$A$44:$IV$44,[60]BOP!$A$59:$IV$59,[60]BOP!#REF!,[60]BOP!#REF!,[60]BOP!$A$79:$IV$79,[60]BOP!$A$81:$IV$88,[60]BOP!#REF!,[60]BOP!#REF!</definedName>
    <definedName name="Z_112039DC_FF0B_11D1_98B3_00C04FC96ABD_.wvu.Rows" hidden="1">[60]BOP!$A$36:$IV$36,[60]BOP!$A$44:$IV$44,[60]BOP!$A$59:$IV$59,[60]BOP!#REF!,[60]BOP!#REF!,[60]BOP!$A$79:$IV$79,[60]BOP!$A$81:$IV$88,[60]BOP!#REF!,[60]BOP!#REF!</definedName>
    <definedName name="Z_112039DD_FF0B_11D1_98B3_00C04FC96ABD_.wvu.Rows" hidden="1">[60]BOP!$A$36:$IV$36,[60]BOP!$A$44:$IV$44,[60]BOP!$A$59:$IV$59,[60]BOP!#REF!,[60]BOP!#REF!,[60]BOP!$A$79:$IV$79</definedName>
    <definedName name="Z_112B8339_2081_11D2_BFD2_00A02466506E_.wvu.PrintTitles" hidden="1">[120]SUMMARY!$B$1:$D$65536,[120]SUMMARY!$A$3:$IV$5</definedName>
    <definedName name="Z_112B833B_2081_11D2_BFD2_00A02466506E_.wvu.PrintTitles" hidden="1">[120]SUMMARY!$B$1:$D$65536,[120]SUMMARY!$A$3:$IV$5</definedName>
    <definedName name="Z_1A8C061B_2301_11D3_BFD1_000039E37209_.wvu.Cols" hidden="1">#REF!,#REF!,#REF!</definedName>
    <definedName name="Z_1A8C061B_2301_11D3_BFD1_000039E37209_.wvu.Rows" hidden="1">#REF!,#REF!,#REF!</definedName>
    <definedName name="Z_1A8C061C_2301_11D3_BFD1_000039E37209_.wvu.Cols" hidden="1">#REF!,#REF!,#REF!</definedName>
    <definedName name="Z_1A8C061C_2301_11D3_BFD1_000039E37209_.wvu.Rows" hidden="1">#REF!,#REF!,#REF!</definedName>
    <definedName name="Z_1A8C061E_2301_11D3_BFD1_000039E37209_.wvu.Cols" hidden="1">#REF!,#REF!,#REF!</definedName>
    <definedName name="Z_1A8C061E_2301_11D3_BFD1_000039E37209_.wvu.Rows" hidden="1">#REF!,#REF!,#REF!</definedName>
    <definedName name="Z_1A8C061F_2301_11D3_BFD1_000039E37209_.wvu.Cols" hidden="1">#REF!,#REF!,#REF!</definedName>
    <definedName name="Z_1A8C061F_2301_11D3_BFD1_000039E37209_.wvu.Rows" hidden="1">#REF!,#REF!,#REF!</definedName>
    <definedName name="Z_1F4C2007_FFA7_11D1_98B6_00C04FC96ABD_.wvu.Rows" hidden="1">[60]BOP!$A$36:$IV$36,[60]BOP!$A$44:$IV$44,[60]BOP!$A$59:$IV$59,[60]BOP!#REF!,[60]BOP!#REF!,[60]BOP!$A$81:$IV$88</definedName>
    <definedName name="Z_1F4C2008_FFA7_11D1_98B6_00C04FC96ABD_.wvu.Rows" hidden="1">[60]BOP!$A$36:$IV$36,[60]BOP!$A$44:$IV$44,[60]BOP!$A$59:$IV$59,[60]BOP!#REF!,[60]BOP!#REF!,[60]BOP!$A$81:$IV$88</definedName>
    <definedName name="Z_1F4C2009_FFA7_11D1_98B6_00C04FC96ABD_.wvu.Rows" hidden="1">[60]BOP!$A$36:$IV$36,[60]BOP!$A$44:$IV$44,[60]BOP!$A$59:$IV$59,[60]BOP!#REF!,[60]BOP!#REF!,[60]BOP!$A$81:$IV$88</definedName>
    <definedName name="Z_1F4C200A_FFA7_11D1_98B6_00C04FC96ABD_.wvu.Rows" hidden="1">[60]BOP!$A$36:$IV$36,[60]BOP!$A$44:$IV$44,[60]BOP!$A$59:$IV$59,[60]BOP!#REF!,[60]BOP!#REF!,[60]BOP!$A$81:$IV$88</definedName>
    <definedName name="Z_1F4C200B_FFA7_11D1_98B6_00C04FC96ABD_.wvu.Rows" hidden="1">[60]BOP!$A$36:$IV$36,[60]BOP!$A$44:$IV$44,[60]BOP!$A$59:$IV$59,[60]BOP!#REF!,[60]BOP!#REF!,[60]BOP!$A$79:$IV$79,[60]BOP!$A$81:$IV$88,[60]BOP!#REF!</definedName>
    <definedName name="Z_1F4C200C_FFA7_11D1_98B6_00C04FC96ABD_.wvu.Rows" hidden="1">[60]BOP!$A$36:$IV$36,[60]BOP!$A$44:$IV$44,[60]BOP!$A$59:$IV$59,[60]BOP!#REF!,[60]BOP!#REF!,[60]BOP!$A$79:$IV$79,[60]BOP!$A$81:$IV$88</definedName>
    <definedName name="Z_1F4C200D_FFA7_11D1_98B6_00C04FC96ABD_.wvu.Rows" hidden="1">[60]BOP!$A$36:$IV$36,[60]BOP!$A$44:$IV$44,[60]BOP!$A$59:$IV$59,[60]BOP!#REF!,[60]BOP!#REF!,[60]BOP!$A$79:$IV$79,[60]BOP!#REF!</definedName>
    <definedName name="Z_1F4C200E_FFA7_11D1_98B6_00C04FC96ABD_.wvu.Rows" hidden="1">[60]BOP!$A$36:$IV$36,[60]BOP!$A$44:$IV$44,[60]BOP!$A$59:$IV$59,[60]BOP!#REF!,[60]BOP!#REF!,[60]BOP!$A$79:$IV$79,[60]BOP!$A$81:$IV$88,[60]BOP!#REF!</definedName>
    <definedName name="Z_1F4C200F_FFA7_11D1_98B6_00C04FC96ABD_.wvu.Rows" hidden="1">[60]BOP!$A$36:$IV$36,[60]BOP!$A$44:$IV$44,[60]BOP!$A$59:$IV$59,[60]BOP!#REF!,[60]BOP!#REF!,[60]BOP!$A$79:$IV$79,[60]BOP!$A$81:$IV$88,[60]BOP!#REF!</definedName>
    <definedName name="Z_1F4C2010_FFA7_11D1_98B6_00C04FC96ABD_.wvu.Rows" hidden="1">[60]BOP!$A$36:$IV$36,[60]BOP!$A$44:$IV$44,[60]BOP!$A$59:$IV$59,[60]BOP!#REF!,[60]BOP!#REF!,[60]BOP!$A$79:$IV$79,[60]BOP!$A$81:$IV$88,[60]BOP!#REF!</definedName>
    <definedName name="Z_1F4C2012_FFA7_11D1_98B6_00C04FC96ABD_.wvu.Rows" hidden="1">[60]BOP!$A$36:$IV$36,[60]BOP!$A$44:$IV$44,[60]BOP!$A$59:$IV$59,[60]BOP!#REF!,[60]BOP!#REF!,[60]BOP!$A$79:$IV$79,[60]BOP!$A$81:$IV$88,[60]BOP!#REF!,[60]BOP!#REF!</definedName>
    <definedName name="Z_1F4C2013_FFA7_11D1_98B6_00C04FC96ABD_.wvu.Rows" hidden="1">[60]BOP!$A$36:$IV$36,[60]BOP!$A$44:$IV$44,[60]BOP!$A$59:$IV$59,[60]BOP!#REF!,[60]BOP!#REF!,[60]BOP!$A$79:$IV$79,[60]BOP!$A$81:$IV$88,[60]BOP!#REF!,[60]BOP!#REF!</definedName>
    <definedName name="Z_1F4C2014_FFA7_11D1_98B6_00C04FC96ABD_.wvu.Rows" hidden="1">[60]BOP!$A$36:$IV$36,[60]BOP!$A$44:$IV$44,[60]BOP!$A$59:$IV$59,[60]BOP!#REF!,[60]BOP!#REF!,[60]BOP!$A$79:$IV$79</definedName>
    <definedName name="Z_254DF0CF_5342_436C_8392_04866B911B72_.wvu.Cols" localSheetId="0" hidden="1">#REF!</definedName>
    <definedName name="Z_254DF0CF_5342_436C_8392_04866B911B72_.wvu.Cols" localSheetId="54" hidden="1">'IV.1.2'!$Y:$Z</definedName>
    <definedName name="Z_49B0A4B0_963B_11D1_BFD1_00A02466B680_.wvu.Rows" hidden="1">[60]BOP!$A$36:$IV$36,[60]BOP!$A$44:$IV$44,[60]BOP!$A$59:$IV$59,[60]BOP!#REF!,[60]BOP!#REF!,[60]BOP!$A$81:$IV$88</definedName>
    <definedName name="Z_49B0A4B1_963B_11D1_BFD1_00A02466B680_.wvu.Rows" hidden="1">[60]BOP!$A$36:$IV$36,[60]BOP!$A$44:$IV$44,[60]BOP!$A$59:$IV$59,[60]BOP!#REF!,[60]BOP!#REF!,[60]BOP!$A$81:$IV$88</definedName>
    <definedName name="Z_49B0A4B4_963B_11D1_BFD1_00A02466B680_.wvu.Rows" hidden="1">[60]BOP!$A$36:$IV$36,[60]BOP!$A$44:$IV$44,[60]BOP!$A$59:$IV$59,[60]BOP!#REF!,[60]BOP!#REF!,[60]BOP!$A$79:$IV$79,[60]BOP!$A$81:$IV$88,[60]BOP!#REF!</definedName>
    <definedName name="Z_49B0A4B5_963B_11D1_BFD1_00A02466B680_.wvu.Rows" hidden="1">[60]BOP!$A$36:$IV$36,[60]BOP!$A$44:$IV$44,[60]BOP!$A$59:$IV$59,[60]BOP!#REF!,[60]BOP!#REF!,[60]BOP!$A$79:$IV$79,[60]BOP!$A$81:$IV$88</definedName>
    <definedName name="Z_49B0A4B6_963B_11D1_BFD1_00A02466B680_.wvu.Rows" hidden="1">[60]BOP!$A$36:$IV$36,[60]BOP!$A$44:$IV$44,[60]BOP!$A$59:$IV$59,[60]BOP!#REF!,[60]BOP!#REF!,[60]BOP!$A$79:$IV$79,[60]BOP!#REF!</definedName>
    <definedName name="Z_49B0A4B7_963B_11D1_BFD1_00A02466B680_.wvu.Rows" hidden="1">[60]BOP!$A$36:$IV$36,[60]BOP!$A$44:$IV$44,[60]BOP!$A$59:$IV$59,[60]BOP!#REF!,[60]BOP!#REF!,[60]BOP!$A$79:$IV$79,[60]BOP!$A$81:$IV$88,[60]BOP!#REF!</definedName>
    <definedName name="Z_49B0A4B8_963B_11D1_BFD1_00A02466B680_.wvu.Rows" hidden="1">[60]BOP!$A$36:$IV$36,[60]BOP!$A$44:$IV$44,[60]BOP!$A$59:$IV$59,[60]BOP!#REF!,[60]BOP!#REF!,[60]BOP!$A$79:$IV$79,[60]BOP!$A$81:$IV$88,[60]BOP!#REF!</definedName>
    <definedName name="Z_49B0A4B9_963B_11D1_BFD1_00A02466B680_.wvu.Rows" hidden="1">[60]BOP!$A$36:$IV$36,[60]BOP!$A$44:$IV$44,[60]BOP!$A$59:$IV$59,[60]BOP!#REF!,[60]BOP!#REF!,[60]BOP!$A$79:$IV$79,[60]BOP!$A$81:$IV$88,[60]BOP!#REF!</definedName>
    <definedName name="Z_49B0A4BB_963B_11D1_BFD1_00A02466B680_.wvu.Rows" hidden="1">[60]BOP!$A$36:$IV$36,[60]BOP!$A$44:$IV$44,[60]BOP!$A$59:$IV$59,[60]BOP!#REF!,[60]BOP!#REF!,[60]BOP!$A$79:$IV$79,[60]BOP!$A$81:$IV$88,[60]BOP!#REF!,[60]BOP!#REF!</definedName>
    <definedName name="Z_49B0A4BC_963B_11D1_BFD1_00A02466B680_.wvu.Rows" hidden="1">[60]BOP!$A$36:$IV$36,[60]BOP!$A$44:$IV$44,[60]BOP!$A$59:$IV$59,[60]BOP!#REF!,[60]BOP!#REF!,[60]BOP!$A$79:$IV$79,[60]BOP!$A$81:$IV$88,[60]BOP!#REF!,[60]BOP!#REF!</definedName>
    <definedName name="Z_49B0A4BD_963B_11D1_BFD1_00A02466B680_.wvu.Rows" hidden="1">[60]BOP!$A$36:$IV$36,[60]BOP!$A$44:$IV$44,[60]BOP!$A$59:$IV$59,[60]BOP!#REF!,[60]BOP!#REF!,[60]BOP!$A$79:$IV$79</definedName>
    <definedName name="Z_54FD4859_4825_49C8_AF88_E7B792413D64_.wvu.Cols" localSheetId="54" hidden="1">'IV.1.2'!$Y:$Z</definedName>
    <definedName name="Z_54FD4859_4825_49C8_AF88_E7B792413D64_.wvu.Cols" localSheetId="56" hidden="1">'IV.3 Төлбөрийн тэнцэл'!$B:$F</definedName>
    <definedName name="Z_54FD4859_4825_49C8_AF88_E7B792413D64_.wvu.PrintArea" localSheetId="5" hidden="1">'II. ЭЗ өсөлт'!$A$1:$AH$59</definedName>
    <definedName name="Z_54FD4859_4825_49C8_AF88_E7B792413D64_.wvu.PrintArea" localSheetId="31" hidden="1">III.2.1.5!$A$1:$R$39</definedName>
    <definedName name="Z_54FD4859_4825_49C8_AF88_E7B792413D64_.wvu.PrintArea" localSheetId="56" hidden="1">'IV.3 Төлбөрийн тэнцэл'!$A$1:$AB$42</definedName>
    <definedName name="Z_54FD4859_4825_49C8_AF88_E7B792413D64_.wvu.Rows" localSheetId="48" hidden="1">'III.3 Төсөв'!$10:$10,'III.3 Төсөв'!$14:$16</definedName>
    <definedName name="Z_54FD4859_4825_49C8_AF88_E7B792413D64_.wvu.Rows" localSheetId="49" hidden="1">'III.3.1-2'!$48:$50,'III.3.1-2'!$52:$55,'III.3.1-2'!$60:$62</definedName>
    <definedName name="Z_54FD4859_4825_49C8_AF88_E7B792413D64_.wvu.Rows" localSheetId="51" hidden="1">III.3.3!$48:$50,III.3.3!$52:$55,III.3.3!$60:$62</definedName>
    <definedName name="Z_54FD4859_4825_49C8_AF88_E7B792413D64_.wvu.Rows" localSheetId="54" hidden="1">'IV.1.2'!#REF!</definedName>
    <definedName name="Z_54FD4859_4825_49C8_AF88_E7B792413D64_.wvu.Rows" localSheetId="63" hidden="1">'ГВАН V.3.6'!$3:$6</definedName>
    <definedName name="Z_5B55F06F_38A3_4953_A2E1_A01BECB01CAC_.wvu.Cols" localSheetId="0" hidden="1">#REF!</definedName>
    <definedName name="Z_5B55F06F_38A3_4953_A2E1_A01BECB01CAC_.wvu.Cols" localSheetId="54" hidden="1">'IV.1.2'!$Y:$Z</definedName>
    <definedName name="Z_5B55F06F_38A3_4953_A2E1_A01BECB01CAC_.wvu.Cols" localSheetId="56" hidden="1">'IV.3 Төлбөрийн тэнцэл'!$B:$F</definedName>
    <definedName name="Z_5B55F06F_38A3_4953_A2E1_A01BECB01CAC_.wvu.PrintArea" localSheetId="31" hidden="1">III.2.1.5!$A$1:$R$39</definedName>
    <definedName name="Z_5B55F06F_38A3_4953_A2E1_A01BECB01CAC_.wvu.PrintArea" localSheetId="56" hidden="1">'IV.3 Төлбөрийн тэнцэл'!$A$1:$AB$42</definedName>
    <definedName name="Z_5B55F06F_38A3_4953_A2E1_A01BECB01CAC_.wvu.Rows" localSheetId="48" hidden="1">'III.3 Төсөв'!$10:$10,'III.3 Төсөв'!$14:$16</definedName>
    <definedName name="Z_5B55F06F_38A3_4953_A2E1_A01BECB01CAC_.wvu.Rows" localSheetId="49" hidden="1">'III.3.1-2'!$48:$50,'III.3.1-2'!$52:$55,'III.3.1-2'!$60:$62</definedName>
    <definedName name="Z_5B55F06F_38A3_4953_A2E1_A01BECB01CAC_.wvu.Rows" localSheetId="51" hidden="1">III.3.3!$48:$50,III.3.3!$52:$55,III.3.3!$60:$62</definedName>
    <definedName name="Z_5B55F06F_38A3_4953_A2E1_A01BECB01CAC_.wvu.Rows" localSheetId="54" hidden="1">'IV.1.2'!#REF!</definedName>
    <definedName name="Z_5B55F06F_38A3_4953_A2E1_A01BECB01CAC_.wvu.Rows" localSheetId="63" hidden="1">'ГВАН V.3.6'!$3:$6</definedName>
    <definedName name="Z_65976840_70A2_11D2_BFD1_C1F7123CE332_.wvu.PrintTitles" hidden="1">[120]SUMMARY!$B$1:$D$65536,[120]SUMMARY!$A$3:$IV$5</definedName>
    <definedName name="Z_83D4AEBA_9C92_42A7_8C70_A480F50C01E3_.wvu.Cols" localSheetId="0" hidden="1">#REF!</definedName>
    <definedName name="Z_83D4AEBA_9C92_42A7_8C70_A480F50C01E3_.wvu.Cols" localSheetId="54" hidden="1">'IV.1.2'!$Y:$Z</definedName>
    <definedName name="Z_83D4AEBA_9C92_42A7_8C70_A480F50C01E3_.wvu.Cols" localSheetId="56" hidden="1">'IV.3 Төлбөрийн тэнцэл'!#REF!</definedName>
    <definedName name="Z_83D4AEBA_9C92_42A7_8C70_A480F50C01E3_.wvu.Rows" localSheetId="63" hidden="1">'ГВАН V.3.6'!$3:$6</definedName>
    <definedName name="Z_8D4EA38E_ED42_44A9_9431_B3D4F6087B53_.wvu.Cols" localSheetId="0" hidden="1">'I. Инфляц'!$AO:$AU</definedName>
    <definedName name="Z_8D4EA38E_ED42_44A9_9431_B3D4F6087B53_.wvu.Cols" localSheetId="54" hidden="1">'IV.1.2'!$Y:$Z</definedName>
    <definedName name="Z_8D4EA38E_ED42_44A9_9431_B3D4F6087B53_.wvu.Cols" localSheetId="56" hidden="1">'IV.3 Төлбөрийн тэнцэл'!$B:$F</definedName>
    <definedName name="Z_8D4EA38E_ED42_44A9_9431_B3D4F6087B53_.wvu.Cols" localSheetId="63" hidden="1">'ГВАН V.3.6'!$E:$E</definedName>
    <definedName name="Z_8D4EA38E_ED42_44A9_9431_B3D4F6087B53_.wvu.PrintArea" localSheetId="4" hidden="1">I.4!$A$1:$Q$49</definedName>
    <definedName name="Z_8D4EA38E_ED42_44A9_9431_B3D4F6087B53_.wvu.PrintArea" localSheetId="5" hidden="1">'II. ЭЗ өсөлт'!$A$1:$AH$59</definedName>
    <definedName name="Z_8D4EA38E_ED42_44A9_9431_B3D4F6087B53_.wvu.PrintArea" localSheetId="31" hidden="1">III.2.1.5!$A$1:$R$39</definedName>
    <definedName name="Z_8D4EA38E_ED42_44A9_9431_B3D4F6087B53_.wvu.PrintArea" localSheetId="43" hidden="1">'III.2.4 Хөрөнгийн зах'!$A$1:$AX$16</definedName>
    <definedName name="Z_8D4EA38E_ED42_44A9_9431_B3D4F6087B53_.wvu.PrintArea" localSheetId="56" hidden="1">'IV.3 Төлбөрийн тэнцэл'!$A$1:$AB$42</definedName>
    <definedName name="Z_8D4EA38E_ED42_44A9_9431_B3D4F6087B53_.wvu.PrintArea" localSheetId="63" hidden="1">'ГВАН V.3.6'!$A$1:$D$32</definedName>
    <definedName name="Z_8D4EA38E_ED42_44A9_9431_B3D4F6087B53_.wvu.Rows" localSheetId="49" hidden="1">'III.3.1-2'!$48:$50,'III.3.1-2'!$52:$55,'III.3.1-2'!$60:$62</definedName>
    <definedName name="Z_8D4EA38E_ED42_44A9_9431_B3D4F6087B53_.wvu.Rows" localSheetId="51" hidden="1">III.3.3!$48:$50,III.3.3!$52:$55,III.3.3!$60:$62</definedName>
    <definedName name="Z_8D4EA38E_ED42_44A9_9431_B3D4F6087B53_.wvu.Rows" localSheetId="54" hidden="1">'IV.1.2'!#REF!</definedName>
    <definedName name="Z_8D4EA38E_ED42_44A9_9431_B3D4F6087B53_.wvu.Rows" localSheetId="63" hidden="1">'ГВАН V.3.6'!$3:$6</definedName>
    <definedName name="Z_9E0C48F9_FFCC_11D1_98BA_00C04FC96ABD_.wvu.Rows" hidden="1">[60]BOP!$A$36:$IV$36,[60]BOP!$A$44:$IV$44,[60]BOP!$A$59:$IV$59,[60]BOP!#REF!,[60]BOP!#REF!,[60]BOP!$A$81:$IV$88</definedName>
    <definedName name="Z_9E0C48FA_FFCC_11D1_98BA_00C04FC96ABD_.wvu.Rows" hidden="1">[60]BOP!$A$36:$IV$36,[60]BOP!$A$44:$IV$44,[60]BOP!$A$59:$IV$59,[60]BOP!#REF!,[60]BOP!#REF!,[60]BOP!$A$81:$IV$88</definedName>
    <definedName name="Z_9E0C48FB_FFCC_11D1_98BA_00C04FC96ABD_.wvu.Rows" hidden="1">[60]BOP!$A$36:$IV$36,[60]BOP!$A$44:$IV$44,[60]BOP!$A$59:$IV$59,[60]BOP!#REF!,[60]BOP!#REF!,[60]BOP!$A$81:$IV$88</definedName>
    <definedName name="Z_9E0C48FC_FFCC_11D1_98BA_00C04FC96ABD_.wvu.Rows" hidden="1">[60]BOP!$A$36:$IV$36,[60]BOP!$A$44:$IV$44,[60]BOP!$A$59:$IV$59,[60]BOP!#REF!,[60]BOP!#REF!,[60]BOP!$A$79:$IV$79,[60]BOP!$A$81:$IV$88,[60]BOP!#REF!</definedName>
    <definedName name="Z_9E0C48FD_FFCC_11D1_98BA_00C04FC96ABD_.wvu.Rows" hidden="1">[60]BOP!$A$36:$IV$36,[60]BOP!$A$44:$IV$44,[60]BOP!$A$59:$IV$59,[60]BOP!#REF!,[60]BOP!#REF!,[60]BOP!$A$79:$IV$79,[60]BOP!$A$81:$IV$88</definedName>
    <definedName name="Z_9E0C48FE_FFCC_11D1_98BA_00C04FC96ABD_.wvu.Rows" hidden="1">[60]BOP!$A$36:$IV$36,[60]BOP!$A$44:$IV$44,[60]BOP!$A$59:$IV$59,[60]BOP!#REF!,[60]BOP!#REF!,[60]BOP!$A$79:$IV$79,[60]BOP!#REF!</definedName>
    <definedName name="Z_9E0C48FF_FFCC_11D1_98BA_00C04FC96ABD_.wvu.Rows" hidden="1">[60]BOP!$A$36:$IV$36,[60]BOP!$A$44:$IV$44,[60]BOP!$A$59:$IV$59,[60]BOP!#REF!,[60]BOP!#REF!,[60]BOP!$A$79:$IV$79,[60]BOP!$A$81:$IV$88,[60]BOP!#REF!</definedName>
    <definedName name="Z_9E0C4900_FFCC_11D1_98BA_00C04FC96ABD_.wvu.Rows" hidden="1">[60]BOP!$A$36:$IV$36,[60]BOP!$A$44:$IV$44,[60]BOP!$A$59:$IV$59,[60]BOP!#REF!,[60]BOP!#REF!,[60]BOP!$A$79:$IV$79,[60]BOP!$A$81:$IV$88,[60]BOP!#REF!</definedName>
    <definedName name="Z_9E0C4901_FFCC_11D1_98BA_00C04FC96ABD_.wvu.Rows" hidden="1">[60]BOP!$A$36:$IV$36,[60]BOP!$A$44:$IV$44,[60]BOP!$A$59:$IV$59,[60]BOP!#REF!,[60]BOP!#REF!,[60]BOP!$A$79:$IV$79,[60]BOP!$A$81:$IV$88,[60]BOP!#REF!</definedName>
    <definedName name="Z_9E0C4903_FFCC_11D1_98BA_00C04FC96ABD_.wvu.Rows" hidden="1">[60]BOP!$A$36:$IV$36,[60]BOP!$A$44:$IV$44,[60]BOP!$A$59:$IV$59,[60]BOP!#REF!,[60]BOP!#REF!,[60]BOP!$A$79:$IV$79,[60]BOP!$A$81:$IV$88,[60]BOP!#REF!,[60]BOP!#REF!</definedName>
    <definedName name="Z_9E0C4904_FFCC_11D1_98BA_00C04FC96ABD_.wvu.Rows" hidden="1">[60]BOP!$A$36:$IV$36,[60]BOP!$A$44:$IV$44,[60]BOP!$A$59:$IV$59,[60]BOP!#REF!,[60]BOP!#REF!,[60]BOP!$A$79:$IV$79,[60]BOP!$A$81:$IV$88,[60]BOP!#REF!,[60]BOP!#REF!</definedName>
    <definedName name="Z_9E0C4905_FFCC_11D1_98BA_00C04FC96ABD_.wvu.Rows" hidden="1">[60]BOP!$A$36:$IV$36,[60]BOP!$A$44:$IV$44,[60]BOP!$A$59:$IV$59,[60]BOP!#REF!,[60]BOP!#REF!,[60]BOP!$A$79:$IV$79</definedName>
    <definedName name="Z_A510ACF3_DF9A_47BB_87AF_862EA6359570_.wvu.Cols" localSheetId="0" hidden="1">#REF!</definedName>
    <definedName name="Z_A510ACF3_DF9A_47BB_87AF_862EA6359570_.wvu.Cols" localSheetId="54" hidden="1">'IV.1.2'!$Y:$Z</definedName>
    <definedName name="Z_A510ACF3_DF9A_47BB_87AF_862EA6359570_.wvu.Cols" localSheetId="56" hidden="1">'IV.3 Төлбөрийн тэнцэл'!$B:$F</definedName>
    <definedName name="Z_A510ACF3_DF9A_47BB_87AF_862EA6359570_.wvu.PrintArea" localSheetId="31" hidden="1">III.2.1.5!$A$1:$R$39</definedName>
    <definedName name="Z_A510ACF3_DF9A_47BB_87AF_862EA6359570_.wvu.PrintArea" localSheetId="56" hidden="1">'IV.3 Төлбөрийн тэнцэл'!$A$1:$AB$42</definedName>
    <definedName name="Z_A510ACF3_DF9A_47BB_87AF_862EA6359570_.wvu.Rows" localSheetId="48" hidden="1">'III.3 Төсөв'!$10:$10,'III.3 Төсөв'!$14:$16</definedName>
    <definedName name="Z_A510ACF3_DF9A_47BB_87AF_862EA6359570_.wvu.Rows" localSheetId="49" hidden="1">'III.3.1-2'!$48:$50,'III.3.1-2'!$52:$55,'III.3.1-2'!$60:$62</definedName>
    <definedName name="Z_A510ACF3_DF9A_47BB_87AF_862EA6359570_.wvu.Rows" localSheetId="51" hidden="1">III.3.3!$48:$50,III.3.3!$52:$55,III.3.3!$60:$62</definedName>
    <definedName name="Z_A510ACF3_DF9A_47BB_87AF_862EA6359570_.wvu.Rows" localSheetId="54" hidden="1">'IV.1.2'!#REF!</definedName>
    <definedName name="Z_A510ACF3_DF9A_47BB_87AF_862EA6359570_.wvu.Rows" localSheetId="63" hidden="1">'ГВАН V.3.6'!$3:$6</definedName>
    <definedName name="Z_B424DD41_AAD0_11D2_BFD1_00A02466506E_.wvu.PrintTitles" hidden="1">[120]SUMMARY!$B$1:$D$65536,[120]SUMMARY!$A$3:$IV$5</definedName>
    <definedName name="Z_B6000075_C6E9_470D_8855_6E4C41B43187_.wvu.Cols" localSheetId="54" hidden="1">'IV.1.2'!$Y:$Z</definedName>
    <definedName name="Z_B6000075_C6E9_470D_8855_6E4C41B43187_.wvu.Cols" localSheetId="56" hidden="1">'IV.3 Төлбөрийн тэнцэл'!$B:$F</definedName>
    <definedName name="Z_B6000075_C6E9_470D_8855_6E4C41B43187_.wvu.PrintArea" localSheetId="31" hidden="1">III.2.1.5!$A$1:$R$39</definedName>
    <definedName name="Z_B6000075_C6E9_470D_8855_6E4C41B43187_.wvu.PrintArea" localSheetId="56" hidden="1">'IV.3 Төлбөрийн тэнцэл'!$A$1:$AB$42</definedName>
    <definedName name="Z_B6000075_C6E9_470D_8855_6E4C41B43187_.wvu.Rows" localSheetId="48" hidden="1">'III.3 Төсөв'!$10:$10,'III.3 Төсөв'!$14:$16</definedName>
    <definedName name="Z_B6000075_C6E9_470D_8855_6E4C41B43187_.wvu.Rows" localSheetId="49" hidden="1">'III.3.1-2'!$48:$50,'III.3.1-2'!$52:$55,'III.3.1-2'!$60:$62</definedName>
    <definedName name="Z_B6000075_C6E9_470D_8855_6E4C41B43187_.wvu.Rows" localSheetId="51" hidden="1">III.3.3!$48:$50,III.3.3!$52:$55,III.3.3!$60:$62</definedName>
    <definedName name="Z_B6000075_C6E9_470D_8855_6E4C41B43187_.wvu.Rows" localSheetId="54" hidden="1">'IV.1.2'!#REF!</definedName>
    <definedName name="Z_B6000075_C6E9_470D_8855_6E4C41B43187_.wvu.Rows" localSheetId="63" hidden="1">'ГВАН V.3.6'!$3:$6</definedName>
    <definedName name="Z_BC2BFA12_1C91_11D2_BFD2_00A02466506E_.wvu.PrintTitles" hidden="1">[120]SUMMARY!$B$1:$D$65536,[120]SUMMARY!$A$3:$IV$5</definedName>
    <definedName name="Z_C21FAE85_013A_11D2_98BD_00C04FC96ABD_.wvu.Rows" hidden="1">[60]BOP!$A$36:$IV$36,[60]BOP!$A$44:$IV$44,[60]BOP!$A$59:$IV$59,[60]BOP!#REF!,[60]BOP!#REF!,[60]BOP!$A$81:$IV$88</definedName>
    <definedName name="Z_C21FAE86_013A_11D2_98BD_00C04FC96ABD_.wvu.Rows" hidden="1">[60]BOP!$A$36:$IV$36,[60]BOP!$A$44:$IV$44,[60]BOP!$A$59:$IV$59,[60]BOP!#REF!,[60]BOP!#REF!,[60]BOP!$A$81:$IV$88</definedName>
    <definedName name="Z_C21FAE87_013A_11D2_98BD_00C04FC96ABD_.wvu.Rows" hidden="1">[60]BOP!$A$36:$IV$36,[60]BOP!$A$44:$IV$44,[60]BOP!$A$59:$IV$59,[60]BOP!#REF!,[60]BOP!#REF!,[60]BOP!$A$81:$IV$88</definedName>
    <definedName name="Z_C21FAE88_013A_11D2_98BD_00C04FC96ABD_.wvu.Rows" hidden="1">[60]BOP!$A$36:$IV$36,[60]BOP!$A$44:$IV$44,[60]BOP!$A$59:$IV$59,[60]BOP!#REF!,[60]BOP!#REF!,[60]BOP!$A$81:$IV$88</definedName>
    <definedName name="Z_C21FAE89_013A_11D2_98BD_00C04FC96ABD_.wvu.Rows" hidden="1">[60]BOP!$A$36:$IV$36,[60]BOP!$A$44:$IV$44,[60]BOP!$A$59:$IV$59,[60]BOP!#REF!,[60]BOP!#REF!,[60]BOP!$A$79:$IV$79,[60]BOP!$A$81:$IV$88,[60]BOP!#REF!</definedName>
    <definedName name="Z_C21FAE8A_013A_11D2_98BD_00C04FC96ABD_.wvu.Rows" hidden="1">[60]BOP!$A$36:$IV$36,[60]BOP!$A$44:$IV$44,[60]BOP!$A$59:$IV$59,[60]BOP!#REF!,[60]BOP!#REF!,[60]BOP!$A$79:$IV$79,[60]BOP!$A$81:$IV$88</definedName>
    <definedName name="Z_C21FAE8B_013A_11D2_98BD_00C04FC96ABD_.wvu.Rows" hidden="1">[60]BOP!$A$36:$IV$36,[60]BOP!$A$44:$IV$44,[60]BOP!$A$59:$IV$59,[60]BOP!#REF!,[60]BOP!#REF!,[60]BOP!$A$79:$IV$79,[60]BOP!#REF!</definedName>
    <definedName name="Z_C21FAE8C_013A_11D2_98BD_00C04FC96ABD_.wvu.Rows" hidden="1">[60]BOP!$A$36:$IV$36,[60]BOP!$A$44:$IV$44,[60]BOP!$A$59:$IV$59,[60]BOP!#REF!,[60]BOP!#REF!,[60]BOP!$A$79:$IV$79,[60]BOP!$A$81:$IV$88,[60]BOP!#REF!</definedName>
    <definedName name="Z_C21FAE8D_013A_11D2_98BD_00C04FC96ABD_.wvu.Rows" hidden="1">[60]BOP!$A$36:$IV$36,[60]BOP!$A$44:$IV$44,[60]BOP!$A$59:$IV$59,[60]BOP!#REF!,[60]BOP!#REF!,[60]BOP!$A$79:$IV$79,[60]BOP!$A$81:$IV$88,[60]BOP!#REF!</definedName>
    <definedName name="Z_C21FAE8E_013A_11D2_98BD_00C04FC96ABD_.wvu.Rows" hidden="1">[60]BOP!$A$36:$IV$36,[60]BOP!$A$44:$IV$44,[60]BOP!$A$59:$IV$59,[60]BOP!#REF!,[60]BOP!#REF!,[60]BOP!$A$79:$IV$79,[60]BOP!$A$81:$IV$88,[60]BOP!#REF!</definedName>
    <definedName name="Z_C21FAE90_013A_11D2_98BD_00C04FC96ABD_.wvu.Rows" hidden="1">[60]BOP!$A$36:$IV$36,[60]BOP!$A$44:$IV$44,[60]BOP!$A$59:$IV$59,[60]BOP!#REF!,[60]BOP!#REF!,[60]BOP!$A$79:$IV$79,[60]BOP!$A$81:$IV$88,[60]BOP!#REF!,[60]BOP!#REF!</definedName>
    <definedName name="Z_C21FAE91_013A_11D2_98BD_00C04FC96ABD_.wvu.Rows" hidden="1">[60]BOP!$A$36:$IV$36,[60]BOP!$A$44:$IV$44,[60]BOP!$A$59:$IV$59,[60]BOP!#REF!,[60]BOP!#REF!,[60]BOP!$A$79:$IV$79,[60]BOP!$A$81:$IV$88,[60]BOP!#REF!,[60]BOP!#REF!</definedName>
    <definedName name="Z_C21FAE92_013A_11D2_98BD_00C04FC96ABD_.wvu.Rows" hidden="1">[60]BOP!$A$36:$IV$36,[60]BOP!$A$44:$IV$44,[60]BOP!$A$59:$IV$59,[60]BOP!#REF!,[60]BOP!#REF!,[60]BOP!$A$79:$IV$79</definedName>
    <definedName name="Z_C56EB60C_DA76_4246_ABDB_D2E030D87469_.wvu.Rows" localSheetId="63" hidden="1">'ГВАН V.3.6'!$3:$6</definedName>
    <definedName name="Z_CF25EF4A_FFAB_11D1_98B7_00C04FC96ABD_.wvu.Rows" hidden="1">[60]BOP!$A$36:$IV$36,[60]BOP!$A$44:$IV$44,[60]BOP!$A$59:$IV$59,[60]BOP!#REF!,[60]BOP!#REF!,[60]BOP!$A$81:$IV$88</definedName>
    <definedName name="Z_CF25EF4B_FFAB_11D1_98B7_00C04FC96ABD_.wvu.Rows" hidden="1">[60]BOP!$A$36:$IV$36,[60]BOP!$A$44:$IV$44,[60]BOP!$A$59:$IV$59,[60]BOP!#REF!,[60]BOP!#REF!,[60]BOP!$A$81:$IV$88</definedName>
    <definedName name="Z_CF25EF4C_FFAB_11D1_98B7_00C04FC96ABD_.wvu.Rows" hidden="1">[60]BOP!$A$36:$IV$36,[60]BOP!$A$44:$IV$44,[60]BOP!$A$59:$IV$59,[60]BOP!#REF!,[60]BOP!#REF!,[60]BOP!$A$81:$IV$88</definedName>
    <definedName name="Z_CF25EF4D_FFAB_11D1_98B7_00C04FC96ABD_.wvu.Rows" hidden="1">[60]BOP!$A$36:$IV$36,[60]BOP!$A$44:$IV$44,[60]BOP!$A$59:$IV$59,[60]BOP!#REF!,[60]BOP!#REF!,[60]BOP!$A$81:$IV$88</definedName>
    <definedName name="Z_CF25EF4E_FFAB_11D1_98B7_00C04FC96ABD_.wvu.Rows" hidden="1">[60]BOP!$A$36:$IV$36,[60]BOP!$A$44:$IV$44,[60]BOP!$A$59:$IV$59,[60]BOP!#REF!,[60]BOP!#REF!,[60]BOP!$A$79:$IV$79,[60]BOP!$A$81:$IV$88,[60]BOP!#REF!</definedName>
    <definedName name="Z_CF25EF4F_FFAB_11D1_98B7_00C04FC96ABD_.wvu.Rows" hidden="1">[60]BOP!$A$36:$IV$36,[60]BOP!$A$44:$IV$44,[60]BOP!$A$59:$IV$59,[60]BOP!#REF!,[60]BOP!#REF!,[60]BOP!$A$79:$IV$79,[60]BOP!$A$81:$IV$88</definedName>
    <definedName name="Z_CF25EF50_FFAB_11D1_98B7_00C04FC96ABD_.wvu.Rows" hidden="1">[60]BOP!$A$36:$IV$36,[60]BOP!$A$44:$IV$44,[60]BOP!$A$59:$IV$59,[60]BOP!#REF!,[60]BOP!#REF!,[60]BOP!$A$79:$IV$79,[60]BOP!#REF!</definedName>
    <definedName name="Z_CF25EF51_FFAB_11D1_98B7_00C04FC96ABD_.wvu.Rows" hidden="1">[60]BOP!$A$36:$IV$36,[60]BOP!$A$44:$IV$44,[60]BOP!$A$59:$IV$59,[60]BOP!#REF!,[60]BOP!#REF!,[60]BOP!$A$79:$IV$79,[60]BOP!$A$81:$IV$88,[60]BOP!#REF!</definedName>
    <definedName name="Z_CF25EF52_FFAB_11D1_98B7_00C04FC96ABD_.wvu.Rows" hidden="1">[60]BOP!$A$36:$IV$36,[60]BOP!$A$44:$IV$44,[60]BOP!$A$59:$IV$59,[60]BOP!#REF!,[60]BOP!#REF!,[60]BOP!$A$79:$IV$79,[60]BOP!$A$81:$IV$88,[60]BOP!#REF!</definedName>
    <definedName name="Z_CF25EF53_FFAB_11D1_98B7_00C04FC96ABD_.wvu.Rows" hidden="1">[60]BOP!$A$36:$IV$36,[60]BOP!$A$44:$IV$44,[60]BOP!$A$59:$IV$59,[60]BOP!#REF!,[60]BOP!#REF!,[60]BOP!$A$79:$IV$79,[60]BOP!$A$81:$IV$88,[60]BOP!#REF!</definedName>
    <definedName name="Z_CF25EF55_FFAB_11D1_98B7_00C04FC96ABD_.wvu.Rows" hidden="1">[60]BOP!$A$36:$IV$36,[60]BOP!$A$44:$IV$44,[60]BOP!$A$59:$IV$59,[60]BOP!#REF!,[60]BOP!#REF!,[60]BOP!$A$79:$IV$79,[60]BOP!$A$81:$IV$88,[60]BOP!#REF!,[60]BOP!#REF!</definedName>
    <definedName name="Z_CF25EF56_FFAB_11D1_98B7_00C04FC96ABD_.wvu.Rows" hidden="1">[60]BOP!$A$36:$IV$36,[60]BOP!$A$44:$IV$44,[60]BOP!$A$59:$IV$59,[60]BOP!#REF!,[60]BOP!#REF!,[60]BOP!$A$79:$IV$79,[60]BOP!$A$81:$IV$88,[60]BOP!#REF!,[60]BOP!#REF!</definedName>
    <definedName name="Z_CF25EF57_FFAB_11D1_98B7_00C04FC96ABD_.wvu.Rows" hidden="1">[60]BOP!$A$36:$IV$36,[60]BOP!$A$44:$IV$44,[60]BOP!$A$59:$IV$59,[60]BOP!#REF!,[60]BOP!#REF!,[60]BOP!$A$79:$IV$79</definedName>
    <definedName name="Z_DC707E39_0569_4FAA_B5FD_B85110680DF5_.wvu.Cols" localSheetId="0" hidden="1">#REF!</definedName>
    <definedName name="Z_DC707E39_0569_4FAA_B5FD_B85110680DF5_.wvu.Cols" localSheetId="54" hidden="1">'IV.1.2'!$Y:$Z</definedName>
    <definedName name="Z_DC707E39_0569_4FAA_B5FD_B85110680DF5_.wvu.Cols" localSheetId="56" hidden="1">'IV.3 Төлбөрийн тэнцэл'!#REF!</definedName>
    <definedName name="Z_DC707E39_0569_4FAA_B5FD_B85110680DF5_.wvu.PrintArea" localSheetId="31" hidden="1">III.2.1.5!$A$1:$R$39</definedName>
    <definedName name="Z_DC707E39_0569_4FAA_B5FD_B85110680DF5_.wvu.Rows" localSheetId="63" hidden="1">'ГВАН V.3.6'!$3:$6</definedName>
    <definedName name="Z_E6B74681_BCE1_11D2_BFD1_00A02466506E_.wvu.PrintTitles" hidden="1">[120]SUMMARY!$B$1:$D$65536,[120]SUMMARY!$A$3:$IV$5</definedName>
    <definedName name="Z_EA8011E5_017A_11D2_98BD_00C04FC96ABD_.wvu.Rows" hidden="1">[60]BOP!$A$36:$IV$36,[60]BOP!$A$44:$IV$44,[60]BOP!$A$59:$IV$59,[60]BOP!#REF!,[60]BOP!#REF!,[60]BOP!$A$79:$IV$79,[60]BOP!$A$81:$IV$88</definedName>
    <definedName name="Z_EA8011E6_017A_11D2_98BD_00C04FC96ABD_.wvu.Rows" hidden="1">[60]BOP!$A$36:$IV$36,[60]BOP!$A$44:$IV$44,[60]BOP!$A$59:$IV$59,[60]BOP!#REF!,[60]BOP!#REF!,[60]BOP!$A$79:$IV$79,[60]BOP!#REF!</definedName>
    <definedName name="Z_EA8011E9_017A_11D2_98BD_00C04FC96ABD_.wvu.Rows" hidden="1">[60]BOP!$A$36:$IV$36,[60]BOP!$A$44:$IV$44,[60]BOP!$A$59:$IV$59,[60]BOP!#REF!,[60]BOP!#REF!,[60]BOP!$A$79:$IV$79,[60]BOP!$A$81:$IV$88,[60]BOP!#REF!</definedName>
    <definedName name="Z_EA8011EC_017A_11D2_98BD_00C04FC96ABD_.wvu.Rows" hidden="1">[60]BOP!$A$36:$IV$36,[60]BOP!$A$44:$IV$44,[60]BOP!$A$59:$IV$59,[60]BOP!#REF!,[60]BOP!#REF!,[60]BOP!$A$79:$IV$79,[60]BOP!$A$81:$IV$88,[60]BOP!#REF!,[60]BOP!#REF!</definedName>
    <definedName name="Z_EA86CE3A_00A2_11D2_98BC_00C04FC96ABD_.wvu.Rows" hidden="1">[60]BOP!$A$36:$IV$36,[60]BOP!$A$44:$IV$44,[60]BOP!$A$59:$IV$59,[60]BOP!#REF!,[60]BOP!#REF!,[60]BOP!$A$81:$IV$88</definedName>
    <definedName name="Z_EA86CE3B_00A2_11D2_98BC_00C04FC96ABD_.wvu.Rows" hidden="1">[60]BOP!$A$36:$IV$36,[60]BOP!$A$44:$IV$44,[60]BOP!$A$59:$IV$59,[60]BOP!#REF!,[60]BOP!#REF!,[60]BOP!$A$81:$IV$88</definedName>
    <definedName name="Z_EA86CE3C_00A2_11D2_98BC_00C04FC96ABD_.wvu.Rows" hidden="1">[60]BOP!$A$36:$IV$36,[60]BOP!$A$44:$IV$44,[60]BOP!$A$59:$IV$59,[60]BOP!#REF!,[60]BOP!#REF!,[60]BOP!$A$81:$IV$88</definedName>
    <definedName name="Z_EA86CE3D_00A2_11D2_98BC_00C04FC96ABD_.wvu.Rows" hidden="1">[60]BOP!$A$36:$IV$36,[60]BOP!$A$44:$IV$44,[60]BOP!$A$59:$IV$59,[60]BOP!#REF!,[60]BOP!#REF!,[60]BOP!$A$81:$IV$88</definedName>
    <definedName name="Z_EA86CE3E_00A2_11D2_98BC_00C04FC96ABD_.wvu.Rows" hidden="1">[60]BOP!$A$36:$IV$36,[60]BOP!$A$44:$IV$44,[60]BOP!$A$59:$IV$59,[60]BOP!#REF!,[60]BOP!#REF!,[60]BOP!$A$79:$IV$79,[60]BOP!$A$81:$IV$88,[60]BOP!#REF!</definedName>
    <definedName name="Z_EA86CE3F_00A2_11D2_98BC_00C04FC96ABD_.wvu.Rows" hidden="1">[60]BOP!$A$36:$IV$36,[60]BOP!$A$44:$IV$44,[60]BOP!$A$59:$IV$59,[60]BOP!#REF!,[60]BOP!#REF!,[60]BOP!$A$79:$IV$79,[60]BOP!$A$81:$IV$88</definedName>
    <definedName name="Z_EA86CE40_00A2_11D2_98BC_00C04FC96ABD_.wvu.Rows" hidden="1">[60]BOP!$A$36:$IV$36,[60]BOP!$A$44:$IV$44,[60]BOP!$A$59:$IV$59,[60]BOP!#REF!,[60]BOP!#REF!,[60]BOP!$A$79:$IV$79,[60]BOP!#REF!</definedName>
    <definedName name="Z_EA86CE41_00A2_11D2_98BC_00C04FC96ABD_.wvu.Rows" hidden="1">[60]BOP!$A$36:$IV$36,[60]BOP!$A$44:$IV$44,[60]BOP!$A$59:$IV$59,[60]BOP!#REF!,[60]BOP!#REF!,[60]BOP!$A$79:$IV$79,[60]BOP!$A$81:$IV$88,[60]BOP!#REF!</definedName>
    <definedName name="Z_EA86CE42_00A2_11D2_98BC_00C04FC96ABD_.wvu.Rows" hidden="1">[60]BOP!$A$36:$IV$36,[60]BOP!$A$44:$IV$44,[60]BOP!$A$59:$IV$59,[60]BOP!#REF!,[60]BOP!#REF!,[60]BOP!$A$79:$IV$79,[60]BOP!$A$81:$IV$88,[60]BOP!#REF!</definedName>
    <definedName name="Z_EA86CE43_00A2_11D2_98BC_00C04FC96ABD_.wvu.Rows" hidden="1">[60]BOP!$A$36:$IV$36,[60]BOP!$A$44:$IV$44,[60]BOP!$A$59:$IV$59,[60]BOP!#REF!,[60]BOP!#REF!,[60]BOP!$A$79:$IV$79,[60]BOP!$A$81:$IV$88,[60]BOP!#REF!</definedName>
    <definedName name="Z_EA86CE45_00A2_11D2_98BC_00C04FC96ABD_.wvu.Rows" hidden="1">[60]BOP!$A$36:$IV$36,[60]BOP!$A$44:$IV$44,[60]BOP!$A$59:$IV$59,[60]BOP!#REF!,[60]BOP!#REF!,[60]BOP!$A$79:$IV$79,[60]BOP!$A$81:$IV$88,[60]BOP!#REF!,[60]BOP!#REF!</definedName>
    <definedName name="Z_EA86CE46_00A2_11D2_98BC_00C04FC96ABD_.wvu.Rows" hidden="1">[60]BOP!$A$36:$IV$36,[60]BOP!$A$44:$IV$44,[60]BOP!$A$59:$IV$59,[60]BOP!#REF!,[60]BOP!#REF!,[60]BOP!$A$79:$IV$79,[60]BOP!$A$81:$IV$88,[60]BOP!#REF!,[60]BOP!#REF!</definedName>
    <definedName name="Z_EA86CE47_00A2_11D2_98BC_00C04FC96ABD_.wvu.Rows" hidden="1">[60]BOP!$A$36:$IV$36,[60]BOP!$A$44:$IV$44,[60]BOP!$A$59:$IV$59,[60]BOP!#REF!,[60]BOP!#REF!,[60]BOP!$A$79:$IV$79</definedName>
    <definedName name="ZCFA">#REF!</definedName>
    <definedName name="Zero">[29]Parameters!$I$216</definedName>
    <definedName name="й">#REF!</definedName>
    <definedName name="йыб">#REF!</definedName>
    <definedName name="їжа">#REF!</definedName>
    <definedName name="маө" localSheetId="56">#REF!</definedName>
    <definedName name="маө" localSheetId="63">#REF!</definedName>
    <definedName name="маө">#REF!</definedName>
    <definedName name="ммм">#REF!</definedName>
    <definedName name="ОӨБЛЫДЙП" hidden="1">[11]A!#REF!</definedName>
    <definedName name="узз">#REF!</definedName>
    <definedName name="ыбхарө">[85]Parameters!#REF!</definedName>
  </definedNames>
  <calcPr calcId="181029"/>
  <customWorkbookViews>
    <customWorkbookView name="Dulamzaya Batjargal - Personal View" guid="{8D4EA38E-ED42-44A9-9431-B3D4F6087B53}" mergeInterval="0" personalView="1" maximized="1" xWindow="-9" yWindow="-9" windowWidth="1938" windowHeight="1048" tabRatio="888" activeSheetId="4"/>
    <customWorkbookView name="Erkhembayar Batbaatar - Personal View" guid="{B6000075-C6E9-470D-8855-6E4C41B43187}" mergeInterval="0" personalView="1" maximized="1" xWindow="-8" yWindow="-8" windowWidth="1936" windowHeight="1056" tabRatio="888" activeSheetId="4"/>
    <customWorkbookView name="Enkhbaatar Oyungerel - Personal View" guid="{A510ACF3-DF9A-47BB-87AF-862EA6359570}" mergeInterval="0" personalView="1" maximized="1" xWindow="-8" yWindow="-8" windowWidth="1936" windowHeight="1056" tabRatio="888" activeSheetId="42"/>
    <customWorkbookView name="Mijiddorj Lkhagvasuren - Personal View" guid="{83D4AEBA-9C92-42A7-8C70-A480F50C01E3}" mergeInterval="0" personalView="1" maximized="1" xWindow="-8" yWindow="-8" windowWidth="1936" windowHeight="1056" tabRatio="888" activeSheetId="47"/>
    <customWorkbookView name="Ariyasuren Baldansenge - Personal View" guid="{254DF0CF-5342-436C-8392-04866B911B72}" mergeInterval="0" personalView="1" xWindow="960" windowWidth="960" windowHeight="1040" tabRatio="888" activeSheetId="43"/>
    <customWorkbookView name="Dulamzaya - Personal View" guid="{DC707E39-0569-4FAA-B5FD-B85110680DF5}" mergeInterval="0" personalView="1" maximized="1" xWindow="-9" yWindow="-9" windowWidth="1618" windowHeight="870" tabRatio="888" activeSheetId="47"/>
    <customWorkbookView name="Batmunkh B - Personal View" guid="{5B55F06F-38A3-4953-A2E1-A01BECB01CAC}" mergeInterval="0" personalView="1" maximized="1" xWindow="-9" yWindow="-9" windowWidth="1938" windowHeight="1048" tabRatio="888" activeSheetId="31"/>
    <customWorkbookView name="Lkhagvajargal Lkhagvajav - Personal View" guid="{54FD4859-4825-49C8-AF88-E7B792413D64}" mergeInterval="0" personalView="1" maximized="1" xWindow="-8" yWindow="-8" windowWidth="1382" windowHeight="744" tabRatio="888" activeSheetId="1"/>
  </customWorkbookViews>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D28" i="64" l="1"/>
  <c r="F28" i="64" s="1"/>
  <c r="C28" i="64"/>
  <c r="F27" i="64"/>
  <c r="E27" i="64"/>
  <c r="D26" i="64"/>
  <c r="F26" i="64" s="1"/>
  <c r="C26" i="64"/>
  <c r="F25" i="64"/>
  <c r="E25" i="64"/>
  <c r="F24" i="64"/>
  <c r="E24" i="64"/>
  <c r="F23" i="64"/>
  <c r="E23" i="64"/>
  <c r="F22" i="64"/>
  <c r="E22" i="64"/>
  <c r="F21" i="64"/>
  <c r="E21" i="64"/>
  <c r="F20" i="64"/>
  <c r="E20" i="64"/>
  <c r="F19" i="64"/>
  <c r="E19" i="64"/>
  <c r="E4" i="64"/>
  <c r="F4" i="64"/>
  <c r="E5" i="64"/>
  <c r="F5" i="64"/>
  <c r="E6" i="64"/>
  <c r="F6" i="64"/>
  <c r="E7" i="64"/>
  <c r="F7" i="64"/>
  <c r="E8" i="64"/>
  <c r="F8" i="64"/>
  <c r="E9" i="64"/>
  <c r="F9" i="64"/>
  <c r="E10" i="64"/>
  <c r="F10" i="64"/>
  <c r="E11" i="64"/>
  <c r="F11" i="64"/>
  <c r="E12" i="64"/>
  <c r="F12" i="64"/>
  <c r="F13" i="64"/>
  <c r="E14" i="64"/>
  <c r="F14" i="64"/>
  <c r="E15" i="64"/>
  <c r="F15" i="64"/>
  <c r="C16" i="64"/>
  <c r="D16" i="64"/>
  <c r="F16" i="64"/>
  <c r="E26" i="64" l="1"/>
  <c r="E28" i="64"/>
  <c r="DQ12" i="39" l="1"/>
  <c r="DF11" i="39"/>
  <c r="DG11" i="39"/>
  <c r="DH11" i="39"/>
  <c r="DI11" i="39"/>
  <c r="DJ11" i="39"/>
  <c r="DK11" i="39"/>
  <c r="DL11" i="39"/>
  <c r="DM11" i="39"/>
  <c r="DN11" i="39"/>
  <c r="DO11" i="39"/>
  <c r="DP11" i="39"/>
  <c r="DQ11" i="39"/>
  <c r="DF12" i="39"/>
  <c r="DG12" i="39"/>
  <c r="DH12" i="39"/>
  <c r="DI12" i="39"/>
  <c r="DJ12" i="39"/>
  <c r="DK12" i="39"/>
  <c r="DL12" i="39"/>
  <c r="DM12" i="39"/>
  <c r="DN12" i="39"/>
  <c r="DO12" i="39"/>
  <c r="DP12" i="39"/>
  <c r="AH18" i="31" l="1"/>
  <c r="W18" i="31"/>
  <c r="X18" i="31"/>
  <c r="Y18" i="31"/>
  <c r="Z18" i="31"/>
  <c r="AA18" i="31"/>
  <c r="AB18" i="31"/>
  <c r="AC18" i="31"/>
  <c r="AD18" i="31"/>
  <c r="AE18" i="31"/>
  <c r="AF18" i="31"/>
  <c r="AG18" i="31"/>
  <c r="V18" i="31"/>
  <c r="T9" i="39"/>
  <c r="U9" i="39"/>
  <c r="V9" i="39"/>
  <c r="W9" i="39"/>
  <c r="X9" i="39"/>
  <c r="Y9" i="39"/>
  <c r="Z9" i="39"/>
  <c r="AA9" i="39"/>
  <c r="AB9" i="39"/>
  <c r="AC9" i="39"/>
  <c r="AD9" i="39"/>
  <c r="AE9" i="39"/>
  <c r="AF9" i="39"/>
  <c r="AG9" i="39"/>
  <c r="AH9" i="39"/>
  <c r="AI9" i="39"/>
  <c r="AJ9" i="39"/>
  <c r="AK9" i="39"/>
  <c r="AL9" i="39"/>
  <c r="AM9" i="39"/>
  <c r="AN9" i="39"/>
  <c r="AO9" i="39"/>
  <c r="AP9" i="39"/>
  <c r="AQ9" i="39"/>
  <c r="AR9" i="39"/>
  <c r="AS9" i="39"/>
  <c r="AT9" i="39"/>
  <c r="AU9" i="39"/>
  <c r="AV9" i="39"/>
  <c r="AW9" i="39"/>
  <c r="AX9" i="39"/>
  <c r="AY9" i="39"/>
  <c r="AZ9" i="39"/>
  <c r="BA9" i="39"/>
  <c r="BB9" i="39"/>
  <c r="BC9" i="39"/>
  <c r="BD9" i="39"/>
  <c r="BE9" i="39"/>
  <c r="BF9" i="39"/>
  <c r="BG9" i="39"/>
  <c r="BH9" i="39"/>
  <c r="BI9" i="39"/>
  <c r="BJ9" i="39"/>
  <c r="BK9" i="39"/>
  <c r="BL9" i="39"/>
  <c r="BM9" i="39"/>
  <c r="BN9" i="39"/>
  <c r="BO9" i="39"/>
  <c r="BP9" i="39"/>
  <c r="BQ9" i="39"/>
  <c r="BR9" i="39"/>
  <c r="BS9" i="39"/>
  <c r="BT9" i="39"/>
  <c r="BU9" i="39"/>
  <c r="BV9" i="39"/>
  <c r="BW9" i="39"/>
  <c r="BX9" i="39"/>
  <c r="BY9" i="39"/>
  <c r="BZ9" i="39"/>
  <c r="CA9" i="39"/>
  <c r="CB9" i="39"/>
  <c r="CC9" i="39"/>
  <c r="CD9" i="39"/>
  <c r="CE9" i="39"/>
  <c r="CF9" i="39"/>
  <c r="CG9" i="39"/>
  <c r="CH9" i="39"/>
  <c r="CI9" i="39"/>
  <c r="CJ9" i="39"/>
  <c r="CK9" i="39"/>
  <c r="CL9" i="39"/>
  <c r="CM9" i="39"/>
  <c r="CN9" i="39"/>
  <c r="CO9" i="39"/>
  <c r="CP9" i="39"/>
  <c r="CQ9" i="39"/>
  <c r="CR9" i="39"/>
  <c r="CS9" i="39"/>
  <c r="J44" i="59"/>
  <c r="K44" i="59"/>
  <c r="C38" i="57" l="1"/>
  <c r="C42" i="57" s="1"/>
  <c r="D38" i="57"/>
  <c r="D42" i="57" s="1"/>
  <c r="C36" i="57"/>
  <c r="C40" i="57" s="1"/>
  <c r="D36" i="57"/>
  <c r="D40" i="57" s="1"/>
  <c r="C37" i="57"/>
  <c r="C41" i="57" s="1"/>
  <c r="D37" i="57"/>
  <c r="D41" i="57" s="1"/>
  <c r="D35" i="57"/>
  <c r="D39" i="57" s="1"/>
  <c r="C35" i="57"/>
  <c r="C39" i="57" s="1"/>
  <c r="M36" i="59"/>
  <c r="E37" i="59"/>
  <c r="E35" i="59"/>
  <c r="AA20" i="91"/>
  <c r="AB20" i="91"/>
  <c r="AA21" i="91"/>
  <c r="AB21" i="91"/>
  <c r="AA22" i="91"/>
  <c r="AB22" i="91"/>
  <c r="AA23" i="91"/>
  <c r="AB23" i="91"/>
  <c r="AA24" i="91"/>
  <c r="AB24" i="91"/>
  <c r="AA25" i="91"/>
  <c r="AB25" i="91"/>
  <c r="AA26" i="91"/>
  <c r="AB26" i="91"/>
  <c r="AA27" i="91"/>
  <c r="AB27" i="91"/>
  <c r="AA28" i="91"/>
  <c r="AB28" i="91"/>
  <c r="CQ25" i="43"/>
  <c r="CQ28" i="43" s="1"/>
  <c r="CR25" i="43"/>
  <c r="CR28" i="43" s="1"/>
  <c r="CS25" i="43"/>
  <c r="CS28" i="43" s="1"/>
  <c r="AEU15" i="43"/>
  <c r="AEV15" i="43"/>
  <c r="AEW15" i="43"/>
  <c r="AEX15" i="43"/>
  <c r="AEY15" i="43"/>
  <c r="AEZ15" i="43"/>
  <c r="AFA15" i="43"/>
  <c r="AEU14" i="43"/>
  <c r="AEV14" i="43"/>
  <c r="AEW14" i="43"/>
  <c r="AEX14" i="43"/>
  <c r="AEY14" i="43"/>
  <c r="AEZ14" i="43"/>
  <c r="AFA14" i="43"/>
  <c r="AEU13" i="43"/>
  <c r="AEV13" i="43"/>
  <c r="AEW13" i="43"/>
  <c r="AEX13" i="43"/>
  <c r="AEY13" i="43"/>
  <c r="AEZ13" i="43"/>
  <c r="AFA13" i="43"/>
  <c r="AEU12" i="43"/>
  <c r="AEV12" i="43"/>
  <c r="AEW12" i="43"/>
  <c r="AEX12" i="43"/>
  <c r="AEY12" i="43"/>
  <c r="AEZ12" i="43"/>
  <c r="AFA12" i="43"/>
  <c r="ACS15" i="43"/>
  <c r="ACT15" i="43"/>
  <c r="ACU15" i="43"/>
  <c r="ACV15" i="43"/>
  <c r="ACW15" i="43"/>
  <c r="ACX15" i="43"/>
  <c r="ACY15" i="43"/>
  <c r="ACZ15" i="43"/>
  <c r="ADA15" i="43"/>
  <c r="ADB15" i="43"/>
  <c r="ADC15" i="43"/>
  <c r="ADD15" i="43"/>
  <c r="ADE15" i="43"/>
  <c r="ADF15" i="43"/>
  <c r="ADG15" i="43"/>
  <c r="ADH15" i="43"/>
  <c r="ADI15" i="43"/>
  <c r="ADJ15" i="43"/>
  <c r="ADK15" i="43"/>
  <c r="ADL15" i="43"/>
  <c r="ADM15" i="43"/>
  <c r="ADN15" i="43"/>
  <c r="ADO15" i="43"/>
  <c r="ADP15" i="43"/>
  <c r="ADQ15" i="43"/>
  <c r="ADR15" i="43"/>
  <c r="ADS15" i="43"/>
  <c r="ADT15" i="43"/>
  <c r="ADU15" i="43"/>
  <c r="ADV15" i="43"/>
  <c r="ADW15" i="43"/>
  <c r="ADX15" i="43"/>
  <c r="ADY15" i="43"/>
  <c r="ADZ15" i="43"/>
  <c r="AEA15" i="43"/>
  <c r="AEB15" i="43"/>
  <c r="AEC15" i="43"/>
  <c r="AED15" i="43"/>
  <c r="AEE15" i="43"/>
  <c r="AEF15" i="43"/>
  <c r="AEG15" i="43"/>
  <c r="AEH15" i="43"/>
  <c r="AEI15" i="43"/>
  <c r="AEJ15" i="43"/>
  <c r="AEK15" i="43"/>
  <c r="AEL15" i="43"/>
  <c r="AEM15" i="43"/>
  <c r="AEN15" i="43"/>
  <c r="AEO15" i="43"/>
  <c r="AEP15" i="43"/>
  <c r="AEQ15" i="43"/>
  <c r="AER15" i="43"/>
  <c r="AES15" i="43"/>
  <c r="AET15" i="43"/>
  <c r="ACS14" i="43"/>
  <c r="ACT14" i="43"/>
  <c r="ACU14" i="43"/>
  <c r="ACV14" i="43"/>
  <c r="ACW14" i="43"/>
  <c r="ACX14" i="43"/>
  <c r="ACY14" i="43"/>
  <c r="ACZ14" i="43"/>
  <c r="ADA14" i="43"/>
  <c r="ADB14" i="43"/>
  <c r="ADC14" i="43"/>
  <c r="ADD14" i="43"/>
  <c r="ADE14" i="43"/>
  <c r="ADF14" i="43"/>
  <c r="ADG14" i="43"/>
  <c r="ADH14" i="43"/>
  <c r="ADI14" i="43"/>
  <c r="ADJ14" i="43"/>
  <c r="ADK14" i="43"/>
  <c r="ADL14" i="43"/>
  <c r="ADM14" i="43"/>
  <c r="ADN14" i="43"/>
  <c r="ADO14" i="43"/>
  <c r="ADP14" i="43"/>
  <c r="ADQ14" i="43"/>
  <c r="ADR14" i="43"/>
  <c r="ADS14" i="43"/>
  <c r="ADT14" i="43"/>
  <c r="ADU14" i="43"/>
  <c r="ADV14" i="43"/>
  <c r="ADW14" i="43"/>
  <c r="ADX14" i="43"/>
  <c r="ADY14" i="43"/>
  <c r="ADZ14" i="43"/>
  <c r="AEA14" i="43"/>
  <c r="AEB14" i="43"/>
  <c r="AEC14" i="43"/>
  <c r="AED14" i="43"/>
  <c r="AEE14" i="43"/>
  <c r="AEF14" i="43"/>
  <c r="AEG14" i="43"/>
  <c r="AEH14" i="43"/>
  <c r="AEI14" i="43"/>
  <c r="AEJ14" i="43"/>
  <c r="AEK14" i="43"/>
  <c r="AEL14" i="43"/>
  <c r="AEM14" i="43"/>
  <c r="AEN14" i="43"/>
  <c r="AEO14" i="43"/>
  <c r="AEP14" i="43"/>
  <c r="AEQ14" i="43"/>
  <c r="AER14" i="43"/>
  <c r="AES14" i="43"/>
  <c r="AET14" i="43"/>
  <c r="ACS13" i="43"/>
  <c r="ACT13" i="43"/>
  <c r="ACU13" i="43"/>
  <c r="ACV13" i="43"/>
  <c r="ACW13" i="43"/>
  <c r="ACX13" i="43"/>
  <c r="ACY13" i="43"/>
  <c r="ACZ13" i="43"/>
  <c r="ADA13" i="43"/>
  <c r="ADB13" i="43"/>
  <c r="ADC13" i="43"/>
  <c r="ADD13" i="43"/>
  <c r="ADE13" i="43"/>
  <c r="ADF13" i="43"/>
  <c r="ADG13" i="43"/>
  <c r="ADH13" i="43"/>
  <c r="ADI13" i="43"/>
  <c r="ADJ13" i="43"/>
  <c r="ADK13" i="43"/>
  <c r="ADL13" i="43"/>
  <c r="ADM13" i="43"/>
  <c r="ADN13" i="43"/>
  <c r="ADO13" i="43"/>
  <c r="ADP13" i="43"/>
  <c r="ADQ13" i="43"/>
  <c r="ADR13" i="43"/>
  <c r="ADS13" i="43"/>
  <c r="ADT13" i="43"/>
  <c r="ADU13" i="43"/>
  <c r="ADV13" i="43"/>
  <c r="ADW13" i="43"/>
  <c r="ADX13" i="43"/>
  <c r="ADY13" i="43"/>
  <c r="ADZ13" i="43"/>
  <c r="AEA13" i="43"/>
  <c r="AEB13" i="43"/>
  <c r="AEC13" i="43"/>
  <c r="AED13" i="43"/>
  <c r="AEE13" i="43"/>
  <c r="AEF13" i="43"/>
  <c r="AEG13" i="43"/>
  <c r="AEH13" i="43"/>
  <c r="AEI13" i="43"/>
  <c r="AEJ13" i="43"/>
  <c r="AEK13" i="43"/>
  <c r="AEL13" i="43"/>
  <c r="AEM13" i="43"/>
  <c r="AEN13" i="43"/>
  <c r="AEO13" i="43"/>
  <c r="AEP13" i="43"/>
  <c r="AEQ13" i="43"/>
  <c r="AER13" i="43"/>
  <c r="AES13" i="43"/>
  <c r="AET13" i="43"/>
  <c r="ACS12" i="43"/>
  <c r="ACT12" i="43"/>
  <c r="ACU12" i="43"/>
  <c r="ACV12" i="43"/>
  <c r="ACW12" i="43"/>
  <c r="ACX12" i="43"/>
  <c r="ACY12" i="43"/>
  <c r="ACZ12" i="43"/>
  <c r="ADA12" i="43"/>
  <c r="ADB12" i="43"/>
  <c r="ADC12" i="43"/>
  <c r="ADD12" i="43"/>
  <c r="ADE12" i="43"/>
  <c r="ADF12" i="43"/>
  <c r="ADG12" i="43"/>
  <c r="ADH12" i="43"/>
  <c r="ADI12" i="43"/>
  <c r="ADJ12" i="43"/>
  <c r="ADK12" i="43"/>
  <c r="ADL12" i="43"/>
  <c r="ADM12" i="43"/>
  <c r="ADN12" i="43"/>
  <c r="ADO12" i="43"/>
  <c r="ADP12" i="43"/>
  <c r="ADQ12" i="43"/>
  <c r="ADR12" i="43"/>
  <c r="ADS12" i="43"/>
  <c r="ADT12" i="43"/>
  <c r="ADU12" i="43"/>
  <c r="ADV12" i="43"/>
  <c r="ADW12" i="43"/>
  <c r="ADX12" i="43"/>
  <c r="ADY12" i="43"/>
  <c r="ADZ12" i="43"/>
  <c r="AEA12" i="43"/>
  <c r="AEB12" i="43"/>
  <c r="AEC12" i="43"/>
  <c r="AED12" i="43"/>
  <c r="AEE12" i="43"/>
  <c r="AEF12" i="43"/>
  <c r="AEG12" i="43"/>
  <c r="AEH12" i="43"/>
  <c r="AEI12" i="43"/>
  <c r="AEJ12" i="43"/>
  <c r="AEK12" i="43"/>
  <c r="AEL12" i="43"/>
  <c r="AEM12" i="43"/>
  <c r="AEN12" i="43"/>
  <c r="AEO12" i="43"/>
  <c r="AEP12" i="43"/>
  <c r="AEQ12" i="43"/>
  <c r="AER12" i="43"/>
  <c r="AES12" i="43"/>
  <c r="AET12" i="43"/>
  <c r="ACR13" i="43"/>
  <c r="ACR14" i="43"/>
  <c r="ACR15" i="43"/>
  <c r="BGC6" i="43" l="1"/>
  <c r="BGD6" i="43"/>
  <c r="BGE6" i="43"/>
  <c r="BGF6" i="43"/>
  <c r="BGG6" i="43"/>
  <c r="BGH6" i="43"/>
  <c r="BGI6" i="43"/>
  <c r="BEA6" i="43"/>
  <c r="BEB6" i="43"/>
  <c r="BEC6" i="43"/>
  <c r="BED6" i="43"/>
  <c r="BEE6" i="43"/>
  <c r="BEF6" i="43"/>
  <c r="BEG6" i="43"/>
  <c r="BEH6" i="43"/>
  <c r="BEI6" i="43"/>
  <c r="BEJ6" i="43"/>
  <c r="BEK6" i="43"/>
  <c r="BEL6" i="43"/>
  <c r="BEM6" i="43"/>
  <c r="BEN6" i="43"/>
  <c r="BEO6" i="43"/>
  <c r="BEP6" i="43"/>
  <c r="BEQ6" i="43"/>
  <c r="BER6" i="43"/>
  <c r="BES6" i="43"/>
  <c r="BET6" i="43"/>
  <c r="BEU6" i="43"/>
  <c r="BEV6" i="43"/>
  <c r="BEW6" i="43"/>
  <c r="BEX6" i="43"/>
  <c r="BEY6" i="43"/>
  <c r="BEZ6" i="43"/>
  <c r="BFA6" i="43"/>
  <c r="BFB6" i="43"/>
  <c r="BFC6" i="43"/>
  <c r="BFD6" i="43"/>
  <c r="BFE6" i="43"/>
  <c r="BFF6" i="43"/>
  <c r="BFG6" i="43"/>
  <c r="BFH6" i="43"/>
  <c r="BFI6" i="43"/>
  <c r="BFJ6" i="43"/>
  <c r="BFK6" i="43"/>
  <c r="BFL6" i="43"/>
  <c r="BFM6" i="43"/>
  <c r="BFN6" i="43"/>
  <c r="BFO6" i="43"/>
  <c r="BFP6" i="43"/>
  <c r="BFQ6" i="43"/>
  <c r="BFR6" i="43"/>
  <c r="BFS6" i="43"/>
  <c r="BFT6" i="43"/>
  <c r="BFU6" i="43"/>
  <c r="BFV6" i="43"/>
  <c r="BFW6" i="43"/>
  <c r="BFX6" i="43"/>
  <c r="BFY6" i="43"/>
  <c r="BFZ6" i="43"/>
  <c r="BGA6" i="43"/>
  <c r="BGB6" i="43"/>
  <c r="AL21" i="61" l="1"/>
  <c r="AL18" i="61"/>
  <c r="AL9" i="61"/>
  <c r="AL10" i="61" s="1"/>
  <c r="AL12" i="61" l="1"/>
  <c r="AL11" i="61"/>
  <c r="AL26" i="61"/>
  <c r="AL2" i="61" l="1"/>
  <c r="FX4" i="39"/>
  <c r="FY4" i="39"/>
  <c r="FZ4" i="39"/>
  <c r="FX5" i="39"/>
  <c r="FY5" i="39"/>
  <c r="FZ5" i="39"/>
  <c r="FX11" i="39"/>
  <c r="FY11" i="39"/>
  <c r="FZ11" i="39"/>
  <c r="FX12" i="39"/>
  <c r="FY12" i="39"/>
  <c r="FZ12" i="39"/>
  <c r="FW12" i="39"/>
  <c r="FW11" i="39"/>
  <c r="FW5" i="39"/>
  <c r="FW4" i="39"/>
  <c r="AJ75" i="31" l="1"/>
  <c r="E40" i="59" l="1"/>
  <c r="E39" i="59"/>
  <c r="E38" i="59"/>
  <c r="E36" i="59"/>
  <c r="E34" i="59"/>
  <c r="O25" i="43" l="1"/>
  <c r="O28" i="43" s="1"/>
  <c r="P25" i="43"/>
  <c r="P28" i="43" s="1"/>
  <c r="Q25" i="43"/>
  <c r="Q28" i="43" s="1"/>
  <c r="R25" i="43"/>
  <c r="R28" i="43" s="1"/>
  <c r="S25" i="43"/>
  <c r="S28" i="43" s="1"/>
  <c r="T25" i="43"/>
  <c r="T28" i="43" s="1"/>
  <c r="U25" i="43"/>
  <c r="U28" i="43" s="1"/>
  <c r="V25" i="43"/>
  <c r="V28" i="43" s="1"/>
  <c r="W25" i="43"/>
  <c r="W28" i="43" s="1"/>
  <c r="X25" i="43"/>
  <c r="X28" i="43" s="1"/>
  <c r="Y25" i="43"/>
  <c r="Y28" i="43" s="1"/>
  <c r="Z25" i="43"/>
  <c r="Z28" i="43" s="1"/>
  <c r="AA25" i="43"/>
  <c r="AA28" i="43" s="1"/>
  <c r="AB25" i="43"/>
  <c r="AB28" i="43" s="1"/>
  <c r="AC25" i="43"/>
  <c r="AC28" i="43" s="1"/>
  <c r="AD25" i="43"/>
  <c r="AD28" i="43" s="1"/>
  <c r="AE25" i="43"/>
  <c r="AE28" i="43" s="1"/>
  <c r="AF25" i="43"/>
  <c r="AF28" i="43" s="1"/>
  <c r="AG25" i="43"/>
  <c r="AG28" i="43" s="1"/>
  <c r="AH25" i="43"/>
  <c r="AH28" i="43" s="1"/>
  <c r="AI25" i="43"/>
  <c r="AI28" i="43" s="1"/>
  <c r="AJ25" i="43"/>
  <c r="AJ28" i="43" s="1"/>
  <c r="AK25" i="43"/>
  <c r="AK28" i="43" s="1"/>
  <c r="AL25" i="43"/>
  <c r="AL28" i="43" s="1"/>
  <c r="AM25" i="43"/>
  <c r="AM28" i="43" s="1"/>
  <c r="AN25" i="43"/>
  <c r="AN28" i="43" s="1"/>
  <c r="AO25" i="43"/>
  <c r="AO28" i="43" s="1"/>
  <c r="AP25" i="43"/>
  <c r="AP28" i="43" s="1"/>
  <c r="AQ25" i="43"/>
  <c r="AQ28" i="43" s="1"/>
  <c r="AR25" i="43"/>
  <c r="AR28" i="43" s="1"/>
  <c r="AS25" i="43"/>
  <c r="AS28" i="43" s="1"/>
  <c r="AT25" i="43"/>
  <c r="AT28" i="43" s="1"/>
  <c r="AU25" i="43"/>
  <c r="AU28" i="43" s="1"/>
  <c r="AV25" i="43"/>
  <c r="AV28" i="43" s="1"/>
  <c r="AW25" i="43"/>
  <c r="AW28" i="43" s="1"/>
  <c r="AX25" i="43"/>
  <c r="AX28" i="43" s="1"/>
  <c r="AY25" i="43"/>
  <c r="AY28" i="43" s="1"/>
  <c r="AZ25" i="43"/>
  <c r="AZ28" i="43" s="1"/>
  <c r="BA25" i="43"/>
  <c r="BA28" i="43" s="1"/>
  <c r="BB25" i="43"/>
  <c r="BB28" i="43" s="1"/>
  <c r="BC25" i="43"/>
  <c r="BC28" i="43" s="1"/>
  <c r="BD25" i="43"/>
  <c r="BD28" i="43" s="1"/>
  <c r="BE25" i="43"/>
  <c r="BE28" i="43" s="1"/>
  <c r="BF25" i="43"/>
  <c r="BF28" i="43" s="1"/>
  <c r="BG25" i="43"/>
  <c r="BG28" i="43" s="1"/>
  <c r="BH25" i="43"/>
  <c r="BH28" i="43" s="1"/>
  <c r="BI25" i="43"/>
  <c r="BI28" i="43" s="1"/>
  <c r="BJ25" i="43"/>
  <c r="BJ28" i="43" s="1"/>
  <c r="BK25" i="43"/>
  <c r="BK28" i="43" s="1"/>
  <c r="BL25" i="43"/>
  <c r="BL28" i="43" s="1"/>
  <c r="BM25" i="43"/>
  <c r="BM28" i="43" s="1"/>
  <c r="BN25" i="43"/>
  <c r="BN28" i="43" s="1"/>
  <c r="BO25" i="43"/>
  <c r="BO28" i="43" s="1"/>
  <c r="BP25" i="43"/>
  <c r="BP28" i="43" s="1"/>
  <c r="BQ25" i="43"/>
  <c r="BQ28" i="43" s="1"/>
  <c r="BR25" i="43"/>
  <c r="BR28" i="43" s="1"/>
  <c r="BS25" i="43"/>
  <c r="BS28" i="43" s="1"/>
  <c r="BT25" i="43"/>
  <c r="BT28" i="43" s="1"/>
  <c r="BU25" i="43"/>
  <c r="BU28" i="43" s="1"/>
  <c r="BV25" i="43"/>
  <c r="BV28" i="43" s="1"/>
  <c r="BW25" i="43"/>
  <c r="BW28" i="43" s="1"/>
  <c r="BX25" i="43"/>
  <c r="BX28" i="43" s="1"/>
  <c r="BY25" i="43"/>
  <c r="BY28" i="43" s="1"/>
  <c r="BZ25" i="43"/>
  <c r="BZ28" i="43" s="1"/>
  <c r="CA25" i="43"/>
  <c r="CA28" i="43" s="1"/>
  <c r="CB25" i="43"/>
  <c r="CB28" i="43" s="1"/>
  <c r="CC25" i="43"/>
  <c r="CC28" i="43" s="1"/>
  <c r="CD25" i="43"/>
  <c r="CD28" i="43" s="1"/>
  <c r="CE25" i="43"/>
  <c r="CE28" i="43" s="1"/>
  <c r="CF25" i="43"/>
  <c r="CF28" i="43" s="1"/>
  <c r="CG25" i="43"/>
  <c r="CG28" i="43" s="1"/>
  <c r="CH25" i="43"/>
  <c r="CH28" i="43" s="1"/>
  <c r="CI25" i="43"/>
  <c r="CI28" i="43" s="1"/>
  <c r="CJ25" i="43"/>
  <c r="CJ28" i="43" s="1"/>
  <c r="CK25" i="43"/>
  <c r="CK28" i="43" s="1"/>
  <c r="CL25" i="43"/>
  <c r="CL28" i="43" s="1"/>
  <c r="CM25" i="43"/>
  <c r="CM28" i="43" s="1"/>
  <c r="CN25" i="43"/>
  <c r="CN28" i="43" s="1"/>
  <c r="CO25" i="43"/>
  <c r="CO28" i="43" s="1"/>
  <c r="CP25" i="43"/>
  <c r="CP28" i="43" s="1"/>
  <c r="N25" i="43"/>
  <c r="N28" i="43" s="1"/>
  <c r="AAI15" i="43"/>
  <c r="AAJ15" i="43"/>
  <c r="AAK15" i="43"/>
  <c r="AAL15" i="43"/>
  <c r="AAM15" i="43"/>
  <c r="AAN15" i="43"/>
  <c r="AAO15" i="43"/>
  <c r="AAP15" i="43"/>
  <c r="AAQ15" i="43"/>
  <c r="AAR15" i="43"/>
  <c r="AAS15" i="43"/>
  <c r="AAT15" i="43"/>
  <c r="AAU15" i="43"/>
  <c r="AAV15" i="43"/>
  <c r="AAW15" i="43"/>
  <c r="AAX15" i="43"/>
  <c r="AAY15" i="43"/>
  <c r="AAZ15" i="43"/>
  <c r="ABA15" i="43"/>
  <c r="ABB15" i="43"/>
  <c r="ABC15" i="43"/>
  <c r="ABD15" i="43"/>
  <c r="ABE15" i="43"/>
  <c r="ABF15" i="43"/>
  <c r="ABG15" i="43"/>
  <c r="ABH15" i="43"/>
  <c r="ABI15" i="43"/>
  <c r="ABJ15" i="43"/>
  <c r="ABK15" i="43"/>
  <c r="ABL15" i="43"/>
  <c r="ABM15" i="43"/>
  <c r="ABN15" i="43"/>
  <c r="ABO15" i="43"/>
  <c r="ABP15" i="43"/>
  <c r="ABQ15" i="43"/>
  <c r="ABR15" i="43"/>
  <c r="ABS15" i="43"/>
  <c r="ABT15" i="43"/>
  <c r="ABU15" i="43"/>
  <c r="ABV15" i="43"/>
  <c r="ABW15" i="43"/>
  <c r="ABX15" i="43"/>
  <c r="ABY15" i="43"/>
  <c r="ABZ15" i="43"/>
  <c r="ACA15" i="43"/>
  <c r="ACB15" i="43"/>
  <c r="ACC15" i="43"/>
  <c r="ACD15" i="43"/>
  <c r="ACE15" i="43"/>
  <c r="ACF15" i="43"/>
  <c r="ACG15" i="43"/>
  <c r="ACH15" i="43"/>
  <c r="ACI15" i="43"/>
  <c r="ACJ15" i="43"/>
  <c r="ACK15" i="43"/>
  <c r="ACL15" i="43"/>
  <c r="ACM15" i="43"/>
  <c r="ACN15" i="43"/>
  <c r="ACO15" i="43"/>
  <c r="ACP15" i="43"/>
  <c r="ACQ15" i="43"/>
  <c r="AAI14" i="43"/>
  <c r="AAJ14" i="43"/>
  <c r="AAK14" i="43"/>
  <c r="AAL14" i="43"/>
  <c r="AAM14" i="43"/>
  <c r="AAN14" i="43"/>
  <c r="AAO14" i="43"/>
  <c r="AAP14" i="43"/>
  <c r="AAQ14" i="43"/>
  <c r="AAR14" i="43"/>
  <c r="AAS14" i="43"/>
  <c r="AAT14" i="43"/>
  <c r="AAU14" i="43"/>
  <c r="AAV14" i="43"/>
  <c r="AAW14" i="43"/>
  <c r="AAX14" i="43"/>
  <c r="AAY14" i="43"/>
  <c r="AAZ14" i="43"/>
  <c r="ABA14" i="43"/>
  <c r="ABB14" i="43"/>
  <c r="ABC14" i="43"/>
  <c r="ABD14" i="43"/>
  <c r="ABE14" i="43"/>
  <c r="ABF14" i="43"/>
  <c r="ABG14" i="43"/>
  <c r="ABH14" i="43"/>
  <c r="ABI14" i="43"/>
  <c r="ABJ14" i="43"/>
  <c r="ABK14" i="43"/>
  <c r="ABL14" i="43"/>
  <c r="ABM14" i="43"/>
  <c r="ABN14" i="43"/>
  <c r="ABO14" i="43"/>
  <c r="ABP14" i="43"/>
  <c r="ABQ14" i="43"/>
  <c r="ABR14" i="43"/>
  <c r="ABS14" i="43"/>
  <c r="ABT14" i="43"/>
  <c r="ABU14" i="43"/>
  <c r="ABV14" i="43"/>
  <c r="ABW14" i="43"/>
  <c r="ABX14" i="43"/>
  <c r="ABY14" i="43"/>
  <c r="ABZ14" i="43"/>
  <c r="ACA14" i="43"/>
  <c r="ACB14" i="43"/>
  <c r="ACC14" i="43"/>
  <c r="ACD14" i="43"/>
  <c r="ACE14" i="43"/>
  <c r="ACF14" i="43"/>
  <c r="ACG14" i="43"/>
  <c r="ACH14" i="43"/>
  <c r="ACI14" i="43"/>
  <c r="ACJ14" i="43"/>
  <c r="ACK14" i="43"/>
  <c r="ACL14" i="43"/>
  <c r="ACM14" i="43"/>
  <c r="ACN14" i="43"/>
  <c r="ACO14" i="43"/>
  <c r="ACP14" i="43"/>
  <c r="ACQ14" i="43"/>
  <c r="AAI13" i="43"/>
  <c r="AAJ13" i="43"/>
  <c r="AAK13" i="43"/>
  <c r="AAL13" i="43"/>
  <c r="AAM13" i="43"/>
  <c r="AAN13" i="43"/>
  <c r="AAO13" i="43"/>
  <c r="AAP13" i="43"/>
  <c r="AAQ13" i="43"/>
  <c r="AAR13" i="43"/>
  <c r="AAS13" i="43"/>
  <c r="AAT13" i="43"/>
  <c r="AAU13" i="43"/>
  <c r="AAV13" i="43"/>
  <c r="AAW13" i="43"/>
  <c r="AAX13" i="43"/>
  <c r="AAY13" i="43"/>
  <c r="AAZ13" i="43"/>
  <c r="ABA13" i="43"/>
  <c r="ABB13" i="43"/>
  <c r="ABC13" i="43"/>
  <c r="ABD13" i="43"/>
  <c r="ABE13" i="43"/>
  <c r="ABF13" i="43"/>
  <c r="ABG13" i="43"/>
  <c r="ABH13" i="43"/>
  <c r="ABI13" i="43"/>
  <c r="ABJ13" i="43"/>
  <c r="ABK13" i="43"/>
  <c r="ABL13" i="43"/>
  <c r="ABM13" i="43"/>
  <c r="ABN13" i="43"/>
  <c r="ABO13" i="43"/>
  <c r="ABP13" i="43"/>
  <c r="ABQ13" i="43"/>
  <c r="ABR13" i="43"/>
  <c r="ABS13" i="43"/>
  <c r="ABT13" i="43"/>
  <c r="ABU13" i="43"/>
  <c r="ABV13" i="43"/>
  <c r="ABW13" i="43"/>
  <c r="ABX13" i="43"/>
  <c r="ABY13" i="43"/>
  <c r="ABZ13" i="43"/>
  <c r="ACA13" i="43"/>
  <c r="ACB13" i="43"/>
  <c r="ACC13" i="43"/>
  <c r="ACD13" i="43"/>
  <c r="ACE13" i="43"/>
  <c r="ACF13" i="43"/>
  <c r="ACG13" i="43"/>
  <c r="ACH13" i="43"/>
  <c r="ACI13" i="43"/>
  <c r="ACJ13" i="43"/>
  <c r="ACK13" i="43"/>
  <c r="ACL13" i="43"/>
  <c r="ACM13" i="43"/>
  <c r="ACN13" i="43"/>
  <c r="ACO13" i="43"/>
  <c r="ACP13" i="43"/>
  <c r="ACQ13" i="43"/>
  <c r="AAI12" i="43"/>
  <c r="AAJ12" i="43"/>
  <c r="AAK12" i="43"/>
  <c r="AAL12" i="43"/>
  <c r="AAM12" i="43"/>
  <c r="AAN12" i="43"/>
  <c r="AAO12" i="43"/>
  <c r="AAP12" i="43"/>
  <c r="AAQ12" i="43"/>
  <c r="AAR12" i="43"/>
  <c r="AAS12" i="43"/>
  <c r="AAT12" i="43"/>
  <c r="AAU12" i="43"/>
  <c r="AAV12" i="43"/>
  <c r="AAW12" i="43"/>
  <c r="AAX12" i="43"/>
  <c r="AAY12" i="43"/>
  <c r="AAZ12" i="43"/>
  <c r="ABA12" i="43"/>
  <c r="ABB12" i="43"/>
  <c r="ABC12" i="43"/>
  <c r="ABD12" i="43"/>
  <c r="ABE12" i="43"/>
  <c r="ABF12" i="43"/>
  <c r="ABG12" i="43"/>
  <c r="ABH12" i="43"/>
  <c r="ABI12" i="43"/>
  <c r="ABJ12" i="43"/>
  <c r="ABK12" i="43"/>
  <c r="ABL12" i="43"/>
  <c r="ABM12" i="43"/>
  <c r="ABN12" i="43"/>
  <c r="ABO12" i="43"/>
  <c r="ABP12" i="43"/>
  <c r="ABQ12" i="43"/>
  <c r="ABR12" i="43"/>
  <c r="ABS12" i="43"/>
  <c r="ABT12" i="43"/>
  <c r="ABU12" i="43"/>
  <c r="ABV12" i="43"/>
  <c r="ABW12" i="43"/>
  <c r="ABX12" i="43"/>
  <c r="ABY12" i="43"/>
  <c r="ABZ12" i="43"/>
  <c r="ACA12" i="43"/>
  <c r="ACB12" i="43"/>
  <c r="ACC12" i="43"/>
  <c r="ACD12" i="43"/>
  <c r="ACE12" i="43"/>
  <c r="ACF12" i="43"/>
  <c r="ACG12" i="43"/>
  <c r="ACH12" i="43"/>
  <c r="ACI12" i="43"/>
  <c r="ACJ12" i="43"/>
  <c r="ACK12" i="43"/>
  <c r="ACL12" i="43"/>
  <c r="ACM12" i="43"/>
  <c r="ACN12" i="43"/>
  <c r="ACO12" i="43"/>
  <c r="ACP12" i="43"/>
  <c r="ACQ12" i="43"/>
  <c r="ACR12" i="43"/>
  <c r="BBP6" i="43" l="1"/>
  <c r="BBQ6" i="43"/>
  <c r="BBR6" i="43"/>
  <c r="BBS6" i="43"/>
  <c r="BBT6" i="43"/>
  <c r="BBU6" i="43"/>
  <c r="BBV6" i="43"/>
  <c r="BBW6" i="43"/>
  <c r="BBX6" i="43"/>
  <c r="BBY6" i="43"/>
  <c r="BBZ6" i="43"/>
  <c r="BCA6" i="43"/>
  <c r="BCB6" i="43"/>
  <c r="BCC6" i="43"/>
  <c r="BCD6" i="43"/>
  <c r="BCE6" i="43"/>
  <c r="BCF6" i="43"/>
  <c r="BCG6" i="43"/>
  <c r="BCH6" i="43"/>
  <c r="BCI6" i="43"/>
  <c r="BCJ6" i="43"/>
  <c r="BCK6" i="43"/>
  <c r="BCL6" i="43"/>
  <c r="BCM6" i="43"/>
  <c r="BCN6" i="43"/>
  <c r="BCO6" i="43"/>
  <c r="BCP6" i="43"/>
  <c r="BCQ6" i="43"/>
  <c r="BCR6" i="43"/>
  <c r="BCS6" i="43"/>
  <c r="BCT6" i="43"/>
  <c r="BCU6" i="43"/>
  <c r="BCV6" i="43"/>
  <c r="BCW6" i="43"/>
  <c r="BCX6" i="43"/>
  <c r="BCY6" i="43"/>
  <c r="BCZ6" i="43"/>
  <c r="BDA6" i="43"/>
  <c r="BDB6" i="43"/>
  <c r="BDC6" i="43"/>
  <c r="BDD6" i="43"/>
  <c r="BDE6" i="43"/>
  <c r="BDF6" i="43"/>
  <c r="BDG6" i="43"/>
  <c r="BDH6" i="43"/>
  <c r="BDI6" i="43"/>
  <c r="BDJ6" i="43"/>
  <c r="BDK6" i="43"/>
  <c r="BDL6" i="43"/>
  <c r="BDM6" i="43"/>
  <c r="BDN6" i="43"/>
  <c r="BDO6" i="43"/>
  <c r="BDP6" i="43"/>
  <c r="BDQ6" i="43"/>
  <c r="BDR6" i="43"/>
  <c r="BDS6" i="43"/>
  <c r="BDT6" i="43"/>
  <c r="BDU6" i="43"/>
  <c r="BDV6" i="43"/>
  <c r="BDW6" i="43"/>
  <c r="BDX6" i="43"/>
  <c r="BDY6" i="43"/>
  <c r="BDZ6" i="43"/>
  <c r="FV5" i="39" l="1"/>
  <c r="FV4" i="39"/>
  <c r="FU4" i="39"/>
  <c r="FU5" i="39"/>
  <c r="FU12" i="39"/>
  <c r="FU11" i="39"/>
  <c r="FV11" i="39"/>
  <c r="FV12" i="39"/>
  <c r="FT12" i="39"/>
  <c r="FT11" i="39"/>
  <c r="D42" i="67" l="1"/>
  <c r="AK9" i="61" l="1"/>
  <c r="AK12" i="61" s="1"/>
  <c r="AK18" i="61"/>
  <c r="AK11" i="61" l="1"/>
  <c r="AK10" i="61"/>
  <c r="J25" i="59"/>
  <c r="FR11" i="39" l="1"/>
  <c r="FS11" i="39"/>
  <c r="FR12" i="39"/>
  <c r="FS12" i="39"/>
  <c r="FQ12" i="39"/>
  <c r="FQ11" i="39"/>
  <c r="FR5" i="39"/>
  <c r="FR4" i="39"/>
  <c r="FS4" i="39"/>
  <c r="FT4" i="39"/>
  <c r="FS5" i="39"/>
  <c r="FT5" i="39"/>
  <c r="F21" i="91" l="1"/>
  <c r="G21" i="91"/>
  <c r="H21" i="91"/>
  <c r="I21" i="91"/>
  <c r="J21" i="91"/>
  <c r="K21" i="91"/>
  <c r="L21" i="91"/>
  <c r="M21" i="91"/>
  <c r="N21" i="91"/>
  <c r="O21" i="91"/>
  <c r="P21" i="91"/>
  <c r="Q21" i="91"/>
  <c r="R21" i="91"/>
  <c r="S21" i="91"/>
  <c r="T21" i="91"/>
  <c r="U21" i="91"/>
  <c r="V21" i="91"/>
  <c r="W21" i="91"/>
  <c r="X21" i="91"/>
  <c r="Y21" i="91"/>
  <c r="Z21" i="91"/>
  <c r="F22" i="91"/>
  <c r="G22" i="91"/>
  <c r="H22" i="91"/>
  <c r="I22" i="91"/>
  <c r="J22" i="91"/>
  <c r="K22" i="91"/>
  <c r="L22" i="91"/>
  <c r="M22" i="91"/>
  <c r="N22" i="91"/>
  <c r="O22" i="91"/>
  <c r="P22" i="91"/>
  <c r="Q22" i="91"/>
  <c r="R22" i="91"/>
  <c r="S22" i="91"/>
  <c r="T22" i="91"/>
  <c r="U22" i="91"/>
  <c r="V22" i="91"/>
  <c r="W22" i="91"/>
  <c r="X22" i="91"/>
  <c r="Y22" i="91"/>
  <c r="Z22" i="91"/>
  <c r="F23" i="91"/>
  <c r="G23" i="91"/>
  <c r="H23" i="91"/>
  <c r="I23" i="91"/>
  <c r="J23" i="91"/>
  <c r="K23" i="91"/>
  <c r="L23" i="91"/>
  <c r="M23" i="91"/>
  <c r="N23" i="91"/>
  <c r="O23" i="91"/>
  <c r="P23" i="91"/>
  <c r="Q23" i="91"/>
  <c r="R23" i="91"/>
  <c r="S23" i="91"/>
  <c r="T23" i="91"/>
  <c r="U23" i="91"/>
  <c r="V23" i="91"/>
  <c r="W23" i="91"/>
  <c r="X23" i="91"/>
  <c r="Y23" i="91"/>
  <c r="Z23" i="91"/>
  <c r="F24" i="91"/>
  <c r="G24" i="91"/>
  <c r="H24" i="91"/>
  <c r="I24" i="91"/>
  <c r="J24" i="91"/>
  <c r="K24" i="91"/>
  <c r="L24" i="91"/>
  <c r="M24" i="91"/>
  <c r="N24" i="91"/>
  <c r="O24" i="91"/>
  <c r="P24" i="91"/>
  <c r="Q24" i="91"/>
  <c r="R24" i="91"/>
  <c r="S24" i="91"/>
  <c r="T24" i="91"/>
  <c r="U24" i="91"/>
  <c r="V24" i="91"/>
  <c r="W24" i="91"/>
  <c r="X24" i="91"/>
  <c r="Y24" i="91"/>
  <c r="Z24" i="91"/>
  <c r="F25" i="91"/>
  <c r="G25" i="91"/>
  <c r="H25" i="91"/>
  <c r="I25" i="91"/>
  <c r="J25" i="91"/>
  <c r="K25" i="91"/>
  <c r="L25" i="91"/>
  <c r="M25" i="91"/>
  <c r="N25" i="91"/>
  <c r="O25" i="91"/>
  <c r="P25" i="91"/>
  <c r="Q25" i="91"/>
  <c r="R25" i="91"/>
  <c r="S25" i="91"/>
  <c r="T25" i="91"/>
  <c r="U25" i="91"/>
  <c r="V25" i="91"/>
  <c r="W25" i="91"/>
  <c r="X25" i="91"/>
  <c r="Y25" i="91"/>
  <c r="Z25" i="91"/>
  <c r="F26" i="91"/>
  <c r="G26" i="91"/>
  <c r="H26" i="91"/>
  <c r="I26" i="91"/>
  <c r="J26" i="91"/>
  <c r="K26" i="91"/>
  <c r="L26" i="91"/>
  <c r="M26" i="91"/>
  <c r="N26" i="91"/>
  <c r="O26" i="91"/>
  <c r="P26" i="91"/>
  <c r="Q26" i="91"/>
  <c r="R26" i="91"/>
  <c r="S26" i="91"/>
  <c r="T26" i="91"/>
  <c r="U26" i="91"/>
  <c r="V26" i="91"/>
  <c r="W26" i="91"/>
  <c r="X26" i="91"/>
  <c r="Y26" i="91"/>
  <c r="Z26" i="91"/>
  <c r="F27" i="91"/>
  <c r="G27" i="91"/>
  <c r="H27" i="91"/>
  <c r="I27" i="91"/>
  <c r="J27" i="91"/>
  <c r="K27" i="91"/>
  <c r="L27" i="91"/>
  <c r="M27" i="91"/>
  <c r="N27" i="91"/>
  <c r="O27" i="91"/>
  <c r="P27" i="91"/>
  <c r="Q27" i="91"/>
  <c r="R27" i="91"/>
  <c r="S27" i="91"/>
  <c r="T27" i="91"/>
  <c r="U27" i="91"/>
  <c r="V27" i="91"/>
  <c r="W27" i="91"/>
  <c r="X27" i="91"/>
  <c r="Y27" i="91"/>
  <c r="Z27" i="91"/>
  <c r="F28" i="91"/>
  <c r="G28" i="91"/>
  <c r="H28" i="91"/>
  <c r="I28" i="91"/>
  <c r="J28" i="91"/>
  <c r="K28" i="91"/>
  <c r="L28" i="91"/>
  <c r="M28" i="91"/>
  <c r="N28" i="91"/>
  <c r="O28" i="91"/>
  <c r="P28" i="91"/>
  <c r="Q28" i="91"/>
  <c r="R28" i="91"/>
  <c r="S28" i="91"/>
  <c r="T28" i="91"/>
  <c r="U28" i="91"/>
  <c r="V28" i="91"/>
  <c r="W28" i="91"/>
  <c r="X28" i="91"/>
  <c r="Y28" i="91"/>
  <c r="Z28" i="91"/>
  <c r="G20" i="91"/>
  <c r="H20" i="91"/>
  <c r="I20" i="91"/>
  <c r="J20" i="91"/>
  <c r="K20" i="91"/>
  <c r="L20" i="91"/>
  <c r="M20" i="91"/>
  <c r="N20" i="91"/>
  <c r="O20" i="91"/>
  <c r="P20" i="91"/>
  <c r="Q20" i="91"/>
  <c r="R20" i="91"/>
  <c r="S20" i="91"/>
  <c r="T20" i="91"/>
  <c r="U20" i="91"/>
  <c r="V20" i="91"/>
  <c r="W20" i="91"/>
  <c r="X20" i="91"/>
  <c r="Y20" i="91"/>
  <c r="Z20" i="91"/>
  <c r="F20" i="91"/>
  <c r="YC12" i="43" l="1"/>
  <c r="YD12" i="43"/>
  <c r="YE12" i="43"/>
  <c r="YF12" i="43"/>
  <c r="YG12" i="43"/>
  <c r="YH12" i="43"/>
  <c r="YI12" i="43"/>
  <c r="YJ12" i="43"/>
  <c r="YK12" i="43"/>
  <c r="YL12" i="43"/>
  <c r="YM12" i="43"/>
  <c r="YN12" i="43"/>
  <c r="YO12" i="43"/>
  <c r="YP12" i="43"/>
  <c r="YQ12" i="43"/>
  <c r="YR12" i="43"/>
  <c r="YS12" i="43"/>
  <c r="YT12" i="43"/>
  <c r="YU12" i="43"/>
  <c r="YV12" i="43"/>
  <c r="YW12" i="43"/>
  <c r="YX12" i="43"/>
  <c r="YY12" i="43"/>
  <c r="YZ12" i="43"/>
  <c r="ZA12" i="43"/>
  <c r="ZB12" i="43"/>
  <c r="ZC12" i="43"/>
  <c r="ZD12" i="43"/>
  <c r="ZE12" i="43"/>
  <c r="ZF12" i="43"/>
  <c r="ZG12" i="43"/>
  <c r="ZH12" i="43"/>
  <c r="ZI12" i="43"/>
  <c r="ZJ12" i="43"/>
  <c r="ZK12" i="43"/>
  <c r="ZL12" i="43"/>
  <c r="ZM12" i="43"/>
  <c r="ZN12" i="43"/>
  <c r="ZO12" i="43"/>
  <c r="ZP12" i="43"/>
  <c r="ZQ12" i="43"/>
  <c r="ZR12" i="43"/>
  <c r="ZS12" i="43"/>
  <c r="ZT12" i="43"/>
  <c r="ZU12" i="43"/>
  <c r="ZV12" i="43"/>
  <c r="ZW12" i="43"/>
  <c r="ZX12" i="43"/>
  <c r="ZY12" i="43"/>
  <c r="ZZ12" i="43"/>
  <c r="AAA12" i="43"/>
  <c r="AAB12" i="43"/>
  <c r="AAC12" i="43"/>
  <c r="AAD12" i="43"/>
  <c r="AAE12" i="43"/>
  <c r="AAF12" i="43"/>
  <c r="AAG12" i="43"/>
  <c r="AAH12" i="43"/>
  <c r="YC13" i="43"/>
  <c r="YD13" i="43"/>
  <c r="YE13" i="43"/>
  <c r="YF13" i="43"/>
  <c r="YG13" i="43"/>
  <c r="YH13" i="43"/>
  <c r="YI13" i="43"/>
  <c r="YJ13" i="43"/>
  <c r="YK13" i="43"/>
  <c r="YL13" i="43"/>
  <c r="YM13" i="43"/>
  <c r="YN13" i="43"/>
  <c r="YO13" i="43"/>
  <c r="YP13" i="43"/>
  <c r="YQ13" i="43"/>
  <c r="YR13" i="43"/>
  <c r="YS13" i="43"/>
  <c r="YT13" i="43"/>
  <c r="YU13" i="43"/>
  <c r="YV13" i="43"/>
  <c r="YW13" i="43"/>
  <c r="YX13" i="43"/>
  <c r="YY13" i="43"/>
  <c r="YZ13" i="43"/>
  <c r="ZA13" i="43"/>
  <c r="ZB13" i="43"/>
  <c r="ZC13" i="43"/>
  <c r="ZD13" i="43"/>
  <c r="ZE13" i="43"/>
  <c r="ZF13" i="43"/>
  <c r="ZG13" i="43"/>
  <c r="ZH13" i="43"/>
  <c r="ZI13" i="43"/>
  <c r="ZJ13" i="43"/>
  <c r="ZK13" i="43"/>
  <c r="ZL13" i="43"/>
  <c r="ZM13" i="43"/>
  <c r="ZN13" i="43"/>
  <c r="ZO13" i="43"/>
  <c r="ZP13" i="43"/>
  <c r="ZQ13" i="43"/>
  <c r="ZR13" i="43"/>
  <c r="ZS13" i="43"/>
  <c r="ZT13" i="43"/>
  <c r="ZU13" i="43"/>
  <c r="ZV13" i="43"/>
  <c r="ZW13" i="43"/>
  <c r="ZX13" i="43"/>
  <c r="ZY13" i="43"/>
  <c r="ZZ13" i="43"/>
  <c r="AAA13" i="43"/>
  <c r="AAB13" i="43"/>
  <c r="AAC13" i="43"/>
  <c r="AAD13" i="43"/>
  <c r="AAE13" i="43"/>
  <c r="AAF13" i="43"/>
  <c r="AAG13" i="43"/>
  <c r="AAH13" i="43"/>
  <c r="YC14" i="43"/>
  <c r="YD14" i="43"/>
  <c r="YE14" i="43"/>
  <c r="YF14" i="43"/>
  <c r="YG14" i="43"/>
  <c r="YH14" i="43"/>
  <c r="YI14" i="43"/>
  <c r="YJ14" i="43"/>
  <c r="YK14" i="43"/>
  <c r="YL14" i="43"/>
  <c r="YM14" i="43"/>
  <c r="YN14" i="43"/>
  <c r="YO14" i="43"/>
  <c r="YP14" i="43"/>
  <c r="YQ14" i="43"/>
  <c r="YR14" i="43"/>
  <c r="YS14" i="43"/>
  <c r="YT14" i="43"/>
  <c r="YU14" i="43"/>
  <c r="YV14" i="43"/>
  <c r="YW14" i="43"/>
  <c r="YX14" i="43"/>
  <c r="YY14" i="43"/>
  <c r="YZ14" i="43"/>
  <c r="ZA14" i="43"/>
  <c r="ZB14" i="43"/>
  <c r="ZC14" i="43"/>
  <c r="ZD14" i="43"/>
  <c r="ZE14" i="43"/>
  <c r="ZF14" i="43"/>
  <c r="ZG14" i="43"/>
  <c r="ZH14" i="43"/>
  <c r="ZI14" i="43"/>
  <c r="ZJ14" i="43"/>
  <c r="ZK14" i="43"/>
  <c r="ZL14" i="43"/>
  <c r="ZM14" i="43"/>
  <c r="ZN14" i="43"/>
  <c r="ZO14" i="43"/>
  <c r="ZP14" i="43"/>
  <c r="ZQ14" i="43"/>
  <c r="ZR14" i="43"/>
  <c r="ZS14" i="43"/>
  <c r="ZT14" i="43"/>
  <c r="ZU14" i="43"/>
  <c r="ZV14" i="43"/>
  <c r="ZW14" i="43"/>
  <c r="ZX14" i="43"/>
  <c r="ZY14" i="43"/>
  <c r="ZZ14" i="43"/>
  <c r="AAA14" i="43"/>
  <c r="AAB14" i="43"/>
  <c r="AAC14" i="43"/>
  <c r="AAD14" i="43"/>
  <c r="AAE14" i="43"/>
  <c r="AAF14" i="43"/>
  <c r="AAG14" i="43"/>
  <c r="AAH14" i="43"/>
  <c r="YC15" i="43"/>
  <c r="YD15" i="43"/>
  <c r="YE15" i="43"/>
  <c r="YF15" i="43"/>
  <c r="YG15" i="43"/>
  <c r="YH15" i="43"/>
  <c r="YI15" i="43"/>
  <c r="YJ15" i="43"/>
  <c r="YK15" i="43"/>
  <c r="YL15" i="43"/>
  <c r="YM15" i="43"/>
  <c r="YN15" i="43"/>
  <c r="YO15" i="43"/>
  <c r="YP15" i="43"/>
  <c r="YQ15" i="43"/>
  <c r="YR15" i="43"/>
  <c r="YS15" i="43"/>
  <c r="YT15" i="43"/>
  <c r="YU15" i="43"/>
  <c r="YV15" i="43"/>
  <c r="YW15" i="43"/>
  <c r="YX15" i="43"/>
  <c r="YY15" i="43"/>
  <c r="YZ15" i="43"/>
  <c r="ZA15" i="43"/>
  <c r="ZB15" i="43"/>
  <c r="ZC15" i="43"/>
  <c r="ZD15" i="43"/>
  <c r="ZE15" i="43"/>
  <c r="ZF15" i="43"/>
  <c r="ZG15" i="43"/>
  <c r="ZH15" i="43"/>
  <c r="ZI15" i="43"/>
  <c r="ZJ15" i="43"/>
  <c r="ZK15" i="43"/>
  <c r="ZL15" i="43"/>
  <c r="ZM15" i="43"/>
  <c r="ZN15" i="43"/>
  <c r="ZO15" i="43"/>
  <c r="ZP15" i="43"/>
  <c r="ZQ15" i="43"/>
  <c r="ZR15" i="43"/>
  <c r="ZS15" i="43"/>
  <c r="ZT15" i="43"/>
  <c r="ZU15" i="43"/>
  <c r="ZV15" i="43"/>
  <c r="ZW15" i="43"/>
  <c r="ZX15" i="43"/>
  <c r="ZY15" i="43"/>
  <c r="ZZ15" i="43"/>
  <c r="AAA15" i="43"/>
  <c r="AAB15" i="43"/>
  <c r="AAC15" i="43"/>
  <c r="AAD15" i="43"/>
  <c r="AAE15" i="43"/>
  <c r="AAF15" i="43"/>
  <c r="AAG15" i="43"/>
  <c r="AAH15" i="43"/>
  <c r="AZH6" i="43"/>
  <c r="AZI6" i="43"/>
  <c r="AZJ6" i="43"/>
  <c r="AZK6" i="43"/>
  <c r="AZL6" i="43"/>
  <c r="AZM6" i="43"/>
  <c r="AZN6" i="43"/>
  <c r="AZO6" i="43"/>
  <c r="AZP6" i="43"/>
  <c r="AZQ6" i="43"/>
  <c r="AZR6" i="43"/>
  <c r="AZS6" i="43"/>
  <c r="AZT6" i="43"/>
  <c r="AZU6" i="43"/>
  <c r="AZV6" i="43"/>
  <c r="AZW6" i="43"/>
  <c r="AZX6" i="43"/>
  <c r="AZY6" i="43"/>
  <c r="AZZ6" i="43"/>
  <c r="BAA6" i="43"/>
  <c r="BAB6" i="43"/>
  <c r="BAC6" i="43"/>
  <c r="BAD6" i="43"/>
  <c r="BAE6" i="43"/>
  <c r="BAF6" i="43"/>
  <c r="BAG6" i="43"/>
  <c r="BAH6" i="43"/>
  <c r="BAI6" i="43"/>
  <c r="BAJ6" i="43"/>
  <c r="BAK6" i="43"/>
  <c r="BAL6" i="43"/>
  <c r="BAM6" i="43"/>
  <c r="BAN6" i="43"/>
  <c r="BAO6" i="43"/>
  <c r="BAP6" i="43"/>
  <c r="BAQ6" i="43"/>
  <c r="BAR6" i="43"/>
  <c r="BAS6" i="43"/>
  <c r="BAT6" i="43"/>
  <c r="BAU6" i="43"/>
  <c r="BAV6" i="43"/>
  <c r="BAW6" i="43"/>
  <c r="BAX6" i="43"/>
  <c r="BAY6" i="43"/>
  <c r="BAZ6" i="43"/>
  <c r="BBA6" i="43"/>
  <c r="BBB6" i="43"/>
  <c r="BBC6" i="43"/>
  <c r="BBD6" i="43"/>
  <c r="BBE6" i="43"/>
  <c r="BBF6" i="43"/>
  <c r="BBG6" i="43"/>
  <c r="BBH6" i="43"/>
  <c r="BBI6" i="43"/>
  <c r="BBJ6" i="43"/>
  <c r="BBK6" i="43"/>
  <c r="BBL6" i="43"/>
  <c r="BBM6" i="43"/>
  <c r="BBN6" i="43"/>
  <c r="BBO6" i="43"/>
  <c r="AE7" i="31" l="1"/>
  <c r="D41" i="67" l="1"/>
  <c r="AJ9" i="61"/>
  <c r="C33" i="58" l="1"/>
  <c r="C37" i="58" s="1"/>
  <c r="C34" i="58"/>
  <c r="C38" i="58" s="1"/>
  <c r="C35" i="58"/>
  <c r="C39" i="58" s="1"/>
  <c r="C8" i="58"/>
  <c r="C12" i="58" s="1"/>
  <c r="C16" i="58" s="1"/>
  <c r="C20" i="58" s="1"/>
  <c r="C24" i="58" s="1"/>
  <c r="C28" i="58" s="1"/>
  <c r="C32" i="58" s="1"/>
  <c r="C36" i="58" s="1"/>
  <c r="D40" i="67" l="1"/>
  <c r="D39" i="67"/>
  <c r="AJ21" i="61"/>
  <c r="AI21" i="61"/>
  <c r="AH21" i="61"/>
  <c r="AG21" i="61"/>
  <c r="AF21" i="61"/>
  <c r="AE21" i="61"/>
  <c r="AJ18" i="61"/>
  <c r="AI18" i="61"/>
  <c r="AH18" i="61"/>
  <c r="AG18" i="61"/>
  <c r="AF18" i="61"/>
  <c r="AE18" i="61"/>
  <c r="AI9" i="61"/>
  <c r="AI11" i="61" s="1"/>
  <c r="AH9" i="61"/>
  <c r="AH11" i="61" s="1"/>
  <c r="AG9" i="61"/>
  <c r="AG10" i="61" s="1"/>
  <c r="AF9" i="61"/>
  <c r="AF11" i="61" s="1"/>
  <c r="AE9" i="61"/>
  <c r="AE11" i="61" s="1"/>
  <c r="AH26" i="61" l="1"/>
  <c r="AG26" i="61"/>
  <c r="AI26" i="61"/>
  <c r="AF26" i="61"/>
  <c r="AE26" i="61"/>
  <c r="AE12" i="61"/>
  <c r="AJ26" i="61"/>
  <c r="AE10" i="61"/>
  <c r="AH10" i="61"/>
  <c r="AI10" i="61"/>
  <c r="AG12" i="61"/>
  <c r="AH12" i="61"/>
  <c r="AF12" i="61"/>
  <c r="AI12" i="61"/>
  <c r="AG11" i="61"/>
  <c r="AF10" i="61"/>
  <c r="AJ12" i="61" l="1"/>
  <c r="AJ10" i="61"/>
  <c r="AJ11" i="61"/>
  <c r="UA15" i="43" l="1"/>
  <c r="UB15" i="43"/>
  <c r="UC15" i="43"/>
  <c r="UD15" i="43"/>
  <c r="UE15" i="43"/>
  <c r="UF15" i="43"/>
  <c r="UG15" i="43"/>
  <c r="UH15" i="43"/>
  <c r="UI15" i="43"/>
  <c r="UJ15" i="43"/>
  <c r="UK15" i="43"/>
  <c r="UL15" i="43"/>
  <c r="UM15" i="43"/>
  <c r="UN15" i="43"/>
  <c r="UO15" i="43"/>
  <c r="UP15" i="43"/>
  <c r="UQ15" i="43"/>
  <c r="UR15" i="43"/>
  <c r="US15" i="43"/>
  <c r="UT15" i="43"/>
  <c r="UU15" i="43"/>
  <c r="UV15" i="43"/>
  <c r="UW15" i="43"/>
  <c r="UX15" i="43"/>
  <c r="UY15" i="43"/>
  <c r="UZ15" i="43"/>
  <c r="VA15" i="43"/>
  <c r="VB15" i="43"/>
  <c r="VC15" i="43"/>
  <c r="VD15" i="43"/>
  <c r="VE15" i="43"/>
  <c r="VF15" i="43"/>
  <c r="VG15" i="43"/>
  <c r="VH15" i="43"/>
  <c r="VI15" i="43"/>
  <c r="VJ15" i="43"/>
  <c r="VK15" i="43"/>
  <c r="VL15" i="43"/>
  <c r="VM15" i="43"/>
  <c r="VN15" i="43"/>
  <c r="VO15" i="43"/>
  <c r="VP15" i="43"/>
  <c r="VQ15" i="43"/>
  <c r="VR15" i="43"/>
  <c r="VS15" i="43"/>
  <c r="VT15" i="43"/>
  <c r="VU15" i="43"/>
  <c r="VV15" i="43"/>
  <c r="VW15" i="43"/>
  <c r="VX15" i="43"/>
  <c r="VY15" i="43"/>
  <c r="VZ15" i="43"/>
  <c r="WA15" i="43"/>
  <c r="WB15" i="43"/>
  <c r="WC15" i="43"/>
  <c r="WD15" i="43"/>
  <c r="WE15" i="43"/>
  <c r="WF15" i="43"/>
  <c r="WG15" i="43"/>
  <c r="WH15" i="43"/>
  <c r="WI15" i="43"/>
  <c r="WJ15" i="43"/>
  <c r="WK15" i="43"/>
  <c r="WL15" i="43"/>
  <c r="WM15" i="43"/>
  <c r="WN15" i="43"/>
  <c r="WO15" i="43"/>
  <c r="WP15" i="43"/>
  <c r="WQ15" i="43"/>
  <c r="WR15" i="43"/>
  <c r="WS15" i="43"/>
  <c r="WT15" i="43"/>
  <c r="WU15" i="43"/>
  <c r="WV15" i="43"/>
  <c r="WW15" i="43"/>
  <c r="WX15" i="43"/>
  <c r="WY15" i="43"/>
  <c r="WZ15" i="43"/>
  <c r="XA15" i="43"/>
  <c r="XB15" i="43"/>
  <c r="XC15" i="43"/>
  <c r="XD15" i="43"/>
  <c r="XE15" i="43"/>
  <c r="XF15" i="43"/>
  <c r="XG15" i="43"/>
  <c r="XH15" i="43"/>
  <c r="XI15" i="43"/>
  <c r="XJ15" i="43"/>
  <c r="XK15" i="43"/>
  <c r="XL15" i="43"/>
  <c r="XM15" i="43"/>
  <c r="XN15" i="43"/>
  <c r="XO15" i="43"/>
  <c r="XP15" i="43"/>
  <c r="XQ15" i="43"/>
  <c r="XR15" i="43"/>
  <c r="XS15" i="43"/>
  <c r="XT15" i="43"/>
  <c r="XU15" i="43"/>
  <c r="XV15" i="43"/>
  <c r="XW15" i="43"/>
  <c r="XX15" i="43"/>
  <c r="XY15" i="43"/>
  <c r="XZ15" i="43"/>
  <c r="YA15" i="43"/>
  <c r="YB15" i="43"/>
  <c r="TZ15" i="43"/>
  <c r="UA14" i="43"/>
  <c r="UB14" i="43"/>
  <c r="UC14" i="43"/>
  <c r="UD14" i="43"/>
  <c r="UE14" i="43"/>
  <c r="UF14" i="43"/>
  <c r="UG14" i="43"/>
  <c r="UH14" i="43"/>
  <c r="UI14" i="43"/>
  <c r="UJ14" i="43"/>
  <c r="UK14" i="43"/>
  <c r="UL14" i="43"/>
  <c r="UM14" i="43"/>
  <c r="UN14" i="43"/>
  <c r="UO14" i="43"/>
  <c r="UP14" i="43"/>
  <c r="UQ14" i="43"/>
  <c r="UR14" i="43"/>
  <c r="US14" i="43"/>
  <c r="UT14" i="43"/>
  <c r="UU14" i="43"/>
  <c r="UV14" i="43"/>
  <c r="UW14" i="43"/>
  <c r="UX14" i="43"/>
  <c r="UY14" i="43"/>
  <c r="UZ14" i="43"/>
  <c r="VA14" i="43"/>
  <c r="VB14" i="43"/>
  <c r="VC14" i="43"/>
  <c r="VD14" i="43"/>
  <c r="VE14" i="43"/>
  <c r="VF14" i="43"/>
  <c r="VG14" i="43"/>
  <c r="VH14" i="43"/>
  <c r="VI14" i="43"/>
  <c r="VJ14" i="43"/>
  <c r="VK14" i="43"/>
  <c r="VL14" i="43"/>
  <c r="VM14" i="43"/>
  <c r="VN14" i="43"/>
  <c r="VO14" i="43"/>
  <c r="VP14" i="43"/>
  <c r="VQ14" i="43"/>
  <c r="VR14" i="43"/>
  <c r="VS14" i="43"/>
  <c r="VT14" i="43"/>
  <c r="VU14" i="43"/>
  <c r="VV14" i="43"/>
  <c r="VW14" i="43"/>
  <c r="VX14" i="43"/>
  <c r="VY14" i="43"/>
  <c r="VZ14" i="43"/>
  <c r="WA14" i="43"/>
  <c r="WB14" i="43"/>
  <c r="WC14" i="43"/>
  <c r="WD14" i="43"/>
  <c r="WE14" i="43"/>
  <c r="WF14" i="43"/>
  <c r="WG14" i="43"/>
  <c r="WH14" i="43"/>
  <c r="WI14" i="43"/>
  <c r="WJ14" i="43"/>
  <c r="WK14" i="43"/>
  <c r="WL14" i="43"/>
  <c r="WM14" i="43"/>
  <c r="WN14" i="43"/>
  <c r="WO14" i="43"/>
  <c r="WP14" i="43"/>
  <c r="WQ14" i="43"/>
  <c r="WR14" i="43"/>
  <c r="WS14" i="43"/>
  <c r="WT14" i="43"/>
  <c r="WU14" i="43"/>
  <c r="WV14" i="43"/>
  <c r="WW14" i="43"/>
  <c r="WX14" i="43"/>
  <c r="WY14" i="43"/>
  <c r="WZ14" i="43"/>
  <c r="XA14" i="43"/>
  <c r="XB14" i="43"/>
  <c r="XC14" i="43"/>
  <c r="XD14" i="43"/>
  <c r="XE14" i="43"/>
  <c r="XF14" i="43"/>
  <c r="XG14" i="43"/>
  <c r="XH14" i="43"/>
  <c r="XI14" i="43"/>
  <c r="XJ14" i="43"/>
  <c r="XK14" i="43"/>
  <c r="XL14" i="43"/>
  <c r="XM14" i="43"/>
  <c r="XN14" i="43"/>
  <c r="XO14" i="43"/>
  <c r="XP14" i="43"/>
  <c r="XQ14" i="43"/>
  <c r="XR14" i="43"/>
  <c r="XS14" i="43"/>
  <c r="XT14" i="43"/>
  <c r="XU14" i="43"/>
  <c r="XV14" i="43"/>
  <c r="XW14" i="43"/>
  <c r="XX14" i="43"/>
  <c r="XY14" i="43"/>
  <c r="XZ14" i="43"/>
  <c r="YA14" i="43"/>
  <c r="YB14" i="43"/>
  <c r="TZ14" i="43"/>
  <c r="UA13" i="43"/>
  <c r="UB13" i="43"/>
  <c r="UC13" i="43"/>
  <c r="UD13" i="43"/>
  <c r="UE13" i="43"/>
  <c r="UF13" i="43"/>
  <c r="UG13" i="43"/>
  <c r="UH13" i="43"/>
  <c r="UI13" i="43"/>
  <c r="UJ13" i="43"/>
  <c r="UK13" i="43"/>
  <c r="UL13" i="43"/>
  <c r="UM13" i="43"/>
  <c r="UN13" i="43"/>
  <c r="UO13" i="43"/>
  <c r="UP13" i="43"/>
  <c r="UQ13" i="43"/>
  <c r="UR13" i="43"/>
  <c r="US13" i="43"/>
  <c r="UT13" i="43"/>
  <c r="UU13" i="43"/>
  <c r="UV13" i="43"/>
  <c r="UW13" i="43"/>
  <c r="UX13" i="43"/>
  <c r="UY13" i="43"/>
  <c r="UZ13" i="43"/>
  <c r="VA13" i="43"/>
  <c r="VB13" i="43"/>
  <c r="VC13" i="43"/>
  <c r="VD13" i="43"/>
  <c r="VE13" i="43"/>
  <c r="VF13" i="43"/>
  <c r="VG13" i="43"/>
  <c r="VH13" i="43"/>
  <c r="VI13" i="43"/>
  <c r="VJ13" i="43"/>
  <c r="VK13" i="43"/>
  <c r="VL13" i="43"/>
  <c r="VM13" i="43"/>
  <c r="VN13" i="43"/>
  <c r="VO13" i="43"/>
  <c r="VP13" i="43"/>
  <c r="VQ13" i="43"/>
  <c r="VR13" i="43"/>
  <c r="VS13" i="43"/>
  <c r="VT13" i="43"/>
  <c r="VU13" i="43"/>
  <c r="VV13" i="43"/>
  <c r="VW13" i="43"/>
  <c r="VX13" i="43"/>
  <c r="VY13" i="43"/>
  <c r="VZ13" i="43"/>
  <c r="WA13" i="43"/>
  <c r="WB13" i="43"/>
  <c r="WC13" i="43"/>
  <c r="WD13" i="43"/>
  <c r="WE13" i="43"/>
  <c r="WF13" i="43"/>
  <c r="WG13" i="43"/>
  <c r="WH13" i="43"/>
  <c r="WI13" i="43"/>
  <c r="WJ13" i="43"/>
  <c r="WK13" i="43"/>
  <c r="WL13" i="43"/>
  <c r="WM13" i="43"/>
  <c r="WN13" i="43"/>
  <c r="WO13" i="43"/>
  <c r="WP13" i="43"/>
  <c r="WQ13" i="43"/>
  <c r="WR13" i="43"/>
  <c r="WS13" i="43"/>
  <c r="WT13" i="43"/>
  <c r="WU13" i="43"/>
  <c r="WV13" i="43"/>
  <c r="WW13" i="43"/>
  <c r="WX13" i="43"/>
  <c r="WY13" i="43"/>
  <c r="WZ13" i="43"/>
  <c r="XA13" i="43"/>
  <c r="XB13" i="43"/>
  <c r="XC13" i="43"/>
  <c r="XD13" i="43"/>
  <c r="XE13" i="43"/>
  <c r="XF13" i="43"/>
  <c r="XG13" i="43"/>
  <c r="XH13" i="43"/>
  <c r="XI13" i="43"/>
  <c r="XJ13" i="43"/>
  <c r="XK13" i="43"/>
  <c r="XL13" i="43"/>
  <c r="XM13" i="43"/>
  <c r="XN13" i="43"/>
  <c r="XO13" i="43"/>
  <c r="XP13" i="43"/>
  <c r="XQ13" i="43"/>
  <c r="XR13" i="43"/>
  <c r="XS13" i="43"/>
  <c r="XT13" i="43"/>
  <c r="XU13" i="43"/>
  <c r="XV13" i="43"/>
  <c r="XW13" i="43"/>
  <c r="XX13" i="43"/>
  <c r="XY13" i="43"/>
  <c r="XZ13" i="43"/>
  <c r="YA13" i="43"/>
  <c r="YB13" i="43"/>
  <c r="TZ13" i="43"/>
  <c r="UA12" i="43"/>
  <c r="UB12" i="43"/>
  <c r="UC12" i="43"/>
  <c r="UD12" i="43"/>
  <c r="UE12" i="43"/>
  <c r="UF12" i="43"/>
  <c r="UG12" i="43"/>
  <c r="UH12" i="43"/>
  <c r="UI12" i="43"/>
  <c r="UJ12" i="43"/>
  <c r="UK12" i="43"/>
  <c r="UL12" i="43"/>
  <c r="UM12" i="43"/>
  <c r="UN12" i="43"/>
  <c r="UO12" i="43"/>
  <c r="UP12" i="43"/>
  <c r="UQ12" i="43"/>
  <c r="UR12" i="43"/>
  <c r="US12" i="43"/>
  <c r="UT12" i="43"/>
  <c r="UU12" i="43"/>
  <c r="UV12" i="43"/>
  <c r="UW12" i="43"/>
  <c r="UX12" i="43"/>
  <c r="UY12" i="43"/>
  <c r="UZ12" i="43"/>
  <c r="VA12" i="43"/>
  <c r="VB12" i="43"/>
  <c r="VC12" i="43"/>
  <c r="VD12" i="43"/>
  <c r="VE12" i="43"/>
  <c r="VF12" i="43"/>
  <c r="VG12" i="43"/>
  <c r="VH12" i="43"/>
  <c r="VI12" i="43"/>
  <c r="VJ12" i="43"/>
  <c r="VK12" i="43"/>
  <c r="VL12" i="43"/>
  <c r="VM12" i="43"/>
  <c r="VN12" i="43"/>
  <c r="VO12" i="43"/>
  <c r="VP12" i="43"/>
  <c r="VQ12" i="43"/>
  <c r="VR12" i="43"/>
  <c r="VS12" i="43"/>
  <c r="VT12" i="43"/>
  <c r="VU12" i="43"/>
  <c r="VV12" i="43"/>
  <c r="VW12" i="43"/>
  <c r="VX12" i="43"/>
  <c r="VY12" i="43"/>
  <c r="VZ12" i="43"/>
  <c r="WA12" i="43"/>
  <c r="WB12" i="43"/>
  <c r="WC12" i="43"/>
  <c r="WD12" i="43"/>
  <c r="WE12" i="43"/>
  <c r="WF12" i="43"/>
  <c r="WG12" i="43"/>
  <c r="WH12" i="43"/>
  <c r="WI12" i="43"/>
  <c r="WJ12" i="43"/>
  <c r="WK12" i="43"/>
  <c r="WL12" i="43"/>
  <c r="WM12" i="43"/>
  <c r="WN12" i="43"/>
  <c r="WO12" i="43"/>
  <c r="WP12" i="43"/>
  <c r="WQ12" i="43"/>
  <c r="WR12" i="43"/>
  <c r="WS12" i="43"/>
  <c r="WT12" i="43"/>
  <c r="WU12" i="43"/>
  <c r="WV12" i="43"/>
  <c r="WW12" i="43"/>
  <c r="WX12" i="43"/>
  <c r="WY12" i="43"/>
  <c r="WZ12" i="43"/>
  <c r="XA12" i="43"/>
  <c r="XB12" i="43"/>
  <c r="XC12" i="43"/>
  <c r="XD12" i="43"/>
  <c r="XE12" i="43"/>
  <c r="XF12" i="43"/>
  <c r="XG12" i="43"/>
  <c r="XH12" i="43"/>
  <c r="XI12" i="43"/>
  <c r="XJ12" i="43"/>
  <c r="XK12" i="43"/>
  <c r="XL12" i="43"/>
  <c r="XM12" i="43"/>
  <c r="XN12" i="43"/>
  <c r="XO12" i="43"/>
  <c r="XP12" i="43"/>
  <c r="XQ12" i="43"/>
  <c r="XR12" i="43"/>
  <c r="XS12" i="43"/>
  <c r="XT12" i="43"/>
  <c r="XU12" i="43"/>
  <c r="XV12" i="43"/>
  <c r="XW12" i="43"/>
  <c r="XX12" i="43"/>
  <c r="XY12" i="43"/>
  <c r="XZ12" i="43"/>
  <c r="YA12" i="43"/>
  <c r="YB12" i="43"/>
  <c r="TZ12" i="43"/>
  <c r="AXQ6" i="43"/>
  <c r="AXR6" i="43"/>
  <c r="AXS6" i="43"/>
  <c r="AXT6" i="43"/>
  <c r="AXU6" i="43"/>
  <c r="AXV6" i="43"/>
  <c r="AXW6" i="43"/>
  <c r="AXX6" i="43"/>
  <c r="AXY6" i="43"/>
  <c r="AXZ6" i="43"/>
  <c r="AYA6" i="43"/>
  <c r="AYB6" i="43"/>
  <c r="AYC6" i="43"/>
  <c r="AYD6" i="43"/>
  <c r="AYE6" i="43"/>
  <c r="AYF6" i="43"/>
  <c r="AYG6" i="43"/>
  <c r="AYH6" i="43"/>
  <c r="AYI6" i="43"/>
  <c r="AYJ6" i="43"/>
  <c r="AYK6" i="43"/>
  <c r="AYL6" i="43"/>
  <c r="AYM6" i="43"/>
  <c r="AYN6" i="43"/>
  <c r="AYO6" i="43"/>
  <c r="AYP6" i="43"/>
  <c r="AYQ6" i="43"/>
  <c r="AYR6" i="43"/>
  <c r="AYS6" i="43"/>
  <c r="AYT6" i="43"/>
  <c r="AYU6" i="43"/>
  <c r="AYV6" i="43"/>
  <c r="AYW6" i="43"/>
  <c r="AYX6" i="43"/>
  <c r="AYY6" i="43"/>
  <c r="AYZ6" i="43"/>
  <c r="AZA6" i="43"/>
  <c r="AZB6" i="43"/>
  <c r="AZC6" i="43"/>
  <c r="AZD6" i="43"/>
  <c r="AZE6" i="43"/>
  <c r="AZF6" i="43"/>
  <c r="AZG6" i="43"/>
  <c r="AXO6" i="43"/>
  <c r="AXP6" i="43"/>
  <c r="DS11" i="39" l="1"/>
  <c r="DS12" i="39"/>
  <c r="DR12" i="39"/>
  <c r="FQ5" i="39" l="1"/>
  <c r="FQ4" i="39"/>
  <c r="FP5" i="39"/>
  <c r="FP4" i="39"/>
  <c r="FP11" i="39"/>
  <c r="FP12" i="39"/>
  <c r="FO4" i="39" l="1"/>
  <c r="FO5" i="39"/>
  <c r="FO11" i="39"/>
  <c r="FO12" i="39"/>
  <c r="FN5" i="39" l="1"/>
  <c r="FN4" i="39"/>
  <c r="M42" i="59" l="1"/>
  <c r="N42" i="59" s="1"/>
  <c r="M43" i="59"/>
  <c r="N43" i="59" s="1"/>
  <c r="M44" i="59"/>
  <c r="N44" i="59" s="1"/>
  <c r="L42" i="59"/>
  <c r="L43" i="59"/>
  <c r="L44" i="59"/>
  <c r="E41" i="59"/>
  <c r="E42" i="59"/>
  <c r="E43" i="59"/>
  <c r="E44" i="59"/>
  <c r="AWM6" i="43" l="1"/>
  <c r="AWN6" i="43"/>
  <c r="AWO6" i="43"/>
  <c r="AWP6" i="43"/>
  <c r="AWQ6" i="43"/>
  <c r="AWR6" i="43"/>
  <c r="AWS6" i="43"/>
  <c r="AWT6" i="43"/>
  <c r="AWU6" i="43"/>
  <c r="AWV6" i="43"/>
  <c r="AWW6" i="43"/>
  <c r="AWX6" i="43"/>
  <c r="AWY6" i="43"/>
  <c r="AWZ6" i="43"/>
  <c r="AXA6" i="43"/>
  <c r="AXB6" i="43"/>
  <c r="AXC6" i="43"/>
  <c r="AXD6" i="43"/>
  <c r="AXE6" i="43"/>
  <c r="AXF6" i="43"/>
  <c r="AXG6" i="43"/>
  <c r="AXH6" i="43"/>
  <c r="AXI6" i="43"/>
  <c r="AXJ6" i="43"/>
  <c r="AXK6" i="43"/>
  <c r="AXL6" i="43"/>
  <c r="AXM6" i="43"/>
  <c r="AXN6" i="43"/>
  <c r="C6" i="43" l="1"/>
  <c r="D6" i="43"/>
  <c r="E6" i="43"/>
  <c r="F6" i="43"/>
  <c r="G6" i="43"/>
  <c r="H6" i="43"/>
  <c r="I6" i="43"/>
  <c r="J6" i="43"/>
  <c r="K6" i="43"/>
  <c r="L6" i="43"/>
  <c r="M6" i="43"/>
  <c r="N6" i="43"/>
  <c r="O6" i="43"/>
  <c r="P6" i="43"/>
  <c r="Q6" i="43"/>
  <c r="R6" i="43"/>
  <c r="S6" i="43"/>
  <c r="T6" i="43"/>
  <c r="U6" i="43"/>
  <c r="V6" i="43"/>
  <c r="W6" i="43"/>
  <c r="X6" i="43"/>
  <c r="Y6" i="43"/>
  <c r="Z6" i="43"/>
  <c r="AA6" i="43"/>
  <c r="AB6" i="43"/>
  <c r="AC6" i="43"/>
  <c r="AD6" i="43"/>
  <c r="AE6" i="43"/>
  <c r="AF6" i="43"/>
  <c r="AG6" i="43"/>
  <c r="AH6" i="43"/>
  <c r="AI6" i="43"/>
  <c r="AJ6" i="43"/>
  <c r="AK6" i="43"/>
  <c r="AL6" i="43"/>
  <c r="AM6" i="43"/>
  <c r="AN6" i="43"/>
  <c r="AO6" i="43"/>
  <c r="AP6" i="43"/>
  <c r="AQ6" i="43"/>
  <c r="AR6" i="43"/>
  <c r="AS6" i="43"/>
  <c r="AT6" i="43"/>
  <c r="AU6" i="43"/>
  <c r="AV6" i="43"/>
  <c r="AW6" i="43"/>
  <c r="AX6" i="43"/>
  <c r="AY6" i="43"/>
  <c r="AZ6" i="43"/>
  <c r="BA6" i="43"/>
  <c r="BB6" i="43"/>
  <c r="BC6" i="43"/>
  <c r="BD6" i="43"/>
  <c r="BE6" i="43"/>
  <c r="BF6" i="43"/>
  <c r="BG6" i="43"/>
  <c r="BH6" i="43"/>
  <c r="BI6" i="43"/>
  <c r="BJ6" i="43"/>
  <c r="BK6" i="43"/>
  <c r="BL6" i="43"/>
  <c r="BM6" i="43"/>
  <c r="BN6" i="43"/>
  <c r="BO6" i="43"/>
  <c r="BP6" i="43"/>
  <c r="BQ6" i="43"/>
  <c r="BR6" i="43"/>
  <c r="BS6" i="43"/>
  <c r="BT6" i="43"/>
  <c r="BU6" i="43"/>
  <c r="BV6" i="43"/>
  <c r="BW6" i="43"/>
  <c r="BX6" i="43"/>
  <c r="BY6" i="43"/>
  <c r="BZ6" i="43"/>
  <c r="CA6" i="43"/>
  <c r="CB6" i="43"/>
  <c r="CC6" i="43"/>
  <c r="CD6" i="43"/>
  <c r="CE6" i="43"/>
  <c r="CF6" i="43"/>
  <c r="CG6" i="43"/>
  <c r="CH6" i="43"/>
  <c r="CI6" i="43"/>
  <c r="CJ6" i="43"/>
  <c r="CK6" i="43"/>
  <c r="CL6" i="43"/>
  <c r="CM6" i="43"/>
  <c r="CN6" i="43"/>
  <c r="CO6" i="43"/>
  <c r="CP6" i="43"/>
  <c r="CQ6" i="43"/>
  <c r="CR6" i="43"/>
  <c r="CS6" i="43"/>
  <c r="CT6" i="43"/>
  <c r="CU6" i="43"/>
  <c r="CV6" i="43"/>
  <c r="CW6" i="43"/>
  <c r="CX6" i="43"/>
  <c r="CY6" i="43"/>
  <c r="CZ6" i="43"/>
  <c r="DA6" i="43"/>
  <c r="DB6" i="43"/>
  <c r="DC6" i="43"/>
  <c r="DD6" i="43"/>
  <c r="DE6" i="43"/>
  <c r="DF6" i="43"/>
  <c r="DG6" i="43"/>
  <c r="DH6" i="43"/>
  <c r="DI6" i="43"/>
  <c r="DJ6" i="43"/>
  <c r="DK6" i="43"/>
  <c r="DL6" i="43"/>
  <c r="DM6" i="43"/>
  <c r="DN6" i="43"/>
  <c r="DO6" i="43"/>
  <c r="DP6" i="43"/>
  <c r="DQ6" i="43"/>
  <c r="DR6" i="43"/>
  <c r="DS6" i="43"/>
  <c r="DT6" i="43"/>
  <c r="DU6" i="43"/>
  <c r="DV6" i="43"/>
  <c r="DW6" i="43"/>
  <c r="DX6" i="43"/>
  <c r="DY6" i="43"/>
  <c r="DZ6" i="43"/>
  <c r="EA6" i="43"/>
  <c r="EB6" i="43"/>
  <c r="EC6" i="43"/>
  <c r="ED6" i="43"/>
  <c r="EE6" i="43"/>
  <c r="EF6" i="43"/>
  <c r="EG6" i="43"/>
  <c r="EH6" i="43"/>
  <c r="EI6" i="43"/>
  <c r="EJ6" i="43"/>
  <c r="EK6" i="43"/>
  <c r="EL6" i="43"/>
  <c r="EM6" i="43"/>
  <c r="EN6" i="43"/>
  <c r="EO6" i="43"/>
  <c r="EP6" i="43"/>
  <c r="EQ6" i="43"/>
  <c r="ER6" i="43"/>
  <c r="ES6" i="43"/>
  <c r="ET6" i="43"/>
  <c r="EU6" i="43"/>
  <c r="EV6" i="43"/>
  <c r="EW6" i="43"/>
  <c r="EX6" i="43"/>
  <c r="EY6" i="43"/>
  <c r="EZ6" i="43"/>
  <c r="FA6" i="43"/>
  <c r="FB6" i="43"/>
  <c r="FC6" i="43"/>
  <c r="FD6" i="43"/>
  <c r="FE6" i="43"/>
  <c r="FF6" i="43"/>
  <c r="FG6" i="43"/>
  <c r="FH6" i="43"/>
  <c r="FI6" i="43"/>
  <c r="FJ6" i="43"/>
  <c r="FK6" i="43"/>
  <c r="FL6" i="43"/>
  <c r="FM6" i="43"/>
  <c r="FN6" i="43"/>
  <c r="FO6" i="43"/>
  <c r="FP6" i="43"/>
  <c r="FQ6" i="43"/>
  <c r="FR6" i="43"/>
  <c r="FS6" i="43"/>
  <c r="FT6" i="43"/>
  <c r="FU6" i="43"/>
  <c r="FV6" i="43"/>
  <c r="FW6" i="43"/>
  <c r="FX6" i="43"/>
  <c r="FY6" i="43"/>
  <c r="FZ6" i="43"/>
  <c r="GA6" i="43"/>
  <c r="GB6" i="43"/>
  <c r="GC6" i="43"/>
  <c r="GD6" i="43"/>
  <c r="GE6" i="43"/>
  <c r="GF6" i="43"/>
  <c r="GG6" i="43"/>
  <c r="GH6" i="43"/>
  <c r="GI6" i="43"/>
  <c r="GJ6" i="43"/>
  <c r="GK6" i="43"/>
  <c r="GL6" i="43"/>
  <c r="GM6" i="43"/>
  <c r="GN6" i="43"/>
  <c r="GO6" i="43"/>
  <c r="GP6" i="43"/>
  <c r="GQ6" i="43"/>
  <c r="GR6" i="43"/>
  <c r="GS6" i="43"/>
  <c r="GT6" i="43"/>
  <c r="GU6" i="43"/>
  <c r="GV6" i="43"/>
  <c r="GW6" i="43"/>
  <c r="GX6" i="43"/>
  <c r="GY6" i="43"/>
  <c r="GZ6" i="43"/>
  <c r="HA6" i="43"/>
  <c r="HB6" i="43"/>
  <c r="HC6" i="43"/>
  <c r="HD6" i="43"/>
  <c r="HE6" i="43"/>
  <c r="HF6" i="43"/>
  <c r="HG6" i="43"/>
  <c r="HH6" i="43"/>
  <c r="HI6" i="43"/>
  <c r="HJ6" i="43"/>
  <c r="HK6" i="43"/>
  <c r="HL6" i="43"/>
  <c r="HM6" i="43"/>
  <c r="HN6" i="43"/>
  <c r="HO6" i="43"/>
  <c r="HP6" i="43"/>
  <c r="HQ6" i="43"/>
  <c r="HR6" i="43"/>
  <c r="HS6" i="43"/>
  <c r="HT6" i="43"/>
  <c r="HU6" i="43"/>
  <c r="HV6" i="43"/>
  <c r="HW6" i="43"/>
  <c r="HX6" i="43"/>
  <c r="HY6" i="43"/>
  <c r="HZ6" i="43"/>
  <c r="IA6" i="43"/>
  <c r="IB6" i="43"/>
  <c r="IC6" i="43"/>
  <c r="ID6" i="43"/>
  <c r="IE6" i="43"/>
  <c r="IF6" i="43"/>
  <c r="IG6" i="43"/>
  <c r="IH6" i="43"/>
  <c r="II6" i="43"/>
  <c r="IJ6" i="43"/>
  <c r="IK6" i="43"/>
  <c r="IL6" i="43"/>
  <c r="IM6" i="43"/>
  <c r="IN6" i="43"/>
  <c r="IO6" i="43"/>
  <c r="IP6" i="43"/>
  <c r="IQ6" i="43"/>
  <c r="IR6" i="43"/>
  <c r="IS6" i="43"/>
  <c r="IT6" i="43"/>
  <c r="IU6" i="43"/>
  <c r="IV6" i="43"/>
  <c r="IW6" i="43"/>
  <c r="IX6" i="43"/>
  <c r="IY6" i="43"/>
  <c r="IZ6" i="43"/>
  <c r="JA6" i="43"/>
  <c r="JB6" i="43"/>
  <c r="JC6" i="43"/>
  <c r="JD6" i="43"/>
  <c r="JE6" i="43"/>
  <c r="JF6" i="43"/>
  <c r="JG6" i="43"/>
  <c r="JH6" i="43"/>
  <c r="JI6" i="43"/>
  <c r="JJ6" i="43"/>
  <c r="JK6" i="43"/>
  <c r="JL6" i="43"/>
  <c r="JM6" i="43"/>
  <c r="JN6" i="43"/>
  <c r="JO6" i="43"/>
  <c r="JP6" i="43"/>
  <c r="JQ6" i="43"/>
  <c r="JR6" i="43"/>
  <c r="JS6" i="43"/>
  <c r="JT6" i="43"/>
  <c r="JU6" i="43"/>
  <c r="JV6" i="43"/>
  <c r="JW6" i="43"/>
  <c r="JX6" i="43"/>
  <c r="JY6" i="43"/>
  <c r="JZ6" i="43"/>
  <c r="KA6" i="43"/>
  <c r="KB6" i="43"/>
  <c r="KC6" i="43"/>
  <c r="KD6" i="43"/>
  <c r="KE6" i="43"/>
  <c r="KF6" i="43"/>
  <c r="KG6" i="43"/>
  <c r="KH6" i="43"/>
  <c r="KI6" i="43"/>
  <c r="KJ6" i="43"/>
  <c r="KK6" i="43"/>
  <c r="KL6" i="43"/>
  <c r="KM6" i="43"/>
  <c r="KN6" i="43"/>
  <c r="KO6" i="43"/>
  <c r="KP6" i="43"/>
  <c r="KQ6" i="43"/>
  <c r="KR6" i="43"/>
  <c r="KS6" i="43"/>
  <c r="KT6" i="43"/>
  <c r="KU6" i="43"/>
  <c r="KV6" i="43"/>
  <c r="KW6" i="43"/>
  <c r="KX6" i="43"/>
  <c r="KY6" i="43"/>
  <c r="KZ6" i="43"/>
  <c r="LA6" i="43"/>
  <c r="LB6" i="43"/>
  <c r="LC6" i="43"/>
  <c r="LD6" i="43"/>
  <c r="LE6" i="43"/>
  <c r="LF6" i="43"/>
  <c r="LG6" i="43"/>
  <c r="LH6" i="43"/>
  <c r="LI6" i="43"/>
  <c r="LJ6" i="43"/>
  <c r="LK6" i="43"/>
  <c r="LL6" i="43"/>
  <c r="LM6" i="43"/>
  <c r="LN6" i="43"/>
  <c r="LO6" i="43"/>
  <c r="LP6" i="43"/>
  <c r="LQ6" i="43"/>
  <c r="LR6" i="43"/>
  <c r="LS6" i="43"/>
  <c r="LT6" i="43"/>
  <c r="LU6" i="43"/>
  <c r="LV6" i="43"/>
  <c r="LW6" i="43"/>
  <c r="LX6" i="43"/>
  <c r="LY6" i="43"/>
  <c r="LZ6" i="43"/>
  <c r="MA6" i="43"/>
  <c r="MB6" i="43"/>
  <c r="MC6" i="43"/>
  <c r="MD6" i="43"/>
  <c r="ME6" i="43"/>
  <c r="MF6" i="43"/>
  <c r="MG6" i="43"/>
  <c r="MH6" i="43"/>
  <c r="MI6" i="43"/>
  <c r="MJ6" i="43"/>
  <c r="MK6" i="43"/>
  <c r="ML6" i="43"/>
  <c r="MM6" i="43"/>
  <c r="MN6" i="43"/>
  <c r="MO6" i="43"/>
  <c r="MP6" i="43"/>
  <c r="MQ6" i="43"/>
  <c r="MR6" i="43"/>
  <c r="MS6" i="43"/>
  <c r="MT6" i="43"/>
  <c r="MU6" i="43"/>
  <c r="MV6" i="43"/>
  <c r="MW6" i="43"/>
  <c r="MX6" i="43"/>
  <c r="MY6" i="43"/>
  <c r="MZ6" i="43"/>
  <c r="NA6" i="43"/>
  <c r="NB6" i="43"/>
  <c r="NC6" i="43"/>
  <c r="ND6" i="43"/>
  <c r="NE6" i="43"/>
  <c r="NF6" i="43"/>
  <c r="NG6" i="43"/>
  <c r="NH6" i="43"/>
  <c r="NI6" i="43"/>
  <c r="NJ6" i="43"/>
  <c r="NK6" i="43"/>
  <c r="NL6" i="43"/>
  <c r="NM6" i="43"/>
  <c r="NN6" i="43"/>
  <c r="NO6" i="43"/>
  <c r="NP6" i="43"/>
  <c r="NQ6" i="43"/>
  <c r="NR6" i="43"/>
  <c r="NS6" i="43"/>
  <c r="NT6" i="43"/>
  <c r="NU6" i="43"/>
  <c r="NV6" i="43"/>
  <c r="NW6" i="43"/>
  <c r="NX6" i="43"/>
  <c r="NY6" i="43"/>
  <c r="NZ6" i="43"/>
  <c r="OA6" i="43"/>
  <c r="OB6" i="43"/>
  <c r="OC6" i="43"/>
  <c r="OD6" i="43"/>
  <c r="OE6" i="43"/>
  <c r="OF6" i="43"/>
  <c r="OG6" i="43"/>
  <c r="OH6" i="43"/>
  <c r="OI6" i="43"/>
  <c r="OJ6" i="43"/>
  <c r="OK6" i="43"/>
  <c r="OL6" i="43"/>
  <c r="OM6" i="43"/>
  <c r="ON6" i="43"/>
  <c r="OO6" i="43"/>
  <c r="OP6" i="43"/>
  <c r="OQ6" i="43"/>
  <c r="OR6" i="43"/>
  <c r="OS6" i="43"/>
  <c r="OT6" i="43"/>
  <c r="OU6" i="43"/>
  <c r="OV6" i="43"/>
  <c r="OW6" i="43"/>
  <c r="OX6" i="43"/>
  <c r="OY6" i="43"/>
  <c r="OZ6" i="43"/>
  <c r="PA6" i="43"/>
  <c r="PB6" i="43"/>
  <c r="PC6" i="43"/>
  <c r="PD6" i="43"/>
  <c r="PE6" i="43"/>
  <c r="PF6" i="43"/>
  <c r="PG6" i="43"/>
  <c r="PH6" i="43"/>
  <c r="PI6" i="43"/>
  <c r="PJ6" i="43"/>
  <c r="PK6" i="43"/>
  <c r="PL6" i="43"/>
  <c r="PM6" i="43"/>
  <c r="PN6" i="43"/>
  <c r="PO6" i="43"/>
  <c r="PP6" i="43"/>
  <c r="PQ6" i="43"/>
  <c r="PR6" i="43"/>
  <c r="PS6" i="43"/>
  <c r="PT6" i="43"/>
  <c r="PU6" i="43"/>
  <c r="PV6" i="43"/>
  <c r="PW6" i="43"/>
  <c r="PX6" i="43"/>
  <c r="PY6" i="43"/>
  <c r="PZ6" i="43"/>
  <c r="QA6" i="43"/>
  <c r="QB6" i="43"/>
  <c r="QC6" i="43"/>
  <c r="QD6" i="43"/>
  <c r="QE6" i="43"/>
  <c r="QF6" i="43"/>
  <c r="QG6" i="43"/>
  <c r="QH6" i="43"/>
  <c r="QI6" i="43"/>
  <c r="QJ6" i="43"/>
  <c r="QK6" i="43"/>
  <c r="QL6" i="43"/>
  <c r="QM6" i="43"/>
  <c r="QN6" i="43"/>
  <c r="QO6" i="43"/>
  <c r="QP6" i="43"/>
  <c r="QQ6" i="43"/>
  <c r="QR6" i="43"/>
  <c r="QS6" i="43"/>
  <c r="QT6" i="43"/>
  <c r="QU6" i="43"/>
  <c r="QV6" i="43"/>
  <c r="QW6" i="43"/>
  <c r="QX6" i="43"/>
  <c r="QY6" i="43"/>
  <c r="QZ6" i="43"/>
  <c r="RA6" i="43"/>
  <c r="RB6" i="43"/>
  <c r="RC6" i="43"/>
  <c r="RD6" i="43"/>
  <c r="RE6" i="43"/>
  <c r="RF6" i="43"/>
  <c r="RG6" i="43"/>
  <c r="RH6" i="43"/>
  <c r="RI6" i="43"/>
  <c r="RJ6" i="43"/>
  <c r="RK6" i="43"/>
  <c r="RL6" i="43"/>
  <c r="RM6" i="43"/>
  <c r="RN6" i="43"/>
  <c r="RO6" i="43"/>
  <c r="RP6" i="43"/>
  <c r="RQ6" i="43"/>
  <c r="RR6" i="43"/>
  <c r="RS6" i="43"/>
  <c r="RT6" i="43"/>
  <c r="RU6" i="43"/>
  <c r="RV6" i="43"/>
  <c r="RW6" i="43"/>
  <c r="RX6" i="43"/>
  <c r="RY6" i="43"/>
  <c r="RZ6" i="43"/>
  <c r="SA6" i="43"/>
  <c r="SB6" i="43"/>
  <c r="SC6" i="43"/>
  <c r="SD6" i="43"/>
  <c r="AUL6" i="43" l="1"/>
  <c r="AUM6" i="43"/>
  <c r="AUN6" i="43"/>
  <c r="AUO6" i="43"/>
  <c r="AUP6" i="43"/>
  <c r="AUQ6" i="43"/>
  <c r="AUR6" i="43"/>
  <c r="AUS6" i="43"/>
  <c r="AUT6" i="43"/>
  <c r="AUU6" i="43"/>
  <c r="AUV6" i="43"/>
  <c r="AUW6" i="43"/>
  <c r="AUX6" i="43"/>
  <c r="AUY6" i="43"/>
  <c r="AUZ6" i="43"/>
  <c r="AVA6" i="43"/>
  <c r="AVB6" i="43"/>
  <c r="AVC6" i="43"/>
  <c r="AVD6" i="43"/>
  <c r="AVE6" i="43"/>
  <c r="AVF6" i="43"/>
  <c r="AVG6" i="43"/>
  <c r="AVH6" i="43"/>
  <c r="AVI6" i="43"/>
  <c r="AVJ6" i="43"/>
  <c r="AVK6" i="43"/>
  <c r="AVL6" i="43"/>
  <c r="AVM6" i="43"/>
  <c r="AVN6" i="43"/>
  <c r="AVO6" i="43"/>
  <c r="AVP6" i="43"/>
  <c r="AVQ6" i="43"/>
  <c r="AVR6" i="43"/>
  <c r="AVS6" i="43"/>
  <c r="AVT6" i="43"/>
  <c r="AVU6" i="43"/>
  <c r="AVV6" i="43"/>
  <c r="AVW6" i="43"/>
  <c r="AVX6" i="43"/>
  <c r="AVY6" i="43"/>
  <c r="AVZ6" i="43"/>
  <c r="AWA6" i="43"/>
  <c r="AWB6" i="43"/>
  <c r="AWC6" i="43"/>
  <c r="AWD6" i="43"/>
  <c r="AWE6" i="43"/>
  <c r="AWF6" i="43"/>
  <c r="AWG6" i="43"/>
  <c r="AWH6" i="43"/>
  <c r="AWI6" i="43"/>
  <c r="AWJ6" i="43"/>
  <c r="AWK6" i="43"/>
  <c r="AWL6" i="43"/>
  <c r="B39" i="11" l="1"/>
  <c r="C39" i="11"/>
  <c r="D38" i="67" l="1"/>
  <c r="AC7" i="31" l="1"/>
  <c r="AB7" i="31"/>
  <c r="FK11" i="39" l="1"/>
  <c r="FL12" i="39" l="1"/>
  <c r="FL11" i="39"/>
  <c r="FM11" i="39"/>
  <c r="FN11" i="39"/>
  <c r="FM12" i="39"/>
  <c r="FN12" i="39"/>
  <c r="FL4" i="39"/>
  <c r="FM4" i="39"/>
  <c r="FL5" i="39"/>
  <c r="FM5" i="39"/>
  <c r="L31" i="59" l="1"/>
  <c r="J42" i="59"/>
  <c r="K42" i="59"/>
  <c r="J43" i="59"/>
  <c r="K43" i="59"/>
  <c r="J5" i="59"/>
  <c r="E6" i="59" l="1"/>
  <c r="E7" i="59"/>
  <c r="E8" i="59"/>
  <c r="E9" i="59"/>
  <c r="E5" i="59"/>
  <c r="E13" i="59"/>
  <c r="E12" i="59"/>
  <c r="E11" i="59"/>
  <c r="E10" i="59"/>
  <c r="J34" i="59" l="1"/>
  <c r="FI4" i="39" l="1"/>
  <c r="FJ4" i="39"/>
  <c r="FI11" i="39"/>
  <c r="FJ11" i="39"/>
  <c r="FI12" i="39"/>
  <c r="FJ12" i="39"/>
  <c r="FK12" i="39"/>
  <c r="FJ5" i="39" l="1"/>
  <c r="FK5" i="39"/>
  <c r="FK4" i="39"/>
  <c r="FI5" i="39"/>
  <c r="FH4" i="39"/>
  <c r="ARU6" i="43" l="1"/>
  <c r="ARV6" i="43"/>
  <c r="ARW6" i="43"/>
  <c r="ARX6" i="43"/>
  <c r="ARY6" i="43"/>
  <c r="ARZ6" i="43"/>
  <c r="ASA6" i="43"/>
  <c r="ASB6" i="43"/>
  <c r="ASC6" i="43"/>
  <c r="ASD6" i="43"/>
  <c r="ASE6" i="43"/>
  <c r="ASF6" i="43"/>
  <c r="ASG6" i="43"/>
  <c r="ASH6" i="43"/>
  <c r="ASI6" i="43"/>
  <c r="ASJ6" i="43"/>
  <c r="ASK6" i="43"/>
  <c r="ASL6" i="43"/>
  <c r="ASM6" i="43"/>
  <c r="ASN6" i="43"/>
  <c r="ASO6" i="43"/>
  <c r="ASP6" i="43"/>
  <c r="ASQ6" i="43"/>
  <c r="ASR6" i="43"/>
  <c r="ASS6" i="43"/>
  <c r="AST6" i="43"/>
  <c r="ASU6" i="43"/>
  <c r="ASV6" i="43"/>
  <c r="ASW6" i="43"/>
  <c r="ASX6" i="43"/>
  <c r="ASY6" i="43"/>
  <c r="ASZ6" i="43"/>
  <c r="ATA6" i="43"/>
  <c r="ATB6" i="43"/>
  <c r="ATC6" i="43"/>
  <c r="ATD6" i="43"/>
  <c r="ATE6" i="43"/>
  <c r="ATF6" i="43"/>
  <c r="ATG6" i="43"/>
  <c r="ATH6" i="43"/>
  <c r="ATI6" i="43"/>
  <c r="ATJ6" i="43"/>
  <c r="ATK6" i="43"/>
  <c r="ATL6" i="43"/>
  <c r="ATM6" i="43"/>
  <c r="ATN6" i="43"/>
  <c r="ATO6" i="43"/>
  <c r="ATP6" i="43"/>
  <c r="ATQ6" i="43"/>
  <c r="ATR6" i="43"/>
  <c r="ATS6" i="43"/>
  <c r="ATT6" i="43"/>
  <c r="ATU6" i="43"/>
  <c r="ATV6" i="43"/>
  <c r="ATW6" i="43"/>
  <c r="ATX6" i="43"/>
  <c r="ATY6" i="43"/>
  <c r="ATZ6" i="43"/>
  <c r="AUA6" i="43"/>
  <c r="AUB6" i="43"/>
  <c r="AUC6" i="43"/>
  <c r="AUD6" i="43"/>
  <c r="AUE6" i="43"/>
  <c r="AUF6" i="43"/>
  <c r="AUG6" i="43"/>
  <c r="AUH6" i="43"/>
  <c r="AUI6" i="43"/>
  <c r="AUJ6" i="43"/>
  <c r="AUK6" i="43"/>
  <c r="M9" i="59" l="1"/>
  <c r="L9" i="59"/>
  <c r="J6" i="59"/>
  <c r="FF11" i="39" l="1"/>
  <c r="FG11" i="39"/>
  <c r="FH11" i="39"/>
  <c r="FF12" i="39"/>
  <c r="FG12" i="39"/>
  <c r="FH12" i="39"/>
  <c r="FE11" i="39"/>
  <c r="FE12" i="39"/>
  <c r="FF5" i="39"/>
  <c r="FG5" i="39"/>
  <c r="FH5" i="39"/>
  <c r="FG4" i="39" l="1"/>
  <c r="FF4" i="39"/>
  <c r="AA7" i="31" l="1"/>
  <c r="D39" i="11" l="1"/>
  <c r="E39" i="11"/>
  <c r="F39" i="11"/>
  <c r="G39" i="11"/>
  <c r="H39" i="11"/>
  <c r="I39" i="11"/>
  <c r="J39" i="11"/>
  <c r="K39" i="11"/>
  <c r="L39" i="11"/>
  <c r="M39" i="11"/>
  <c r="N39" i="11"/>
  <c r="O39" i="11"/>
  <c r="P39" i="11"/>
  <c r="Q39" i="11"/>
  <c r="R39" i="11"/>
  <c r="S39" i="11"/>
  <c r="T39" i="11"/>
  <c r="U39" i="11"/>
  <c r="O49" i="11" l="1"/>
  <c r="P49" i="11"/>
  <c r="Q49" i="11"/>
  <c r="R49" i="11"/>
  <c r="S49" i="11"/>
  <c r="T49" i="11"/>
  <c r="U49" i="11"/>
  <c r="N49" i="11"/>
  <c r="APO6" i="43" l="1"/>
  <c r="APP6" i="43"/>
  <c r="APQ6" i="43"/>
  <c r="APR6" i="43"/>
  <c r="APS6" i="43"/>
  <c r="APT6" i="43"/>
  <c r="APU6" i="43"/>
  <c r="APV6" i="43"/>
  <c r="APW6" i="43"/>
  <c r="APX6" i="43"/>
  <c r="APY6" i="43"/>
  <c r="APZ6" i="43"/>
  <c r="AQA6" i="43"/>
  <c r="AQB6" i="43"/>
  <c r="AQC6" i="43"/>
  <c r="AQD6" i="43"/>
  <c r="AQE6" i="43"/>
  <c r="AQF6" i="43"/>
  <c r="AQG6" i="43"/>
  <c r="AQH6" i="43"/>
  <c r="AQI6" i="43"/>
  <c r="AQJ6" i="43"/>
  <c r="AQK6" i="43"/>
  <c r="AQL6" i="43"/>
  <c r="AQM6" i="43"/>
  <c r="AQN6" i="43"/>
  <c r="AQO6" i="43"/>
  <c r="AQP6" i="43"/>
  <c r="AQQ6" i="43"/>
  <c r="AQR6" i="43"/>
  <c r="AQS6" i="43"/>
  <c r="AQT6" i="43"/>
  <c r="AQU6" i="43"/>
  <c r="AQV6" i="43"/>
  <c r="AQW6" i="43"/>
  <c r="AQX6" i="43"/>
  <c r="AQY6" i="43"/>
  <c r="AQZ6" i="43"/>
  <c r="ARA6" i="43"/>
  <c r="ARB6" i="43"/>
  <c r="ARC6" i="43"/>
  <c r="ARD6" i="43"/>
  <c r="ARE6" i="43"/>
  <c r="ARF6" i="43"/>
  <c r="ARG6" i="43"/>
  <c r="ARH6" i="43"/>
  <c r="ARI6" i="43"/>
  <c r="ARJ6" i="43"/>
  <c r="ARK6" i="43"/>
  <c r="ARL6" i="43"/>
  <c r="ARM6" i="43"/>
  <c r="ARN6" i="43"/>
  <c r="ARO6" i="43"/>
  <c r="ARP6" i="43"/>
  <c r="ARQ6" i="43"/>
  <c r="ARR6" i="43"/>
  <c r="ARS6" i="43"/>
  <c r="ART6" i="43"/>
  <c r="D37" i="67" l="1"/>
  <c r="D36" i="67"/>
  <c r="D35" i="67" l="1"/>
  <c r="D34" i="67"/>
  <c r="D32" i="67"/>
  <c r="D31" i="67"/>
  <c r="D30" i="67"/>
  <c r="D29" i="67"/>
  <c r="D28" i="67"/>
  <c r="E22" i="67"/>
  <c r="E21" i="67"/>
  <c r="E20" i="67"/>
  <c r="E19" i="67"/>
  <c r="E18" i="67"/>
  <c r="E17" i="67"/>
  <c r="E16" i="67"/>
  <c r="E15" i="67"/>
  <c r="E14" i="67"/>
  <c r="E13" i="67"/>
  <c r="E12" i="67"/>
  <c r="E11" i="67"/>
  <c r="E10" i="67"/>
  <c r="E9" i="67"/>
  <c r="E8" i="67"/>
  <c r="E7" i="67"/>
  <c r="AD26" i="61"/>
  <c r="AC26" i="61"/>
  <c r="AB26" i="61"/>
  <c r="AA26" i="61"/>
  <c r="Z21" i="61"/>
  <c r="Y21" i="61"/>
  <c r="X21" i="61"/>
  <c r="W21" i="61"/>
  <c r="V21" i="61"/>
  <c r="V26" i="61" s="1"/>
  <c r="U21" i="61"/>
  <c r="T21" i="61"/>
  <c r="S21" i="61"/>
  <c r="R21" i="61"/>
  <c r="R26" i="61" s="1"/>
  <c r="Q21" i="61"/>
  <c r="Q26" i="61" s="1"/>
  <c r="P21" i="61"/>
  <c r="P26" i="61" s="1"/>
  <c r="O21" i="61"/>
  <c r="O26" i="61" s="1"/>
  <c r="N21" i="61"/>
  <c r="N26" i="61" s="1"/>
  <c r="M21" i="61"/>
  <c r="M26" i="61" s="1"/>
  <c r="L21" i="61"/>
  <c r="L26" i="61" s="1"/>
  <c r="K21" i="61"/>
  <c r="K26" i="61" s="1"/>
  <c r="J21" i="61"/>
  <c r="J26" i="61" s="1"/>
  <c r="I21" i="61"/>
  <c r="I26" i="61" s="1"/>
  <c r="H21" i="61"/>
  <c r="H26" i="61" s="1"/>
  <c r="G21" i="61"/>
  <c r="G26" i="61" s="1"/>
  <c r="F21" i="61"/>
  <c r="F26" i="61" s="1"/>
  <c r="E21" i="61"/>
  <c r="E26" i="61" s="1"/>
  <c r="D21" i="61"/>
  <c r="D26" i="61" s="1"/>
  <c r="C21" i="61"/>
  <c r="C26" i="61" s="1"/>
  <c r="A11" i="61"/>
  <c r="A10" i="61"/>
  <c r="AD9" i="61"/>
  <c r="AD12" i="61" s="1"/>
  <c r="AC9" i="61"/>
  <c r="AC10" i="61" s="1"/>
  <c r="AB9" i="61"/>
  <c r="AA9" i="61"/>
  <c r="AA11" i="61" s="1"/>
  <c r="Z9" i="61"/>
  <c r="Z11" i="61" s="1"/>
  <c r="Y9" i="61"/>
  <c r="Y12" i="61" s="1"/>
  <c r="X9" i="61"/>
  <c r="W9" i="61"/>
  <c r="W12" i="61" s="1"/>
  <c r="V9" i="61"/>
  <c r="V10" i="61" s="1"/>
  <c r="U9" i="61"/>
  <c r="U10" i="61" s="1"/>
  <c r="T9" i="61"/>
  <c r="T10" i="61" s="1"/>
  <c r="S9" i="61"/>
  <c r="S11" i="61" s="1"/>
  <c r="R9" i="61"/>
  <c r="R11" i="61" s="1"/>
  <c r="Q9" i="61"/>
  <c r="Q12" i="61" s="1"/>
  <c r="P9" i="61"/>
  <c r="P12" i="61" s="1"/>
  <c r="O9" i="61"/>
  <c r="O12" i="61" s="1"/>
  <c r="N9" i="61"/>
  <c r="N10" i="61" s="1"/>
  <c r="M9" i="61"/>
  <c r="M10" i="61" s="1"/>
  <c r="L9" i="61"/>
  <c r="L10" i="61" s="1"/>
  <c r="K9" i="61"/>
  <c r="K11" i="61" s="1"/>
  <c r="J9" i="61"/>
  <c r="J11" i="61" s="1"/>
  <c r="I9" i="61"/>
  <c r="I12" i="61" s="1"/>
  <c r="H9" i="61"/>
  <c r="H12" i="61" s="1"/>
  <c r="G9" i="61"/>
  <c r="G12" i="61" s="1"/>
  <c r="F9" i="61"/>
  <c r="F10" i="61" s="1"/>
  <c r="M41" i="59"/>
  <c r="N41" i="59" s="1"/>
  <c r="L41" i="59"/>
  <c r="K41" i="59"/>
  <c r="J41" i="59"/>
  <c r="M40" i="59"/>
  <c r="N40" i="59" s="1"/>
  <c r="L40" i="59"/>
  <c r="K40" i="59"/>
  <c r="J40" i="59"/>
  <c r="M39" i="59"/>
  <c r="N39" i="59" s="1"/>
  <c r="L39" i="59"/>
  <c r="K39" i="59"/>
  <c r="J39" i="59"/>
  <c r="M38" i="59"/>
  <c r="N38" i="59" s="1"/>
  <c r="L38" i="59"/>
  <c r="K38" i="59"/>
  <c r="J38" i="59"/>
  <c r="M37" i="59"/>
  <c r="N37" i="59" s="1"/>
  <c r="L37" i="59"/>
  <c r="K37" i="59"/>
  <c r="J37" i="59"/>
  <c r="N36" i="59"/>
  <c r="L36" i="59"/>
  <c r="K36" i="59"/>
  <c r="J36" i="59"/>
  <c r="M35" i="59"/>
  <c r="N35" i="59" s="1"/>
  <c r="L35" i="59"/>
  <c r="K35" i="59"/>
  <c r="J35" i="59"/>
  <c r="M34" i="59"/>
  <c r="N34" i="59" s="1"/>
  <c r="L34" i="59"/>
  <c r="K34" i="59"/>
  <c r="M33" i="59"/>
  <c r="N33" i="59" s="1"/>
  <c r="L33" i="59"/>
  <c r="K33" i="59"/>
  <c r="J33" i="59"/>
  <c r="M32" i="59"/>
  <c r="N32" i="59" s="1"/>
  <c r="L32" i="59"/>
  <c r="K32" i="59"/>
  <c r="J32" i="59"/>
  <c r="M31" i="59"/>
  <c r="N31" i="59" s="1"/>
  <c r="K31" i="59"/>
  <c r="J31" i="59"/>
  <c r="M30" i="59"/>
  <c r="N30" i="59" s="1"/>
  <c r="L30" i="59"/>
  <c r="K30" i="59"/>
  <c r="J30" i="59"/>
  <c r="M29" i="59"/>
  <c r="N29" i="59" s="1"/>
  <c r="L29" i="59"/>
  <c r="K29" i="59"/>
  <c r="J29" i="59"/>
  <c r="M28" i="59"/>
  <c r="N28" i="59" s="1"/>
  <c r="L28" i="59"/>
  <c r="K28" i="59"/>
  <c r="J28" i="59"/>
  <c r="M27" i="59"/>
  <c r="N27" i="59" s="1"/>
  <c r="L27" i="59"/>
  <c r="K27" i="59"/>
  <c r="J27" i="59"/>
  <c r="M26" i="59"/>
  <c r="N26" i="59" s="1"/>
  <c r="L26" i="59"/>
  <c r="K26" i="59"/>
  <c r="J26" i="59"/>
  <c r="M25" i="59"/>
  <c r="N25" i="59" s="1"/>
  <c r="L25" i="59"/>
  <c r="K25" i="59"/>
  <c r="M24" i="59"/>
  <c r="N24" i="59" s="1"/>
  <c r="L24" i="59"/>
  <c r="K24" i="59"/>
  <c r="J24" i="59"/>
  <c r="E24" i="59"/>
  <c r="M23" i="59"/>
  <c r="N23" i="59" s="1"/>
  <c r="L23" i="59"/>
  <c r="K23" i="59"/>
  <c r="J23" i="59"/>
  <c r="E23" i="59"/>
  <c r="M22" i="59"/>
  <c r="N22" i="59" s="1"/>
  <c r="L22" i="59"/>
  <c r="K22" i="59"/>
  <c r="J22" i="59"/>
  <c r="E22" i="59"/>
  <c r="M21" i="59"/>
  <c r="N21" i="59" s="1"/>
  <c r="L21" i="59"/>
  <c r="K21" i="59"/>
  <c r="J21" i="59"/>
  <c r="E21" i="59"/>
  <c r="M20" i="59"/>
  <c r="N20" i="59" s="1"/>
  <c r="L20" i="59"/>
  <c r="K20" i="59"/>
  <c r="J20" i="59"/>
  <c r="E20" i="59"/>
  <c r="M19" i="59"/>
  <c r="N19" i="59" s="1"/>
  <c r="L19" i="59"/>
  <c r="K19" i="59"/>
  <c r="J19" i="59"/>
  <c r="E19" i="59"/>
  <c r="M18" i="59"/>
  <c r="N18" i="59" s="1"/>
  <c r="L18" i="59"/>
  <c r="K18" i="59"/>
  <c r="J18" i="59"/>
  <c r="E18" i="59"/>
  <c r="M17" i="59"/>
  <c r="N17" i="59" s="1"/>
  <c r="L17" i="59"/>
  <c r="K17" i="59"/>
  <c r="J17" i="59"/>
  <c r="E17" i="59"/>
  <c r="M16" i="59"/>
  <c r="N16" i="59" s="1"/>
  <c r="L16" i="59"/>
  <c r="K16" i="59"/>
  <c r="J16" i="59"/>
  <c r="E16" i="59"/>
  <c r="B16" i="59"/>
  <c r="B20" i="59" s="1"/>
  <c r="B24" i="59" s="1"/>
  <c r="M15" i="59"/>
  <c r="N15" i="59" s="1"/>
  <c r="L15" i="59"/>
  <c r="K15" i="59"/>
  <c r="J15" i="59"/>
  <c r="E15" i="59"/>
  <c r="B15" i="59"/>
  <c r="B19" i="59" s="1"/>
  <c r="B23" i="59" s="1"/>
  <c r="M14" i="59"/>
  <c r="N14" i="59" s="1"/>
  <c r="L14" i="59"/>
  <c r="K14" i="59"/>
  <c r="J14" i="59"/>
  <c r="E14" i="59"/>
  <c r="B14" i="59"/>
  <c r="B18" i="59" s="1"/>
  <c r="B22" i="59" s="1"/>
  <c r="M13" i="59"/>
  <c r="N13" i="59" s="1"/>
  <c r="L13" i="59"/>
  <c r="K13" i="59"/>
  <c r="J13" i="59"/>
  <c r="M12" i="59"/>
  <c r="N12" i="59" s="1"/>
  <c r="L12" i="59"/>
  <c r="K12" i="59"/>
  <c r="J12" i="59"/>
  <c r="M11" i="59"/>
  <c r="N11" i="59" s="1"/>
  <c r="L11" i="59"/>
  <c r="K11" i="59"/>
  <c r="J11" i="59"/>
  <c r="M10" i="59"/>
  <c r="N10" i="59" s="1"/>
  <c r="L10" i="59"/>
  <c r="K10" i="59"/>
  <c r="J10" i="59"/>
  <c r="N9" i="59"/>
  <c r="K9" i="59"/>
  <c r="J9" i="59"/>
  <c r="A9" i="59"/>
  <c r="A13" i="59" s="1"/>
  <c r="A17" i="59" s="1"/>
  <c r="K8" i="59"/>
  <c r="J8" i="59"/>
  <c r="K7" i="59"/>
  <c r="J7" i="59"/>
  <c r="K6" i="59"/>
  <c r="K5" i="59"/>
  <c r="C22" i="58"/>
  <c r="C21" i="58"/>
  <c r="E14" i="58"/>
  <c r="E13" i="58"/>
  <c r="E12" i="58"/>
  <c r="E11" i="58"/>
  <c r="C11" i="58"/>
  <c r="C15" i="58" s="1"/>
  <c r="E10" i="58"/>
  <c r="C10" i="58"/>
  <c r="C14" i="58" s="1"/>
  <c r="E9" i="58"/>
  <c r="C9" i="58"/>
  <c r="C13" i="58" s="1"/>
  <c r="E8" i="58"/>
  <c r="AAO34" i="43"/>
  <c r="AAN34" i="43"/>
  <c r="AAM34" i="43"/>
  <c r="AAL34" i="43"/>
  <c r="AAK34" i="43"/>
  <c r="AAJ34" i="43"/>
  <c r="AAI34" i="43"/>
  <c r="AAH34" i="43"/>
  <c r="AAG34" i="43"/>
  <c r="AAF34" i="43"/>
  <c r="AAE34" i="43"/>
  <c r="AAD34" i="43"/>
  <c r="AAC34" i="43"/>
  <c r="AAB34" i="43"/>
  <c r="AAA34" i="43"/>
  <c r="ZZ34" i="43"/>
  <c r="ZY34" i="43"/>
  <c r="ZX34" i="43"/>
  <c r="ZW34" i="43"/>
  <c r="ZV34" i="43"/>
  <c r="ZU34" i="43"/>
  <c r="ZT34" i="43"/>
  <c r="ZS34" i="43"/>
  <c r="ZR34" i="43"/>
  <c r="ZQ34" i="43"/>
  <c r="ZP34" i="43"/>
  <c r="ZO34" i="43"/>
  <c r="ZN34" i="43"/>
  <c r="ZM34" i="43"/>
  <c r="ZL34" i="43"/>
  <c r="ZK34" i="43"/>
  <c r="ZJ34" i="43"/>
  <c r="ZI34" i="43"/>
  <c r="ZH34" i="43"/>
  <c r="ZG34" i="43"/>
  <c r="ZF34" i="43"/>
  <c r="ZE34" i="43"/>
  <c r="ZD34" i="43"/>
  <c r="ZC34" i="43"/>
  <c r="ZB34" i="43"/>
  <c r="ZA34" i="43"/>
  <c r="YZ34" i="43"/>
  <c r="YY34" i="43"/>
  <c r="YX34" i="43"/>
  <c r="YW34" i="43"/>
  <c r="YV34" i="43"/>
  <c r="YU34" i="43"/>
  <c r="YT34" i="43"/>
  <c r="YS34" i="43"/>
  <c r="YR34" i="43"/>
  <c r="YQ34" i="43"/>
  <c r="YP34" i="43"/>
  <c r="YO34" i="43"/>
  <c r="YN34" i="43"/>
  <c r="YM34" i="43"/>
  <c r="YL34" i="43"/>
  <c r="YK34" i="43"/>
  <c r="YJ34" i="43"/>
  <c r="YI34" i="43"/>
  <c r="YH34" i="43"/>
  <c r="YG34" i="43"/>
  <c r="YF34" i="43"/>
  <c r="YE34" i="43"/>
  <c r="YD34" i="43"/>
  <c r="YC34" i="43"/>
  <c r="YB34" i="43"/>
  <c r="YA34" i="43"/>
  <c r="XZ34" i="43"/>
  <c r="XY34" i="43"/>
  <c r="XX34" i="43"/>
  <c r="XW34" i="43"/>
  <c r="XV34" i="43"/>
  <c r="XU34" i="43"/>
  <c r="XT34" i="43"/>
  <c r="XS34" i="43"/>
  <c r="XR34" i="43"/>
  <c r="XQ34" i="43"/>
  <c r="XP34" i="43"/>
  <c r="XO34" i="43"/>
  <c r="XN34" i="43"/>
  <c r="XM34" i="43"/>
  <c r="XL34" i="43"/>
  <c r="XK34" i="43"/>
  <c r="XJ34" i="43"/>
  <c r="XI34" i="43"/>
  <c r="XH34" i="43"/>
  <c r="XG34" i="43"/>
  <c r="XF34" i="43"/>
  <c r="XE34" i="43"/>
  <c r="XD34" i="43"/>
  <c r="XC34" i="43"/>
  <c r="XB34" i="43"/>
  <c r="XA34" i="43"/>
  <c r="WZ34" i="43"/>
  <c r="WY34" i="43"/>
  <c r="WX34" i="43"/>
  <c r="WW34" i="43"/>
  <c r="WV34" i="43"/>
  <c r="WU34" i="43"/>
  <c r="WT34" i="43"/>
  <c r="WS34" i="43"/>
  <c r="WR34" i="43"/>
  <c r="WQ34" i="43"/>
  <c r="WP34" i="43"/>
  <c r="WO34" i="43"/>
  <c r="WN34" i="43"/>
  <c r="WM34" i="43"/>
  <c r="WL34" i="43"/>
  <c r="WK34" i="43"/>
  <c r="WJ34" i="43"/>
  <c r="WI34" i="43"/>
  <c r="WH34" i="43"/>
  <c r="WG34" i="43"/>
  <c r="WF34" i="43"/>
  <c r="WE34" i="43"/>
  <c r="WD34" i="43"/>
  <c r="WC34" i="43"/>
  <c r="WB34" i="43"/>
  <c r="WA34" i="43"/>
  <c r="VZ34" i="43"/>
  <c r="VY34" i="43"/>
  <c r="VX34" i="43"/>
  <c r="VW34" i="43"/>
  <c r="VV34" i="43"/>
  <c r="VU34" i="43"/>
  <c r="VT34" i="43"/>
  <c r="VS34" i="43"/>
  <c r="VR34" i="43"/>
  <c r="VQ34" i="43"/>
  <c r="VP34" i="43"/>
  <c r="VO34" i="43"/>
  <c r="VN34" i="43"/>
  <c r="VM34" i="43"/>
  <c r="VL34" i="43"/>
  <c r="VK34" i="43"/>
  <c r="VJ34" i="43"/>
  <c r="VI34" i="43"/>
  <c r="VH34" i="43"/>
  <c r="VG34" i="43"/>
  <c r="VF34" i="43"/>
  <c r="VE34" i="43"/>
  <c r="VD34" i="43"/>
  <c r="VC34" i="43"/>
  <c r="VB34" i="43"/>
  <c r="VA34" i="43"/>
  <c r="UZ34" i="43"/>
  <c r="UY34" i="43"/>
  <c r="UX34" i="43"/>
  <c r="UW34" i="43"/>
  <c r="UV34" i="43"/>
  <c r="UU34" i="43"/>
  <c r="UT34" i="43"/>
  <c r="US34" i="43"/>
  <c r="UR34" i="43"/>
  <c r="UQ34" i="43"/>
  <c r="UP34" i="43"/>
  <c r="UO34" i="43"/>
  <c r="UN34" i="43"/>
  <c r="UM34" i="43"/>
  <c r="UL34" i="43"/>
  <c r="UK34" i="43"/>
  <c r="UJ34" i="43"/>
  <c r="UI34" i="43"/>
  <c r="UH34" i="43"/>
  <c r="UG34" i="43"/>
  <c r="UF34" i="43"/>
  <c r="UE34" i="43"/>
  <c r="UD34" i="43"/>
  <c r="UC34" i="43"/>
  <c r="UB34" i="43"/>
  <c r="UA34" i="43"/>
  <c r="TZ34" i="43"/>
  <c r="TY34" i="43"/>
  <c r="TX34" i="43"/>
  <c r="TW34" i="43"/>
  <c r="TV34" i="43"/>
  <c r="TU34" i="43"/>
  <c r="TT34" i="43"/>
  <c r="TS34" i="43"/>
  <c r="TR34" i="43"/>
  <c r="TQ34" i="43"/>
  <c r="TP34" i="43"/>
  <c r="TO34" i="43"/>
  <c r="TN34" i="43"/>
  <c r="TM34" i="43"/>
  <c r="TL34" i="43"/>
  <c r="TK34" i="43"/>
  <c r="TJ34" i="43"/>
  <c r="TI34" i="43"/>
  <c r="TH34" i="43"/>
  <c r="TG34" i="43"/>
  <c r="TF34" i="43"/>
  <c r="TE34" i="43"/>
  <c r="TD34" i="43"/>
  <c r="TC34" i="43"/>
  <c r="TB34" i="43"/>
  <c r="TA34" i="43"/>
  <c r="SZ34" i="43"/>
  <c r="SY34" i="43"/>
  <c r="SX34" i="43"/>
  <c r="SW34" i="43"/>
  <c r="SV34" i="43"/>
  <c r="SU34" i="43"/>
  <c r="ST34" i="43"/>
  <c r="SS34" i="43"/>
  <c r="SR34" i="43"/>
  <c r="SQ34" i="43"/>
  <c r="SP34" i="43"/>
  <c r="SO34" i="43"/>
  <c r="SN34" i="43"/>
  <c r="SM34" i="43"/>
  <c r="SL34" i="43"/>
  <c r="SK34" i="43"/>
  <c r="SJ34" i="43"/>
  <c r="SI34" i="43"/>
  <c r="SH34" i="43"/>
  <c r="SG34" i="43"/>
  <c r="SF34" i="43"/>
  <c r="SE34" i="43"/>
  <c r="SD34" i="43"/>
  <c r="APN6" i="43"/>
  <c r="APM6" i="43"/>
  <c r="APL6" i="43"/>
  <c r="APK6" i="43"/>
  <c r="APJ6" i="43"/>
  <c r="API6" i="43"/>
  <c r="APH6" i="43"/>
  <c r="APG6" i="43"/>
  <c r="APF6" i="43"/>
  <c r="APE6" i="43"/>
  <c r="APD6" i="43"/>
  <c r="APC6" i="43"/>
  <c r="APB6" i="43"/>
  <c r="APA6" i="43"/>
  <c r="AOZ6" i="43"/>
  <c r="AOY6" i="43"/>
  <c r="AOX6" i="43"/>
  <c r="AOW6" i="43"/>
  <c r="AOV6" i="43"/>
  <c r="AOU6" i="43"/>
  <c r="AOT6" i="43"/>
  <c r="AOS6" i="43"/>
  <c r="AOR6" i="43"/>
  <c r="AOQ6" i="43"/>
  <c r="AOP6" i="43"/>
  <c r="AOO6" i="43"/>
  <c r="AON6" i="43"/>
  <c r="AOM6" i="43"/>
  <c r="AOL6" i="43"/>
  <c r="AOK6" i="43"/>
  <c r="AOJ6" i="43"/>
  <c r="AOI6" i="43"/>
  <c r="AOH6" i="43"/>
  <c r="AOG6" i="43"/>
  <c r="AOF6" i="43"/>
  <c r="AOE6" i="43"/>
  <c r="AOD6" i="43"/>
  <c r="AOC6" i="43"/>
  <c r="AOB6" i="43"/>
  <c r="AOA6" i="43"/>
  <c r="ANZ6" i="43"/>
  <c r="ANY6" i="43"/>
  <c r="ANX6" i="43"/>
  <c r="ANW6" i="43"/>
  <c r="ANV6" i="43"/>
  <c r="ANU6" i="43"/>
  <c r="ANT6" i="43"/>
  <c r="ANS6" i="43"/>
  <c r="ANR6" i="43"/>
  <c r="ANQ6" i="43"/>
  <c r="ANP6" i="43"/>
  <c r="ANO6" i="43"/>
  <c r="ANN6" i="43"/>
  <c r="ANM6" i="43"/>
  <c r="ANL6" i="43"/>
  <c r="ANK6" i="43"/>
  <c r="ANJ6" i="43"/>
  <c r="ANI6" i="43"/>
  <c r="ANH6" i="43"/>
  <c r="ANG6" i="43"/>
  <c r="ANF6" i="43"/>
  <c r="ANE6" i="43"/>
  <c r="AND6" i="43"/>
  <c r="ANC6" i="43"/>
  <c r="ANB6" i="43"/>
  <c r="ANA6" i="43"/>
  <c r="AMZ6" i="43"/>
  <c r="AMY6" i="43"/>
  <c r="AMX6" i="43"/>
  <c r="AMW6" i="43"/>
  <c r="AMV6" i="43"/>
  <c r="AMU6" i="43"/>
  <c r="AMT6" i="43"/>
  <c r="AMS6" i="43"/>
  <c r="AMR6" i="43"/>
  <c r="AMQ6" i="43"/>
  <c r="AMP6" i="43"/>
  <c r="AMO6" i="43"/>
  <c r="AMN6" i="43"/>
  <c r="AMM6" i="43"/>
  <c r="AML6" i="43"/>
  <c r="AMK6" i="43"/>
  <c r="AMJ6" i="43"/>
  <c r="AMI6" i="43"/>
  <c r="AMH6" i="43"/>
  <c r="AMG6" i="43"/>
  <c r="AMF6" i="43"/>
  <c r="AME6" i="43"/>
  <c r="AMD6" i="43"/>
  <c r="AMC6" i="43"/>
  <c r="AMB6" i="43"/>
  <c r="AMA6" i="43"/>
  <c r="ALZ6" i="43"/>
  <c r="ALY6" i="43"/>
  <c r="ALX6" i="43"/>
  <c r="ALW6" i="43"/>
  <c r="ALV6" i="43"/>
  <c r="ALU6" i="43"/>
  <c r="ALT6" i="43"/>
  <c r="ALS6" i="43"/>
  <c r="ALR6" i="43"/>
  <c r="ALQ6" i="43"/>
  <c r="ALP6" i="43"/>
  <c r="ALO6" i="43"/>
  <c r="ALN6" i="43"/>
  <c r="ALM6" i="43"/>
  <c r="ALL6" i="43"/>
  <c r="ALK6" i="43"/>
  <c r="ALJ6" i="43"/>
  <c r="ALI6" i="43"/>
  <c r="ALH6" i="43"/>
  <c r="ALG6" i="43"/>
  <c r="ALF6" i="43"/>
  <c r="ALE6" i="43"/>
  <c r="ALD6" i="43"/>
  <c r="ALC6" i="43"/>
  <c r="ALB6" i="43"/>
  <c r="ALA6" i="43"/>
  <c r="AKZ6" i="43"/>
  <c r="AKY6" i="43"/>
  <c r="AKX6" i="43"/>
  <c r="AKW6" i="43"/>
  <c r="AKV6" i="43"/>
  <c r="AKU6" i="43"/>
  <c r="AKT6" i="43"/>
  <c r="AKS6" i="43"/>
  <c r="AKR6" i="43"/>
  <c r="AKQ6" i="43"/>
  <c r="AKP6" i="43"/>
  <c r="AKO6" i="43"/>
  <c r="AKN6" i="43"/>
  <c r="AKM6" i="43"/>
  <c r="AKL6" i="43"/>
  <c r="AKK6" i="43"/>
  <c r="AKJ6" i="43"/>
  <c r="AKI6" i="43"/>
  <c r="AKH6" i="43"/>
  <c r="AKG6" i="43"/>
  <c r="AKF6" i="43"/>
  <c r="AKE6" i="43"/>
  <c r="AKD6" i="43"/>
  <c r="AKC6" i="43"/>
  <c r="AKB6" i="43"/>
  <c r="AKA6" i="43"/>
  <c r="AJZ6" i="43"/>
  <c r="AJY6" i="43"/>
  <c r="AJX6" i="43"/>
  <c r="AJW6" i="43"/>
  <c r="AJV6" i="43"/>
  <c r="AJU6" i="43"/>
  <c r="AJT6" i="43"/>
  <c r="AJS6" i="43"/>
  <c r="AJR6" i="43"/>
  <c r="AJQ6" i="43"/>
  <c r="AJP6" i="43"/>
  <c r="AJO6" i="43"/>
  <c r="AJN6" i="43"/>
  <c r="AJM6" i="43"/>
  <c r="AJL6" i="43"/>
  <c r="AJK6" i="43"/>
  <c r="AJJ6" i="43"/>
  <c r="AJI6" i="43"/>
  <c r="AJH6" i="43"/>
  <c r="AJG6" i="43"/>
  <c r="AJF6" i="43"/>
  <c r="AJE6" i="43"/>
  <c r="AJD6" i="43"/>
  <c r="AJC6" i="43"/>
  <c r="AJB6" i="43"/>
  <c r="AJA6" i="43"/>
  <c r="AIZ6" i="43"/>
  <c r="AIY6" i="43"/>
  <c r="AIX6" i="43"/>
  <c r="AIW6" i="43"/>
  <c r="AIV6" i="43"/>
  <c r="AIU6" i="43"/>
  <c r="AIT6" i="43"/>
  <c r="AIS6" i="43"/>
  <c r="AIR6" i="43"/>
  <c r="AIQ6" i="43"/>
  <c r="AIP6" i="43"/>
  <c r="AIO6" i="43"/>
  <c r="AIN6" i="43"/>
  <c r="AIM6" i="43"/>
  <c r="AIL6" i="43"/>
  <c r="AIK6" i="43"/>
  <c r="AIJ6" i="43"/>
  <c r="AII6" i="43"/>
  <c r="AIH6" i="43"/>
  <c r="AIG6" i="43"/>
  <c r="AIF6" i="43"/>
  <c r="AIE6" i="43"/>
  <c r="AID6" i="43"/>
  <c r="AIC6" i="43"/>
  <c r="AIB6" i="43"/>
  <c r="AIA6" i="43"/>
  <c r="AHZ6" i="43"/>
  <c r="AHY6" i="43"/>
  <c r="AHX6" i="43"/>
  <c r="AHW6" i="43"/>
  <c r="AHV6" i="43"/>
  <c r="AHU6" i="43"/>
  <c r="AHT6" i="43"/>
  <c r="AHS6" i="43"/>
  <c r="AHR6" i="43"/>
  <c r="AHQ6" i="43"/>
  <c r="AHP6" i="43"/>
  <c r="AHO6" i="43"/>
  <c r="AHN6" i="43"/>
  <c r="AHM6" i="43"/>
  <c r="AHL6" i="43"/>
  <c r="AHK6" i="43"/>
  <c r="AHJ6" i="43"/>
  <c r="AHI6" i="43"/>
  <c r="AHH6" i="43"/>
  <c r="AHG6" i="43"/>
  <c r="AHF6" i="43"/>
  <c r="AHE6" i="43"/>
  <c r="AHD6" i="43"/>
  <c r="AHC6" i="43"/>
  <c r="AHB6" i="43"/>
  <c r="AHA6" i="43"/>
  <c r="AGZ6" i="43"/>
  <c r="AGY6" i="43"/>
  <c r="AGX6" i="43"/>
  <c r="AGW6" i="43"/>
  <c r="AGV6" i="43"/>
  <c r="AGU6" i="43"/>
  <c r="AGT6" i="43"/>
  <c r="AGS6" i="43"/>
  <c r="AGR6" i="43"/>
  <c r="AGQ6" i="43"/>
  <c r="AGP6" i="43"/>
  <c r="AGO6" i="43"/>
  <c r="AGN6" i="43"/>
  <c r="AGM6" i="43"/>
  <c r="AGL6" i="43"/>
  <c r="AGK6" i="43"/>
  <c r="AGJ6" i="43"/>
  <c r="AGI6" i="43"/>
  <c r="AGH6" i="43"/>
  <c r="AGG6" i="43"/>
  <c r="AGF6" i="43"/>
  <c r="AGE6" i="43"/>
  <c r="AGD6" i="43"/>
  <c r="AGC6" i="43"/>
  <c r="AGB6" i="43"/>
  <c r="AGA6" i="43"/>
  <c r="AFZ6" i="43"/>
  <c r="AFY6" i="43"/>
  <c r="AFX6" i="43"/>
  <c r="AFW6" i="43"/>
  <c r="AFV6" i="43"/>
  <c r="AFU6" i="43"/>
  <c r="AFT6" i="43"/>
  <c r="AFS6" i="43"/>
  <c r="AFR6" i="43"/>
  <c r="AFQ6" i="43"/>
  <c r="AFP6" i="43"/>
  <c r="AFO6" i="43"/>
  <c r="AFN6" i="43"/>
  <c r="AFM6" i="43"/>
  <c r="AFL6" i="43"/>
  <c r="AFK6" i="43"/>
  <c r="AFJ6" i="43"/>
  <c r="AFI6" i="43"/>
  <c r="AFH6" i="43"/>
  <c r="AFG6" i="43"/>
  <c r="AFF6" i="43"/>
  <c r="AFE6" i="43"/>
  <c r="AFD6" i="43"/>
  <c r="AFC6" i="43"/>
  <c r="AFB6" i="43"/>
  <c r="AFA6" i="43"/>
  <c r="AEZ6" i="43"/>
  <c r="AEY6" i="43"/>
  <c r="AEX6" i="43"/>
  <c r="AEW6" i="43"/>
  <c r="AEV6" i="43"/>
  <c r="AEU6" i="43"/>
  <c r="AET6" i="43"/>
  <c r="AES6" i="43"/>
  <c r="AER6" i="43"/>
  <c r="AEQ6" i="43"/>
  <c r="AEP6" i="43"/>
  <c r="AEO6" i="43"/>
  <c r="AEN6" i="43"/>
  <c r="AEM6" i="43"/>
  <c r="AEL6" i="43"/>
  <c r="AEK6" i="43"/>
  <c r="AEJ6" i="43"/>
  <c r="AEI6" i="43"/>
  <c r="AEH6" i="43"/>
  <c r="AEG6" i="43"/>
  <c r="AEF6" i="43"/>
  <c r="AEE6" i="43"/>
  <c r="AED6" i="43"/>
  <c r="AEC6" i="43"/>
  <c r="AEB6" i="43"/>
  <c r="AEA6" i="43"/>
  <c r="ADZ6" i="43"/>
  <c r="ADY6" i="43"/>
  <c r="ADX6" i="43"/>
  <c r="ADW6" i="43"/>
  <c r="ADV6" i="43"/>
  <c r="ADU6" i="43"/>
  <c r="ADT6" i="43"/>
  <c r="ADS6" i="43"/>
  <c r="ADR6" i="43"/>
  <c r="ADQ6" i="43"/>
  <c r="ADP6" i="43"/>
  <c r="ADO6" i="43"/>
  <c r="ADN6" i="43"/>
  <c r="ADM6" i="43"/>
  <c r="ADL6" i="43"/>
  <c r="ADK6" i="43"/>
  <c r="ADJ6" i="43"/>
  <c r="ADI6" i="43"/>
  <c r="ADH6" i="43"/>
  <c r="ADG6" i="43"/>
  <c r="ADF6" i="43"/>
  <c r="ADE6" i="43"/>
  <c r="ADD6" i="43"/>
  <c r="ADC6" i="43"/>
  <c r="ADB6" i="43"/>
  <c r="ADA6" i="43"/>
  <c r="ACZ6" i="43"/>
  <c r="ACY6" i="43"/>
  <c r="ACX6" i="43"/>
  <c r="ACW6" i="43"/>
  <c r="ACV6" i="43"/>
  <c r="ACU6" i="43"/>
  <c r="ACT6" i="43"/>
  <c r="ACS6" i="43"/>
  <c r="ACR6" i="43"/>
  <c r="ACQ6" i="43"/>
  <c r="ACP6" i="43"/>
  <c r="ACO6" i="43"/>
  <c r="ACN6" i="43"/>
  <c r="ACM6" i="43"/>
  <c r="ACL6" i="43"/>
  <c r="ACK6" i="43"/>
  <c r="ACJ6" i="43"/>
  <c r="ACI6" i="43"/>
  <c r="ACH6" i="43"/>
  <c r="ACG6" i="43"/>
  <c r="ACF6" i="43"/>
  <c r="ACE6" i="43"/>
  <c r="ACD6" i="43"/>
  <c r="ACC6" i="43"/>
  <c r="ACB6" i="43"/>
  <c r="ACA6" i="43"/>
  <c r="ABZ6" i="43"/>
  <c r="ABY6" i="43"/>
  <c r="ABX6" i="43"/>
  <c r="ABW6" i="43"/>
  <c r="ABV6" i="43"/>
  <c r="ABU6" i="43"/>
  <c r="ABT6" i="43"/>
  <c r="ABS6" i="43"/>
  <c r="ABR6" i="43"/>
  <c r="ABQ6" i="43"/>
  <c r="ABP6" i="43"/>
  <c r="ABO6" i="43"/>
  <c r="ABN6" i="43"/>
  <c r="ABM6" i="43"/>
  <c r="ABL6" i="43"/>
  <c r="ABK6" i="43"/>
  <c r="ABJ6" i="43"/>
  <c r="ABI6" i="43"/>
  <c r="ABH6" i="43"/>
  <c r="ABG6" i="43"/>
  <c r="ABF6" i="43"/>
  <c r="ABE6" i="43"/>
  <c r="ABD6" i="43"/>
  <c r="ABC6" i="43"/>
  <c r="ABB6" i="43"/>
  <c r="ABA6" i="43"/>
  <c r="AAZ6" i="43"/>
  <c r="AAY6" i="43"/>
  <c r="AAX6" i="43"/>
  <c r="AAW6" i="43"/>
  <c r="AAV6" i="43"/>
  <c r="AAU6" i="43"/>
  <c r="AAT6" i="43"/>
  <c r="AAS6" i="43"/>
  <c r="AAR6" i="43"/>
  <c r="AAQ6" i="43"/>
  <c r="AAP6" i="43"/>
  <c r="AAO6" i="43"/>
  <c r="AAN6" i="43"/>
  <c r="AAM6" i="43"/>
  <c r="AAL6" i="43"/>
  <c r="AAK6" i="43"/>
  <c r="AAJ6" i="43"/>
  <c r="AAI6" i="43"/>
  <c r="AAH6" i="43"/>
  <c r="AAG6" i="43"/>
  <c r="AAF6" i="43"/>
  <c r="AAE6" i="43"/>
  <c r="AAD6" i="43"/>
  <c r="AAC6" i="43"/>
  <c r="AAB6" i="43"/>
  <c r="AAA6" i="43"/>
  <c r="ZZ6" i="43"/>
  <c r="ZY6" i="43"/>
  <c r="ZX6" i="43"/>
  <c r="ZW6" i="43"/>
  <c r="ZV6" i="43"/>
  <c r="ZU6" i="43"/>
  <c r="ZT6" i="43"/>
  <c r="ZS6" i="43"/>
  <c r="ZR6" i="43"/>
  <c r="ZQ6" i="43"/>
  <c r="ZP6" i="43"/>
  <c r="ZO6" i="43"/>
  <c r="ZN6" i="43"/>
  <c r="ZM6" i="43"/>
  <c r="ZL6" i="43"/>
  <c r="ZK6" i="43"/>
  <c r="ZJ6" i="43"/>
  <c r="ZI6" i="43"/>
  <c r="ZH6" i="43"/>
  <c r="ZG6" i="43"/>
  <c r="ZF6" i="43"/>
  <c r="ZE6" i="43"/>
  <c r="ZD6" i="43"/>
  <c r="ZC6" i="43"/>
  <c r="ZB6" i="43"/>
  <c r="ZA6" i="43"/>
  <c r="YZ6" i="43"/>
  <c r="YY6" i="43"/>
  <c r="YX6" i="43"/>
  <c r="YW6" i="43"/>
  <c r="YV6" i="43"/>
  <c r="YU6" i="43"/>
  <c r="YT6" i="43"/>
  <c r="YS6" i="43"/>
  <c r="YR6" i="43"/>
  <c r="YQ6" i="43"/>
  <c r="YP6" i="43"/>
  <c r="YO6" i="43"/>
  <c r="YN6" i="43"/>
  <c r="YM6" i="43"/>
  <c r="YL6" i="43"/>
  <c r="YK6" i="43"/>
  <c r="YJ6" i="43"/>
  <c r="YI6" i="43"/>
  <c r="YH6" i="43"/>
  <c r="YG6" i="43"/>
  <c r="YF6" i="43"/>
  <c r="YE6" i="43"/>
  <c r="YD6" i="43"/>
  <c r="YC6" i="43"/>
  <c r="YB6" i="43"/>
  <c r="YA6" i="43"/>
  <c r="XZ6" i="43"/>
  <c r="XY6" i="43"/>
  <c r="XX6" i="43"/>
  <c r="XW6" i="43"/>
  <c r="XV6" i="43"/>
  <c r="XU6" i="43"/>
  <c r="XT6" i="43"/>
  <c r="XS6" i="43"/>
  <c r="XR6" i="43"/>
  <c r="XQ6" i="43"/>
  <c r="XP6" i="43"/>
  <c r="XO6" i="43"/>
  <c r="XN6" i="43"/>
  <c r="XM6" i="43"/>
  <c r="XL6" i="43"/>
  <c r="XK6" i="43"/>
  <c r="XJ6" i="43"/>
  <c r="XI6" i="43"/>
  <c r="XH6" i="43"/>
  <c r="XG6" i="43"/>
  <c r="XF6" i="43"/>
  <c r="XE6" i="43"/>
  <c r="XD6" i="43"/>
  <c r="XC6" i="43"/>
  <c r="XB6" i="43"/>
  <c r="XA6" i="43"/>
  <c r="WZ6" i="43"/>
  <c r="WY6" i="43"/>
  <c r="WX6" i="43"/>
  <c r="WW6" i="43"/>
  <c r="WV6" i="43"/>
  <c r="WU6" i="43"/>
  <c r="WT6" i="43"/>
  <c r="WS6" i="43"/>
  <c r="WR6" i="43"/>
  <c r="WQ6" i="43"/>
  <c r="WP6" i="43"/>
  <c r="WO6" i="43"/>
  <c r="WN6" i="43"/>
  <c r="WM6" i="43"/>
  <c r="WL6" i="43"/>
  <c r="WK6" i="43"/>
  <c r="WJ6" i="43"/>
  <c r="WI6" i="43"/>
  <c r="WH6" i="43"/>
  <c r="WG6" i="43"/>
  <c r="WF6" i="43"/>
  <c r="WE6" i="43"/>
  <c r="WD6" i="43"/>
  <c r="WC6" i="43"/>
  <c r="WB6" i="43"/>
  <c r="WA6" i="43"/>
  <c r="VZ6" i="43"/>
  <c r="VY6" i="43"/>
  <c r="VX6" i="43"/>
  <c r="VW6" i="43"/>
  <c r="VV6" i="43"/>
  <c r="VU6" i="43"/>
  <c r="VT6" i="43"/>
  <c r="VS6" i="43"/>
  <c r="VR6" i="43"/>
  <c r="VQ6" i="43"/>
  <c r="VP6" i="43"/>
  <c r="VO6" i="43"/>
  <c r="VN6" i="43"/>
  <c r="VM6" i="43"/>
  <c r="VL6" i="43"/>
  <c r="VK6" i="43"/>
  <c r="VJ6" i="43"/>
  <c r="VI6" i="43"/>
  <c r="VH6" i="43"/>
  <c r="VG6" i="43"/>
  <c r="VF6" i="43"/>
  <c r="VE6" i="43"/>
  <c r="VD6" i="43"/>
  <c r="VC6" i="43"/>
  <c r="VB6" i="43"/>
  <c r="VA6" i="43"/>
  <c r="UZ6" i="43"/>
  <c r="UY6" i="43"/>
  <c r="UX6" i="43"/>
  <c r="UW6" i="43"/>
  <c r="UV6" i="43"/>
  <c r="UU6" i="43"/>
  <c r="UT6" i="43"/>
  <c r="US6" i="43"/>
  <c r="UR6" i="43"/>
  <c r="UQ6" i="43"/>
  <c r="UP6" i="43"/>
  <c r="UO6" i="43"/>
  <c r="UN6" i="43"/>
  <c r="UM6" i="43"/>
  <c r="UL6" i="43"/>
  <c r="UK6" i="43"/>
  <c r="UJ6" i="43"/>
  <c r="UI6" i="43"/>
  <c r="UH6" i="43"/>
  <c r="UG6" i="43"/>
  <c r="UF6" i="43"/>
  <c r="UE6" i="43"/>
  <c r="UD6" i="43"/>
  <c r="UC6" i="43"/>
  <c r="UB6" i="43"/>
  <c r="UA6" i="43"/>
  <c r="TZ6" i="43"/>
  <c r="TY6" i="43"/>
  <c r="TX6" i="43"/>
  <c r="TW6" i="43"/>
  <c r="TV6" i="43"/>
  <c r="TU6" i="43"/>
  <c r="TT6" i="43"/>
  <c r="TS6" i="43"/>
  <c r="TR6" i="43"/>
  <c r="TQ6" i="43"/>
  <c r="TP6" i="43"/>
  <c r="TO6" i="43"/>
  <c r="TN6" i="43"/>
  <c r="TM6" i="43"/>
  <c r="TL6" i="43"/>
  <c r="TK6" i="43"/>
  <c r="TJ6" i="43"/>
  <c r="TI6" i="43"/>
  <c r="TH6" i="43"/>
  <c r="TG6" i="43"/>
  <c r="TF6" i="43"/>
  <c r="TE6" i="43"/>
  <c r="TD6" i="43"/>
  <c r="TC6" i="43"/>
  <c r="TB6" i="43"/>
  <c r="TA6" i="43"/>
  <c r="SZ6" i="43"/>
  <c r="SY6" i="43"/>
  <c r="SX6" i="43"/>
  <c r="SW6" i="43"/>
  <c r="SV6" i="43"/>
  <c r="SU6" i="43"/>
  <c r="ST6" i="43"/>
  <c r="SS6" i="43"/>
  <c r="SR6" i="43"/>
  <c r="SQ6" i="43"/>
  <c r="SP6" i="43"/>
  <c r="SO6" i="43"/>
  <c r="SN6" i="43"/>
  <c r="SM6" i="43"/>
  <c r="SL6" i="43"/>
  <c r="SK6" i="43"/>
  <c r="SJ6" i="43"/>
  <c r="SI6" i="43"/>
  <c r="SH6" i="43"/>
  <c r="SG6" i="43"/>
  <c r="SF6" i="43"/>
  <c r="SE6" i="43"/>
  <c r="FE5" i="39"/>
  <c r="FD5" i="39"/>
  <c r="FC4" i="39"/>
  <c r="FB5" i="39"/>
  <c r="FA5" i="39"/>
  <c r="EZ5" i="39"/>
  <c r="EY5" i="39"/>
  <c r="EX4" i="39"/>
  <c r="FD12" i="39"/>
  <c r="FC12" i="39"/>
  <c r="FB12" i="39"/>
  <c r="FA12" i="39"/>
  <c r="EZ12" i="39"/>
  <c r="EY12" i="39"/>
  <c r="EX12" i="39"/>
  <c r="EW12" i="39"/>
  <c r="EV12" i="39"/>
  <c r="EU12" i="39"/>
  <c r="ET12" i="39"/>
  <c r="ES12" i="39"/>
  <c r="ER12" i="39"/>
  <c r="EQ12" i="39"/>
  <c r="EP12" i="39"/>
  <c r="EO12" i="39"/>
  <c r="EN12" i="39"/>
  <c r="EM12" i="39"/>
  <c r="EL12" i="39"/>
  <c r="EK12" i="39"/>
  <c r="EJ12" i="39"/>
  <c r="EI12" i="39"/>
  <c r="EH12" i="39"/>
  <c r="EG12" i="39"/>
  <c r="EF12" i="39"/>
  <c r="EE12" i="39"/>
  <c r="ED12" i="39"/>
  <c r="EC12" i="39"/>
  <c r="EB12" i="39"/>
  <c r="EA12" i="39"/>
  <c r="DZ12" i="39"/>
  <c r="DY12" i="39"/>
  <c r="DX12" i="39"/>
  <c r="DW12" i="39"/>
  <c r="DV12" i="39"/>
  <c r="DU12" i="39"/>
  <c r="DT12" i="39"/>
  <c r="FD11" i="39"/>
  <c r="FC11" i="39"/>
  <c r="FB11" i="39"/>
  <c r="FA11" i="39"/>
  <c r="EZ11" i="39"/>
  <c r="EY11" i="39"/>
  <c r="EX11" i="39"/>
  <c r="EW11" i="39"/>
  <c r="EV11" i="39"/>
  <c r="EU11" i="39"/>
  <c r="ET11" i="39"/>
  <c r="ES11" i="39"/>
  <c r="ER11" i="39"/>
  <c r="EQ11" i="39"/>
  <c r="EP11" i="39"/>
  <c r="EO11" i="39"/>
  <c r="EN11" i="39"/>
  <c r="EM11" i="39"/>
  <c r="EL11" i="39"/>
  <c r="EK11" i="39"/>
  <c r="EJ11" i="39"/>
  <c r="EI11" i="39"/>
  <c r="EH11" i="39"/>
  <c r="EG11" i="39"/>
  <c r="EF11" i="39"/>
  <c r="EE11" i="39"/>
  <c r="ED11" i="39"/>
  <c r="EC11" i="39"/>
  <c r="EB11" i="39"/>
  <c r="EA11" i="39"/>
  <c r="DZ11" i="39"/>
  <c r="DY11" i="39"/>
  <c r="DX11" i="39"/>
  <c r="DW11" i="39"/>
  <c r="DV11" i="39"/>
  <c r="DU11" i="39"/>
  <c r="DT11" i="39"/>
  <c r="DR11" i="39"/>
  <c r="DE11" i="39"/>
  <c r="DD11" i="39"/>
  <c r="DC11" i="39"/>
  <c r="DB11" i="39"/>
  <c r="DA11" i="39"/>
  <c r="CZ11" i="39"/>
  <c r="CY11" i="39"/>
  <c r="CX11" i="39"/>
  <c r="CW11" i="39"/>
  <c r="CV11" i="39"/>
  <c r="CU11" i="39"/>
  <c r="CT11" i="39"/>
  <c r="EW5" i="39"/>
  <c r="EV5" i="39"/>
  <c r="EU5" i="39"/>
  <c r="ET5" i="39"/>
  <c r="ES5" i="39"/>
  <c r="ER5" i="39"/>
  <c r="EQ5" i="39"/>
  <c r="EP5" i="39"/>
  <c r="EO5" i="39"/>
  <c r="EN5" i="39"/>
  <c r="EM5" i="39"/>
  <c r="EL5" i="39"/>
  <c r="EK5" i="39"/>
  <c r="EJ5" i="39"/>
  <c r="EI5" i="39"/>
  <c r="EH5" i="39"/>
  <c r="EG5" i="39"/>
  <c r="EF5" i="39"/>
  <c r="EE5" i="39"/>
  <c r="ED5" i="39"/>
  <c r="EC5" i="39"/>
  <c r="EB5" i="39"/>
  <c r="EA5" i="39"/>
  <c r="DZ5" i="39"/>
  <c r="DY5" i="39"/>
  <c r="DX5" i="39"/>
  <c r="DW5" i="39"/>
  <c r="DV5" i="39"/>
  <c r="DU5" i="39"/>
  <c r="DT5" i="39"/>
  <c r="DS5" i="39"/>
  <c r="DR5" i="39"/>
  <c r="DQ5" i="39"/>
  <c r="DP5" i="39"/>
  <c r="DO5" i="39"/>
  <c r="DN5" i="39"/>
  <c r="DM5" i="39"/>
  <c r="DL5" i="39"/>
  <c r="DK5" i="39"/>
  <c r="DJ5" i="39"/>
  <c r="DI5" i="39"/>
  <c r="DH5" i="39"/>
  <c r="DG5" i="39"/>
  <c r="DF5" i="39"/>
  <c r="DE5" i="39"/>
  <c r="DD5" i="39"/>
  <c r="DC5" i="39"/>
  <c r="DB5" i="39"/>
  <c r="DA5" i="39"/>
  <c r="CZ5" i="39"/>
  <c r="CY5" i="39"/>
  <c r="CX5" i="39"/>
  <c r="CW5" i="39"/>
  <c r="CV5" i="39"/>
  <c r="CU5" i="39"/>
  <c r="CT5" i="39"/>
  <c r="EW4" i="39"/>
  <c r="EV4" i="39"/>
  <c r="EU4" i="39"/>
  <c r="ET4" i="39"/>
  <c r="ES4" i="39"/>
  <c r="ER4" i="39"/>
  <c r="EQ4" i="39"/>
  <c r="EP4" i="39"/>
  <c r="EO4" i="39"/>
  <c r="EN4" i="39"/>
  <c r="EM4" i="39"/>
  <c r="EL4" i="39"/>
  <c r="EK4" i="39"/>
  <c r="EJ4" i="39"/>
  <c r="EI4" i="39"/>
  <c r="EH4" i="39"/>
  <c r="EG4" i="39"/>
  <c r="EF4" i="39"/>
  <c r="EE4" i="39"/>
  <c r="ED4" i="39"/>
  <c r="EC4" i="39"/>
  <c r="EB4" i="39"/>
  <c r="EA4" i="39"/>
  <c r="DZ4" i="39"/>
  <c r="DY4" i="39"/>
  <c r="DX4" i="39"/>
  <c r="DW4" i="39"/>
  <c r="DV4" i="39"/>
  <c r="DU4" i="39"/>
  <c r="DT4" i="39"/>
  <c r="DS4" i="39"/>
  <c r="DR4" i="39"/>
  <c r="DQ4" i="39"/>
  <c r="DP4" i="39"/>
  <c r="DO4" i="39"/>
  <c r="DN4" i="39"/>
  <c r="DM4" i="39"/>
  <c r="DL4" i="39"/>
  <c r="DK4" i="39"/>
  <c r="DJ4" i="39"/>
  <c r="DI4" i="39"/>
  <c r="DH4" i="39"/>
  <c r="DG4" i="39"/>
  <c r="DF4" i="39"/>
  <c r="DE4" i="39"/>
  <c r="DD4" i="39"/>
  <c r="DC4" i="39"/>
  <c r="DB4" i="39"/>
  <c r="DA4" i="39"/>
  <c r="CZ4" i="39"/>
  <c r="CY4" i="39"/>
  <c r="CX4" i="39"/>
  <c r="CW4" i="39"/>
  <c r="CV4" i="39"/>
  <c r="CU4" i="39"/>
  <c r="CT4" i="39"/>
  <c r="M49" i="11"/>
  <c r="M47" i="11" s="1"/>
  <c r="L49" i="11"/>
  <c r="L47" i="11" s="1"/>
  <c r="K49" i="11"/>
  <c r="K47" i="11" s="1"/>
  <c r="J49" i="11"/>
  <c r="J47" i="11" s="1"/>
  <c r="I49" i="11"/>
  <c r="I47" i="11" s="1"/>
  <c r="H49" i="11"/>
  <c r="H47" i="11" s="1"/>
  <c r="G49" i="11"/>
  <c r="G47" i="11" s="1"/>
  <c r="F49" i="11"/>
  <c r="F47" i="11" s="1"/>
  <c r="E49" i="11"/>
  <c r="E47" i="11" s="1"/>
  <c r="D49" i="11"/>
  <c r="D47" i="11" s="1"/>
  <c r="C49" i="11"/>
  <c r="C47" i="11" s="1"/>
  <c r="B49" i="11"/>
  <c r="B47" i="11" s="1"/>
  <c r="S26" i="61" l="1"/>
  <c r="T26" i="61"/>
  <c r="U26" i="61"/>
  <c r="W26" i="61"/>
  <c r="X26" i="61"/>
  <c r="Y26" i="61"/>
  <c r="Z26" i="61"/>
  <c r="FB4" i="39"/>
  <c r="X10" i="61"/>
  <c r="AB11" i="61"/>
  <c r="FA4" i="39"/>
  <c r="FC5" i="39"/>
  <c r="EX5" i="39"/>
  <c r="W11" i="61"/>
  <c r="AD10" i="61"/>
  <c r="G10" i="61"/>
  <c r="EY4" i="39"/>
  <c r="H10" i="61"/>
  <c r="G11" i="61"/>
  <c r="O10" i="61"/>
  <c r="L11" i="61"/>
  <c r="P10" i="61"/>
  <c r="O11" i="61"/>
  <c r="W10" i="61"/>
  <c r="T11" i="61"/>
  <c r="J12" i="61"/>
  <c r="R12" i="61"/>
  <c r="Z12" i="61"/>
  <c r="M11" i="61"/>
  <c r="U11" i="61"/>
  <c r="AC11" i="61"/>
  <c r="K12" i="61"/>
  <c r="S12" i="61"/>
  <c r="AA12" i="61"/>
  <c r="I10" i="61"/>
  <c r="Q10" i="61"/>
  <c r="Y10" i="61"/>
  <c r="F11" i="61"/>
  <c r="N11" i="61"/>
  <c r="V11" i="61"/>
  <c r="AD11" i="61"/>
  <c r="L12" i="61"/>
  <c r="T12" i="61"/>
  <c r="AB12" i="61"/>
  <c r="FD4" i="39"/>
  <c r="J10" i="61"/>
  <c r="R10" i="61"/>
  <c r="Z10" i="61"/>
  <c r="M12" i="61"/>
  <c r="U12" i="61"/>
  <c r="AC12" i="61"/>
  <c r="FE4" i="39"/>
  <c r="K10" i="61"/>
  <c r="S10" i="61"/>
  <c r="AA10" i="61"/>
  <c r="H11" i="61"/>
  <c r="P11" i="61"/>
  <c r="X11" i="61"/>
  <c r="F12" i="61"/>
  <c r="N12" i="61"/>
  <c r="V12" i="61"/>
  <c r="AB10" i="61"/>
  <c r="I11" i="61"/>
  <c r="Q11" i="61"/>
  <c r="Y11" i="61"/>
  <c r="X12" i="61"/>
  <c r="EZ4" i="3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Batmunkh B</author>
  </authors>
  <commentList>
    <comment ref="DS7" authorId="0" shapeId="0" xr:uid="{00000000-0006-0000-2300-000001000000}">
      <text>
        <r>
          <rPr>
            <b/>
            <sz val="9"/>
            <color indexed="81"/>
            <rFont val="Tahoma"/>
            <family val="2"/>
          </rPr>
          <t>Batmunkh B:</t>
        </r>
        <r>
          <rPr>
            <sz val="9"/>
            <color indexed="81"/>
            <rFont val="Tahoma"/>
            <family val="2"/>
          </rPr>
          <t xml:space="preserve">
Ихмонгол тооцож хэлсэн
</t>
        </r>
      </text>
    </comment>
    <comment ref="DT7" authorId="0" shapeId="0" xr:uid="{00000000-0006-0000-2300-000002000000}">
      <text>
        <r>
          <rPr>
            <b/>
            <sz val="9"/>
            <color indexed="81"/>
            <rFont val="Tahoma"/>
            <family val="2"/>
          </rPr>
          <t>Batmunkh B:</t>
        </r>
        <r>
          <rPr>
            <sz val="9"/>
            <color indexed="81"/>
            <rFont val="Tahoma"/>
            <family val="2"/>
          </rPr>
          <t xml:space="preserve">
Доор тооцсоноор дахин update хийх
</t>
        </r>
      </text>
    </comment>
    <comment ref="DR13" authorId="0" shapeId="0" xr:uid="{00000000-0006-0000-2300-000003000000}">
      <text>
        <r>
          <rPr>
            <b/>
            <sz val="9"/>
            <color indexed="81"/>
            <rFont val="Tahoma"/>
            <family val="2"/>
          </rPr>
          <t>Batmunkh B:</t>
        </r>
        <r>
          <rPr>
            <sz val="9"/>
            <color indexed="81"/>
            <rFont val="Tahoma"/>
            <family val="2"/>
          </rPr>
          <t xml:space="preserve">
Bulletin Rate-&gt;Тухайн сард олгосон зээлийн жигнэсэн дундаж хүү Төгрөгийн(Үнэ..)
</t>
        </r>
      </text>
    </comment>
  </commentList>
</comments>
</file>

<file path=xl/sharedStrings.xml><?xml version="1.0" encoding="utf-8"?>
<sst xmlns="http://schemas.openxmlformats.org/spreadsheetml/2006/main" count="1139" uniqueCount="489">
  <si>
    <t>Инфляцын түвшин</t>
  </si>
  <si>
    <t>Мах, сүү, хүнсний ногооны жилийн өөрчлөлт</t>
  </si>
  <si>
    <t>Импортын барааны жилийн өсөлт</t>
  </si>
  <si>
    <t>Мах, хүнсний ногоо, шатахууны жилийн өсөлт</t>
  </si>
  <si>
    <t>Бусад</t>
  </si>
  <si>
    <t>Жилийн инфляцын бүрэлдэхүүн</t>
  </si>
  <si>
    <t>Инфляцын зорилт</t>
  </si>
  <si>
    <t>Жилийн инфляц (УБ)</t>
  </si>
  <si>
    <t>Жилийн инфляц (Улс)</t>
  </si>
  <si>
    <t>Суурь инфляц</t>
  </si>
  <si>
    <t>Сарын инфляц (УБ)</t>
  </si>
  <si>
    <t>Мах</t>
  </si>
  <si>
    <t>Махнаас бусад хүнс</t>
  </si>
  <si>
    <t>Шатахуун</t>
  </si>
  <si>
    <t xml:space="preserve">Төрийн зохицуулалттай </t>
  </si>
  <si>
    <t>Бусад дотоодын бараа</t>
  </si>
  <si>
    <t>Импортын бараа</t>
  </si>
  <si>
    <t>Үйлчилгээ</t>
  </si>
  <si>
    <t>Хатуу түлш</t>
  </si>
  <si>
    <t>Инфляцийн төсөөлөл</t>
  </si>
  <si>
    <t>2021*</t>
  </si>
  <si>
    <t>2022*</t>
  </si>
  <si>
    <t>2023*</t>
  </si>
  <si>
    <t>I</t>
  </si>
  <si>
    <t>II</t>
  </si>
  <si>
    <t>III</t>
  </si>
  <si>
    <t>IV</t>
  </si>
  <si>
    <t>Жилийн инфляци, 90%, 60%, 30%-ийн магадлалтай итгэх интервал</t>
  </si>
  <si>
    <t>90%a</t>
  </si>
  <si>
    <t>60%a</t>
  </si>
  <si>
    <t>30%a</t>
  </si>
  <si>
    <t>Инфляци</t>
  </si>
  <si>
    <t>Одоогийн төсөөлөл</t>
  </si>
  <si>
    <t>Өмнөх улирлын төсөөлөл</t>
  </si>
  <si>
    <t>Зураг II.1</t>
  </si>
  <si>
    <t>Нийт эрэлт</t>
  </si>
  <si>
    <t>Дотоод эрэлт</t>
  </si>
  <si>
    <t>Өрхийн хэрэглээ</t>
  </si>
  <si>
    <t>ЗГ-ын хэрэглээ</t>
  </si>
  <si>
    <t>Үндсэн хөрөнгийн хуримтлал</t>
  </si>
  <si>
    <t>Материаллаг хөрөнгийн өөрчлөлт</t>
  </si>
  <si>
    <t>Экспорт</t>
  </si>
  <si>
    <t>Импорт</t>
  </si>
  <si>
    <t>Зураг II.2</t>
  </si>
  <si>
    <t>Экспортын үнийн өсөлт, %</t>
  </si>
  <si>
    <t>Уул уурхайн өсөлт, %</t>
  </si>
  <si>
    <t>Нүүрс</t>
  </si>
  <si>
    <t>Газрын тос</t>
  </si>
  <si>
    <t>Төмрийн хүдэр, баяжмал</t>
  </si>
  <si>
    <t>Зэсийн баяжмал</t>
  </si>
  <si>
    <t>Алт</t>
  </si>
  <si>
    <t>Зураг II.3</t>
  </si>
  <si>
    <t>Хөрөнгө оруулалт, %</t>
  </si>
  <si>
    <t>ГШХО орох урсгал, сая ам.доллар</t>
  </si>
  <si>
    <t>Төсвийн хөрөнгийн зардал, тэрбум ₮</t>
  </si>
  <si>
    <t>Шинээр олгосон бизнесийн зээл, %</t>
  </si>
  <si>
    <t>Х/о-ын импорт, %</t>
  </si>
  <si>
    <t>Зураг II.4</t>
  </si>
  <si>
    <t>Өрхийн орлого</t>
  </si>
  <si>
    <t>Өрхийн зарлага</t>
  </si>
  <si>
    <t>Хэрэглээний зээл</t>
  </si>
  <si>
    <t>Хэрэглээний импорт</t>
  </si>
  <si>
    <t>Зураг II.5</t>
  </si>
  <si>
    <t>Цэвэр экспорт</t>
  </si>
  <si>
    <t>Экспортын өсөлт</t>
  </si>
  <si>
    <t>Импортын өсөлт</t>
  </si>
  <si>
    <t>Зураг II.6</t>
  </si>
  <si>
    <t>Нийт нийлүүлэлт</t>
  </si>
  <si>
    <t>УУ-н өсөлт</t>
  </si>
  <si>
    <t>УУ бус өсөлт</t>
  </si>
  <si>
    <t>Хөдөө аж ахуй</t>
  </si>
  <si>
    <t>Уул уурхай</t>
  </si>
  <si>
    <t>Боловсруулах</t>
  </si>
  <si>
    <t>Эрчим хүч</t>
  </si>
  <si>
    <t>Барилга</t>
  </si>
  <si>
    <t>Худалдаа</t>
  </si>
  <si>
    <t>Тээвэр</t>
  </si>
  <si>
    <t>Мэдээлэл, холбоо</t>
  </si>
  <si>
    <t>Бусад үйлчилгээ</t>
  </si>
  <si>
    <t>Бүт. татвар</t>
  </si>
  <si>
    <t>Зураг II.7</t>
  </si>
  <si>
    <t>Потенциал өсөлт</t>
  </si>
  <si>
    <t>Зураг II.8</t>
  </si>
  <si>
    <t>Үйлдвэрлэлийн зөрүү</t>
  </si>
  <si>
    <t>Калман фильтр</t>
  </si>
  <si>
    <t>HP фильтр</t>
  </si>
  <si>
    <t>Үйлдвэрлэлийн функц</t>
  </si>
  <si>
    <t>Уул уурхайн</t>
  </si>
  <si>
    <t>Уул уурхайн бус</t>
  </si>
  <si>
    <t>I/10</t>
  </si>
  <si>
    <t>I/11</t>
  </si>
  <si>
    <t>I/12</t>
  </si>
  <si>
    <t>I/13</t>
  </si>
  <si>
    <t>I/14</t>
  </si>
  <si>
    <t>I/15</t>
  </si>
  <si>
    <t>I/16</t>
  </si>
  <si>
    <t>I/17</t>
  </si>
  <si>
    <t>I/18</t>
  </si>
  <si>
    <t>I/19</t>
  </si>
  <si>
    <t>I/20</t>
  </si>
  <si>
    <t>ДНБ-ий жилийн өсөлт, 90%, 60%, 30%-ийн магадлалтай итгэх интервал</t>
  </si>
  <si>
    <t>ДНБ-ий өсөлт</t>
  </si>
  <si>
    <t>Өмнөх төсөөлөл</t>
  </si>
  <si>
    <t>Зураг III.1.6</t>
  </si>
  <si>
    <t>Бүртгэлтэй ажилгүй иргэдийн тоо</t>
  </si>
  <si>
    <t>Ажил идэвхтэй хайгаагүй тул хасагдсан (-)</t>
  </si>
  <si>
    <t>Ажилд орсон тул хасагдсан (-)</t>
  </si>
  <si>
    <t>Шинээр бүртгүүлсэн (+)</t>
  </si>
  <si>
    <t>Бүртгэлтэй ажилгүй иргэд, сарын ∆-н жилийн ∆</t>
  </si>
  <si>
    <t>Зураг III.1.1</t>
  </si>
  <si>
    <t>Хөдөлмөрийн насны хүн ам</t>
  </si>
  <si>
    <t>Ажиллагчид</t>
  </si>
  <si>
    <t>Ажилгүй хүн</t>
  </si>
  <si>
    <t>Ажиллах хүчнээс гадуурх хүн ам</t>
  </si>
  <si>
    <t>Зураг III.1.2</t>
  </si>
  <si>
    <t>Ажиллах хүчний оролцооны түвшин</t>
  </si>
  <si>
    <t>Хөдөлмөр эрхлэлтийн түвшин</t>
  </si>
  <si>
    <t>Хөдөлмөр дутуу ашиглалтын нийлмэл түвшин</t>
  </si>
  <si>
    <t>Ажилгүй хүн болон боломжит ажиллах хүчний нэгдсэн түвшин</t>
  </si>
  <si>
    <t>Цаг хугацаанаас хамаарсан бүрэн бус хөдөлмөр эрхлэлт болон ажилгүйдлийн нэгдсэн түвшин</t>
  </si>
  <si>
    <t>Ажилгүйдлийн түвшин /4 улирлын дундаж/</t>
  </si>
  <si>
    <t>Ажилгүйдлийн түвшин /тухайн улирал/</t>
  </si>
  <si>
    <t>Зураг III.1.3</t>
  </si>
  <si>
    <t>Тээвэр ба агуулах</t>
  </si>
  <si>
    <t>Төр, Боловсрол, Эрүүл мэнд</t>
  </si>
  <si>
    <t>ХАА бус ажиллагчид</t>
  </si>
  <si>
    <t>Зураг III.1.4</t>
  </si>
  <si>
    <t>Нийгмийн даатгалд даатгуулагчид</t>
  </si>
  <si>
    <t>Албан журам - Хувийн ААНБ</t>
  </si>
  <si>
    <t>Албан журам - Төсөвт байгууллага</t>
  </si>
  <si>
    <t>Сайн дураар даатгуулагчид</t>
  </si>
  <si>
    <t>Зураг III.1.5</t>
  </si>
  <si>
    <t>Ажилгүйдлийн тэтгэмж авсан хүний тоо, мянган хүн</t>
  </si>
  <si>
    <t>Ажилгүйдлийн тэтгэмж авсан хэмжээ, тэрбум төгрөг</t>
  </si>
  <si>
    <t>Зураг III.1.7</t>
  </si>
  <si>
    <t>Дундаж цалин, мян төг</t>
  </si>
  <si>
    <t>Медиан цалин, мян төг</t>
  </si>
  <si>
    <t>Max</t>
  </si>
  <si>
    <t>Min</t>
  </si>
  <si>
    <t>Дундаж цалингийн өсөлт, %</t>
  </si>
  <si>
    <t>Медиан цалингийн өсөлт, %</t>
  </si>
  <si>
    <t>Бодит цалингийн өсөлт, %</t>
  </si>
  <si>
    <t>Өрхийн орлогын өсөлт, %</t>
  </si>
  <si>
    <t>Зураг III.1.8</t>
  </si>
  <si>
    <t>Хөд-н бүтээмж</t>
  </si>
  <si>
    <t>Зураг III.1.9</t>
  </si>
  <si>
    <t>Нэгж хөд-н зардлын өсөлт</t>
  </si>
  <si>
    <t>Улсын дундаж цалингийн өсөлт</t>
  </si>
  <si>
    <t>Бодит ДНБ-ий өсөлт</t>
  </si>
  <si>
    <t>Ажиллагчдын өсөлт</t>
  </si>
  <si>
    <t>он</t>
  </si>
  <si>
    <t>улирал</t>
  </si>
  <si>
    <t>1 сар</t>
  </si>
  <si>
    <t>Зураг III.2.1.1</t>
  </si>
  <si>
    <t>ЗГЦЗ</t>
  </si>
  <si>
    <t>ГЦА</t>
  </si>
  <si>
    <t>Банк бусаас авах авлага</t>
  </si>
  <si>
    <t>М2 мөнгө</t>
  </si>
  <si>
    <t>Зураг III.2.1.2</t>
  </si>
  <si>
    <t>Харилцах данс, $</t>
  </si>
  <si>
    <t>Хадгаламж, ₮</t>
  </si>
  <si>
    <t>Харилцах данс, ₮</t>
  </si>
  <si>
    <t>Хадгаламж, $</t>
  </si>
  <si>
    <t>Банкнаас гадуурх мөнгө</t>
  </si>
  <si>
    <t>М1 мөнгөний өсөлт</t>
  </si>
  <si>
    <t>Зураг III.2.1.3</t>
  </si>
  <si>
    <t>Тээвэр, агуулах</t>
  </si>
  <si>
    <t>Санхүү, даатгал</t>
  </si>
  <si>
    <t>Үл хөдлөх</t>
  </si>
  <si>
    <t>Зураг III.2.1.4</t>
  </si>
  <si>
    <t>Валютын зээлийн нийт зээлд эзлэх хувь</t>
  </si>
  <si>
    <t>Валютын хадгаламжийн нийт хадгаламжинд эзлэх хувь</t>
  </si>
  <si>
    <t>Зураг III.2.1.5</t>
  </si>
  <si>
    <t>2019.IV сар</t>
  </si>
  <si>
    <t>2019.XII сар</t>
  </si>
  <si>
    <t>2020.IV  сар</t>
  </si>
  <si>
    <t>Total loans</t>
  </si>
  <si>
    <t xml:space="preserve">Mining </t>
  </si>
  <si>
    <t>Manufacturing</t>
  </si>
  <si>
    <t>Construction</t>
  </si>
  <si>
    <t>Trade</t>
  </si>
  <si>
    <t>Real estate</t>
  </si>
  <si>
    <t xml:space="preserve">Others </t>
  </si>
  <si>
    <t>Зураг III.2.1.6</t>
  </si>
  <si>
    <t>2020.1 сар</t>
  </si>
  <si>
    <t>2020.06 сар</t>
  </si>
  <si>
    <t>2021.01  сар</t>
  </si>
  <si>
    <t>Зураг II.3.1.7</t>
  </si>
  <si>
    <t>2015Q01</t>
  </si>
  <si>
    <t>2015Q02</t>
  </si>
  <si>
    <t>2015Q03</t>
  </si>
  <si>
    <t>2015Q04</t>
  </si>
  <si>
    <t>2016Q01</t>
  </si>
  <si>
    <t>2016Q02</t>
  </si>
  <si>
    <t>2016Q03</t>
  </si>
  <si>
    <t>2016Q04</t>
  </si>
  <si>
    <t>2017Q01</t>
  </si>
  <si>
    <t>2017Q02</t>
  </si>
  <si>
    <t>2017Q03</t>
  </si>
  <si>
    <t>2017Q04</t>
  </si>
  <si>
    <t>2018Q01</t>
  </si>
  <si>
    <t>2018Q02</t>
  </si>
  <si>
    <t>2018Q03</t>
  </si>
  <si>
    <t>2018Q04</t>
  </si>
  <si>
    <t>2019Q01</t>
  </si>
  <si>
    <t xml:space="preserve">2019M04 </t>
  </si>
  <si>
    <t>Асуудалтай зээл</t>
  </si>
  <si>
    <t xml:space="preserve">Худалдаа </t>
  </si>
  <si>
    <t xml:space="preserve">Үл хөдлөх </t>
  </si>
  <si>
    <t>Зураг III.2.1.7</t>
  </si>
  <si>
    <t>Хугацаа хэтэрсэн зээл</t>
  </si>
  <si>
    <t>Хэрэглээ</t>
  </si>
  <si>
    <t>Техникийн үйл ажиллагаа</t>
  </si>
  <si>
    <t>Зээл олголт</t>
  </si>
  <si>
    <t>Зээлийн эргэн төлөлт</t>
  </si>
  <si>
    <t>Зээлийн эргэн төлөлт*</t>
  </si>
  <si>
    <t>сар</t>
  </si>
  <si>
    <t>Зураг II.2.2.1</t>
  </si>
  <si>
    <t>Хүүний коридор</t>
  </si>
  <si>
    <t>Банк хоорондын ж.дундаж хүү</t>
  </si>
  <si>
    <t>Банк хоорондын хадгаламжийн хүү</t>
  </si>
  <si>
    <t>Банк хоорондын репо хэлцлийн хүү</t>
  </si>
  <si>
    <t xml:space="preserve">Бодлогын хүү </t>
  </si>
  <si>
    <t>Зураг II.2.2.2</t>
  </si>
  <si>
    <t>Зөрүү</t>
  </si>
  <si>
    <t>Зээлийн хүү, ₮</t>
  </si>
  <si>
    <t>Зээлийн хүү, $</t>
  </si>
  <si>
    <t>Хадгаламжийн хүү,  ₮</t>
  </si>
  <si>
    <t>Зээлийн хүү,  ₮ (-хөнгөлттэй зээл)</t>
  </si>
  <si>
    <t>Зураг II.2.2.3</t>
  </si>
  <si>
    <t>Төгрөгийн харьцангуй өгөөж (Зүүн тэнхлэг)</t>
  </si>
  <si>
    <t>Төгрөгийн ам.доллартай харьцах сарын дундаж ханш (Баруун тэнхлэг)</t>
  </si>
  <si>
    <t>Зураг III.2.3.1</t>
  </si>
  <si>
    <t>сар/өдөр/он</t>
  </si>
  <si>
    <t>########</t>
  </si>
  <si>
    <t>.</t>
  </si>
  <si>
    <t>Төгрөгийн ам.доллартай харьцах албан ханш /баруун/</t>
  </si>
  <si>
    <t>Ханшийн өдрийн өөрчлөлт</t>
  </si>
  <si>
    <t>Захын дундаж ханш /баруун/</t>
  </si>
  <si>
    <t>Зураг III.2.3.2</t>
  </si>
  <si>
    <t>АНУ-ын доллар</t>
  </si>
  <si>
    <t xml:space="preserve"> Евро</t>
  </si>
  <si>
    <t xml:space="preserve"> ОХУ-ын рубль</t>
  </si>
  <si>
    <t xml:space="preserve"> БНХАУ-ын юань</t>
  </si>
  <si>
    <t>Евро</t>
  </si>
  <si>
    <t>ОХУ-ын рубль</t>
  </si>
  <si>
    <t>БНХАУ-ын юань</t>
  </si>
  <si>
    <t>Зураг III.2.3.3</t>
  </si>
  <si>
    <t>3</t>
  </si>
  <si>
    <t>6</t>
  </si>
  <si>
    <t>9</t>
  </si>
  <si>
    <t>12</t>
  </si>
  <si>
    <t xml:space="preserve">     </t>
  </si>
  <si>
    <t>Төгрөгийн бодит үйлчилж буй ханш (REER)</t>
  </si>
  <si>
    <t>REER жилийн өөрчлөлт /баруун/</t>
  </si>
  <si>
    <t>Төгрөгийн нэрлэсэн үйлчилж буй ханш (NEER)</t>
  </si>
  <si>
    <t>Бодит ханшийн жилийн өөрчлөлт</t>
  </si>
  <si>
    <t>Нэрлэсэн ханшийн нөлөө</t>
  </si>
  <si>
    <t>Харьцангуй үнийн нөлөө (дотоод-гадаад)</t>
  </si>
  <si>
    <t>Зураг III.2.3.4</t>
  </si>
  <si>
    <t xml:space="preserve">Төгрөгийн харьцангуй өгөөж </t>
  </si>
  <si>
    <t>Төгрөгийн ам.доллартай харьцах ханшийн сарын өөрчлөлт</t>
  </si>
  <si>
    <t>Зураг 1</t>
  </si>
  <si>
    <t>Зураг 2</t>
  </si>
  <si>
    <t>Зураг 3</t>
  </si>
  <si>
    <t>Зураг 4</t>
  </si>
  <si>
    <t>Үнэ, түрээсийн өсөлтийн зөрүү (ҮСХ - ҮСХ)</t>
  </si>
  <si>
    <t>Үнэ, түрээсийн өсөлтийн зөрүү (Тэнхлэг зууч - ҮСХ)</t>
  </si>
  <si>
    <t>Түрээсийн өсөлт, жилээр</t>
  </si>
  <si>
    <t>Үнийн өсөлт, жилээр (ҮСХ)</t>
  </si>
  <si>
    <t>Үнийн өсөлт, жилээр (Тэнхлэг зууч)</t>
  </si>
  <si>
    <t>Үнэ (ҮСХ)/түрээсийн харьцаа</t>
  </si>
  <si>
    <t xml:space="preserve">Үнэ (ҮСХ)/орлогын харьцаа </t>
  </si>
  <si>
    <t>Үнэ (ТЗ)/түрээсийн харьцаа</t>
  </si>
  <si>
    <t>Үнэ (ТЗ)/орлогын харьцаа</t>
  </si>
  <si>
    <t>Зах зээлийн үнэлгээ (баруун)</t>
  </si>
  <si>
    <t>ТОП-20 индекс (зүүн)</t>
  </si>
  <si>
    <t>Нийт арилжааны дүн (зүүн)</t>
  </si>
  <si>
    <t>Зах зээлийн үнэлгээ</t>
  </si>
  <si>
    <t>Хөрвөх чадварын харьцаа, жилээр (баруун)</t>
  </si>
  <si>
    <t>1</t>
  </si>
  <si>
    <t>2</t>
  </si>
  <si>
    <t>4</t>
  </si>
  <si>
    <t>5</t>
  </si>
  <si>
    <t>7</t>
  </si>
  <si>
    <t>8</t>
  </si>
  <si>
    <t>10</t>
  </si>
  <si>
    <t>11</t>
  </si>
  <si>
    <t>Хүснэгт III.2.4.1</t>
  </si>
  <si>
    <t>2020-Q3</t>
  </si>
  <si>
    <t>2020-Q4</t>
  </si>
  <si>
    <t>Орон сууцны үнийн өсөлт, %</t>
  </si>
  <si>
    <t>ҮСХ</t>
  </si>
  <si>
    <t>улирлаар</t>
  </si>
  <si>
    <t>жилээр</t>
  </si>
  <si>
    <t>Тэнхлэг Зууч</t>
  </si>
  <si>
    <t>Түрээсийн үнийн өсөлт, %</t>
  </si>
  <si>
    <t>Хүснэгт III.3.1</t>
  </si>
  <si>
    <t>тэрбум төгрөг</t>
  </si>
  <si>
    <t>2021.01</t>
  </si>
  <si>
    <t>Тод.</t>
  </si>
  <si>
    <t>Урьд.Гүй.</t>
  </si>
  <si>
    <t>Бат.</t>
  </si>
  <si>
    <t>Гүй.</t>
  </si>
  <si>
    <t>%</t>
  </si>
  <si>
    <t>Нийт орлого</t>
  </si>
  <si>
    <t>Ирээдүйн өв сан</t>
  </si>
  <si>
    <t>Тогтворжуулалтын сан</t>
  </si>
  <si>
    <t xml:space="preserve">Тэнцвэржүүлсэн орлого </t>
  </si>
  <si>
    <t xml:space="preserve">    Татварын орлого</t>
  </si>
  <si>
    <t xml:space="preserve">    Татварын бус орлого</t>
  </si>
  <si>
    <t>Нийт зардал</t>
  </si>
  <si>
    <t xml:space="preserve">    Анхдагч зардал</t>
  </si>
  <si>
    <t xml:space="preserve">         Урсгал зардал /-хүүний зардал/</t>
  </si>
  <si>
    <t xml:space="preserve">         Хөрөнгийн зардал</t>
  </si>
  <si>
    <t xml:space="preserve">         Цэвэр зээл</t>
  </si>
  <si>
    <t xml:space="preserve">    Хүүний зардал</t>
  </si>
  <si>
    <t>Нийт тэнцэл</t>
  </si>
  <si>
    <t xml:space="preserve">    ДНБ-д эзлэх хувь</t>
  </si>
  <si>
    <t>Нийт тэнцвэржүүлсэн тэнцэл</t>
  </si>
  <si>
    <t>Анхдагч тэнцэл</t>
  </si>
  <si>
    <t>Зураг III.3.1</t>
  </si>
  <si>
    <t>Зураг III.3.2</t>
  </si>
  <si>
    <t>2019M01</t>
  </si>
  <si>
    <t>2020M01</t>
  </si>
  <si>
    <t>2021M01</t>
  </si>
  <si>
    <t>Тэрбум төгрөгөөр</t>
  </si>
  <si>
    <t>Тэнцвэржүүлсэн орлого</t>
  </si>
  <si>
    <t>Татварын орлого</t>
  </si>
  <si>
    <t>Орлогын албан татвар</t>
  </si>
  <si>
    <t>НД-ын орлого</t>
  </si>
  <si>
    <t>НӨАТ</t>
  </si>
  <si>
    <t>Бусад татварын орлого</t>
  </si>
  <si>
    <t>Татварын бус орлого</t>
  </si>
  <si>
    <t>Бараа, үйлчилгээний зардал</t>
  </si>
  <si>
    <t>Татаас ба шилжүүлэг</t>
  </si>
  <si>
    <t>Хөрөнгийн зардал</t>
  </si>
  <si>
    <t>Цэвэр зээл</t>
  </si>
  <si>
    <t>Хүүний зардал</t>
  </si>
  <si>
    <t>Хүснэгт III.3.2</t>
  </si>
  <si>
    <t>2020*</t>
  </si>
  <si>
    <t>Засгийн газрын нийт өр (ӨҮЦ)</t>
  </si>
  <si>
    <t xml:space="preserve">    ДНБ-д эзлэх хувь (ӨҮЦ-ээр тооцсон)</t>
  </si>
  <si>
    <t>Өрийн хязгаар (ДНБ-д эзлэх хувь)</t>
  </si>
  <si>
    <t>Зээлийн үйлчилгээний төлбөр</t>
  </si>
  <si>
    <t xml:space="preserve">    Төсвийн орлогод эзлэх хувь</t>
  </si>
  <si>
    <t>Төсвийн тэнцэл</t>
  </si>
  <si>
    <t>Хятад өсөлт YoY</t>
  </si>
  <si>
    <t>АНУ өсөлт YoY</t>
  </si>
  <si>
    <t>ОХУ өсөлт YoY</t>
  </si>
  <si>
    <t>Евро бүс өсөлт YoY</t>
  </si>
  <si>
    <t>FED хүү</t>
  </si>
  <si>
    <t>Russian Real GDP</t>
  </si>
  <si>
    <t>growth of Russia</t>
  </si>
  <si>
    <t>growth rate of EZ</t>
  </si>
  <si>
    <t>growth of China</t>
  </si>
  <si>
    <t>Гадаад эрэлт</t>
  </si>
  <si>
    <t xml:space="preserve"> </t>
  </si>
  <si>
    <t>GAP zagvar</t>
  </si>
  <si>
    <t>Variables -&gt;</t>
  </si>
  <si>
    <t>l_atot</t>
  </si>
  <si>
    <t>Terms of trade, approx., 100*log</t>
  </si>
  <si>
    <t>Price of exports, approx., 100*log</t>
  </si>
  <si>
    <t>Price of imports, approx., 100*log</t>
  </si>
  <si>
    <t>Comments -&gt;</t>
  </si>
  <si>
    <t>Худ.нөх</t>
  </si>
  <si>
    <t>Худ.нөхцлийн жилийн өөрчлөлт</t>
  </si>
  <si>
    <t>Худ.нөхцлийн жилийн өөрчлөлт (өмнөх төсөөлөл)</t>
  </si>
  <si>
    <t>Экспортын үнийн жилийн өөрчлөлт</t>
  </si>
  <si>
    <t>Импортын үнийн жилийн өөрчлөлт (*-1)</t>
  </si>
  <si>
    <t>1998Q4</t>
  </si>
  <si>
    <t>NaN</t>
  </si>
  <si>
    <t>l_px</t>
  </si>
  <si>
    <t>l_pm</t>
  </si>
  <si>
    <t>exp</t>
  </si>
  <si>
    <t>imp</t>
  </si>
  <si>
    <t>1999Q3</t>
  </si>
  <si>
    <t>2012Q1</t>
  </si>
  <si>
    <t>2012Q2</t>
  </si>
  <si>
    <t>2012Q3</t>
  </si>
  <si>
    <t>2012Q4</t>
  </si>
  <si>
    <t>2013Q1</t>
  </si>
  <si>
    <t>2013Q2</t>
  </si>
  <si>
    <t>2013Q3</t>
  </si>
  <si>
    <t>2013Q4</t>
  </si>
  <si>
    <t>2014Q1</t>
  </si>
  <si>
    <t>2014Q2</t>
  </si>
  <si>
    <t>2014Q3</t>
  </si>
  <si>
    <t>2014Q4</t>
  </si>
  <si>
    <t>2015Q1</t>
  </si>
  <si>
    <t>2015Q2</t>
  </si>
  <si>
    <t>2015Q3</t>
  </si>
  <si>
    <t>2015Q4</t>
  </si>
  <si>
    <t>2016Q1</t>
  </si>
  <si>
    <t>2016Q2</t>
  </si>
  <si>
    <t>2016Q3</t>
  </si>
  <si>
    <t>2016Q4</t>
  </si>
  <si>
    <t>2017Q1</t>
  </si>
  <si>
    <t>2017Q2</t>
  </si>
  <si>
    <t>2017Q3</t>
  </si>
  <si>
    <t>2017Q4</t>
  </si>
  <si>
    <t>2018Q1</t>
  </si>
  <si>
    <t>2018Q2</t>
  </si>
  <si>
    <t>2018Q3</t>
  </si>
  <si>
    <t>2018Q4</t>
  </si>
  <si>
    <t>2019Q1</t>
  </si>
  <si>
    <t>2019Q2</t>
  </si>
  <si>
    <t>2019Q3</t>
  </si>
  <si>
    <t>2019Q4</t>
  </si>
  <si>
    <t>2020Q1</t>
  </si>
  <si>
    <t>2020Q2</t>
  </si>
  <si>
    <t>2020Q3</t>
  </si>
  <si>
    <t>2020Q4</t>
  </si>
  <si>
    <t>2021Q1</t>
  </si>
  <si>
    <t>2021Q2</t>
  </si>
  <si>
    <t>2021Q3</t>
  </si>
  <si>
    <t>Зураг IV.3.1</t>
  </si>
  <si>
    <t>Урсгал дансны тэнцэл</t>
  </si>
  <si>
    <t>Хөрөнгө, санхүүгийн дансны тэнцэл</t>
  </si>
  <si>
    <t>Төлбөрийн тэнцэл</t>
  </si>
  <si>
    <t>ДНБ</t>
  </si>
  <si>
    <t>Нийт төлбөрийн тэнцэл</t>
  </si>
  <si>
    <t>Зураг IV.3.2</t>
  </si>
  <si>
    <t>Барааны данс</t>
  </si>
  <si>
    <t>Goods balance</t>
  </si>
  <si>
    <t>Үйлчилгээний данс</t>
  </si>
  <si>
    <t>Service balance</t>
  </si>
  <si>
    <t>Орлогын данс</t>
  </si>
  <si>
    <t>Income balance</t>
  </si>
  <si>
    <t>Урсгал данс</t>
  </si>
  <si>
    <t>Current and capital account</t>
  </si>
  <si>
    <t>Зураг IV.3.3</t>
  </si>
  <si>
    <t xml:space="preserve">Тээвэр </t>
  </si>
  <si>
    <t>Аялал</t>
  </si>
  <si>
    <t>Боловсролын зардал</t>
  </si>
  <si>
    <t>Бизнесийн бусад үйлчилгээ</t>
  </si>
  <si>
    <t>Зураг IV.3.4</t>
  </si>
  <si>
    <t>Ажилчдын цалин</t>
  </si>
  <si>
    <t>Шууд хөрөнгө оруулалтын орлого</t>
  </si>
  <si>
    <t>Багцын хөрөнгө оруулалтын орлого</t>
  </si>
  <si>
    <t>Бусад хөрөнгө оруулалтын орлого</t>
  </si>
  <si>
    <t>Гадаад валютын нөөцийн орлого (Кредит)</t>
  </si>
  <si>
    <t xml:space="preserve">Бусад орлого </t>
  </si>
  <si>
    <t>Анхдагч орлогын данс</t>
  </si>
  <si>
    <t>Зураг IV.3.5</t>
  </si>
  <si>
    <t>ГШХО</t>
  </si>
  <si>
    <t xml:space="preserve">FDI </t>
  </si>
  <si>
    <t>Багцын ХО</t>
  </si>
  <si>
    <t xml:space="preserve">Portfolio investment </t>
  </si>
  <si>
    <t>Санхүүгийн дериватив</t>
  </si>
  <si>
    <t xml:space="preserve">Financial derivatives </t>
  </si>
  <si>
    <t>Бусад ХО</t>
  </si>
  <si>
    <t xml:space="preserve">Other investment </t>
  </si>
  <si>
    <t>Санхүүгийн данс</t>
  </si>
  <si>
    <t xml:space="preserve">Financial account </t>
  </si>
  <si>
    <t>Хүснэгт IV.2.1</t>
  </si>
  <si>
    <t>2019        IV</t>
  </si>
  <si>
    <t>2020        IV</t>
  </si>
  <si>
    <t>Жилийн өөрчлөлт</t>
  </si>
  <si>
    <t>Өсөлтөд эзлэх %</t>
  </si>
  <si>
    <t>Нийт экспорт</t>
  </si>
  <si>
    <t>Чулуун нүүрс</t>
  </si>
  <si>
    <t>Мөнгөжөөгүй алт</t>
  </si>
  <si>
    <t>Зэсийн хүдэр, баяжмал</t>
  </si>
  <si>
    <t>Ноолуур</t>
  </si>
  <si>
    <t>Боловсруулаагүй нефть</t>
  </si>
  <si>
    <t>Цайрын хүдэр, баяжмал</t>
  </si>
  <si>
    <t>Жонш, лейцит, нефелинт</t>
  </si>
  <si>
    <t>Мөнгө</t>
  </si>
  <si>
    <t>-</t>
  </si>
  <si>
    <t>Мах, махан бүтээгдэхүүн</t>
  </si>
  <si>
    <t>Машин, тоног төхөөрөмж</t>
  </si>
  <si>
    <t>Хүснэгт IV.2.2</t>
  </si>
  <si>
    <t>Нийт импорт</t>
  </si>
  <si>
    <t>Хэрэглээний бүтээгдэхүүн</t>
  </si>
  <si>
    <t>Хөрөнгө оруулалтын бүт.н</t>
  </si>
  <si>
    <t>Нефтийн бүтээгдэхүүн</t>
  </si>
  <si>
    <t>Үүнд: Дизель</t>
  </si>
  <si>
    <t>Аж үйлдвэрлэлийн орц</t>
  </si>
  <si>
    <t>Column1</t>
  </si>
  <si>
    <t>Column2</t>
  </si>
  <si>
    <t>Гадаад валютын нийт нөөц /баруун/</t>
  </si>
  <si>
    <t>Импортын хэрэгцээг хангах түвшин</t>
  </si>
  <si>
    <t>Валютын төлбөртэй импорт (Сүүлийн 3 сарын дундаж)</t>
  </si>
  <si>
    <t>ХАА</t>
  </si>
  <si>
    <t>Зээлийн жилийн өсөлт</t>
  </si>
  <si>
    <t>Үүнд: Түргэн эдэлгээтэй</t>
  </si>
  <si>
    <t>Удаан эдэлгээтэй</t>
  </si>
  <si>
    <t xml:space="preserve">         Бусад шатахуун</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</si>
</sst>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19">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 #,##0_-;_-* &quot;-&quot;_-;_-@_-"/>
    <numFmt numFmtId="165" formatCode="_-* #,##0.00_-;\-* #,##0.00_-;_-* &quot;-&quot;??_-;_-@_-"/>
    <numFmt numFmtId="166" formatCode="_-* #,##0_₮_-;\-* #,##0_₮_-;_-* &quot;-&quot;_₮_-;_-@_-"/>
    <numFmt numFmtId="167" formatCode="_-* #,##0.00_₮_-;\-* #,##0.00_₮_-;_-* &quot;-&quot;??_₮_-;_-@_-"/>
    <numFmt numFmtId="168" formatCode="0.0"/>
    <numFmt numFmtId="169" formatCode="0.0%"/>
    <numFmt numFmtId="170" formatCode="_(* #,##0.00000_);_(* \(#,##0.00000\);_(* &quot;-&quot;??_);_(@_)"/>
    <numFmt numFmtId="171" formatCode="#,##0.0"/>
    <numFmt numFmtId="172" formatCode="_-* #,##0_₮_-;\-* #,##0_₮_-;_-* &quot;-&quot;??_₮_-;_-@_-"/>
    <numFmt numFmtId="173" formatCode="&quot;₮&quot;#,##0\ ;\(&quot;₮&quot;#,##0\)"/>
    <numFmt numFmtId="174" formatCode="m/d"/>
    <numFmt numFmtId="175" formatCode="[$-409]d\-mmm;@"/>
    <numFmt numFmtId="176" formatCode="[$-409]h:mm:ss\ AM/PM"/>
    <numFmt numFmtId="177" formatCode="0.000"/>
    <numFmt numFmtId="178" formatCode="00000"/>
    <numFmt numFmtId="179" formatCode="#\ ##0.0"/>
    <numFmt numFmtId="180" formatCode="_(* #,##0_);_(* \(#,##0\);_(* &quot;-&quot;??_);_(@_)"/>
    <numFmt numFmtId="181" formatCode="_-* #,##0.0_-;\-* #,##0.0_-;_-* &quot;-&quot;??_-;_-@_-"/>
    <numFmt numFmtId="182" formatCode="_-* #,##0.0_₮_-;\-* #,##0.0_₮_-;_-* &quot;-&quot;??_₮_-;_-@_-"/>
    <numFmt numFmtId="183" formatCode="mm/dd/yyyy"/>
    <numFmt numFmtId="184" formatCode="&quot;£&quot;#,##0\ ;\(&quot;£&quot;#,##0\)"/>
    <numFmt numFmtId="185" formatCode="mmm\ dd\,\ yyyy"/>
    <numFmt numFmtId="186" formatCode="0.0_)"/>
    <numFmt numFmtId="187" formatCode="General_)"/>
    <numFmt numFmtId="188" formatCode="#\ ##0"/>
    <numFmt numFmtId="189" formatCode="_(* #,##0.0_);_(* \(#,##0.0\);_(* &quot;-&quot;??_);_(@_)"/>
    <numFmt numFmtId="190" formatCode="_-* #,##0.00&quot;р.&quot;_-;\-* #,##0.00&quot;р.&quot;_-;_-* &quot;-&quot;??&quot;р.&quot;_-;_-@_-"/>
    <numFmt numFmtId="191" formatCode="#,##0.00_);\-#,##0.00"/>
    <numFmt numFmtId="192" formatCode="_-* #,##0.00_р_._-;\-* #,##0.00_р_._-;_-* &quot;-&quot;??_р_._-;_-@_-"/>
    <numFmt numFmtId="193" formatCode="&quot;£&quot;#,##0.00;[Red]\-&quot;£&quot;#,##0.00"/>
    <numFmt numFmtId="194" formatCode="_-&quot;£&quot;* #,##0_-;\-&quot;£&quot;* #,##0_-;_-&quot;£&quot;* &quot;-&quot;_-;_-@_-"/>
    <numFmt numFmtId="195" formatCode="_-&quot;£&quot;* #,##0.00_-;\-&quot;£&quot;* #,##0.00_-;_-&quot;£&quot;* &quot;-&quot;??_-;_-@_-"/>
    <numFmt numFmtId="196" formatCode="[$-409]mmm\-yy;@"/>
    <numFmt numFmtId="197" formatCode="#,##0.000"/>
    <numFmt numFmtId="198" formatCode="_(* #,##0.0000_);_(* \(#,##0.0000\);_(* &quot;-&quot;??_);_(@_)"/>
    <numFmt numFmtId="199" formatCode="0.0_);\(0.0\)"/>
    <numFmt numFmtId="200" formatCode="mm\.dd\.yyyy"/>
    <numFmt numFmtId="201" formatCode="_(* #,##0.0_);_(* \(#,##0.0\);_(* &quot;-&quot;?_);_(@_)"/>
    <numFmt numFmtId="202" formatCode="#,##0\ &quot;kr&quot;;\-#,##0\ &quot;kr&quot;"/>
    <numFmt numFmtId="203" formatCode="_-* #,##0.00_р_-;\-* #,##0.00_р_-;_-* &quot;-&quot;??_р_-;_-@_-"/>
    <numFmt numFmtId="204" formatCode="&quot;$&quot;#,##0_);&quot;\&quot;&quot;\&quot;&quot;\&quot;\(&quot;$&quot;#,##0&quot;\&quot;&quot;\&quot;&quot;\&quot;\)"/>
    <numFmt numFmtId="205" formatCode="_-#,##0_-;\(#,##0\);_-\ \ &quot;-&quot;_-;_-@_-"/>
    <numFmt numFmtId="206" formatCode="_-#,##0.00_-;\(#,##0.00\);_-\ \ &quot;-&quot;_-;_-@_-"/>
    <numFmt numFmtId="207" formatCode="mmm/dd/yyyy;_-\ &quot;N/A&quot;_-;_-\ &quot;-&quot;_-"/>
    <numFmt numFmtId="208" formatCode="mmm/yyyy;_-\ &quot;N/A&quot;_-;_-\ &quot;-&quot;_-"/>
    <numFmt numFmtId="209" formatCode="_-#,##0%_-;\(#,##0%\);_-\ &quot;-&quot;_-"/>
    <numFmt numFmtId="210" formatCode="_-#,###,_-;\(#,###,\);_-\ \ &quot;-&quot;_-;_-@_-"/>
    <numFmt numFmtId="211" formatCode="_-#,###.00,_-;\(#,###.00,\);_-\ \ &quot;-&quot;_-;_-@_-"/>
    <numFmt numFmtId="212" formatCode="_-#0&quot;.&quot;0,_-;\(#0&quot;.&quot;0,\);_-\ \ &quot;-&quot;_-;_-@_-"/>
    <numFmt numFmtId="213" formatCode="_-#0&quot;.&quot;0000_-;\(#0&quot;.&quot;0000\);_-\ \ &quot;-&quot;_-;_-@_-"/>
    <numFmt numFmtId="214" formatCode="_-&quot;$&quot;* #,##0.00_-;\-&quot;$&quot;* #,##0.00_-;_-&quot;$&quot;* &quot;-&quot;??_-;_-@_-"/>
    <numFmt numFmtId="215" formatCode="_-&quot;$&quot;* #,##0_-;\-&quot;$&quot;* #,##0_-;_-&quot;$&quot;* &quot;-&quot;_-;_-@_-"/>
    <numFmt numFmtId="216" formatCode="_-* #,##0[$₮-450]_-;\-* #,##0[$₮-450]_-;_-* &quot;-&quot;??[$₮-450]_-;_-@_-"/>
    <numFmt numFmtId="217" formatCode="_(&quot;$&quot;* #,##0_);_(&quot;$&quot;* \(#,##0\);_(&quot;$&quot;* &quot;-&quot;??_);_(@_)"/>
    <numFmt numFmtId="218" formatCode="_-* #,##0.00[$₮-450]_-;\-* #,##0.00[$₮-450]_-;_-* &quot;-&quot;??[$₮-450]_-;_-@_-"/>
    <numFmt numFmtId="219" formatCode="#,##0;\-#,##0;&quot;-&quot;"/>
    <numFmt numFmtId="220" formatCode="_(* #,##0.000_);_(* \(#,##0.000\);_(* &quot;-&quot;??_);_(@_)"/>
    <numFmt numFmtId="221" formatCode="0;[Red]0"/>
    <numFmt numFmtId="222" formatCode="0.00_);[Red]\(0.00\)"/>
    <numFmt numFmtId="223" formatCode="0.00_);\(0.00\)"/>
    <numFmt numFmtId="224" formatCode="0.00;[Red]0.00"/>
    <numFmt numFmtId="225" formatCode=";;;"/>
    <numFmt numFmtId="226" formatCode="_ * #,##0.00_ ;_ * \-#,##0.00_ ;_ * &quot;-&quot;??_ ;_ @_ "/>
    <numFmt numFmtId="227" formatCode="_-* #,##0.00_¥_-;_-* #,##0.00_¥\-;_-* &quot;-&quot;??_¥_-;_-@_-"/>
    <numFmt numFmtId="228" formatCode="#,##0;\(#,##0\)"/>
    <numFmt numFmtId="229" formatCode="#,##0.0_);\(#,##0.0\);&quot;--&quot;_)"/>
    <numFmt numFmtId="230" formatCode="#,##0.00_);\(#,##0.00\);&quot;--&quot;_)"/>
    <numFmt numFmtId="231" formatCode="&quot;\&quot;#,##0;&quot;\&quot;\-#,##0"/>
    <numFmt numFmtId="232" formatCode="\$#,##0.00;\(\$#,##0.00\)"/>
    <numFmt numFmtId="233" formatCode="0.0#"/>
    <numFmt numFmtId="234" formatCode="_([$€-2]* #,##0.00_);_([$€-2]* \(#,##0.00\);_([$€-2]* &quot;-&quot;??_)"/>
    <numFmt numFmtId="235" formatCode="[$-409]dddd\,\ mmmm\ dd\,\ yyyy"/>
    <numFmt numFmtId="236" formatCode="_(* #,##0.000000_);_(* \(#,##0.000000\);_(* &quot;-&quot;??_);_(@_)"/>
    <numFmt numFmtId="237" formatCode="#,##0_₮"/>
    <numFmt numFmtId="238" formatCode="mmmm\ d\,\ yyyy"/>
    <numFmt numFmtId="239" formatCode="#,##0&quot;£&quot;_);\(#,##0&quot;£&quot;\)"/>
    <numFmt numFmtId="240" formatCode="\$#,##0;\(\$#,##0\)"/>
    <numFmt numFmtId="241" formatCode="#,##0.000_);[Red]\(#,##0.000\)"/>
    <numFmt numFmtId="242" formatCode="#."/>
    <numFmt numFmtId="243" formatCode="0.000%"/>
    <numFmt numFmtId="244" formatCode="#,##0.0_);\(#,##0.0\)"/>
    <numFmt numFmtId="245" formatCode="_-* #,##0\ _F_-;\-* #,##0\ _F_-;_-* &quot;-&quot;\ _F_-;_-@_-"/>
    <numFmt numFmtId="246" formatCode="_-* #,##0.00\ _F_-;\-* #,##0.00\ _F_-;_-* &quot;-&quot;??\ _F_-;_-@_-"/>
    <numFmt numFmtId="247" formatCode="_-* #,##0\ &quot;F&quot;_-;\-* #,##0\ &quot;F&quot;_-;_-* &quot;-&quot;\ &quot;F&quot;_-;_-@_-"/>
    <numFmt numFmtId="248" formatCode="_-* #,##0.00\ &quot;F&quot;_-;\-* #,##0.00\ &quot;F&quot;_-;_-* &quot;-&quot;??\ &quot;F&quot;_-;_-@_-"/>
    <numFmt numFmtId="249" formatCode="0.00_)"/>
    <numFmt numFmtId="250" formatCode="_([$€-2]* #,##0_);_([$€-2]* \(#,##0\);_([$€-2]* &quot;-&quot;??_)"/>
    <numFmt numFmtId="251" formatCode="dd/mm/yy_)"/>
    <numFmt numFmtId="252" formatCode="_(* #,##0.0000000000000000_);_(* \(#,##0.0000000000000000\);_(* &quot;-&quot;??_);_(@_)"/>
    <numFmt numFmtId="253" formatCode="0%;\(0%\)"/>
    <numFmt numFmtId="254" formatCode="#,##0.0%_);\(#,##0.0%\);&quot;--&quot;\%_)"/>
    <numFmt numFmtId="255" formatCode="&quot;$&quot;#,##0;\-&quot;$&quot;#,##0"/>
    <numFmt numFmtId="256" formatCode="#,##0.0_);[Red]\(#,##0.0\)"/>
    <numFmt numFmtId="257" formatCode="mm/dd/yy"/>
    <numFmt numFmtId="258" formatCode="\+0,000"/>
    <numFmt numFmtId="259" formatCode="0_);\(0\)"/>
    <numFmt numFmtId="260" formatCode="0.0_);[Red]\(0.0\)"/>
    <numFmt numFmtId="261" formatCode="dd\-mmm\-yy_)"/>
    <numFmt numFmtId="262" formatCode="_-* #,##0&quot;р.&quot;_-;\-* #,##0&quot;р.&quot;_-;_-* &quot;-&quot;&quot;р.&quot;_-;_-@_-"/>
    <numFmt numFmtId="263" formatCode="_-* #,##0_р_._-;\-* #,##0_р_._-;_-* &quot;-&quot;_р_._-;_-@_-"/>
    <numFmt numFmtId="264" formatCode="&quot;\&quot;#,##0.00;[Red]&quot;\&quot;\-#,##0.00"/>
    <numFmt numFmtId="265" formatCode="&quot;\&quot;#,##0;[Red]&quot;\&quot;\-#,##0"/>
    <numFmt numFmtId="266" formatCode="000000"/>
    <numFmt numFmtId="267" formatCode="d\.mmm"/>
    <numFmt numFmtId="268" formatCode="#,##0\ &quot;FB&quot;;\-#,##0\ &quot;FB&quot;"/>
    <numFmt numFmtId="269" formatCode="[$-1010409]###,###,##0"/>
    <numFmt numFmtId="270" formatCode="\(General\);[Red]\(\-General\)"/>
    <numFmt numFmtId="271" formatCode="_-&quot;Rp.&quot;* #,##0.00_-;\-&quot;Rp.&quot;* #,##0.00_-;_-&quot;Rp.&quot;* &quot;-&quot;??_-;_-@_-"/>
    <numFmt numFmtId="272" formatCode="0.0000E+00"/>
    <numFmt numFmtId="273" formatCode="#,##0.0_ ;\-#,##0.0\ "/>
    <numFmt numFmtId="274" formatCode="_ * #,##0.00_)_¥_ ;_ * \(#,##0.00\)_¥_ ;_ * &quot;-&quot;??_)_¥_ ;_ @_ "/>
    <numFmt numFmtId="275" formatCode="_-* #,##0.00_$_-;\-* #,##0.00_$_-;_-* &quot;-&quot;??_$_-;_-@_-"/>
    <numFmt numFmtId="276" formatCode="#####\ ##0.0"/>
    <numFmt numFmtId="277" formatCode="&quot;$&quot;#,##0\ ;\(&quot;$&quot;#,##0\)"/>
    <numFmt numFmtId="278" formatCode="_-* #,##0.00\ [$€-1]_-;\-* #,##0.00\ [$€-1]_-;_-* &quot;-&quot;??\ [$€-1]_-"/>
  </numFmts>
  <fonts count="318">
    <font>
      <sz val="11"/>
      <color theme="1"/>
      <name val="Calibri"/>
      <family val="2"/>
      <charset val="1"/>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charset val="1"/>
      <scheme val="minor"/>
    </font>
    <font>
      <sz val="11"/>
      <color theme="1"/>
      <name val="Calibri"/>
      <family val="2"/>
      <scheme val="minor"/>
    </font>
    <font>
      <sz val="11"/>
      <color theme="1"/>
      <name val="Times New Roman"/>
      <family val="1"/>
    </font>
    <font>
      <sz val="10"/>
      <name val="Arial"/>
      <family val="2"/>
    </font>
    <font>
      <sz val="10"/>
      <name val="Times New Roman"/>
      <family val="1"/>
    </font>
    <font>
      <b/>
      <u/>
      <sz val="10"/>
      <name val="Times New Roman"/>
      <family val="1"/>
    </font>
    <font>
      <sz val="10"/>
      <color theme="1"/>
      <name val="Times New Roman"/>
      <family val="1"/>
    </font>
    <font>
      <sz val="10"/>
      <name val="Arial"/>
      <family val="2"/>
    </font>
    <font>
      <b/>
      <sz val="10"/>
      <name val="Times New Roman"/>
      <family val="1"/>
    </font>
    <font>
      <sz val="9"/>
      <color theme="1"/>
      <name val="Book Antiqua"/>
      <family val="2"/>
    </font>
    <font>
      <b/>
      <sz val="22"/>
      <color theme="1"/>
      <name val="Times New Roman"/>
      <family val="1"/>
    </font>
    <font>
      <sz val="14"/>
      <color theme="1"/>
      <name val="Times New Roman"/>
      <family val="1"/>
    </font>
    <font>
      <i/>
      <sz val="14"/>
      <color theme="1"/>
      <name val="Times New Roman"/>
      <family val="1"/>
    </font>
    <font>
      <b/>
      <sz val="11"/>
      <color theme="1"/>
      <name val="Times New Roman"/>
      <family val="1"/>
    </font>
    <font>
      <sz val="14"/>
      <name val="Times New Roman"/>
      <family val="1"/>
    </font>
    <font>
      <i/>
      <sz val="11"/>
      <color theme="1"/>
      <name val="Times New Roman"/>
      <family val="1"/>
    </font>
    <font>
      <sz val="10"/>
      <color rgb="FF0000FF"/>
      <name val="Times New Roman"/>
      <family val="1"/>
    </font>
    <font>
      <sz val="10"/>
      <name val="Arial Mon"/>
      <family val="2"/>
    </font>
    <font>
      <b/>
      <u/>
      <sz val="11"/>
      <name val="Times New Roman"/>
      <family val="1"/>
    </font>
    <font>
      <sz val="11"/>
      <name val="Times New Roman"/>
      <family val="1"/>
    </font>
    <font>
      <sz val="10"/>
      <name val="Arial"/>
      <family val="2"/>
      <charset val="238"/>
    </font>
    <font>
      <b/>
      <sz val="9"/>
      <color indexed="81"/>
      <name val="Tahoma"/>
      <family val="2"/>
    </font>
    <font>
      <sz val="9"/>
      <color indexed="81"/>
      <name val="Tahoma"/>
      <family val="2"/>
    </font>
    <font>
      <b/>
      <u/>
      <sz val="11"/>
      <color theme="1"/>
      <name val="Times New Roman"/>
      <family val="1"/>
    </font>
    <font>
      <sz val="10"/>
      <name val="Times New Roman"/>
      <family val="1"/>
      <charset val="204"/>
    </font>
    <font>
      <b/>
      <sz val="11"/>
      <color theme="1"/>
      <name val="Calibri"/>
      <family val="2"/>
      <scheme val="minor"/>
    </font>
    <font>
      <sz val="11"/>
      <color indexed="8"/>
      <name val="Calibri"/>
      <family val="2"/>
    </font>
    <font>
      <sz val="10"/>
      <color theme="1"/>
      <name val="Times New Roman"/>
      <family val="2"/>
    </font>
    <font>
      <sz val="10"/>
      <color theme="1"/>
      <name val="Arial"/>
      <family val="2"/>
    </font>
    <font>
      <sz val="10"/>
      <color indexed="8"/>
      <name val="Times New Roman"/>
      <family val="2"/>
    </font>
    <font>
      <sz val="11"/>
      <color indexed="8"/>
      <name val="Arial"/>
      <family val="2"/>
    </font>
    <font>
      <sz val="10"/>
      <color theme="6"/>
      <name val="Calibri"/>
      <family val="2"/>
      <scheme val="minor"/>
    </font>
    <font>
      <sz val="8"/>
      <color theme="6"/>
      <name val="Calibri"/>
      <family val="2"/>
      <scheme val="minor"/>
    </font>
    <font>
      <b/>
      <sz val="9"/>
      <color theme="5"/>
      <name val="Calibri"/>
      <family val="2"/>
      <scheme val="minor"/>
    </font>
    <font>
      <sz val="10"/>
      <name val="Arial"/>
      <family val="2"/>
      <charset val="204"/>
    </font>
    <font>
      <sz val="11"/>
      <color theme="1"/>
      <name val="Arial"/>
      <family val="2"/>
    </font>
    <font>
      <sz val="10"/>
      <name val="Arial"/>
      <family val="2"/>
    </font>
    <font>
      <sz val="10"/>
      <name val="Arial"/>
      <family val="2"/>
    </font>
    <font>
      <sz val="12"/>
      <color theme="1"/>
      <name val="Courier New"/>
      <family val="2"/>
    </font>
    <font>
      <sz val="10"/>
      <name val="Arial"/>
      <family val="2"/>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2"/>
      <color theme="1"/>
      <name val="Times New Roman"/>
      <family val="2"/>
      <charset val="1"/>
    </font>
    <font>
      <sz val="7"/>
      <name val="Arial"/>
      <family val="2"/>
    </font>
    <font>
      <sz val="7"/>
      <color theme="1"/>
      <name val="Arial"/>
      <family val="2"/>
    </font>
    <font>
      <b/>
      <sz val="7"/>
      <color theme="1"/>
      <name val="Arial"/>
      <family val="2"/>
    </font>
    <font>
      <b/>
      <sz val="10"/>
      <name val="Arial"/>
      <family val="2"/>
    </font>
    <font>
      <b/>
      <sz val="14"/>
      <color theme="1"/>
      <name val="Times New Roman"/>
      <family val="1"/>
    </font>
    <font>
      <b/>
      <sz val="10"/>
      <color theme="1"/>
      <name val="Times New Roman"/>
      <family val="1"/>
    </font>
    <font>
      <sz val="10"/>
      <name val="Courier"/>
      <family val="3"/>
      <charset val="204"/>
    </font>
    <font>
      <sz val="10"/>
      <color indexed="9"/>
      <name val="Times New Roman"/>
      <family val="2"/>
    </font>
    <font>
      <sz val="10"/>
      <color indexed="20"/>
      <name val="Times New Roman"/>
      <family val="2"/>
    </font>
    <font>
      <b/>
      <sz val="10"/>
      <color indexed="52"/>
      <name val="Times New Roman"/>
      <family val="2"/>
    </font>
    <font>
      <b/>
      <sz val="10"/>
      <color indexed="9"/>
      <name val="Times New Roman"/>
      <family val="2"/>
    </font>
    <font>
      <sz val="8"/>
      <color indexed="8"/>
      <name val="Arial"/>
      <family val="2"/>
      <charset val="1"/>
    </font>
    <font>
      <i/>
      <sz val="10"/>
      <color indexed="23"/>
      <name val="Times New Roman"/>
      <family val="2"/>
    </font>
    <font>
      <sz val="10"/>
      <color indexed="17"/>
      <name val="Times New Roman"/>
      <family val="2"/>
    </font>
    <font>
      <b/>
      <sz val="18"/>
      <name val="Arial"/>
      <family val="2"/>
    </font>
    <font>
      <b/>
      <sz val="15"/>
      <color indexed="56"/>
      <name val="Times New Roman"/>
      <family val="2"/>
    </font>
    <font>
      <b/>
      <sz val="12"/>
      <name val="Arial"/>
      <family val="2"/>
    </font>
    <font>
      <b/>
      <sz val="13"/>
      <color indexed="56"/>
      <name val="Times New Roman"/>
      <family val="2"/>
    </font>
    <font>
      <b/>
      <sz val="11"/>
      <color indexed="56"/>
      <name val="Times New Roman"/>
      <family val="2"/>
    </font>
    <font>
      <sz val="10"/>
      <color indexed="62"/>
      <name val="Times New Roman"/>
      <family val="2"/>
    </font>
    <font>
      <sz val="10"/>
      <color indexed="52"/>
      <name val="Times New Roman"/>
      <family val="2"/>
    </font>
    <font>
      <sz val="10"/>
      <color indexed="60"/>
      <name val="Times New Roman"/>
      <family val="2"/>
    </font>
    <font>
      <sz val="10"/>
      <color indexed="8"/>
      <name val="Arial"/>
      <family val="2"/>
      <charset val="204"/>
    </font>
    <font>
      <b/>
      <sz val="10"/>
      <color indexed="63"/>
      <name val="Times New Roman"/>
      <family val="2"/>
    </font>
    <font>
      <b/>
      <sz val="18"/>
      <color indexed="56"/>
      <name val="Cambria"/>
      <family val="2"/>
    </font>
    <font>
      <b/>
      <sz val="10"/>
      <color indexed="8"/>
      <name val="Times New Roman"/>
      <family val="2"/>
    </font>
    <font>
      <sz val="10"/>
      <color indexed="10"/>
      <name val="Times New Roman"/>
      <family val="2"/>
    </font>
    <font>
      <sz val="11"/>
      <color rgb="FF000000"/>
      <name val="Calibri"/>
      <family val="2"/>
    </font>
    <font>
      <b/>
      <sz val="11"/>
      <color indexed="9"/>
      <name val="Calibri"/>
      <family val="2"/>
    </font>
    <font>
      <b/>
      <sz val="18"/>
      <color theme="3"/>
      <name val="Calibri Light"/>
      <family val="2"/>
      <scheme val="major"/>
    </font>
    <font>
      <sz val="11"/>
      <color rgb="FF9C6500"/>
      <name val="Calibri"/>
      <family val="2"/>
      <scheme val="minor"/>
    </font>
    <font>
      <b/>
      <sz val="6.15"/>
      <name val="Arial"/>
      <family val="2"/>
    </font>
    <font>
      <sz val="10"/>
      <name val="NewtonCTT"/>
    </font>
    <font>
      <sz val="12"/>
      <name val="Courier"/>
      <family val="3"/>
    </font>
    <font>
      <sz val="12"/>
      <name val="Courier"/>
      <family val="3"/>
    </font>
    <font>
      <sz val="11"/>
      <color theme="1"/>
      <name val="Times New Roman"/>
      <family val="2"/>
    </font>
    <font>
      <sz val="11"/>
      <color theme="1"/>
      <name val="Times New Roman"/>
      <family val="2"/>
      <charset val="1"/>
    </font>
    <font>
      <sz val="10"/>
      <name val="Times New Roman Mon"/>
      <family val="1"/>
    </font>
    <font>
      <sz val="9"/>
      <name val="MS Serif"/>
      <family val="2"/>
      <charset val="204"/>
    </font>
    <font>
      <sz val="9"/>
      <name val="MS Serif"/>
      <family val="1"/>
    </font>
    <font>
      <sz val="12"/>
      <name val="Times New Roman Mon"/>
      <family val="1"/>
    </font>
    <font>
      <sz val="10"/>
      <color indexed="8"/>
      <name val="MS Sans Serif"/>
      <family val="2"/>
      <charset val="204"/>
    </font>
    <font>
      <b/>
      <sz val="10"/>
      <color indexed="64"/>
      <name val="Arial"/>
      <family val="2"/>
    </font>
    <font>
      <sz val="8"/>
      <name val="Arial"/>
      <family val="2"/>
      <charset val="204"/>
    </font>
    <font>
      <sz val="10"/>
      <color indexed="64"/>
      <name val="Arial"/>
      <family val="2"/>
    </font>
    <font>
      <sz val="11"/>
      <name val="Times New Roman"/>
      <family val="1"/>
      <charset val="204"/>
    </font>
    <font>
      <sz val="10"/>
      <name val="MS Sans Serif"/>
      <family val="2"/>
      <charset val="204"/>
    </font>
    <font>
      <sz val="10"/>
      <name val="MS Sans Serif"/>
      <family val="2"/>
    </font>
    <font>
      <sz val="6"/>
      <color theme="1"/>
      <name val="Arial"/>
      <family val="2"/>
    </font>
    <font>
      <sz val="12"/>
      <color rgb="FF0032CC"/>
      <name val="Times New Roman"/>
      <family val="1"/>
    </font>
    <font>
      <sz val="8"/>
      <name val="Times New Roman"/>
      <family val="1"/>
    </font>
    <font>
      <sz val="8"/>
      <name val="Arial"/>
      <family val="2"/>
    </font>
    <font>
      <b/>
      <sz val="8"/>
      <name val="Arial"/>
      <family val="2"/>
    </font>
    <font>
      <sz val="8"/>
      <color theme="1"/>
      <name val="Arial"/>
      <family val="2"/>
    </font>
    <font>
      <sz val="10"/>
      <color indexed="8"/>
      <name val="Arial"/>
      <family val="2"/>
    </font>
    <font>
      <sz val="10"/>
      <color indexed="9"/>
      <name val="Arial"/>
      <family val="2"/>
    </font>
    <font>
      <sz val="11"/>
      <color indexed="9"/>
      <name val="Calibri"/>
      <family val="2"/>
    </font>
    <font>
      <sz val="10"/>
      <color indexed="20"/>
      <name val="Arial"/>
      <family val="2"/>
    </font>
    <font>
      <sz val="11"/>
      <color indexed="20"/>
      <name val="Calibri"/>
      <family val="2"/>
    </font>
    <font>
      <b/>
      <sz val="10"/>
      <color indexed="52"/>
      <name val="Arial"/>
      <family val="2"/>
    </font>
    <font>
      <b/>
      <sz val="11"/>
      <color indexed="52"/>
      <name val="Calibri"/>
      <family val="2"/>
    </font>
    <font>
      <b/>
      <sz val="10"/>
      <color indexed="9"/>
      <name val="Arial"/>
      <family val="2"/>
    </font>
    <font>
      <sz val="11"/>
      <color indexed="8"/>
      <name val="Calibri"/>
      <family val="2"/>
      <charset val="1"/>
    </font>
    <font>
      <i/>
      <sz val="10"/>
      <color indexed="23"/>
      <name val="Arial"/>
      <family val="2"/>
    </font>
    <font>
      <i/>
      <sz val="11"/>
      <color indexed="23"/>
      <name val="Calibri"/>
      <family val="2"/>
    </font>
    <font>
      <sz val="10"/>
      <color indexed="17"/>
      <name val="Arial"/>
      <family val="2"/>
    </font>
    <font>
      <sz val="11"/>
      <color indexed="17"/>
      <name val="Calibri"/>
      <family val="2"/>
    </font>
    <font>
      <b/>
      <sz val="15"/>
      <color indexed="56"/>
      <name val="Arial"/>
      <family val="2"/>
    </font>
    <font>
      <b/>
      <sz val="15"/>
      <color indexed="56"/>
      <name val="Calibri"/>
      <family val="2"/>
    </font>
    <font>
      <b/>
      <sz val="13"/>
      <color indexed="56"/>
      <name val="Arial"/>
      <family val="2"/>
    </font>
    <font>
      <b/>
      <sz val="13"/>
      <color indexed="56"/>
      <name val="Calibri"/>
      <family val="2"/>
    </font>
    <font>
      <b/>
      <sz val="11"/>
      <color indexed="56"/>
      <name val="Arial"/>
      <family val="2"/>
    </font>
    <font>
      <b/>
      <sz val="11"/>
      <color indexed="56"/>
      <name val="Calibri"/>
      <family val="2"/>
    </font>
    <font>
      <sz val="10"/>
      <color indexed="62"/>
      <name val="Arial"/>
      <family val="2"/>
    </font>
    <font>
      <sz val="11"/>
      <color indexed="62"/>
      <name val="Calibri"/>
      <family val="2"/>
    </font>
    <font>
      <sz val="10"/>
      <color indexed="52"/>
      <name val="Arial"/>
      <family val="2"/>
    </font>
    <font>
      <sz val="11"/>
      <color indexed="52"/>
      <name val="Calibri"/>
      <family val="2"/>
    </font>
    <font>
      <sz val="10"/>
      <color indexed="60"/>
      <name val="Arial"/>
      <family val="2"/>
    </font>
    <font>
      <sz val="11"/>
      <color indexed="60"/>
      <name val="Calibri"/>
      <family val="2"/>
    </font>
    <font>
      <sz val="10"/>
      <color indexed="8"/>
      <name val="MS Sans Serif"/>
      <family val="2"/>
    </font>
    <font>
      <b/>
      <sz val="10"/>
      <color indexed="63"/>
      <name val="Arial"/>
      <family val="2"/>
    </font>
    <font>
      <b/>
      <sz val="11"/>
      <color indexed="63"/>
      <name val="Calibri"/>
      <family val="2"/>
    </font>
    <font>
      <b/>
      <sz val="10"/>
      <color indexed="8"/>
      <name val="Arial"/>
      <family val="2"/>
    </font>
    <font>
      <b/>
      <sz val="11"/>
      <color indexed="8"/>
      <name val="Calibri"/>
      <family val="2"/>
    </font>
    <font>
      <sz val="10"/>
      <color indexed="10"/>
      <name val="Arial"/>
      <family val="2"/>
    </font>
    <font>
      <sz val="11"/>
      <color indexed="10"/>
      <name val="Calibri"/>
      <family val="2"/>
    </font>
    <font>
      <sz val="9"/>
      <color indexed="8"/>
      <name val="Arial"/>
      <family val="2"/>
    </font>
    <font>
      <b/>
      <sz val="10"/>
      <color indexed="10"/>
      <name val="Arial"/>
      <family val="2"/>
    </font>
    <font>
      <sz val="8"/>
      <color theme="1"/>
      <name val="Calibri"/>
      <family val="2"/>
      <scheme val="minor"/>
    </font>
    <font>
      <sz val="8"/>
      <color theme="1"/>
      <name val="Calibri"/>
      <family val="2"/>
    </font>
    <font>
      <sz val="12"/>
      <name val="DUTCH"/>
    </font>
    <font>
      <sz val="11"/>
      <name val="MS P????"/>
      <family val="3"/>
    </font>
    <font>
      <u/>
      <sz val="8.1999999999999993"/>
      <color indexed="12"/>
      <name val="Arial"/>
      <family val="2"/>
    </font>
    <font>
      <u/>
      <sz val="8.1999999999999993"/>
      <color indexed="36"/>
      <name val="Arial"/>
      <family val="2"/>
    </font>
    <font>
      <sz val="11"/>
      <name val="MS ????"/>
      <family val="3"/>
    </font>
    <font>
      <sz val="12"/>
      <name val="Times New Roman"/>
      <family val="1"/>
    </font>
    <font>
      <u val="singleAccounting"/>
      <vertAlign val="subscript"/>
      <sz val="10"/>
      <name val="Times New Roman"/>
      <family val="1"/>
    </font>
    <font>
      <i/>
      <sz val="9"/>
      <name val="Times New Roman"/>
      <family val="1"/>
    </font>
    <font>
      <u/>
      <sz val="10"/>
      <color indexed="36"/>
      <name val="Arial"/>
      <family val="2"/>
    </font>
    <font>
      <sz val="9"/>
      <name val="‚l‚r –¾’©"/>
      <family val="3"/>
      <charset val="128"/>
    </font>
    <font>
      <sz val="12"/>
      <color indexed="8"/>
      <name val="SWISS"/>
    </font>
    <font>
      <b/>
      <sz val="9"/>
      <color indexed="18"/>
      <name val="Arial"/>
      <family val="2"/>
    </font>
    <font>
      <sz val="10"/>
      <name val="Tms Rmn"/>
    </font>
    <font>
      <sz val="9"/>
      <color theme="1"/>
      <name val="Tahoma"/>
      <family val="2"/>
    </font>
    <font>
      <sz val="10"/>
      <color indexed="8"/>
      <name val="Tahoma"/>
      <family val="2"/>
    </font>
    <font>
      <sz val="9"/>
      <color theme="1"/>
      <name val="Arial"/>
      <family val="2"/>
    </font>
    <font>
      <sz val="8"/>
      <color indexed="8"/>
      <name val="Arial Mon"/>
      <family val="2"/>
    </font>
    <font>
      <sz val="8"/>
      <color theme="1"/>
      <name val="Arial Mon"/>
      <family val="2"/>
    </font>
    <font>
      <sz val="9"/>
      <color indexed="8"/>
      <name val="Tahoma"/>
      <family val="2"/>
    </font>
    <font>
      <sz val="10"/>
      <color theme="1"/>
      <name val="Tahoma"/>
      <family val="2"/>
    </font>
    <font>
      <sz val="8"/>
      <color theme="1"/>
      <name val="Tahoma"/>
      <family val="2"/>
    </font>
    <font>
      <b/>
      <sz val="8"/>
      <color indexed="10"/>
      <name val="Arial"/>
      <family val="2"/>
    </font>
    <font>
      <sz val="10"/>
      <name val="MS Serif"/>
      <family val="1"/>
    </font>
    <font>
      <sz val="10"/>
      <name val="Courier"/>
      <family val="3"/>
    </font>
    <font>
      <sz val="12"/>
      <name val="Helv"/>
    </font>
    <font>
      <sz val="10"/>
      <color indexed="12"/>
      <name val="Arial"/>
      <family val="2"/>
    </font>
    <font>
      <sz val="16"/>
      <name val="Courier"/>
      <family val="3"/>
    </font>
    <font>
      <b/>
      <sz val="10"/>
      <color indexed="48"/>
      <name val="Arial"/>
      <family val="2"/>
    </font>
    <font>
      <sz val="10"/>
      <name val="Century Gothic"/>
      <family val="2"/>
    </font>
    <font>
      <sz val="12"/>
      <name val="Tms Rmn"/>
    </font>
    <font>
      <sz val="10"/>
      <color indexed="13"/>
      <name val="DUTCH"/>
    </font>
    <font>
      <sz val="10"/>
      <color indexed="16"/>
      <name val="MS Serif"/>
      <family val="1"/>
    </font>
    <font>
      <u/>
      <sz val="10"/>
      <color indexed="12"/>
      <name val="Arial"/>
      <family val="2"/>
    </font>
    <font>
      <i/>
      <sz val="10"/>
      <name val="Century Schoolbook"/>
      <family val="1"/>
    </font>
    <font>
      <b/>
      <sz val="12"/>
      <name val="DUTCH"/>
    </font>
    <font>
      <b/>
      <sz val="1"/>
      <color indexed="8"/>
      <name val="Courier"/>
      <family val="3"/>
    </font>
    <font>
      <sz val="8"/>
      <color indexed="12"/>
      <name val="Arial"/>
      <family val="2"/>
    </font>
    <font>
      <sz val="8"/>
      <name val="Helv"/>
    </font>
    <font>
      <u/>
      <sz val="5"/>
      <color indexed="12"/>
      <name val="Arial"/>
      <family val="2"/>
    </font>
    <font>
      <u/>
      <sz val="11"/>
      <color theme="10"/>
      <name val="Calibri"/>
      <family val="2"/>
    </font>
    <font>
      <b/>
      <sz val="14"/>
      <name val="Helv"/>
      <family val="2"/>
    </font>
    <font>
      <b/>
      <sz val="14"/>
      <name val="Courier"/>
      <family val="3"/>
    </font>
    <font>
      <sz val="10"/>
      <name val="Helv"/>
      <charset val="204"/>
    </font>
    <font>
      <sz val="10"/>
      <name val="Helv"/>
    </font>
    <font>
      <sz val="12"/>
      <color indexed="9"/>
      <name val="Helv"/>
    </font>
    <font>
      <b/>
      <sz val="12"/>
      <name val="Book Antiqua"/>
      <family val="1"/>
    </font>
    <font>
      <sz val="12"/>
      <color rgb="FF9C6500"/>
      <name val="Arial"/>
      <family val="2"/>
    </font>
    <font>
      <sz val="7"/>
      <name val="Small Fonts"/>
      <family val="2"/>
    </font>
    <font>
      <b/>
      <i/>
      <sz val="16"/>
      <name val="Helv"/>
      <family val="2"/>
    </font>
    <font>
      <sz val="11"/>
      <color theme="1"/>
      <name val="Arial Mon"/>
      <family val="2"/>
    </font>
    <font>
      <sz val="12"/>
      <color indexed="8"/>
      <name val="Times New Roman"/>
      <family val="1"/>
    </font>
    <font>
      <sz val="8"/>
      <name val="Arial Mon"/>
      <family val="2"/>
    </font>
    <font>
      <sz val="10"/>
      <name val="Palatino"/>
      <family val="1"/>
    </font>
    <font>
      <b/>
      <sz val="10"/>
      <name val="MS Sans Serif"/>
      <family val="2"/>
    </font>
    <font>
      <b/>
      <sz val="12"/>
      <color indexed="8"/>
      <name val="Arial"/>
      <family val="2"/>
    </font>
    <font>
      <b/>
      <i/>
      <sz val="12"/>
      <color indexed="8"/>
      <name val="Arial"/>
      <family val="2"/>
    </font>
    <font>
      <sz val="12"/>
      <color indexed="8"/>
      <name val="Arial"/>
      <family val="2"/>
    </font>
    <font>
      <i/>
      <sz val="12"/>
      <color indexed="8"/>
      <name val="Arial"/>
      <family val="2"/>
    </font>
    <font>
      <sz val="19"/>
      <color indexed="48"/>
      <name val="Arial"/>
      <family val="2"/>
    </font>
    <font>
      <sz val="12"/>
      <color indexed="14"/>
      <name val="Arial"/>
      <family val="2"/>
    </font>
    <font>
      <b/>
      <sz val="8"/>
      <color indexed="8"/>
      <name val="Helv"/>
    </font>
    <font>
      <b/>
      <sz val="10"/>
      <name val="Geneva"/>
      <family val="2"/>
    </font>
    <font>
      <sz val="24"/>
      <color indexed="13"/>
      <name val="Helv"/>
      <family val="2"/>
    </font>
    <font>
      <sz val="12"/>
      <color indexed="13"/>
      <name val="Courier"/>
      <family val="3"/>
    </font>
    <font>
      <sz val="12"/>
      <color indexed="13"/>
      <name val="Helv"/>
    </font>
    <font>
      <b/>
      <sz val="12"/>
      <name val="Helv"/>
    </font>
    <font>
      <sz val="11"/>
      <color indexed="13"/>
      <name val="SWISS"/>
    </font>
    <font>
      <sz val="10"/>
      <name val="Arial Cyr"/>
      <charset val="204"/>
    </font>
    <font>
      <sz val="11"/>
      <name val="ｵｸｿ "/>
      <family val="3"/>
      <charset val="128"/>
    </font>
    <font>
      <sz val="12"/>
      <name val="Helv"/>
      <family val="2"/>
    </font>
    <font>
      <sz val="12"/>
      <name val="ｹﾙﾅﾁﾃｼ"/>
      <family val="1"/>
      <charset val="128"/>
    </font>
    <font>
      <sz val="10"/>
      <name val="ｱｼｸｲﾃｼ"/>
      <family val="1"/>
      <charset val="128"/>
    </font>
    <font>
      <sz val="12"/>
      <name val="바탕체"/>
      <family val="1"/>
      <charset val="129"/>
    </font>
    <font>
      <sz val="11"/>
      <name val="明朝"/>
      <family val="1"/>
      <charset val="128"/>
    </font>
    <font>
      <sz val="11"/>
      <name val="ＭＳ Ｐゴシック"/>
      <charset val="128"/>
    </font>
    <font>
      <sz val="10"/>
      <name val="Arial MT"/>
    </font>
    <font>
      <sz val="11"/>
      <color indexed="8"/>
      <name val="Calibri"/>
      <family val="2"/>
      <charset val="204"/>
    </font>
    <font>
      <sz val="11"/>
      <color indexed="9"/>
      <name val="Calibri"/>
      <family val="2"/>
      <charset val="204"/>
    </font>
    <font>
      <sz val="8"/>
      <name val="Palatino"/>
      <family val="1"/>
    </font>
    <font>
      <sz val="8"/>
      <color indexed="16"/>
      <name val="Palatino"/>
      <family val="1"/>
    </font>
    <font>
      <sz val="10"/>
      <name val="Courier New"/>
      <family val="3"/>
    </font>
    <font>
      <sz val="10"/>
      <color indexed="14"/>
      <name val="Arial"/>
      <family val="2"/>
    </font>
    <font>
      <sz val="11"/>
      <color indexed="62"/>
      <name val="Calibri"/>
      <family val="2"/>
      <charset val="204"/>
    </font>
    <font>
      <b/>
      <sz val="11"/>
      <color indexed="63"/>
      <name val="Calibri"/>
      <family val="2"/>
      <charset val="204"/>
    </font>
    <font>
      <b/>
      <sz val="11"/>
      <color indexed="52"/>
      <name val="Calibri"/>
      <family val="2"/>
      <charset val="204"/>
    </font>
    <font>
      <b/>
      <sz val="15"/>
      <color indexed="56"/>
      <name val="Calibri"/>
      <family val="2"/>
      <charset val="204"/>
    </font>
    <font>
      <b/>
      <sz val="13"/>
      <color indexed="56"/>
      <name val="Calibri"/>
      <family val="2"/>
      <charset val="204"/>
    </font>
    <font>
      <b/>
      <sz val="11"/>
      <color indexed="56"/>
      <name val="Calibri"/>
      <family val="2"/>
      <charset val="204"/>
    </font>
    <font>
      <b/>
      <sz val="11"/>
      <color indexed="8"/>
      <name val="Calibri"/>
      <family val="2"/>
      <charset val="204"/>
    </font>
    <font>
      <b/>
      <sz val="11"/>
      <color indexed="9"/>
      <name val="Calibri"/>
      <family val="2"/>
      <charset val="204"/>
    </font>
    <font>
      <b/>
      <sz val="18"/>
      <color indexed="56"/>
      <name val="Cambria"/>
      <family val="2"/>
      <charset val="204"/>
    </font>
    <font>
      <sz val="11"/>
      <color indexed="60"/>
      <name val="Calibri"/>
      <family val="2"/>
      <charset val="204"/>
    </font>
    <font>
      <sz val="11"/>
      <color indexed="20"/>
      <name val="Calibri"/>
      <family val="2"/>
      <charset val="204"/>
    </font>
    <font>
      <i/>
      <sz val="11"/>
      <color indexed="23"/>
      <name val="Calibri"/>
      <family val="2"/>
      <charset val="204"/>
    </font>
    <font>
      <sz val="11"/>
      <color indexed="52"/>
      <name val="Calibri"/>
      <family val="2"/>
      <charset val="204"/>
    </font>
    <font>
      <sz val="11"/>
      <color indexed="10"/>
      <name val="Calibri"/>
      <family val="2"/>
      <charset val="204"/>
    </font>
    <font>
      <sz val="11"/>
      <color indexed="17"/>
      <name val="Calibri"/>
      <family val="2"/>
      <charset val="204"/>
    </font>
    <font>
      <b/>
      <sz val="14"/>
      <name val="Arial"/>
      <family val="2"/>
    </font>
    <font>
      <b/>
      <i/>
      <sz val="10"/>
      <name val="Arial"/>
      <family val="2"/>
    </font>
    <font>
      <sz val="12"/>
      <name val="¹ÙÅÁÃ¼"/>
    </font>
    <font>
      <u/>
      <sz val="10"/>
      <color indexed="12"/>
      <name val="Arial Mon"/>
      <family val="2"/>
    </font>
    <font>
      <u/>
      <sz val="10"/>
      <color theme="10"/>
      <name val="Arial"/>
      <family val="2"/>
      <charset val="204"/>
    </font>
    <font>
      <u/>
      <sz val="10"/>
      <color theme="10"/>
      <name val="Arial"/>
      <family val="2"/>
    </font>
    <font>
      <sz val="10"/>
      <name val="NewtonCTT"/>
      <family val="1"/>
    </font>
    <font>
      <sz val="10"/>
      <name val="Arial"/>
      <family val="2"/>
      <charset val="134"/>
    </font>
    <font>
      <sz val="12"/>
      <name val="宋体"/>
      <family val="3"/>
      <charset val="134"/>
    </font>
    <font>
      <sz val="12"/>
      <name val="新細明體"/>
      <family val="1"/>
      <charset val="136"/>
    </font>
    <font>
      <b/>
      <sz val="12"/>
      <color indexed="8"/>
      <name val="DUTCH"/>
    </font>
    <font>
      <sz val="11"/>
      <color indexed="9"/>
      <name val="Calibri"/>
      <family val="2"/>
      <charset val="1"/>
    </font>
    <font>
      <sz val="11"/>
      <color indexed="20"/>
      <name val="Calibri"/>
      <family val="2"/>
      <charset val="1"/>
    </font>
    <font>
      <b/>
      <sz val="11"/>
      <color indexed="52"/>
      <name val="Calibri"/>
      <family val="2"/>
      <charset val="1"/>
    </font>
    <font>
      <b/>
      <sz val="11"/>
      <color indexed="9"/>
      <name val="Calibri"/>
      <family val="2"/>
      <charset val="1"/>
    </font>
    <font>
      <i/>
      <sz val="11"/>
      <color indexed="23"/>
      <name val="Calibri"/>
      <family val="2"/>
      <charset val="1"/>
    </font>
    <font>
      <sz val="11"/>
      <color indexed="17"/>
      <name val="Calibri"/>
      <family val="2"/>
      <charset val="1"/>
    </font>
    <font>
      <b/>
      <sz val="15"/>
      <color indexed="56"/>
      <name val="Calibri"/>
      <family val="2"/>
      <charset val="1"/>
    </font>
    <font>
      <b/>
      <sz val="13"/>
      <color indexed="56"/>
      <name val="Calibri"/>
      <family val="2"/>
      <charset val="1"/>
    </font>
    <font>
      <b/>
      <sz val="11"/>
      <color indexed="56"/>
      <name val="Calibri"/>
      <family val="2"/>
      <charset val="1"/>
    </font>
    <font>
      <sz val="11"/>
      <color indexed="62"/>
      <name val="Calibri"/>
      <family val="2"/>
      <charset val="1"/>
    </font>
    <font>
      <sz val="11"/>
      <color indexed="52"/>
      <name val="Calibri"/>
      <family val="2"/>
      <charset val="1"/>
    </font>
    <font>
      <sz val="11"/>
      <color indexed="60"/>
      <name val="Calibri"/>
      <family val="2"/>
      <charset val="1"/>
    </font>
    <font>
      <b/>
      <sz val="11"/>
      <color indexed="63"/>
      <name val="Calibri"/>
      <family val="2"/>
      <charset val="1"/>
    </font>
    <font>
      <b/>
      <sz val="18"/>
      <color indexed="56"/>
      <name val="Cambria"/>
      <family val="2"/>
      <charset val="1"/>
    </font>
    <font>
      <b/>
      <sz val="11"/>
      <color indexed="8"/>
      <name val="Calibri"/>
      <family val="2"/>
      <charset val="1"/>
    </font>
    <font>
      <sz val="11"/>
      <color indexed="10"/>
      <name val="Calibri"/>
      <family val="2"/>
      <charset val="1"/>
    </font>
    <font>
      <b/>
      <u/>
      <sz val="10"/>
      <color theme="1"/>
      <name val="Times New Roman"/>
      <family val="1"/>
    </font>
    <font>
      <sz val="10"/>
      <color theme="1"/>
      <name val="Calibri"/>
      <family val="2"/>
      <scheme val="minor"/>
    </font>
    <font>
      <b/>
      <sz val="14"/>
      <name val="Times New Roman"/>
      <family val="1"/>
    </font>
    <font>
      <b/>
      <sz val="7"/>
      <name val="Arial"/>
      <family val="2"/>
    </font>
    <font>
      <sz val="10"/>
      <color rgb="FF000000"/>
      <name val="Times New Roman"/>
      <family val="1"/>
    </font>
    <font>
      <sz val="12"/>
      <name val="Courier"/>
    </font>
    <font>
      <b/>
      <sz val="9"/>
      <name val="Times New Roman"/>
      <family val="1"/>
    </font>
    <font>
      <sz val="9"/>
      <name val="Times New Roman"/>
      <family val="1"/>
    </font>
    <font>
      <sz val="11"/>
      <color rgb="FFFF0000"/>
      <name val="Times New Roman"/>
      <family val="1"/>
    </font>
    <font>
      <b/>
      <sz val="11"/>
      <name val="Times New Roman"/>
      <family val="1"/>
    </font>
    <font>
      <sz val="11"/>
      <color theme="4"/>
      <name val="Times New Roman"/>
      <family val="1"/>
    </font>
    <font>
      <b/>
      <sz val="11"/>
      <color theme="4"/>
      <name val="Times New Roman"/>
      <family val="1"/>
    </font>
    <font>
      <b/>
      <sz val="11"/>
      <color theme="4" tint="-0.249977111117893"/>
      <name val="Times New Roman"/>
      <family val="1"/>
    </font>
    <font>
      <sz val="11"/>
      <color theme="0"/>
      <name val="Times New Roman"/>
      <family val="1"/>
    </font>
    <font>
      <sz val="11"/>
      <color theme="5"/>
      <name val="Times New Roman"/>
      <family val="1"/>
    </font>
    <font>
      <sz val="11"/>
      <color theme="8" tint="-0.249977111117893"/>
      <name val="Times New Roman"/>
      <family val="1"/>
    </font>
    <font>
      <sz val="11"/>
      <color rgb="FF0070C0"/>
      <name val="Times New Roman"/>
      <family val="1"/>
    </font>
    <font>
      <sz val="12"/>
      <color theme="1"/>
      <name val="Times New Roman"/>
      <family val="1"/>
    </font>
    <font>
      <sz val="11"/>
      <color theme="5" tint="-0.249977111117893"/>
      <name val="Times New Roman"/>
      <family val="1"/>
    </font>
    <font>
      <sz val="10"/>
      <name val="Arial"/>
      <family val="2"/>
    </font>
    <font>
      <sz val="10"/>
      <name val="Dutch Mon"/>
      <family val="2"/>
    </font>
    <font>
      <sz val="8"/>
      <name val="Calibri"/>
      <family val="2"/>
      <charset val="1"/>
      <scheme val="minor"/>
    </font>
    <font>
      <b/>
      <sz val="11"/>
      <color rgb="FFC00000"/>
      <name val="Times New Roman"/>
      <family val="1"/>
    </font>
    <font>
      <sz val="11"/>
      <name val="Calibri"/>
      <family val="2"/>
      <charset val="1"/>
      <scheme val="minor"/>
    </font>
    <font>
      <b/>
      <sz val="12"/>
      <color theme="1"/>
      <name val="Times New Roman"/>
      <family val="1"/>
    </font>
    <font>
      <sz val="9"/>
      <color theme="1"/>
      <name val="Times New Roman"/>
      <family val="1"/>
    </font>
    <font>
      <sz val="9"/>
      <color rgb="FF000000"/>
      <name val="Times New Roman"/>
      <family val="1"/>
    </font>
    <font>
      <b/>
      <sz val="11"/>
      <color rgb="FF000000"/>
      <name val="Times New Roman"/>
      <family val="1"/>
    </font>
    <font>
      <sz val="11"/>
      <color rgb="FF000000"/>
      <name val="Times New Roman"/>
      <family val="1"/>
    </font>
  </fonts>
  <fills count="93">
    <fill>
      <patternFill patternType="none"/>
    </fill>
    <fill>
      <patternFill patternType="gray125"/>
    </fill>
    <fill>
      <patternFill patternType="solid">
        <fgColor theme="0"/>
        <bgColor indexed="64"/>
      </patternFill>
    </fill>
    <fill>
      <patternFill patternType="solid">
        <fgColor indexed="9"/>
        <bgColor indexed="64"/>
      </patternFill>
    </fill>
    <fill>
      <patternFill patternType="solid">
        <fgColor theme="5" tint="0.39997558519241921"/>
        <bgColor indexed="64"/>
      </patternFill>
    </fill>
    <fill>
      <patternFill patternType="solid">
        <fgColor rgb="FFFFFFCC"/>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rgb="FF4F81BD"/>
        <bgColor indexed="64"/>
      </patternFill>
    </fill>
    <fill>
      <patternFill patternType="solid">
        <fgColor indexed="13"/>
        <bgColor indexed="13"/>
      </patternFill>
    </fill>
    <fill>
      <patternFill patternType="solid">
        <fgColor indexed="9"/>
        <bgColor indexed="9"/>
      </patternFill>
    </fill>
    <fill>
      <patternFill patternType="solid">
        <fgColor indexed="42"/>
        <bgColor indexed="64"/>
      </patternFill>
    </fill>
    <fill>
      <patternFill patternType="solid">
        <fgColor indexed="22"/>
        <bgColor indexed="64"/>
      </patternFill>
    </fill>
    <fill>
      <patternFill patternType="solid">
        <fgColor indexed="12"/>
        <bgColor indexed="12"/>
      </patternFill>
    </fill>
    <fill>
      <patternFill patternType="solid">
        <fgColor indexed="26"/>
        <bgColor indexed="64"/>
      </patternFill>
    </fill>
    <fill>
      <patternFill patternType="solid">
        <fgColor indexed="15"/>
      </patternFill>
    </fill>
    <fill>
      <patternFill patternType="solid">
        <fgColor indexed="13"/>
      </patternFill>
    </fill>
    <fill>
      <patternFill patternType="solid">
        <fgColor indexed="12"/>
      </patternFill>
    </fill>
    <fill>
      <patternFill patternType="solid">
        <fgColor indexed="43"/>
        <bgColor indexed="64"/>
      </patternFill>
    </fill>
    <fill>
      <patternFill patternType="solid">
        <fgColor indexed="54"/>
        <bgColor indexed="64"/>
      </patternFill>
    </fill>
    <fill>
      <patternFill patternType="solid">
        <fgColor indexed="10"/>
        <bgColor indexed="64"/>
      </patternFill>
    </fill>
    <fill>
      <patternFill patternType="solid">
        <fgColor indexed="45"/>
        <bgColor indexed="64"/>
      </patternFill>
    </fill>
    <fill>
      <patternFill patternType="solid">
        <fgColor indexed="29"/>
        <bgColor indexed="64"/>
      </patternFill>
    </fill>
    <fill>
      <patternFill patternType="solid">
        <fgColor indexed="51"/>
        <bgColor indexed="64"/>
      </patternFill>
    </fill>
    <fill>
      <patternFill patternType="solid">
        <fgColor indexed="47"/>
        <bgColor indexed="64"/>
      </patternFill>
    </fill>
    <fill>
      <patternFill patternType="solid">
        <fgColor indexed="50"/>
        <bgColor indexed="64"/>
      </patternFill>
    </fill>
    <fill>
      <patternFill patternType="solid">
        <fgColor indexed="57"/>
        <bgColor indexed="64"/>
      </patternFill>
    </fill>
    <fill>
      <patternFill patternType="solid">
        <fgColor indexed="21"/>
        <bgColor indexed="64"/>
      </patternFill>
    </fill>
    <fill>
      <patternFill patternType="lightUp">
        <fgColor indexed="48"/>
        <bgColor indexed="44"/>
      </patternFill>
    </fill>
    <fill>
      <patternFill patternType="solid">
        <fgColor indexed="44"/>
        <bgColor indexed="64"/>
      </patternFill>
    </fill>
    <fill>
      <patternFill patternType="solid">
        <fgColor indexed="40"/>
        <bgColor indexed="64"/>
      </patternFill>
    </fill>
    <fill>
      <patternFill patternType="solid">
        <fgColor indexed="41"/>
        <bgColor indexed="64"/>
      </patternFill>
    </fill>
    <fill>
      <patternFill patternType="gray125">
        <fgColor indexed="51"/>
        <bgColor indexed="9"/>
      </patternFill>
    </fill>
    <fill>
      <patternFill patternType="solid">
        <fgColor indexed="22"/>
        <bgColor indexed="9"/>
      </patternFill>
    </fill>
    <fill>
      <patternFill patternType="gray0625">
        <fgColor indexed="9"/>
        <bgColor indexed="31"/>
      </patternFill>
    </fill>
    <fill>
      <patternFill patternType="gray0625">
        <bgColor indexed="31"/>
      </patternFill>
    </fill>
    <fill>
      <patternFill patternType="solid">
        <fgColor rgb="FFFFC000"/>
        <bgColor indexed="64"/>
      </patternFill>
    </fill>
    <fill>
      <patternFill patternType="solid">
        <fgColor theme="3" tint="0.79998168889431442"/>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rgb="FF7EA6A7"/>
        <bgColor indexed="64"/>
      </patternFill>
    </fill>
    <fill>
      <patternFill patternType="solid">
        <fgColor theme="0" tint="-0.14999847407452621"/>
        <bgColor indexed="64"/>
      </patternFill>
    </fill>
    <fill>
      <patternFill patternType="solid">
        <fgColor rgb="FFFFFFFF"/>
        <bgColor rgb="FF000000"/>
      </patternFill>
    </fill>
  </fills>
  <borders count="93">
    <border>
      <left/>
      <right/>
      <top/>
      <bottom/>
      <diagonal/>
    </border>
    <border>
      <left/>
      <right/>
      <top style="medium">
        <color indexed="64"/>
      </top>
      <bottom/>
      <diagonal/>
    </border>
    <border>
      <left/>
      <right/>
      <top/>
      <bottom style="medium">
        <color indexed="64"/>
      </bottom>
      <diagonal/>
    </border>
    <border>
      <left/>
      <right/>
      <top/>
      <bottom style="thin">
        <color indexed="64"/>
      </bottom>
      <diagonal/>
    </border>
    <border>
      <left/>
      <right/>
      <top style="thin">
        <color indexed="64"/>
      </top>
      <bottom/>
      <diagonal/>
    </border>
    <border>
      <left/>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bottom/>
      <diagonal/>
    </border>
    <border>
      <left style="thin">
        <color indexed="64"/>
      </left>
      <right/>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theme="0" tint="-0.14996795556505021"/>
      </left>
      <right style="thin">
        <color theme="0" tint="-0.14996795556505021"/>
      </right>
      <top style="thin">
        <color theme="0" tint="-0.14996795556505021"/>
      </top>
      <bottom/>
      <diagonal/>
    </border>
    <border>
      <left style="thin">
        <color rgb="FFB2B2B2"/>
      </left>
      <right style="thin">
        <color rgb="FFB2B2B2"/>
      </right>
      <top style="thin">
        <color rgb="FFB2B2B2"/>
      </top>
      <bottom style="thin">
        <color rgb="FFB2B2B2"/>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style="thin">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double">
        <color indexed="0"/>
      </top>
      <bottom/>
      <diagonal/>
    </border>
    <border>
      <left/>
      <right/>
      <top style="thin">
        <color indexed="62"/>
      </top>
      <bottom style="double">
        <color indexed="62"/>
      </bottom>
      <diagonal/>
    </border>
    <border>
      <left style="hair">
        <color indexed="64"/>
      </left>
      <right style="hair">
        <color indexed="64"/>
      </right>
      <top style="hair">
        <color indexed="64"/>
      </top>
      <bottom style="hair">
        <color indexed="64"/>
      </bottom>
      <diagonal/>
    </border>
    <border>
      <left/>
      <right/>
      <top style="medium">
        <color rgb="FF7F7F7F"/>
      </top>
      <bottom style="medium">
        <color rgb="FF7F7F7F"/>
      </bottom>
      <diagonal/>
    </border>
    <border>
      <left/>
      <right style="medium">
        <color rgb="FFA9A9A9"/>
      </right>
      <top style="medium">
        <color rgb="FF7F7F7F"/>
      </top>
      <bottom style="medium">
        <color rgb="FF7F7F7F"/>
      </bottom>
      <diagonal/>
    </border>
    <border>
      <left/>
      <right style="medium">
        <color rgb="FFA9A9A9"/>
      </right>
      <top/>
      <bottom/>
      <diagonal/>
    </border>
    <border>
      <left/>
      <right/>
      <top style="medium">
        <color rgb="FF7F7F7F"/>
      </top>
      <bottom/>
      <diagonal/>
    </border>
    <border>
      <left/>
      <right/>
      <top/>
      <bottom style="medium">
        <color rgb="FF7F7F7F"/>
      </bottom>
      <diagonal/>
    </border>
    <border>
      <left/>
      <right style="medium">
        <color rgb="FFA9A9A9"/>
      </right>
      <top style="medium">
        <color rgb="FF7F7F7F"/>
      </top>
      <bottom/>
      <diagonal/>
    </border>
    <border>
      <left/>
      <right style="medium">
        <color rgb="FFA9A9A9"/>
      </right>
      <top/>
      <bottom style="medium">
        <color rgb="FF7F7F7F"/>
      </bottom>
      <diagonal/>
    </border>
    <border>
      <left/>
      <right style="medium">
        <color rgb="FFA9A9A9"/>
      </right>
      <top style="medium">
        <color rgb="FF7F7F7F"/>
      </top>
      <bottom style="medium">
        <color rgb="FFA9A9A9"/>
      </bottom>
      <diagonal/>
    </border>
    <border>
      <left/>
      <right/>
      <top style="medium">
        <color rgb="FF7F7F7F"/>
      </top>
      <bottom style="medium">
        <color rgb="FFA9A9A9"/>
      </bottom>
      <diagonal/>
    </border>
    <border>
      <left/>
      <right/>
      <top style="medium">
        <color rgb="FFA9A9A9"/>
      </top>
      <bottom/>
      <diagonal/>
    </border>
    <border>
      <left/>
      <right/>
      <top style="thin">
        <color auto="1"/>
      </top>
      <bottom style="thin">
        <color auto="1"/>
      </bottom>
      <diagonal/>
    </border>
    <border>
      <left/>
      <right/>
      <top style="thin">
        <color auto="1"/>
      </top>
      <bottom/>
      <diagonal/>
    </border>
    <border>
      <left style="thin">
        <color auto="1"/>
      </left>
      <right/>
      <top style="thin">
        <color auto="1"/>
      </top>
      <bottom/>
      <diagonal/>
    </border>
    <border>
      <left style="thin">
        <color auto="1"/>
      </left>
      <right style="thin">
        <color auto="1"/>
      </right>
      <top style="thin">
        <color auto="1"/>
      </top>
      <bottom style="thin">
        <color auto="1"/>
      </bottom>
      <diagonal/>
    </border>
    <border>
      <left style="medium">
        <color auto="1"/>
      </left>
      <right style="thin">
        <color auto="1"/>
      </right>
      <top/>
      <bottom style="thin">
        <color auto="1"/>
      </bottom>
      <diagonal/>
    </border>
    <border>
      <left/>
      <right/>
      <top/>
      <bottom style="medium">
        <color auto="1"/>
      </bottom>
      <diagonal/>
    </border>
    <border>
      <left style="thin">
        <color indexed="8"/>
      </left>
      <right style="thin">
        <color indexed="8"/>
      </right>
      <top style="thin">
        <color indexed="8"/>
      </top>
      <bottom style="thin">
        <color indexed="8"/>
      </bottom>
      <diagonal/>
    </border>
    <border>
      <left/>
      <right/>
      <top style="medium">
        <color auto="1"/>
      </top>
      <bottom style="thin">
        <color auto="1"/>
      </bottom>
      <diagonal/>
    </border>
    <border>
      <left/>
      <right/>
      <top style="double">
        <color auto="1"/>
      </top>
      <bottom style="double">
        <color auto="1"/>
      </bottom>
      <diagonal/>
    </border>
    <border>
      <left style="thin">
        <color indexed="8"/>
      </left>
      <right style="thin">
        <color indexed="8"/>
      </right>
      <top style="double">
        <color indexed="8"/>
      </top>
      <bottom style="thin">
        <color indexed="8"/>
      </bottom>
      <diagonal/>
    </border>
    <border>
      <left/>
      <right/>
      <top style="medium">
        <color auto="1"/>
      </top>
      <bottom style="medium">
        <color auto="1"/>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style="thin">
        <color indexed="48"/>
      </top>
      <bottom style="thin">
        <color indexed="48"/>
      </bottom>
      <diagonal/>
    </border>
    <border>
      <left style="thin">
        <color auto="1"/>
      </left>
      <right style="thin">
        <color auto="1"/>
      </right>
      <top style="double">
        <color auto="1"/>
      </top>
      <bottom style="thin">
        <color auto="1"/>
      </bottom>
      <diagonal/>
    </border>
    <border>
      <left style="medium">
        <color auto="1"/>
      </left>
      <right style="thin">
        <color auto="1"/>
      </right>
      <top style="medium">
        <color auto="1"/>
      </top>
      <bottom/>
      <diagonal/>
    </border>
    <border>
      <left/>
      <right style="thin">
        <color indexed="8"/>
      </right>
      <top/>
      <bottom/>
      <diagonal/>
    </border>
    <border>
      <left style="thin">
        <color auto="1"/>
      </left>
      <right style="medium">
        <color auto="1"/>
      </right>
      <top/>
      <bottom style="thin">
        <color auto="1"/>
      </bottom>
      <diagonal/>
    </border>
    <border>
      <left style="thin">
        <color indexed="41"/>
      </left>
      <right style="thin">
        <color indexed="48"/>
      </right>
      <top style="medium">
        <color indexed="41"/>
      </top>
      <bottom style="thin">
        <color indexed="48"/>
      </bottom>
      <diagonal/>
    </border>
    <border>
      <left/>
      <right/>
      <top style="medium">
        <color auto="1"/>
      </top>
      <bottom style="thin">
        <color auto="1"/>
      </bottom>
      <diagonal/>
    </border>
    <border>
      <left/>
      <right/>
      <top style="medium">
        <color auto="1"/>
      </top>
      <bottom style="medium">
        <color auto="1"/>
      </bottom>
      <diagonal/>
    </border>
    <border>
      <left style="medium">
        <color auto="1"/>
      </left>
      <right style="thin">
        <color auto="1"/>
      </right>
      <top style="medium">
        <color auto="1"/>
      </top>
      <bottom/>
      <diagonal/>
    </border>
    <border>
      <left/>
      <right/>
      <top style="medium">
        <color auto="1"/>
      </top>
      <bottom/>
      <diagonal/>
    </border>
    <border>
      <left style="thin">
        <color indexed="64"/>
      </left>
      <right style="thin">
        <color indexed="64"/>
      </right>
      <top style="thin">
        <color indexed="64"/>
      </top>
      <bottom style="thin">
        <color indexed="64"/>
      </bottom>
      <diagonal/>
    </border>
    <border>
      <left/>
      <right/>
      <top style="double">
        <color indexed="64"/>
      </top>
      <bottom style="double">
        <color indexed="64"/>
      </bottom>
      <diagonal/>
    </border>
    <border>
      <left style="thin">
        <color indexed="64"/>
      </left>
      <right style="thin">
        <color indexed="64"/>
      </right>
      <top style="double">
        <color indexed="64"/>
      </top>
      <bottom style="thin">
        <color indexed="64"/>
      </bottom>
      <diagonal/>
    </border>
    <border>
      <left/>
      <right/>
      <top style="medium">
        <color indexed="64"/>
      </top>
      <bottom style="thin">
        <color indexed="64"/>
      </bottom>
      <diagonal/>
    </border>
    <border>
      <left/>
      <right/>
      <top style="medium">
        <color auto="1"/>
      </top>
      <bottom style="medium">
        <color auto="1"/>
      </bottom>
      <diagonal/>
    </border>
    <border>
      <left style="thin">
        <color indexed="41"/>
      </left>
      <right style="thin">
        <color indexed="48"/>
      </right>
      <top style="medium">
        <color indexed="41"/>
      </top>
      <bottom style="thin">
        <color indexed="48"/>
      </bottom>
      <diagonal/>
    </border>
    <border>
      <left/>
      <right/>
      <top style="medium">
        <color indexed="64"/>
      </top>
      <bottom style="thin">
        <color indexed="64"/>
      </bottom>
      <diagonal/>
    </border>
    <border>
      <left/>
      <right/>
      <top style="medium">
        <color auto="1"/>
      </top>
      <bottom style="medium">
        <color auto="1"/>
      </bottom>
      <diagonal/>
    </border>
    <border>
      <left style="thin">
        <color indexed="41"/>
      </left>
      <right style="thin">
        <color indexed="48"/>
      </right>
      <top style="medium">
        <color indexed="41"/>
      </top>
      <bottom style="thin">
        <color indexed="48"/>
      </bottom>
      <diagonal/>
    </border>
    <border>
      <left/>
      <right/>
      <top style="medium">
        <color indexed="64"/>
      </top>
      <bottom style="thin">
        <color indexed="64"/>
      </bottom>
      <diagonal/>
    </border>
    <border>
      <left/>
      <right/>
      <top style="medium">
        <color auto="1"/>
      </top>
      <bottom style="medium">
        <color auto="1"/>
      </bottom>
      <diagonal/>
    </border>
    <border>
      <left style="double">
        <color indexed="63"/>
      </left>
      <right style="double">
        <color indexed="63"/>
      </right>
      <top style="double">
        <color indexed="63"/>
      </top>
      <bottom style="double">
        <color indexed="63"/>
      </bottom>
      <diagonal/>
    </border>
    <border>
      <left/>
      <right/>
      <top style="double">
        <color indexed="0"/>
      </top>
      <bottom/>
      <diagonal/>
    </border>
    <border>
      <left/>
      <right style="medium">
        <color rgb="FFA9A9A9"/>
      </right>
      <top/>
      <bottom style="thin">
        <color indexed="64"/>
      </bottom>
      <diagonal/>
    </border>
    <border>
      <left/>
      <right style="thin">
        <color indexed="64"/>
      </right>
      <top/>
      <bottom style="thin">
        <color indexed="64"/>
      </bottom>
      <diagonal/>
    </border>
    <border>
      <left style="medium">
        <color rgb="FFA9A9A9"/>
      </left>
      <right/>
      <top/>
      <bottom style="medium">
        <color rgb="FFA9A9A9"/>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64"/>
      </right>
      <top/>
      <bottom/>
      <diagonal/>
    </border>
    <border>
      <left style="medium">
        <color indexed="64"/>
      </left>
      <right/>
      <top style="medium">
        <color indexed="64"/>
      </top>
      <bottom/>
      <diagonal/>
    </border>
    <border>
      <left/>
      <right style="medium">
        <color indexed="64"/>
      </right>
      <top style="medium">
        <color indexed="64"/>
      </top>
      <bottom/>
      <diagonal/>
    </border>
    <border>
      <left/>
      <right/>
      <top/>
      <bottom style="thin">
        <color rgb="FF000000"/>
      </bottom>
      <diagonal/>
    </border>
  </borders>
  <cellStyleXfs count="38133">
    <xf numFmtId="0" fontId="0" fillId="0" borderId="0"/>
    <xf numFmtId="167" fontId="19" fillId="0" borderId="0" applyFont="0" applyFill="0" applyBorder="0" applyAlignment="0" applyProtection="0"/>
    <xf numFmtId="9" fontId="19" fillId="0" borderId="0" applyFont="0" applyFill="0" applyBorder="0" applyAlignment="0" applyProtection="0"/>
    <xf numFmtId="0" fontId="20" fillId="0" borderId="0"/>
    <xf numFmtId="9" fontId="20" fillId="0" borderId="0" applyFont="0" applyFill="0" applyBorder="0" applyAlignment="0" applyProtection="0"/>
    <xf numFmtId="43" fontId="20" fillId="0" borderId="0" applyFont="0" applyFill="0" applyBorder="0" applyAlignment="0" applyProtection="0"/>
    <xf numFmtId="0" fontId="22" fillId="0" borderId="0">
      <protection locked="0"/>
    </xf>
    <xf numFmtId="9" fontId="22" fillId="0" borderId="0" applyFont="0" applyFill="0" applyBorder="0" applyAlignment="0" applyProtection="0"/>
    <xf numFmtId="0" fontId="26" fillId="0" borderId="0"/>
    <xf numFmtId="0" fontId="28" fillId="0" borderId="0"/>
    <xf numFmtId="43" fontId="22" fillId="0" borderId="0" applyFont="0" applyFill="0" applyBorder="0" applyAlignment="0" applyProtection="0"/>
    <xf numFmtId="0" fontId="19" fillId="0" borderId="0"/>
    <xf numFmtId="0" fontId="36" fillId="0" borderId="0" applyFill="0"/>
    <xf numFmtId="9" fontId="22" fillId="0" borderId="0" applyFont="0" applyFill="0" applyBorder="0" applyAlignment="0" applyProtection="0"/>
    <xf numFmtId="0" fontId="20" fillId="0" borderId="0"/>
    <xf numFmtId="0" fontId="39" fillId="0" borderId="0"/>
    <xf numFmtId="0" fontId="36" fillId="0" borderId="0"/>
    <xf numFmtId="0"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6" fillId="0" borderId="0" applyFill="0" applyBorder="0"/>
    <xf numFmtId="0" fontId="19" fillId="0" borderId="0"/>
    <xf numFmtId="167" fontId="19" fillId="0" borderId="0" applyFont="0" applyFill="0" applyBorder="0" applyAlignment="0" applyProtection="0"/>
    <xf numFmtId="0" fontId="22" fillId="0" borderId="0"/>
    <xf numFmtId="167" fontId="22" fillId="0" borderId="0" applyFont="0" applyFill="0" applyBorder="0" applyAlignment="0" applyProtection="0"/>
    <xf numFmtId="43" fontId="22" fillId="0" borderId="0" applyFont="0" applyFill="0" applyBorder="0" applyAlignment="0" applyProtection="0"/>
    <xf numFmtId="0" fontId="19" fillId="0" borderId="0"/>
    <xf numFmtId="0" fontId="20" fillId="0" borderId="0"/>
    <xf numFmtId="43" fontId="20" fillId="0" borderId="0" applyFont="0" applyFill="0" applyBorder="0" applyAlignment="0" applyProtection="0"/>
    <xf numFmtId="9" fontId="20" fillId="0" borderId="0" applyFont="0" applyFill="0" applyBorder="0" applyAlignment="0" applyProtection="0"/>
    <xf numFmtId="175" fontId="22" fillId="0" borderId="0"/>
    <xf numFmtId="167" fontId="45" fillId="0" borderId="0" applyFont="0" applyFill="0" applyBorder="0" applyAlignment="0" applyProtection="0"/>
    <xf numFmtId="43" fontId="22" fillId="0" borderId="0" applyFont="0" applyFill="0" applyBorder="0" applyAlignment="0" applyProtection="0"/>
    <xf numFmtId="14" fontId="46" fillId="0" borderId="0" applyFont="0" applyFill="0" applyBorder="0" applyAlignment="0" applyProtection="0"/>
    <xf numFmtId="14" fontId="46" fillId="0" borderId="0" applyFont="0" applyFill="0" applyBorder="0" applyAlignment="0" applyProtection="0"/>
    <xf numFmtId="14" fontId="46" fillId="0" borderId="0" applyFont="0" applyFill="0" applyBorder="0" applyAlignment="0" applyProtection="0"/>
    <xf numFmtId="14" fontId="46" fillId="0" borderId="0" applyFont="0" applyFill="0" applyBorder="0" applyAlignment="0" applyProtection="0"/>
    <xf numFmtId="14" fontId="46" fillId="0" borderId="0" applyFont="0" applyFill="0" applyBorder="0" applyAlignment="0" applyProtection="0"/>
    <xf numFmtId="14" fontId="46" fillId="0" borderId="0" applyFont="0" applyFill="0" applyBorder="0" applyAlignment="0" applyProtection="0"/>
    <xf numFmtId="14" fontId="46" fillId="0" borderId="0" applyFont="0" applyFill="0" applyBorder="0" applyAlignment="0" applyProtection="0"/>
    <xf numFmtId="14" fontId="46" fillId="0" borderId="0" applyFont="0" applyFill="0" applyBorder="0" applyAlignment="0" applyProtection="0"/>
    <xf numFmtId="14" fontId="46" fillId="0" borderId="0" applyFont="0" applyFill="0" applyBorder="0" applyAlignment="0" applyProtection="0"/>
    <xf numFmtId="14" fontId="46" fillId="0" borderId="0" applyFont="0" applyFill="0" applyBorder="0" applyAlignment="0" applyProtection="0"/>
    <xf numFmtId="43" fontId="47" fillId="0" borderId="0" applyFont="0" applyFill="0" applyBorder="0" applyAlignment="0" applyProtection="0"/>
    <xf numFmtId="14" fontId="46" fillId="0" borderId="0" applyFont="0" applyFill="0" applyBorder="0" applyAlignment="0" applyProtection="0"/>
    <xf numFmtId="14" fontId="46" fillId="0" borderId="0" applyFont="0" applyFill="0" applyBorder="0" applyAlignment="0" applyProtection="0"/>
    <xf numFmtId="14" fontId="46" fillId="0" borderId="0" applyFont="0" applyFill="0" applyBorder="0" applyAlignment="0" applyProtection="0"/>
    <xf numFmtId="173" fontId="46" fillId="0" borderId="0" applyFont="0" applyFill="0" applyBorder="0" applyAlignment="0" applyProtection="0"/>
    <xf numFmtId="14" fontId="46" fillId="0" borderId="0" applyFont="0" applyFill="0" applyBorder="0" applyAlignment="0" applyProtection="0"/>
    <xf numFmtId="14" fontId="46" fillId="0" borderId="0" applyFont="0" applyFill="0" applyBorder="0" applyAlignment="0" applyProtection="0"/>
    <xf numFmtId="14" fontId="46" fillId="0" borderId="0" applyFont="0" applyFill="0" applyBorder="0" applyAlignment="0" applyProtection="0"/>
    <xf numFmtId="14" fontId="46" fillId="0" borderId="0" applyFont="0" applyFill="0" applyBorder="0" applyAlignment="0" applyProtection="0"/>
    <xf numFmtId="14" fontId="46" fillId="0" borderId="0" applyFont="0" applyFill="0" applyBorder="0" applyAlignment="0" applyProtection="0"/>
    <xf numFmtId="14" fontId="46" fillId="0" borderId="0" applyFont="0" applyFill="0" applyBorder="0" applyAlignment="0" applyProtection="0"/>
    <xf numFmtId="175" fontId="48" fillId="0" borderId="0" applyFont="0" applyFill="0" applyBorder="0" applyAlignment="0" applyProtection="0"/>
    <xf numFmtId="14" fontId="46" fillId="0" borderId="0" applyFont="0" applyFill="0" applyBorder="0" applyAlignment="0" applyProtection="0"/>
    <xf numFmtId="14" fontId="46" fillId="0" borderId="0" applyFont="0" applyFill="0" applyBorder="0" applyAlignment="0" applyProtection="0"/>
    <xf numFmtId="14" fontId="46" fillId="0" borderId="0" applyFont="0" applyFill="0" applyBorder="0" applyAlignment="0" applyProtection="0"/>
    <xf numFmtId="14" fontId="46" fillId="0" borderId="0" applyFont="0" applyFill="0" applyBorder="0" applyAlignment="0" applyProtection="0"/>
    <xf numFmtId="14" fontId="46" fillId="0" borderId="0" applyFont="0" applyFill="0" applyBorder="0" applyAlignment="0" applyProtection="0"/>
    <xf numFmtId="14" fontId="46" fillId="0" borderId="0" applyFont="0" applyFill="0" applyBorder="0" applyAlignment="0" applyProtection="0"/>
    <xf numFmtId="14" fontId="46" fillId="0" borderId="0" applyFont="0" applyFill="0" applyBorder="0" applyAlignment="0" applyProtection="0"/>
    <xf numFmtId="14" fontId="46" fillId="0" borderId="0" applyFont="0" applyFill="0" applyBorder="0" applyAlignment="0" applyProtection="0"/>
    <xf numFmtId="14" fontId="46" fillId="0" borderId="0" applyFont="0" applyFill="0" applyBorder="0" applyAlignment="0" applyProtection="0"/>
    <xf numFmtId="14" fontId="46" fillId="0" borderId="0" applyFont="0" applyFill="0" applyBorder="0" applyAlignment="0" applyProtection="0"/>
    <xf numFmtId="175" fontId="48" fillId="0" borderId="0" applyFont="0" applyFill="0" applyBorder="0" applyAlignment="0" applyProtection="0"/>
    <xf numFmtId="14" fontId="46" fillId="0" borderId="0" applyFont="0" applyFill="0" applyBorder="0" applyAlignment="0" applyProtection="0"/>
    <xf numFmtId="14" fontId="46" fillId="0" borderId="0" applyFont="0" applyFill="0" applyBorder="0" applyAlignment="0" applyProtection="0"/>
    <xf numFmtId="14" fontId="46" fillId="0" borderId="0" applyFont="0" applyFill="0" applyBorder="0" applyAlignment="0" applyProtection="0"/>
    <xf numFmtId="14" fontId="46" fillId="0" borderId="0" applyFont="0" applyFill="0" applyBorder="0" applyAlignment="0" applyProtection="0"/>
    <xf numFmtId="14" fontId="46" fillId="0" borderId="0" applyFont="0" applyFill="0" applyBorder="0" applyAlignment="0" applyProtection="0"/>
    <xf numFmtId="14" fontId="46" fillId="0" borderId="0" applyFont="0" applyFill="0" applyBorder="0" applyAlignment="0" applyProtection="0"/>
    <xf numFmtId="14" fontId="46" fillId="0" borderId="0" applyFont="0" applyFill="0" applyBorder="0" applyAlignment="0" applyProtection="0"/>
    <xf numFmtId="14" fontId="46" fillId="0" borderId="0" applyFont="0" applyFill="0" applyBorder="0" applyAlignment="0" applyProtection="0"/>
    <xf numFmtId="14" fontId="46" fillId="0" borderId="0" applyFont="0" applyFill="0" applyBorder="0" applyAlignment="0" applyProtection="0"/>
    <xf numFmtId="14" fontId="46" fillId="0" borderId="0" applyFont="0" applyFill="0" applyBorder="0" applyAlignment="0" applyProtection="0"/>
    <xf numFmtId="167" fontId="45" fillId="0" borderId="0" applyFont="0" applyFill="0" applyBorder="0" applyAlignment="0" applyProtection="0"/>
    <xf numFmtId="14" fontId="46" fillId="0" borderId="0" applyFont="0" applyFill="0" applyBorder="0" applyAlignment="0" applyProtection="0"/>
    <xf numFmtId="14" fontId="46" fillId="0" borderId="0" applyFont="0" applyFill="0" applyBorder="0" applyAlignment="0" applyProtection="0"/>
    <xf numFmtId="14" fontId="46" fillId="0" borderId="0" applyFont="0" applyFill="0" applyBorder="0" applyAlignment="0" applyProtection="0"/>
    <xf numFmtId="14" fontId="46" fillId="0" borderId="0" applyFont="0" applyFill="0" applyBorder="0" applyAlignment="0" applyProtection="0"/>
    <xf numFmtId="14" fontId="46" fillId="0" borderId="0" applyFont="0" applyFill="0" applyBorder="0" applyAlignment="0" applyProtection="0"/>
    <xf numFmtId="175" fontId="46" fillId="0" borderId="0" applyFont="0" applyFill="0" applyBorder="0" applyAlignment="0" applyProtection="0"/>
    <xf numFmtId="175" fontId="46" fillId="0" borderId="0" applyFont="0" applyFill="0" applyBorder="0" applyAlignment="0" applyProtection="0"/>
    <xf numFmtId="175" fontId="46" fillId="0" borderId="0" applyFont="0" applyFill="0" applyBorder="0" applyAlignment="0" applyProtection="0"/>
    <xf numFmtId="175" fontId="46" fillId="0" borderId="0" applyFont="0" applyFill="0" applyBorder="0" applyAlignment="0" applyProtection="0"/>
    <xf numFmtId="175" fontId="46" fillId="0" borderId="0" applyFont="0" applyFill="0" applyBorder="0" applyAlignment="0" applyProtection="0"/>
    <xf numFmtId="167" fontId="45" fillId="0" borderId="0" applyFont="0" applyFill="0" applyBorder="0" applyAlignment="0" applyProtection="0"/>
    <xf numFmtId="175" fontId="46" fillId="0" borderId="0" applyFont="0" applyFill="0" applyBorder="0" applyAlignment="0" applyProtection="0"/>
    <xf numFmtId="175" fontId="46" fillId="0" borderId="0" applyFont="0" applyFill="0" applyBorder="0" applyAlignment="0" applyProtection="0"/>
    <xf numFmtId="175" fontId="46" fillId="0" borderId="0" applyFont="0" applyFill="0" applyBorder="0" applyAlignment="0" applyProtection="0"/>
    <xf numFmtId="175" fontId="46" fillId="0" borderId="0" applyFont="0" applyFill="0" applyBorder="0" applyAlignment="0" applyProtection="0"/>
    <xf numFmtId="175" fontId="46" fillId="0" borderId="0" applyFont="0" applyFill="0" applyBorder="0" applyAlignment="0" applyProtection="0"/>
    <xf numFmtId="175" fontId="46" fillId="0" borderId="0" applyFont="0" applyFill="0" applyBorder="0" applyAlignment="0" applyProtection="0"/>
    <xf numFmtId="175" fontId="46" fillId="0" borderId="0" applyFont="0" applyFill="0" applyBorder="0" applyAlignment="0" applyProtection="0"/>
    <xf numFmtId="175" fontId="46" fillId="0" borderId="0" applyFont="0" applyFill="0" applyBorder="0" applyAlignment="0" applyProtection="0"/>
    <xf numFmtId="175" fontId="46" fillId="0" borderId="0" applyFont="0" applyFill="0" applyBorder="0" applyAlignment="0" applyProtection="0"/>
    <xf numFmtId="175" fontId="46" fillId="0" borderId="0" applyFont="0" applyFill="0" applyBorder="0" applyAlignment="0" applyProtection="0"/>
    <xf numFmtId="167" fontId="45" fillId="0" borderId="0" applyFont="0" applyFill="0" applyBorder="0" applyAlignment="0" applyProtection="0"/>
    <xf numFmtId="175" fontId="46" fillId="0" borderId="0" applyFont="0" applyFill="0" applyBorder="0" applyAlignment="0" applyProtection="0"/>
    <xf numFmtId="175" fontId="46" fillId="0" borderId="0" applyFont="0" applyFill="0" applyBorder="0" applyAlignment="0" applyProtection="0"/>
    <xf numFmtId="175" fontId="46" fillId="0" borderId="0" applyFont="0" applyFill="0" applyBorder="0" applyAlignment="0" applyProtection="0"/>
    <xf numFmtId="175" fontId="46" fillId="0" borderId="0" applyFont="0" applyFill="0" applyBorder="0" applyAlignment="0" applyProtection="0"/>
    <xf numFmtId="175" fontId="46" fillId="0" borderId="0" applyFont="0" applyFill="0" applyBorder="0" applyAlignment="0" applyProtection="0"/>
    <xf numFmtId="175" fontId="46" fillId="0" borderId="0" applyFont="0" applyFill="0" applyBorder="0" applyAlignment="0" applyProtection="0"/>
    <xf numFmtId="175" fontId="46" fillId="0" borderId="0" applyFont="0" applyFill="0" applyBorder="0" applyAlignment="0" applyProtection="0"/>
    <xf numFmtId="175" fontId="46" fillId="0" borderId="0" applyFont="0" applyFill="0" applyBorder="0" applyAlignment="0" applyProtection="0"/>
    <xf numFmtId="175" fontId="46" fillId="0" borderId="0" applyFont="0" applyFill="0" applyBorder="0" applyAlignment="0" applyProtection="0"/>
    <xf numFmtId="175" fontId="46" fillId="0" borderId="0" applyFont="0" applyFill="0" applyBorder="0" applyAlignment="0" applyProtection="0"/>
    <xf numFmtId="167" fontId="45" fillId="0" borderId="0" applyFont="0" applyFill="0" applyBorder="0" applyAlignment="0" applyProtection="0"/>
    <xf numFmtId="175" fontId="46" fillId="0" borderId="0" applyFont="0" applyFill="0" applyBorder="0" applyAlignment="0" applyProtection="0"/>
    <xf numFmtId="175" fontId="46" fillId="0" borderId="0" applyFont="0" applyFill="0" applyBorder="0" applyAlignment="0" applyProtection="0"/>
    <xf numFmtId="175" fontId="46" fillId="0" borderId="0" applyFont="0" applyFill="0" applyBorder="0" applyAlignment="0" applyProtection="0"/>
    <xf numFmtId="175" fontId="46" fillId="0" borderId="0" applyFont="0" applyFill="0" applyBorder="0" applyAlignment="0" applyProtection="0"/>
    <xf numFmtId="175" fontId="46" fillId="0" borderId="0" applyFont="0" applyFill="0" applyBorder="0" applyAlignment="0" applyProtection="0"/>
    <xf numFmtId="175" fontId="46" fillId="0" borderId="0" applyFont="0" applyFill="0" applyBorder="0" applyAlignment="0" applyProtection="0"/>
    <xf numFmtId="175" fontId="46" fillId="0" borderId="0" applyFont="0" applyFill="0" applyBorder="0" applyAlignment="0" applyProtection="0"/>
    <xf numFmtId="175" fontId="46" fillId="0" borderId="0" applyFont="0" applyFill="0" applyBorder="0" applyAlignment="0" applyProtection="0"/>
    <xf numFmtId="175" fontId="46" fillId="0" borderId="0" applyFont="0" applyFill="0" applyBorder="0" applyAlignment="0" applyProtection="0"/>
    <xf numFmtId="175" fontId="46" fillId="0" borderId="0" applyFont="0" applyFill="0" applyBorder="0" applyAlignment="0" applyProtection="0"/>
    <xf numFmtId="167" fontId="45" fillId="0" borderId="0" applyFont="0" applyFill="0" applyBorder="0" applyAlignment="0" applyProtection="0"/>
    <xf numFmtId="175" fontId="46" fillId="0" borderId="0" applyFont="0" applyFill="0" applyBorder="0" applyAlignment="0" applyProtection="0"/>
    <xf numFmtId="175" fontId="46" fillId="0" borderId="0" applyFont="0" applyFill="0" applyBorder="0" applyAlignment="0" applyProtection="0"/>
    <xf numFmtId="175" fontId="46" fillId="0" borderId="0" applyFont="0" applyFill="0" applyBorder="0" applyAlignment="0" applyProtection="0"/>
    <xf numFmtId="175" fontId="46" fillId="0" borderId="0" applyFont="0" applyFill="0" applyBorder="0" applyAlignment="0" applyProtection="0"/>
    <xf numFmtId="175" fontId="46" fillId="0" borderId="0" applyFont="0" applyFill="0" applyBorder="0" applyAlignment="0" applyProtection="0"/>
    <xf numFmtId="175" fontId="46" fillId="0" borderId="0" applyFont="0" applyFill="0" applyBorder="0" applyAlignment="0" applyProtection="0"/>
    <xf numFmtId="175" fontId="46" fillId="0" borderId="0" applyFont="0" applyFill="0" applyBorder="0" applyAlignment="0" applyProtection="0"/>
    <xf numFmtId="175" fontId="46" fillId="0" borderId="0" applyFont="0" applyFill="0" applyBorder="0" applyAlignment="0" applyProtection="0"/>
    <xf numFmtId="175" fontId="46" fillId="0" borderId="0" applyFont="0" applyFill="0" applyBorder="0" applyAlignment="0" applyProtection="0"/>
    <xf numFmtId="175" fontId="46" fillId="0" borderId="0" applyFont="0" applyFill="0" applyBorder="0" applyAlignment="0" applyProtection="0"/>
    <xf numFmtId="167" fontId="45" fillId="0" borderId="0" applyFont="0" applyFill="0" applyBorder="0" applyAlignment="0" applyProtection="0"/>
    <xf numFmtId="175" fontId="46" fillId="0" borderId="0" applyFont="0" applyFill="0" applyBorder="0" applyAlignment="0" applyProtection="0"/>
    <xf numFmtId="175" fontId="46" fillId="0" borderId="0" applyFont="0" applyFill="0" applyBorder="0" applyAlignment="0" applyProtection="0"/>
    <xf numFmtId="175" fontId="46" fillId="0" borderId="0" applyFont="0" applyFill="0" applyBorder="0" applyAlignment="0" applyProtection="0"/>
    <xf numFmtId="175" fontId="46" fillId="0" borderId="0" applyFont="0" applyFill="0" applyBorder="0" applyAlignment="0" applyProtection="0"/>
    <xf numFmtId="175" fontId="46" fillId="0" borderId="0" applyFont="0" applyFill="0" applyBorder="0" applyAlignment="0" applyProtection="0"/>
    <xf numFmtId="175" fontId="46" fillId="0" borderId="0" applyFont="0" applyFill="0" applyBorder="0" applyAlignment="0" applyProtection="0"/>
    <xf numFmtId="175" fontId="46" fillId="0" borderId="0" applyFont="0" applyFill="0" applyBorder="0" applyAlignment="0" applyProtection="0"/>
    <xf numFmtId="175" fontId="46" fillId="0" borderId="0" applyFont="0" applyFill="0" applyBorder="0" applyAlignment="0" applyProtection="0"/>
    <xf numFmtId="175" fontId="46" fillId="0" borderId="0" applyFont="0" applyFill="0" applyBorder="0" applyAlignment="0" applyProtection="0"/>
    <xf numFmtId="175" fontId="46" fillId="0" borderId="0" applyFont="0" applyFill="0" applyBorder="0" applyAlignment="0" applyProtection="0"/>
    <xf numFmtId="167" fontId="48" fillId="0" borderId="0" applyFont="0" applyFill="0" applyBorder="0" applyAlignment="0" applyProtection="0"/>
    <xf numFmtId="43" fontId="45" fillId="0" borderId="0" applyFont="0" applyFill="0" applyBorder="0" applyAlignment="0" applyProtection="0"/>
    <xf numFmtId="43" fontId="22" fillId="0" borderId="0" applyFont="0" applyFill="0" applyBorder="0" applyAlignment="0" applyProtection="0"/>
    <xf numFmtId="167" fontId="45" fillId="0" borderId="0" applyFont="0" applyFill="0" applyBorder="0" applyAlignment="0" applyProtection="0"/>
    <xf numFmtId="175" fontId="46" fillId="0" borderId="0" applyFont="0" applyFill="0" applyBorder="0" applyAlignment="0" applyProtection="0"/>
    <xf numFmtId="175" fontId="46" fillId="0" borderId="0" applyFont="0" applyFill="0" applyBorder="0" applyAlignment="0" applyProtection="0"/>
    <xf numFmtId="175" fontId="46" fillId="0" borderId="0" applyFont="0" applyFill="0" applyBorder="0" applyAlignment="0" applyProtection="0"/>
    <xf numFmtId="175" fontId="46" fillId="0" borderId="0" applyFont="0" applyFill="0" applyBorder="0" applyAlignment="0" applyProtection="0"/>
    <xf numFmtId="175" fontId="46" fillId="0" borderId="0" applyFont="0" applyFill="0" applyBorder="0" applyAlignment="0" applyProtection="0"/>
    <xf numFmtId="175" fontId="46" fillId="0" borderId="0" applyFont="0" applyFill="0" applyBorder="0" applyAlignment="0" applyProtection="0"/>
    <xf numFmtId="175" fontId="46" fillId="0" borderId="0" applyFont="0" applyFill="0" applyBorder="0" applyAlignment="0" applyProtection="0"/>
    <xf numFmtId="175" fontId="46" fillId="0" borderId="0" applyFont="0" applyFill="0" applyBorder="0" applyAlignment="0" applyProtection="0"/>
    <xf numFmtId="175" fontId="46" fillId="0" borderId="0" applyFont="0" applyFill="0" applyBorder="0" applyAlignment="0" applyProtection="0"/>
    <xf numFmtId="175" fontId="46" fillId="0" borderId="0" applyFont="0" applyFill="0" applyBorder="0" applyAlignment="0" applyProtection="0"/>
    <xf numFmtId="43" fontId="23" fillId="0" borderId="0" applyFont="0" applyFill="0" applyBorder="0" applyAlignment="0" applyProtection="0"/>
    <xf numFmtId="175" fontId="46" fillId="0" borderId="0" applyFont="0" applyFill="0" applyBorder="0" applyAlignment="0" applyProtection="0"/>
    <xf numFmtId="175" fontId="46" fillId="0" borderId="0" applyFont="0" applyFill="0" applyBorder="0" applyAlignment="0" applyProtection="0"/>
    <xf numFmtId="175" fontId="46" fillId="0" borderId="0" applyFont="0" applyFill="0" applyBorder="0" applyAlignment="0" applyProtection="0"/>
    <xf numFmtId="175" fontId="46" fillId="0" borderId="0" applyFont="0" applyFill="0" applyBorder="0" applyAlignment="0" applyProtection="0"/>
    <xf numFmtId="175" fontId="46" fillId="0" borderId="0" applyFont="0" applyFill="0" applyBorder="0" applyAlignment="0" applyProtection="0"/>
    <xf numFmtId="175" fontId="46" fillId="0" borderId="0" applyFont="0" applyFill="0" applyBorder="0" applyAlignment="0" applyProtection="0"/>
    <xf numFmtId="175" fontId="46" fillId="0" borderId="0" applyFont="0" applyFill="0" applyBorder="0" applyAlignment="0" applyProtection="0"/>
    <xf numFmtId="175" fontId="46" fillId="0" borderId="0" applyFont="0" applyFill="0" applyBorder="0" applyAlignment="0" applyProtection="0"/>
    <xf numFmtId="175" fontId="46" fillId="0" borderId="0" applyFont="0" applyFill="0" applyBorder="0" applyAlignment="0" applyProtection="0"/>
    <xf numFmtId="175" fontId="46" fillId="0" borderId="0" applyFont="0" applyFill="0" applyBorder="0" applyAlignment="0" applyProtection="0"/>
    <xf numFmtId="175" fontId="48" fillId="0" borderId="0" applyFont="0" applyFill="0" applyBorder="0" applyAlignment="0" applyProtection="0"/>
    <xf numFmtId="175" fontId="46" fillId="0" borderId="0" applyFont="0" applyFill="0" applyBorder="0" applyAlignment="0" applyProtection="0"/>
    <xf numFmtId="175" fontId="46" fillId="0" borderId="0" applyFont="0" applyFill="0" applyBorder="0" applyAlignment="0" applyProtection="0"/>
    <xf numFmtId="175" fontId="46" fillId="0" borderId="0" applyFont="0" applyFill="0" applyBorder="0" applyAlignment="0" applyProtection="0"/>
    <xf numFmtId="175" fontId="46" fillId="0" borderId="0" applyFont="0" applyFill="0" applyBorder="0" applyAlignment="0" applyProtection="0"/>
    <xf numFmtId="175" fontId="46" fillId="0" borderId="0" applyFont="0" applyFill="0" applyBorder="0" applyAlignment="0" applyProtection="0"/>
    <xf numFmtId="175" fontId="46" fillId="0" borderId="0" applyFont="0" applyFill="0" applyBorder="0" applyAlignment="0" applyProtection="0"/>
    <xf numFmtId="175" fontId="46" fillId="0" borderId="0" applyFont="0" applyFill="0" applyBorder="0" applyAlignment="0" applyProtection="0"/>
    <xf numFmtId="175" fontId="46" fillId="0" borderId="0" applyFont="0" applyFill="0" applyBorder="0" applyAlignment="0" applyProtection="0"/>
    <xf numFmtId="175" fontId="46" fillId="0" borderId="0" applyFont="0" applyFill="0" applyBorder="0" applyAlignment="0" applyProtection="0"/>
    <xf numFmtId="175" fontId="46" fillId="0" borderId="0" applyFont="0" applyFill="0" applyBorder="0" applyAlignment="0" applyProtection="0"/>
    <xf numFmtId="175" fontId="48" fillId="0" borderId="0" applyFont="0" applyFill="0" applyBorder="0" applyAlignment="0" applyProtection="0"/>
    <xf numFmtId="175" fontId="46" fillId="0" borderId="0" applyFont="0" applyFill="0" applyBorder="0" applyAlignment="0" applyProtection="0"/>
    <xf numFmtId="175" fontId="46" fillId="0" borderId="0" applyFont="0" applyFill="0" applyBorder="0" applyAlignment="0" applyProtection="0"/>
    <xf numFmtId="175" fontId="46" fillId="0" borderId="0" applyFont="0" applyFill="0" applyBorder="0" applyAlignment="0" applyProtection="0"/>
    <xf numFmtId="175" fontId="46" fillId="0" borderId="0" applyFont="0" applyFill="0" applyBorder="0" applyAlignment="0" applyProtection="0"/>
    <xf numFmtId="43" fontId="22" fillId="0" borderId="0" applyFont="0" applyFill="0" applyBorder="0" applyAlignment="0" applyProtection="0"/>
    <xf numFmtId="43" fontId="1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75" fontId="48" fillId="0" borderId="0" applyFont="0" applyFill="0" applyBorder="0" applyAlignment="0" applyProtection="0"/>
    <xf numFmtId="175" fontId="48" fillId="0" borderId="0" applyFont="0" applyFill="0" applyBorder="0" applyAlignment="0" applyProtection="0"/>
    <xf numFmtId="175" fontId="48" fillId="0" borderId="0" applyFont="0" applyFill="0" applyBorder="0" applyAlignment="0" applyProtection="0"/>
    <xf numFmtId="43" fontId="18" fillId="0" borderId="0" applyFont="0" applyFill="0" applyBorder="0" applyAlignment="0" applyProtection="0"/>
    <xf numFmtId="175" fontId="48" fillId="0" borderId="0" applyFont="0" applyFill="0" applyBorder="0" applyAlignment="0" applyProtection="0"/>
    <xf numFmtId="175" fontId="4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49" fillId="0" borderId="0" applyFont="0" applyFill="0" applyBorder="0" applyAlignment="0" applyProtection="0"/>
    <xf numFmtId="43" fontId="22" fillId="0" borderId="0" applyFont="0" applyFill="0" applyBorder="0" applyAlignment="0" applyProtection="0"/>
    <xf numFmtId="175" fontId="48" fillId="0" borderId="0" applyFont="0" applyFill="0" applyBorder="0" applyAlignment="0" applyProtection="0"/>
    <xf numFmtId="175" fontId="48" fillId="0" borderId="0" applyFont="0" applyFill="0" applyBorder="0" applyAlignment="0" applyProtection="0"/>
    <xf numFmtId="175" fontId="48" fillId="0" borderId="0" applyFont="0" applyFill="0" applyBorder="0" applyAlignment="0" applyProtection="0"/>
    <xf numFmtId="175" fontId="48" fillId="0" borderId="0" applyFont="0" applyFill="0" applyBorder="0" applyAlignment="0" applyProtection="0"/>
    <xf numFmtId="175" fontId="48" fillId="0" borderId="0" applyFont="0" applyFill="0" applyBorder="0" applyAlignment="0" applyProtection="0"/>
    <xf numFmtId="175" fontId="48" fillId="0" borderId="0" applyFont="0" applyFill="0" applyBorder="0" applyAlignment="0" applyProtection="0"/>
    <xf numFmtId="175" fontId="48" fillId="0" borderId="0" applyFont="0" applyFill="0" applyBorder="0" applyAlignment="0" applyProtection="0"/>
    <xf numFmtId="175" fontId="48" fillId="0" borderId="0" applyFont="0" applyFill="0" applyBorder="0" applyAlignment="0" applyProtection="0"/>
    <xf numFmtId="175" fontId="48" fillId="0" borderId="0" applyFont="0" applyFill="0" applyBorder="0" applyAlignment="0" applyProtection="0"/>
    <xf numFmtId="175" fontId="48" fillId="0" borderId="0" applyFont="0" applyFill="0" applyBorder="0" applyAlignment="0" applyProtection="0"/>
    <xf numFmtId="43" fontId="18" fillId="0" borderId="0" applyFont="0" applyFill="0" applyBorder="0" applyAlignment="0" applyProtection="0"/>
    <xf numFmtId="175" fontId="48" fillId="0" borderId="0" applyFont="0" applyFill="0" applyBorder="0" applyAlignment="0" applyProtection="0"/>
    <xf numFmtId="175" fontId="48" fillId="0" borderId="0" applyFont="0" applyFill="0" applyBorder="0" applyAlignment="0" applyProtection="0"/>
    <xf numFmtId="175" fontId="48" fillId="0" borderId="0" applyFont="0" applyFill="0" applyBorder="0" applyAlignment="0" applyProtection="0"/>
    <xf numFmtId="175" fontId="48" fillId="0" borderId="0" applyFont="0" applyFill="0" applyBorder="0" applyAlignment="0" applyProtection="0"/>
    <xf numFmtId="175" fontId="48" fillId="0" borderId="0" applyFont="0" applyFill="0" applyBorder="0" applyAlignment="0" applyProtection="0"/>
    <xf numFmtId="175" fontId="48" fillId="0" borderId="0" applyFont="0" applyFill="0" applyBorder="0" applyAlignment="0" applyProtection="0"/>
    <xf numFmtId="175" fontId="48" fillId="0" borderId="0" applyFont="0" applyFill="0" applyBorder="0" applyAlignment="0" applyProtection="0"/>
    <xf numFmtId="175" fontId="48" fillId="0" borderId="0" applyFont="0" applyFill="0" applyBorder="0" applyAlignment="0" applyProtection="0"/>
    <xf numFmtId="175" fontId="48" fillId="0" borderId="0" applyFont="0" applyFill="0" applyBorder="0" applyAlignment="0" applyProtection="0"/>
    <xf numFmtId="175" fontId="48" fillId="0" borderId="0" applyFont="0" applyFill="0" applyBorder="0" applyAlignment="0" applyProtection="0"/>
    <xf numFmtId="43" fontId="50" fillId="0" borderId="0" applyFont="0" applyFill="0" applyBorder="0" applyAlignment="0" applyProtection="0"/>
    <xf numFmtId="175" fontId="48" fillId="0" borderId="0" applyFont="0" applyFill="0" applyBorder="0" applyAlignment="0" applyProtection="0"/>
    <xf numFmtId="175" fontId="48" fillId="0" borderId="0" applyFont="0" applyFill="0" applyBorder="0" applyAlignment="0" applyProtection="0"/>
    <xf numFmtId="175" fontId="48" fillId="0" borderId="0" applyFont="0" applyFill="0" applyBorder="0" applyAlignment="0" applyProtection="0"/>
    <xf numFmtId="175" fontId="48" fillId="0" borderId="0" applyFont="0" applyFill="0" applyBorder="0" applyAlignment="0" applyProtection="0"/>
    <xf numFmtId="175" fontId="48" fillId="0" borderId="0" applyFont="0" applyFill="0" applyBorder="0" applyAlignment="0" applyProtection="0"/>
    <xf numFmtId="175" fontId="48" fillId="0" borderId="0" applyFont="0" applyFill="0" applyBorder="0" applyAlignment="0" applyProtection="0"/>
    <xf numFmtId="175" fontId="48" fillId="0" borderId="0" applyFont="0" applyFill="0" applyBorder="0" applyAlignment="0" applyProtection="0"/>
    <xf numFmtId="175" fontId="48" fillId="0" borderId="0" applyFont="0" applyFill="0" applyBorder="0" applyAlignment="0" applyProtection="0"/>
    <xf numFmtId="175" fontId="48" fillId="0" borderId="0" applyFont="0" applyFill="0" applyBorder="0" applyAlignment="0" applyProtection="0"/>
    <xf numFmtId="175" fontId="48" fillId="0" borderId="0" applyFont="0" applyFill="0" applyBorder="0" applyAlignment="0" applyProtection="0"/>
    <xf numFmtId="167" fontId="48" fillId="0" borderId="0" applyFont="0" applyFill="0" applyBorder="0" applyAlignment="0" applyProtection="0"/>
    <xf numFmtId="175" fontId="48" fillId="0" borderId="0" applyFont="0" applyFill="0" applyBorder="0" applyAlignment="0" applyProtection="0"/>
    <xf numFmtId="175" fontId="48" fillId="0" borderId="0" applyFont="0" applyFill="0" applyBorder="0" applyAlignment="0" applyProtection="0"/>
    <xf numFmtId="174" fontId="48" fillId="0" borderId="0" applyFont="0" applyFill="0" applyBorder="0" applyAlignment="0" applyProtection="0"/>
    <xf numFmtId="175" fontId="48" fillId="0" borderId="0" applyFont="0" applyFill="0" applyBorder="0" applyAlignment="0" applyProtection="0"/>
    <xf numFmtId="175" fontId="48" fillId="0" borderId="0" applyFont="0" applyFill="0" applyBorder="0" applyAlignment="0" applyProtection="0"/>
    <xf numFmtId="175" fontId="48" fillId="0" borderId="0" applyFont="0" applyFill="0" applyBorder="0" applyAlignment="0" applyProtection="0"/>
    <xf numFmtId="175" fontId="48" fillId="0" borderId="0" applyFont="0" applyFill="0" applyBorder="0" applyAlignment="0" applyProtection="0"/>
    <xf numFmtId="175" fontId="48" fillId="0" borderId="0" applyFont="0" applyFill="0" applyBorder="0" applyAlignment="0" applyProtection="0"/>
    <xf numFmtId="175" fontId="48" fillId="0" borderId="0" applyFont="0" applyFill="0" applyBorder="0" applyAlignment="0" applyProtection="0"/>
    <xf numFmtId="175" fontId="48" fillId="0" borderId="0" applyFont="0" applyFill="0" applyBorder="0" applyAlignment="0" applyProtection="0"/>
    <xf numFmtId="167" fontId="48" fillId="0" borderId="0" applyFont="0" applyFill="0" applyBorder="0" applyAlignment="0" applyProtection="0"/>
    <xf numFmtId="175" fontId="48" fillId="0" borderId="0" applyFont="0" applyFill="0" applyBorder="0" applyAlignment="0" applyProtection="0"/>
    <xf numFmtId="175" fontId="48" fillId="0" borderId="0" applyFont="0" applyFill="0" applyBorder="0" applyAlignment="0" applyProtection="0"/>
    <xf numFmtId="175" fontId="48" fillId="0" borderId="0" applyFont="0" applyFill="0" applyBorder="0" applyAlignment="0" applyProtection="0"/>
    <xf numFmtId="175" fontId="48" fillId="0" borderId="0" applyFont="0" applyFill="0" applyBorder="0" applyAlignment="0" applyProtection="0"/>
    <xf numFmtId="175" fontId="48" fillId="0" borderId="0" applyFont="0" applyFill="0" applyBorder="0" applyAlignment="0" applyProtection="0"/>
    <xf numFmtId="175" fontId="48" fillId="0" borderId="0" applyFont="0" applyFill="0" applyBorder="0" applyAlignment="0" applyProtection="0"/>
    <xf numFmtId="175" fontId="48" fillId="0" borderId="0" applyFont="0" applyFill="0" applyBorder="0" applyAlignment="0" applyProtection="0"/>
    <xf numFmtId="175" fontId="48" fillId="0" borderId="0" applyFont="0" applyFill="0" applyBorder="0" applyAlignment="0" applyProtection="0"/>
    <xf numFmtId="175" fontId="48" fillId="0" borderId="0" applyFont="0" applyFill="0" applyBorder="0" applyAlignment="0" applyProtection="0"/>
    <xf numFmtId="175" fontId="48" fillId="0" borderId="0" applyFont="0" applyFill="0" applyBorder="0" applyAlignment="0" applyProtection="0"/>
    <xf numFmtId="175" fontId="48" fillId="0" borderId="0" applyFont="0" applyFill="0" applyBorder="0" applyAlignment="0" applyProtection="0"/>
    <xf numFmtId="175" fontId="48" fillId="0" borderId="0" applyFont="0" applyFill="0" applyBorder="0" applyAlignment="0" applyProtection="0"/>
    <xf numFmtId="175" fontId="48" fillId="0" borderId="0" applyFont="0" applyFill="0" applyBorder="0" applyAlignment="0" applyProtection="0"/>
    <xf numFmtId="175" fontId="48" fillId="0" borderId="0" applyFont="0" applyFill="0" applyBorder="0" applyAlignment="0" applyProtection="0"/>
    <xf numFmtId="175" fontId="46" fillId="0" borderId="0" applyFont="0" applyFill="0" applyBorder="0" applyAlignment="0" applyProtection="0"/>
    <xf numFmtId="175" fontId="18" fillId="0" borderId="0" applyFont="0" applyFill="0" applyBorder="0" applyAlignment="0" applyProtection="0"/>
    <xf numFmtId="175" fontId="46" fillId="0" borderId="0" applyFont="0" applyFill="0" applyBorder="0" applyAlignment="0" applyProtection="0"/>
    <xf numFmtId="175" fontId="46" fillId="0" borderId="0" applyFont="0" applyFill="0" applyBorder="0" applyAlignment="0" applyProtection="0"/>
    <xf numFmtId="175" fontId="46" fillId="0" borderId="0" applyFont="0" applyFill="0" applyBorder="0" applyAlignment="0" applyProtection="0"/>
    <xf numFmtId="175" fontId="46" fillId="0" borderId="0" applyFont="0" applyFill="0" applyBorder="0" applyAlignment="0" applyProtection="0"/>
    <xf numFmtId="175" fontId="46" fillId="0" borderId="0" applyFont="0" applyFill="0" applyBorder="0" applyAlignment="0" applyProtection="0"/>
    <xf numFmtId="175" fontId="48" fillId="0" borderId="0" applyFont="0" applyFill="0" applyBorder="0" applyAlignment="0" applyProtection="0"/>
    <xf numFmtId="175" fontId="46" fillId="0" borderId="0" applyFont="0" applyFill="0" applyBorder="0" applyAlignment="0" applyProtection="0"/>
    <xf numFmtId="175" fontId="46" fillId="0" borderId="0" applyFont="0" applyFill="0" applyBorder="0" applyAlignment="0" applyProtection="0"/>
    <xf numFmtId="175" fontId="46" fillId="0" borderId="0" applyFont="0" applyFill="0" applyBorder="0" applyAlignment="0" applyProtection="0"/>
    <xf numFmtId="14" fontId="46" fillId="0" borderId="0" applyFont="0" applyFill="0" applyBorder="0" applyAlignment="0" applyProtection="0"/>
    <xf numFmtId="14" fontId="46" fillId="0" borderId="0" applyFont="0" applyFill="0" applyBorder="0" applyAlignment="0" applyProtection="0"/>
    <xf numFmtId="14" fontId="46" fillId="0" borderId="0" applyFont="0" applyFill="0" applyBorder="0" applyAlignment="0" applyProtection="0"/>
    <xf numFmtId="14" fontId="46" fillId="0" borderId="0" applyFont="0" applyFill="0" applyBorder="0" applyAlignment="0" applyProtection="0"/>
    <xf numFmtId="14" fontId="46" fillId="0" borderId="0" applyFont="0" applyFill="0" applyBorder="0" applyAlignment="0" applyProtection="0"/>
    <xf numFmtId="14" fontId="46" fillId="0" borderId="0" applyFont="0" applyFill="0" applyBorder="0" applyAlignment="0" applyProtection="0"/>
    <xf numFmtId="14" fontId="46" fillId="0" borderId="0" applyFont="0" applyFill="0" applyBorder="0" applyAlignment="0" applyProtection="0"/>
    <xf numFmtId="3" fontId="22"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173" fontId="22" fillId="0" borderId="0" applyFont="0" applyFill="0" applyBorder="0" applyAlignment="0" applyProtection="0"/>
    <xf numFmtId="175" fontId="51" fillId="0" borderId="15">
      <alignment horizontal="left" vertical="center"/>
    </xf>
    <xf numFmtId="174" fontId="22" fillId="0" borderId="0" applyFont="0" applyFill="0" applyBorder="0" applyAlignment="0" applyProtection="0"/>
    <xf numFmtId="2" fontId="22" fillId="0" borderId="0" applyFont="0" applyFill="0" applyBorder="0" applyAlignment="0" applyProtection="0"/>
    <xf numFmtId="175" fontId="52" fillId="0" borderId="0" applyNumberFormat="0" applyFill="0" applyProtection="0">
      <alignment vertical="center"/>
    </xf>
    <xf numFmtId="175" fontId="46" fillId="0" borderId="0"/>
    <xf numFmtId="175" fontId="18" fillId="0" borderId="0"/>
    <xf numFmtId="175" fontId="18" fillId="0" borderId="0"/>
    <xf numFmtId="175" fontId="46" fillId="0" borderId="0"/>
    <xf numFmtId="175" fontId="22" fillId="0" borderId="0"/>
    <xf numFmtId="175" fontId="46" fillId="0" borderId="0"/>
    <xf numFmtId="175" fontId="46" fillId="0" borderId="0"/>
    <xf numFmtId="168" fontId="46" fillId="0" borderId="0"/>
    <xf numFmtId="168" fontId="46" fillId="0" borderId="0"/>
    <xf numFmtId="168" fontId="46" fillId="0" borderId="0"/>
    <xf numFmtId="168" fontId="46" fillId="0" borderId="0"/>
    <xf numFmtId="175" fontId="23" fillId="0" borderId="0"/>
    <xf numFmtId="175" fontId="18" fillId="0" borderId="0"/>
    <xf numFmtId="175" fontId="22" fillId="0" borderId="0"/>
    <xf numFmtId="175" fontId="18" fillId="0" borderId="0"/>
    <xf numFmtId="171" fontId="23" fillId="0" borderId="0"/>
    <xf numFmtId="175" fontId="22" fillId="0" borderId="0"/>
    <xf numFmtId="168" fontId="46" fillId="0" borderId="0"/>
    <xf numFmtId="168" fontId="46" fillId="0" borderId="0"/>
    <xf numFmtId="168" fontId="46" fillId="0" borderId="0"/>
    <xf numFmtId="175" fontId="18" fillId="0" borderId="0"/>
    <xf numFmtId="168" fontId="46" fillId="0" borderId="0"/>
    <xf numFmtId="168" fontId="46" fillId="0" borderId="0"/>
    <xf numFmtId="168" fontId="46" fillId="0" borderId="0"/>
    <xf numFmtId="168" fontId="46" fillId="0" borderId="0"/>
    <xf numFmtId="168" fontId="46" fillId="0" borderId="0"/>
    <xf numFmtId="168" fontId="46" fillId="0" borderId="0"/>
    <xf numFmtId="175" fontId="47" fillId="0" borderId="0"/>
    <xf numFmtId="175" fontId="53" fillId="0" borderId="0"/>
    <xf numFmtId="168" fontId="46" fillId="0" borderId="0"/>
    <xf numFmtId="168" fontId="46" fillId="0" borderId="0"/>
    <xf numFmtId="168" fontId="46" fillId="0" borderId="0"/>
    <xf numFmtId="168" fontId="46" fillId="0" borderId="0"/>
    <xf numFmtId="168" fontId="46" fillId="0" borderId="0"/>
    <xf numFmtId="168" fontId="46" fillId="0" borderId="0"/>
    <xf numFmtId="168" fontId="46" fillId="0" borderId="0"/>
    <xf numFmtId="168" fontId="46" fillId="0" borderId="0"/>
    <xf numFmtId="168" fontId="46" fillId="0" borderId="0"/>
    <xf numFmtId="168" fontId="46" fillId="0" borderId="0"/>
    <xf numFmtId="175" fontId="19" fillId="0" borderId="0"/>
    <xf numFmtId="175" fontId="54" fillId="0" borderId="0"/>
    <xf numFmtId="171" fontId="46" fillId="0" borderId="0"/>
    <xf numFmtId="168" fontId="46" fillId="0" borderId="0"/>
    <xf numFmtId="168" fontId="46" fillId="0" borderId="0"/>
    <xf numFmtId="168" fontId="46" fillId="0" borderId="0"/>
    <xf numFmtId="168" fontId="46" fillId="0" borderId="0"/>
    <xf numFmtId="168" fontId="46" fillId="0" borderId="0"/>
    <xf numFmtId="168" fontId="46" fillId="0" borderId="0"/>
    <xf numFmtId="168" fontId="46" fillId="0" borderId="0"/>
    <xf numFmtId="168" fontId="46" fillId="0" borderId="0"/>
    <xf numFmtId="168" fontId="46" fillId="0" borderId="0"/>
    <xf numFmtId="175" fontId="18" fillId="0" borderId="0"/>
    <xf numFmtId="168" fontId="46" fillId="0" borderId="0"/>
    <xf numFmtId="168" fontId="46" fillId="0" borderId="0"/>
    <xf numFmtId="168" fontId="46" fillId="0" borderId="0"/>
    <xf numFmtId="168" fontId="46" fillId="0" borderId="0"/>
    <xf numFmtId="168" fontId="46" fillId="0" borderId="0"/>
    <xf numFmtId="168" fontId="46" fillId="0" borderId="0"/>
    <xf numFmtId="175" fontId="46" fillId="0" borderId="0"/>
    <xf numFmtId="175" fontId="22" fillId="0" borderId="0"/>
    <xf numFmtId="175" fontId="18" fillId="0" borderId="0"/>
    <xf numFmtId="175" fontId="18" fillId="0" borderId="0"/>
    <xf numFmtId="175" fontId="50" fillId="0" borderId="0" applyFill="0" applyBorder="0" applyProtection="0">
      <alignment vertical="center"/>
    </xf>
    <xf numFmtId="175" fontId="18" fillId="0" borderId="0"/>
    <xf numFmtId="175" fontId="18" fillId="0" borderId="0"/>
    <xf numFmtId="175" fontId="18" fillId="0" borderId="0"/>
    <xf numFmtId="175" fontId="23" fillId="0" borderId="0"/>
    <xf numFmtId="175" fontId="46" fillId="0" borderId="0"/>
    <xf numFmtId="175" fontId="18" fillId="0" borderId="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53" fillId="0" borderId="0" applyFont="0" applyFill="0" applyBorder="0" applyAlignment="0" applyProtection="0"/>
    <xf numFmtId="9" fontId="18" fillId="0" borderId="0" applyFont="0" applyFill="0" applyBorder="0" applyAlignment="0" applyProtection="0"/>
    <xf numFmtId="43" fontId="18" fillId="0" borderId="0" applyFont="0" applyFill="0" applyBorder="0" applyAlignment="0" applyProtection="0"/>
    <xf numFmtId="165" fontId="18" fillId="0" borderId="0" applyFont="0" applyFill="0" applyBorder="0" applyAlignment="0" applyProtection="0"/>
    <xf numFmtId="43" fontId="18" fillId="0" borderId="0" applyFont="0" applyFill="0" applyBorder="0" applyAlignment="0" applyProtection="0"/>
    <xf numFmtId="165" fontId="50" fillId="0" borderId="0" applyFont="0" applyFill="0" applyBorder="0" applyAlignment="0" applyProtection="0"/>
    <xf numFmtId="175" fontId="18" fillId="0" borderId="0"/>
    <xf numFmtId="175" fontId="18" fillId="0" borderId="0"/>
    <xf numFmtId="175" fontId="18" fillId="0" borderId="0"/>
    <xf numFmtId="175" fontId="18" fillId="0" borderId="0"/>
    <xf numFmtId="175" fontId="18" fillId="0" borderId="0"/>
    <xf numFmtId="175" fontId="22" fillId="0" borderId="0"/>
    <xf numFmtId="175" fontId="18" fillId="0" borderId="0"/>
    <xf numFmtId="175" fontId="22" fillId="0" borderId="0"/>
    <xf numFmtId="9" fontId="22"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175" fontId="19" fillId="0" borderId="0"/>
    <xf numFmtId="175" fontId="18" fillId="0" borderId="0"/>
    <xf numFmtId="43" fontId="45" fillId="0" borderId="0" applyFont="0" applyFill="0" applyBorder="0" applyAlignment="0" applyProtection="0"/>
    <xf numFmtId="43" fontId="18" fillId="0" borderId="0" applyFont="0" applyFill="0" applyBorder="0" applyAlignment="0" applyProtection="0"/>
    <xf numFmtId="175" fontId="55" fillId="0" borderId="0"/>
    <xf numFmtId="175" fontId="18" fillId="0" borderId="0"/>
    <xf numFmtId="175" fontId="18" fillId="0" borderId="0"/>
    <xf numFmtId="43" fontId="18" fillId="0" borderId="0" applyFont="0" applyFill="0" applyBorder="0" applyAlignment="0" applyProtection="0"/>
    <xf numFmtId="0" fontId="18" fillId="0" borderId="0"/>
    <xf numFmtId="0" fontId="17" fillId="0" borderId="0"/>
    <xf numFmtId="9" fontId="17" fillId="0" borderId="0" applyFont="0" applyFill="0" applyBorder="0" applyAlignment="0" applyProtection="0"/>
    <xf numFmtId="0" fontId="22" fillId="0" borderId="0"/>
    <xf numFmtId="176" fontId="48" fillId="0" borderId="0" applyFont="0" applyFill="0" applyBorder="0" applyAlignment="0" applyProtection="0"/>
    <xf numFmtId="176" fontId="48" fillId="0" borderId="0" applyFont="0" applyFill="0" applyBorder="0" applyAlignment="0" applyProtection="0"/>
    <xf numFmtId="176" fontId="46" fillId="0" borderId="0" applyFont="0" applyFill="0" applyBorder="0" applyAlignment="0" applyProtection="0"/>
    <xf numFmtId="176" fontId="46" fillId="0" borderId="0" applyFont="0" applyFill="0" applyBorder="0" applyAlignment="0" applyProtection="0"/>
    <xf numFmtId="176" fontId="46" fillId="0" borderId="0" applyFont="0" applyFill="0" applyBorder="0" applyAlignment="0" applyProtection="0"/>
    <xf numFmtId="176" fontId="46" fillId="0" borderId="0" applyFont="0" applyFill="0" applyBorder="0" applyAlignment="0" applyProtection="0"/>
    <xf numFmtId="176" fontId="46" fillId="0" borderId="0" applyFont="0" applyFill="0" applyBorder="0" applyAlignment="0" applyProtection="0"/>
    <xf numFmtId="176" fontId="46" fillId="0" borderId="0" applyFont="0" applyFill="0" applyBorder="0" applyAlignment="0" applyProtection="0"/>
    <xf numFmtId="176" fontId="46" fillId="0" borderId="0" applyFont="0" applyFill="0" applyBorder="0" applyAlignment="0" applyProtection="0"/>
    <xf numFmtId="176" fontId="46" fillId="0" borderId="0" applyFont="0" applyFill="0" applyBorder="0" applyAlignment="0" applyProtection="0"/>
    <xf numFmtId="176" fontId="46" fillId="0" borderId="0" applyFont="0" applyFill="0" applyBorder="0" applyAlignment="0" applyProtection="0"/>
    <xf numFmtId="176" fontId="46" fillId="0" borderId="0" applyFont="0" applyFill="0" applyBorder="0" applyAlignment="0" applyProtection="0"/>
    <xf numFmtId="176" fontId="46" fillId="0" borderId="0" applyFont="0" applyFill="0" applyBorder="0" applyAlignment="0" applyProtection="0"/>
    <xf numFmtId="176" fontId="46" fillId="0" borderId="0" applyFont="0" applyFill="0" applyBorder="0" applyAlignment="0" applyProtection="0"/>
    <xf numFmtId="176" fontId="46" fillId="0" borderId="0" applyFont="0" applyFill="0" applyBorder="0" applyAlignment="0" applyProtection="0"/>
    <xf numFmtId="176" fontId="46" fillId="0" borderId="0" applyFont="0" applyFill="0" applyBorder="0" applyAlignment="0" applyProtection="0"/>
    <xf numFmtId="176" fontId="46" fillId="0" borderId="0" applyFont="0" applyFill="0" applyBorder="0" applyAlignment="0" applyProtection="0"/>
    <xf numFmtId="176" fontId="46" fillId="0" borderId="0" applyFont="0" applyFill="0" applyBorder="0" applyAlignment="0" applyProtection="0"/>
    <xf numFmtId="176" fontId="46" fillId="0" borderId="0" applyFont="0" applyFill="0" applyBorder="0" applyAlignment="0" applyProtection="0"/>
    <xf numFmtId="176" fontId="46" fillId="0" borderId="0" applyFont="0" applyFill="0" applyBorder="0" applyAlignment="0" applyProtection="0"/>
    <xf numFmtId="176" fontId="46" fillId="0" borderId="0" applyFont="0" applyFill="0" applyBorder="0" applyAlignment="0" applyProtection="0"/>
    <xf numFmtId="176" fontId="46" fillId="0" borderId="0" applyFont="0" applyFill="0" applyBorder="0" applyAlignment="0" applyProtection="0"/>
    <xf numFmtId="176" fontId="46" fillId="0" borderId="0" applyFont="0" applyFill="0" applyBorder="0" applyAlignment="0" applyProtection="0"/>
    <xf numFmtId="176" fontId="46" fillId="0" borderId="0" applyFont="0" applyFill="0" applyBorder="0" applyAlignment="0" applyProtection="0"/>
    <xf numFmtId="176" fontId="46" fillId="0" borderId="0" applyFont="0" applyFill="0" applyBorder="0" applyAlignment="0" applyProtection="0"/>
    <xf numFmtId="176" fontId="46" fillId="0" borderId="0" applyFont="0" applyFill="0" applyBorder="0" applyAlignment="0" applyProtection="0"/>
    <xf numFmtId="176" fontId="46" fillId="0" borderId="0" applyFont="0" applyFill="0" applyBorder="0" applyAlignment="0" applyProtection="0"/>
    <xf numFmtId="176" fontId="46" fillId="0" borderId="0" applyFont="0" applyFill="0" applyBorder="0" applyAlignment="0" applyProtection="0"/>
    <xf numFmtId="176" fontId="46" fillId="0" borderId="0" applyFont="0" applyFill="0" applyBorder="0" applyAlignment="0" applyProtection="0"/>
    <xf numFmtId="176" fontId="46" fillId="0" borderId="0" applyFont="0" applyFill="0" applyBorder="0" applyAlignment="0" applyProtection="0"/>
    <xf numFmtId="176" fontId="46" fillId="0" borderId="0" applyFont="0" applyFill="0" applyBorder="0" applyAlignment="0" applyProtection="0"/>
    <xf numFmtId="176" fontId="46" fillId="0" borderId="0" applyFont="0" applyFill="0" applyBorder="0" applyAlignment="0" applyProtection="0"/>
    <xf numFmtId="176" fontId="46" fillId="0" borderId="0" applyFont="0" applyFill="0" applyBorder="0" applyAlignment="0" applyProtection="0"/>
    <xf numFmtId="176" fontId="46" fillId="0" borderId="0" applyFont="0" applyFill="0" applyBorder="0" applyAlignment="0" applyProtection="0"/>
    <xf numFmtId="176" fontId="46" fillId="0" borderId="0" applyFont="0" applyFill="0" applyBorder="0" applyAlignment="0" applyProtection="0"/>
    <xf numFmtId="176" fontId="46" fillId="0" borderId="0" applyFont="0" applyFill="0" applyBorder="0" applyAlignment="0" applyProtection="0"/>
    <xf numFmtId="176" fontId="46" fillId="0" borderId="0" applyFont="0" applyFill="0" applyBorder="0" applyAlignment="0" applyProtection="0"/>
    <xf numFmtId="176" fontId="46" fillId="0" borderId="0" applyFont="0" applyFill="0" applyBorder="0" applyAlignment="0" applyProtection="0"/>
    <xf numFmtId="176" fontId="46" fillId="0" borderId="0" applyFont="0" applyFill="0" applyBorder="0" applyAlignment="0" applyProtection="0"/>
    <xf numFmtId="176" fontId="46" fillId="0" borderId="0" applyFont="0" applyFill="0" applyBorder="0" applyAlignment="0" applyProtection="0"/>
    <xf numFmtId="176" fontId="46" fillId="0" borderId="0" applyFont="0" applyFill="0" applyBorder="0" applyAlignment="0" applyProtection="0"/>
    <xf numFmtId="176" fontId="46" fillId="0" borderId="0" applyFont="0" applyFill="0" applyBorder="0" applyAlignment="0" applyProtection="0"/>
    <xf numFmtId="176" fontId="46" fillId="0" borderId="0" applyFont="0" applyFill="0" applyBorder="0" applyAlignment="0" applyProtection="0"/>
    <xf numFmtId="176" fontId="46" fillId="0" borderId="0" applyFont="0" applyFill="0" applyBorder="0" applyAlignment="0" applyProtection="0"/>
    <xf numFmtId="176" fontId="46" fillId="0" borderId="0" applyFont="0" applyFill="0" applyBorder="0" applyAlignment="0" applyProtection="0"/>
    <xf numFmtId="176" fontId="46" fillId="0" borderId="0" applyFont="0" applyFill="0" applyBorder="0" applyAlignment="0" applyProtection="0"/>
    <xf numFmtId="176" fontId="46" fillId="0" borderId="0" applyFont="0" applyFill="0" applyBorder="0" applyAlignment="0" applyProtection="0"/>
    <xf numFmtId="176" fontId="46" fillId="0" borderId="0" applyFont="0" applyFill="0" applyBorder="0" applyAlignment="0" applyProtection="0"/>
    <xf numFmtId="176" fontId="46" fillId="0" borderId="0" applyFont="0" applyFill="0" applyBorder="0" applyAlignment="0" applyProtection="0"/>
    <xf numFmtId="176" fontId="46" fillId="0" borderId="0" applyFont="0" applyFill="0" applyBorder="0" applyAlignment="0" applyProtection="0"/>
    <xf numFmtId="176" fontId="46" fillId="0" borderId="0" applyFont="0" applyFill="0" applyBorder="0" applyAlignment="0" applyProtection="0"/>
    <xf numFmtId="176" fontId="46" fillId="0" borderId="0" applyFont="0" applyFill="0" applyBorder="0" applyAlignment="0" applyProtection="0"/>
    <xf numFmtId="176" fontId="46" fillId="0" borderId="0" applyFont="0" applyFill="0" applyBorder="0" applyAlignment="0" applyProtection="0"/>
    <xf numFmtId="176" fontId="46" fillId="0" borderId="0" applyFont="0" applyFill="0" applyBorder="0" applyAlignment="0" applyProtection="0"/>
    <xf numFmtId="176" fontId="46" fillId="0" borderId="0" applyFont="0" applyFill="0" applyBorder="0" applyAlignment="0" applyProtection="0"/>
    <xf numFmtId="176" fontId="46" fillId="0" borderId="0" applyFont="0" applyFill="0" applyBorder="0" applyAlignment="0" applyProtection="0"/>
    <xf numFmtId="176" fontId="46" fillId="0" borderId="0" applyFont="0" applyFill="0" applyBorder="0" applyAlignment="0" applyProtection="0"/>
    <xf numFmtId="176" fontId="46" fillId="0" borderId="0" applyFont="0" applyFill="0" applyBorder="0" applyAlignment="0" applyProtection="0"/>
    <xf numFmtId="176" fontId="46" fillId="0" borderId="0" applyFont="0" applyFill="0" applyBorder="0" applyAlignment="0" applyProtection="0"/>
    <xf numFmtId="176" fontId="46" fillId="0" borderId="0" applyFont="0" applyFill="0" applyBorder="0" applyAlignment="0" applyProtection="0"/>
    <xf numFmtId="176" fontId="46" fillId="0" borderId="0" applyFont="0" applyFill="0" applyBorder="0" applyAlignment="0" applyProtection="0"/>
    <xf numFmtId="176" fontId="46" fillId="0" borderId="0" applyFont="0" applyFill="0" applyBorder="0" applyAlignment="0" applyProtection="0"/>
    <xf numFmtId="176" fontId="46" fillId="0" borderId="0" applyFont="0" applyFill="0" applyBorder="0" applyAlignment="0" applyProtection="0"/>
    <xf numFmtId="176" fontId="46" fillId="0" borderId="0" applyFont="0" applyFill="0" applyBorder="0" applyAlignment="0" applyProtection="0"/>
    <xf numFmtId="176" fontId="46" fillId="0" borderId="0" applyFont="0" applyFill="0" applyBorder="0" applyAlignment="0" applyProtection="0"/>
    <xf numFmtId="176" fontId="46" fillId="0" borderId="0" applyFont="0" applyFill="0" applyBorder="0" applyAlignment="0" applyProtection="0"/>
    <xf numFmtId="176" fontId="46" fillId="0" borderId="0" applyFont="0" applyFill="0" applyBorder="0" applyAlignment="0" applyProtection="0"/>
    <xf numFmtId="176" fontId="46" fillId="0" borderId="0" applyFont="0" applyFill="0" applyBorder="0" applyAlignment="0" applyProtection="0"/>
    <xf numFmtId="176" fontId="46" fillId="0" borderId="0" applyFont="0" applyFill="0" applyBorder="0" applyAlignment="0" applyProtection="0"/>
    <xf numFmtId="176" fontId="46" fillId="0" borderId="0" applyFont="0" applyFill="0" applyBorder="0" applyAlignment="0" applyProtection="0"/>
    <xf numFmtId="176" fontId="46" fillId="0" borderId="0" applyFont="0" applyFill="0" applyBorder="0" applyAlignment="0" applyProtection="0"/>
    <xf numFmtId="176" fontId="46" fillId="0" borderId="0" applyFont="0" applyFill="0" applyBorder="0" applyAlignment="0" applyProtection="0"/>
    <xf numFmtId="176" fontId="46" fillId="0" borderId="0" applyFont="0" applyFill="0" applyBorder="0" applyAlignment="0" applyProtection="0"/>
    <xf numFmtId="176" fontId="46" fillId="0" borderId="0" applyFont="0" applyFill="0" applyBorder="0" applyAlignment="0" applyProtection="0"/>
    <xf numFmtId="176" fontId="46" fillId="0" borderId="0" applyFont="0" applyFill="0" applyBorder="0" applyAlignment="0" applyProtection="0"/>
    <xf numFmtId="176" fontId="46" fillId="0" borderId="0" applyFont="0" applyFill="0" applyBorder="0" applyAlignment="0" applyProtection="0"/>
    <xf numFmtId="176" fontId="46" fillId="0" borderId="0" applyFont="0" applyFill="0" applyBorder="0" applyAlignment="0" applyProtection="0"/>
    <xf numFmtId="176" fontId="48" fillId="0" borderId="0" applyFont="0" applyFill="0" applyBorder="0" applyAlignment="0" applyProtection="0"/>
    <xf numFmtId="176" fontId="46" fillId="0" borderId="0" applyFont="0" applyFill="0" applyBorder="0" applyAlignment="0" applyProtection="0"/>
    <xf numFmtId="176" fontId="46" fillId="0" borderId="0" applyFont="0" applyFill="0" applyBorder="0" applyAlignment="0" applyProtection="0"/>
    <xf numFmtId="176" fontId="46" fillId="0" borderId="0" applyFont="0" applyFill="0" applyBorder="0" applyAlignment="0" applyProtection="0"/>
    <xf numFmtId="176" fontId="46" fillId="0" borderId="0" applyFont="0" applyFill="0" applyBorder="0" applyAlignment="0" applyProtection="0"/>
    <xf numFmtId="176" fontId="46" fillId="0" borderId="0" applyFont="0" applyFill="0" applyBorder="0" applyAlignment="0" applyProtection="0"/>
    <xf numFmtId="176" fontId="46" fillId="0" borderId="0" applyFont="0" applyFill="0" applyBorder="0" applyAlignment="0" applyProtection="0"/>
    <xf numFmtId="176" fontId="46" fillId="0" borderId="0" applyFont="0" applyFill="0" applyBorder="0" applyAlignment="0" applyProtection="0"/>
    <xf numFmtId="176" fontId="46" fillId="0" borderId="0" applyFont="0" applyFill="0" applyBorder="0" applyAlignment="0" applyProtection="0"/>
    <xf numFmtId="176" fontId="46" fillId="0" borderId="0" applyFont="0" applyFill="0" applyBorder="0" applyAlignment="0" applyProtection="0"/>
    <xf numFmtId="176" fontId="46" fillId="0" borderId="0" applyFont="0" applyFill="0" applyBorder="0" applyAlignment="0" applyProtection="0"/>
    <xf numFmtId="176" fontId="48" fillId="0" borderId="0" applyFont="0" applyFill="0" applyBorder="0" applyAlignment="0" applyProtection="0"/>
    <xf numFmtId="176" fontId="46" fillId="0" borderId="0" applyFont="0" applyFill="0" applyBorder="0" applyAlignment="0" applyProtection="0"/>
    <xf numFmtId="176" fontId="46" fillId="0" borderId="0" applyFont="0" applyFill="0" applyBorder="0" applyAlignment="0" applyProtection="0"/>
    <xf numFmtId="176" fontId="46" fillId="0" borderId="0" applyFont="0" applyFill="0" applyBorder="0" applyAlignment="0" applyProtection="0"/>
    <xf numFmtId="176" fontId="46"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43" fontId="17"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43" fontId="17"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6" fillId="0" borderId="0" applyFont="0" applyFill="0" applyBorder="0" applyAlignment="0" applyProtection="0"/>
    <xf numFmtId="176" fontId="17" fillId="0" borderId="0" applyFont="0" applyFill="0" applyBorder="0" applyAlignment="0" applyProtection="0"/>
    <xf numFmtId="176" fontId="46" fillId="0" borderId="0" applyFont="0" applyFill="0" applyBorder="0" applyAlignment="0" applyProtection="0"/>
    <xf numFmtId="176" fontId="46" fillId="0" borderId="0" applyFont="0" applyFill="0" applyBorder="0" applyAlignment="0" applyProtection="0"/>
    <xf numFmtId="176" fontId="46" fillId="0" borderId="0" applyFont="0" applyFill="0" applyBorder="0" applyAlignment="0" applyProtection="0"/>
    <xf numFmtId="176" fontId="46" fillId="0" borderId="0" applyFont="0" applyFill="0" applyBorder="0" applyAlignment="0" applyProtection="0"/>
    <xf numFmtId="176" fontId="46" fillId="0" borderId="0" applyFont="0" applyFill="0" applyBorder="0" applyAlignment="0" applyProtection="0"/>
    <xf numFmtId="176" fontId="48" fillId="0" borderId="0" applyFont="0" applyFill="0" applyBorder="0" applyAlignment="0" applyProtection="0"/>
    <xf numFmtId="176" fontId="46" fillId="0" borderId="0" applyFont="0" applyFill="0" applyBorder="0" applyAlignment="0" applyProtection="0"/>
    <xf numFmtId="176" fontId="46" fillId="0" borderId="0" applyFont="0" applyFill="0" applyBorder="0" applyAlignment="0" applyProtection="0"/>
    <xf numFmtId="176" fontId="46"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0" fontId="51" fillId="0" borderId="15">
      <alignment horizontal="left" vertical="center"/>
    </xf>
    <xf numFmtId="0" fontId="52" fillId="0" borderId="0" applyNumberFormat="0" applyFill="0" applyProtection="0">
      <alignment vertical="center"/>
    </xf>
    <xf numFmtId="0" fontId="17" fillId="0" borderId="0"/>
    <xf numFmtId="0" fontId="17" fillId="0" borderId="0"/>
    <xf numFmtId="0" fontId="22" fillId="0" borderId="0"/>
    <xf numFmtId="0" fontId="23" fillId="0" borderId="0"/>
    <xf numFmtId="0" fontId="17" fillId="0" borderId="0"/>
    <xf numFmtId="0" fontId="22" fillId="0" borderId="0"/>
    <xf numFmtId="0" fontId="17" fillId="0" borderId="0"/>
    <xf numFmtId="0" fontId="22" fillId="0" borderId="0"/>
    <xf numFmtId="0" fontId="17" fillId="0" borderId="0"/>
    <xf numFmtId="0" fontId="47" fillId="0" borderId="0"/>
    <xf numFmtId="0" fontId="53" fillId="0" borderId="0"/>
    <xf numFmtId="0" fontId="54" fillId="0" borderId="0"/>
    <xf numFmtId="0" fontId="17" fillId="0" borderId="0"/>
    <xf numFmtId="0" fontId="46" fillId="0" borderId="0"/>
    <xf numFmtId="0" fontId="22" fillId="0" borderId="0"/>
    <xf numFmtId="0" fontId="17" fillId="0" borderId="0"/>
    <xf numFmtId="0" fontId="17" fillId="0" borderId="0"/>
    <xf numFmtId="0" fontId="50" fillId="0" borderId="0" applyFill="0" applyBorder="0" applyProtection="0">
      <alignment vertical="center"/>
    </xf>
    <xf numFmtId="0" fontId="17" fillId="0" borderId="0"/>
    <xf numFmtId="0" fontId="17" fillId="0" borderId="0"/>
    <xf numFmtId="0" fontId="17" fillId="0" borderId="0"/>
    <xf numFmtId="175" fontId="17" fillId="0" borderId="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43" fontId="17" fillId="0" borderId="0" applyFont="0" applyFill="0" applyBorder="0" applyAlignment="0" applyProtection="0"/>
    <xf numFmtId="165" fontId="17" fillId="0" borderId="0" applyFont="0" applyFill="0" applyBorder="0" applyAlignment="0" applyProtection="0"/>
    <xf numFmtId="43"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22" fillId="0" borderId="0"/>
    <xf numFmtId="0" fontId="17" fillId="0" borderId="0"/>
    <xf numFmtId="0" fontId="22" fillId="0" borderId="0"/>
    <xf numFmtId="9" fontId="17" fillId="0" borderId="0" applyFont="0" applyFill="0" applyBorder="0" applyAlignment="0" applyProtection="0"/>
    <xf numFmtId="9" fontId="17" fillId="0" borderId="0" applyFont="0" applyFill="0" applyBorder="0" applyAlignment="0" applyProtection="0"/>
    <xf numFmtId="0" fontId="19" fillId="0" borderId="0"/>
    <xf numFmtId="0" fontId="17" fillId="0" borderId="0"/>
    <xf numFmtId="43" fontId="17" fillId="0" borderId="0" applyFont="0" applyFill="0" applyBorder="0" applyAlignment="0" applyProtection="0"/>
    <xf numFmtId="0" fontId="56" fillId="0" borderId="0"/>
    <xf numFmtId="0" fontId="17" fillId="0" borderId="0"/>
    <xf numFmtId="0" fontId="17" fillId="0" borderId="0"/>
    <xf numFmtId="43" fontId="17" fillId="0" borderId="0" applyFont="0" applyFill="0" applyBorder="0" applyAlignment="0" applyProtection="0"/>
    <xf numFmtId="0" fontId="56" fillId="0" borderId="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16" fillId="0" borderId="0"/>
    <xf numFmtId="0" fontId="2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28" fillId="0" borderId="0"/>
    <xf numFmtId="9" fontId="28"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57" fillId="0" borderId="0"/>
    <xf numFmtId="0" fontId="15" fillId="0" borderId="0"/>
    <xf numFmtId="9" fontId="15" fillId="0" borderId="0" applyFont="0" applyFill="0" applyBorder="0" applyAlignment="0" applyProtection="0"/>
    <xf numFmtId="43" fontId="15" fillId="0" borderId="0" applyFont="0" applyFill="0" applyBorder="0" applyAlignment="0" applyProtection="0"/>
    <xf numFmtId="0" fontId="15" fillId="0" borderId="0"/>
    <xf numFmtId="9" fontId="15" fillId="0" borderId="0" applyFont="0" applyFill="0" applyBorder="0" applyAlignment="0" applyProtection="0"/>
    <xf numFmtId="0" fontId="58" fillId="0" borderId="0"/>
    <xf numFmtId="0" fontId="22" fillId="5" borderId="16" applyNumberFormat="0" applyFont="0" applyAlignment="0" applyProtection="0"/>
    <xf numFmtId="0" fontId="22" fillId="0" borderId="0"/>
    <xf numFmtId="0" fontId="59" fillId="0" borderId="0" applyNumberFormat="0" applyFill="0" applyBorder="0" applyAlignment="0" applyProtection="0"/>
    <xf numFmtId="0" fontId="60" fillId="0" borderId="17" applyNumberFormat="0" applyFill="0" applyAlignment="0" applyProtection="0"/>
    <xf numFmtId="0" fontId="61" fillId="0" borderId="18" applyNumberFormat="0" applyFill="0" applyAlignment="0" applyProtection="0"/>
    <xf numFmtId="0" fontId="62" fillId="0" borderId="19" applyNumberFormat="0" applyFill="0" applyAlignment="0" applyProtection="0"/>
    <xf numFmtId="0" fontId="62" fillId="0" borderId="0" applyNumberFormat="0" applyFill="0" applyBorder="0" applyAlignment="0" applyProtection="0"/>
    <xf numFmtId="0" fontId="63" fillId="6" borderId="0" applyNumberFormat="0" applyBorder="0" applyAlignment="0" applyProtection="0"/>
    <xf numFmtId="0" fontId="64" fillId="7" borderId="0" applyNumberFormat="0" applyBorder="0" applyAlignment="0" applyProtection="0"/>
    <xf numFmtId="0" fontId="65" fillId="8" borderId="0" applyNumberFormat="0" applyBorder="0" applyAlignment="0" applyProtection="0"/>
    <xf numFmtId="0" fontId="66" fillId="9" borderId="20" applyNumberFormat="0" applyAlignment="0" applyProtection="0"/>
    <xf numFmtId="0" fontId="67" fillId="10" borderId="21" applyNumberFormat="0" applyAlignment="0" applyProtection="0"/>
    <xf numFmtId="0" fontId="68" fillId="10" borderId="20" applyNumberFormat="0" applyAlignment="0" applyProtection="0"/>
    <xf numFmtId="0" fontId="69" fillId="0" borderId="22" applyNumberFormat="0" applyFill="0" applyAlignment="0" applyProtection="0"/>
    <xf numFmtId="0" fontId="70" fillId="11" borderId="23" applyNumberFormat="0" applyAlignment="0" applyProtection="0"/>
    <xf numFmtId="0" fontId="71" fillId="0" borderId="0" applyNumberFormat="0" applyFill="0" applyBorder="0" applyAlignment="0" applyProtection="0"/>
    <xf numFmtId="0" fontId="72" fillId="0" borderId="0" applyNumberFormat="0" applyFill="0" applyBorder="0" applyAlignment="0" applyProtection="0"/>
    <xf numFmtId="0" fontId="44" fillId="0" borderId="24" applyNumberFormat="0" applyFill="0" applyAlignment="0" applyProtection="0"/>
    <xf numFmtId="0" fontId="73"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73"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73"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73"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73"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73"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0" borderId="0"/>
    <xf numFmtId="43" fontId="14" fillId="0" borderId="0" applyFont="0" applyFill="0" applyBorder="0" applyAlignment="0" applyProtection="0"/>
    <xf numFmtId="9" fontId="14" fillId="0" borderId="0" applyFont="0" applyFill="0" applyBorder="0" applyAlignment="0" applyProtection="0"/>
    <xf numFmtId="0" fontId="19" fillId="0" borderId="0"/>
    <xf numFmtId="0" fontId="14" fillId="0" borderId="0"/>
    <xf numFmtId="0" fontId="14" fillId="0" borderId="0"/>
    <xf numFmtId="9" fontId="14"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167" fontId="4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7" fontId="48" fillId="0" borderId="0" applyFont="0" applyFill="0" applyBorder="0" applyAlignment="0" applyProtection="0"/>
    <xf numFmtId="175" fontId="22" fillId="0" borderId="0" applyFont="0" applyFill="0" applyBorder="0" applyAlignment="0" applyProtection="0"/>
    <xf numFmtId="43" fontId="14" fillId="0" borderId="0" applyFont="0" applyFill="0" applyBorder="0" applyAlignment="0" applyProtection="0"/>
    <xf numFmtId="176" fontId="48" fillId="0" borderId="0" applyFont="0" applyFill="0" applyBorder="0" applyAlignment="0" applyProtection="0"/>
    <xf numFmtId="176" fontId="46" fillId="0" borderId="0" applyFont="0" applyFill="0" applyBorder="0" applyAlignment="0" applyProtection="0"/>
    <xf numFmtId="176" fontId="46" fillId="0" borderId="0" applyFont="0" applyFill="0" applyBorder="0" applyAlignment="0" applyProtection="0"/>
    <xf numFmtId="176" fontId="46" fillId="0" borderId="0" applyFont="0" applyFill="0" applyBorder="0" applyAlignment="0" applyProtection="0"/>
    <xf numFmtId="176" fontId="46" fillId="0" borderId="0" applyFont="0" applyFill="0" applyBorder="0" applyAlignment="0" applyProtection="0"/>
    <xf numFmtId="176" fontId="46" fillId="0" borderId="0" applyFont="0" applyFill="0" applyBorder="0" applyAlignment="0" applyProtection="0"/>
    <xf numFmtId="176" fontId="46" fillId="0" borderId="0" applyFont="0" applyFill="0" applyBorder="0" applyAlignment="0" applyProtection="0"/>
    <xf numFmtId="176" fontId="46" fillId="0" borderId="0" applyFont="0" applyFill="0" applyBorder="0" applyAlignment="0" applyProtection="0"/>
    <xf numFmtId="176" fontId="46" fillId="0" borderId="0" applyFont="0" applyFill="0" applyBorder="0" applyAlignment="0" applyProtection="0"/>
    <xf numFmtId="176" fontId="46" fillId="0" borderId="0" applyFont="0" applyFill="0" applyBorder="0" applyAlignment="0" applyProtection="0"/>
    <xf numFmtId="176" fontId="46" fillId="0" borderId="0" applyFont="0" applyFill="0" applyBorder="0" applyAlignment="0" applyProtection="0"/>
    <xf numFmtId="176" fontId="46" fillId="0" borderId="0" applyFont="0" applyFill="0" applyBorder="0" applyAlignment="0" applyProtection="0"/>
    <xf numFmtId="176" fontId="46" fillId="0" borderId="0" applyFont="0" applyFill="0" applyBorder="0" applyAlignment="0" applyProtection="0"/>
    <xf numFmtId="176" fontId="46" fillId="0" borderId="0" applyFont="0" applyFill="0" applyBorder="0" applyAlignment="0" applyProtection="0"/>
    <xf numFmtId="176" fontId="46" fillId="0" borderId="0" applyFont="0" applyFill="0" applyBorder="0" applyAlignment="0" applyProtection="0"/>
    <xf numFmtId="176" fontId="46" fillId="0" borderId="0" applyFont="0" applyFill="0" applyBorder="0" applyAlignment="0" applyProtection="0"/>
    <xf numFmtId="176" fontId="46" fillId="0" borderId="0" applyFont="0" applyFill="0" applyBorder="0" applyAlignment="0" applyProtection="0"/>
    <xf numFmtId="176" fontId="46" fillId="0" borderId="0" applyFont="0" applyFill="0" applyBorder="0" applyAlignment="0" applyProtection="0"/>
    <xf numFmtId="176" fontId="46" fillId="0" borderId="0" applyFont="0" applyFill="0" applyBorder="0" applyAlignment="0" applyProtection="0"/>
    <xf numFmtId="176" fontId="46" fillId="0" borderId="0" applyFont="0" applyFill="0" applyBorder="0" applyAlignment="0" applyProtection="0"/>
    <xf numFmtId="176" fontId="46" fillId="0" borderId="0" applyFont="0" applyFill="0" applyBorder="0" applyAlignment="0" applyProtection="0"/>
    <xf numFmtId="176" fontId="46" fillId="0" borderId="0" applyFont="0" applyFill="0" applyBorder="0" applyAlignment="0" applyProtection="0"/>
    <xf numFmtId="176" fontId="46" fillId="0" borderId="0" applyFont="0" applyFill="0" applyBorder="0" applyAlignment="0" applyProtection="0"/>
    <xf numFmtId="176" fontId="48" fillId="0" borderId="0" applyFont="0" applyFill="0" applyBorder="0" applyAlignment="0" applyProtection="0"/>
    <xf numFmtId="43" fontId="45" fillId="0" borderId="0" applyFont="0" applyFill="0" applyBorder="0" applyAlignment="0" applyProtection="0"/>
    <xf numFmtId="43" fontId="36" fillId="0" borderId="0" applyFont="0" applyFill="0" applyBorder="0" applyAlignment="0" applyProtection="0"/>
    <xf numFmtId="167" fontId="22" fillId="0" borderId="0" applyFont="0" applyFill="0" applyBorder="0" applyAlignment="0" applyProtection="0"/>
    <xf numFmtId="175" fontId="22" fillId="0" borderId="0" applyFont="0" applyFill="0" applyBorder="0" applyAlignment="0" applyProtection="0"/>
    <xf numFmtId="43" fontId="36"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5"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9"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43" fontId="36" fillId="0" borderId="0" applyFont="0" applyFill="0" applyBorder="0" applyAlignment="0" applyProtection="0"/>
    <xf numFmtId="167" fontId="45" fillId="0" borderId="0" applyFont="0" applyFill="0" applyBorder="0" applyAlignment="0" applyProtection="0"/>
    <xf numFmtId="43" fontId="14" fillId="0" borderId="0" applyFont="0" applyFill="0" applyBorder="0" applyAlignment="0" applyProtection="0"/>
    <xf numFmtId="167" fontId="48" fillId="0" borderId="0" applyFont="0" applyFill="0" applyBorder="0" applyAlignment="0" applyProtection="0"/>
    <xf numFmtId="176" fontId="14" fillId="0" borderId="0" applyFont="0" applyFill="0" applyBorder="0" applyAlignment="0" applyProtection="0"/>
    <xf numFmtId="0" fontId="14" fillId="0" borderId="0"/>
    <xf numFmtId="175" fontId="46" fillId="0" borderId="0"/>
    <xf numFmtId="0" fontId="14" fillId="0" borderId="0"/>
    <xf numFmtId="168" fontId="46" fillId="0" borderId="0"/>
    <xf numFmtId="0" fontId="22" fillId="0" borderId="0"/>
    <xf numFmtId="171" fontId="23" fillId="0" borderId="0"/>
    <xf numFmtId="0" fontId="14" fillId="0" borderId="0"/>
    <xf numFmtId="171" fontId="23" fillId="0" borderId="0"/>
    <xf numFmtId="175" fontId="46" fillId="0" borderId="0"/>
    <xf numFmtId="0" fontId="14" fillId="0" borderId="0"/>
    <xf numFmtId="168" fontId="46" fillId="0" borderId="0"/>
    <xf numFmtId="0" fontId="22" fillId="0" borderId="0"/>
    <xf numFmtId="175" fontId="14" fillId="0" borderId="0"/>
    <xf numFmtId="0" fontId="47" fillId="0" borderId="0"/>
    <xf numFmtId="0" fontId="22" fillId="0" borderId="0"/>
    <xf numFmtId="175" fontId="36" fillId="0" borderId="0"/>
    <xf numFmtId="0" fontId="47" fillId="0" borderId="0"/>
    <xf numFmtId="175" fontId="47" fillId="0" borderId="0"/>
    <xf numFmtId="0" fontId="74" fillId="0" borderId="0"/>
    <xf numFmtId="0" fontId="14" fillId="0" borderId="0"/>
    <xf numFmtId="0" fontId="47" fillId="0" borderId="0"/>
    <xf numFmtId="175" fontId="23" fillId="0" borderId="0"/>
    <xf numFmtId="0" fontId="53" fillId="0" borderId="0"/>
    <xf numFmtId="0" fontId="22" fillId="0" borderId="0"/>
    <xf numFmtId="0" fontId="14" fillId="0" borderId="0"/>
    <xf numFmtId="175" fontId="14" fillId="0" borderId="0"/>
    <xf numFmtId="9" fontId="22" fillId="0" borderId="0" applyFont="0" applyFill="0" applyBorder="0" applyAlignment="0" applyProtection="0"/>
    <xf numFmtId="9" fontId="23" fillId="0" borderId="0" applyFont="0" applyFill="0" applyBorder="0" applyAlignment="0" applyProtection="0"/>
    <xf numFmtId="9" fontId="53" fillId="0" borderId="0" applyFont="0" applyFill="0" applyBorder="0" applyAlignment="0" applyProtection="0"/>
    <xf numFmtId="167" fontId="19" fillId="0" borderId="0" applyFont="0" applyFill="0" applyBorder="0" applyAlignment="0" applyProtection="0"/>
    <xf numFmtId="9" fontId="19"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0" fontId="14" fillId="0" borderId="0"/>
    <xf numFmtId="0" fontId="14" fillId="5" borderId="16" applyNumberFormat="0" applyFont="0" applyAlignment="0" applyProtection="0"/>
    <xf numFmtId="0" fontId="13" fillId="0" borderId="0"/>
    <xf numFmtId="9" fontId="13" fillId="0" borderId="0" applyFont="0" applyFill="0" applyBorder="0" applyAlignment="0" applyProtection="0"/>
    <xf numFmtId="0" fontId="12" fillId="0" borderId="0"/>
    <xf numFmtId="9" fontId="12" fillId="0" borderId="0" applyFont="0" applyFill="0" applyBorder="0" applyAlignment="0" applyProtection="0"/>
    <xf numFmtId="0" fontId="12" fillId="0" borderId="0"/>
    <xf numFmtId="0" fontId="81" fillId="0" borderId="0"/>
    <xf numFmtId="9" fontId="22" fillId="0" borderId="0" applyFont="0" applyFill="0" applyBorder="0" applyAlignment="0" applyProtection="0"/>
    <xf numFmtId="0" fontId="12" fillId="0" borderId="0"/>
    <xf numFmtId="9" fontId="12" fillId="0" borderId="0" applyFont="0" applyFill="0" applyBorder="0" applyAlignment="0" applyProtection="0"/>
    <xf numFmtId="167" fontId="12" fillId="0" borderId="0" applyFont="0" applyFill="0" applyBorder="0" applyAlignment="0" applyProtection="0"/>
    <xf numFmtId="0" fontId="46" fillId="0" borderId="0"/>
    <xf numFmtId="9" fontId="46" fillId="0" borderId="0" applyFont="0" applyFill="0" applyBorder="0" applyAlignment="0" applyProtection="0"/>
    <xf numFmtId="167" fontId="46" fillId="0" borderId="0" applyFont="0" applyFill="0" applyBorder="0" applyAlignment="0" applyProtection="0"/>
    <xf numFmtId="0" fontId="19" fillId="0" borderId="0"/>
    <xf numFmtId="0" fontId="19" fillId="0" borderId="0"/>
    <xf numFmtId="0" fontId="19" fillId="0" borderId="0"/>
    <xf numFmtId="0" fontId="23" fillId="0" borderId="0"/>
    <xf numFmtId="167" fontId="12" fillId="0" borderId="0" applyFont="0" applyFill="0" applyBorder="0" applyAlignment="0" applyProtection="0"/>
    <xf numFmtId="9" fontId="12" fillId="0" borderId="0" applyFont="0" applyFill="0" applyBorder="0" applyAlignment="0" applyProtection="0"/>
    <xf numFmtId="9" fontId="22" fillId="0" borderId="0" applyFont="0" applyFill="0" applyBorder="0" applyAlignment="0" applyProtection="0"/>
    <xf numFmtId="0" fontId="81" fillId="0" borderId="0"/>
    <xf numFmtId="167" fontId="22" fillId="0" borderId="0" applyFont="0" applyFill="0" applyBorder="0" applyAlignment="0" applyProtection="0"/>
    <xf numFmtId="0" fontId="48" fillId="36" borderId="0" applyNumberFormat="0" applyBorder="0" applyAlignment="0" applyProtection="0"/>
    <xf numFmtId="0" fontId="48" fillId="36" borderId="0" applyNumberFormat="0" applyBorder="0" applyAlignment="0" applyProtection="0"/>
    <xf numFmtId="0" fontId="48" fillId="36" borderId="0" applyNumberFormat="0" applyBorder="0" applyAlignment="0" applyProtection="0"/>
    <xf numFmtId="0" fontId="48" fillId="36"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8" borderId="0" applyNumberFormat="0" applyBorder="0" applyAlignment="0" applyProtection="0"/>
    <xf numFmtId="0" fontId="48" fillId="38" borderId="0" applyNumberFormat="0" applyBorder="0" applyAlignment="0" applyProtection="0"/>
    <xf numFmtId="0" fontId="48" fillId="38" borderId="0" applyNumberFormat="0" applyBorder="0" applyAlignment="0" applyProtection="0"/>
    <xf numFmtId="0" fontId="48" fillId="38" borderId="0" applyNumberFormat="0" applyBorder="0" applyAlignment="0" applyProtection="0"/>
    <xf numFmtId="0" fontId="48" fillId="39" borderId="0" applyNumberFormat="0" applyBorder="0" applyAlignment="0" applyProtection="0"/>
    <xf numFmtId="0" fontId="48" fillId="39" borderId="0" applyNumberFormat="0" applyBorder="0" applyAlignment="0" applyProtection="0"/>
    <xf numFmtId="0" fontId="48" fillId="39" borderId="0" applyNumberFormat="0" applyBorder="0" applyAlignment="0" applyProtection="0"/>
    <xf numFmtId="0" fontId="48" fillId="39" borderId="0" applyNumberFormat="0" applyBorder="0" applyAlignment="0" applyProtection="0"/>
    <xf numFmtId="0" fontId="48" fillId="40" borderId="0" applyNumberFormat="0" applyBorder="0" applyAlignment="0" applyProtection="0"/>
    <xf numFmtId="0" fontId="48" fillId="40" borderId="0" applyNumberFormat="0" applyBorder="0" applyAlignment="0" applyProtection="0"/>
    <xf numFmtId="0" fontId="48" fillId="40" borderId="0" applyNumberFormat="0" applyBorder="0" applyAlignment="0" applyProtection="0"/>
    <xf numFmtId="0" fontId="48" fillId="40" borderId="0" applyNumberFormat="0" applyBorder="0" applyAlignment="0" applyProtection="0"/>
    <xf numFmtId="0" fontId="48" fillId="41" borderId="0" applyNumberFormat="0" applyBorder="0" applyAlignment="0" applyProtection="0"/>
    <xf numFmtId="0" fontId="48" fillId="41" borderId="0" applyNumberFormat="0" applyBorder="0" applyAlignment="0" applyProtection="0"/>
    <xf numFmtId="0" fontId="48" fillId="41" borderId="0" applyNumberFormat="0" applyBorder="0" applyAlignment="0" applyProtection="0"/>
    <xf numFmtId="0" fontId="48" fillId="41" borderId="0" applyNumberFormat="0" applyBorder="0" applyAlignment="0" applyProtection="0"/>
    <xf numFmtId="0" fontId="48" fillId="42" borderId="0" applyNumberFormat="0" applyBorder="0" applyAlignment="0" applyProtection="0"/>
    <xf numFmtId="0" fontId="48" fillId="42" borderId="0" applyNumberFormat="0" applyBorder="0" applyAlignment="0" applyProtection="0"/>
    <xf numFmtId="0" fontId="48" fillId="42" borderId="0" applyNumberFormat="0" applyBorder="0" applyAlignment="0" applyProtection="0"/>
    <xf numFmtId="0" fontId="48" fillId="42" borderId="0" applyNumberFormat="0" applyBorder="0" applyAlignment="0" applyProtection="0"/>
    <xf numFmtId="0" fontId="48" fillId="43" borderId="0" applyNumberFormat="0" applyBorder="0" applyAlignment="0" applyProtection="0"/>
    <xf numFmtId="0" fontId="48" fillId="43" borderId="0" applyNumberFormat="0" applyBorder="0" applyAlignment="0" applyProtection="0"/>
    <xf numFmtId="0" fontId="48" fillId="43" borderId="0" applyNumberFormat="0" applyBorder="0" applyAlignment="0" applyProtection="0"/>
    <xf numFmtId="0" fontId="48" fillId="43" borderId="0" applyNumberFormat="0" applyBorder="0" applyAlignment="0" applyProtection="0"/>
    <xf numFmtId="0" fontId="48" fillId="44" borderId="0" applyNumberFormat="0" applyBorder="0" applyAlignment="0" applyProtection="0"/>
    <xf numFmtId="0" fontId="48" fillId="44" borderId="0" applyNumberFormat="0" applyBorder="0" applyAlignment="0" applyProtection="0"/>
    <xf numFmtId="0" fontId="48" fillId="44" borderId="0" applyNumberFormat="0" applyBorder="0" applyAlignment="0" applyProtection="0"/>
    <xf numFmtId="0" fontId="48" fillId="44" borderId="0" applyNumberFormat="0" applyBorder="0" applyAlignment="0" applyProtection="0"/>
    <xf numFmtId="0" fontId="48" fillId="39" borderId="0" applyNumberFormat="0" applyBorder="0" applyAlignment="0" applyProtection="0"/>
    <xf numFmtId="0" fontId="48" fillId="39" borderId="0" applyNumberFormat="0" applyBorder="0" applyAlignment="0" applyProtection="0"/>
    <xf numFmtId="0" fontId="48" fillId="39" borderId="0" applyNumberFormat="0" applyBorder="0" applyAlignment="0" applyProtection="0"/>
    <xf numFmtId="0" fontId="48" fillId="39" borderId="0" applyNumberFormat="0" applyBorder="0" applyAlignment="0" applyProtection="0"/>
    <xf numFmtId="0" fontId="48" fillId="42" borderId="0" applyNumberFormat="0" applyBorder="0" applyAlignment="0" applyProtection="0"/>
    <xf numFmtId="0" fontId="48" fillId="42" borderId="0" applyNumberFormat="0" applyBorder="0" applyAlignment="0" applyProtection="0"/>
    <xf numFmtId="0" fontId="48" fillId="42" borderId="0" applyNumberFormat="0" applyBorder="0" applyAlignment="0" applyProtection="0"/>
    <xf numFmtId="0" fontId="48" fillId="42" borderId="0" applyNumberFormat="0" applyBorder="0" applyAlignment="0" applyProtection="0"/>
    <xf numFmtId="0" fontId="48" fillId="45" borderId="0" applyNumberFormat="0" applyBorder="0" applyAlignment="0" applyProtection="0"/>
    <xf numFmtId="0" fontId="48" fillId="45" borderId="0" applyNumberFormat="0" applyBorder="0" applyAlignment="0" applyProtection="0"/>
    <xf numFmtId="0" fontId="48" fillId="45" borderId="0" applyNumberFormat="0" applyBorder="0" applyAlignment="0" applyProtection="0"/>
    <xf numFmtId="0" fontId="48" fillId="45" borderId="0" applyNumberFormat="0" applyBorder="0" applyAlignment="0" applyProtection="0"/>
    <xf numFmtId="0" fontId="82" fillId="46" borderId="0" applyNumberFormat="0" applyBorder="0" applyAlignment="0" applyProtection="0"/>
    <xf numFmtId="0" fontId="82" fillId="46" borderId="0" applyNumberFormat="0" applyBorder="0" applyAlignment="0" applyProtection="0"/>
    <xf numFmtId="0" fontId="82" fillId="46" borderId="0" applyNumberFormat="0" applyBorder="0" applyAlignment="0" applyProtection="0"/>
    <xf numFmtId="0" fontId="82" fillId="46" borderId="0" applyNumberFormat="0" applyBorder="0" applyAlignment="0" applyProtection="0"/>
    <xf numFmtId="0" fontId="82" fillId="43" borderId="0" applyNumberFormat="0" applyBorder="0" applyAlignment="0" applyProtection="0"/>
    <xf numFmtId="0" fontId="82" fillId="43" borderId="0" applyNumberFormat="0" applyBorder="0" applyAlignment="0" applyProtection="0"/>
    <xf numFmtId="0" fontId="82" fillId="43" borderId="0" applyNumberFormat="0" applyBorder="0" applyAlignment="0" applyProtection="0"/>
    <xf numFmtId="0" fontId="82" fillId="43" borderId="0" applyNumberFormat="0" applyBorder="0" applyAlignment="0" applyProtection="0"/>
    <xf numFmtId="0" fontId="82" fillId="44" borderId="0" applyNumberFormat="0" applyBorder="0" applyAlignment="0" applyProtection="0"/>
    <xf numFmtId="0" fontId="82" fillId="44" borderId="0" applyNumberFormat="0" applyBorder="0" applyAlignment="0" applyProtection="0"/>
    <xf numFmtId="0" fontId="82" fillId="44" borderId="0" applyNumberFormat="0" applyBorder="0" applyAlignment="0" applyProtection="0"/>
    <xf numFmtId="0" fontId="82" fillId="44" borderId="0" applyNumberFormat="0" applyBorder="0" applyAlignment="0" applyProtection="0"/>
    <xf numFmtId="0" fontId="82" fillId="47" borderId="0" applyNumberFormat="0" applyBorder="0" applyAlignment="0" applyProtection="0"/>
    <xf numFmtId="0" fontId="82" fillId="47" borderId="0" applyNumberFormat="0" applyBorder="0" applyAlignment="0" applyProtection="0"/>
    <xf numFmtId="0" fontId="82" fillId="47" borderId="0" applyNumberFormat="0" applyBorder="0" applyAlignment="0" applyProtection="0"/>
    <xf numFmtId="0" fontId="82" fillId="47" borderId="0" applyNumberFormat="0" applyBorder="0" applyAlignment="0" applyProtection="0"/>
    <xf numFmtId="0" fontId="82" fillId="48" borderId="0" applyNumberFormat="0" applyBorder="0" applyAlignment="0" applyProtection="0"/>
    <xf numFmtId="0" fontId="82" fillId="48" borderId="0" applyNumberFormat="0" applyBorder="0" applyAlignment="0" applyProtection="0"/>
    <xf numFmtId="0" fontId="82" fillId="48" borderId="0" applyNumberFormat="0" applyBorder="0" applyAlignment="0" applyProtection="0"/>
    <xf numFmtId="0" fontId="82" fillId="48" borderId="0" applyNumberFormat="0" applyBorder="0" applyAlignment="0" applyProtection="0"/>
    <xf numFmtId="0" fontId="82" fillId="49" borderId="0" applyNumberFormat="0" applyBorder="0" applyAlignment="0" applyProtection="0"/>
    <xf numFmtId="0" fontId="82" fillId="49" borderId="0" applyNumberFormat="0" applyBorder="0" applyAlignment="0" applyProtection="0"/>
    <xf numFmtId="0" fontId="82" fillId="49" borderId="0" applyNumberFormat="0" applyBorder="0" applyAlignment="0" applyProtection="0"/>
    <xf numFmtId="0" fontId="82" fillId="49" borderId="0" applyNumberFormat="0" applyBorder="0" applyAlignment="0" applyProtection="0"/>
    <xf numFmtId="0" fontId="82" fillId="50" borderId="0" applyNumberFormat="0" applyBorder="0" applyAlignment="0" applyProtection="0"/>
    <xf numFmtId="0" fontId="82" fillId="50" borderId="0" applyNumberFormat="0" applyBorder="0" applyAlignment="0" applyProtection="0"/>
    <xf numFmtId="0" fontId="82" fillId="50" borderId="0" applyNumberFormat="0" applyBorder="0" applyAlignment="0" applyProtection="0"/>
    <xf numFmtId="0" fontId="82" fillId="50" borderId="0" applyNumberFormat="0" applyBorder="0" applyAlignment="0" applyProtection="0"/>
    <xf numFmtId="0" fontId="82" fillId="51" borderId="0" applyNumberFormat="0" applyBorder="0" applyAlignment="0" applyProtection="0"/>
    <xf numFmtId="0" fontId="82" fillId="51" borderId="0" applyNumberFormat="0" applyBorder="0" applyAlignment="0" applyProtection="0"/>
    <xf numFmtId="0" fontId="82" fillId="51" borderId="0" applyNumberFormat="0" applyBorder="0" applyAlignment="0" applyProtection="0"/>
    <xf numFmtId="0" fontId="82" fillId="51" borderId="0" applyNumberFormat="0" applyBorder="0" applyAlignment="0" applyProtection="0"/>
    <xf numFmtId="0" fontId="82" fillId="52" borderId="0" applyNumberFormat="0" applyBorder="0" applyAlignment="0" applyProtection="0"/>
    <xf numFmtId="0" fontId="82" fillId="52" borderId="0" applyNumberFormat="0" applyBorder="0" applyAlignment="0" applyProtection="0"/>
    <xf numFmtId="0" fontId="82" fillId="52" borderId="0" applyNumberFormat="0" applyBorder="0" applyAlignment="0" applyProtection="0"/>
    <xf numFmtId="0" fontId="82" fillId="52" borderId="0" applyNumberFormat="0" applyBorder="0" applyAlignment="0" applyProtection="0"/>
    <xf numFmtId="0" fontId="82" fillId="47" borderId="0" applyNumberFormat="0" applyBorder="0" applyAlignment="0" applyProtection="0"/>
    <xf numFmtId="0" fontId="82" fillId="47" borderId="0" applyNumberFormat="0" applyBorder="0" applyAlignment="0" applyProtection="0"/>
    <xf numFmtId="0" fontId="82" fillId="47" borderId="0" applyNumberFormat="0" applyBorder="0" applyAlignment="0" applyProtection="0"/>
    <xf numFmtId="0" fontId="82" fillId="47" borderId="0" applyNumberFormat="0" applyBorder="0" applyAlignment="0" applyProtection="0"/>
    <xf numFmtId="0" fontId="82" fillId="48" borderId="0" applyNumberFormat="0" applyBorder="0" applyAlignment="0" applyProtection="0"/>
    <xf numFmtId="0" fontId="82" fillId="48" borderId="0" applyNumberFormat="0" applyBorder="0" applyAlignment="0" applyProtection="0"/>
    <xf numFmtId="0" fontId="82" fillId="48" borderId="0" applyNumberFormat="0" applyBorder="0" applyAlignment="0" applyProtection="0"/>
    <xf numFmtId="0" fontId="82" fillId="48" borderId="0" applyNumberFormat="0" applyBorder="0" applyAlignment="0" applyProtection="0"/>
    <xf numFmtId="0" fontId="82" fillId="53" borderId="0" applyNumberFormat="0" applyBorder="0" applyAlignment="0" applyProtection="0"/>
    <xf numFmtId="0" fontId="82" fillId="53" borderId="0" applyNumberFormat="0" applyBorder="0" applyAlignment="0" applyProtection="0"/>
    <xf numFmtId="0" fontId="82" fillId="53" borderId="0" applyNumberFormat="0" applyBorder="0" applyAlignment="0" applyProtection="0"/>
    <xf numFmtId="0" fontId="82" fillId="53" borderId="0" applyNumberFormat="0" applyBorder="0" applyAlignment="0" applyProtection="0"/>
    <xf numFmtId="0" fontId="83" fillId="37" borderId="0" applyNumberFormat="0" applyBorder="0" applyAlignment="0" applyProtection="0"/>
    <xf numFmtId="0" fontId="83" fillId="37" borderId="0" applyNumberFormat="0" applyBorder="0" applyAlignment="0" applyProtection="0"/>
    <xf numFmtId="0" fontId="83" fillId="37" borderId="0" applyNumberFormat="0" applyBorder="0" applyAlignment="0" applyProtection="0"/>
    <xf numFmtId="0" fontId="83" fillId="37" borderId="0" applyNumberFormat="0" applyBorder="0" applyAlignment="0" applyProtection="0"/>
    <xf numFmtId="0" fontId="84" fillId="54" borderId="26" applyNumberFormat="0" applyAlignment="0" applyProtection="0"/>
    <xf numFmtId="0" fontId="84" fillId="54" borderId="26" applyNumberFormat="0" applyAlignment="0" applyProtection="0"/>
    <xf numFmtId="0" fontId="84" fillId="54" borderId="26" applyNumberFormat="0" applyAlignment="0" applyProtection="0"/>
    <xf numFmtId="0" fontId="84" fillId="54" borderId="26" applyNumberFormat="0" applyAlignment="0" applyProtection="0"/>
    <xf numFmtId="0" fontId="85" fillId="55" borderId="27" applyNumberFormat="0" applyAlignment="0" applyProtection="0"/>
    <xf numFmtId="0" fontId="85" fillId="55" borderId="27" applyNumberFormat="0" applyAlignment="0" applyProtection="0"/>
    <xf numFmtId="0" fontId="85" fillId="55" borderId="27" applyNumberFormat="0" applyAlignment="0" applyProtection="0"/>
    <xf numFmtId="0" fontId="85" fillId="55" borderId="27" applyNumberFormat="0" applyAlignment="0" applyProtection="0"/>
    <xf numFmtId="166" fontId="53"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5" fontId="36" fillId="0" borderId="0" applyFont="0" applyFill="0" applyBorder="0" applyAlignment="0" applyProtection="0"/>
    <xf numFmtId="167" fontId="22" fillId="0" borderId="0" applyFont="0" applyFill="0" applyBorder="0" applyAlignment="0" applyProtection="0"/>
    <xf numFmtId="165" fontId="22"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22" fillId="0" borderId="0" applyFont="0" applyFill="0" applyBorder="0" applyAlignment="0" applyProtection="0"/>
    <xf numFmtId="165" fontId="22" fillId="0" borderId="0" applyFont="0" applyFill="0" applyBorder="0" applyAlignment="0" applyProtection="0"/>
    <xf numFmtId="167" fontId="86" fillId="0" borderId="0" applyFont="0" applyFill="0" applyBorder="0" applyAlignment="0" applyProtection="0"/>
    <xf numFmtId="167" fontId="86" fillId="0" borderId="0" applyFont="0" applyFill="0" applyBorder="0" applyAlignment="0" applyProtection="0"/>
    <xf numFmtId="167" fontId="86" fillId="0" borderId="0" applyFont="0" applyFill="0" applyBorder="0" applyAlignment="0" applyProtection="0"/>
    <xf numFmtId="167" fontId="86" fillId="0" borderId="0" applyFont="0" applyFill="0" applyBorder="0" applyAlignment="0" applyProtection="0"/>
    <xf numFmtId="167" fontId="22" fillId="0" borderId="0" applyFont="0" applyFill="0" applyBorder="0" applyAlignment="0" applyProtection="0"/>
    <xf numFmtId="167" fontId="86" fillId="0" borderId="0" applyFont="0" applyFill="0" applyBorder="0" applyAlignment="0" applyProtection="0"/>
    <xf numFmtId="167" fontId="86" fillId="0" borderId="0" applyFont="0" applyFill="0" applyBorder="0" applyAlignment="0" applyProtection="0"/>
    <xf numFmtId="167" fontId="86" fillId="0" borderId="0" applyFont="0" applyFill="0" applyBorder="0" applyAlignment="0" applyProtection="0"/>
    <xf numFmtId="168" fontId="86" fillId="0" borderId="0" applyFont="0" applyFill="0" applyBorder="0" applyAlignment="0" applyProtection="0"/>
    <xf numFmtId="168" fontId="86" fillId="0" borderId="0" applyFont="0" applyFill="0" applyBorder="0" applyAlignment="0" applyProtection="0"/>
    <xf numFmtId="167" fontId="22" fillId="0" borderId="0" applyFont="0" applyFill="0" applyBorder="0" applyAlignment="0" applyProtection="0"/>
    <xf numFmtId="165" fontId="36" fillId="0" borderId="0" applyFont="0" applyFill="0" applyBorder="0" applyAlignment="0" applyProtection="0"/>
    <xf numFmtId="168" fontId="86" fillId="0" borderId="0" applyFont="0" applyFill="0" applyBorder="0" applyAlignment="0" applyProtection="0"/>
    <xf numFmtId="167" fontId="23" fillId="0" borderId="0" applyFont="0" applyFill="0" applyBorder="0" applyAlignment="0" applyProtection="0"/>
    <xf numFmtId="167" fontId="22" fillId="0" borderId="0" applyFont="0" applyFill="0" applyBorder="0" applyAlignment="0" applyProtection="0"/>
    <xf numFmtId="168" fontId="86"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84" fontId="22" fillId="0" borderId="0" applyFon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8" fillId="38" borderId="0" applyNumberFormat="0" applyBorder="0" applyAlignment="0" applyProtection="0"/>
    <xf numFmtId="0" fontId="88" fillId="38" borderId="0" applyNumberFormat="0" applyBorder="0" applyAlignment="0" applyProtection="0"/>
    <xf numFmtId="0" fontId="88" fillId="38" borderId="0" applyNumberFormat="0" applyBorder="0" applyAlignment="0" applyProtection="0"/>
    <xf numFmtId="0" fontId="88" fillId="38" borderId="0" applyNumberFormat="0" applyBorder="0" applyAlignment="0" applyProtection="0"/>
    <xf numFmtId="0" fontId="89" fillId="0" borderId="0" applyNumberFormat="0" applyFont="0" applyFill="0" applyAlignment="0" applyProtection="0"/>
    <xf numFmtId="0" fontId="89" fillId="0" borderId="0" applyNumberFormat="0" applyFont="0" applyFill="0" applyAlignment="0" applyProtection="0"/>
    <xf numFmtId="0" fontId="90" fillId="0" borderId="28" applyNumberFormat="0" applyFill="0" applyAlignment="0" applyProtection="0"/>
    <xf numFmtId="0" fontId="90" fillId="0" borderId="28" applyNumberFormat="0" applyFill="0" applyAlignment="0" applyProtection="0"/>
    <xf numFmtId="0" fontId="91" fillId="0" borderId="0" applyNumberFormat="0" applyFont="0" applyFill="0" applyAlignment="0" applyProtection="0"/>
    <xf numFmtId="0" fontId="91" fillId="0" borderId="0" applyNumberFormat="0" applyFont="0" applyFill="0" applyAlignment="0" applyProtection="0"/>
    <xf numFmtId="0" fontId="92" fillId="0" borderId="29" applyNumberFormat="0" applyFill="0" applyAlignment="0" applyProtection="0"/>
    <xf numFmtId="0" fontId="92" fillId="0" borderId="29" applyNumberFormat="0" applyFill="0" applyAlignment="0" applyProtection="0"/>
    <xf numFmtId="0" fontId="93" fillId="0" borderId="30" applyNumberFormat="0" applyFill="0" applyAlignment="0" applyProtection="0"/>
    <xf numFmtId="0" fontId="93" fillId="0" borderId="30" applyNumberFormat="0" applyFill="0" applyAlignment="0" applyProtection="0"/>
    <xf numFmtId="0" fontId="93" fillId="0" borderId="30" applyNumberFormat="0" applyFill="0" applyAlignment="0" applyProtection="0"/>
    <xf numFmtId="0" fontId="93" fillId="0" borderId="30" applyNumberFormat="0" applyFill="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4" fillId="41" borderId="26" applyNumberFormat="0" applyAlignment="0" applyProtection="0"/>
    <xf numFmtId="0" fontId="94" fillId="41" borderId="26" applyNumberFormat="0" applyAlignment="0" applyProtection="0"/>
    <xf numFmtId="0" fontId="94" fillId="41" borderId="26" applyNumberFormat="0" applyAlignment="0" applyProtection="0"/>
    <xf numFmtId="0" fontId="94" fillId="41" borderId="26" applyNumberFormat="0" applyAlignment="0" applyProtection="0"/>
    <xf numFmtId="0" fontId="95" fillId="0" borderId="31" applyNumberFormat="0" applyFill="0" applyAlignment="0" applyProtection="0"/>
    <xf numFmtId="0" fontId="95" fillId="0" borderId="31" applyNumberFormat="0" applyFill="0" applyAlignment="0" applyProtection="0"/>
    <xf numFmtId="0" fontId="95" fillId="0" borderId="31" applyNumberFormat="0" applyFill="0" applyAlignment="0" applyProtection="0"/>
    <xf numFmtId="0" fontId="95" fillId="0" borderId="31" applyNumberFormat="0" applyFill="0" applyAlignment="0" applyProtection="0"/>
    <xf numFmtId="0" fontId="96" fillId="56" borderId="0" applyNumberFormat="0" applyBorder="0" applyAlignment="0" applyProtection="0"/>
    <xf numFmtId="0" fontId="96" fillId="56" borderId="0" applyNumberFormat="0" applyBorder="0" applyAlignment="0" applyProtection="0"/>
    <xf numFmtId="0" fontId="96" fillId="56" borderId="0" applyNumberFormat="0" applyBorder="0" applyAlignment="0" applyProtection="0"/>
    <xf numFmtId="0" fontId="96" fillId="56" borderId="0" applyNumberFormat="0" applyBorder="0" applyAlignment="0" applyProtection="0"/>
    <xf numFmtId="0" fontId="19" fillId="0" borderId="0"/>
    <xf numFmtId="0" fontId="22" fillId="0" borderId="0"/>
    <xf numFmtId="0" fontId="86" fillId="0" borderId="0"/>
    <xf numFmtId="0" fontId="86" fillId="0" borderId="0"/>
    <xf numFmtId="0" fontId="86" fillId="0" borderId="0"/>
    <xf numFmtId="0" fontId="97" fillId="0" borderId="0"/>
    <xf numFmtId="0" fontId="22" fillId="0" borderId="0"/>
    <xf numFmtId="0" fontId="81" fillId="0" borderId="0"/>
    <xf numFmtId="0" fontId="86" fillId="0" borderId="0"/>
    <xf numFmtId="0" fontId="86" fillId="0" borderId="0"/>
    <xf numFmtId="0" fontId="22" fillId="0" borderId="0"/>
    <xf numFmtId="0" fontId="22" fillId="0" borderId="0"/>
    <xf numFmtId="0" fontId="36" fillId="0" borderId="0" applyFill="0"/>
    <xf numFmtId="0" fontId="22" fillId="0" borderId="0"/>
    <xf numFmtId="0" fontId="22" fillId="0" borderId="0"/>
    <xf numFmtId="0" fontId="22" fillId="0" borderId="0"/>
    <xf numFmtId="0" fontId="22" fillId="0" borderId="0"/>
    <xf numFmtId="0" fontId="22" fillId="0" borderId="0"/>
    <xf numFmtId="0" fontId="53" fillId="0" borderId="0"/>
    <xf numFmtId="0" fontId="36" fillId="0" borderId="0" applyFill="0"/>
    <xf numFmtId="0" fontId="45" fillId="0" borderId="0"/>
    <xf numFmtId="0" fontId="45" fillId="0" borderId="0"/>
    <xf numFmtId="0" fontId="45" fillId="0" borderId="0"/>
    <xf numFmtId="0" fontId="45" fillId="0" borderId="0"/>
    <xf numFmtId="0" fontId="22" fillId="0" borderId="0"/>
    <xf numFmtId="0" fontId="22" fillId="0" borderId="0"/>
    <xf numFmtId="0" fontId="22" fillId="0" borderId="0"/>
    <xf numFmtId="0" fontId="23" fillId="0" borderId="0"/>
    <xf numFmtId="0" fontId="22" fillId="0" borderId="0"/>
    <xf numFmtId="0" fontId="48" fillId="57" borderId="32" applyNumberFormat="0" applyFont="0" applyAlignment="0" applyProtection="0"/>
    <xf numFmtId="0" fontId="48" fillId="57" borderId="32" applyNumberFormat="0" applyFont="0" applyAlignment="0" applyProtection="0"/>
    <xf numFmtId="0" fontId="48" fillId="57" borderId="32" applyNumberFormat="0" applyFont="0" applyAlignment="0" applyProtection="0"/>
    <xf numFmtId="0" fontId="48" fillId="57" borderId="32" applyNumberFormat="0" applyFont="0" applyAlignment="0" applyProtection="0"/>
    <xf numFmtId="0" fontId="98" fillId="54" borderId="33" applyNumberFormat="0" applyAlignment="0" applyProtection="0"/>
    <xf numFmtId="0" fontId="98" fillId="54" borderId="33" applyNumberFormat="0" applyAlignment="0" applyProtection="0"/>
    <xf numFmtId="0" fontId="98" fillId="54" borderId="33" applyNumberFormat="0" applyAlignment="0" applyProtection="0"/>
    <xf numFmtId="0" fontId="98" fillId="54" borderId="33" applyNumberFormat="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86" fillId="0" borderId="0" applyFont="0" applyFill="0" applyBorder="0" applyAlignment="0" applyProtection="0"/>
    <xf numFmtId="9" fontId="22"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22" fillId="0" borderId="0" applyFont="0" applyFill="0" applyBorder="0" applyAlignment="0" applyProtection="0"/>
    <xf numFmtId="9" fontId="36" fillId="0" borderId="0" applyFont="0" applyFill="0" applyBorder="0" applyAlignment="0" applyProtection="0"/>
    <xf numFmtId="185" fontId="22" fillId="0" borderId="0" applyFill="0" applyBorder="0" applyAlignment="0" applyProtection="0">
      <alignment wrapText="1"/>
    </xf>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22" fillId="0" borderId="34" applyNumberFormat="0" applyFont="0" applyBorder="0" applyAlignment="0" applyProtection="0"/>
    <xf numFmtId="0" fontId="22" fillId="0" borderId="34" applyNumberFormat="0" applyFont="0" applyBorder="0" applyAlignment="0" applyProtection="0"/>
    <xf numFmtId="0" fontId="100" fillId="0" borderId="35" applyNumberFormat="0" applyFill="0" applyAlignment="0" applyProtection="0"/>
    <xf numFmtId="0" fontId="100" fillId="0" borderId="35" applyNumberFormat="0" applyFill="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12" fillId="0" borderId="0" applyFont="0" applyFill="0" applyBorder="0" applyAlignment="0" applyProtection="0"/>
    <xf numFmtId="167" fontId="22" fillId="0" borderId="0" applyFont="0" applyFill="0" applyBorder="0" applyAlignment="0" applyProtection="0"/>
    <xf numFmtId="166" fontId="53" fillId="0" borderId="0" applyFont="0" applyFill="0" applyBorder="0" applyAlignment="0" applyProtection="0"/>
    <xf numFmtId="167" fontId="22"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86" fillId="0" borderId="0" applyFont="0" applyFill="0" applyBorder="0" applyAlignment="0" applyProtection="0"/>
    <xf numFmtId="167" fontId="86" fillId="0" borderId="0" applyFont="0" applyFill="0" applyBorder="0" applyAlignment="0" applyProtection="0"/>
    <xf numFmtId="167" fontId="86" fillId="0" borderId="0" applyFont="0" applyFill="0" applyBorder="0" applyAlignment="0" applyProtection="0"/>
    <xf numFmtId="167" fontId="86" fillId="0" borderId="0" applyFont="0" applyFill="0" applyBorder="0" applyAlignment="0" applyProtection="0"/>
    <xf numFmtId="167" fontId="22" fillId="0" borderId="0" applyFont="0" applyFill="0" applyBorder="0" applyAlignment="0" applyProtection="0"/>
    <xf numFmtId="167" fontId="86" fillId="0" borderId="0" applyFont="0" applyFill="0" applyBorder="0" applyAlignment="0" applyProtection="0"/>
    <xf numFmtId="167" fontId="86" fillId="0" borderId="0" applyFont="0" applyFill="0" applyBorder="0" applyAlignment="0" applyProtection="0"/>
    <xf numFmtId="167" fontId="86" fillId="0" borderId="0" applyFont="0" applyFill="0" applyBorder="0" applyAlignment="0" applyProtection="0"/>
    <xf numFmtId="167" fontId="23"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53" fillId="0" borderId="0" applyFont="0" applyFill="0" applyBorder="0" applyAlignment="0" applyProtection="0"/>
    <xf numFmtId="0" fontId="19" fillId="0" borderId="0"/>
    <xf numFmtId="167" fontId="22" fillId="0" borderId="0" applyFont="0" applyFill="0" applyBorder="0" applyAlignment="0" applyProtection="0"/>
    <xf numFmtId="167" fontId="22"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0" fontId="22" fillId="0" borderId="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9"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9" fontId="36"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0" fontId="36" fillId="0" borderId="0" applyFill="0" applyBorder="0"/>
    <xf numFmtId="43" fontId="22" fillId="0" borderId="0" applyFont="0" applyFill="0" applyBorder="0" applyAlignment="0" applyProtection="0"/>
    <xf numFmtId="43" fontId="22" fillId="0" borderId="0" applyFont="0" applyFill="0" applyBorder="0" applyAlignment="0" applyProtection="0"/>
    <xf numFmtId="165" fontId="36" fillId="0" borderId="0" applyFont="0" applyFill="0" applyBorder="0" applyAlignment="0" applyProtection="0"/>
    <xf numFmtId="0" fontId="11" fillId="0" borderId="0"/>
    <xf numFmtId="9" fontId="11" fillId="0" borderId="0" applyFont="0" applyFill="0" applyBorder="0" applyAlignment="0" applyProtection="0"/>
    <xf numFmtId="0" fontId="23" fillId="0" borderId="0"/>
    <xf numFmtId="0" fontId="23" fillId="0" borderId="0"/>
    <xf numFmtId="167" fontId="23" fillId="0" borderId="0" applyFont="0" applyFill="0" applyBorder="0" applyAlignment="0" applyProtection="0"/>
    <xf numFmtId="0" fontId="11" fillId="0" borderId="0"/>
    <xf numFmtId="0" fontId="19" fillId="0" borderId="0"/>
    <xf numFmtId="0" fontId="22" fillId="0" borderId="0"/>
    <xf numFmtId="0" fontId="53" fillId="0" borderId="0"/>
    <xf numFmtId="43" fontId="22" fillId="0" borderId="0" applyFont="0" applyFill="0" applyBorder="0" applyAlignment="0" applyProtection="0"/>
    <xf numFmtId="0" fontId="11" fillId="5" borderId="16" applyNumberFormat="0" applyFont="0" applyAlignment="0" applyProtection="0"/>
    <xf numFmtId="0" fontId="11" fillId="13" borderId="0" applyNumberFormat="0" applyBorder="0" applyAlignment="0" applyProtection="0"/>
    <xf numFmtId="0" fontId="11" fillId="14"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167" fontId="23" fillId="0" borderId="0" applyFont="0" applyFill="0" applyBorder="0" applyAlignment="0" applyProtection="0"/>
    <xf numFmtId="43" fontId="36" fillId="0" borderId="0" applyFont="0" applyFill="0" applyBorder="0" applyAlignment="0" applyProtection="0"/>
    <xf numFmtId="0" fontId="36" fillId="0" borderId="0"/>
    <xf numFmtId="9"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0" fontId="102" fillId="0" borderId="0" applyBorder="0"/>
    <xf numFmtId="0" fontId="22" fillId="0" borderId="0"/>
    <xf numFmtId="0" fontId="73" fillId="15" borderId="0" applyNumberFormat="0" applyBorder="0" applyAlignment="0" applyProtection="0"/>
    <xf numFmtId="0" fontId="73" fillId="19" borderId="0" applyNumberFormat="0" applyBorder="0" applyAlignment="0" applyProtection="0"/>
    <xf numFmtId="0" fontId="73" fillId="23" borderId="0" applyNumberFormat="0" applyBorder="0" applyAlignment="0" applyProtection="0"/>
    <xf numFmtId="0" fontId="73" fillId="27" borderId="0" applyNumberFormat="0" applyBorder="0" applyAlignment="0" applyProtection="0"/>
    <xf numFmtId="0" fontId="73" fillId="31" borderId="0" applyNumberFormat="0" applyBorder="0" applyAlignment="0" applyProtection="0"/>
    <xf numFmtId="0" fontId="73" fillId="35" borderId="0" applyNumberFormat="0" applyBorder="0" applyAlignment="0" applyProtection="0"/>
    <xf numFmtId="0" fontId="103" fillId="58" borderId="0"/>
    <xf numFmtId="0" fontId="19" fillId="0" borderId="0"/>
    <xf numFmtId="0" fontId="105" fillId="8" borderId="0" applyNumberFormat="0" applyBorder="0" applyAlignment="0" applyProtection="0"/>
    <xf numFmtId="0" fontId="104" fillId="0" borderId="0" applyNumberFormat="0" applyFill="0" applyBorder="0" applyAlignment="0" applyProtection="0"/>
    <xf numFmtId="49" fontId="106" fillId="0" borderId="36" applyFill="0" applyProtection="0">
      <alignment horizontal="center"/>
    </xf>
    <xf numFmtId="186" fontId="108" fillId="0" borderId="0"/>
    <xf numFmtId="43" fontId="109" fillId="0" borderId="0" applyFont="0" applyFill="0" applyBorder="0" applyAlignment="0" applyProtection="0"/>
    <xf numFmtId="0" fontId="107" fillId="0" borderId="0"/>
    <xf numFmtId="0" fontId="22" fillId="0" borderId="0"/>
    <xf numFmtId="43" fontId="53" fillId="0" borderId="0" applyFont="0" applyFill="0" applyBorder="0" applyAlignment="0" applyProtection="0"/>
    <xf numFmtId="0" fontId="53" fillId="0" borderId="0"/>
    <xf numFmtId="43" fontId="53" fillId="0" borderId="0" applyFont="0" applyFill="0" applyBorder="0" applyAlignment="0" applyProtection="0"/>
    <xf numFmtId="0" fontId="110" fillId="0" borderId="0"/>
    <xf numFmtId="0" fontId="11" fillId="0" borderId="0"/>
    <xf numFmtId="9" fontId="11" fillId="0" borderId="0" applyFont="0" applyFill="0" applyBorder="0" applyAlignment="0" applyProtection="0"/>
    <xf numFmtId="9" fontId="19" fillId="0" borderId="0" applyFont="0" applyFill="0" applyBorder="0" applyAlignment="0" applyProtection="0"/>
    <xf numFmtId="167" fontId="19" fillId="0" borderId="0" applyFont="0" applyFill="0" applyBorder="0" applyAlignment="0" applyProtection="0"/>
    <xf numFmtId="9" fontId="22" fillId="0" borderId="0" applyFont="0" applyFill="0" applyBorder="0" applyAlignment="0" applyProtection="0"/>
    <xf numFmtId="167" fontId="19" fillId="0" borderId="0" applyFont="0" applyFill="0" applyBorder="0" applyAlignment="0" applyProtection="0"/>
    <xf numFmtId="9" fontId="11" fillId="0" borderId="0" applyFont="0" applyFill="0" applyBorder="0" applyAlignment="0" applyProtection="0"/>
    <xf numFmtId="9" fontId="19" fillId="0" borderId="0" applyFont="0" applyFill="0" applyBorder="0" applyAlignment="0" applyProtection="0"/>
    <xf numFmtId="43" fontId="23" fillId="0" borderId="0" applyFont="0" applyFill="0" applyBorder="0" applyAlignment="0" applyProtection="0"/>
    <xf numFmtId="0" fontId="23" fillId="0" borderId="0"/>
    <xf numFmtId="9" fontId="23" fillId="0" borderId="0" applyFont="0" applyFill="0" applyBorder="0" applyAlignment="0" applyProtection="0"/>
    <xf numFmtId="0" fontId="11" fillId="0" borderId="0"/>
    <xf numFmtId="167" fontId="19" fillId="0" borderId="0" applyFont="0" applyFill="0" applyBorder="0" applyAlignment="0" applyProtection="0"/>
    <xf numFmtId="9" fontId="19" fillId="0" borderId="0" applyFont="0" applyFill="0" applyBorder="0" applyAlignment="0" applyProtection="0"/>
    <xf numFmtId="0" fontId="22" fillId="0" borderId="0"/>
    <xf numFmtId="43" fontId="11" fillId="0" borderId="0" applyFont="0" applyFill="0" applyBorder="0" applyAlignment="0" applyProtection="0"/>
    <xf numFmtId="167" fontId="19" fillId="0" borderId="0" applyFont="0" applyFill="0" applyBorder="0" applyAlignment="0" applyProtection="0"/>
    <xf numFmtId="0" fontId="11" fillId="0" borderId="0"/>
    <xf numFmtId="0" fontId="22" fillId="0" borderId="0"/>
    <xf numFmtId="0" fontId="36" fillId="0" borderId="0"/>
    <xf numFmtId="188" fontId="22" fillId="0" borderId="0" applyFont="0" applyFill="0" applyBorder="0" applyAlignment="0" applyProtection="0"/>
    <xf numFmtId="9" fontId="36" fillId="0" borderId="0" applyFont="0" applyFill="0" applyBorder="0" applyAlignment="0" applyProtection="0"/>
    <xf numFmtId="43" fontId="22" fillId="0" borderId="0" applyFont="0" applyFill="0" applyBorder="0" applyAlignment="0" applyProtection="0"/>
    <xf numFmtId="187" fontId="22" fillId="0" borderId="0" applyFont="0" applyFill="0" applyBorder="0" applyAlignment="0" applyProtection="0"/>
    <xf numFmtId="186" fontId="109" fillId="0" borderId="0"/>
    <xf numFmtId="178" fontId="22" fillId="0" borderId="0" applyFont="0" applyFill="0" applyBorder="0" applyAlignment="0" applyProtection="0"/>
    <xf numFmtId="179" fontId="22" fillId="0" borderId="0" applyFont="0" applyFill="0" applyBorder="0" applyAlignment="0" applyProtection="0"/>
    <xf numFmtId="0" fontId="22" fillId="0" borderId="0"/>
    <xf numFmtId="0" fontId="22" fillId="0" borderId="0"/>
    <xf numFmtId="0" fontId="19" fillId="0" borderId="0"/>
    <xf numFmtId="9"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22" fillId="0" borderId="0"/>
    <xf numFmtId="0" fontId="22" fillId="0" borderId="0"/>
    <xf numFmtId="0" fontId="22" fillId="0" borderId="0"/>
    <xf numFmtId="0" fontId="111" fillId="0" borderId="0"/>
    <xf numFmtId="9" fontId="111" fillId="0" borderId="0" applyFont="0" applyFill="0" applyBorder="0" applyAlignment="0" applyProtection="0"/>
    <xf numFmtId="0" fontId="36" fillId="0" borderId="0" applyFill="0" applyBorder="0"/>
    <xf numFmtId="165" fontId="36" fillId="0" borderId="0" applyFont="0" applyFill="0" applyBorder="0" applyAlignment="0" applyProtection="0"/>
    <xf numFmtId="41" fontId="53" fillId="0" borderId="0" applyFont="0" applyFill="0" applyBorder="0" applyAlignment="0" applyProtection="0"/>
    <xf numFmtId="43" fontId="22"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23"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48" fillId="0" borderId="0" applyFont="0" applyFill="0" applyBorder="0" applyAlignment="0" applyProtection="0"/>
    <xf numFmtId="0" fontId="89" fillId="0" borderId="0" applyNumberFormat="0" applyFont="0" applyFill="0" applyAlignment="0" applyProtection="0"/>
    <xf numFmtId="0" fontId="91" fillId="0" borderId="0" applyNumberFormat="0" applyFont="0" applyFill="0" applyAlignment="0" applyProtection="0"/>
    <xf numFmtId="0" fontId="36" fillId="0" borderId="0" applyFill="0" applyBorder="0"/>
    <xf numFmtId="0" fontId="10" fillId="0" borderId="0"/>
    <xf numFmtId="9" fontId="36" fillId="0" borderId="0" applyFont="0" applyFill="0" applyBorder="0" applyAlignment="0" applyProtection="0"/>
    <xf numFmtId="0" fontId="22" fillId="0" borderId="34" applyNumberFormat="0" applyFon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22" fillId="0" borderId="0"/>
    <xf numFmtId="0" fontId="22" fillId="0" borderId="0"/>
    <xf numFmtId="43" fontId="113" fillId="0" borderId="0" applyFont="0" applyFill="0" applyBorder="0" applyAlignment="0" applyProtection="0"/>
    <xf numFmtId="43" fontId="113" fillId="0" borderId="0" applyFont="0" applyFill="0" applyBorder="0" applyAlignment="0" applyProtection="0"/>
    <xf numFmtId="43" fontId="114" fillId="0" borderId="0" applyFont="0" applyFill="0" applyBorder="0" applyAlignment="0" applyProtection="0"/>
    <xf numFmtId="43" fontId="113" fillId="0" borderId="0" applyFont="0" applyFill="0" applyBorder="0" applyAlignment="0" applyProtection="0"/>
    <xf numFmtId="43" fontId="19" fillId="0" borderId="0" applyFont="0" applyFill="0" applyBorder="0" applyAlignment="0" applyProtection="0"/>
    <xf numFmtId="43" fontId="112" fillId="0" borderId="0" applyFont="0" applyFill="0" applyBorder="0" applyAlignment="0" applyProtection="0"/>
    <xf numFmtId="43" fontId="112" fillId="0" borderId="0" applyFont="0" applyFill="0" applyBorder="0" applyAlignment="0" applyProtection="0"/>
    <xf numFmtId="43" fontId="48" fillId="0" borderId="0" applyFont="0" applyFill="0" applyBorder="0" applyAlignment="0" applyProtection="0"/>
    <xf numFmtId="43" fontId="112" fillId="0" borderId="0" applyFont="0" applyFill="0" applyBorder="0" applyAlignment="0" applyProtection="0"/>
    <xf numFmtId="43" fontId="112" fillId="0" borderId="0" applyFont="0" applyFill="0" applyBorder="0" applyAlignment="0" applyProtection="0"/>
    <xf numFmtId="43" fontId="112" fillId="0" borderId="0" applyFont="0" applyFill="0" applyBorder="0" applyAlignment="0" applyProtection="0"/>
    <xf numFmtId="43" fontId="112" fillId="0" borderId="0" applyFont="0" applyFill="0" applyBorder="0" applyAlignment="0" applyProtection="0"/>
    <xf numFmtId="0" fontId="53" fillId="0" borderId="0"/>
    <xf numFmtId="43" fontId="112" fillId="0" borderId="0" applyFont="0" applyFill="0" applyBorder="0" applyAlignment="0" applyProtection="0"/>
    <xf numFmtId="190" fontId="115" fillId="0" borderId="0" applyFont="0" applyFill="0" applyBorder="0" applyAlignment="0" applyProtection="0"/>
    <xf numFmtId="190" fontId="115" fillId="0" borderId="0" applyFont="0" applyFill="0" applyBorder="0" applyAlignment="0" applyProtection="0"/>
    <xf numFmtId="190" fontId="115" fillId="0" borderId="0" applyFont="0" applyFill="0" applyBorder="0" applyAlignment="0" applyProtection="0"/>
    <xf numFmtId="190" fontId="115" fillId="0" borderId="0" applyFont="0" applyFill="0" applyBorder="0" applyAlignment="0" applyProtection="0"/>
    <xf numFmtId="190" fontId="115" fillId="0" borderId="0" applyFont="0" applyFill="0" applyBorder="0" applyAlignment="0" applyProtection="0"/>
    <xf numFmtId="190" fontId="115" fillId="0" borderId="0" applyFont="0" applyFill="0" applyBorder="0" applyAlignment="0" applyProtection="0"/>
    <xf numFmtId="190" fontId="115" fillId="0" borderId="0" applyFont="0" applyFill="0" applyBorder="0" applyAlignment="0" applyProtection="0"/>
    <xf numFmtId="190" fontId="115" fillId="0" borderId="0" applyFont="0" applyFill="0" applyBorder="0" applyAlignment="0" applyProtection="0"/>
    <xf numFmtId="190" fontId="115" fillId="0" borderId="0" applyFont="0" applyFill="0" applyBorder="0" applyAlignment="0" applyProtection="0"/>
    <xf numFmtId="0" fontId="53" fillId="0" borderId="0" applyFont="0" applyFill="0" applyBorder="0" applyAlignment="0" applyProtection="0"/>
    <xf numFmtId="190" fontId="115" fillId="0" borderId="0" applyFont="0" applyFill="0" applyBorder="0" applyAlignment="0" applyProtection="0"/>
    <xf numFmtId="190" fontId="115" fillId="0" borderId="0" applyFont="0" applyFill="0" applyBorder="0" applyAlignment="0" applyProtection="0"/>
    <xf numFmtId="190" fontId="115" fillId="0" borderId="0" applyFont="0" applyFill="0" applyBorder="0" applyAlignment="0" applyProtection="0"/>
    <xf numFmtId="190" fontId="115" fillId="0" borderId="0" applyFont="0" applyFill="0" applyBorder="0" applyAlignment="0" applyProtection="0"/>
    <xf numFmtId="190" fontId="115" fillId="0" borderId="0" applyFont="0" applyFill="0" applyBorder="0" applyAlignment="0" applyProtection="0"/>
    <xf numFmtId="190" fontId="115" fillId="0" borderId="0" applyFont="0" applyFill="0" applyBorder="0" applyAlignment="0" applyProtection="0"/>
    <xf numFmtId="190" fontId="115" fillId="0" borderId="0" applyFont="0" applyFill="0" applyBorder="0" applyAlignment="0" applyProtection="0"/>
    <xf numFmtId="190" fontId="115" fillId="0" borderId="0" applyFont="0" applyFill="0" applyBorder="0" applyAlignment="0" applyProtection="0"/>
    <xf numFmtId="190" fontId="115" fillId="0" borderId="0" applyFont="0" applyFill="0" applyBorder="0" applyAlignment="0" applyProtection="0"/>
    <xf numFmtId="190" fontId="115" fillId="0" borderId="0" applyFont="0" applyFill="0" applyBorder="0" applyAlignment="0" applyProtection="0"/>
    <xf numFmtId="190" fontId="115" fillId="0" borderId="0" applyFont="0" applyFill="0" applyBorder="0" applyAlignment="0" applyProtection="0"/>
    <xf numFmtId="190" fontId="115" fillId="0" borderId="0" applyFont="0" applyFill="0" applyBorder="0" applyAlignment="0" applyProtection="0"/>
    <xf numFmtId="190" fontId="115" fillId="0" borderId="0" applyFont="0" applyFill="0" applyBorder="0" applyAlignment="0" applyProtection="0"/>
    <xf numFmtId="190" fontId="115" fillId="0" borderId="0" applyFont="0" applyFill="0" applyBorder="0" applyAlignment="0" applyProtection="0"/>
    <xf numFmtId="190" fontId="115" fillId="0" borderId="0" applyFont="0" applyFill="0" applyBorder="0" applyAlignment="0" applyProtection="0"/>
    <xf numFmtId="190" fontId="115" fillId="0" borderId="0" applyFont="0" applyFill="0" applyBorder="0" applyAlignment="0" applyProtection="0"/>
    <xf numFmtId="190" fontId="115" fillId="0" borderId="0" applyFont="0" applyFill="0" applyBorder="0" applyAlignment="0" applyProtection="0"/>
    <xf numFmtId="190" fontId="115" fillId="0" borderId="0" applyFont="0" applyFill="0" applyBorder="0" applyAlignment="0" applyProtection="0"/>
    <xf numFmtId="190" fontId="115" fillId="0" borderId="0" applyFont="0" applyFill="0" applyBorder="0" applyAlignment="0" applyProtection="0"/>
    <xf numFmtId="190" fontId="115" fillId="0" borderId="0" applyFont="0" applyFill="0" applyBorder="0" applyAlignment="0" applyProtection="0"/>
    <xf numFmtId="43" fontId="116" fillId="0" borderId="0" applyFont="0" applyFill="0" applyBorder="0" applyAlignment="0" applyProtection="0"/>
    <xf numFmtId="190" fontId="115" fillId="0" borderId="0" applyFont="0" applyFill="0" applyBorder="0" applyAlignment="0" applyProtection="0"/>
    <xf numFmtId="190" fontId="115" fillId="0" borderId="0" applyFont="0" applyFill="0" applyBorder="0" applyAlignment="0" applyProtection="0"/>
    <xf numFmtId="190" fontId="115" fillId="0" borderId="0" applyFont="0" applyFill="0" applyBorder="0" applyAlignment="0" applyProtection="0"/>
    <xf numFmtId="190" fontId="115" fillId="0" borderId="0" applyFont="0" applyFill="0" applyBorder="0" applyAlignment="0" applyProtection="0"/>
    <xf numFmtId="190" fontId="115" fillId="0" borderId="0" applyFont="0" applyFill="0" applyBorder="0" applyAlignment="0" applyProtection="0"/>
    <xf numFmtId="190" fontId="115" fillId="0" borderId="0" applyFont="0" applyFill="0" applyBorder="0" applyAlignment="0" applyProtection="0"/>
    <xf numFmtId="190" fontId="115" fillId="0" borderId="0" applyFont="0" applyFill="0" applyBorder="0" applyAlignment="0" applyProtection="0"/>
    <xf numFmtId="190" fontId="115" fillId="0" borderId="0" applyFont="0" applyFill="0" applyBorder="0" applyAlignment="0" applyProtection="0"/>
    <xf numFmtId="190" fontId="115" fillId="0" borderId="0" applyFont="0" applyFill="0" applyBorder="0" applyAlignment="0" applyProtection="0"/>
    <xf numFmtId="190" fontId="115" fillId="0" borderId="0" applyFont="0" applyFill="0" applyBorder="0" applyAlignment="0" applyProtection="0"/>
    <xf numFmtId="43" fontId="53" fillId="0" borderId="0" applyFont="0" applyFill="0" applyBorder="0" applyAlignment="0" applyProtection="0"/>
    <xf numFmtId="190" fontId="115" fillId="0" borderId="0" applyFont="0" applyFill="0" applyBorder="0" applyAlignment="0" applyProtection="0"/>
    <xf numFmtId="190" fontId="115" fillId="0" borderId="0" applyFont="0" applyFill="0" applyBorder="0" applyAlignment="0" applyProtection="0"/>
    <xf numFmtId="190" fontId="115" fillId="0" borderId="0" applyFont="0" applyFill="0" applyBorder="0" applyAlignment="0" applyProtection="0"/>
    <xf numFmtId="190" fontId="115" fillId="0" borderId="0" applyFont="0" applyFill="0" applyBorder="0" applyAlignment="0" applyProtection="0"/>
    <xf numFmtId="190" fontId="115" fillId="0" borderId="0" applyFont="0" applyFill="0" applyBorder="0" applyAlignment="0" applyProtection="0"/>
    <xf numFmtId="190" fontId="115" fillId="0" borderId="0" applyFont="0" applyFill="0" applyBorder="0" applyAlignment="0" applyProtection="0"/>
    <xf numFmtId="190" fontId="115" fillId="0" borderId="0" applyFont="0" applyFill="0" applyBorder="0" applyAlignment="0" applyProtection="0"/>
    <xf numFmtId="190" fontId="115" fillId="0" borderId="0" applyFont="0" applyFill="0" applyBorder="0" applyAlignment="0" applyProtection="0"/>
    <xf numFmtId="191" fontId="53" fillId="0" borderId="0" applyFont="0" applyFill="0" applyBorder="0" applyAlignment="0" applyProtection="0"/>
    <xf numFmtId="43" fontId="112" fillId="0" borderId="0" applyFont="0" applyFill="0" applyBorder="0" applyAlignment="0" applyProtection="0"/>
    <xf numFmtId="43" fontId="112" fillId="0" borderId="0" applyFont="0" applyFill="0" applyBorder="0" applyAlignment="0" applyProtection="0"/>
    <xf numFmtId="43" fontId="112" fillId="0" borderId="0" applyFont="0" applyFill="0" applyBorder="0" applyAlignment="0" applyProtection="0"/>
    <xf numFmtId="43" fontId="112" fillId="0" borderId="0" applyFont="0" applyFill="0" applyBorder="0" applyAlignment="0" applyProtection="0"/>
    <xf numFmtId="43" fontId="112" fillId="0" borderId="0" applyFont="0" applyFill="0" applyBorder="0" applyAlignment="0" applyProtection="0"/>
    <xf numFmtId="43" fontId="112" fillId="0" borderId="0" applyFont="0" applyFill="0" applyBorder="0" applyAlignment="0" applyProtection="0"/>
    <xf numFmtId="43" fontId="112" fillId="0" borderId="0" applyFont="0" applyFill="0" applyBorder="0" applyAlignment="0" applyProtection="0"/>
    <xf numFmtId="43" fontId="112" fillId="0" borderId="0" applyFont="0" applyFill="0" applyBorder="0" applyAlignment="0" applyProtection="0"/>
    <xf numFmtId="43" fontId="112" fillId="0" borderId="0" applyFont="0" applyFill="0" applyBorder="0" applyAlignment="0" applyProtection="0"/>
    <xf numFmtId="43" fontId="112" fillId="0" borderId="0" applyFont="0" applyFill="0" applyBorder="0" applyAlignment="0" applyProtection="0"/>
    <xf numFmtId="43" fontId="112" fillId="0" borderId="0" applyFont="0" applyFill="0" applyBorder="0" applyAlignment="0" applyProtection="0"/>
    <xf numFmtId="43" fontId="112" fillId="0" borderId="0" applyFont="0" applyFill="0" applyBorder="0" applyAlignment="0" applyProtection="0"/>
    <xf numFmtId="43" fontId="112" fillId="0" borderId="0" applyFont="0" applyFill="0" applyBorder="0" applyAlignment="0" applyProtection="0"/>
    <xf numFmtId="43" fontId="112" fillId="0" borderId="0" applyFont="0" applyFill="0" applyBorder="0" applyAlignment="0" applyProtection="0"/>
    <xf numFmtId="43" fontId="112" fillId="0" borderId="0" applyFont="0" applyFill="0" applyBorder="0" applyAlignment="0" applyProtection="0"/>
    <xf numFmtId="43" fontId="112" fillId="0" borderId="0" applyFont="0" applyFill="0" applyBorder="0" applyAlignment="0" applyProtection="0"/>
    <xf numFmtId="43" fontId="112" fillId="0" borderId="0" applyFont="0" applyFill="0" applyBorder="0" applyAlignment="0" applyProtection="0"/>
    <xf numFmtId="43" fontId="53" fillId="0" borderId="0" applyFont="0" applyFill="0" applyBorder="0" applyAlignment="0" applyProtection="0"/>
    <xf numFmtId="43" fontId="112" fillId="0" borderId="0" applyFont="0" applyFill="0" applyBorder="0" applyAlignment="0" applyProtection="0"/>
    <xf numFmtId="43" fontId="112" fillId="0" borderId="0" applyFont="0" applyFill="0" applyBorder="0" applyAlignment="0" applyProtection="0"/>
    <xf numFmtId="43" fontId="112" fillId="0" borderId="0" applyFont="0" applyFill="0" applyBorder="0" applyAlignment="0" applyProtection="0"/>
    <xf numFmtId="43" fontId="112" fillId="0" borderId="0" applyFont="0" applyFill="0" applyBorder="0" applyAlignment="0" applyProtection="0"/>
    <xf numFmtId="43" fontId="23" fillId="0" borderId="0" applyFont="0" applyFill="0" applyBorder="0" applyAlignment="0" applyProtection="0"/>
    <xf numFmtId="43" fontId="53" fillId="0" borderId="0" applyFont="0" applyFill="0" applyBorder="0" applyAlignment="0" applyProtection="0"/>
    <xf numFmtId="43" fontId="22" fillId="0" borderId="0" applyFont="0" applyFill="0" applyBorder="0" applyAlignment="0" applyProtection="0"/>
    <xf numFmtId="0" fontId="112" fillId="0" borderId="0" applyFont="0" applyFill="0" applyBorder="0" applyAlignment="0" applyProtection="0"/>
    <xf numFmtId="43" fontId="112" fillId="0" borderId="0" applyFont="0" applyFill="0" applyBorder="0" applyAlignment="0" applyProtection="0"/>
    <xf numFmtId="43" fontId="112" fillId="0" borderId="0" applyFont="0" applyFill="0" applyBorder="0" applyAlignment="0" applyProtection="0"/>
    <xf numFmtId="43" fontId="112" fillId="0" borderId="0" applyFont="0" applyFill="0" applyBorder="0" applyAlignment="0" applyProtection="0"/>
    <xf numFmtId="43" fontId="112" fillId="0" borderId="0" applyFont="0" applyFill="0" applyBorder="0" applyAlignment="0" applyProtection="0"/>
    <xf numFmtId="43" fontId="112" fillId="0" borderId="0" applyFont="0" applyFill="0" applyBorder="0" applyAlignment="0" applyProtection="0"/>
    <xf numFmtId="43" fontId="112" fillId="0" borderId="0" applyFont="0" applyFill="0" applyBorder="0" applyAlignment="0" applyProtection="0"/>
    <xf numFmtId="43" fontId="112" fillId="0" borderId="0" applyFont="0" applyFill="0" applyBorder="0" applyAlignment="0" applyProtection="0"/>
    <xf numFmtId="43" fontId="112" fillId="0" borderId="0" applyFont="0" applyFill="0" applyBorder="0" applyAlignment="0" applyProtection="0"/>
    <xf numFmtId="43" fontId="112" fillId="0" borderId="0" applyFont="0" applyFill="0" applyBorder="0" applyAlignment="0" applyProtection="0"/>
    <xf numFmtId="43" fontId="112" fillId="0" borderId="0" applyFont="0" applyFill="0" applyBorder="0" applyAlignment="0" applyProtection="0"/>
    <xf numFmtId="43" fontId="11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2" fillId="0" borderId="0" applyFont="0" applyFill="0" applyBorder="0" applyAlignment="0" applyProtection="0"/>
    <xf numFmtId="0" fontId="112" fillId="0" borderId="0" applyFont="0" applyFill="0" applyBorder="0" applyAlignment="0" applyProtection="0"/>
    <xf numFmtId="43" fontId="112" fillId="0" borderId="0" applyFont="0" applyFill="0" applyBorder="0" applyAlignment="0" applyProtection="0"/>
    <xf numFmtId="43" fontId="112" fillId="0" borderId="0" applyFont="0" applyFill="0" applyBorder="0" applyAlignment="0" applyProtection="0"/>
    <xf numFmtId="43" fontId="112" fillId="0" borderId="0" applyFont="0" applyFill="0" applyBorder="0" applyAlignment="0" applyProtection="0"/>
    <xf numFmtId="43" fontId="112" fillId="0" borderId="0" applyFont="0" applyFill="0" applyBorder="0" applyAlignment="0" applyProtection="0"/>
    <xf numFmtId="43" fontId="112" fillId="0" borderId="0" applyFont="0" applyFill="0" applyBorder="0" applyAlignment="0" applyProtection="0"/>
    <xf numFmtId="43" fontId="112" fillId="0" borderId="0" applyFont="0" applyFill="0" applyBorder="0" applyAlignment="0" applyProtection="0"/>
    <xf numFmtId="43" fontId="112" fillId="0" borderId="0" applyFont="0" applyFill="0" applyBorder="0" applyAlignment="0" applyProtection="0"/>
    <xf numFmtId="43" fontId="112" fillId="0" borderId="0" applyFont="0" applyFill="0" applyBorder="0" applyAlignment="0" applyProtection="0"/>
    <xf numFmtId="43" fontId="112" fillId="0" borderId="0" applyFont="0" applyFill="0" applyBorder="0" applyAlignment="0" applyProtection="0"/>
    <xf numFmtId="43" fontId="112" fillId="0" borderId="0" applyFont="0" applyFill="0" applyBorder="0" applyAlignment="0" applyProtection="0"/>
    <xf numFmtId="165" fontId="112"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43" fontId="22" fillId="0" borderId="0" applyFont="0" applyFill="0" applyBorder="0" applyAlignment="0" applyProtection="0"/>
    <xf numFmtId="43" fontId="112" fillId="0" borderId="0" applyFont="0" applyFill="0" applyBorder="0" applyAlignment="0" applyProtection="0"/>
    <xf numFmtId="43" fontId="112" fillId="0" borderId="0" applyFont="0" applyFill="0" applyBorder="0" applyAlignment="0" applyProtection="0"/>
    <xf numFmtId="43" fontId="112" fillId="0" borderId="0" applyFont="0" applyFill="0" applyBorder="0" applyAlignment="0" applyProtection="0"/>
    <xf numFmtId="43" fontId="112" fillId="0" borderId="0" applyFont="0" applyFill="0" applyBorder="0" applyAlignment="0" applyProtection="0"/>
    <xf numFmtId="43" fontId="112" fillId="0" borderId="0" applyFont="0" applyFill="0" applyBorder="0" applyAlignment="0" applyProtection="0"/>
    <xf numFmtId="43" fontId="10" fillId="0" borderId="0" applyFont="0" applyFill="0" applyBorder="0" applyAlignment="0" applyProtection="0"/>
    <xf numFmtId="192" fontId="112" fillId="0" borderId="0" applyFont="0" applyFill="0" applyBorder="0" applyAlignment="0" applyProtection="0"/>
    <xf numFmtId="167" fontId="74" fillId="0" borderId="0" applyFont="0" applyFill="0" applyBorder="0" applyAlignment="0" applyProtection="0"/>
    <xf numFmtId="43" fontId="22" fillId="0" borderId="0" applyFont="0" applyFill="0" applyBorder="0" applyAlignment="0" applyProtection="0"/>
    <xf numFmtId="43" fontId="112" fillId="0" borderId="0" applyFont="0" applyFill="0" applyBorder="0" applyAlignment="0" applyProtection="0"/>
    <xf numFmtId="43" fontId="117" fillId="0" borderId="0" applyFont="0" applyFill="0" applyBorder="0" applyAlignment="0" applyProtection="0"/>
    <xf numFmtId="43" fontId="112" fillId="0" borderId="0" applyFont="0" applyFill="0" applyBorder="0" applyAlignment="0" applyProtection="0"/>
    <xf numFmtId="43" fontId="112" fillId="0" borderId="0" applyFont="0" applyFill="0" applyBorder="0" applyAlignment="0" applyProtection="0"/>
    <xf numFmtId="43" fontId="53" fillId="0" borderId="0" applyFont="0" applyFill="0" applyBorder="0" applyAlignment="0" applyProtection="0"/>
    <xf numFmtId="43" fontId="22" fillId="0" borderId="0" applyFont="0" applyFill="0" applyBorder="0" applyAlignment="0" applyProtection="0"/>
    <xf numFmtId="44" fontId="10" fillId="0" borderId="0" applyFont="0" applyFill="0" applyBorder="0" applyAlignment="0" applyProtection="0"/>
    <xf numFmtId="0" fontId="5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74"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22"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8"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6" fillId="0" borderId="0"/>
    <xf numFmtId="0" fontId="116"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53" fillId="0" borderId="0"/>
    <xf numFmtId="0" fontId="22"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2" fillId="0" borderId="0"/>
    <xf numFmtId="0" fontId="112" fillId="0" borderId="0"/>
    <xf numFmtId="0" fontId="115" fillId="0" borderId="0"/>
    <xf numFmtId="0" fontId="115" fillId="0" borderId="0"/>
    <xf numFmtId="0" fontId="1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2" fillId="0" borderId="0"/>
    <xf numFmtId="0" fontId="22" fillId="0" borderId="0"/>
    <xf numFmtId="0" fontId="22" fillId="0" borderId="0"/>
    <xf numFmtId="0" fontId="22" fillId="0" borderId="0"/>
    <xf numFmtId="0" fontId="112" fillId="0" borderId="0"/>
    <xf numFmtId="0" fontId="22" fillId="0" borderId="0"/>
    <xf numFmtId="0" fontId="22" fillId="0" borderId="0"/>
    <xf numFmtId="0" fontId="112" fillId="0" borderId="0"/>
    <xf numFmtId="0" fontId="112" fillId="0" borderId="0"/>
    <xf numFmtId="0" fontId="112" fillId="0" borderId="0"/>
    <xf numFmtId="0" fontId="112" fillId="0" borderId="0"/>
    <xf numFmtId="0" fontId="11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2" fillId="0" borderId="0"/>
    <xf numFmtId="0" fontId="112" fillId="0" borderId="0"/>
    <xf numFmtId="0" fontId="119" fillId="0" borderId="0"/>
    <xf numFmtId="0" fontId="112" fillId="0" borderId="0"/>
    <xf numFmtId="0" fontId="112" fillId="0" borderId="0"/>
    <xf numFmtId="0" fontId="11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2" fillId="0" borderId="0"/>
    <xf numFmtId="0" fontId="112" fillId="0" borderId="0"/>
    <xf numFmtId="0" fontId="10" fillId="0" borderId="0"/>
    <xf numFmtId="0" fontId="10" fillId="0" borderId="0"/>
    <xf numFmtId="0" fontId="10" fillId="0" borderId="0"/>
    <xf numFmtId="0" fontId="10" fillId="0" borderId="0"/>
    <xf numFmtId="0" fontId="112" fillId="0" borderId="0"/>
    <xf numFmtId="0" fontId="112" fillId="0" borderId="0"/>
    <xf numFmtId="0" fontId="11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2" fillId="0" borderId="0"/>
    <xf numFmtId="0" fontId="112" fillId="0" borderId="0"/>
    <xf numFmtId="0" fontId="112" fillId="0" borderId="0"/>
    <xf numFmtId="0" fontId="10" fillId="0" borderId="0"/>
    <xf numFmtId="0" fontId="10" fillId="0" borderId="0"/>
    <xf numFmtId="0" fontId="112" fillId="0" borderId="0"/>
    <xf numFmtId="0" fontId="112" fillId="0" borderId="0"/>
    <xf numFmtId="0" fontId="112" fillId="0" borderId="0"/>
    <xf numFmtId="0" fontId="10" fillId="0" borderId="0"/>
    <xf numFmtId="0" fontId="97" fillId="0" borderId="0">
      <alignment vertical="top"/>
    </xf>
    <xf numFmtId="0" fontId="11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97" fillId="0" borderId="0">
      <alignment vertical="top"/>
    </xf>
    <xf numFmtId="0" fontId="2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6" fillId="0" borderId="0" applyFill="0" applyBorder="0"/>
    <xf numFmtId="0" fontId="36" fillId="0" borderId="0" applyFill="0" applyBorder="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2" fillId="0" borderId="0"/>
    <xf numFmtId="0" fontId="36" fillId="0" borderId="0" applyFill="0" applyBorder="0"/>
    <xf numFmtId="0" fontId="97" fillId="0" borderId="0">
      <alignment vertical="top"/>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12" fillId="0" borderId="0" applyFont="0" applyFill="0" applyBorder="0" applyAlignment="0" applyProtection="0"/>
    <xf numFmtId="9" fontId="112" fillId="0" borderId="0" applyFont="0" applyFill="0" applyBorder="0" applyAlignment="0" applyProtection="0"/>
    <xf numFmtId="9" fontId="112" fillId="0" borderId="0" applyFont="0" applyFill="0" applyBorder="0" applyAlignment="0" applyProtection="0"/>
    <xf numFmtId="38" fontId="121" fillId="0" borderId="0" applyFont="0" applyFill="0" applyBorder="0" applyAlignment="0" applyProtection="0"/>
    <xf numFmtId="38" fontId="121" fillId="0" borderId="0" applyFont="0" applyFill="0" applyBorder="0" applyAlignment="0" applyProtection="0"/>
    <xf numFmtId="38" fontId="122" fillId="0" borderId="0" applyFont="0" applyFill="0" applyBorder="0" applyAlignment="0" applyProtection="0"/>
    <xf numFmtId="38" fontId="121" fillId="0" borderId="0" applyFont="0" applyFill="0" applyBorder="0" applyAlignment="0" applyProtection="0"/>
    <xf numFmtId="38" fontId="121" fillId="0" borderId="0" applyFont="0" applyFill="0" applyBorder="0" applyAlignment="0" applyProtection="0"/>
    <xf numFmtId="38" fontId="121" fillId="0" borderId="0" applyFont="0" applyFill="0" applyBorder="0" applyAlignment="0" applyProtection="0"/>
    <xf numFmtId="38" fontId="122" fillId="0" borderId="0" applyFont="0" applyFill="0" applyBorder="0" applyAlignment="0" applyProtection="0"/>
    <xf numFmtId="38" fontId="121" fillId="0" borderId="0" applyFont="0" applyFill="0" applyBorder="0" applyAlignment="0" applyProtection="0"/>
    <xf numFmtId="38" fontId="121" fillId="0" borderId="0" applyFont="0" applyFill="0" applyBorder="0" applyAlignment="0" applyProtection="0"/>
    <xf numFmtId="38" fontId="122" fillId="0" borderId="0" applyFont="0" applyFill="0" applyBorder="0" applyAlignment="0" applyProtection="0"/>
    <xf numFmtId="38" fontId="122" fillId="0" borderId="0" applyFont="0" applyFill="0" applyBorder="0" applyAlignment="0" applyProtection="0"/>
    <xf numFmtId="42" fontId="120" fillId="0" borderId="0" applyFont="0" applyFill="0" applyBorder="0" applyAlignment="0" applyProtection="0"/>
    <xf numFmtId="42" fontId="120" fillId="0" borderId="0" applyFont="0" applyFill="0" applyBorder="0" applyAlignment="0" applyProtection="0"/>
    <xf numFmtId="42" fontId="38" fillId="0" borderId="0" applyFont="0" applyFill="0" applyBorder="0" applyAlignment="0" applyProtection="0"/>
    <xf numFmtId="42" fontId="38" fillId="0" borderId="0" applyFont="0" applyFill="0" applyBorder="0" applyAlignment="0" applyProtection="0"/>
    <xf numFmtId="42" fontId="38" fillId="0" borderId="0" applyFont="0" applyFill="0" applyBorder="0" applyAlignment="0" applyProtection="0"/>
    <xf numFmtId="42" fontId="38" fillId="0" borderId="0" applyFont="0" applyFill="0" applyBorder="0" applyAlignment="0" applyProtection="0"/>
    <xf numFmtId="42" fontId="38" fillId="0" borderId="0" applyFont="0" applyFill="0" applyBorder="0" applyAlignment="0" applyProtection="0"/>
    <xf numFmtId="42" fontId="38" fillId="0" borderId="0" applyFont="0" applyFill="0" applyBorder="0" applyAlignment="0" applyProtection="0"/>
    <xf numFmtId="42" fontId="38" fillId="0" borderId="0" applyFont="0" applyFill="0" applyBorder="0" applyAlignment="0" applyProtection="0"/>
    <xf numFmtId="42" fontId="38" fillId="0" borderId="0" applyFont="0" applyFill="0" applyBorder="0" applyAlignment="0" applyProtection="0"/>
    <xf numFmtId="42" fontId="38" fillId="0" borderId="0" applyFont="0" applyFill="0" applyBorder="0" applyAlignment="0" applyProtection="0"/>
    <xf numFmtId="42" fontId="38" fillId="0" borderId="0" applyFont="0" applyFill="0" applyBorder="0" applyAlignment="0" applyProtection="0"/>
    <xf numFmtId="42" fontId="120" fillId="0" borderId="0" applyFont="0" applyFill="0" applyBorder="0" applyAlignment="0" applyProtection="0"/>
    <xf numFmtId="42" fontId="120" fillId="0" borderId="0" applyFont="0" applyFill="0" applyBorder="0" applyAlignment="0" applyProtection="0"/>
    <xf numFmtId="42" fontId="38" fillId="0" borderId="0" applyFont="0" applyFill="0" applyBorder="0" applyAlignment="0" applyProtection="0"/>
    <xf numFmtId="42" fontId="38" fillId="0" borderId="0" applyFont="0" applyFill="0" applyBorder="0" applyAlignment="0" applyProtection="0"/>
    <xf numFmtId="42" fontId="38" fillId="0" borderId="0" applyFont="0" applyFill="0" applyBorder="0" applyAlignment="0" applyProtection="0"/>
    <xf numFmtId="42" fontId="38" fillId="0" borderId="0" applyFont="0" applyFill="0" applyBorder="0" applyAlignment="0" applyProtection="0"/>
    <xf numFmtId="42" fontId="38" fillId="0" borderId="0" applyFont="0" applyFill="0" applyBorder="0" applyAlignment="0" applyProtection="0"/>
    <xf numFmtId="42" fontId="38" fillId="0" borderId="0" applyFont="0" applyFill="0" applyBorder="0" applyAlignment="0" applyProtection="0"/>
    <xf numFmtId="42" fontId="120" fillId="0" borderId="0" applyFont="0" applyFill="0" applyBorder="0" applyAlignment="0" applyProtection="0"/>
    <xf numFmtId="42" fontId="38" fillId="0" borderId="0" applyFont="0" applyFill="0" applyBorder="0" applyAlignment="0" applyProtection="0"/>
    <xf numFmtId="42" fontId="38" fillId="0" borderId="0" applyFont="0" applyFill="0" applyBorder="0" applyAlignment="0" applyProtection="0"/>
    <xf numFmtId="42" fontId="38" fillId="0" borderId="0" applyFont="0" applyFill="0" applyBorder="0" applyAlignment="0" applyProtection="0"/>
    <xf numFmtId="42" fontId="38" fillId="0" borderId="0" applyFont="0" applyFill="0" applyBorder="0" applyAlignment="0" applyProtection="0"/>
    <xf numFmtId="42" fontId="38" fillId="0" borderId="0" applyFont="0" applyFill="0" applyBorder="0" applyAlignment="0" applyProtection="0"/>
    <xf numFmtId="42" fontId="38" fillId="0" borderId="0" applyFont="0" applyFill="0" applyBorder="0" applyAlignment="0" applyProtection="0"/>
    <xf numFmtId="42" fontId="38" fillId="0" borderId="0" applyFont="0" applyFill="0" applyBorder="0" applyAlignment="0" applyProtection="0"/>
    <xf numFmtId="42" fontId="38" fillId="0" borderId="0" applyFont="0" applyFill="0" applyBorder="0" applyAlignment="0" applyProtection="0"/>
    <xf numFmtId="42" fontId="38" fillId="0" borderId="0" applyFont="0" applyFill="0" applyBorder="0" applyAlignment="0" applyProtection="0"/>
    <xf numFmtId="42" fontId="38" fillId="0" borderId="0" applyFont="0" applyFill="0" applyBorder="0" applyAlignment="0" applyProtection="0"/>
    <xf numFmtId="42" fontId="38" fillId="0" borderId="0" applyFont="0" applyFill="0" applyBorder="0" applyAlignment="0" applyProtection="0"/>
    <xf numFmtId="42" fontId="38" fillId="0" borderId="0" applyFont="0" applyFill="0" applyBorder="0" applyAlignment="0" applyProtection="0"/>
    <xf numFmtId="42" fontId="38" fillId="0" borderId="0" applyFont="0" applyFill="0" applyBorder="0" applyAlignment="0" applyProtection="0"/>
    <xf numFmtId="44" fontId="120" fillId="0" borderId="0" applyFont="0" applyFill="0" applyBorder="0" applyAlignment="0" applyProtection="0"/>
    <xf numFmtId="44" fontId="120"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120" fillId="0" borderId="0" applyFont="0" applyFill="0" applyBorder="0" applyAlignment="0" applyProtection="0"/>
    <xf numFmtId="44" fontId="120"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120"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2" fontId="120" fillId="0" borderId="0" applyFont="0" applyFill="0" applyBorder="0" applyAlignment="0" applyProtection="0"/>
    <xf numFmtId="44" fontId="120" fillId="0" borderId="0" applyFont="0" applyFill="0" applyBorder="0" applyAlignment="0" applyProtection="0"/>
    <xf numFmtId="38" fontId="121" fillId="0" borderId="0" applyFont="0" applyFill="0" applyBorder="0" applyAlignment="0" applyProtection="0"/>
    <xf numFmtId="38" fontId="121" fillId="0" borderId="0" applyFont="0" applyFill="0" applyBorder="0" applyAlignment="0" applyProtection="0"/>
    <xf numFmtId="38" fontId="122" fillId="0" borderId="0" applyFont="0" applyFill="0" applyBorder="0" applyAlignment="0" applyProtection="0"/>
    <xf numFmtId="38" fontId="121" fillId="0" borderId="0" applyFont="0" applyFill="0" applyBorder="0" applyAlignment="0" applyProtection="0"/>
    <xf numFmtId="38" fontId="121" fillId="0" borderId="0" applyFont="0" applyFill="0" applyBorder="0" applyAlignment="0" applyProtection="0"/>
    <xf numFmtId="38" fontId="121" fillId="0" borderId="0" applyFont="0" applyFill="0" applyBorder="0" applyAlignment="0" applyProtection="0"/>
    <xf numFmtId="38" fontId="122" fillId="0" borderId="0" applyFont="0" applyFill="0" applyBorder="0" applyAlignment="0" applyProtection="0"/>
    <xf numFmtId="38" fontId="121" fillId="0" borderId="0" applyFont="0" applyFill="0" applyBorder="0" applyAlignment="0" applyProtection="0"/>
    <xf numFmtId="164" fontId="36" fillId="0" borderId="0" applyFont="0" applyFill="0" applyBorder="0" applyAlignment="0" applyProtection="0"/>
    <xf numFmtId="43" fontId="10" fillId="0" borderId="0" applyFont="0" applyFill="0" applyBorder="0" applyAlignment="0" applyProtection="0"/>
    <xf numFmtId="43" fontId="22" fillId="0" borderId="0" applyFont="0" applyFill="0" applyBorder="0" applyAlignment="0" applyProtection="0"/>
    <xf numFmtId="0" fontId="36" fillId="0" borderId="0" applyFill="0" applyBorder="0"/>
    <xf numFmtId="165" fontId="36" fillId="0" borderId="0" applyFont="0" applyFill="0" applyBorder="0" applyAlignment="0" applyProtection="0"/>
    <xf numFmtId="165" fontId="36" fillId="0" borderId="0" applyFont="0" applyFill="0" applyBorder="0" applyAlignment="0" applyProtection="0"/>
    <xf numFmtId="0" fontId="36" fillId="0" borderId="0" applyFill="0" applyBorder="0"/>
    <xf numFmtId="165" fontId="36" fillId="0" borderId="0" applyFont="0" applyFill="0" applyBorder="0" applyAlignment="0" applyProtection="0"/>
    <xf numFmtId="165" fontId="36" fillId="0" borderId="0" applyFont="0" applyFill="0" applyBorder="0" applyAlignment="0" applyProtection="0"/>
    <xf numFmtId="0" fontId="36" fillId="0" borderId="0" applyFill="0" applyBorder="0"/>
    <xf numFmtId="0" fontId="22" fillId="0" borderId="0"/>
    <xf numFmtId="0" fontId="9" fillId="0" borderId="0"/>
    <xf numFmtId="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47" fillId="0" borderId="0"/>
    <xf numFmtId="43" fontId="4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0" fontId="9" fillId="0" borderId="0"/>
    <xf numFmtId="200" fontId="22" fillId="0" borderId="0"/>
    <xf numFmtId="0" fontId="22" fillId="0" borderId="0"/>
    <xf numFmtId="0" fontId="22" fillId="0" borderId="0"/>
    <xf numFmtId="0" fontId="22" fillId="0" borderId="0"/>
    <xf numFmtId="0" fontId="22" fillId="0" borderId="0"/>
    <xf numFmtId="0" fontId="46" fillId="0" borderId="0"/>
    <xf numFmtId="0" fontId="9" fillId="0" borderId="0"/>
    <xf numFmtId="0" fontId="9" fillId="0" borderId="0"/>
    <xf numFmtId="0" fontId="9" fillId="0" borderId="0"/>
    <xf numFmtId="0" fontId="9" fillId="0" borderId="0"/>
    <xf numFmtId="0" fontId="9" fillId="0" borderId="0"/>
    <xf numFmtId="0" fontId="9" fillId="0" borderId="0"/>
    <xf numFmtId="0" fontId="47" fillId="0" borderId="0"/>
    <xf numFmtId="0" fontId="9" fillId="0" borderId="0"/>
    <xf numFmtId="0" fontId="47" fillId="0" borderId="0"/>
    <xf numFmtId="0" fontId="22" fillId="0" borderId="0"/>
    <xf numFmtId="0" fontId="22" fillId="0" borderId="0"/>
    <xf numFmtId="0" fontId="22" fillId="0" borderId="0"/>
    <xf numFmtId="0" fontId="22" fillId="0" borderId="0"/>
    <xf numFmtId="0" fontId="22" fillId="0" borderId="0"/>
    <xf numFmtId="0" fontId="22" fillId="0" borderId="0"/>
    <xf numFmtId="0" fontId="47" fillId="0" borderId="0"/>
    <xf numFmtId="0" fontId="47" fillId="0" borderId="0"/>
    <xf numFmtId="175" fontId="43" fillId="0" borderId="0"/>
    <xf numFmtId="0" fontId="47" fillId="0" borderId="0"/>
    <xf numFmtId="0" fontId="47" fillId="0" borderId="0"/>
    <xf numFmtId="0" fontId="47" fillId="0" borderId="0"/>
    <xf numFmtId="0" fontId="22" fillId="0" borderId="0"/>
    <xf numFmtId="0" fontId="47" fillId="0" borderId="0"/>
    <xf numFmtId="200" fontId="43" fillId="0" borderId="0"/>
    <xf numFmtId="0" fontId="9" fillId="0" borderId="0"/>
    <xf numFmtId="0" fontId="9" fillId="0" borderId="0"/>
    <xf numFmtId="43" fontId="9" fillId="0" borderId="0" applyFont="0" applyFill="0" applyBorder="0" applyAlignment="0" applyProtection="0"/>
    <xf numFmtId="0" fontId="9" fillId="0" borderId="0"/>
    <xf numFmtId="0" fontId="129" fillId="36" borderId="0" applyNumberFormat="0" applyBorder="0" applyAlignment="0" applyProtection="0"/>
    <xf numFmtId="0" fontId="129" fillId="36" borderId="0" applyNumberFormat="0" applyBorder="0" applyAlignment="0" applyProtection="0"/>
    <xf numFmtId="0" fontId="45" fillId="36" borderId="0" applyNumberFormat="0" applyBorder="0" applyAlignment="0" applyProtection="0"/>
    <xf numFmtId="175" fontId="129" fillId="36" borderId="0" applyNumberFormat="0" applyBorder="0" applyAlignment="0" applyProtection="0"/>
    <xf numFmtId="0" fontId="45" fillId="36" borderId="0" applyNumberFormat="0" applyBorder="0" applyAlignment="0" applyProtection="0"/>
    <xf numFmtId="0" fontId="129" fillId="36" borderId="0" applyNumberFormat="0" applyBorder="0" applyAlignment="0" applyProtection="0"/>
    <xf numFmtId="0" fontId="129" fillId="36" borderId="0" applyNumberFormat="0" applyBorder="0" applyAlignment="0" applyProtection="0"/>
    <xf numFmtId="0" fontId="45" fillId="36" borderId="0" applyNumberFormat="0" applyBorder="0" applyAlignment="0" applyProtection="0"/>
    <xf numFmtId="0" fontId="129" fillId="36" borderId="0" applyNumberFormat="0" applyBorder="0" applyAlignment="0" applyProtection="0"/>
    <xf numFmtId="0" fontId="45" fillId="36" borderId="0" applyNumberFormat="0" applyBorder="0" applyAlignment="0" applyProtection="0"/>
    <xf numFmtId="0" fontId="129" fillId="36" borderId="0" applyNumberFormat="0" applyBorder="0" applyAlignment="0" applyProtection="0"/>
    <xf numFmtId="0" fontId="129" fillId="36" borderId="0" applyNumberFormat="0" applyBorder="0" applyAlignment="0" applyProtection="0"/>
    <xf numFmtId="0" fontId="129" fillId="36" borderId="0" applyNumberFormat="0" applyBorder="0" applyAlignment="0" applyProtection="0"/>
    <xf numFmtId="0" fontId="129" fillId="36" borderId="0" applyNumberFormat="0" applyBorder="0" applyAlignment="0" applyProtection="0"/>
    <xf numFmtId="0" fontId="129" fillId="36" borderId="0" applyNumberFormat="0" applyBorder="0" applyAlignment="0" applyProtection="0"/>
    <xf numFmtId="0" fontId="129" fillId="37" borderId="0" applyNumberFormat="0" applyBorder="0" applyAlignment="0" applyProtection="0"/>
    <xf numFmtId="0" fontId="129" fillId="37" borderId="0" applyNumberFormat="0" applyBorder="0" applyAlignment="0" applyProtection="0"/>
    <xf numFmtId="0" fontId="45" fillId="37" borderId="0" applyNumberFormat="0" applyBorder="0" applyAlignment="0" applyProtection="0"/>
    <xf numFmtId="175" fontId="129" fillId="37" borderId="0" applyNumberFormat="0" applyBorder="0" applyAlignment="0" applyProtection="0"/>
    <xf numFmtId="0" fontId="45" fillId="37" borderId="0" applyNumberFormat="0" applyBorder="0" applyAlignment="0" applyProtection="0"/>
    <xf numFmtId="0" fontId="129" fillId="37" borderId="0" applyNumberFormat="0" applyBorder="0" applyAlignment="0" applyProtection="0"/>
    <xf numFmtId="0" fontId="129" fillId="37" borderId="0" applyNumberFormat="0" applyBorder="0" applyAlignment="0" applyProtection="0"/>
    <xf numFmtId="0" fontId="45" fillId="37" borderId="0" applyNumberFormat="0" applyBorder="0" applyAlignment="0" applyProtection="0"/>
    <xf numFmtId="0" fontId="129" fillId="37" borderId="0" applyNumberFormat="0" applyBorder="0" applyAlignment="0" applyProtection="0"/>
    <xf numFmtId="0" fontId="45" fillId="37" borderId="0" applyNumberFormat="0" applyBorder="0" applyAlignment="0" applyProtection="0"/>
    <xf numFmtId="0" fontId="129" fillId="37" borderId="0" applyNumberFormat="0" applyBorder="0" applyAlignment="0" applyProtection="0"/>
    <xf numFmtId="0" fontId="129" fillId="37" borderId="0" applyNumberFormat="0" applyBorder="0" applyAlignment="0" applyProtection="0"/>
    <xf numFmtId="0" fontId="129" fillId="37" borderId="0" applyNumberFormat="0" applyBorder="0" applyAlignment="0" applyProtection="0"/>
    <xf numFmtId="0" fontId="129" fillId="37" borderId="0" applyNumberFormat="0" applyBorder="0" applyAlignment="0" applyProtection="0"/>
    <xf numFmtId="0" fontId="129" fillId="37" borderId="0" applyNumberFormat="0" applyBorder="0" applyAlignment="0" applyProtection="0"/>
    <xf numFmtId="0" fontId="129" fillId="38" borderId="0" applyNumberFormat="0" applyBorder="0" applyAlignment="0" applyProtection="0"/>
    <xf numFmtId="0" fontId="129" fillId="38" borderId="0" applyNumberFormat="0" applyBorder="0" applyAlignment="0" applyProtection="0"/>
    <xf numFmtId="0" fontId="45" fillId="38" borderId="0" applyNumberFormat="0" applyBorder="0" applyAlignment="0" applyProtection="0"/>
    <xf numFmtId="175" fontId="129" fillId="38" borderId="0" applyNumberFormat="0" applyBorder="0" applyAlignment="0" applyProtection="0"/>
    <xf numFmtId="0" fontId="45" fillId="38" borderId="0" applyNumberFormat="0" applyBorder="0" applyAlignment="0" applyProtection="0"/>
    <xf numFmtId="0" fontId="129" fillId="38" borderId="0" applyNumberFormat="0" applyBorder="0" applyAlignment="0" applyProtection="0"/>
    <xf numFmtId="0" fontId="129" fillId="38" borderId="0" applyNumberFormat="0" applyBorder="0" applyAlignment="0" applyProtection="0"/>
    <xf numFmtId="0" fontId="45" fillId="38" borderId="0" applyNumberFormat="0" applyBorder="0" applyAlignment="0" applyProtection="0"/>
    <xf numFmtId="0" fontId="129" fillId="38" borderId="0" applyNumberFormat="0" applyBorder="0" applyAlignment="0" applyProtection="0"/>
    <xf numFmtId="0" fontId="45" fillId="38" borderId="0" applyNumberFormat="0" applyBorder="0" applyAlignment="0" applyProtection="0"/>
    <xf numFmtId="0" fontId="129" fillId="38" borderId="0" applyNumberFormat="0" applyBorder="0" applyAlignment="0" applyProtection="0"/>
    <xf numFmtId="0" fontId="129" fillId="38" borderId="0" applyNumberFormat="0" applyBorder="0" applyAlignment="0" applyProtection="0"/>
    <xf numFmtId="0" fontId="129" fillId="38" borderId="0" applyNumberFormat="0" applyBorder="0" applyAlignment="0" applyProtection="0"/>
    <xf numFmtId="0" fontId="129" fillId="38" borderId="0" applyNumberFormat="0" applyBorder="0" applyAlignment="0" applyProtection="0"/>
    <xf numFmtId="0" fontId="129" fillId="38" borderId="0" applyNumberFormat="0" applyBorder="0" applyAlignment="0" applyProtection="0"/>
    <xf numFmtId="0" fontId="129" fillId="39" borderId="0" applyNumberFormat="0" applyBorder="0" applyAlignment="0" applyProtection="0"/>
    <xf numFmtId="0" fontId="129" fillId="39" borderId="0" applyNumberFormat="0" applyBorder="0" applyAlignment="0" applyProtection="0"/>
    <xf numFmtId="0" fontId="45" fillId="39" borderId="0" applyNumberFormat="0" applyBorder="0" applyAlignment="0" applyProtection="0"/>
    <xf numFmtId="175" fontId="129" fillId="39" borderId="0" applyNumberFormat="0" applyBorder="0" applyAlignment="0" applyProtection="0"/>
    <xf numFmtId="0" fontId="45" fillId="39" borderId="0" applyNumberFormat="0" applyBorder="0" applyAlignment="0" applyProtection="0"/>
    <xf numFmtId="0" fontId="129" fillId="39" borderId="0" applyNumberFormat="0" applyBorder="0" applyAlignment="0" applyProtection="0"/>
    <xf numFmtId="0" fontId="129" fillId="39" borderId="0" applyNumberFormat="0" applyBorder="0" applyAlignment="0" applyProtection="0"/>
    <xf numFmtId="0" fontId="45" fillId="39" borderId="0" applyNumberFormat="0" applyBorder="0" applyAlignment="0" applyProtection="0"/>
    <xf numFmtId="0" fontId="129" fillId="39" borderId="0" applyNumberFormat="0" applyBorder="0" applyAlignment="0" applyProtection="0"/>
    <xf numFmtId="0" fontId="45" fillId="39" borderId="0" applyNumberFormat="0" applyBorder="0" applyAlignment="0" applyProtection="0"/>
    <xf numFmtId="0" fontId="129" fillId="39" borderId="0" applyNumberFormat="0" applyBorder="0" applyAlignment="0" applyProtection="0"/>
    <xf numFmtId="0" fontId="129" fillId="39" borderId="0" applyNumberFormat="0" applyBorder="0" applyAlignment="0" applyProtection="0"/>
    <xf numFmtId="0" fontId="129" fillId="39" borderId="0" applyNumberFormat="0" applyBorder="0" applyAlignment="0" applyProtection="0"/>
    <xf numFmtId="0" fontId="129" fillId="39" borderId="0" applyNumberFormat="0" applyBorder="0" applyAlignment="0" applyProtection="0"/>
    <xf numFmtId="0" fontId="129" fillId="39" borderId="0" applyNumberFormat="0" applyBorder="0" applyAlignment="0" applyProtection="0"/>
    <xf numFmtId="0" fontId="129" fillId="40" borderId="0" applyNumberFormat="0" applyBorder="0" applyAlignment="0" applyProtection="0"/>
    <xf numFmtId="0" fontId="129" fillId="40" borderId="0" applyNumberFormat="0" applyBorder="0" applyAlignment="0" applyProtection="0"/>
    <xf numFmtId="0" fontId="45" fillId="40" borderId="0" applyNumberFormat="0" applyBorder="0" applyAlignment="0" applyProtection="0"/>
    <xf numFmtId="175" fontId="129" fillId="40" borderId="0" applyNumberFormat="0" applyBorder="0" applyAlignment="0" applyProtection="0"/>
    <xf numFmtId="0" fontId="45" fillId="40" borderId="0" applyNumberFormat="0" applyBorder="0" applyAlignment="0" applyProtection="0"/>
    <xf numFmtId="0" fontId="129" fillId="40" borderId="0" applyNumberFormat="0" applyBorder="0" applyAlignment="0" applyProtection="0"/>
    <xf numFmtId="0" fontId="129" fillId="40" borderId="0" applyNumberFormat="0" applyBorder="0" applyAlignment="0" applyProtection="0"/>
    <xf numFmtId="0" fontId="45" fillId="40" borderId="0" applyNumberFormat="0" applyBorder="0" applyAlignment="0" applyProtection="0"/>
    <xf numFmtId="0" fontId="129" fillId="40" borderId="0" applyNumberFormat="0" applyBorder="0" applyAlignment="0" applyProtection="0"/>
    <xf numFmtId="0" fontId="45" fillId="40" borderId="0" applyNumberFormat="0" applyBorder="0" applyAlignment="0" applyProtection="0"/>
    <xf numFmtId="0" fontId="129" fillId="40" borderId="0" applyNumberFormat="0" applyBorder="0" applyAlignment="0" applyProtection="0"/>
    <xf numFmtId="0" fontId="129" fillId="40" borderId="0" applyNumberFormat="0" applyBorder="0" applyAlignment="0" applyProtection="0"/>
    <xf numFmtId="0" fontId="129" fillId="40" borderId="0" applyNumberFormat="0" applyBorder="0" applyAlignment="0" applyProtection="0"/>
    <xf numFmtId="0" fontId="129" fillId="40" borderId="0" applyNumberFormat="0" applyBorder="0" applyAlignment="0" applyProtection="0"/>
    <xf numFmtId="0" fontId="129" fillId="40" borderId="0" applyNumberFormat="0" applyBorder="0" applyAlignment="0" applyProtection="0"/>
    <xf numFmtId="0" fontId="129" fillId="41" borderId="0" applyNumberFormat="0" applyBorder="0" applyAlignment="0" applyProtection="0"/>
    <xf numFmtId="0" fontId="129" fillId="41" borderId="0" applyNumberFormat="0" applyBorder="0" applyAlignment="0" applyProtection="0"/>
    <xf numFmtId="0" fontId="45" fillId="41" borderId="0" applyNumberFormat="0" applyBorder="0" applyAlignment="0" applyProtection="0"/>
    <xf numFmtId="175" fontId="129" fillId="41" borderId="0" applyNumberFormat="0" applyBorder="0" applyAlignment="0" applyProtection="0"/>
    <xf numFmtId="0" fontId="45" fillId="41" borderId="0" applyNumberFormat="0" applyBorder="0" applyAlignment="0" applyProtection="0"/>
    <xf numFmtId="0" fontId="129" fillId="41" borderId="0" applyNumberFormat="0" applyBorder="0" applyAlignment="0" applyProtection="0"/>
    <xf numFmtId="0" fontId="129" fillId="41" borderId="0" applyNumberFormat="0" applyBorder="0" applyAlignment="0" applyProtection="0"/>
    <xf numFmtId="0" fontId="45" fillId="41" borderId="0" applyNumberFormat="0" applyBorder="0" applyAlignment="0" applyProtection="0"/>
    <xf numFmtId="0" fontId="129" fillId="41" borderId="0" applyNumberFormat="0" applyBorder="0" applyAlignment="0" applyProtection="0"/>
    <xf numFmtId="0" fontId="45" fillId="41" borderId="0" applyNumberFormat="0" applyBorder="0" applyAlignment="0" applyProtection="0"/>
    <xf numFmtId="0" fontId="129" fillId="41" borderId="0" applyNumberFormat="0" applyBorder="0" applyAlignment="0" applyProtection="0"/>
    <xf numFmtId="0" fontId="129" fillId="41" borderId="0" applyNumberFormat="0" applyBorder="0" applyAlignment="0" applyProtection="0"/>
    <xf numFmtId="0" fontId="129" fillId="41" borderId="0" applyNumberFormat="0" applyBorder="0" applyAlignment="0" applyProtection="0"/>
    <xf numFmtId="0" fontId="129" fillId="41" borderId="0" applyNumberFormat="0" applyBorder="0" applyAlignment="0" applyProtection="0"/>
    <xf numFmtId="0" fontId="129" fillId="41" borderId="0" applyNumberFormat="0" applyBorder="0" applyAlignment="0" applyProtection="0"/>
    <xf numFmtId="0" fontId="129" fillId="42" borderId="0" applyNumberFormat="0" applyBorder="0" applyAlignment="0" applyProtection="0"/>
    <xf numFmtId="0" fontId="129" fillId="42" borderId="0" applyNumberFormat="0" applyBorder="0" applyAlignment="0" applyProtection="0"/>
    <xf numFmtId="0" fontId="45" fillId="42" borderId="0" applyNumberFormat="0" applyBorder="0" applyAlignment="0" applyProtection="0"/>
    <xf numFmtId="175" fontId="129" fillId="42" borderId="0" applyNumberFormat="0" applyBorder="0" applyAlignment="0" applyProtection="0"/>
    <xf numFmtId="0" fontId="45" fillId="42" borderId="0" applyNumberFormat="0" applyBorder="0" applyAlignment="0" applyProtection="0"/>
    <xf numFmtId="0" fontId="129" fillId="42" borderId="0" applyNumberFormat="0" applyBorder="0" applyAlignment="0" applyProtection="0"/>
    <xf numFmtId="0" fontId="129" fillId="42" borderId="0" applyNumberFormat="0" applyBorder="0" applyAlignment="0" applyProtection="0"/>
    <xf numFmtId="0" fontId="45" fillId="42" borderId="0" applyNumberFormat="0" applyBorder="0" applyAlignment="0" applyProtection="0"/>
    <xf numFmtId="0" fontId="129" fillId="42" borderId="0" applyNumberFormat="0" applyBorder="0" applyAlignment="0" applyProtection="0"/>
    <xf numFmtId="0" fontId="45" fillId="42" borderId="0" applyNumberFormat="0" applyBorder="0" applyAlignment="0" applyProtection="0"/>
    <xf numFmtId="0" fontId="129" fillId="42" borderId="0" applyNumberFormat="0" applyBorder="0" applyAlignment="0" applyProtection="0"/>
    <xf numFmtId="0" fontId="129" fillId="42" borderId="0" applyNumberFormat="0" applyBorder="0" applyAlignment="0" applyProtection="0"/>
    <xf numFmtId="0" fontId="129" fillId="42" borderId="0" applyNumberFormat="0" applyBorder="0" applyAlignment="0" applyProtection="0"/>
    <xf numFmtId="0" fontId="129" fillId="42" borderId="0" applyNumberFormat="0" applyBorder="0" applyAlignment="0" applyProtection="0"/>
    <xf numFmtId="0" fontId="129" fillId="42" borderId="0" applyNumberFormat="0" applyBorder="0" applyAlignment="0" applyProtection="0"/>
    <xf numFmtId="0" fontId="129" fillId="43" borderId="0" applyNumberFormat="0" applyBorder="0" applyAlignment="0" applyProtection="0"/>
    <xf numFmtId="0" fontId="129" fillId="43" borderId="0" applyNumberFormat="0" applyBorder="0" applyAlignment="0" applyProtection="0"/>
    <xf numFmtId="0" fontId="45" fillId="43" borderId="0" applyNumberFormat="0" applyBorder="0" applyAlignment="0" applyProtection="0"/>
    <xf numFmtId="175" fontId="129" fillId="43" borderId="0" applyNumberFormat="0" applyBorder="0" applyAlignment="0" applyProtection="0"/>
    <xf numFmtId="0" fontId="45" fillId="43" borderId="0" applyNumberFormat="0" applyBorder="0" applyAlignment="0" applyProtection="0"/>
    <xf numFmtId="0" fontId="129" fillId="43" borderId="0" applyNumberFormat="0" applyBorder="0" applyAlignment="0" applyProtection="0"/>
    <xf numFmtId="0" fontId="129" fillId="43" borderId="0" applyNumberFormat="0" applyBorder="0" applyAlignment="0" applyProtection="0"/>
    <xf numFmtId="0" fontId="45" fillId="43" borderId="0" applyNumberFormat="0" applyBorder="0" applyAlignment="0" applyProtection="0"/>
    <xf numFmtId="0" fontId="129" fillId="43" borderId="0" applyNumberFormat="0" applyBorder="0" applyAlignment="0" applyProtection="0"/>
    <xf numFmtId="0" fontId="45" fillId="43" borderId="0" applyNumberFormat="0" applyBorder="0" applyAlignment="0" applyProtection="0"/>
    <xf numFmtId="0" fontId="129" fillId="43" borderId="0" applyNumberFormat="0" applyBorder="0" applyAlignment="0" applyProtection="0"/>
    <xf numFmtId="0" fontId="129" fillId="43" borderId="0" applyNumberFormat="0" applyBorder="0" applyAlignment="0" applyProtection="0"/>
    <xf numFmtId="0" fontId="129" fillId="43" borderId="0" applyNumberFormat="0" applyBorder="0" applyAlignment="0" applyProtection="0"/>
    <xf numFmtId="0" fontId="129" fillId="43" borderId="0" applyNumberFormat="0" applyBorder="0" applyAlignment="0" applyProtection="0"/>
    <xf numFmtId="0" fontId="129" fillId="43" borderId="0" applyNumberFormat="0" applyBorder="0" applyAlignment="0" applyProtection="0"/>
    <xf numFmtId="0" fontId="129" fillId="44" borderId="0" applyNumberFormat="0" applyBorder="0" applyAlignment="0" applyProtection="0"/>
    <xf numFmtId="0" fontId="129" fillId="44" borderId="0" applyNumberFormat="0" applyBorder="0" applyAlignment="0" applyProtection="0"/>
    <xf numFmtId="0" fontId="45" fillId="44" borderId="0" applyNumberFormat="0" applyBorder="0" applyAlignment="0" applyProtection="0"/>
    <xf numFmtId="175" fontId="129" fillId="44" borderId="0" applyNumberFormat="0" applyBorder="0" applyAlignment="0" applyProtection="0"/>
    <xf numFmtId="0" fontId="45" fillId="44" borderId="0" applyNumberFormat="0" applyBorder="0" applyAlignment="0" applyProtection="0"/>
    <xf numFmtId="0" fontId="129" fillId="44" borderId="0" applyNumberFormat="0" applyBorder="0" applyAlignment="0" applyProtection="0"/>
    <xf numFmtId="0" fontId="129" fillId="44" borderId="0" applyNumberFormat="0" applyBorder="0" applyAlignment="0" applyProtection="0"/>
    <xf numFmtId="0" fontId="45" fillId="44" borderId="0" applyNumberFormat="0" applyBorder="0" applyAlignment="0" applyProtection="0"/>
    <xf numFmtId="0" fontId="129" fillId="44" borderId="0" applyNumberFormat="0" applyBorder="0" applyAlignment="0" applyProtection="0"/>
    <xf numFmtId="0" fontId="45" fillId="44" borderId="0" applyNumberFormat="0" applyBorder="0" applyAlignment="0" applyProtection="0"/>
    <xf numFmtId="0" fontId="129" fillId="44" borderId="0" applyNumberFormat="0" applyBorder="0" applyAlignment="0" applyProtection="0"/>
    <xf numFmtId="0" fontId="129" fillId="44" borderId="0" applyNumberFormat="0" applyBorder="0" applyAlignment="0" applyProtection="0"/>
    <xf numFmtId="0" fontId="129" fillId="44" borderId="0" applyNumberFormat="0" applyBorder="0" applyAlignment="0" applyProtection="0"/>
    <xf numFmtId="0" fontId="129" fillId="44" borderId="0" applyNumberFormat="0" applyBorder="0" applyAlignment="0" applyProtection="0"/>
    <xf numFmtId="0" fontId="129" fillId="44" borderId="0" applyNumberFormat="0" applyBorder="0" applyAlignment="0" applyProtection="0"/>
    <xf numFmtId="0" fontId="129" fillId="39" borderId="0" applyNumberFormat="0" applyBorder="0" applyAlignment="0" applyProtection="0"/>
    <xf numFmtId="0" fontId="129" fillId="39" borderId="0" applyNumberFormat="0" applyBorder="0" applyAlignment="0" applyProtection="0"/>
    <xf numFmtId="0" fontId="45" fillId="39" borderId="0" applyNumberFormat="0" applyBorder="0" applyAlignment="0" applyProtection="0"/>
    <xf numFmtId="175" fontId="129" fillId="39" borderId="0" applyNumberFormat="0" applyBorder="0" applyAlignment="0" applyProtection="0"/>
    <xf numFmtId="0" fontId="45" fillId="39" borderId="0" applyNumberFormat="0" applyBorder="0" applyAlignment="0" applyProtection="0"/>
    <xf numFmtId="0" fontId="129" fillId="39" borderId="0" applyNumberFormat="0" applyBorder="0" applyAlignment="0" applyProtection="0"/>
    <xf numFmtId="0" fontId="129" fillId="39" borderId="0" applyNumberFormat="0" applyBorder="0" applyAlignment="0" applyProtection="0"/>
    <xf numFmtId="0" fontId="45" fillId="39" borderId="0" applyNumberFormat="0" applyBorder="0" applyAlignment="0" applyProtection="0"/>
    <xf numFmtId="0" fontId="129" fillId="39" borderId="0" applyNumberFormat="0" applyBorder="0" applyAlignment="0" applyProtection="0"/>
    <xf numFmtId="0" fontId="45" fillId="39" borderId="0" applyNumberFormat="0" applyBorder="0" applyAlignment="0" applyProtection="0"/>
    <xf numFmtId="0" fontId="129" fillId="39" borderId="0" applyNumberFormat="0" applyBorder="0" applyAlignment="0" applyProtection="0"/>
    <xf numFmtId="0" fontId="129" fillId="39" borderId="0" applyNumberFormat="0" applyBorder="0" applyAlignment="0" applyProtection="0"/>
    <xf numFmtId="0" fontId="129" fillId="39" borderId="0" applyNumberFormat="0" applyBorder="0" applyAlignment="0" applyProtection="0"/>
    <xf numFmtId="0" fontId="129" fillId="39" borderId="0" applyNumberFormat="0" applyBorder="0" applyAlignment="0" applyProtection="0"/>
    <xf numFmtId="0" fontId="129" fillId="39" borderId="0" applyNumberFormat="0" applyBorder="0" applyAlignment="0" applyProtection="0"/>
    <xf numFmtId="0" fontId="129" fillId="42" borderId="0" applyNumberFormat="0" applyBorder="0" applyAlignment="0" applyProtection="0"/>
    <xf numFmtId="0" fontId="129" fillId="42" borderId="0" applyNumberFormat="0" applyBorder="0" applyAlignment="0" applyProtection="0"/>
    <xf numFmtId="0" fontId="45" fillId="42" borderId="0" applyNumberFormat="0" applyBorder="0" applyAlignment="0" applyProtection="0"/>
    <xf numFmtId="175" fontId="129" fillId="42" borderId="0" applyNumberFormat="0" applyBorder="0" applyAlignment="0" applyProtection="0"/>
    <xf numFmtId="0" fontId="45" fillId="42" borderId="0" applyNumberFormat="0" applyBorder="0" applyAlignment="0" applyProtection="0"/>
    <xf numFmtId="0" fontId="129" fillId="42" borderId="0" applyNumberFormat="0" applyBorder="0" applyAlignment="0" applyProtection="0"/>
    <xf numFmtId="0" fontId="129" fillId="42" borderId="0" applyNumberFormat="0" applyBorder="0" applyAlignment="0" applyProtection="0"/>
    <xf numFmtId="0" fontId="45" fillId="42" borderId="0" applyNumberFormat="0" applyBorder="0" applyAlignment="0" applyProtection="0"/>
    <xf numFmtId="0" fontId="129" fillId="42" borderId="0" applyNumberFormat="0" applyBorder="0" applyAlignment="0" applyProtection="0"/>
    <xf numFmtId="0" fontId="45" fillId="42" borderId="0" applyNumberFormat="0" applyBorder="0" applyAlignment="0" applyProtection="0"/>
    <xf numFmtId="0" fontId="129" fillId="42" borderId="0" applyNumberFormat="0" applyBorder="0" applyAlignment="0" applyProtection="0"/>
    <xf numFmtId="0" fontId="129" fillId="42" borderId="0" applyNumberFormat="0" applyBorder="0" applyAlignment="0" applyProtection="0"/>
    <xf numFmtId="0" fontId="129" fillId="42" borderId="0" applyNumberFormat="0" applyBorder="0" applyAlignment="0" applyProtection="0"/>
    <xf numFmtId="0" fontId="129" fillId="42" borderId="0" applyNumberFormat="0" applyBorder="0" applyAlignment="0" applyProtection="0"/>
    <xf numFmtId="0" fontId="129" fillId="42" borderId="0" applyNumberFormat="0" applyBorder="0" applyAlignment="0" applyProtection="0"/>
    <xf numFmtId="0" fontId="129" fillId="45" borderId="0" applyNumberFormat="0" applyBorder="0" applyAlignment="0" applyProtection="0"/>
    <xf numFmtId="0" fontId="129" fillId="45" borderId="0" applyNumberFormat="0" applyBorder="0" applyAlignment="0" applyProtection="0"/>
    <xf numFmtId="0" fontId="45" fillId="45" borderId="0" applyNumberFormat="0" applyBorder="0" applyAlignment="0" applyProtection="0"/>
    <xf numFmtId="175" fontId="129" fillId="45" borderId="0" applyNumberFormat="0" applyBorder="0" applyAlignment="0" applyProtection="0"/>
    <xf numFmtId="0" fontId="45" fillId="45" borderId="0" applyNumberFormat="0" applyBorder="0" applyAlignment="0" applyProtection="0"/>
    <xf numFmtId="0" fontId="129" fillId="45" borderId="0" applyNumberFormat="0" applyBorder="0" applyAlignment="0" applyProtection="0"/>
    <xf numFmtId="0" fontId="129" fillId="45" borderId="0" applyNumberFormat="0" applyBorder="0" applyAlignment="0" applyProtection="0"/>
    <xf numFmtId="0" fontId="45" fillId="45" borderId="0" applyNumberFormat="0" applyBorder="0" applyAlignment="0" applyProtection="0"/>
    <xf numFmtId="0" fontId="129" fillId="45" borderId="0" applyNumberFormat="0" applyBorder="0" applyAlignment="0" applyProtection="0"/>
    <xf numFmtId="0" fontId="45" fillId="45" borderId="0" applyNumberFormat="0" applyBorder="0" applyAlignment="0" applyProtection="0"/>
    <xf numFmtId="0" fontId="129" fillId="45" borderId="0" applyNumberFormat="0" applyBorder="0" applyAlignment="0" applyProtection="0"/>
    <xf numFmtId="0" fontId="129" fillId="45" borderId="0" applyNumberFormat="0" applyBorder="0" applyAlignment="0" applyProtection="0"/>
    <xf numFmtId="0" fontId="129" fillId="45" borderId="0" applyNumberFormat="0" applyBorder="0" applyAlignment="0" applyProtection="0"/>
    <xf numFmtId="0" fontId="129" fillId="45" borderId="0" applyNumberFormat="0" applyBorder="0" applyAlignment="0" applyProtection="0"/>
    <xf numFmtId="0" fontId="129" fillId="45" borderId="0" applyNumberFormat="0" applyBorder="0" applyAlignment="0" applyProtection="0"/>
    <xf numFmtId="0" fontId="130" fillId="46" borderId="0" applyNumberFormat="0" applyBorder="0" applyAlignment="0" applyProtection="0"/>
    <xf numFmtId="0" fontId="130" fillId="46" borderId="0" applyNumberFormat="0" applyBorder="0" applyAlignment="0" applyProtection="0"/>
    <xf numFmtId="0" fontId="131" fillId="46" borderId="0" applyNumberFormat="0" applyBorder="0" applyAlignment="0" applyProtection="0"/>
    <xf numFmtId="175" fontId="130" fillId="46" borderId="0" applyNumberFormat="0" applyBorder="0" applyAlignment="0" applyProtection="0"/>
    <xf numFmtId="0" fontId="131" fillId="46" borderId="0" applyNumberFormat="0" applyBorder="0" applyAlignment="0" applyProtection="0"/>
    <xf numFmtId="0" fontId="130" fillId="46" borderId="0" applyNumberFormat="0" applyBorder="0" applyAlignment="0" applyProtection="0"/>
    <xf numFmtId="0" fontId="130" fillId="46" borderId="0" applyNumberFormat="0" applyBorder="0" applyAlignment="0" applyProtection="0"/>
    <xf numFmtId="0" fontId="131" fillId="46" borderId="0" applyNumberFormat="0" applyBorder="0" applyAlignment="0" applyProtection="0"/>
    <xf numFmtId="0" fontId="130" fillId="46" borderId="0" applyNumberFormat="0" applyBorder="0" applyAlignment="0" applyProtection="0"/>
    <xf numFmtId="0" fontId="131" fillId="46" borderId="0" applyNumberFormat="0" applyBorder="0" applyAlignment="0" applyProtection="0"/>
    <xf numFmtId="0" fontId="130" fillId="46" borderId="0" applyNumberFormat="0" applyBorder="0" applyAlignment="0" applyProtection="0"/>
    <xf numFmtId="0" fontId="130" fillId="46" borderId="0" applyNumberFormat="0" applyBorder="0" applyAlignment="0" applyProtection="0"/>
    <xf numFmtId="0" fontId="130" fillId="46" borderId="0" applyNumberFormat="0" applyBorder="0" applyAlignment="0" applyProtection="0"/>
    <xf numFmtId="0" fontId="130" fillId="46" borderId="0" applyNumberFormat="0" applyBorder="0" applyAlignment="0" applyProtection="0"/>
    <xf numFmtId="0" fontId="130" fillId="46" borderId="0" applyNumberFormat="0" applyBorder="0" applyAlignment="0" applyProtection="0"/>
    <xf numFmtId="0" fontId="130" fillId="43" borderId="0" applyNumberFormat="0" applyBorder="0" applyAlignment="0" applyProtection="0"/>
    <xf numFmtId="0" fontId="130" fillId="43" borderId="0" applyNumberFormat="0" applyBorder="0" applyAlignment="0" applyProtection="0"/>
    <xf numFmtId="0" fontId="131" fillId="43" borderId="0" applyNumberFormat="0" applyBorder="0" applyAlignment="0" applyProtection="0"/>
    <xf numFmtId="175" fontId="130" fillId="43" borderId="0" applyNumberFormat="0" applyBorder="0" applyAlignment="0" applyProtection="0"/>
    <xf numFmtId="0" fontId="131" fillId="43" borderId="0" applyNumberFormat="0" applyBorder="0" applyAlignment="0" applyProtection="0"/>
    <xf numFmtId="0" fontId="130" fillId="43" borderId="0" applyNumberFormat="0" applyBorder="0" applyAlignment="0" applyProtection="0"/>
    <xf numFmtId="0" fontId="130" fillId="43" borderId="0" applyNumberFormat="0" applyBorder="0" applyAlignment="0" applyProtection="0"/>
    <xf numFmtId="0" fontId="131" fillId="43" borderId="0" applyNumberFormat="0" applyBorder="0" applyAlignment="0" applyProtection="0"/>
    <xf numFmtId="0" fontId="130" fillId="43" borderId="0" applyNumberFormat="0" applyBorder="0" applyAlignment="0" applyProtection="0"/>
    <xf numFmtId="0" fontId="131" fillId="43" borderId="0" applyNumberFormat="0" applyBorder="0" applyAlignment="0" applyProtection="0"/>
    <xf numFmtId="0" fontId="130" fillId="43" borderId="0" applyNumberFormat="0" applyBorder="0" applyAlignment="0" applyProtection="0"/>
    <xf numFmtId="0" fontId="130" fillId="43" borderId="0" applyNumberFormat="0" applyBorder="0" applyAlignment="0" applyProtection="0"/>
    <xf numFmtId="0" fontId="130" fillId="43" borderId="0" applyNumberFormat="0" applyBorder="0" applyAlignment="0" applyProtection="0"/>
    <xf numFmtId="0" fontId="130" fillId="43" borderId="0" applyNumberFormat="0" applyBorder="0" applyAlignment="0" applyProtection="0"/>
    <xf numFmtId="0" fontId="130" fillId="43" borderId="0" applyNumberFormat="0" applyBorder="0" applyAlignment="0" applyProtection="0"/>
    <xf numFmtId="0" fontId="130" fillId="44" borderId="0" applyNumberFormat="0" applyBorder="0" applyAlignment="0" applyProtection="0"/>
    <xf numFmtId="0" fontId="130" fillId="44" borderId="0" applyNumberFormat="0" applyBorder="0" applyAlignment="0" applyProtection="0"/>
    <xf numFmtId="0" fontId="131" fillId="44" borderId="0" applyNumberFormat="0" applyBorder="0" applyAlignment="0" applyProtection="0"/>
    <xf numFmtId="175" fontId="130" fillId="44" borderId="0" applyNumberFormat="0" applyBorder="0" applyAlignment="0" applyProtection="0"/>
    <xf numFmtId="0" fontId="131" fillId="44" borderId="0" applyNumberFormat="0" applyBorder="0" applyAlignment="0" applyProtection="0"/>
    <xf numFmtId="0" fontId="130" fillId="44" borderId="0" applyNumberFormat="0" applyBorder="0" applyAlignment="0" applyProtection="0"/>
    <xf numFmtId="0" fontId="130" fillId="44" borderId="0" applyNumberFormat="0" applyBorder="0" applyAlignment="0" applyProtection="0"/>
    <xf numFmtId="0" fontId="131" fillId="44" borderId="0" applyNumberFormat="0" applyBorder="0" applyAlignment="0" applyProtection="0"/>
    <xf numFmtId="0" fontId="130" fillId="44" borderId="0" applyNumberFormat="0" applyBorder="0" applyAlignment="0" applyProtection="0"/>
    <xf numFmtId="0" fontId="131" fillId="44" borderId="0" applyNumberFormat="0" applyBorder="0" applyAlignment="0" applyProtection="0"/>
    <xf numFmtId="0" fontId="130" fillId="44" borderId="0" applyNumberFormat="0" applyBorder="0" applyAlignment="0" applyProtection="0"/>
    <xf numFmtId="0" fontId="130" fillId="44" borderId="0" applyNumberFormat="0" applyBorder="0" applyAlignment="0" applyProtection="0"/>
    <xf numFmtId="0" fontId="130" fillId="44" borderId="0" applyNumberFormat="0" applyBorder="0" applyAlignment="0" applyProtection="0"/>
    <xf numFmtId="0" fontId="130" fillId="44" borderId="0" applyNumberFormat="0" applyBorder="0" applyAlignment="0" applyProtection="0"/>
    <xf numFmtId="0" fontId="130" fillId="44" borderId="0" applyNumberFormat="0" applyBorder="0" applyAlignment="0" applyProtection="0"/>
    <xf numFmtId="0" fontId="130" fillId="47" borderId="0" applyNumberFormat="0" applyBorder="0" applyAlignment="0" applyProtection="0"/>
    <xf numFmtId="0" fontId="130" fillId="47" borderId="0" applyNumberFormat="0" applyBorder="0" applyAlignment="0" applyProtection="0"/>
    <xf numFmtId="0" fontId="131" fillId="47" borderId="0" applyNumberFormat="0" applyBorder="0" applyAlignment="0" applyProtection="0"/>
    <xf numFmtId="175" fontId="130" fillId="47" borderId="0" applyNumberFormat="0" applyBorder="0" applyAlignment="0" applyProtection="0"/>
    <xf numFmtId="0" fontId="131" fillId="47" borderId="0" applyNumberFormat="0" applyBorder="0" applyAlignment="0" applyProtection="0"/>
    <xf numFmtId="0" fontId="130" fillId="47" borderId="0" applyNumberFormat="0" applyBorder="0" applyAlignment="0" applyProtection="0"/>
    <xf numFmtId="0" fontId="130" fillId="47" borderId="0" applyNumberFormat="0" applyBorder="0" applyAlignment="0" applyProtection="0"/>
    <xf numFmtId="0" fontId="131" fillId="47" borderId="0" applyNumberFormat="0" applyBorder="0" applyAlignment="0" applyProtection="0"/>
    <xf numFmtId="0" fontId="130" fillId="47" borderId="0" applyNumberFormat="0" applyBorder="0" applyAlignment="0" applyProtection="0"/>
    <xf numFmtId="0" fontId="131" fillId="47" borderId="0" applyNumberFormat="0" applyBorder="0" applyAlignment="0" applyProtection="0"/>
    <xf numFmtId="0" fontId="130" fillId="47" borderId="0" applyNumberFormat="0" applyBorder="0" applyAlignment="0" applyProtection="0"/>
    <xf numFmtId="0" fontId="130" fillId="47" borderId="0" applyNumberFormat="0" applyBorder="0" applyAlignment="0" applyProtection="0"/>
    <xf numFmtId="0" fontId="130" fillId="47" borderId="0" applyNumberFormat="0" applyBorder="0" applyAlignment="0" applyProtection="0"/>
    <xf numFmtId="0" fontId="130" fillId="47" borderId="0" applyNumberFormat="0" applyBorder="0" applyAlignment="0" applyProtection="0"/>
    <xf numFmtId="0" fontId="130" fillId="47" borderId="0" applyNumberFormat="0" applyBorder="0" applyAlignment="0" applyProtection="0"/>
    <xf numFmtId="0" fontId="130" fillId="48" borderId="0" applyNumberFormat="0" applyBorder="0" applyAlignment="0" applyProtection="0"/>
    <xf numFmtId="0" fontId="130" fillId="48" borderId="0" applyNumberFormat="0" applyBorder="0" applyAlignment="0" applyProtection="0"/>
    <xf numFmtId="0" fontId="131" fillId="48" borderId="0" applyNumberFormat="0" applyBorder="0" applyAlignment="0" applyProtection="0"/>
    <xf numFmtId="175" fontId="130" fillId="48" borderId="0" applyNumberFormat="0" applyBorder="0" applyAlignment="0" applyProtection="0"/>
    <xf numFmtId="0" fontId="131" fillId="48" borderId="0" applyNumberFormat="0" applyBorder="0" applyAlignment="0" applyProtection="0"/>
    <xf numFmtId="0" fontId="130" fillId="48" borderId="0" applyNumberFormat="0" applyBorder="0" applyAlignment="0" applyProtection="0"/>
    <xf numFmtId="0" fontId="130" fillId="48" borderId="0" applyNumberFormat="0" applyBorder="0" applyAlignment="0" applyProtection="0"/>
    <xf numFmtId="0" fontId="131" fillId="48" borderId="0" applyNumberFormat="0" applyBorder="0" applyAlignment="0" applyProtection="0"/>
    <xf numFmtId="0" fontId="130" fillId="48" borderId="0" applyNumberFormat="0" applyBorder="0" applyAlignment="0" applyProtection="0"/>
    <xf numFmtId="0" fontId="131" fillId="48" borderId="0" applyNumberFormat="0" applyBorder="0" applyAlignment="0" applyProtection="0"/>
    <xf numFmtId="0" fontId="130" fillId="48" borderId="0" applyNumberFormat="0" applyBorder="0" applyAlignment="0" applyProtection="0"/>
    <xf numFmtId="0" fontId="130" fillId="48" borderId="0" applyNumberFormat="0" applyBorder="0" applyAlignment="0" applyProtection="0"/>
    <xf numFmtId="0" fontId="130" fillId="48" borderId="0" applyNumberFormat="0" applyBorder="0" applyAlignment="0" applyProtection="0"/>
    <xf numFmtId="0" fontId="130" fillId="48" borderId="0" applyNumberFormat="0" applyBorder="0" applyAlignment="0" applyProtection="0"/>
    <xf numFmtId="0" fontId="130" fillId="48" borderId="0" applyNumberFormat="0" applyBorder="0" applyAlignment="0" applyProtection="0"/>
    <xf numFmtId="0" fontId="130" fillId="49" borderId="0" applyNumberFormat="0" applyBorder="0" applyAlignment="0" applyProtection="0"/>
    <xf numFmtId="0" fontId="130" fillId="49" borderId="0" applyNumberFormat="0" applyBorder="0" applyAlignment="0" applyProtection="0"/>
    <xf numFmtId="0" fontId="131" fillId="49" borderId="0" applyNumberFormat="0" applyBorder="0" applyAlignment="0" applyProtection="0"/>
    <xf numFmtId="175" fontId="130" fillId="49" borderId="0" applyNumberFormat="0" applyBorder="0" applyAlignment="0" applyProtection="0"/>
    <xf numFmtId="0" fontId="131" fillId="49" borderId="0" applyNumberFormat="0" applyBorder="0" applyAlignment="0" applyProtection="0"/>
    <xf numFmtId="0" fontId="130" fillId="49" borderId="0" applyNumberFormat="0" applyBorder="0" applyAlignment="0" applyProtection="0"/>
    <xf numFmtId="0" fontId="130" fillId="49" borderId="0" applyNumberFormat="0" applyBorder="0" applyAlignment="0" applyProtection="0"/>
    <xf numFmtId="0" fontId="131" fillId="49" borderId="0" applyNumberFormat="0" applyBorder="0" applyAlignment="0" applyProtection="0"/>
    <xf numFmtId="0" fontId="130" fillId="49" borderId="0" applyNumberFormat="0" applyBorder="0" applyAlignment="0" applyProtection="0"/>
    <xf numFmtId="0" fontId="131" fillId="49" borderId="0" applyNumberFormat="0" applyBorder="0" applyAlignment="0" applyProtection="0"/>
    <xf numFmtId="0" fontId="130" fillId="49" borderId="0" applyNumberFormat="0" applyBorder="0" applyAlignment="0" applyProtection="0"/>
    <xf numFmtId="0" fontId="130" fillId="49" borderId="0" applyNumberFormat="0" applyBorder="0" applyAlignment="0" applyProtection="0"/>
    <xf numFmtId="0" fontId="130" fillId="49" borderId="0" applyNumberFormat="0" applyBorder="0" applyAlignment="0" applyProtection="0"/>
    <xf numFmtId="0" fontId="130" fillId="49" borderId="0" applyNumberFormat="0" applyBorder="0" applyAlignment="0" applyProtection="0"/>
    <xf numFmtId="0" fontId="130" fillId="49" borderId="0" applyNumberFormat="0" applyBorder="0" applyAlignment="0" applyProtection="0"/>
    <xf numFmtId="0" fontId="130" fillId="50" borderId="0" applyNumberFormat="0" applyBorder="0" applyAlignment="0" applyProtection="0"/>
    <xf numFmtId="0" fontId="130" fillId="50" borderId="0" applyNumberFormat="0" applyBorder="0" applyAlignment="0" applyProtection="0"/>
    <xf numFmtId="0" fontId="131" fillId="50" borderId="0" applyNumberFormat="0" applyBorder="0" applyAlignment="0" applyProtection="0"/>
    <xf numFmtId="175" fontId="130" fillId="50" borderId="0" applyNumberFormat="0" applyBorder="0" applyAlignment="0" applyProtection="0"/>
    <xf numFmtId="0" fontId="131" fillId="50" borderId="0" applyNumberFormat="0" applyBorder="0" applyAlignment="0" applyProtection="0"/>
    <xf numFmtId="0" fontId="130" fillId="50" borderId="0" applyNumberFormat="0" applyBorder="0" applyAlignment="0" applyProtection="0"/>
    <xf numFmtId="0" fontId="130" fillId="50" borderId="0" applyNumberFormat="0" applyBorder="0" applyAlignment="0" applyProtection="0"/>
    <xf numFmtId="0" fontId="131" fillId="50" borderId="0" applyNumberFormat="0" applyBorder="0" applyAlignment="0" applyProtection="0"/>
    <xf numFmtId="0" fontId="130" fillId="50" borderId="0" applyNumberFormat="0" applyBorder="0" applyAlignment="0" applyProtection="0"/>
    <xf numFmtId="0" fontId="131" fillId="50" borderId="0" applyNumberFormat="0" applyBorder="0" applyAlignment="0" applyProtection="0"/>
    <xf numFmtId="0" fontId="130" fillId="50" borderId="0" applyNumberFormat="0" applyBorder="0" applyAlignment="0" applyProtection="0"/>
    <xf numFmtId="0" fontId="130" fillId="50" borderId="0" applyNumberFormat="0" applyBorder="0" applyAlignment="0" applyProtection="0"/>
    <xf numFmtId="0" fontId="130" fillId="50" borderId="0" applyNumberFormat="0" applyBorder="0" applyAlignment="0" applyProtection="0"/>
    <xf numFmtId="0" fontId="130" fillId="50" borderId="0" applyNumberFormat="0" applyBorder="0" applyAlignment="0" applyProtection="0"/>
    <xf numFmtId="0" fontId="130" fillId="50" borderId="0" applyNumberFormat="0" applyBorder="0" applyAlignment="0" applyProtection="0"/>
    <xf numFmtId="0" fontId="130" fillId="51" borderId="0" applyNumberFormat="0" applyBorder="0" applyAlignment="0" applyProtection="0"/>
    <xf numFmtId="0" fontId="130" fillId="51" borderId="0" applyNumberFormat="0" applyBorder="0" applyAlignment="0" applyProtection="0"/>
    <xf numFmtId="0" fontId="131" fillId="51" borderId="0" applyNumberFormat="0" applyBorder="0" applyAlignment="0" applyProtection="0"/>
    <xf numFmtId="175" fontId="130" fillId="51" borderId="0" applyNumberFormat="0" applyBorder="0" applyAlignment="0" applyProtection="0"/>
    <xf numFmtId="0" fontId="131" fillId="51" borderId="0" applyNumberFormat="0" applyBorder="0" applyAlignment="0" applyProtection="0"/>
    <xf numFmtId="0" fontId="130" fillId="51" borderId="0" applyNumberFormat="0" applyBorder="0" applyAlignment="0" applyProtection="0"/>
    <xf numFmtId="0" fontId="130" fillId="51" borderId="0" applyNumberFormat="0" applyBorder="0" applyAlignment="0" applyProtection="0"/>
    <xf numFmtId="0" fontId="131" fillId="51" borderId="0" applyNumberFormat="0" applyBorder="0" applyAlignment="0" applyProtection="0"/>
    <xf numFmtId="0" fontId="130" fillId="51" borderId="0" applyNumberFormat="0" applyBorder="0" applyAlignment="0" applyProtection="0"/>
    <xf numFmtId="0" fontId="131" fillId="51" borderId="0" applyNumberFormat="0" applyBorder="0" applyAlignment="0" applyProtection="0"/>
    <xf numFmtId="0" fontId="130" fillId="51" borderId="0" applyNumberFormat="0" applyBorder="0" applyAlignment="0" applyProtection="0"/>
    <xf numFmtId="0" fontId="130" fillId="51" borderId="0" applyNumberFormat="0" applyBorder="0" applyAlignment="0" applyProtection="0"/>
    <xf numFmtId="0" fontId="130" fillId="51" borderId="0" applyNumberFormat="0" applyBorder="0" applyAlignment="0" applyProtection="0"/>
    <xf numFmtId="0" fontId="130" fillId="51" borderId="0" applyNumberFormat="0" applyBorder="0" applyAlignment="0" applyProtection="0"/>
    <xf numFmtId="0" fontId="130" fillId="51" borderId="0" applyNumberFormat="0" applyBorder="0" applyAlignment="0" applyProtection="0"/>
    <xf numFmtId="0" fontId="130" fillId="52" borderId="0" applyNumberFormat="0" applyBorder="0" applyAlignment="0" applyProtection="0"/>
    <xf numFmtId="0" fontId="130" fillId="52" borderId="0" applyNumberFormat="0" applyBorder="0" applyAlignment="0" applyProtection="0"/>
    <xf numFmtId="0" fontId="131" fillId="52" borderId="0" applyNumberFormat="0" applyBorder="0" applyAlignment="0" applyProtection="0"/>
    <xf numFmtId="175" fontId="130" fillId="52" borderId="0" applyNumberFormat="0" applyBorder="0" applyAlignment="0" applyProtection="0"/>
    <xf numFmtId="0" fontId="131" fillId="52" borderId="0" applyNumberFormat="0" applyBorder="0" applyAlignment="0" applyProtection="0"/>
    <xf numFmtId="0" fontId="130" fillId="52" borderId="0" applyNumberFormat="0" applyBorder="0" applyAlignment="0" applyProtection="0"/>
    <xf numFmtId="0" fontId="130" fillId="52" borderId="0" applyNumberFormat="0" applyBorder="0" applyAlignment="0" applyProtection="0"/>
    <xf numFmtId="0" fontId="131" fillId="52" borderId="0" applyNumberFormat="0" applyBorder="0" applyAlignment="0" applyProtection="0"/>
    <xf numFmtId="0" fontId="130" fillId="52" borderId="0" applyNumberFormat="0" applyBorder="0" applyAlignment="0" applyProtection="0"/>
    <xf numFmtId="0" fontId="131" fillId="52" borderId="0" applyNumberFormat="0" applyBorder="0" applyAlignment="0" applyProtection="0"/>
    <xf numFmtId="0" fontId="130" fillId="52" borderId="0" applyNumberFormat="0" applyBorder="0" applyAlignment="0" applyProtection="0"/>
    <xf numFmtId="0" fontId="130" fillId="52" borderId="0" applyNumberFormat="0" applyBorder="0" applyAlignment="0" applyProtection="0"/>
    <xf numFmtId="0" fontId="130" fillId="52" borderId="0" applyNumberFormat="0" applyBorder="0" applyAlignment="0" applyProtection="0"/>
    <xf numFmtId="0" fontId="130" fillId="52" borderId="0" applyNumberFormat="0" applyBorder="0" applyAlignment="0" applyProtection="0"/>
    <xf numFmtId="0" fontId="130" fillId="52" borderId="0" applyNumberFormat="0" applyBorder="0" applyAlignment="0" applyProtection="0"/>
    <xf numFmtId="0" fontId="130" fillId="47" borderId="0" applyNumberFormat="0" applyBorder="0" applyAlignment="0" applyProtection="0"/>
    <xf numFmtId="0" fontId="130" fillId="47" borderId="0" applyNumberFormat="0" applyBorder="0" applyAlignment="0" applyProtection="0"/>
    <xf numFmtId="0" fontId="131" fillId="47" borderId="0" applyNumberFormat="0" applyBorder="0" applyAlignment="0" applyProtection="0"/>
    <xf numFmtId="175" fontId="130" fillId="47" borderId="0" applyNumberFormat="0" applyBorder="0" applyAlignment="0" applyProtection="0"/>
    <xf numFmtId="0" fontId="131" fillId="47" borderId="0" applyNumberFormat="0" applyBorder="0" applyAlignment="0" applyProtection="0"/>
    <xf numFmtId="0" fontId="130" fillId="47" borderId="0" applyNumberFormat="0" applyBorder="0" applyAlignment="0" applyProtection="0"/>
    <xf numFmtId="0" fontId="130" fillId="47" borderId="0" applyNumberFormat="0" applyBorder="0" applyAlignment="0" applyProtection="0"/>
    <xf numFmtId="0" fontId="131" fillId="47" borderId="0" applyNumberFormat="0" applyBorder="0" applyAlignment="0" applyProtection="0"/>
    <xf numFmtId="0" fontId="130" fillId="47" borderId="0" applyNumberFormat="0" applyBorder="0" applyAlignment="0" applyProtection="0"/>
    <xf numFmtId="0" fontId="131" fillId="47" borderId="0" applyNumberFormat="0" applyBorder="0" applyAlignment="0" applyProtection="0"/>
    <xf numFmtId="0" fontId="130" fillId="47" borderId="0" applyNumberFormat="0" applyBorder="0" applyAlignment="0" applyProtection="0"/>
    <xf numFmtId="0" fontId="130" fillId="47" borderId="0" applyNumberFormat="0" applyBorder="0" applyAlignment="0" applyProtection="0"/>
    <xf numFmtId="0" fontId="130" fillId="47" borderId="0" applyNumberFormat="0" applyBorder="0" applyAlignment="0" applyProtection="0"/>
    <xf numFmtId="0" fontId="130" fillId="47" borderId="0" applyNumberFormat="0" applyBorder="0" applyAlignment="0" applyProtection="0"/>
    <xf numFmtId="0" fontId="130" fillId="47" borderId="0" applyNumberFormat="0" applyBorder="0" applyAlignment="0" applyProtection="0"/>
    <xf numFmtId="0" fontId="130" fillId="48" borderId="0" applyNumberFormat="0" applyBorder="0" applyAlignment="0" applyProtection="0"/>
    <xf numFmtId="0" fontId="130" fillId="48" borderId="0" applyNumberFormat="0" applyBorder="0" applyAlignment="0" applyProtection="0"/>
    <xf numFmtId="0" fontId="131" fillId="48" borderId="0" applyNumberFormat="0" applyBorder="0" applyAlignment="0" applyProtection="0"/>
    <xf numFmtId="175" fontId="130" fillId="48" borderId="0" applyNumberFormat="0" applyBorder="0" applyAlignment="0" applyProtection="0"/>
    <xf numFmtId="0" fontId="131" fillId="48" borderId="0" applyNumberFormat="0" applyBorder="0" applyAlignment="0" applyProtection="0"/>
    <xf numFmtId="0" fontId="130" fillId="48" borderId="0" applyNumberFormat="0" applyBorder="0" applyAlignment="0" applyProtection="0"/>
    <xf numFmtId="0" fontId="130" fillId="48" borderId="0" applyNumberFormat="0" applyBorder="0" applyAlignment="0" applyProtection="0"/>
    <xf numFmtId="0" fontId="131" fillId="48" borderId="0" applyNumberFormat="0" applyBorder="0" applyAlignment="0" applyProtection="0"/>
    <xf numFmtId="0" fontId="130" fillId="48" borderId="0" applyNumberFormat="0" applyBorder="0" applyAlignment="0" applyProtection="0"/>
    <xf numFmtId="0" fontId="131" fillId="48" borderId="0" applyNumberFormat="0" applyBorder="0" applyAlignment="0" applyProtection="0"/>
    <xf numFmtId="0" fontId="130" fillId="48" borderId="0" applyNumberFormat="0" applyBorder="0" applyAlignment="0" applyProtection="0"/>
    <xf numFmtId="0" fontId="130" fillId="48" borderId="0" applyNumberFormat="0" applyBorder="0" applyAlignment="0" applyProtection="0"/>
    <xf numFmtId="0" fontId="130" fillId="48" borderId="0" applyNumberFormat="0" applyBorder="0" applyAlignment="0" applyProtection="0"/>
    <xf numFmtId="0" fontId="130" fillId="48" borderId="0" applyNumberFormat="0" applyBorder="0" applyAlignment="0" applyProtection="0"/>
    <xf numFmtId="0" fontId="130" fillId="48" borderId="0" applyNumberFormat="0" applyBorder="0" applyAlignment="0" applyProtection="0"/>
    <xf numFmtId="0" fontId="130" fillId="53" borderId="0" applyNumberFormat="0" applyBorder="0" applyAlignment="0" applyProtection="0"/>
    <xf numFmtId="0" fontId="130" fillId="53" borderId="0" applyNumberFormat="0" applyBorder="0" applyAlignment="0" applyProtection="0"/>
    <xf numFmtId="0" fontId="131" fillId="53" borderId="0" applyNumberFormat="0" applyBorder="0" applyAlignment="0" applyProtection="0"/>
    <xf numFmtId="175" fontId="130" fillId="53" borderId="0" applyNumberFormat="0" applyBorder="0" applyAlignment="0" applyProtection="0"/>
    <xf numFmtId="0" fontId="131" fillId="53" borderId="0" applyNumberFormat="0" applyBorder="0" applyAlignment="0" applyProtection="0"/>
    <xf numFmtId="0" fontId="130" fillId="53" borderId="0" applyNumberFormat="0" applyBorder="0" applyAlignment="0" applyProtection="0"/>
    <xf numFmtId="0" fontId="130" fillId="53" borderId="0" applyNumberFormat="0" applyBorder="0" applyAlignment="0" applyProtection="0"/>
    <xf numFmtId="0" fontId="131" fillId="53" borderId="0" applyNumberFormat="0" applyBorder="0" applyAlignment="0" applyProtection="0"/>
    <xf numFmtId="0" fontId="130" fillId="53" borderId="0" applyNumberFormat="0" applyBorder="0" applyAlignment="0" applyProtection="0"/>
    <xf numFmtId="0" fontId="131" fillId="53" borderId="0" applyNumberFormat="0" applyBorder="0" applyAlignment="0" applyProtection="0"/>
    <xf numFmtId="0" fontId="130" fillId="53" borderId="0" applyNumberFormat="0" applyBorder="0" applyAlignment="0" applyProtection="0"/>
    <xf numFmtId="0" fontId="130" fillId="53" borderId="0" applyNumberFormat="0" applyBorder="0" applyAlignment="0" applyProtection="0"/>
    <xf numFmtId="0" fontId="130" fillId="53" borderId="0" applyNumberFormat="0" applyBorder="0" applyAlignment="0" applyProtection="0"/>
    <xf numFmtId="0" fontId="130" fillId="53" borderId="0" applyNumberFormat="0" applyBorder="0" applyAlignment="0" applyProtection="0"/>
    <xf numFmtId="0" fontId="130" fillId="53" borderId="0" applyNumberFormat="0" applyBorder="0" applyAlignment="0" applyProtection="0"/>
    <xf numFmtId="0" fontId="132" fillId="37" borderId="0" applyNumberFormat="0" applyBorder="0" applyAlignment="0" applyProtection="0"/>
    <xf numFmtId="0" fontId="132" fillId="37" borderId="0" applyNumberFormat="0" applyBorder="0" applyAlignment="0" applyProtection="0"/>
    <xf numFmtId="0" fontId="133" fillId="37" borderId="0" applyNumberFormat="0" applyBorder="0" applyAlignment="0" applyProtection="0"/>
    <xf numFmtId="175" fontId="132" fillId="37" borderId="0" applyNumberFormat="0" applyBorder="0" applyAlignment="0" applyProtection="0"/>
    <xf numFmtId="0" fontId="133" fillId="37" borderId="0" applyNumberFormat="0" applyBorder="0" applyAlignment="0" applyProtection="0"/>
    <xf numFmtId="0" fontId="132" fillId="37" borderId="0" applyNumberFormat="0" applyBorder="0" applyAlignment="0" applyProtection="0"/>
    <xf numFmtId="0" fontId="132" fillId="37" borderId="0" applyNumberFormat="0" applyBorder="0" applyAlignment="0" applyProtection="0"/>
    <xf numFmtId="0" fontId="133" fillId="37" borderId="0" applyNumberFormat="0" applyBorder="0" applyAlignment="0" applyProtection="0"/>
    <xf numFmtId="0" fontId="132" fillId="37" borderId="0" applyNumberFormat="0" applyBorder="0" applyAlignment="0" applyProtection="0"/>
    <xf numFmtId="0" fontId="133" fillId="37" borderId="0" applyNumberFormat="0" applyBorder="0" applyAlignment="0" applyProtection="0"/>
    <xf numFmtId="0" fontId="132" fillId="37" borderId="0" applyNumberFormat="0" applyBorder="0" applyAlignment="0" applyProtection="0"/>
    <xf numFmtId="0" fontId="132" fillId="37" borderId="0" applyNumberFormat="0" applyBorder="0" applyAlignment="0" applyProtection="0"/>
    <xf numFmtId="0" fontId="132" fillId="37" borderId="0" applyNumberFormat="0" applyBorder="0" applyAlignment="0" applyProtection="0"/>
    <xf numFmtId="0" fontId="132" fillId="37" borderId="0" applyNumberFormat="0" applyBorder="0" applyAlignment="0" applyProtection="0"/>
    <xf numFmtId="0" fontId="132" fillId="37" borderId="0" applyNumberFormat="0" applyBorder="0" applyAlignment="0" applyProtection="0"/>
    <xf numFmtId="0" fontId="134" fillId="54" borderId="26" applyNumberFormat="0" applyAlignment="0" applyProtection="0"/>
    <xf numFmtId="0" fontId="134" fillId="54" borderId="26" applyNumberFormat="0" applyAlignment="0" applyProtection="0"/>
    <xf numFmtId="0" fontId="135" fillId="54" borderId="26" applyNumberFormat="0" applyAlignment="0" applyProtection="0"/>
    <xf numFmtId="175" fontId="134" fillId="54" borderId="26" applyNumberFormat="0" applyAlignment="0" applyProtection="0"/>
    <xf numFmtId="0" fontId="135" fillId="54" borderId="26" applyNumberFormat="0" applyAlignment="0" applyProtection="0"/>
    <xf numFmtId="0" fontId="134" fillId="54" borderId="26" applyNumberFormat="0" applyAlignment="0" applyProtection="0"/>
    <xf numFmtId="0" fontId="134" fillId="54" borderId="26" applyNumberFormat="0" applyAlignment="0" applyProtection="0"/>
    <xf numFmtId="0" fontId="135" fillId="54" borderId="26" applyNumberFormat="0" applyAlignment="0" applyProtection="0"/>
    <xf numFmtId="0" fontId="134" fillId="54" borderId="26" applyNumberFormat="0" applyAlignment="0" applyProtection="0"/>
    <xf numFmtId="0" fontId="135" fillId="54" borderId="26" applyNumberFormat="0" applyAlignment="0" applyProtection="0"/>
    <xf numFmtId="0" fontId="134" fillId="54" borderId="26" applyNumberFormat="0" applyAlignment="0" applyProtection="0"/>
    <xf numFmtId="0" fontId="134" fillId="54" borderId="26" applyNumberFormat="0" applyAlignment="0" applyProtection="0"/>
    <xf numFmtId="0" fontId="134" fillId="54" borderId="26" applyNumberFormat="0" applyAlignment="0" applyProtection="0"/>
    <xf numFmtId="0" fontId="134" fillId="54" borderId="26" applyNumberFormat="0" applyAlignment="0" applyProtection="0"/>
    <xf numFmtId="0" fontId="134" fillId="54" borderId="26" applyNumberFormat="0" applyAlignment="0" applyProtection="0"/>
    <xf numFmtId="0" fontId="136" fillId="55" borderId="27" applyNumberFormat="0" applyAlignment="0" applyProtection="0"/>
    <xf numFmtId="0" fontId="136" fillId="55" borderId="27" applyNumberFormat="0" applyAlignment="0" applyProtection="0"/>
    <xf numFmtId="0" fontId="103" fillId="55" borderId="27" applyNumberFormat="0" applyAlignment="0" applyProtection="0"/>
    <xf numFmtId="175" fontId="136" fillId="55" borderId="27" applyNumberFormat="0" applyAlignment="0" applyProtection="0"/>
    <xf numFmtId="0" fontId="103" fillId="55" borderId="27" applyNumberFormat="0" applyAlignment="0" applyProtection="0"/>
    <xf numFmtId="0" fontId="136" fillId="55" borderId="27" applyNumberFormat="0" applyAlignment="0" applyProtection="0"/>
    <xf numFmtId="0" fontId="136" fillId="55" borderId="27" applyNumberFormat="0" applyAlignment="0" applyProtection="0"/>
    <xf numFmtId="0" fontId="103" fillId="55" borderId="27" applyNumberFormat="0" applyAlignment="0" applyProtection="0"/>
    <xf numFmtId="0" fontId="136" fillId="55" borderId="27" applyNumberFormat="0" applyAlignment="0" applyProtection="0"/>
    <xf numFmtId="0" fontId="103" fillId="55" borderId="27" applyNumberFormat="0" applyAlignment="0" applyProtection="0"/>
    <xf numFmtId="0" fontId="136" fillId="55" borderId="27" applyNumberFormat="0" applyAlignment="0" applyProtection="0"/>
    <xf numFmtId="0" fontId="136" fillId="55" borderId="27" applyNumberFormat="0" applyAlignment="0" applyProtection="0"/>
    <xf numFmtId="0" fontId="136" fillId="55" borderId="27" applyNumberFormat="0" applyAlignment="0" applyProtection="0"/>
    <xf numFmtId="0" fontId="136" fillId="55" borderId="27" applyNumberFormat="0" applyAlignment="0" applyProtection="0"/>
    <xf numFmtId="0" fontId="136" fillId="55" borderId="27" applyNumberFormat="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9" fillId="0" borderId="0" applyFont="0" applyFill="0" applyBorder="0" applyAlignment="0" applyProtection="0"/>
    <xf numFmtId="43" fontId="137" fillId="0" borderId="0" applyFont="0" applyFill="0" applyBorder="0" applyAlignment="0" applyProtection="0"/>
    <xf numFmtId="43" fontId="46" fillId="0" borderId="0" applyFont="0" applyFill="0" applyBorder="0" applyAlignment="0" applyProtection="0"/>
    <xf numFmtId="43" fontId="22" fillId="0" borderId="0" applyFont="0" applyFill="0" applyBorder="0" applyAlignment="0" applyProtection="0"/>
    <xf numFmtId="43" fontId="23" fillId="0" borderId="0" applyFont="0" applyFill="0" applyBorder="0" applyAlignment="0" applyProtection="0"/>
    <xf numFmtId="175" fontId="22" fillId="0" borderId="0" applyFont="0" applyFill="0" applyBorder="0" applyAlignment="0" applyProtection="0"/>
    <xf numFmtId="43" fontId="23" fillId="0" borderId="0" applyFont="0" applyFill="0" applyBorder="0" applyAlignment="0" applyProtection="0"/>
    <xf numFmtId="175" fontId="22" fillId="0" borderId="0" applyFont="0" applyFill="0" applyBorder="0" applyAlignment="0" applyProtection="0"/>
    <xf numFmtId="43" fontId="23" fillId="0" borderId="0" applyFont="0" applyFill="0" applyBorder="0" applyAlignment="0" applyProtection="0"/>
    <xf numFmtId="175" fontId="22" fillId="0" borderId="0" applyFont="0" applyFill="0" applyBorder="0" applyAlignment="0" applyProtection="0"/>
    <xf numFmtId="43" fontId="22" fillId="0" borderId="0" applyFont="0" applyFill="0" applyBorder="0" applyAlignment="0" applyProtection="0"/>
    <xf numFmtId="175" fontId="22" fillId="0" borderId="0" applyFont="0" applyFill="0" applyBorder="0" applyAlignment="0" applyProtection="0"/>
    <xf numFmtId="43" fontId="23" fillId="0" borderId="0" applyFont="0" applyFill="0" applyBorder="0" applyAlignment="0" applyProtection="0"/>
    <xf numFmtId="43" fontId="22" fillId="0" borderId="0" applyFont="0" applyFill="0" applyBorder="0" applyAlignment="0" applyProtection="0"/>
    <xf numFmtId="43" fontId="23" fillId="0" borderId="0" applyFont="0" applyFill="0" applyBorder="0" applyAlignment="0" applyProtection="0"/>
    <xf numFmtId="43" fontId="22" fillId="0" borderId="0" applyFont="0" applyFill="0" applyBorder="0" applyAlignment="0" applyProtection="0"/>
    <xf numFmtId="43" fontId="23" fillId="0" borderId="0" applyFont="0" applyFill="0" applyBorder="0" applyAlignment="0" applyProtection="0"/>
    <xf numFmtId="43" fontId="22"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175" fontId="22" fillId="0" borderId="0" applyFont="0" applyFill="0" applyBorder="0" applyAlignment="0" applyProtection="0"/>
    <xf numFmtId="43" fontId="22" fillId="0" borderId="0" applyFont="0" applyFill="0" applyBorder="0" applyAlignment="0" applyProtection="0"/>
    <xf numFmtId="43" fontId="23" fillId="0" borderId="0" applyFont="0" applyFill="0" applyBorder="0" applyAlignment="0" applyProtection="0"/>
    <xf numFmtId="43" fontId="129" fillId="0" borderId="0" applyFont="0" applyFill="0" applyBorder="0" applyAlignment="0" applyProtection="0"/>
    <xf numFmtId="175" fontId="22"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175" fontId="22" fillId="0" borderId="0" applyFont="0" applyFill="0" applyBorder="0" applyAlignment="0" applyProtection="0"/>
    <xf numFmtId="43" fontId="22" fillId="0" borderId="0" applyFont="0" applyFill="0" applyBorder="0" applyAlignment="0" applyProtection="0"/>
    <xf numFmtId="43" fontId="23" fillId="0" borderId="0" applyFont="0" applyFill="0" applyBorder="0" applyAlignment="0" applyProtection="0"/>
    <xf numFmtId="175" fontId="22" fillId="0" borderId="0" applyFont="0" applyFill="0" applyBorder="0" applyAlignment="0" applyProtection="0"/>
    <xf numFmtId="43" fontId="22" fillId="0" borderId="0" applyFont="0" applyFill="0" applyBorder="0" applyAlignment="0" applyProtection="0"/>
    <xf numFmtId="43" fontId="23" fillId="0" borderId="0" applyFont="0" applyFill="0" applyBorder="0" applyAlignment="0" applyProtection="0"/>
    <xf numFmtId="175" fontId="22" fillId="0" borderId="0" applyFont="0" applyFill="0" applyBorder="0" applyAlignment="0" applyProtection="0"/>
    <xf numFmtId="43" fontId="22" fillId="0" borderId="0" applyFont="0" applyFill="0" applyBorder="0" applyAlignment="0" applyProtection="0"/>
    <xf numFmtId="43" fontId="23" fillId="0" borderId="0" applyFont="0" applyFill="0" applyBorder="0" applyAlignment="0" applyProtection="0"/>
    <xf numFmtId="175" fontId="22" fillId="0" borderId="0" applyFont="0" applyFill="0" applyBorder="0" applyAlignment="0" applyProtection="0"/>
    <xf numFmtId="43" fontId="23" fillId="0" borderId="0" applyFont="0" applyFill="0" applyBorder="0" applyAlignment="0" applyProtection="0"/>
    <xf numFmtId="175" fontId="22" fillId="0" borderId="0" applyFont="0" applyFill="0" applyBorder="0" applyAlignment="0" applyProtection="0"/>
    <xf numFmtId="43" fontId="23" fillId="0" borderId="0" applyFont="0" applyFill="0" applyBorder="0" applyAlignment="0" applyProtection="0"/>
    <xf numFmtId="175" fontId="2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5" fontId="22"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175" fontId="22" fillId="0" borderId="0" applyFont="0" applyFill="0" applyBorder="0" applyAlignment="0" applyProtection="0"/>
    <xf numFmtId="43" fontId="9" fillId="0" borderId="0" applyFont="0" applyFill="0" applyBorder="0" applyAlignment="0" applyProtection="0"/>
    <xf numFmtId="44" fontId="46" fillId="0" borderId="0" applyFont="0" applyFill="0" applyBorder="0" applyAlignment="0" applyProtection="0"/>
    <xf numFmtId="0" fontId="138" fillId="0" borderId="0" applyNumberFormat="0" applyFill="0" applyBorder="0" applyAlignment="0" applyProtection="0"/>
    <xf numFmtId="0" fontId="138" fillId="0" borderId="0" applyNumberFormat="0" applyFill="0" applyBorder="0" applyAlignment="0" applyProtection="0"/>
    <xf numFmtId="0" fontId="139" fillId="0" borderId="0" applyNumberFormat="0" applyFill="0" applyBorder="0" applyAlignment="0" applyProtection="0"/>
    <xf numFmtId="175" fontId="138" fillId="0" borderId="0" applyNumberFormat="0" applyFill="0" applyBorder="0" applyAlignment="0" applyProtection="0"/>
    <xf numFmtId="0" fontId="139" fillId="0" borderId="0" applyNumberFormat="0" applyFill="0" applyBorder="0" applyAlignment="0" applyProtection="0"/>
    <xf numFmtId="0" fontId="138" fillId="0" borderId="0" applyNumberFormat="0" applyFill="0" applyBorder="0" applyAlignment="0" applyProtection="0"/>
    <xf numFmtId="0" fontId="138" fillId="0" borderId="0" applyNumberFormat="0" applyFill="0" applyBorder="0" applyAlignment="0" applyProtection="0"/>
    <xf numFmtId="0" fontId="139" fillId="0" borderId="0" applyNumberFormat="0" applyFill="0" applyBorder="0" applyAlignment="0" applyProtection="0"/>
    <xf numFmtId="0" fontId="138" fillId="0" borderId="0" applyNumberFormat="0" applyFill="0" applyBorder="0" applyAlignment="0" applyProtection="0"/>
    <xf numFmtId="0" fontId="139" fillId="0" borderId="0" applyNumberFormat="0" applyFill="0" applyBorder="0" applyAlignment="0" applyProtection="0"/>
    <xf numFmtId="0" fontId="138" fillId="0" borderId="0" applyNumberFormat="0" applyFill="0" applyBorder="0" applyAlignment="0" applyProtection="0"/>
    <xf numFmtId="0" fontId="138" fillId="0" borderId="0" applyNumberFormat="0" applyFill="0" applyBorder="0" applyAlignment="0" applyProtection="0"/>
    <xf numFmtId="0" fontId="138" fillId="0" borderId="0" applyNumberFormat="0" applyFill="0" applyBorder="0" applyAlignment="0" applyProtection="0"/>
    <xf numFmtId="0" fontId="138" fillId="0" borderId="0" applyNumberFormat="0" applyFill="0" applyBorder="0" applyAlignment="0" applyProtection="0"/>
    <xf numFmtId="0" fontId="138" fillId="0" borderId="0" applyNumberFormat="0" applyFill="0" applyBorder="0" applyAlignment="0" applyProtection="0"/>
    <xf numFmtId="0" fontId="140" fillId="38" borderId="0" applyNumberFormat="0" applyBorder="0" applyAlignment="0" applyProtection="0"/>
    <xf numFmtId="0" fontId="140" fillId="38" borderId="0" applyNumberFormat="0" applyBorder="0" applyAlignment="0" applyProtection="0"/>
    <xf numFmtId="0" fontId="141" fillId="38" borderId="0" applyNumberFormat="0" applyBorder="0" applyAlignment="0" applyProtection="0"/>
    <xf numFmtId="175" fontId="140" fillId="38" borderId="0" applyNumberFormat="0" applyBorder="0" applyAlignment="0" applyProtection="0"/>
    <xf numFmtId="0" fontId="141" fillId="38" borderId="0" applyNumberFormat="0" applyBorder="0" applyAlignment="0" applyProtection="0"/>
    <xf numFmtId="0" fontId="140" fillId="38" borderId="0" applyNumberFormat="0" applyBorder="0" applyAlignment="0" applyProtection="0"/>
    <xf numFmtId="0" fontId="140" fillId="38" borderId="0" applyNumberFormat="0" applyBorder="0" applyAlignment="0" applyProtection="0"/>
    <xf numFmtId="0" fontId="141" fillId="38" borderId="0" applyNumberFormat="0" applyBorder="0" applyAlignment="0" applyProtection="0"/>
    <xf numFmtId="0" fontId="140" fillId="38" borderId="0" applyNumberFormat="0" applyBorder="0" applyAlignment="0" applyProtection="0"/>
    <xf numFmtId="0" fontId="141" fillId="38" borderId="0" applyNumberFormat="0" applyBorder="0" applyAlignment="0" applyProtection="0"/>
    <xf numFmtId="0" fontId="140" fillId="38" borderId="0" applyNumberFormat="0" applyBorder="0" applyAlignment="0" applyProtection="0"/>
    <xf numFmtId="0" fontId="140" fillId="38" borderId="0" applyNumberFormat="0" applyBorder="0" applyAlignment="0" applyProtection="0"/>
    <xf numFmtId="0" fontId="140" fillId="38" borderId="0" applyNumberFormat="0" applyBorder="0" applyAlignment="0" applyProtection="0"/>
    <xf numFmtId="0" fontId="140" fillId="38" borderId="0" applyNumberFormat="0" applyBorder="0" applyAlignment="0" applyProtection="0"/>
    <xf numFmtId="0" fontId="140" fillId="38" borderId="0" applyNumberFormat="0" applyBorder="0" applyAlignment="0" applyProtection="0"/>
    <xf numFmtId="0" fontId="142" fillId="0" borderId="28" applyNumberFormat="0" applyFill="0" applyAlignment="0" applyProtection="0"/>
    <xf numFmtId="0" fontId="142" fillId="0" borderId="28" applyNumberFormat="0" applyFill="0" applyAlignment="0" applyProtection="0"/>
    <xf numFmtId="0" fontId="143" fillId="0" borderId="28" applyNumberFormat="0" applyFill="0" applyAlignment="0" applyProtection="0"/>
    <xf numFmtId="175" fontId="142" fillId="0" borderId="28" applyNumberFormat="0" applyFill="0" applyAlignment="0" applyProtection="0"/>
    <xf numFmtId="0" fontId="143" fillId="0" borderId="28" applyNumberFormat="0" applyFill="0" applyAlignment="0" applyProtection="0"/>
    <xf numFmtId="0" fontId="142" fillId="0" borderId="28" applyNumberFormat="0" applyFill="0" applyAlignment="0" applyProtection="0"/>
    <xf numFmtId="0" fontId="142" fillId="0" borderId="28" applyNumberFormat="0" applyFill="0" applyAlignment="0" applyProtection="0"/>
    <xf numFmtId="0" fontId="143" fillId="0" borderId="28" applyNumberFormat="0" applyFill="0" applyAlignment="0" applyProtection="0"/>
    <xf numFmtId="0" fontId="142" fillId="0" borderId="28" applyNumberFormat="0" applyFill="0" applyAlignment="0" applyProtection="0"/>
    <xf numFmtId="0" fontId="143" fillId="0" borderId="28" applyNumberFormat="0" applyFill="0" applyAlignment="0" applyProtection="0"/>
    <xf numFmtId="0" fontId="142" fillId="0" borderId="28" applyNumberFormat="0" applyFill="0" applyAlignment="0" applyProtection="0"/>
    <xf numFmtId="0" fontId="142" fillId="0" borderId="28" applyNumberFormat="0" applyFill="0" applyAlignment="0" applyProtection="0"/>
    <xf numFmtId="0" fontId="142" fillId="0" borderId="28" applyNumberFormat="0" applyFill="0" applyAlignment="0" applyProtection="0"/>
    <xf numFmtId="0" fontId="142" fillId="0" borderId="28" applyNumberFormat="0" applyFill="0" applyAlignment="0" applyProtection="0"/>
    <xf numFmtId="0" fontId="142" fillId="0" borderId="28" applyNumberFormat="0" applyFill="0" applyAlignment="0" applyProtection="0"/>
    <xf numFmtId="0" fontId="144" fillId="0" borderId="29" applyNumberFormat="0" applyFill="0" applyAlignment="0" applyProtection="0"/>
    <xf numFmtId="0" fontId="144" fillId="0" borderId="29" applyNumberFormat="0" applyFill="0" applyAlignment="0" applyProtection="0"/>
    <xf numFmtId="0" fontId="145" fillId="0" borderId="29" applyNumberFormat="0" applyFill="0" applyAlignment="0" applyProtection="0"/>
    <xf numFmtId="175" fontId="144" fillId="0" borderId="29" applyNumberFormat="0" applyFill="0" applyAlignment="0" applyProtection="0"/>
    <xf numFmtId="0" fontId="145" fillId="0" borderId="29" applyNumberFormat="0" applyFill="0" applyAlignment="0" applyProtection="0"/>
    <xf numFmtId="0" fontId="144" fillId="0" borderId="29" applyNumberFormat="0" applyFill="0" applyAlignment="0" applyProtection="0"/>
    <xf numFmtId="0" fontId="144" fillId="0" borderId="29" applyNumberFormat="0" applyFill="0" applyAlignment="0" applyProtection="0"/>
    <xf numFmtId="0" fontId="145" fillId="0" borderId="29" applyNumberFormat="0" applyFill="0" applyAlignment="0" applyProtection="0"/>
    <xf numFmtId="0" fontId="144" fillId="0" borderId="29" applyNumberFormat="0" applyFill="0" applyAlignment="0" applyProtection="0"/>
    <xf numFmtId="0" fontId="145" fillId="0" borderId="29" applyNumberFormat="0" applyFill="0" applyAlignment="0" applyProtection="0"/>
    <xf numFmtId="0" fontId="144" fillId="0" borderId="29" applyNumberFormat="0" applyFill="0" applyAlignment="0" applyProtection="0"/>
    <xf numFmtId="0" fontId="144" fillId="0" borderId="29" applyNumberFormat="0" applyFill="0" applyAlignment="0" applyProtection="0"/>
    <xf numFmtId="0" fontId="144" fillId="0" borderId="29" applyNumberFormat="0" applyFill="0" applyAlignment="0" applyProtection="0"/>
    <xf numFmtId="0" fontId="144" fillId="0" borderId="29" applyNumberFormat="0" applyFill="0" applyAlignment="0" applyProtection="0"/>
    <xf numFmtId="0" fontId="144" fillId="0" borderId="29" applyNumberFormat="0" applyFill="0" applyAlignment="0" applyProtection="0"/>
    <xf numFmtId="0" fontId="146" fillId="0" borderId="30" applyNumberFormat="0" applyFill="0" applyAlignment="0" applyProtection="0"/>
    <xf numFmtId="0" fontId="146" fillId="0" borderId="30" applyNumberFormat="0" applyFill="0" applyAlignment="0" applyProtection="0"/>
    <xf numFmtId="0" fontId="147" fillId="0" borderId="30" applyNumberFormat="0" applyFill="0" applyAlignment="0" applyProtection="0"/>
    <xf numFmtId="175" fontId="146" fillId="0" borderId="30" applyNumberFormat="0" applyFill="0" applyAlignment="0" applyProtection="0"/>
    <xf numFmtId="0" fontId="147" fillId="0" borderId="30" applyNumberFormat="0" applyFill="0" applyAlignment="0" applyProtection="0"/>
    <xf numFmtId="0" fontId="146" fillId="0" borderId="30" applyNumberFormat="0" applyFill="0" applyAlignment="0" applyProtection="0"/>
    <xf numFmtId="0" fontId="146" fillId="0" borderId="30" applyNumberFormat="0" applyFill="0" applyAlignment="0" applyProtection="0"/>
    <xf numFmtId="0" fontId="147" fillId="0" borderId="30" applyNumberFormat="0" applyFill="0" applyAlignment="0" applyProtection="0"/>
    <xf numFmtId="0" fontId="146" fillId="0" borderId="30" applyNumberFormat="0" applyFill="0" applyAlignment="0" applyProtection="0"/>
    <xf numFmtId="0" fontId="147" fillId="0" borderId="30" applyNumberFormat="0" applyFill="0" applyAlignment="0" applyProtection="0"/>
    <xf numFmtId="0" fontId="146" fillId="0" borderId="30" applyNumberFormat="0" applyFill="0" applyAlignment="0" applyProtection="0"/>
    <xf numFmtId="0" fontId="146" fillId="0" borderId="30" applyNumberFormat="0" applyFill="0" applyAlignment="0" applyProtection="0"/>
    <xf numFmtId="0" fontId="146" fillId="0" borderId="30" applyNumberFormat="0" applyFill="0" applyAlignment="0" applyProtection="0"/>
    <xf numFmtId="0" fontId="146" fillId="0" borderId="30" applyNumberFormat="0" applyFill="0" applyAlignment="0" applyProtection="0"/>
    <xf numFmtId="0" fontId="146" fillId="0" borderId="30" applyNumberFormat="0" applyFill="0" applyAlignment="0" applyProtection="0"/>
    <xf numFmtId="0" fontId="146" fillId="0" borderId="0" applyNumberFormat="0" applyFill="0" applyBorder="0" applyAlignment="0" applyProtection="0"/>
    <xf numFmtId="0" fontId="146" fillId="0" borderId="0" applyNumberFormat="0" applyFill="0" applyBorder="0" applyAlignment="0" applyProtection="0"/>
    <xf numFmtId="0" fontId="147" fillId="0" borderId="0" applyNumberFormat="0" applyFill="0" applyBorder="0" applyAlignment="0" applyProtection="0"/>
    <xf numFmtId="175" fontId="146" fillId="0" borderId="0" applyNumberFormat="0" applyFill="0" applyBorder="0" applyAlignment="0" applyProtection="0"/>
    <xf numFmtId="0" fontId="147" fillId="0" borderId="0" applyNumberFormat="0" applyFill="0" applyBorder="0" applyAlignment="0" applyProtection="0"/>
    <xf numFmtId="0" fontId="146" fillId="0" borderId="0" applyNumberFormat="0" applyFill="0" applyBorder="0" applyAlignment="0" applyProtection="0"/>
    <xf numFmtId="0" fontId="146" fillId="0" borderId="0" applyNumberFormat="0" applyFill="0" applyBorder="0" applyAlignment="0" applyProtection="0"/>
    <xf numFmtId="0" fontId="147" fillId="0" borderId="0" applyNumberFormat="0" applyFill="0" applyBorder="0" applyAlignment="0" applyProtection="0"/>
    <xf numFmtId="0" fontId="146" fillId="0" borderId="0" applyNumberFormat="0" applyFill="0" applyBorder="0" applyAlignment="0" applyProtection="0"/>
    <xf numFmtId="0" fontId="147" fillId="0" borderId="0" applyNumberFormat="0" applyFill="0" applyBorder="0" applyAlignment="0" applyProtection="0"/>
    <xf numFmtId="0" fontId="146" fillId="0" borderId="0" applyNumberFormat="0" applyFill="0" applyBorder="0" applyAlignment="0" applyProtection="0"/>
    <xf numFmtId="0" fontId="146" fillId="0" borderId="0" applyNumberFormat="0" applyFill="0" applyBorder="0" applyAlignment="0" applyProtection="0"/>
    <xf numFmtId="0" fontId="146" fillId="0" borderId="0" applyNumberFormat="0" applyFill="0" applyBorder="0" applyAlignment="0" applyProtection="0"/>
    <xf numFmtId="0" fontId="146" fillId="0" borderId="0" applyNumberFormat="0" applyFill="0" applyBorder="0" applyAlignment="0" applyProtection="0"/>
    <xf numFmtId="0" fontId="146" fillId="0" borderId="0" applyNumberFormat="0" applyFill="0" applyBorder="0" applyAlignment="0" applyProtection="0"/>
    <xf numFmtId="0" fontId="148" fillId="41" borderId="26" applyNumberFormat="0" applyAlignment="0" applyProtection="0"/>
    <xf numFmtId="0" fontId="148" fillId="41" borderId="26" applyNumberFormat="0" applyAlignment="0" applyProtection="0"/>
    <xf numFmtId="0" fontId="149" fillId="41" borderId="26" applyNumberFormat="0" applyAlignment="0" applyProtection="0"/>
    <xf numFmtId="175" fontId="148" fillId="41" borderId="26" applyNumberFormat="0" applyAlignment="0" applyProtection="0"/>
    <xf numFmtId="0" fontId="149" fillId="41" borderId="26" applyNumberFormat="0" applyAlignment="0" applyProtection="0"/>
    <xf numFmtId="0" fontId="148" fillId="41" borderId="26" applyNumberFormat="0" applyAlignment="0" applyProtection="0"/>
    <xf numFmtId="0" fontId="148" fillId="41" borderId="26" applyNumberFormat="0" applyAlignment="0" applyProtection="0"/>
    <xf numFmtId="0" fontId="149" fillId="41" borderId="26" applyNumberFormat="0" applyAlignment="0" applyProtection="0"/>
    <xf numFmtId="0" fontId="148" fillId="41" borderId="26" applyNumberFormat="0" applyAlignment="0" applyProtection="0"/>
    <xf numFmtId="0" fontId="149" fillId="41" borderId="26" applyNumberFormat="0" applyAlignment="0" applyProtection="0"/>
    <xf numFmtId="0" fontId="148" fillId="41" borderId="26" applyNumberFormat="0" applyAlignment="0" applyProtection="0"/>
    <xf numFmtId="0" fontId="148" fillId="41" borderId="26" applyNumberFormat="0" applyAlignment="0" applyProtection="0"/>
    <xf numFmtId="0" fontId="148" fillId="41" borderId="26" applyNumberFormat="0" applyAlignment="0" applyProtection="0"/>
    <xf numFmtId="0" fontId="148" fillId="41" borderId="26" applyNumberFormat="0" applyAlignment="0" applyProtection="0"/>
    <xf numFmtId="0" fontId="148" fillId="41" borderId="26" applyNumberFormat="0" applyAlignment="0" applyProtection="0"/>
    <xf numFmtId="0" fontId="150" fillId="0" borderId="31" applyNumberFormat="0" applyFill="0" applyAlignment="0" applyProtection="0"/>
    <xf numFmtId="0" fontId="150" fillId="0" borderId="31" applyNumberFormat="0" applyFill="0" applyAlignment="0" applyProtection="0"/>
    <xf numFmtId="0" fontId="151" fillId="0" borderId="31" applyNumberFormat="0" applyFill="0" applyAlignment="0" applyProtection="0"/>
    <xf numFmtId="175" fontId="150" fillId="0" borderId="31" applyNumberFormat="0" applyFill="0" applyAlignment="0" applyProtection="0"/>
    <xf numFmtId="0" fontId="151" fillId="0" borderId="31" applyNumberFormat="0" applyFill="0" applyAlignment="0" applyProtection="0"/>
    <xf numFmtId="0" fontId="150" fillId="0" borderId="31" applyNumberFormat="0" applyFill="0" applyAlignment="0" applyProtection="0"/>
    <xf numFmtId="0" fontId="150" fillId="0" borderId="31" applyNumberFormat="0" applyFill="0" applyAlignment="0" applyProtection="0"/>
    <xf numFmtId="0" fontId="151" fillId="0" borderId="31" applyNumberFormat="0" applyFill="0" applyAlignment="0" applyProtection="0"/>
    <xf numFmtId="0" fontId="150" fillId="0" borderId="31" applyNumberFormat="0" applyFill="0" applyAlignment="0" applyProtection="0"/>
    <xf numFmtId="0" fontId="151" fillId="0" borderId="31" applyNumberFormat="0" applyFill="0" applyAlignment="0" applyProtection="0"/>
    <xf numFmtId="0" fontId="150" fillId="0" borderId="31" applyNumberFormat="0" applyFill="0" applyAlignment="0" applyProtection="0"/>
    <xf numFmtId="0" fontId="150" fillId="0" borderId="31" applyNumberFormat="0" applyFill="0" applyAlignment="0" applyProtection="0"/>
    <xf numFmtId="0" fontId="150" fillId="0" borderId="31" applyNumberFormat="0" applyFill="0" applyAlignment="0" applyProtection="0"/>
    <xf numFmtId="0" fontId="150" fillId="0" borderId="31" applyNumberFormat="0" applyFill="0" applyAlignment="0" applyProtection="0"/>
    <xf numFmtId="0" fontId="150" fillId="0" borderId="31" applyNumberFormat="0" applyFill="0" applyAlignment="0" applyProtection="0"/>
    <xf numFmtId="0" fontId="152" fillId="56" borderId="0" applyNumberFormat="0" applyBorder="0" applyAlignment="0" applyProtection="0"/>
    <xf numFmtId="0" fontId="152" fillId="56" borderId="0" applyNumberFormat="0" applyBorder="0" applyAlignment="0" applyProtection="0"/>
    <xf numFmtId="0" fontId="153" fillId="56" borderId="0" applyNumberFormat="0" applyBorder="0" applyAlignment="0" applyProtection="0"/>
    <xf numFmtId="175" fontId="152" fillId="56" borderId="0" applyNumberFormat="0" applyBorder="0" applyAlignment="0" applyProtection="0"/>
    <xf numFmtId="0" fontId="153" fillId="56" borderId="0" applyNumberFormat="0" applyBorder="0" applyAlignment="0" applyProtection="0"/>
    <xf numFmtId="0" fontId="152" fillId="56" borderId="0" applyNumberFormat="0" applyBorder="0" applyAlignment="0" applyProtection="0"/>
    <xf numFmtId="0" fontId="152" fillId="56" borderId="0" applyNumberFormat="0" applyBorder="0" applyAlignment="0" applyProtection="0"/>
    <xf numFmtId="0" fontId="153" fillId="56" borderId="0" applyNumberFormat="0" applyBorder="0" applyAlignment="0" applyProtection="0"/>
    <xf numFmtId="0" fontId="152" fillId="56" borderId="0" applyNumberFormat="0" applyBorder="0" applyAlignment="0" applyProtection="0"/>
    <xf numFmtId="0" fontId="153" fillId="56" borderId="0" applyNumberFormat="0" applyBorder="0" applyAlignment="0" applyProtection="0"/>
    <xf numFmtId="0" fontId="152" fillId="56" borderId="0" applyNumberFormat="0" applyBorder="0" applyAlignment="0" applyProtection="0"/>
    <xf numFmtId="0" fontId="152" fillId="56" borderId="0" applyNumberFormat="0" applyBorder="0" applyAlignment="0" applyProtection="0"/>
    <xf numFmtId="0" fontId="152" fillId="56" borderId="0" applyNumberFormat="0" applyBorder="0" applyAlignment="0" applyProtection="0"/>
    <xf numFmtId="0" fontId="152" fillId="56" borderId="0" applyNumberFormat="0" applyBorder="0" applyAlignment="0" applyProtection="0"/>
    <xf numFmtId="0" fontId="152" fillId="56" borderId="0" applyNumberFormat="0" applyBorder="0" applyAlignment="0" applyProtection="0"/>
    <xf numFmtId="0" fontId="45" fillId="0" borderId="0"/>
    <xf numFmtId="175" fontId="43" fillId="0" borderId="0"/>
    <xf numFmtId="0" fontId="9" fillId="0" borderId="0"/>
    <xf numFmtId="0" fontId="46" fillId="0" borderId="0"/>
    <xf numFmtId="175" fontId="154" fillId="0" borderId="0"/>
    <xf numFmtId="0" fontId="9" fillId="0" borderId="0"/>
    <xf numFmtId="0" fontId="154" fillId="0" borderId="0"/>
    <xf numFmtId="0" fontId="154" fillId="0" borderId="0"/>
    <xf numFmtId="0" fontId="154" fillId="0" borderId="0"/>
    <xf numFmtId="0" fontId="45" fillId="0" borderId="0"/>
    <xf numFmtId="175" fontId="154" fillId="0" borderId="0"/>
    <xf numFmtId="0" fontId="154" fillId="0" borderId="0"/>
    <xf numFmtId="0" fontId="154" fillId="0" borderId="0"/>
    <xf numFmtId="0" fontId="154" fillId="0" borderId="0"/>
    <xf numFmtId="0" fontId="154" fillId="0" borderId="0"/>
    <xf numFmtId="175" fontId="154" fillId="0" borderId="0"/>
    <xf numFmtId="0" fontId="154" fillId="0" borderId="0"/>
    <xf numFmtId="0" fontId="154" fillId="0" borderId="0"/>
    <xf numFmtId="0" fontId="154" fillId="0" borderId="0"/>
    <xf numFmtId="0" fontId="154" fillId="0" borderId="0"/>
    <xf numFmtId="175" fontId="154" fillId="0" borderId="0"/>
    <xf numFmtId="0" fontId="154" fillId="0" borderId="0"/>
    <xf numFmtId="0" fontId="154" fillId="0" borderId="0"/>
    <xf numFmtId="0" fontId="154" fillId="0" borderId="0"/>
    <xf numFmtId="0" fontId="154" fillId="0" borderId="0"/>
    <xf numFmtId="175" fontId="154" fillId="0" borderId="0"/>
    <xf numFmtId="0" fontId="154" fillId="0" borderId="0"/>
    <xf numFmtId="0" fontId="154" fillId="0" borderId="0"/>
    <xf numFmtId="0" fontId="154" fillId="0" borderId="0"/>
    <xf numFmtId="0" fontId="154" fillId="0" borderId="0"/>
    <xf numFmtId="0" fontId="45" fillId="0" borderId="0"/>
    <xf numFmtId="175" fontId="43" fillId="0" borderId="0"/>
    <xf numFmtId="0" fontId="45" fillId="0" borderId="0"/>
    <xf numFmtId="0" fontId="43" fillId="0" borderId="0"/>
    <xf numFmtId="175" fontId="43" fillId="0" borderId="0"/>
    <xf numFmtId="0" fontId="45" fillId="0" borderId="0"/>
    <xf numFmtId="201" fontId="22" fillId="0" borderId="0"/>
    <xf numFmtId="191" fontId="23" fillId="0" borderId="0"/>
    <xf numFmtId="175" fontId="22" fillId="0" borderId="0"/>
    <xf numFmtId="191" fontId="23" fillId="0" borderId="0"/>
    <xf numFmtId="175" fontId="22" fillId="0" borderId="0"/>
    <xf numFmtId="191" fontId="23" fillId="0" borderId="0"/>
    <xf numFmtId="175" fontId="22" fillId="0" borderId="0"/>
    <xf numFmtId="175" fontId="22" fillId="0" borderId="0"/>
    <xf numFmtId="0" fontId="22" fillId="0" borderId="0"/>
    <xf numFmtId="0" fontId="22" fillId="0" borderId="0"/>
    <xf numFmtId="0" fontId="22" fillId="0" borderId="0"/>
    <xf numFmtId="0" fontId="22" fillId="0" borderId="0"/>
    <xf numFmtId="175" fontId="9" fillId="0" borderId="0"/>
    <xf numFmtId="0" fontId="9" fillId="0" borderId="0"/>
    <xf numFmtId="191" fontId="23" fillId="0" borderId="0"/>
    <xf numFmtId="191" fontId="23" fillId="0" borderId="0"/>
    <xf numFmtId="191" fontId="23" fillId="0" borderId="0"/>
    <xf numFmtId="191" fontId="23" fillId="0" borderId="0"/>
    <xf numFmtId="191" fontId="23" fillId="0" borderId="0"/>
    <xf numFmtId="191" fontId="23" fillId="0" borderId="0"/>
    <xf numFmtId="175" fontId="22" fillId="0" borderId="0"/>
    <xf numFmtId="0" fontId="19" fillId="0" borderId="0"/>
    <xf numFmtId="0" fontId="19" fillId="0" borderId="0"/>
    <xf numFmtId="0" fontId="19" fillId="0" borderId="0"/>
    <xf numFmtId="0" fontId="19" fillId="0" borderId="0"/>
    <xf numFmtId="0" fontId="22" fillId="0" borderId="0"/>
    <xf numFmtId="175" fontId="22" fillId="0" borderId="0"/>
    <xf numFmtId="191" fontId="23" fillId="0" borderId="0"/>
    <xf numFmtId="0" fontId="19" fillId="0" borderId="0"/>
    <xf numFmtId="191" fontId="23" fillId="0" borderId="0"/>
    <xf numFmtId="175" fontId="22" fillId="0" borderId="0"/>
    <xf numFmtId="191" fontId="23" fillId="0" borderId="0"/>
    <xf numFmtId="175" fontId="22" fillId="0" borderId="0"/>
    <xf numFmtId="191" fontId="23" fillId="0" borderId="0"/>
    <xf numFmtId="175" fontId="22" fillId="0" borderId="0"/>
    <xf numFmtId="191" fontId="23" fillId="0" borderId="0"/>
    <xf numFmtId="175" fontId="22" fillId="0" borderId="0"/>
    <xf numFmtId="191" fontId="23" fillId="0" borderId="0"/>
    <xf numFmtId="175" fontId="22" fillId="0" borderId="0"/>
    <xf numFmtId="191" fontId="23" fillId="0" borderId="0"/>
    <xf numFmtId="175" fontId="22" fillId="0" borderId="0"/>
    <xf numFmtId="0" fontId="45" fillId="0" borderId="0"/>
    <xf numFmtId="0" fontId="19"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175" fontId="46" fillId="0" borderId="0"/>
    <xf numFmtId="175" fontId="22"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22" fillId="0" borderId="0"/>
    <xf numFmtId="0" fontId="19" fillId="0" borderId="0"/>
    <xf numFmtId="0" fontId="22" fillId="0" borderId="0"/>
    <xf numFmtId="0" fontId="19" fillId="0" borderId="0"/>
    <xf numFmtId="0" fontId="19" fillId="0" borderId="0"/>
    <xf numFmtId="0" fontId="19" fillId="0" borderId="0"/>
    <xf numFmtId="0" fontId="45" fillId="0" borderId="0"/>
    <xf numFmtId="0" fontId="22" fillId="0" borderId="0"/>
    <xf numFmtId="0" fontId="22" fillId="0" borderId="0"/>
    <xf numFmtId="0" fontId="22" fillId="0" borderId="0"/>
    <xf numFmtId="202" fontId="43" fillId="0" borderId="0"/>
    <xf numFmtId="175" fontId="9" fillId="0" borderId="0"/>
    <xf numFmtId="0" fontId="19" fillId="0" borderId="0"/>
    <xf numFmtId="0" fontId="19"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9" fillId="0" borderId="0"/>
    <xf numFmtId="0" fontId="47" fillId="0" borderId="0"/>
    <xf numFmtId="0" fontId="45" fillId="0" borderId="0"/>
    <xf numFmtId="0" fontId="45" fillId="0" borderId="0"/>
    <xf numFmtId="0" fontId="45" fillId="0" borderId="0"/>
    <xf numFmtId="0" fontId="9" fillId="0" borderId="0"/>
    <xf numFmtId="175" fontId="9"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154" fillId="0" borderId="0"/>
    <xf numFmtId="0" fontId="154" fillId="0" borderId="0"/>
    <xf numFmtId="0" fontId="154" fillId="0" borderId="0"/>
    <xf numFmtId="0" fontId="154" fillId="0" borderId="0"/>
    <xf numFmtId="175" fontId="154"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154" fillId="0" borderId="0"/>
    <xf numFmtId="0" fontId="154" fillId="0" borderId="0"/>
    <xf numFmtId="0" fontId="154" fillId="0" borderId="0"/>
    <xf numFmtId="0" fontId="154" fillId="0" borderId="0"/>
    <xf numFmtId="183" fontId="23"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22"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175" fontId="154" fillId="0" borderId="0"/>
    <xf numFmtId="0" fontId="154" fillId="0" borderId="0"/>
    <xf numFmtId="0" fontId="154" fillId="0" borderId="0"/>
    <xf numFmtId="0" fontId="154" fillId="0" borderId="0"/>
    <xf numFmtId="0" fontId="154" fillId="0" borderId="0"/>
    <xf numFmtId="0" fontId="45" fillId="0" borderId="0"/>
    <xf numFmtId="0" fontId="45" fillId="0" borderId="0"/>
    <xf numFmtId="0" fontId="45" fillId="0" borderId="0"/>
    <xf numFmtId="0" fontId="22" fillId="0" borderId="0"/>
    <xf numFmtId="0" fontId="22" fillId="0" borderId="0"/>
    <xf numFmtId="0" fontId="22" fillId="0" borderId="0"/>
    <xf numFmtId="0" fontId="22" fillId="0" borderId="0"/>
    <xf numFmtId="0" fontId="19" fillId="0" borderId="0"/>
    <xf numFmtId="175" fontId="46" fillId="0" borderId="0"/>
    <xf numFmtId="0" fontId="9" fillId="0" borderId="0"/>
    <xf numFmtId="0" fontId="43" fillId="57" borderId="32" applyNumberFormat="0" applyFont="0" applyAlignment="0" applyProtection="0"/>
    <xf numFmtId="0" fontId="43" fillId="57" borderId="32" applyNumberFormat="0" applyFont="0" applyAlignment="0" applyProtection="0"/>
    <xf numFmtId="0" fontId="137" fillId="57" borderId="32" applyNumberFormat="0" applyFont="0" applyAlignment="0" applyProtection="0"/>
    <xf numFmtId="0" fontId="9" fillId="5" borderId="16" applyNumberFormat="0" applyFont="0" applyAlignment="0" applyProtection="0"/>
    <xf numFmtId="175" fontId="23" fillId="57" borderId="32" applyNumberFormat="0" applyFont="0" applyAlignment="0" applyProtection="0"/>
    <xf numFmtId="0" fontId="45" fillId="57" borderId="32" applyNumberFormat="0" applyFont="0" applyAlignment="0" applyProtection="0"/>
    <xf numFmtId="0" fontId="43" fillId="57" borderId="32" applyNumberFormat="0" applyFont="0" applyAlignment="0" applyProtection="0"/>
    <xf numFmtId="0" fontId="43" fillId="57" borderId="32" applyNumberFormat="0" applyFont="0" applyAlignment="0" applyProtection="0"/>
    <xf numFmtId="0" fontId="45" fillId="57" borderId="32" applyNumberFormat="0" applyFont="0" applyAlignment="0" applyProtection="0"/>
    <xf numFmtId="0" fontId="43" fillId="57" borderId="32" applyNumberFormat="0" applyFont="0" applyAlignment="0" applyProtection="0"/>
    <xf numFmtId="0" fontId="45" fillId="57" borderId="32" applyNumberFormat="0" applyFont="0" applyAlignment="0" applyProtection="0"/>
    <xf numFmtId="0" fontId="43" fillId="57" borderId="32" applyNumberFormat="0" applyFont="0" applyAlignment="0" applyProtection="0"/>
    <xf numFmtId="0" fontId="43" fillId="57" borderId="32" applyNumberFormat="0" applyFont="0" applyAlignment="0" applyProtection="0"/>
    <xf numFmtId="0" fontId="43" fillId="57" borderId="32" applyNumberFormat="0" applyFont="0" applyAlignment="0" applyProtection="0"/>
    <xf numFmtId="0" fontId="43" fillId="57" borderId="32" applyNumberFormat="0" applyFont="0" applyAlignment="0" applyProtection="0"/>
    <xf numFmtId="0" fontId="43" fillId="57" borderId="32" applyNumberFormat="0" applyFont="0" applyAlignment="0" applyProtection="0"/>
    <xf numFmtId="0" fontId="155" fillId="54" borderId="33" applyNumberFormat="0" applyAlignment="0" applyProtection="0"/>
    <xf numFmtId="0" fontId="155" fillId="54" borderId="33" applyNumberFormat="0" applyAlignment="0" applyProtection="0"/>
    <xf numFmtId="0" fontId="156" fillId="54" borderId="33" applyNumberFormat="0" applyAlignment="0" applyProtection="0"/>
    <xf numFmtId="175" fontId="155" fillId="54" borderId="33" applyNumberFormat="0" applyAlignment="0" applyProtection="0"/>
    <xf numFmtId="0" fontId="156" fillId="54" borderId="33" applyNumberFormat="0" applyAlignment="0" applyProtection="0"/>
    <xf numFmtId="0" fontId="155" fillId="54" borderId="33" applyNumberFormat="0" applyAlignment="0" applyProtection="0"/>
    <xf numFmtId="0" fontId="155" fillId="54" borderId="33" applyNumberFormat="0" applyAlignment="0" applyProtection="0"/>
    <xf numFmtId="0" fontId="156" fillId="54" borderId="33" applyNumberFormat="0" applyAlignment="0" applyProtection="0"/>
    <xf numFmtId="0" fontId="155" fillId="54" borderId="33" applyNumberFormat="0" applyAlignment="0" applyProtection="0"/>
    <xf numFmtId="0" fontId="156" fillId="54" borderId="33" applyNumberFormat="0" applyAlignment="0" applyProtection="0"/>
    <xf numFmtId="0" fontId="155" fillId="54" borderId="33" applyNumberFormat="0" applyAlignment="0" applyProtection="0"/>
    <xf numFmtId="0" fontId="155" fillId="54" borderId="33" applyNumberFormat="0" applyAlignment="0" applyProtection="0"/>
    <xf numFmtId="0" fontId="155" fillId="54" borderId="33" applyNumberFormat="0" applyAlignment="0" applyProtection="0"/>
    <xf numFmtId="0" fontId="155" fillId="54" borderId="33" applyNumberFormat="0" applyAlignment="0" applyProtection="0"/>
    <xf numFmtId="0" fontId="155" fillId="54" borderId="33" applyNumberFormat="0" applyAlignment="0" applyProtection="0"/>
    <xf numFmtId="9" fontId="19" fillId="0" borderId="0" applyFont="0" applyFill="0" applyBorder="0" applyAlignment="0" applyProtection="0"/>
    <xf numFmtId="9" fontId="112"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112" fillId="0" borderId="0" applyFont="0" applyFill="0" applyBorder="0" applyAlignment="0" applyProtection="0"/>
    <xf numFmtId="9" fontId="9" fillId="0" borderId="0" applyFon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175"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157" fillId="0" borderId="35" applyNumberFormat="0" applyFill="0" applyAlignment="0" applyProtection="0"/>
    <xf numFmtId="0" fontId="157" fillId="0" borderId="35" applyNumberFormat="0" applyFill="0" applyAlignment="0" applyProtection="0"/>
    <xf numFmtId="0" fontId="158" fillId="0" borderId="35" applyNumberFormat="0" applyFill="0" applyAlignment="0" applyProtection="0"/>
    <xf numFmtId="175" fontId="157" fillId="0" borderId="35" applyNumberFormat="0" applyFill="0" applyAlignment="0" applyProtection="0"/>
    <xf numFmtId="0" fontId="158" fillId="0" borderId="35" applyNumberFormat="0" applyFill="0" applyAlignment="0" applyProtection="0"/>
    <xf numFmtId="0" fontId="157" fillId="0" borderId="35" applyNumberFormat="0" applyFill="0" applyAlignment="0" applyProtection="0"/>
    <xf numFmtId="0" fontId="157" fillId="0" borderId="35" applyNumberFormat="0" applyFill="0" applyAlignment="0" applyProtection="0"/>
    <xf numFmtId="0" fontId="158" fillId="0" borderId="35" applyNumberFormat="0" applyFill="0" applyAlignment="0" applyProtection="0"/>
    <xf numFmtId="0" fontId="157" fillId="0" borderId="35" applyNumberFormat="0" applyFill="0" applyAlignment="0" applyProtection="0"/>
    <xf numFmtId="0" fontId="158" fillId="0" borderId="35" applyNumberFormat="0" applyFill="0" applyAlignment="0" applyProtection="0"/>
    <xf numFmtId="0" fontId="157" fillId="0" borderId="35" applyNumberFormat="0" applyFill="0" applyAlignment="0" applyProtection="0"/>
    <xf numFmtId="0" fontId="157" fillId="0" borderId="35" applyNumberFormat="0" applyFill="0" applyAlignment="0" applyProtection="0"/>
    <xf numFmtId="0" fontId="157" fillId="0" borderId="35" applyNumberFormat="0" applyFill="0" applyAlignment="0" applyProtection="0"/>
    <xf numFmtId="0" fontId="157" fillId="0" borderId="35" applyNumberFormat="0" applyFill="0" applyAlignment="0" applyProtection="0"/>
    <xf numFmtId="0" fontId="157" fillId="0" borderId="35" applyNumberFormat="0" applyFill="0" applyAlignment="0" applyProtection="0"/>
    <xf numFmtId="0" fontId="159" fillId="0" borderId="0" applyNumberFormat="0" applyFill="0" applyBorder="0" applyAlignment="0" applyProtection="0"/>
    <xf numFmtId="0" fontId="159" fillId="0" borderId="0" applyNumberFormat="0" applyFill="0" applyBorder="0" applyAlignment="0" applyProtection="0"/>
    <xf numFmtId="0" fontId="160" fillId="0" borderId="0" applyNumberFormat="0" applyFill="0" applyBorder="0" applyAlignment="0" applyProtection="0"/>
    <xf numFmtId="175" fontId="159" fillId="0" borderId="0" applyNumberFormat="0" applyFill="0" applyBorder="0" applyAlignment="0" applyProtection="0"/>
    <xf numFmtId="0" fontId="160" fillId="0" borderId="0" applyNumberFormat="0" applyFill="0" applyBorder="0" applyAlignment="0" applyProtection="0"/>
    <xf numFmtId="0" fontId="159" fillId="0" borderId="0" applyNumberFormat="0" applyFill="0" applyBorder="0" applyAlignment="0" applyProtection="0"/>
    <xf numFmtId="0" fontId="159" fillId="0" borderId="0" applyNumberFormat="0" applyFill="0" applyBorder="0" applyAlignment="0" applyProtection="0"/>
    <xf numFmtId="0" fontId="160" fillId="0" borderId="0" applyNumberFormat="0" applyFill="0" applyBorder="0" applyAlignment="0" applyProtection="0"/>
    <xf numFmtId="0" fontId="159" fillId="0" borderId="0" applyNumberFormat="0" applyFill="0" applyBorder="0" applyAlignment="0" applyProtection="0"/>
    <xf numFmtId="0" fontId="160" fillId="0" borderId="0" applyNumberFormat="0" applyFill="0" applyBorder="0" applyAlignment="0" applyProtection="0"/>
    <xf numFmtId="0" fontId="159" fillId="0" borderId="0" applyNumberFormat="0" applyFill="0" applyBorder="0" applyAlignment="0" applyProtection="0"/>
    <xf numFmtId="0" fontId="159" fillId="0" borderId="0" applyNumberFormat="0" applyFill="0" applyBorder="0" applyAlignment="0" applyProtection="0"/>
    <xf numFmtId="0" fontId="159" fillId="0" borderId="0" applyNumberFormat="0" applyFill="0" applyBorder="0" applyAlignment="0" applyProtection="0"/>
    <xf numFmtId="0" fontId="159" fillId="0" borderId="0" applyNumberFormat="0" applyFill="0" applyBorder="0" applyAlignment="0" applyProtection="0"/>
    <xf numFmtId="0" fontId="159" fillId="0" borderId="0" applyNumberFormat="0" applyFill="0" applyBorder="0" applyAlignment="0" applyProtection="0"/>
    <xf numFmtId="9" fontId="9" fillId="0" borderId="0" applyFont="0" applyFill="0" applyBorder="0" applyAlignment="0" applyProtection="0"/>
    <xf numFmtId="0" fontId="9" fillId="0" borderId="0"/>
    <xf numFmtId="0" fontId="22" fillId="0" borderId="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53" fillId="0" borderId="0"/>
    <xf numFmtId="0" fontId="9"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97" fillId="0" borderId="0">
      <alignment vertical="top"/>
    </xf>
    <xf numFmtId="9" fontId="22" fillId="0" borderId="0" applyFont="0" applyFill="0" applyBorder="0" applyAlignment="0" applyProtection="0"/>
    <xf numFmtId="167" fontId="19" fillId="0" borderId="0" applyFont="0" applyFill="0" applyBorder="0" applyAlignment="0" applyProtection="0"/>
    <xf numFmtId="0" fontId="112" fillId="0" borderId="0"/>
    <xf numFmtId="0" fontId="46" fillId="0" borderId="0"/>
    <xf numFmtId="0" fontId="112" fillId="0" borderId="0"/>
    <xf numFmtId="41" fontId="112" fillId="0" borderId="0" applyFont="0" applyFill="0" applyBorder="0" applyAlignment="0" applyProtection="0"/>
    <xf numFmtId="9" fontId="112" fillId="0" borderId="0" applyFont="0" applyFill="0" applyBorder="0" applyAlignment="0" applyProtection="0"/>
    <xf numFmtId="0" fontId="112" fillId="0" borderId="0"/>
    <xf numFmtId="0" fontId="9" fillId="0" borderId="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175" fontId="9" fillId="0" borderId="0"/>
    <xf numFmtId="0" fontId="9" fillId="0" borderId="0"/>
    <xf numFmtId="175" fontId="9" fillId="0" borderId="0"/>
    <xf numFmtId="0" fontId="9" fillId="0" borderId="0"/>
    <xf numFmtId="0" fontId="9" fillId="0" borderId="0"/>
    <xf numFmtId="175" fontId="9" fillId="0" borderId="0"/>
    <xf numFmtId="0" fontId="9" fillId="0" borderId="0"/>
    <xf numFmtId="0" fontId="9" fillId="5" borderId="16" applyNumberFormat="0" applyFont="0" applyAlignment="0" applyProtection="0"/>
    <xf numFmtId="0" fontId="119" fillId="0" borderId="0"/>
    <xf numFmtId="9" fontId="9" fillId="0" borderId="0" applyFont="0" applyFill="0" applyBorder="0" applyAlignment="0" applyProtection="0"/>
    <xf numFmtId="0" fontId="119" fillId="0" borderId="0"/>
    <xf numFmtId="43" fontId="117" fillId="0" borderId="0" applyFont="0" applyFill="0" applyBorder="0" applyAlignment="0" applyProtection="0"/>
    <xf numFmtId="43" fontId="117" fillId="0" borderId="0" applyFont="0" applyFill="0" applyBorder="0" applyAlignment="0" applyProtection="0"/>
    <xf numFmtId="9" fontId="22" fillId="0" borderId="0" applyFont="0" applyFill="0" applyBorder="0" applyAlignment="0" applyProtection="0">
      <alignment wrapText="1"/>
    </xf>
    <xf numFmtId="0" fontId="9" fillId="0" borderId="0"/>
    <xf numFmtId="0" fontId="22" fillId="0" borderId="0">
      <alignment wrapText="1"/>
    </xf>
    <xf numFmtId="43" fontId="22" fillId="0" borderId="0" applyFont="0" applyFill="0" applyBorder="0" applyAlignment="0" applyProtection="0">
      <alignment wrapText="1"/>
    </xf>
    <xf numFmtId="43" fontId="9" fillId="0" borderId="0" applyFont="0" applyFill="0" applyBorder="0" applyAlignment="0" applyProtection="0"/>
    <xf numFmtId="43" fontId="9" fillId="0" borderId="0" applyFont="0" applyFill="0" applyBorder="0" applyAlignment="0" applyProtection="0"/>
    <xf numFmtId="0" fontId="9" fillId="0" borderId="0"/>
    <xf numFmtId="0" fontId="53" fillId="0" borderId="0" applyFont="0" applyFill="0" applyBorder="0" applyAlignment="0" applyProtection="0"/>
    <xf numFmtId="0" fontId="53" fillId="0" borderId="0" applyFont="0" applyFill="0" applyBorder="0" applyAlignment="0" applyProtection="0"/>
    <xf numFmtId="0" fontId="97" fillId="0" borderId="0">
      <alignment vertical="top"/>
    </xf>
    <xf numFmtId="0" fontId="53" fillId="0" borderId="0" applyFont="0" applyFill="0" applyBorder="0" applyAlignment="0" applyProtection="0"/>
    <xf numFmtId="0" fontId="53" fillId="0" borderId="0"/>
    <xf numFmtId="43" fontId="9" fillId="0" borderId="0" applyFont="0" applyFill="0" applyBorder="0" applyAlignment="0" applyProtection="0"/>
    <xf numFmtId="203" fontId="45" fillId="0" borderId="0" applyFont="0" applyFill="0" applyBorder="0" applyAlignment="0" applyProtection="0"/>
    <xf numFmtId="0" fontId="53" fillId="0" borderId="0"/>
    <xf numFmtId="0" fontId="97" fillId="0" borderId="0">
      <alignment vertical="top"/>
    </xf>
    <xf numFmtId="0" fontId="53" fillId="0" borderId="0" applyFont="0" applyFill="0" applyBorder="0" applyAlignment="0" applyProtection="0"/>
    <xf numFmtId="43" fontId="129" fillId="0" borderId="0" applyFont="0" applyFill="0" applyBorder="0" applyAlignment="0" applyProtection="0"/>
    <xf numFmtId="0" fontId="9" fillId="0" borderId="0"/>
    <xf numFmtId="9" fontId="45" fillId="0" borderId="0" applyFont="0" applyFill="0" applyBorder="0" applyAlignment="0" applyProtection="0"/>
    <xf numFmtId="0" fontId="22" fillId="0" borderId="0"/>
    <xf numFmtId="0" fontId="9" fillId="0" borderId="0"/>
    <xf numFmtId="175" fontId="23" fillId="0" borderId="0"/>
    <xf numFmtId="167" fontId="9" fillId="0" borderId="0" applyFont="0" applyFill="0" applyBorder="0" applyAlignment="0" applyProtection="0"/>
    <xf numFmtId="43" fontId="47" fillId="0" borderId="0" applyFont="0" applyFill="0" applyBorder="0" applyAlignment="0" applyProtection="0"/>
    <xf numFmtId="0" fontId="47" fillId="0" borderId="0"/>
    <xf numFmtId="167" fontId="19" fillId="0" borderId="0" applyFont="0" applyFill="0" applyBorder="0" applyAlignment="0" applyProtection="0"/>
    <xf numFmtId="9" fontId="9" fillId="0" borderId="0" applyFont="0" applyFill="0" applyBorder="0" applyAlignment="0" applyProtection="0"/>
    <xf numFmtId="0" fontId="9" fillId="0" borderId="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9" fontId="1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53" fillId="0" borderId="0"/>
    <xf numFmtId="0" fontId="9" fillId="0" borderId="0"/>
    <xf numFmtId="203" fontId="45" fillId="0" borderId="0" applyFont="0" applyFill="0" applyBorder="0" applyAlignment="0" applyProtection="0"/>
    <xf numFmtId="0" fontId="164" fillId="0" borderId="0"/>
    <xf numFmtId="43" fontId="164" fillId="0" borderId="0" applyFont="0" applyFill="0" applyBorder="0" applyAlignment="0" applyProtection="0"/>
    <xf numFmtId="0" fontId="9" fillId="0" borderId="0"/>
    <xf numFmtId="0" fontId="22" fillId="0" borderId="0"/>
    <xf numFmtId="0" fontId="22" fillId="0" borderId="0"/>
    <xf numFmtId="0" fontId="22" fillId="0" borderId="0"/>
    <xf numFmtId="0" fontId="165" fillId="0" borderId="53"/>
    <xf numFmtId="0" fontId="166" fillId="0" borderId="0"/>
    <xf numFmtId="165" fontId="22" fillId="0" borderId="0" applyFont="0" applyFill="0" applyBorder="0" applyAlignment="0" applyProtection="0"/>
    <xf numFmtId="204" fontId="22" fillId="0" borderId="0" applyFont="0" applyFill="0" applyBorder="0" applyAlignment="0" applyProtection="0"/>
    <xf numFmtId="0" fontId="167" fillId="0" borderId="0" applyNumberFormat="0" applyFill="0" applyBorder="0" applyAlignment="0" applyProtection="0">
      <alignment vertical="top"/>
      <protection locked="0"/>
    </xf>
    <xf numFmtId="0" fontId="168" fillId="0" borderId="0" applyNumberFormat="0" applyFill="0" applyBorder="0" applyAlignment="0" applyProtection="0">
      <alignment vertical="top"/>
      <protection locked="0"/>
    </xf>
    <xf numFmtId="41" fontId="166" fillId="0" borderId="0" applyFont="0" applyFill="0" applyBorder="0" applyAlignment="0" applyProtection="0"/>
    <xf numFmtId="0" fontId="169" fillId="0" borderId="0"/>
    <xf numFmtId="49" fontId="23" fillId="0" borderId="0" applyProtection="0">
      <alignment horizontal="left"/>
    </xf>
    <xf numFmtId="49" fontId="23" fillId="0" borderId="0" applyProtection="0">
      <alignment horizontal="left"/>
    </xf>
    <xf numFmtId="0" fontId="22" fillId="0" borderId="0"/>
    <xf numFmtId="0" fontId="22" fillId="0" borderId="0"/>
    <xf numFmtId="0" fontId="22" fillId="0" borderId="0"/>
    <xf numFmtId="0" fontId="22" fillId="0" borderId="0"/>
    <xf numFmtId="0" fontId="170" fillId="0" borderId="0"/>
    <xf numFmtId="205" fontId="23" fillId="0" borderId="0" applyFill="0" applyBorder="0" applyProtection="0">
      <alignment horizontal="right"/>
    </xf>
    <xf numFmtId="206" fontId="23" fillId="0" borderId="0" applyFill="0" applyBorder="0" applyProtection="0">
      <alignment horizontal="right"/>
    </xf>
    <xf numFmtId="207" fontId="171" fillId="0" borderId="0" applyFill="0" applyBorder="0" applyProtection="0">
      <alignment horizontal="center"/>
    </xf>
    <xf numFmtId="208" fontId="171" fillId="0" borderId="0" applyFill="0" applyBorder="0" applyProtection="0">
      <alignment horizontal="center"/>
    </xf>
    <xf numFmtId="209" fontId="172" fillId="0" borderId="0" applyFill="0" applyBorder="0" applyProtection="0">
      <alignment horizontal="right"/>
    </xf>
    <xf numFmtId="210" fontId="23" fillId="0" borderId="0" applyFill="0" applyBorder="0" applyProtection="0">
      <alignment horizontal="right"/>
    </xf>
    <xf numFmtId="211" fontId="23" fillId="0" borderId="0" applyFill="0" applyBorder="0" applyProtection="0">
      <alignment horizontal="right"/>
    </xf>
    <xf numFmtId="212" fontId="23" fillId="0" borderId="0" applyFill="0" applyBorder="0" applyProtection="0">
      <alignment horizontal="right"/>
    </xf>
    <xf numFmtId="213" fontId="23" fillId="0" borderId="0" applyFill="0" applyBorder="0" applyProtection="0">
      <alignment horizontal="right"/>
    </xf>
    <xf numFmtId="0" fontId="173" fillId="0" borderId="0" applyNumberFormat="0" applyFill="0" applyBorder="0" applyAlignment="0" applyProtection="0">
      <alignment vertical="top"/>
      <protection locked="0"/>
    </xf>
    <xf numFmtId="0" fontId="174" fillId="0" borderId="0"/>
    <xf numFmtId="214" fontId="22" fillId="0" borderId="0" applyFont="0" applyFill="0" applyBorder="0" applyAlignment="0" applyProtection="0"/>
    <xf numFmtId="215" fontId="22" fillId="0" borderId="0" applyFont="0" applyFill="0" applyBorder="0" applyAlignment="0" applyProtection="0"/>
    <xf numFmtId="0" fontId="9" fillId="13" borderId="0" applyNumberFormat="0" applyBorder="0" applyAlignment="0" applyProtection="0"/>
    <xf numFmtId="0" fontId="9" fillId="17" borderId="0" applyNumberFormat="0" applyBorder="0" applyAlignment="0" applyProtection="0"/>
    <xf numFmtId="0" fontId="9" fillId="21" borderId="0" applyNumberFormat="0" applyBorder="0" applyAlignment="0" applyProtection="0"/>
    <xf numFmtId="0" fontId="9" fillId="25" borderId="0" applyNumberFormat="0" applyBorder="0" applyAlignment="0" applyProtection="0"/>
    <xf numFmtId="0" fontId="9" fillId="29" borderId="0" applyNumberFormat="0" applyBorder="0" applyAlignment="0" applyProtection="0"/>
    <xf numFmtId="0" fontId="9" fillId="33" borderId="0" applyNumberFormat="0" applyBorder="0" applyAlignment="0" applyProtection="0"/>
    <xf numFmtId="216" fontId="9" fillId="14" borderId="0" applyNumberFormat="0" applyBorder="0" applyAlignment="0" applyProtection="0"/>
    <xf numFmtId="217" fontId="9" fillId="14" borderId="0" applyNumberFormat="0" applyBorder="0" applyAlignment="0" applyProtection="0"/>
    <xf numFmtId="218" fontId="9" fillId="14" borderId="0" applyNumberFormat="0" applyBorder="0" applyAlignment="0" applyProtection="0"/>
    <xf numFmtId="0" fontId="9" fillId="14" borderId="0" applyNumberFormat="0" applyBorder="0" applyAlignment="0" applyProtection="0"/>
    <xf numFmtId="0" fontId="9" fillId="18" borderId="0" applyNumberFormat="0" applyBorder="0" applyAlignment="0" applyProtection="0"/>
    <xf numFmtId="0" fontId="9" fillId="22" borderId="0" applyNumberFormat="0" applyBorder="0" applyAlignment="0" applyProtection="0"/>
    <xf numFmtId="0" fontId="9" fillId="26" borderId="0" applyNumberFormat="0" applyBorder="0" applyAlignment="0" applyProtection="0"/>
    <xf numFmtId="0" fontId="9" fillId="30" borderId="0" applyNumberFormat="0" applyBorder="0" applyAlignment="0" applyProtection="0"/>
    <xf numFmtId="0" fontId="9" fillId="34" borderId="0" applyNumberFormat="0" applyBorder="0" applyAlignment="0" applyProtection="0"/>
    <xf numFmtId="0" fontId="175" fillId="60" borderId="53"/>
    <xf numFmtId="0" fontId="126" fillId="0" borderId="0" applyNumberFormat="0" applyAlignment="0"/>
    <xf numFmtId="0" fontId="125" fillId="0" borderId="0">
      <alignment horizontal="center" wrapText="1"/>
      <protection locked="0"/>
    </xf>
    <xf numFmtId="43" fontId="114" fillId="0" borderId="0" applyFont="0" applyFill="0" applyBorder="0" applyAlignment="0" applyProtection="0"/>
    <xf numFmtId="216" fontId="64" fillId="7" borderId="0" applyNumberFormat="0" applyBorder="0" applyAlignment="0" applyProtection="0"/>
    <xf numFmtId="217" fontId="64" fillId="7" borderId="0" applyNumberFormat="0" applyBorder="0" applyAlignment="0" applyProtection="0"/>
    <xf numFmtId="218" fontId="64" fillId="7" borderId="0" applyNumberFormat="0" applyBorder="0" applyAlignment="0" applyProtection="0"/>
    <xf numFmtId="219" fontId="129" fillId="0" borderId="0" applyFill="0" applyBorder="0" applyAlignment="0"/>
    <xf numFmtId="220" fontId="22" fillId="0" borderId="0" applyFill="0" applyBorder="0" applyAlignment="0"/>
    <xf numFmtId="220" fontId="22" fillId="0" borderId="0" applyFill="0" applyBorder="0" applyAlignment="0"/>
    <xf numFmtId="189" fontId="22" fillId="0" borderId="0" applyFill="0" applyBorder="0" applyAlignment="0"/>
    <xf numFmtId="221" fontId="22" fillId="0" borderId="0" applyFill="0" applyBorder="0" applyAlignment="0"/>
    <xf numFmtId="222" fontId="22" fillId="0" borderId="0" applyFill="0" applyBorder="0" applyAlignment="0"/>
    <xf numFmtId="223" fontId="22" fillId="0" borderId="0" applyFill="0" applyBorder="0" applyAlignment="0"/>
    <xf numFmtId="224" fontId="22" fillId="0" borderId="0" applyFill="0" applyBorder="0" applyAlignment="0"/>
    <xf numFmtId="220" fontId="22" fillId="0" borderId="0" applyFill="0" applyBorder="0" applyAlignment="0"/>
    <xf numFmtId="224" fontId="22" fillId="0" borderId="0" applyFill="0" applyBorder="0" applyAlignment="0"/>
    <xf numFmtId="199" fontId="22" fillId="0" borderId="0" applyFill="0" applyBorder="0" applyAlignment="0"/>
    <xf numFmtId="225" fontId="22" fillId="0" borderId="0" applyFill="0" applyBorder="0" applyAlignment="0"/>
    <xf numFmtId="199" fontId="22" fillId="0" borderId="0" applyFill="0" applyBorder="0" applyAlignment="0"/>
    <xf numFmtId="189" fontId="22" fillId="0" borderId="0" applyFill="0" applyBorder="0" applyAlignment="0"/>
    <xf numFmtId="3" fontId="122" fillId="0" borderId="50"/>
    <xf numFmtId="1" fontId="176" fillId="0" borderId="54">
      <alignment vertical="top"/>
    </xf>
    <xf numFmtId="37" fontId="177" fillId="0" borderId="0"/>
    <xf numFmtId="37" fontId="177" fillId="0" borderId="0"/>
    <xf numFmtId="37" fontId="177" fillId="0" borderId="0"/>
    <xf numFmtId="37" fontId="177" fillId="0" borderId="0"/>
    <xf numFmtId="37" fontId="177" fillId="0" borderId="0"/>
    <xf numFmtId="37" fontId="177" fillId="0" borderId="0"/>
    <xf numFmtId="37" fontId="177" fillId="0" borderId="0"/>
    <xf numFmtId="37" fontId="177" fillId="0" borderId="0"/>
    <xf numFmtId="41" fontId="36" fillId="0" borderId="0" applyFont="0" applyFill="0" applyBorder="0" applyAlignment="0" applyProtection="0"/>
    <xf numFmtId="224" fontId="22" fillId="0" borderId="0" applyFont="0" applyFill="0" applyBorder="0" applyAlignment="0" applyProtection="0"/>
    <xf numFmtId="220" fontId="22" fillId="0" borderId="0" applyFont="0" applyFill="0" applyBorder="0" applyAlignment="0" applyProtection="0"/>
    <xf numFmtId="38" fontId="122" fillId="0" borderId="11"/>
    <xf numFmtId="43" fontId="178" fillId="0" borderId="0" applyFont="0" applyFill="0" applyBorder="0" applyAlignment="0" applyProtection="0"/>
    <xf numFmtId="43" fontId="9" fillId="0" borderId="0" applyFont="0" applyFill="0" applyBorder="0" applyAlignment="0" applyProtection="0"/>
    <xf numFmtId="43" fontId="179" fillId="0" borderId="0" applyFont="0" applyFill="0" applyBorder="0" applyAlignment="0" applyProtection="0"/>
    <xf numFmtId="43" fontId="179" fillId="0" borderId="0" applyFont="0" applyFill="0" applyBorder="0" applyAlignment="0" applyProtection="0"/>
    <xf numFmtId="43" fontId="179" fillId="0" borderId="0" applyFont="0" applyFill="0" applyBorder="0" applyAlignment="0" applyProtection="0"/>
    <xf numFmtId="43" fontId="179" fillId="0" borderId="0" applyFont="0" applyFill="0" applyBorder="0" applyAlignment="0" applyProtection="0"/>
    <xf numFmtId="43" fontId="179" fillId="0" borderId="0" applyFont="0" applyFill="0" applyBorder="0" applyAlignment="0" applyProtection="0"/>
    <xf numFmtId="43" fontId="179" fillId="0" borderId="0" applyFont="0" applyFill="0" applyBorder="0" applyAlignment="0" applyProtection="0"/>
    <xf numFmtId="43" fontId="179" fillId="0" borderId="0" applyFont="0" applyFill="0" applyBorder="0" applyAlignment="0" applyProtection="0"/>
    <xf numFmtId="43" fontId="179" fillId="0" borderId="0" applyFont="0" applyFill="0" applyBorder="0" applyAlignment="0" applyProtection="0"/>
    <xf numFmtId="43" fontId="179" fillId="0" borderId="0" applyFont="0" applyFill="0" applyBorder="0" applyAlignment="0" applyProtection="0"/>
    <xf numFmtId="43" fontId="179" fillId="0" borderId="0" applyFont="0" applyFill="0" applyBorder="0" applyAlignment="0" applyProtection="0"/>
    <xf numFmtId="43" fontId="179" fillId="0" borderId="0" applyFont="0" applyFill="0" applyBorder="0" applyAlignment="0" applyProtection="0"/>
    <xf numFmtId="43" fontId="179" fillId="0" borderId="0" applyFont="0" applyFill="0" applyBorder="0" applyAlignment="0" applyProtection="0"/>
    <xf numFmtId="43" fontId="9" fillId="0" borderId="0" applyFont="0" applyFill="0" applyBorder="0" applyAlignment="0" applyProtection="0"/>
    <xf numFmtId="43" fontId="179" fillId="0" borderId="0" applyFont="0" applyFill="0" applyBorder="0" applyAlignment="0" applyProtection="0"/>
    <xf numFmtId="43" fontId="179" fillId="0" borderId="0" applyFont="0" applyFill="0" applyBorder="0" applyAlignment="0" applyProtection="0"/>
    <xf numFmtId="43" fontId="179" fillId="0" borderId="0" applyFont="0" applyFill="0" applyBorder="0" applyAlignment="0" applyProtection="0"/>
    <xf numFmtId="43" fontId="9" fillId="0" borderId="0" applyFont="0" applyFill="0" applyBorder="0" applyAlignment="0" applyProtection="0"/>
    <xf numFmtId="43" fontId="179" fillId="0" borderId="0" applyFont="0" applyFill="0" applyBorder="0" applyAlignment="0" applyProtection="0"/>
    <xf numFmtId="43" fontId="179" fillId="0" borderId="0" applyFont="0" applyFill="0" applyBorder="0" applyAlignment="0" applyProtection="0"/>
    <xf numFmtId="43" fontId="179" fillId="0" borderId="0" applyFont="0" applyFill="0" applyBorder="0" applyAlignment="0" applyProtection="0"/>
    <xf numFmtId="43" fontId="179" fillId="0" borderId="0" applyFont="0" applyFill="0" applyBorder="0" applyAlignment="0" applyProtection="0"/>
    <xf numFmtId="43" fontId="179" fillId="0" borderId="0" applyFont="0" applyFill="0" applyBorder="0" applyAlignment="0" applyProtection="0"/>
    <xf numFmtId="43" fontId="163"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80"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80" fillId="0" borderId="0" applyFont="0" applyFill="0" applyBorder="0" applyAlignment="0" applyProtection="0"/>
    <xf numFmtId="43" fontId="19" fillId="0" borderId="0" applyFont="0" applyFill="0" applyBorder="0" applyAlignment="0" applyProtection="0"/>
    <xf numFmtId="43" fontId="45"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81" fillId="0" borderId="0" applyFont="0" applyFill="0" applyBorder="0" applyAlignment="0" applyProtection="0"/>
    <xf numFmtId="43" fontId="182" fillId="0" borderId="0" applyFont="0" applyFill="0" applyBorder="0" applyAlignment="0" applyProtection="0"/>
    <xf numFmtId="43" fontId="161" fillId="0" borderId="0" applyFont="0" applyFill="0" applyBorder="0" applyAlignment="0" applyProtection="0"/>
    <xf numFmtId="43" fontId="180" fillId="0" borderId="0" applyFont="0" applyFill="0" applyBorder="0" applyAlignment="0" applyProtection="0"/>
    <xf numFmtId="43" fontId="180" fillId="0" borderId="0" applyFont="0" applyFill="0" applyBorder="0" applyAlignment="0" applyProtection="0"/>
    <xf numFmtId="43" fontId="180" fillId="0" borderId="0" applyFont="0" applyFill="0" applyBorder="0" applyAlignment="0" applyProtection="0"/>
    <xf numFmtId="43" fontId="180" fillId="0" borderId="0" applyFont="0" applyFill="0" applyBorder="0" applyAlignment="0" applyProtection="0"/>
    <xf numFmtId="43" fontId="180" fillId="0" borderId="0" applyFont="0" applyFill="0" applyBorder="0" applyAlignment="0" applyProtection="0"/>
    <xf numFmtId="43" fontId="180" fillId="0" borderId="0" applyFont="0" applyFill="0" applyBorder="0" applyAlignment="0" applyProtection="0"/>
    <xf numFmtId="43" fontId="180" fillId="0" borderId="0" applyFont="0" applyFill="0" applyBorder="0" applyAlignment="0" applyProtection="0"/>
    <xf numFmtId="43" fontId="180" fillId="0" borderId="0" applyFont="0" applyFill="0" applyBorder="0" applyAlignment="0" applyProtection="0"/>
    <xf numFmtId="43" fontId="180" fillId="0" borderId="0" applyFont="0" applyFill="0" applyBorder="0" applyAlignment="0" applyProtection="0"/>
    <xf numFmtId="43" fontId="180" fillId="0" borderId="0" applyFont="0" applyFill="0" applyBorder="0" applyAlignment="0" applyProtection="0"/>
    <xf numFmtId="43" fontId="180" fillId="0" borderId="0" applyFont="0" applyFill="0" applyBorder="0" applyAlignment="0" applyProtection="0"/>
    <xf numFmtId="43" fontId="161" fillId="0" borderId="0" applyFont="0" applyFill="0" applyBorder="0" applyAlignment="0" applyProtection="0"/>
    <xf numFmtId="43" fontId="161" fillId="0" borderId="0" applyFont="0" applyFill="0" applyBorder="0" applyAlignment="0" applyProtection="0"/>
    <xf numFmtId="43" fontId="161" fillId="0" borderId="0" applyFont="0" applyFill="0" applyBorder="0" applyAlignment="0" applyProtection="0"/>
    <xf numFmtId="43" fontId="161" fillId="0" borderId="0" applyFont="0" applyFill="0" applyBorder="0" applyAlignment="0" applyProtection="0"/>
    <xf numFmtId="43" fontId="161" fillId="0" borderId="0" applyFont="0" applyFill="0" applyBorder="0" applyAlignment="0" applyProtection="0"/>
    <xf numFmtId="43" fontId="161" fillId="0" borderId="0" applyFont="0" applyFill="0" applyBorder="0" applyAlignment="0" applyProtection="0"/>
    <xf numFmtId="43" fontId="161" fillId="0" borderId="0" applyFont="0" applyFill="0" applyBorder="0" applyAlignment="0" applyProtection="0"/>
    <xf numFmtId="43" fontId="161" fillId="0" borderId="0" applyFont="0" applyFill="0" applyBorder="0" applyAlignment="0" applyProtection="0"/>
    <xf numFmtId="43" fontId="161" fillId="0" borderId="0" applyFont="0" applyFill="0" applyBorder="0" applyAlignment="0" applyProtection="0"/>
    <xf numFmtId="43" fontId="161" fillId="0" borderId="0" applyFont="0" applyFill="0" applyBorder="0" applyAlignment="0" applyProtection="0"/>
    <xf numFmtId="43" fontId="161" fillId="0" borderId="0" applyFont="0" applyFill="0" applyBorder="0" applyAlignment="0" applyProtection="0"/>
    <xf numFmtId="43" fontId="161" fillId="0" borderId="0" applyFont="0" applyFill="0" applyBorder="0" applyAlignment="0" applyProtection="0"/>
    <xf numFmtId="43" fontId="161" fillId="0" borderId="0" applyFont="0" applyFill="0" applyBorder="0" applyAlignment="0" applyProtection="0"/>
    <xf numFmtId="43" fontId="161" fillId="0" borderId="0" applyFont="0" applyFill="0" applyBorder="0" applyAlignment="0" applyProtection="0"/>
    <xf numFmtId="43" fontId="161" fillId="0" borderId="0" applyFont="0" applyFill="0" applyBorder="0" applyAlignment="0" applyProtection="0"/>
    <xf numFmtId="43" fontId="161" fillId="0" borderId="0" applyFont="0" applyFill="0" applyBorder="0" applyAlignment="0" applyProtection="0"/>
    <xf numFmtId="43" fontId="161" fillId="0" borderId="0" applyFont="0" applyFill="0" applyBorder="0" applyAlignment="0" applyProtection="0"/>
    <xf numFmtId="43" fontId="161" fillId="0" borderId="0" applyFont="0" applyFill="0" applyBorder="0" applyAlignment="0" applyProtection="0"/>
    <xf numFmtId="43" fontId="161" fillId="0" borderId="0" applyFont="0" applyFill="0" applyBorder="0" applyAlignment="0" applyProtection="0"/>
    <xf numFmtId="43" fontId="180" fillId="0" borderId="0" applyFont="0" applyFill="0" applyBorder="0" applyAlignment="0" applyProtection="0"/>
    <xf numFmtId="43" fontId="180" fillId="0" borderId="0" applyFont="0" applyFill="0" applyBorder="0" applyAlignment="0" applyProtection="0"/>
    <xf numFmtId="43" fontId="180" fillId="0" borderId="0" applyFont="0" applyFill="0" applyBorder="0" applyAlignment="0" applyProtection="0"/>
    <xf numFmtId="43" fontId="180" fillId="0" borderId="0" applyFont="0" applyFill="0" applyBorder="0" applyAlignment="0" applyProtection="0"/>
    <xf numFmtId="43" fontId="180" fillId="0" borderId="0" applyFont="0" applyFill="0" applyBorder="0" applyAlignment="0" applyProtection="0"/>
    <xf numFmtId="43" fontId="180" fillId="0" borderId="0" applyFont="0" applyFill="0" applyBorder="0" applyAlignment="0" applyProtection="0"/>
    <xf numFmtId="43" fontId="180" fillId="0" borderId="0" applyFont="0" applyFill="0" applyBorder="0" applyAlignment="0" applyProtection="0"/>
    <xf numFmtId="43" fontId="180" fillId="0" borderId="0" applyFont="0" applyFill="0" applyBorder="0" applyAlignment="0" applyProtection="0"/>
    <xf numFmtId="43" fontId="180" fillId="0" borderId="0" applyFont="0" applyFill="0" applyBorder="0" applyAlignment="0" applyProtection="0"/>
    <xf numFmtId="43" fontId="180" fillId="0" borderId="0" applyFont="0" applyFill="0" applyBorder="0" applyAlignment="0" applyProtection="0"/>
    <xf numFmtId="43" fontId="180" fillId="0" borderId="0" applyFont="0" applyFill="0" applyBorder="0" applyAlignment="0" applyProtection="0"/>
    <xf numFmtId="43" fontId="180" fillId="0" borderId="0" applyFont="0" applyFill="0" applyBorder="0" applyAlignment="0" applyProtection="0"/>
    <xf numFmtId="43" fontId="180" fillId="0" borderId="0" applyFont="0" applyFill="0" applyBorder="0" applyAlignment="0" applyProtection="0"/>
    <xf numFmtId="43" fontId="180" fillId="0" borderId="0" applyFont="0" applyFill="0" applyBorder="0" applyAlignment="0" applyProtection="0"/>
    <xf numFmtId="43" fontId="180" fillId="0" borderId="0" applyFont="0" applyFill="0" applyBorder="0" applyAlignment="0" applyProtection="0"/>
    <xf numFmtId="43" fontId="180" fillId="0" borderId="0" applyFont="0" applyFill="0" applyBorder="0" applyAlignment="0" applyProtection="0"/>
    <xf numFmtId="43" fontId="180" fillId="0" borderId="0" applyFont="0" applyFill="0" applyBorder="0" applyAlignment="0" applyProtection="0"/>
    <xf numFmtId="43" fontId="180" fillId="0" borderId="0" applyFont="0" applyFill="0" applyBorder="0" applyAlignment="0" applyProtection="0"/>
    <xf numFmtId="43" fontId="180" fillId="0" borderId="0" applyFont="0" applyFill="0" applyBorder="0" applyAlignment="0" applyProtection="0"/>
    <xf numFmtId="43" fontId="180" fillId="0" borderId="0" applyFont="0" applyFill="0" applyBorder="0" applyAlignment="0" applyProtection="0"/>
    <xf numFmtId="43" fontId="180" fillId="0" borderId="0" applyFont="0" applyFill="0" applyBorder="0" applyAlignment="0" applyProtection="0"/>
    <xf numFmtId="43" fontId="180" fillId="0" borderId="0" applyFont="0" applyFill="0" applyBorder="0" applyAlignment="0" applyProtection="0"/>
    <xf numFmtId="43" fontId="180" fillId="0" borderId="0" applyFont="0" applyFill="0" applyBorder="0" applyAlignment="0" applyProtection="0"/>
    <xf numFmtId="43" fontId="180" fillId="0" borderId="0" applyFont="0" applyFill="0" applyBorder="0" applyAlignment="0" applyProtection="0"/>
    <xf numFmtId="43" fontId="180" fillId="0" borderId="0" applyFont="0" applyFill="0" applyBorder="0" applyAlignment="0" applyProtection="0"/>
    <xf numFmtId="43" fontId="180" fillId="0" borderId="0" applyFont="0" applyFill="0" applyBorder="0" applyAlignment="0" applyProtection="0"/>
    <xf numFmtId="43" fontId="180"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183"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43" fontId="183"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43" fontId="183"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43" fontId="183"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43" fontId="183"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43" fontId="183"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83"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43" fontId="183"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43" fontId="183" fillId="0" borderId="0" applyFont="0" applyFill="0" applyBorder="0" applyAlignment="0" applyProtection="0"/>
    <xf numFmtId="42" fontId="129" fillId="0" borderId="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22" fillId="0" borderId="0" applyFont="0" applyFill="0" applyBorder="0" applyAlignment="0" applyProtection="0">
      <alignment wrapText="1"/>
    </xf>
    <xf numFmtId="43" fontId="22" fillId="0" borderId="0" applyFont="0" applyFill="0" applyBorder="0" applyAlignment="0" applyProtection="0">
      <alignment wrapText="1"/>
    </xf>
    <xf numFmtId="43" fontId="22" fillId="0" borderId="0" applyFont="0" applyFill="0" applyBorder="0" applyAlignment="0" applyProtection="0"/>
    <xf numFmtId="43" fontId="22" fillId="0" borderId="0" applyFont="0" applyFill="0" applyBorder="0" applyAlignment="0" applyProtection="0">
      <alignment wrapText="1"/>
    </xf>
    <xf numFmtId="43" fontId="22"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alignment wrapText="1"/>
    </xf>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alignment wrapText="1"/>
    </xf>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45" fillId="0" borderId="0" applyFont="0" applyFill="0" applyBorder="0" applyAlignment="0" applyProtection="0"/>
    <xf numFmtId="43" fontId="183" fillId="0" borderId="0" applyFont="0" applyFill="0" applyBorder="0" applyAlignment="0" applyProtection="0"/>
    <xf numFmtId="43" fontId="22" fillId="0" borderId="0" applyFont="0" applyFill="0" applyBorder="0" applyAlignment="0" applyProtection="0">
      <alignment wrapText="1"/>
    </xf>
    <xf numFmtId="43" fontId="22" fillId="0" borderId="0" applyFont="0" applyFill="0" applyBorder="0" applyAlignment="0" applyProtection="0">
      <alignment wrapText="1"/>
    </xf>
    <xf numFmtId="43" fontId="22" fillId="0" borderId="0" applyFont="0" applyFill="0" applyBorder="0" applyAlignment="0" applyProtection="0">
      <alignment wrapText="1"/>
    </xf>
    <xf numFmtId="43" fontId="22" fillId="0" borderId="0" applyFont="0" applyFill="0" applyBorder="0" applyAlignment="0" applyProtection="0">
      <alignment wrapText="1"/>
    </xf>
    <xf numFmtId="43" fontId="45"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83"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22"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43" fontId="183" fillId="0" borderId="0" applyFont="0" applyFill="0" applyBorder="0" applyAlignment="0" applyProtection="0"/>
    <xf numFmtId="43" fontId="179" fillId="0" borderId="0" applyFont="0" applyFill="0" applyBorder="0" applyAlignment="0" applyProtection="0"/>
    <xf numFmtId="43" fontId="179" fillId="0" borderId="0" applyFont="0" applyFill="0" applyBorder="0" applyAlignment="0" applyProtection="0"/>
    <xf numFmtId="43" fontId="179" fillId="0" borderId="0" applyFont="0" applyFill="0" applyBorder="0" applyAlignment="0" applyProtection="0"/>
    <xf numFmtId="43" fontId="179" fillId="0" borderId="0" applyFont="0" applyFill="0" applyBorder="0" applyAlignment="0" applyProtection="0"/>
    <xf numFmtId="43" fontId="179" fillId="0" borderId="0" applyFont="0" applyFill="0" applyBorder="0" applyAlignment="0" applyProtection="0"/>
    <xf numFmtId="43" fontId="179" fillId="0" borderId="0" applyFont="0" applyFill="0" applyBorder="0" applyAlignment="0" applyProtection="0"/>
    <xf numFmtId="43" fontId="179" fillId="0" borderId="0" applyFont="0" applyFill="0" applyBorder="0" applyAlignment="0" applyProtection="0"/>
    <xf numFmtId="43" fontId="179" fillId="0" borderId="0" applyFont="0" applyFill="0" applyBorder="0" applyAlignment="0" applyProtection="0"/>
    <xf numFmtId="43" fontId="179" fillId="0" borderId="0" applyFont="0" applyFill="0" applyBorder="0" applyAlignment="0" applyProtection="0"/>
    <xf numFmtId="43" fontId="179" fillId="0" borderId="0" applyFont="0" applyFill="0" applyBorder="0" applyAlignment="0" applyProtection="0"/>
    <xf numFmtId="43" fontId="22" fillId="0" borderId="0" applyFont="0" applyFill="0" applyBorder="0" applyAlignment="0" applyProtection="0"/>
    <xf numFmtId="43" fontId="179" fillId="0" borderId="0" applyFont="0" applyFill="0" applyBorder="0" applyAlignment="0" applyProtection="0"/>
    <xf numFmtId="43" fontId="179" fillId="0" borderId="0" applyFont="0" applyFill="0" applyBorder="0" applyAlignment="0" applyProtection="0"/>
    <xf numFmtId="43" fontId="179" fillId="0" borderId="0" applyFont="0" applyFill="0" applyBorder="0" applyAlignment="0" applyProtection="0"/>
    <xf numFmtId="43" fontId="179"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79" fillId="0" borderId="0" applyFont="0" applyFill="0" applyBorder="0" applyAlignment="0" applyProtection="0"/>
    <xf numFmtId="43" fontId="179" fillId="0" borderId="0" applyFont="0" applyFill="0" applyBorder="0" applyAlignment="0" applyProtection="0"/>
    <xf numFmtId="43" fontId="179" fillId="0" borderId="0" applyFont="0" applyFill="0" applyBorder="0" applyAlignment="0" applyProtection="0"/>
    <xf numFmtId="43" fontId="179"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22"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0" fontId="7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0" fontId="7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183"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183"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43" fontId="183"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43" fontId="183"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43" fontId="45" fillId="0" borderId="0" applyFont="0" applyFill="0" applyBorder="0" applyAlignment="0" applyProtection="0"/>
    <xf numFmtId="43" fontId="161"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180" fillId="0" borderId="0" applyFont="0" applyFill="0" applyBorder="0" applyAlignment="0" applyProtection="0"/>
    <xf numFmtId="43" fontId="180" fillId="0" borderId="0" applyFont="0" applyFill="0" applyBorder="0" applyAlignment="0" applyProtection="0"/>
    <xf numFmtId="43" fontId="180" fillId="0" borderId="0" applyFont="0" applyFill="0" applyBorder="0" applyAlignment="0" applyProtection="0"/>
    <xf numFmtId="43" fontId="180" fillId="0" borderId="0" applyFont="0" applyFill="0" applyBorder="0" applyAlignment="0" applyProtection="0"/>
    <xf numFmtId="43" fontId="180" fillId="0" borderId="0" applyFont="0" applyFill="0" applyBorder="0" applyAlignment="0" applyProtection="0"/>
    <xf numFmtId="43" fontId="180" fillId="0" borderId="0" applyFont="0" applyFill="0" applyBorder="0" applyAlignment="0" applyProtection="0"/>
    <xf numFmtId="43" fontId="180" fillId="0" borderId="0" applyFont="0" applyFill="0" applyBorder="0" applyAlignment="0" applyProtection="0"/>
    <xf numFmtId="43" fontId="180" fillId="0" borderId="0" applyFont="0" applyFill="0" applyBorder="0" applyAlignment="0" applyProtection="0"/>
    <xf numFmtId="43" fontId="180" fillId="0" borderId="0" applyFont="0" applyFill="0" applyBorder="0" applyAlignment="0" applyProtection="0"/>
    <xf numFmtId="43" fontId="180" fillId="0" borderId="0" applyFont="0" applyFill="0" applyBorder="0" applyAlignment="0" applyProtection="0"/>
    <xf numFmtId="43" fontId="180" fillId="0" borderId="0" applyFont="0" applyFill="0" applyBorder="0" applyAlignment="0" applyProtection="0"/>
    <xf numFmtId="43" fontId="180" fillId="0" borderId="0" applyFont="0" applyFill="0" applyBorder="0" applyAlignment="0" applyProtection="0"/>
    <xf numFmtId="43" fontId="180" fillId="0" borderId="0" applyFont="0" applyFill="0" applyBorder="0" applyAlignment="0" applyProtection="0"/>
    <xf numFmtId="43" fontId="180" fillId="0" borderId="0" applyFont="0" applyFill="0" applyBorder="0" applyAlignment="0" applyProtection="0"/>
    <xf numFmtId="43" fontId="180" fillId="0" borderId="0" applyFont="0" applyFill="0" applyBorder="0" applyAlignment="0" applyProtection="0"/>
    <xf numFmtId="43" fontId="180" fillId="0" borderId="0" applyFont="0" applyFill="0" applyBorder="0" applyAlignment="0" applyProtection="0"/>
    <xf numFmtId="43" fontId="180" fillId="0" borderId="0" applyFont="0" applyFill="0" applyBorder="0" applyAlignment="0" applyProtection="0"/>
    <xf numFmtId="43" fontId="180" fillId="0" borderId="0" applyFont="0" applyFill="0" applyBorder="0" applyAlignment="0" applyProtection="0"/>
    <xf numFmtId="43" fontId="180" fillId="0" borderId="0" applyFont="0" applyFill="0" applyBorder="0" applyAlignment="0" applyProtection="0"/>
    <xf numFmtId="43" fontId="180" fillId="0" borderId="0" applyFont="0" applyFill="0" applyBorder="0" applyAlignment="0" applyProtection="0"/>
    <xf numFmtId="43" fontId="180" fillId="0" borderId="0" applyFont="0" applyFill="0" applyBorder="0" applyAlignment="0" applyProtection="0"/>
    <xf numFmtId="43" fontId="163" fillId="0" borderId="0" applyFont="0" applyFill="0" applyBorder="0" applyAlignment="0" applyProtection="0"/>
    <xf numFmtId="43" fontId="9" fillId="0" borderId="0" applyFont="0" applyFill="0" applyBorder="0" applyAlignment="0" applyProtection="0"/>
    <xf numFmtId="43" fontId="164" fillId="0" borderId="0" applyFont="0" applyFill="0" applyBorder="0" applyAlignment="0" applyProtection="0"/>
    <xf numFmtId="43" fontId="164" fillId="0" borderId="0" applyFont="0" applyFill="0" applyBorder="0" applyAlignment="0" applyProtection="0"/>
    <xf numFmtId="226" fontId="170"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79" fillId="0" borderId="0" applyFont="0" applyFill="0" applyBorder="0" applyAlignment="0" applyProtection="0"/>
    <xf numFmtId="43" fontId="179" fillId="0" borderId="0" applyFont="0" applyFill="0" applyBorder="0" applyAlignment="0" applyProtection="0"/>
    <xf numFmtId="43" fontId="179" fillId="0" borderId="0" applyFont="0" applyFill="0" applyBorder="0" applyAlignment="0" applyProtection="0"/>
    <xf numFmtId="43" fontId="22" fillId="0" borderId="0" applyFont="0" applyFill="0" applyBorder="0" applyAlignment="0" applyProtection="0"/>
    <xf numFmtId="43" fontId="9" fillId="0" borderId="0" applyFont="0" applyFill="0" applyBorder="0" applyAlignment="0" applyProtection="0"/>
    <xf numFmtId="43" fontId="179" fillId="0" borderId="0" applyFont="0" applyFill="0" applyBorder="0" applyAlignment="0" applyProtection="0"/>
    <xf numFmtId="43" fontId="179" fillId="0" borderId="0" applyFont="0" applyFill="0" applyBorder="0" applyAlignment="0" applyProtection="0"/>
    <xf numFmtId="43" fontId="3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227" fontId="36" fillId="0" borderId="0" applyFont="0" applyFill="0" applyBorder="0" applyAlignment="0" applyProtection="0"/>
    <xf numFmtId="43" fontId="22" fillId="0" borderId="0" quotePrefix="1" applyFont="0" applyFill="0" applyBorder="0" applyAlignment="0">
      <protection locked="0"/>
    </xf>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9"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9"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9"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61" fillId="0" borderId="0" applyFont="0" applyFill="0" applyBorder="0" applyAlignment="0" applyProtection="0"/>
    <xf numFmtId="43" fontId="161" fillId="0" borderId="0" applyFont="0" applyFill="0" applyBorder="0" applyAlignment="0" applyProtection="0"/>
    <xf numFmtId="43" fontId="161" fillId="0" borderId="0" applyFont="0" applyFill="0" applyBorder="0" applyAlignment="0" applyProtection="0"/>
    <xf numFmtId="43" fontId="161" fillId="0" borderId="0" applyFont="0" applyFill="0" applyBorder="0" applyAlignment="0" applyProtection="0"/>
    <xf numFmtId="43" fontId="161" fillId="0" borderId="0" applyFont="0" applyFill="0" applyBorder="0" applyAlignment="0" applyProtection="0"/>
    <xf numFmtId="43" fontId="161" fillId="0" borderId="0" applyFont="0" applyFill="0" applyBorder="0" applyAlignment="0" applyProtection="0"/>
    <xf numFmtId="43" fontId="161" fillId="0" borderId="0" applyFont="0" applyFill="0" applyBorder="0" applyAlignment="0" applyProtection="0"/>
    <xf numFmtId="43" fontId="161" fillId="0" borderId="0" applyFont="0" applyFill="0" applyBorder="0" applyAlignment="0" applyProtection="0"/>
    <xf numFmtId="43" fontId="161" fillId="0" borderId="0" applyFont="0" applyFill="0" applyBorder="0" applyAlignment="0" applyProtection="0"/>
    <xf numFmtId="43" fontId="161" fillId="0" borderId="0" applyFont="0" applyFill="0" applyBorder="0" applyAlignment="0" applyProtection="0"/>
    <xf numFmtId="43" fontId="161" fillId="0" borderId="0" applyFont="0" applyFill="0" applyBorder="0" applyAlignment="0" applyProtection="0"/>
    <xf numFmtId="43" fontId="161" fillId="0" borderId="0" applyFont="0" applyFill="0" applyBorder="0" applyAlignment="0" applyProtection="0"/>
    <xf numFmtId="43" fontId="161" fillId="0" borderId="0" applyFont="0" applyFill="0" applyBorder="0" applyAlignment="0" applyProtection="0"/>
    <xf numFmtId="43" fontId="161" fillId="0" borderId="0" applyFont="0" applyFill="0" applyBorder="0" applyAlignment="0" applyProtection="0"/>
    <xf numFmtId="43" fontId="161" fillId="0" borderId="0" applyFont="0" applyFill="0" applyBorder="0" applyAlignment="0" applyProtection="0"/>
    <xf numFmtId="43" fontId="161" fillId="0" borderId="0" applyFont="0" applyFill="0" applyBorder="0" applyAlignment="0" applyProtection="0"/>
    <xf numFmtId="43" fontId="161" fillId="0" borderId="0" applyFont="0" applyFill="0" applyBorder="0" applyAlignment="0" applyProtection="0"/>
    <xf numFmtId="43" fontId="161" fillId="0" borderId="0" applyFont="0" applyFill="0" applyBorder="0" applyAlignment="0" applyProtection="0"/>
    <xf numFmtId="43" fontId="161"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79" fillId="0" borderId="0" applyFont="0" applyFill="0" applyBorder="0" applyAlignment="0" applyProtection="0"/>
    <xf numFmtId="43" fontId="179" fillId="0" borderId="0" applyFont="0" applyFill="0" applyBorder="0" applyAlignment="0" applyProtection="0"/>
    <xf numFmtId="43" fontId="179"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9" fillId="0" borderId="0" applyFont="0" applyFill="0" applyBorder="0" applyAlignment="0" applyProtection="0"/>
    <xf numFmtId="189" fontId="22" fillId="0" borderId="0" applyFont="0" applyFill="0" applyBorder="0" applyAlignment="0" applyProtection="0"/>
    <xf numFmtId="189" fontId="22" fillId="0" borderId="0" applyFont="0" applyFill="0" applyBorder="0" applyAlignment="0" applyProtection="0"/>
    <xf numFmtId="189" fontId="22" fillId="0" borderId="0" applyFont="0" applyFill="0" applyBorder="0" applyAlignment="0" applyProtection="0"/>
    <xf numFmtId="189" fontId="22" fillId="0" borderId="0" applyFont="0" applyFill="0" applyBorder="0" applyAlignment="0" applyProtection="0"/>
    <xf numFmtId="43" fontId="19" fillId="0" borderId="0" applyFont="0" applyFill="0" applyBorder="0" applyAlignment="0" applyProtection="0"/>
    <xf numFmtId="43" fontId="9" fillId="0" borderId="0" applyFont="0" applyFill="0" applyBorder="0" applyAlignment="0" applyProtection="0"/>
    <xf numFmtId="43" fontId="128" fillId="0" borderId="0" applyFont="0" applyFill="0" applyBorder="0" applyAlignment="0" applyProtection="0"/>
    <xf numFmtId="43" fontId="128" fillId="0" borderId="0" applyFont="0" applyFill="0" applyBorder="0" applyAlignment="0" applyProtection="0"/>
    <xf numFmtId="43" fontId="128" fillId="0" borderId="0" applyFont="0" applyFill="0" applyBorder="0" applyAlignment="0" applyProtection="0"/>
    <xf numFmtId="43" fontId="128" fillId="0" borderId="0" applyFont="0" applyFill="0" applyBorder="0" applyAlignment="0" applyProtection="0"/>
    <xf numFmtId="189" fontId="22" fillId="0" borderId="0" applyFont="0" applyFill="0" applyBorder="0" applyAlignment="0" applyProtection="0"/>
    <xf numFmtId="43" fontId="9" fillId="0" borderId="0" applyFont="0" applyFill="0" applyBorder="0" applyAlignment="0" applyProtection="0"/>
    <xf numFmtId="189" fontId="22" fillId="0" borderId="0" applyFont="0" applyFill="0" applyBorder="0" applyAlignment="0" applyProtection="0"/>
    <xf numFmtId="189" fontId="22" fillId="0" borderId="0" applyFont="0" applyFill="0" applyBorder="0" applyAlignment="0" applyProtection="0"/>
    <xf numFmtId="43" fontId="128" fillId="0" borderId="0" applyFont="0" applyFill="0" applyBorder="0" applyAlignment="0" applyProtection="0"/>
    <xf numFmtId="43" fontId="128" fillId="0" borderId="0" applyFont="0" applyFill="0" applyBorder="0" applyAlignment="0" applyProtection="0"/>
    <xf numFmtId="43" fontId="128" fillId="0" borderId="0" applyFont="0" applyFill="0" applyBorder="0" applyAlignment="0" applyProtection="0"/>
    <xf numFmtId="43" fontId="128" fillId="0" borderId="0" applyFont="0" applyFill="0" applyBorder="0" applyAlignment="0" applyProtection="0"/>
    <xf numFmtId="43" fontId="128" fillId="0" borderId="0" applyFont="0" applyFill="0" applyBorder="0" applyAlignment="0" applyProtection="0"/>
    <xf numFmtId="43" fontId="128" fillId="0" borderId="0" applyFont="0" applyFill="0" applyBorder="0" applyAlignment="0" applyProtection="0"/>
    <xf numFmtId="43" fontId="128" fillId="0" borderId="0" applyFont="0" applyFill="0" applyBorder="0" applyAlignment="0" applyProtection="0"/>
    <xf numFmtId="43" fontId="128" fillId="0" borderId="0" applyFont="0" applyFill="0" applyBorder="0" applyAlignment="0" applyProtection="0"/>
    <xf numFmtId="43" fontId="128" fillId="0" borderId="0" applyFont="0" applyFill="0" applyBorder="0" applyAlignment="0" applyProtection="0"/>
    <xf numFmtId="43" fontId="128" fillId="0" borderId="0" applyFont="0" applyFill="0" applyBorder="0" applyAlignment="0" applyProtection="0"/>
    <xf numFmtId="189" fontId="2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28" fillId="0" borderId="0" applyFont="0" applyFill="0" applyBorder="0" applyAlignment="0" applyProtection="0"/>
    <xf numFmtId="43" fontId="128" fillId="0" borderId="0" applyFont="0" applyFill="0" applyBorder="0" applyAlignment="0" applyProtection="0"/>
    <xf numFmtId="43" fontId="128" fillId="0" borderId="0" applyFont="0" applyFill="0" applyBorder="0" applyAlignment="0" applyProtection="0"/>
    <xf numFmtId="189" fontId="22" fillId="0" borderId="0" applyFont="0" applyFill="0" applyBorder="0" applyAlignment="0" applyProtection="0"/>
    <xf numFmtId="189" fontId="22" fillId="0" borderId="0" applyFont="0" applyFill="0" applyBorder="0" applyAlignment="0" applyProtection="0"/>
    <xf numFmtId="189" fontId="22" fillId="0" borderId="0" applyFont="0" applyFill="0" applyBorder="0" applyAlignment="0" applyProtection="0"/>
    <xf numFmtId="189" fontId="22" fillId="0" borderId="0" applyFont="0" applyFill="0" applyBorder="0" applyAlignment="0" applyProtection="0"/>
    <xf numFmtId="189" fontId="22" fillId="0" borderId="0" applyFont="0" applyFill="0" applyBorder="0" applyAlignment="0" applyProtection="0"/>
    <xf numFmtId="189" fontId="22" fillId="0" borderId="0" applyFont="0" applyFill="0" applyBorder="0" applyAlignment="0" applyProtection="0"/>
    <xf numFmtId="189" fontId="22" fillId="0" borderId="0" applyFont="0" applyFill="0" applyBorder="0" applyAlignment="0" applyProtection="0"/>
    <xf numFmtId="189" fontId="22" fillId="0" borderId="0" applyFont="0" applyFill="0" applyBorder="0" applyAlignment="0" applyProtection="0"/>
    <xf numFmtId="189" fontId="22" fillId="0" borderId="0" applyFont="0" applyFill="0" applyBorder="0" applyAlignment="0" applyProtection="0"/>
    <xf numFmtId="189" fontId="22" fillId="0" borderId="0" applyFont="0" applyFill="0" applyBorder="0" applyAlignment="0" applyProtection="0"/>
    <xf numFmtId="189" fontId="22" fillId="0" borderId="0" applyFont="0" applyFill="0" applyBorder="0" applyAlignment="0" applyProtection="0"/>
    <xf numFmtId="189" fontId="22" fillId="0" borderId="0" applyFont="0" applyFill="0" applyBorder="0" applyAlignment="0" applyProtection="0"/>
    <xf numFmtId="189" fontId="22" fillId="0" borderId="0" applyFont="0" applyFill="0" applyBorder="0" applyAlignment="0" applyProtection="0"/>
    <xf numFmtId="189" fontId="22" fillId="0" borderId="0" applyFont="0" applyFill="0" applyBorder="0" applyAlignment="0" applyProtection="0"/>
    <xf numFmtId="189" fontId="22" fillId="0" borderId="0" applyFont="0" applyFill="0" applyBorder="0" applyAlignment="0" applyProtection="0"/>
    <xf numFmtId="189" fontId="22" fillId="0" borderId="0" applyFont="0" applyFill="0" applyBorder="0" applyAlignment="0" applyProtection="0"/>
    <xf numFmtId="189" fontId="22" fillId="0" borderId="0" applyFont="0" applyFill="0" applyBorder="0" applyAlignment="0" applyProtection="0"/>
    <xf numFmtId="189" fontId="22" fillId="0" borderId="0" applyFont="0" applyFill="0" applyBorder="0" applyAlignment="0" applyProtection="0"/>
    <xf numFmtId="189" fontId="22" fillId="0" borderId="0" applyFont="0" applyFill="0" applyBorder="0" applyAlignment="0" applyProtection="0"/>
    <xf numFmtId="189" fontId="22" fillId="0" borderId="0" applyFont="0" applyFill="0" applyBorder="0" applyAlignment="0" applyProtection="0"/>
    <xf numFmtId="189" fontId="22" fillId="0" borderId="0" applyFont="0" applyFill="0" applyBorder="0" applyAlignment="0" applyProtection="0"/>
    <xf numFmtId="189" fontId="22" fillId="0" borderId="0" applyFont="0" applyFill="0" applyBorder="0" applyAlignment="0" applyProtection="0"/>
    <xf numFmtId="189" fontId="22" fillId="0" borderId="0" applyFont="0" applyFill="0" applyBorder="0" applyAlignment="0" applyProtection="0"/>
    <xf numFmtId="189" fontId="22" fillId="0" borderId="0" applyFont="0" applyFill="0" applyBorder="0" applyAlignment="0" applyProtection="0"/>
    <xf numFmtId="180" fontId="2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0" fontId="22" fillId="0" borderId="0" applyFont="0" applyFill="0" applyBorder="0" applyAlignment="0" applyProtection="0"/>
    <xf numFmtId="180" fontId="22" fillId="0" borderId="0" applyFont="0" applyFill="0" applyBorder="0" applyAlignment="0" applyProtection="0"/>
    <xf numFmtId="180" fontId="22" fillId="0" borderId="0" applyFont="0" applyFill="0" applyBorder="0" applyAlignment="0" applyProtection="0"/>
    <xf numFmtId="180" fontId="22" fillId="0" borderId="0" applyFont="0" applyFill="0" applyBorder="0" applyAlignment="0" applyProtection="0"/>
    <xf numFmtId="180" fontId="22" fillId="0" borderId="0" applyFont="0" applyFill="0" applyBorder="0" applyAlignment="0" applyProtection="0"/>
    <xf numFmtId="180" fontId="22" fillId="0" borderId="0" applyFont="0" applyFill="0" applyBorder="0" applyAlignment="0" applyProtection="0"/>
    <xf numFmtId="180" fontId="22" fillId="0" borderId="0" applyFont="0" applyFill="0" applyBorder="0" applyAlignment="0" applyProtection="0"/>
    <xf numFmtId="180" fontId="22" fillId="0" borderId="0" applyFont="0" applyFill="0" applyBorder="0" applyAlignment="0" applyProtection="0"/>
    <xf numFmtId="180" fontId="22" fillId="0" borderId="0" applyFont="0" applyFill="0" applyBorder="0" applyAlignment="0" applyProtection="0"/>
    <xf numFmtId="180" fontId="22" fillId="0" borderId="0" applyFont="0" applyFill="0" applyBorder="0" applyAlignment="0" applyProtection="0"/>
    <xf numFmtId="180" fontId="22" fillId="0" borderId="0" applyFont="0" applyFill="0" applyBorder="0" applyAlignment="0" applyProtection="0"/>
    <xf numFmtId="180" fontId="22" fillId="0" borderId="0" applyFont="0" applyFill="0" applyBorder="0" applyAlignment="0" applyProtection="0"/>
    <xf numFmtId="180" fontId="22" fillId="0" borderId="0" applyFont="0" applyFill="0" applyBorder="0" applyAlignment="0" applyProtection="0"/>
    <xf numFmtId="180" fontId="22" fillId="0" borderId="0" applyFont="0" applyFill="0" applyBorder="0" applyAlignment="0" applyProtection="0"/>
    <xf numFmtId="180" fontId="22" fillId="0" borderId="0" applyFont="0" applyFill="0" applyBorder="0" applyAlignment="0" applyProtection="0"/>
    <xf numFmtId="180" fontId="22" fillId="0" borderId="0" applyFont="0" applyFill="0" applyBorder="0" applyAlignment="0" applyProtection="0"/>
    <xf numFmtId="180" fontId="22" fillId="0" borderId="0" applyFont="0" applyFill="0" applyBorder="0" applyAlignment="0" applyProtection="0"/>
    <xf numFmtId="180" fontId="22" fillId="0" borderId="0" applyFont="0" applyFill="0" applyBorder="0" applyAlignment="0" applyProtection="0"/>
    <xf numFmtId="180" fontId="2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0" fontId="22" fillId="0" borderId="0" applyFont="0" applyFill="0" applyBorder="0" applyAlignment="0" applyProtection="0"/>
    <xf numFmtId="180" fontId="22" fillId="0" borderId="0" applyFont="0" applyFill="0" applyBorder="0" applyAlignment="0" applyProtection="0"/>
    <xf numFmtId="180" fontId="22" fillId="0" borderId="0" applyFont="0" applyFill="0" applyBorder="0" applyAlignment="0" applyProtection="0"/>
    <xf numFmtId="180" fontId="22" fillId="0" borderId="0" applyFont="0" applyFill="0" applyBorder="0" applyAlignment="0" applyProtection="0"/>
    <xf numFmtId="180" fontId="22" fillId="0" borderId="0" applyFont="0" applyFill="0" applyBorder="0" applyAlignment="0" applyProtection="0"/>
    <xf numFmtId="180" fontId="22" fillId="0" borderId="0" applyFont="0" applyFill="0" applyBorder="0" applyAlignment="0" applyProtection="0"/>
    <xf numFmtId="180" fontId="22" fillId="0" borderId="0" applyFont="0" applyFill="0" applyBorder="0" applyAlignment="0" applyProtection="0"/>
    <xf numFmtId="180" fontId="22" fillId="0" borderId="0" applyFont="0" applyFill="0" applyBorder="0" applyAlignment="0" applyProtection="0"/>
    <xf numFmtId="180" fontId="22" fillId="0" borderId="0" applyFont="0" applyFill="0" applyBorder="0" applyAlignment="0" applyProtection="0"/>
    <xf numFmtId="180" fontId="22" fillId="0" borderId="0" applyFont="0" applyFill="0" applyBorder="0" applyAlignment="0" applyProtection="0"/>
    <xf numFmtId="180" fontId="22" fillId="0" borderId="0" applyFont="0" applyFill="0" applyBorder="0" applyAlignment="0" applyProtection="0"/>
    <xf numFmtId="180" fontId="22" fillId="0" borderId="0" applyFont="0" applyFill="0" applyBorder="0" applyAlignment="0" applyProtection="0"/>
    <xf numFmtId="180" fontId="22" fillId="0" borderId="0" applyFont="0" applyFill="0" applyBorder="0" applyAlignment="0" applyProtection="0"/>
    <xf numFmtId="180" fontId="22" fillId="0" borderId="0" applyFont="0" applyFill="0" applyBorder="0" applyAlignment="0" applyProtection="0"/>
    <xf numFmtId="180" fontId="22" fillId="0" borderId="0" applyFont="0" applyFill="0" applyBorder="0" applyAlignment="0" applyProtection="0"/>
    <xf numFmtId="180" fontId="22" fillId="0" borderId="0" applyFont="0" applyFill="0" applyBorder="0" applyAlignment="0" applyProtection="0"/>
    <xf numFmtId="180" fontId="22" fillId="0" borderId="0" applyFont="0" applyFill="0" applyBorder="0" applyAlignment="0" applyProtection="0"/>
    <xf numFmtId="180" fontId="22" fillId="0" borderId="0" applyFont="0" applyFill="0" applyBorder="0" applyAlignment="0" applyProtection="0"/>
    <xf numFmtId="180" fontId="22" fillId="0" borderId="0" applyFont="0" applyFill="0" applyBorder="0" applyAlignment="0" applyProtection="0"/>
    <xf numFmtId="180" fontId="2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64"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4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0"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43" fontId="163"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228" fontId="23" fillId="0" borderId="0"/>
    <xf numFmtId="3" fontId="22" fillId="0" borderId="0" applyFill="0" applyBorder="0" applyAlignment="0" applyProtection="0"/>
    <xf numFmtId="229" fontId="126" fillId="0" borderId="0" applyBorder="0"/>
    <xf numFmtId="230" fontId="126" fillId="0" borderId="0" applyBorder="0"/>
    <xf numFmtId="168" fontId="186" fillId="0" borderId="0"/>
    <xf numFmtId="0" fontId="187" fillId="0" borderId="0" applyNumberFormat="0" applyAlignment="0">
      <alignment horizontal="left"/>
    </xf>
    <xf numFmtId="0" fontId="188" fillId="0" borderId="0" applyNumberFormat="0" applyAlignment="0"/>
    <xf numFmtId="228" fontId="78" fillId="61" borderId="0">
      <protection locked="0"/>
    </xf>
    <xf numFmtId="189" fontId="22" fillId="0" borderId="0" applyFont="0" applyFill="0" applyBorder="0" applyAlignment="0" applyProtection="0"/>
    <xf numFmtId="44" fontId="9"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220" fontId="22"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9"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220" fontId="22" fillId="0" borderId="0" applyFont="0" applyFill="0" applyBorder="0" applyAlignment="0" applyProtection="0"/>
    <xf numFmtId="220" fontId="22" fillId="0" borderId="0" applyFont="0" applyFill="0" applyBorder="0" applyAlignment="0" applyProtection="0"/>
    <xf numFmtId="220" fontId="22" fillId="0" borderId="0" applyFont="0" applyFill="0" applyBorder="0" applyAlignment="0" applyProtection="0"/>
    <xf numFmtId="44" fontId="163" fillId="0" borderId="0" applyFont="0" applyFill="0" applyBorder="0" applyAlignment="0" applyProtection="0"/>
    <xf numFmtId="231" fontId="22" fillId="0" borderId="0" applyFill="0" applyBorder="0" applyAlignment="0" applyProtection="0"/>
    <xf numFmtId="232" fontId="23" fillId="0" borderId="0"/>
    <xf numFmtId="233" fontId="22" fillId="62" borderId="0" applyFont="0" applyBorder="0"/>
    <xf numFmtId="0" fontId="189" fillId="0" borderId="0"/>
    <xf numFmtId="18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90" fillId="0" borderId="0"/>
    <xf numFmtId="180" fontId="22" fillId="0" borderId="0"/>
    <xf numFmtId="180" fontId="22" fillId="0" borderId="0"/>
    <xf numFmtId="180" fontId="22" fillId="0" borderId="0"/>
    <xf numFmtId="180" fontId="22" fillId="0" borderId="0"/>
    <xf numFmtId="180" fontId="22" fillId="0" borderId="0"/>
    <xf numFmtId="180" fontId="22" fillId="0" borderId="0"/>
    <xf numFmtId="180" fontId="22" fillId="0" borderId="0"/>
    <xf numFmtId="180" fontId="22" fillId="0" borderId="0"/>
    <xf numFmtId="180" fontId="22" fillId="0" borderId="0"/>
    <xf numFmtId="180" fontId="22" fillId="0" borderId="0"/>
    <xf numFmtId="0" fontId="22" fillId="0" borderId="0"/>
    <xf numFmtId="170" fontId="22" fillId="0" borderId="0"/>
    <xf numFmtId="180" fontId="22" fillId="0" borderId="0"/>
    <xf numFmtId="180" fontId="22"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234" fontId="22" fillId="0" borderId="0"/>
    <xf numFmtId="180" fontId="22" fillId="0" borderId="0"/>
    <xf numFmtId="180" fontId="22" fillId="0" borderId="0"/>
    <xf numFmtId="180" fontId="22" fillId="0" borderId="0"/>
    <xf numFmtId="180" fontId="22" fillId="0" borderId="0"/>
    <xf numFmtId="18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187" fontId="22" fillId="0" borderId="0"/>
    <xf numFmtId="187" fontId="22" fillId="0" borderId="0"/>
    <xf numFmtId="187" fontId="22" fillId="0" borderId="0"/>
    <xf numFmtId="187" fontId="22" fillId="0" borderId="0"/>
    <xf numFmtId="187" fontId="22" fillId="0" borderId="0"/>
    <xf numFmtId="187" fontId="22" fillId="0" borderId="0"/>
    <xf numFmtId="187" fontId="22" fillId="0" borderId="0"/>
    <xf numFmtId="187" fontId="22" fillId="0" borderId="0"/>
    <xf numFmtId="187" fontId="22" fillId="0" borderId="0"/>
    <xf numFmtId="187" fontId="22" fillId="0" borderId="0"/>
    <xf numFmtId="234" fontId="22" fillId="0" borderId="0"/>
    <xf numFmtId="234" fontId="22" fillId="0" borderId="0"/>
    <xf numFmtId="234" fontId="22" fillId="0" borderId="0"/>
    <xf numFmtId="234" fontId="22" fillId="0" borderId="0"/>
    <xf numFmtId="234" fontId="22" fillId="0" borderId="0"/>
    <xf numFmtId="234" fontId="22" fillId="0" borderId="0"/>
    <xf numFmtId="234" fontId="22" fillId="0" borderId="0"/>
    <xf numFmtId="234" fontId="22" fillId="0" borderId="0"/>
    <xf numFmtId="234" fontId="22" fillId="0" borderId="0"/>
    <xf numFmtId="234" fontId="22" fillId="0" borderId="0"/>
    <xf numFmtId="234" fontId="22" fillId="0" borderId="0"/>
    <xf numFmtId="234" fontId="22" fillId="0" borderId="0"/>
    <xf numFmtId="234" fontId="22" fillId="0" borderId="0"/>
    <xf numFmtId="234" fontId="22" fillId="0" borderId="0"/>
    <xf numFmtId="234" fontId="22" fillId="0" borderId="0"/>
    <xf numFmtId="234" fontId="22" fillId="0" borderId="0"/>
    <xf numFmtId="234" fontId="22" fillId="0" borderId="0"/>
    <xf numFmtId="234" fontId="22" fillId="0" borderId="0"/>
    <xf numFmtId="234" fontId="22" fillId="0" borderId="0"/>
    <xf numFmtId="187" fontId="22" fillId="0" borderId="0"/>
    <xf numFmtId="187"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187" fontId="22" fillId="0" borderId="0"/>
    <xf numFmtId="187" fontId="22" fillId="0" borderId="0"/>
    <xf numFmtId="187" fontId="22" fillId="0" borderId="0"/>
    <xf numFmtId="187" fontId="22" fillId="0" borderId="0"/>
    <xf numFmtId="187" fontId="22" fillId="0" borderId="0"/>
    <xf numFmtId="235" fontId="22" fillId="0" borderId="0"/>
    <xf numFmtId="236" fontId="22" fillId="0" borderId="0"/>
    <xf numFmtId="169" fontId="22" fillId="0" borderId="0"/>
    <xf numFmtId="237" fontId="22" fillId="0" borderId="0"/>
    <xf numFmtId="237" fontId="22" fillId="0" borderId="0"/>
    <xf numFmtId="18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235"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237" fontId="22" fillId="0" borderId="0"/>
    <xf numFmtId="237" fontId="22" fillId="0" borderId="0"/>
    <xf numFmtId="237" fontId="22" fillId="0" borderId="0"/>
    <xf numFmtId="235" fontId="22" fillId="0" borderId="0"/>
    <xf numFmtId="0" fontId="22" fillId="0" borderId="0"/>
    <xf numFmtId="0" fontId="22" fillId="0" borderId="0"/>
    <xf numFmtId="187" fontId="22" fillId="0" borderId="0"/>
    <xf numFmtId="187" fontId="22" fillId="0" borderId="0"/>
    <xf numFmtId="187" fontId="22" fillId="0" borderId="0"/>
    <xf numFmtId="187" fontId="22" fillId="0" borderId="0"/>
    <xf numFmtId="187" fontId="22" fillId="0" borderId="0"/>
    <xf numFmtId="187" fontId="22" fillId="0" borderId="0"/>
    <xf numFmtId="187" fontId="22" fillId="0" borderId="0"/>
    <xf numFmtId="187" fontId="22" fillId="0" borderId="0"/>
    <xf numFmtId="187" fontId="22" fillId="0" borderId="0"/>
    <xf numFmtId="187" fontId="22" fillId="0" borderId="0"/>
    <xf numFmtId="237" fontId="22" fillId="0" borderId="0"/>
    <xf numFmtId="187" fontId="22" fillId="0" borderId="0"/>
    <xf numFmtId="187" fontId="22" fillId="0" borderId="0"/>
    <xf numFmtId="187" fontId="22" fillId="0" borderId="0"/>
    <xf numFmtId="187" fontId="22" fillId="0" borderId="0"/>
    <xf numFmtId="187" fontId="22" fillId="0" borderId="0"/>
    <xf numFmtId="187" fontId="22" fillId="0" borderId="0"/>
    <xf numFmtId="187" fontId="22" fillId="0" borderId="0"/>
    <xf numFmtId="187" fontId="22" fillId="0" borderId="0"/>
    <xf numFmtId="187" fontId="22" fillId="0" borderId="0"/>
    <xf numFmtId="187" fontId="22" fillId="0" borderId="0"/>
    <xf numFmtId="187" fontId="22" fillId="0" borderId="0"/>
    <xf numFmtId="187" fontId="22" fillId="0" borderId="0"/>
    <xf numFmtId="187" fontId="22" fillId="0" borderId="0"/>
    <xf numFmtId="187" fontId="22" fillId="0" borderId="0"/>
    <xf numFmtId="187" fontId="22" fillId="0" borderId="0"/>
    <xf numFmtId="187" fontId="22" fillId="0" borderId="0"/>
    <xf numFmtId="0" fontId="22" fillId="0" borderId="0"/>
    <xf numFmtId="0" fontId="22" fillId="0" borderId="0"/>
    <xf numFmtId="0" fontId="22" fillId="0" borderId="0"/>
    <xf numFmtId="187" fontId="22" fillId="0" borderId="0"/>
    <xf numFmtId="237" fontId="22" fillId="0" borderId="0"/>
    <xf numFmtId="187" fontId="22" fillId="0" borderId="0"/>
    <xf numFmtId="187" fontId="22" fillId="0" borderId="0"/>
    <xf numFmtId="187" fontId="22" fillId="0" borderId="0"/>
    <xf numFmtId="187" fontId="22" fillId="0" borderId="0"/>
    <xf numFmtId="187" fontId="22" fillId="0" borderId="0"/>
    <xf numFmtId="187" fontId="22" fillId="0" borderId="0"/>
    <xf numFmtId="187" fontId="22" fillId="0" borderId="0"/>
    <xf numFmtId="187" fontId="22" fillId="0" borderId="0"/>
    <xf numFmtId="187" fontId="22" fillId="0" borderId="0"/>
    <xf numFmtId="187" fontId="22" fillId="0" borderId="0"/>
    <xf numFmtId="237" fontId="22" fillId="0" borderId="0"/>
    <xf numFmtId="187" fontId="22" fillId="0" borderId="0"/>
    <xf numFmtId="187" fontId="22" fillId="0" borderId="0"/>
    <xf numFmtId="237" fontId="22" fillId="0" borderId="0"/>
    <xf numFmtId="187" fontId="22" fillId="0" borderId="0"/>
    <xf numFmtId="187" fontId="22" fillId="0" borderId="0"/>
    <xf numFmtId="187" fontId="22" fillId="0" borderId="0"/>
    <xf numFmtId="187" fontId="22" fillId="0" borderId="0"/>
    <xf numFmtId="187" fontId="22" fillId="0" borderId="0"/>
    <xf numFmtId="187" fontId="22" fillId="0" borderId="0"/>
    <xf numFmtId="187" fontId="170" fillId="0" borderId="0"/>
    <xf numFmtId="0" fontId="22" fillId="0" borderId="0"/>
    <xf numFmtId="187" fontId="188" fillId="0" borderId="50" applyNumberFormat="0" applyFont="0" applyFill="0" applyAlignment="0">
      <alignment horizontal="left"/>
    </xf>
    <xf numFmtId="0" fontId="191" fillId="0" borderId="53"/>
    <xf numFmtId="228" fontId="192" fillId="0" borderId="0">
      <protection locked="0"/>
    </xf>
    <xf numFmtId="238" fontId="22" fillId="0" borderId="0" applyFill="0" applyBorder="0" applyAlignment="0" applyProtection="0"/>
    <xf numFmtId="14" fontId="129" fillId="0" borderId="0" applyFill="0" applyBorder="0" applyAlignment="0"/>
    <xf numFmtId="0" fontId="22" fillId="0" borderId="0" applyFont="0" applyFill="0" applyBorder="0" applyAlignment="0" applyProtection="0"/>
    <xf numFmtId="0" fontId="188" fillId="0" borderId="0"/>
    <xf numFmtId="239" fontId="22" fillId="0" borderId="55">
      <alignment vertical="center"/>
    </xf>
    <xf numFmtId="198" fontId="22" fillId="0" borderId="55">
      <alignment vertical="center"/>
    </xf>
    <xf numFmtId="198" fontId="22" fillId="0" borderId="55">
      <alignment vertical="center"/>
    </xf>
    <xf numFmtId="41" fontId="193" fillId="0" borderId="0" applyFont="0" applyFill="0" applyBorder="0" applyAlignment="0" applyProtection="0"/>
    <xf numFmtId="43" fontId="193" fillId="0" borderId="0" applyFont="0" applyFill="0" applyBorder="0" applyAlignment="0" applyProtection="0"/>
    <xf numFmtId="240" fontId="23" fillId="0" borderId="0"/>
    <xf numFmtId="228" fontId="162" fillId="0" borderId="48"/>
    <xf numFmtId="0" fontId="188" fillId="0" borderId="53"/>
    <xf numFmtId="0" fontId="188" fillId="0" borderId="53"/>
    <xf numFmtId="0" fontId="194" fillId="0" borderId="0" applyNumberFormat="0" applyFill="0" applyBorder="0" applyAlignment="0" applyProtection="0"/>
    <xf numFmtId="0" fontId="195" fillId="63" borderId="0"/>
    <xf numFmtId="224" fontId="22" fillId="0" borderId="0" applyFill="0" applyBorder="0" applyAlignment="0"/>
    <xf numFmtId="220" fontId="22" fillId="0" borderId="0" applyFill="0" applyBorder="0" applyAlignment="0"/>
    <xf numFmtId="224" fontId="22" fillId="0" borderId="0" applyFill="0" applyBorder="0" applyAlignment="0"/>
    <xf numFmtId="189" fontId="22" fillId="0" borderId="0" applyFill="0" applyBorder="0" applyAlignment="0"/>
    <xf numFmtId="224" fontId="22" fillId="0" borderId="0" applyFill="0" applyBorder="0" applyAlignment="0"/>
    <xf numFmtId="220" fontId="22" fillId="0" borderId="0" applyFill="0" applyBorder="0" applyAlignment="0"/>
    <xf numFmtId="224" fontId="22" fillId="0" borderId="0" applyFill="0" applyBorder="0" applyAlignment="0"/>
    <xf numFmtId="199" fontId="22" fillId="0" borderId="0" applyFill="0" applyBorder="0" applyAlignment="0"/>
    <xf numFmtId="225" fontId="22" fillId="0" borderId="0" applyFill="0" applyBorder="0" applyAlignment="0"/>
    <xf numFmtId="199" fontId="22" fillId="0" borderId="0" applyFill="0" applyBorder="0" applyAlignment="0"/>
    <xf numFmtId="189" fontId="22" fillId="0" borderId="0" applyFill="0" applyBorder="0" applyAlignment="0"/>
    <xf numFmtId="0" fontId="196" fillId="0" borderId="0" applyNumberFormat="0" applyAlignment="0">
      <alignment horizontal="left"/>
    </xf>
    <xf numFmtId="234" fontId="170" fillId="0" borderId="0" applyFont="0" applyFill="0" applyBorder="0" applyAlignment="0" applyProtection="0"/>
    <xf numFmtId="2" fontId="22" fillId="0" borderId="0" applyFill="0" applyBorder="0" applyAlignment="0" applyProtection="0"/>
    <xf numFmtId="241" fontId="22" fillId="0" borderId="0">
      <protection locked="0"/>
    </xf>
    <xf numFmtId="241" fontId="22" fillId="0" borderId="0">
      <protection locked="0"/>
    </xf>
    <xf numFmtId="0" fontId="197" fillId="0" borderId="0" applyNumberFormat="0" applyFill="0" applyBorder="0" applyAlignment="0" applyProtection="0">
      <alignment vertical="top"/>
      <protection locked="0"/>
    </xf>
    <xf numFmtId="0" fontId="198" fillId="0" borderId="0"/>
    <xf numFmtId="0" fontId="199" fillId="0" borderId="56"/>
    <xf numFmtId="0" fontId="199" fillId="0" borderId="53"/>
    <xf numFmtId="0" fontId="199" fillId="59" borderId="53"/>
    <xf numFmtId="0" fontId="199" fillId="59" borderId="53"/>
    <xf numFmtId="216" fontId="63" fillId="6" borderId="0" applyNumberFormat="0" applyBorder="0" applyAlignment="0" applyProtection="0"/>
    <xf numFmtId="217" fontId="63" fillId="6" borderId="0" applyNumberFormat="0" applyBorder="0" applyAlignment="0" applyProtection="0"/>
    <xf numFmtId="218" fontId="63" fillId="6" borderId="0" applyNumberFormat="0" applyBorder="0" applyAlignment="0" applyProtection="0"/>
    <xf numFmtId="38" fontId="126" fillId="62" borderId="0" applyNumberFormat="0" applyBorder="0" applyAlignment="0" applyProtection="0"/>
    <xf numFmtId="0" fontId="91" fillId="0" borderId="57" applyNumberFormat="0" applyAlignment="0" applyProtection="0">
      <alignment horizontal="left" vertical="center"/>
    </xf>
    <xf numFmtId="0" fontId="91" fillId="0" borderId="47">
      <alignment horizontal="left" vertical="center"/>
    </xf>
    <xf numFmtId="242" fontId="200" fillId="0" borderId="0">
      <protection locked="0"/>
    </xf>
    <xf numFmtId="243" fontId="22" fillId="0" borderId="0">
      <protection locked="0"/>
    </xf>
    <xf numFmtId="243" fontId="22" fillId="0" borderId="0">
      <protection locked="0"/>
    </xf>
    <xf numFmtId="242" fontId="200" fillId="0" borderId="0">
      <protection locked="0"/>
    </xf>
    <xf numFmtId="243" fontId="22" fillId="0" borderId="0">
      <protection locked="0"/>
    </xf>
    <xf numFmtId="243" fontId="22" fillId="0" borderId="0">
      <protection locked="0"/>
    </xf>
    <xf numFmtId="41" fontId="201" fillId="0" borderId="0" applyBorder="0" applyAlignment="0" applyProtection="0">
      <alignment horizontal="right" wrapText="1"/>
    </xf>
    <xf numFmtId="0" fontId="202" fillId="0" borderId="49"/>
    <xf numFmtId="0" fontId="203" fillId="0" borderId="0" applyNumberFormat="0" applyFill="0" applyBorder="0" applyAlignment="0" applyProtection="0">
      <alignment vertical="top"/>
      <protection locked="0"/>
    </xf>
    <xf numFmtId="0" fontId="204" fillId="0" borderId="0" applyNumberFormat="0" applyFill="0" applyBorder="0" applyAlignment="0" applyProtection="0">
      <alignment vertical="top"/>
      <protection locked="0"/>
    </xf>
    <xf numFmtId="10" fontId="126" fillId="64" borderId="50" applyNumberFormat="0" applyBorder="0" applyAlignment="0" applyProtection="0"/>
    <xf numFmtId="244" fontId="189" fillId="65" borderId="0"/>
    <xf numFmtId="187" fontId="205" fillId="66" borderId="50" applyNumberFormat="0" applyAlignment="0">
      <alignment horizontal="left"/>
    </xf>
    <xf numFmtId="0" fontId="206" fillId="66" borderId="53"/>
    <xf numFmtId="0" fontId="207"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235" fontId="22" fillId="0" borderId="0"/>
    <xf numFmtId="0" fontId="208" fillId="0" borderId="0"/>
    <xf numFmtId="0" fontId="208" fillId="0" borderId="0"/>
    <xf numFmtId="0" fontId="208" fillId="0" borderId="0"/>
    <xf numFmtId="0" fontId="208" fillId="0" borderId="0"/>
    <xf numFmtId="0" fontId="208" fillId="0" borderId="0"/>
    <xf numFmtId="0" fontId="208" fillId="0" borderId="0"/>
    <xf numFmtId="0" fontId="208" fillId="0" borderId="0"/>
    <xf numFmtId="224" fontId="22" fillId="0" borderId="0" applyFill="0" applyBorder="0" applyAlignment="0"/>
    <xf numFmtId="220" fontId="22" fillId="0" borderId="0" applyFill="0" applyBorder="0" applyAlignment="0"/>
    <xf numFmtId="224" fontId="22" fillId="0" borderId="0" applyFill="0" applyBorder="0" applyAlignment="0"/>
    <xf numFmtId="189" fontId="22" fillId="0" borderId="0" applyFill="0" applyBorder="0" applyAlignment="0"/>
    <xf numFmtId="224" fontId="22" fillId="0" borderId="0" applyFill="0" applyBorder="0" applyAlignment="0"/>
    <xf numFmtId="220" fontId="22" fillId="0" borderId="0" applyFill="0" applyBorder="0" applyAlignment="0"/>
    <xf numFmtId="224" fontId="22" fillId="0" borderId="0" applyFill="0" applyBorder="0" applyAlignment="0"/>
    <xf numFmtId="199" fontId="22" fillId="0" borderId="0" applyFill="0" applyBorder="0" applyAlignment="0"/>
    <xf numFmtId="225" fontId="22" fillId="0" borderId="0" applyFill="0" applyBorder="0" applyAlignment="0"/>
    <xf numFmtId="199" fontId="22" fillId="0" borderId="0" applyFill="0" applyBorder="0" applyAlignment="0"/>
    <xf numFmtId="189" fontId="22" fillId="0" borderId="0" applyFill="0" applyBorder="0" applyAlignment="0"/>
    <xf numFmtId="244" fontId="209" fillId="67" borderId="0"/>
    <xf numFmtId="0" fontId="210" fillId="0" borderId="50">
      <alignment horizontal="center"/>
    </xf>
    <xf numFmtId="245" fontId="22" fillId="0" borderId="0" applyFont="0" applyFill="0" applyBorder="0" applyAlignment="0" applyProtection="0"/>
    <xf numFmtId="246" fontId="22" fillId="0" borderId="0" applyFont="0" applyFill="0" applyBorder="0" applyAlignment="0" applyProtection="0"/>
    <xf numFmtId="247" fontId="22" fillId="0" borderId="0" applyFont="0" applyFill="0" applyBorder="0" applyAlignment="0" applyProtection="0"/>
    <xf numFmtId="248" fontId="22" fillId="0" borderId="0" applyFont="0" applyFill="0" applyBorder="0" applyAlignment="0" applyProtection="0"/>
    <xf numFmtId="216" fontId="105" fillId="8" borderId="0" applyNumberFormat="0" applyBorder="0" applyAlignment="0" applyProtection="0"/>
    <xf numFmtId="217" fontId="105" fillId="8" borderId="0" applyNumberFormat="0" applyBorder="0" applyAlignment="0" applyProtection="0"/>
    <xf numFmtId="0" fontId="211" fillId="8" borderId="0" applyNumberFormat="0" applyBorder="0" applyAlignment="0" applyProtection="0"/>
    <xf numFmtId="218" fontId="105" fillId="8" borderId="0" applyNumberFormat="0" applyBorder="0" applyAlignment="0" applyProtection="0"/>
    <xf numFmtId="0" fontId="23" fillId="0" borderId="0"/>
    <xf numFmtId="0" fontId="22" fillId="0" borderId="0"/>
    <xf numFmtId="37" fontId="212" fillId="0" borderId="0"/>
    <xf numFmtId="249" fontId="213"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2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4"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0" fontId="9" fillId="0" borderId="0"/>
    <xf numFmtId="234" fontId="182" fillId="0" borderId="0"/>
    <xf numFmtId="0" fontId="163" fillId="0" borderId="0"/>
    <xf numFmtId="0" fontId="1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2"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22" fillId="0" borderId="0"/>
    <xf numFmtId="0" fontId="180" fillId="0" borderId="0"/>
    <xf numFmtId="0" fontId="180" fillId="0" borderId="0"/>
    <xf numFmtId="0" fontId="16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2" fillId="0" borderId="0">
      <alignment wrapText="1"/>
    </xf>
    <xf numFmtId="0" fontId="184" fillId="0" borderId="0"/>
    <xf numFmtId="0" fontId="184" fillId="0" borderId="0"/>
    <xf numFmtId="0" fontId="184" fillId="0" borderId="0"/>
    <xf numFmtId="0" fontId="184" fillId="0" borderId="0"/>
    <xf numFmtId="0" fontId="184" fillId="0" borderId="0"/>
    <xf numFmtId="0" fontId="184" fillId="0" borderId="0"/>
    <xf numFmtId="0" fontId="184" fillId="0" borderId="0"/>
    <xf numFmtId="0" fontId="184" fillId="0" borderId="0"/>
    <xf numFmtId="0" fontId="9" fillId="0" borderId="0"/>
    <xf numFmtId="0" fontId="184" fillId="0" borderId="0"/>
    <xf numFmtId="0" fontId="184" fillId="0" borderId="0"/>
    <xf numFmtId="0" fontId="18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84" fillId="0" borderId="0"/>
    <xf numFmtId="0" fontId="18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84" fillId="0" borderId="0"/>
    <xf numFmtId="234" fontId="184" fillId="0" borderId="0"/>
    <xf numFmtId="234" fontId="184" fillId="0" borderId="0"/>
    <xf numFmtId="234" fontId="184" fillId="0" borderId="0"/>
    <xf numFmtId="234" fontId="184" fillId="0" borderId="0"/>
    <xf numFmtId="234" fontId="184" fillId="0" borderId="0"/>
    <xf numFmtId="234" fontId="184" fillId="0" borderId="0"/>
    <xf numFmtId="234" fontId="184" fillId="0" borderId="0"/>
    <xf numFmtId="234" fontId="184" fillId="0" borderId="0"/>
    <xf numFmtId="234" fontId="184" fillId="0" borderId="0"/>
    <xf numFmtId="234" fontId="184" fillId="0" borderId="0"/>
    <xf numFmtId="234" fontId="184" fillId="0" borderId="0"/>
    <xf numFmtId="234" fontId="184" fillId="0" borderId="0"/>
    <xf numFmtId="234" fontId="184" fillId="0" borderId="0"/>
    <xf numFmtId="234" fontId="184" fillId="0" borderId="0"/>
    <xf numFmtId="234" fontId="184" fillId="0" borderId="0"/>
    <xf numFmtId="234" fontId="184" fillId="0" borderId="0"/>
    <xf numFmtId="234" fontId="184" fillId="0" borderId="0"/>
    <xf numFmtId="234" fontId="184" fillId="0" borderId="0"/>
    <xf numFmtId="234" fontId="184" fillId="0" borderId="0"/>
    <xf numFmtId="0" fontId="184" fillId="0" borderId="0"/>
    <xf numFmtId="0" fontId="9" fillId="0" borderId="0"/>
    <xf numFmtId="0" fontId="9" fillId="0" borderId="0"/>
    <xf numFmtId="0" fontId="9" fillId="0" borderId="0"/>
    <xf numFmtId="0" fontId="9" fillId="0" borderId="0"/>
    <xf numFmtId="0" fontId="9" fillId="0" borderId="0"/>
    <xf numFmtId="0" fontId="184" fillId="0" borderId="0"/>
    <xf numFmtId="0" fontId="184" fillId="0" borderId="0"/>
    <xf numFmtId="0" fontId="184" fillId="0" borderId="0"/>
    <xf numFmtId="0" fontId="9" fillId="0" borderId="0"/>
    <xf numFmtId="0" fontId="9" fillId="0" borderId="0"/>
    <xf numFmtId="0" fontId="9" fillId="0" borderId="0"/>
    <xf numFmtId="0" fontId="9" fillId="0" borderId="0"/>
    <xf numFmtId="0" fontId="184" fillId="0" borderId="0"/>
    <xf numFmtId="0" fontId="184" fillId="0" borderId="0"/>
    <xf numFmtId="0" fontId="184" fillId="0" borderId="0"/>
    <xf numFmtId="0" fontId="184" fillId="0" borderId="0"/>
    <xf numFmtId="0" fontId="184" fillId="0" borderId="0"/>
    <xf numFmtId="0" fontId="18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84" fillId="0" borderId="0"/>
    <xf numFmtId="0" fontId="184" fillId="0" borderId="0"/>
    <xf numFmtId="0" fontId="184" fillId="0" borderId="0"/>
    <xf numFmtId="0" fontId="184" fillId="0" borderId="0"/>
    <xf numFmtId="0" fontId="184" fillId="0" borderId="0"/>
    <xf numFmtId="0" fontId="184" fillId="0" borderId="0"/>
    <xf numFmtId="0" fontId="22" fillId="0" borderId="0">
      <alignment wrapText="1"/>
    </xf>
    <xf numFmtId="0" fontId="22" fillId="0" borderId="0">
      <alignment wrapText="1"/>
    </xf>
    <xf numFmtId="0" fontId="36" fillId="0" borderId="0"/>
    <xf numFmtId="0" fontId="47" fillId="0" borderId="0"/>
    <xf numFmtId="0" fontId="129"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9" fillId="0" borderId="0"/>
    <xf numFmtId="0" fontId="184" fillId="0" borderId="0"/>
    <xf numFmtId="0" fontId="184" fillId="0" borderId="0"/>
    <xf numFmtId="0" fontId="184" fillId="0" borderId="0"/>
    <xf numFmtId="0" fontId="184" fillId="0" borderId="0"/>
    <xf numFmtId="0" fontId="184" fillId="0" borderId="0"/>
    <xf numFmtId="0" fontId="184" fillId="0" borderId="0"/>
    <xf numFmtId="0" fontId="184" fillId="0" borderId="0"/>
    <xf numFmtId="0" fontId="184" fillId="0" borderId="0"/>
    <xf numFmtId="0" fontId="184" fillId="0" borderId="0"/>
    <xf numFmtId="0" fontId="184" fillId="0" borderId="0"/>
    <xf numFmtId="0" fontId="184" fillId="0" borderId="0"/>
    <xf numFmtId="0" fontId="184" fillId="0" borderId="0"/>
    <xf numFmtId="0" fontId="184" fillId="0" borderId="0"/>
    <xf numFmtId="0" fontId="184" fillId="0" borderId="0"/>
    <xf numFmtId="0" fontId="184" fillId="0" borderId="0"/>
    <xf numFmtId="0" fontId="184" fillId="0" borderId="0"/>
    <xf numFmtId="0" fontId="184" fillId="0" borderId="0"/>
    <xf numFmtId="0" fontId="184" fillId="0" borderId="0"/>
    <xf numFmtId="0" fontId="22" fillId="0" borderId="0"/>
    <xf numFmtId="0" fontId="22" fillId="0" borderId="0"/>
    <xf numFmtId="0" fontId="22" fillId="0" borderId="0"/>
    <xf numFmtId="0" fontId="22" fillId="0" borderId="0"/>
    <xf numFmtId="0" fontId="22" fillId="0" borderId="0"/>
    <xf numFmtId="0" fontId="22"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178"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18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8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8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84" fillId="0" borderId="0"/>
    <xf numFmtId="0" fontId="47" fillId="0" borderId="0"/>
    <xf numFmtId="0" fontId="18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2" fillId="0" borderId="0">
      <alignment wrapTex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80" fillId="0" borderId="0"/>
    <xf numFmtId="0" fontId="185"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7" fontId="22" fillId="0" borderId="0"/>
    <xf numFmtId="187" fontId="22" fillId="0" borderId="0"/>
    <xf numFmtId="187" fontId="22" fillId="0" borderId="0"/>
    <xf numFmtId="187" fontId="22" fillId="0" borderId="0"/>
    <xf numFmtId="187" fontId="22" fillId="0" borderId="0"/>
    <xf numFmtId="187" fontId="22" fillId="0" borderId="0"/>
    <xf numFmtId="187" fontId="22" fillId="0" borderId="0"/>
    <xf numFmtId="187" fontId="22" fillId="0" borderId="0"/>
    <xf numFmtId="187" fontId="22" fillId="0" borderId="0"/>
    <xf numFmtId="187" fontId="22" fillId="0" borderId="0"/>
    <xf numFmtId="237" fontId="22" fillId="0" borderId="0"/>
    <xf numFmtId="237" fontId="22" fillId="0" borderId="0"/>
    <xf numFmtId="237" fontId="22" fillId="0" borderId="0"/>
    <xf numFmtId="237" fontId="22" fillId="0" borderId="0"/>
    <xf numFmtId="237" fontId="22" fillId="0" borderId="0"/>
    <xf numFmtId="237" fontId="22" fillId="0" borderId="0"/>
    <xf numFmtId="237" fontId="22" fillId="0" borderId="0"/>
    <xf numFmtId="237" fontId="22" fillId="0" borderId="0"/>
    <xf numFmtId="237" fontId="22" fillId="0" borderId="0"/>
    <xf numFmtId="237" fontId="22" fillId="0" borderId="0"/>
    <xf numFmtId="237" fontId="22" fillId="0" borderId="0"/>
    <xf numFmtId="237" fontId="22" fillId="0" borderId="0"/>
    <xf numFmtId="237" fontId="22" fillId="0" borderId="0"/>
    <xf numFmtId="237" fontId="22" fillId="0" borderId="0"/>
    <xf numFmtId="237" fontId="22" fillId="0" borderId="0"/>
    <xf numFmtId="237" fontId="22" fillId="0" borderId="0"/>
    <xf numFmtId="237" fontId="22" fillId="0" borderId="0"/>
    <xf numFmtId="237" fontId="22" fillId="0" borderId="0"/>
    <xf numFmtId="237" fontId="22" fillId="0" borderId="0"/>
    <xf numFmtId="187" fontId="22" fillId="0" borderId="0"/>
    <xf numFmtId="187" fontId="22" fillId="0" borderId="0"/>
    <xf numFmtId="237" fontId="22" fillId="0" borderId="0"/>
    <xf numFmtId="237" fontId="2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7" fontId="22" fillId="0" borderId="0"/>
    <xf numFmtId="187" fontId="22" fillId="0" borderId="0"/>
    <xf numFmtId="187" fontId="22" fillId="0" borderId="0"/>
    <xf numFmtId="187" fontId="22" fillId="0" borderId="0"/>
    <xf numFmtId="187" fontId="2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78" fillId="0" borderId="0"/>
    <xf numFmtId="0" fontId="9" fillId="0" borderId="0"/>
    <xf numFmtId="0" fontId="22" fillId="0" borderId="0"/>
    <xf numFmtId="187" fontId="22" fillId="0" borderId="0"/>
    <xf numFmtId="187" fontId="22" fillId="0" borderId="0"/>
    <xf numFmtId="187" fontId="22" fillId="0" borderId="0"/>
    <xf numFmtId="187" fontId="22" fillId="0" borderId="0"/>
    <xf numFmtId="187" fontId="22" fillId="0" borderId="0"/>
    <xf numFmtId="187" fontId="22" fillId="0" borderId="0"/>
    <xf numFmtId="187" fontId="22" fillId="0" borderId="0"/>
    <xf numFmtId="187" fontId="22" fillId="0" borderId="0"/>
    <xf numFmtId="187" fontId="22" fillId="0" borderId="0"/>
    <xf numFmtId="0" fontId="9" fillId="0" borderId="0"/>
    <xf numFmtId="187" fontId="22" fillId="0" borderId="0"/>
    <xf numFmtId="187" fontId="22" fillId="0" borderId="0"/>
    <xf numFmtId="187" fontId="22" fillId="0" borderId="0"/>
    <xf numFmtId="187" fontId="22" fillId="0" borderId="0"/>
    <xf numFmtId="187" fontId="22" fillId="0" borderId="0"/>
    <xf numFmtId="187" fontId="22" fillId="0" borderId="0"/>
    <xf numFmtId="187" fontId="22" fillId="0" borderId="0"/>
    <xf numFmtId="187" fontId="22" fillId="0" borderId="0"/>
    <xf numFmtId="0" fontId="9" fillId="0" borderId="0"/>
    <xf numFmtId="234" fontId="22" fillId="0" borderId="0"/>
    <xf numFmtId="234" fontId="22" fillId="0" borderId="0"/>
    <xf numFmtId="234" fontId="22" fillId="0" borderId="0"/>
    <xf numFmtId="234" fontId="22" fillId="0" borderId="0"/>
    <xf numFmtId="234" fontId="22" fillId="0" borderId="0"/>
    <xf numFmtId="234" fontId="22" fillId="0" borderId="0"/>
    <xf numFmtId="234" fontId="22" fillId="0" borderId="0"/>
    <xf numFmtId="234" fontId="22" fillId="0" borderId="0"/>
    <xf numFmtId="234" fontId="22" fillId="0" borderId="0"/>
    <xf numFmtId="234" fontId="22" fillId="0" borderId="0"/>
    <xf numFmtId="234" fontId="22" fillId="0" borderId="0"/>
    <xf numFmtId="234" fontId="22" fillId="0" borderId="0"/>
    <xf numFmtId="234" fontId="22" fillId="0" borderId="0"/>
    <xf numFmtId="234" fontId="22" fillId="0" borderId="0"/>
    <xf numFmtId="234" fontId="22" fillId="0" borderId="0"/>
    <xf numFmtId="234" fontId="22" fillId="0" borderId="0"/>
    <xf numFmtId="234" fontId="22" fillId="0" borderId="0"/>
    <xf numFmtId="234" fontId="22" fillId="0" borderId="0"/>
    <xf numFmtId="0" fontId="9" fillId="0" borderId="0"/>
    <xf numFmtId="234" fontId="22" fillId="0" borderId="0"/>
    <xf numFmtId="234" fontId="22" fillId="0" borderId="0"/>
    <xf numFmtId="234" fontId="22" fillId="0" borderId="0"/>
    <xf numFmtId="234" fontId="22" fillId="0" borderId="0"/>
    <xf numFmtId="234" fontId="22" fillId="0" borderId="0"/>
    <xf numFmtId="234" fontId="22" fillId="0" borderId="0"/>
    <xf numFmtId="234" fontId="22" fillId="0" borderId="0"/>
    <xf numFmtId="234" fontId="22" fillId="0" borderId="0"/>
    <xf numFmtId="234" fontId="22" fillId="0" borderId="0"/>
    <xf numFmtId="234" fontId="22" fillId="0" borderId="0"/>
    <xf numFmtId="234" fontId="22" fillId="0" borderId="0"/>
    <xf numFmtId="234" fontId="22" fillId="0" borderId="0"/>
    <xf numFmtId="234" fontId="22" fillId="0" borderId="0"/>
    <xf numFmtId="234" fontId="22" fillId="0" borderId="0"/>
    <xf numFmtId="234" fontId="22" fillId="0" borderId="0"/>
    <xf numFmtId="234" fontId="22" fillId="0" borderId="0"/>
    <xf numFmtId="234" fontId="22" fillId="0" borderId="0"/>
    <xf numFmtId="234" fontId="22" fillId="0" borderId="0"/>
    <xf numFmtId="0" fontId="9" fillId="0" borderId="0"/>
    <xf numFmtId="0" fontId="9" fillId="0" borderId="0"/>
    <xf numFmtId="0" fontId="9" fillId="0" borderId="0"/>
    <xf numFmtId="0" fontId="178" fillId="0" borderId="0"/>
    <xf numFmtId="220" fontId="9" fillId="0" borderId="0">
      <protection locked="0"/>
    </xf>
    <xf numFmtId="0" fontId="164" fillId="0" borderId="0"/>
    <xf numFmtId="250" fontId="9" fillId="0" borderId="0">
      <protection locked="0"/>
    </xf>
    <xf numFmtId="0" fontId="9" fillId="0" borderId="0">
      <protection locked="0"/>
    </xf>
    <xf numFmtId="0" fontId="170" fillId="0" borderId="0"/>
    <xf numFmtId="0" fontId="9" fillId="0" borderId="0"/>
    <xf numFmtId="0" fontId="9" fillId="0" borderId="0"/>
    <xf numFmtId="0" fontId="22" fillId="0" borderId="0"/>
    <xf numFmtId="0" fontId="9"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9" fillId="0" borderId="0"/>
    <xf numFmtId="0" fontId="22" fillId="0" borderId="0"/>
    <xf numFmtId="0" fontId="22" fillId="0" borderId="0"/>
    <xf numFmtId="0" fontId="22" fillId="0" borderId="0"/>
    <xf numFmtId="0" fontId="22" fillId="0" borderId="0"/>
    <xf numFmtId="237" fontId="22" fillId="0" borderId="0"/>
    <xf numFmtId="187" fontId="22" fillId="0" borderId="0"/>
    <xf numFmtId="187" fontId="22" fillId="0" borderId="0"/>
    <xf numFmtId="187" fontId="22" fillId="0" borderId="0"/>
    <xf numFmtId="187" fontId="22" fillId="0" borderId="0"/>
    <xf numFmtId="187" fontId="22" fillId="0" borderId="0"/>
    <xf numFmtId="187" fontId="22" fillId="0" borderId="0"/>
    <xf numFmtId="187" fontId="22" fillId="0" borderId="0"/>
    <xf numFmtId="187" fontId="22" fillId="0" borderId="0"/>
    <xf numFmtId="187" fontId="22" fillId="0" borderId="0"/>
    <xf numFmtId="187" fontId="22" fillId="0" borderId="0"/>
    <xf numFmtId="187" fontId="22" fillId="0" borderId="0"/>
    <xf numFmtId="187" fontId="22" fillId="0" borderId="0"/>
    <xf numFmtId="187" fontId="22" fillId="0" borderId="0"/>
    <xf numFmtId="187" fontId="22" fillId="0" borderId="0"/>
    <xf numFmtId="187" fontId="22" fillId="0" borderId="0"/>
    <xf numFmtId="187" fontId="22" fillId="0" borderId="0"/>
    <xf numFmtId="187" fontId="22" fillId="0" borderId="0"/>
    <xf numFmtId="187" fontId="22"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22" fillId="0" borderId="0"/>
    <xf numFmtId="0" fontId="22" fillId="0" borderId="0"/>
    <xf numFmtId="0" fontId="45" fillId="0" borderId="0"/>
    <xf numFmtId="0" fontId="9" fillId="0" borderId="0"/>
    <xf numFmtId="0" fontId="9" fillId="0" borderId="0"/>
    <xf numFmtId="0" fontId="9" fillId="0" borderId="0"/>
    <xf numFmtId="0" fontId="9"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237" fontId="22" fillId="0" borderId="0"/>
    <xf numFmtId="187" fontId="22" fillId="0" borderId="0"/>
    <xf numFmtId="187" fontId="22" fillId="0" borderId="0"/>
    <xf numFmtId="187" fontId="22" fillId="0" borderId="0"/>
    <xf numFmtId="187" fontId="22" fillId="0" borderId="0"/>
    <xf numFmtId="187" fontId="22" fillId="0" borderId="0"/>
    <xf numFmtId="187" fontId="22" fillId="0" borderId="0"/>
    <xf numFmtId="187" fontId="22" fillId="0" borderId="0"/>
    <xf numFmtId="187" fontId="22" fillId="0" borderId="0"/>
    <xf numFmtId="187" fontId="22" fillId="0" borderId="0"/>
    <xf numFmtId="187" fontId="22" fillId="0" borderId="0"/>
    <xf numFmtId="187" fontId="22" fillId="0" borderId="0"/>
    <xf numFmtId="187" fontId="22" fillId="0" borderId="0"/>
    <xf numFmtId="187" fontId="22" fillId="0" borderId="0"/>
    <xf numFmtId="187" fontId="22" fillId="0" borderId="0"/>
    <xf numFmtId="187" fontId="22" fillId="0" borderId="0"/>
    <xf numFmtId="187" fontId="22" fillId="0" borderId="0"/>
    <xf numFmtId="187" fontId="22" fillId="0" borderId="0"/>
    <xf numFmtId="187" fontId="22" fillId="0" borderId="0"/>
    <xf numFmtId="234" fontId="22" fillId="0" borderId="0"/>
    <xf numFmtId="234" fontId="22" fillId="0" borderId="0"/>
    <xf numFmtId="234" fontId="22" fillId="0" borderId="0"/>
    <xf numFmtId="234" fontId="22" fillId="0" borderId="0"/>
    <xf numFmtId="234" fontId="22" fillId="0" borderId="0"/>
    <xf numFmtId="234" fontId="22" fillId="0" borderId="0"/>
    <xf numFmtId="234" fontId="22" fillId="0" borderId="0"/>
    <xf numFmtId="234" fontId="22" fillId="0" borderId="0"/>
    <xf numFmtId="234" fontId="22" fillId="0" borderId="0"/>
    <xf numFmtId="234" fontId="22" fillId="0" borderId="0"/>
    <xf numFmtId="234" fontId="22" fillId="0" borderId="0"/>
    <xf numFmtId="234" fontId="22" fillId="0" borderId="0"/>
    <xf numFmtId="234" fontId="22" fillId="0" borderId="0"/>
    <xf numFmtId="234" fontId="22" fillId="0" borderId="0"/>
    <xf numFmtId="234" fontId="22" fillId="0" borderId="0"/>
    <xf numFmtId="234" fontId="22" fillId="0" borderId="0"/>
    <xf numFmtId="234" fontId="22" fillId="0" borderId="0"/>
    <xf numFmtId="234" fontId="22" fillId="0" borderId="0"/>
    <xf numFmtId="234" fontId="22"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7" fillId="0" borderId="0"/>
    <xf numFmtId="0" fontId="47" fillId="0" borderId="0"/>
    <xf numFmtId="0" fontId="47" fillId="0" borderId="0"/>
    <xf numFmtId="0" fontId="47" fillId="0" borderId="0"/>
    <xf numFmtId="0" fontId="47"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14" fillId="0" borderId="0"/>
    <xf numFmtId="0" fontId="47" fillId="0" borderId="0"/>
    <xf numFmtId="0" fontId="47" fillId="0" borderId="0"/>
    <xf numFmtId="0" fontId="47"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28" fillId="0" borderId="0"/>
    <xf numFmtId="0" fontId="128"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28" fillId="0" borderId="0"/>
    <xf numFmtId="0" fontId="128" fillId="0" borderId="0"/>
    <xf numFmtId="0" fontId="128" fillId="0" borderId="0"/>
    <xf numFmtId="0" fontId="128" fillId="0" borderId="0"/>
    <xf numFmtId="0" fontId="128" fillId="0" borderId="0"/>
    <xf numFmtId="0" fontId="22" fillId="0" borderId="0"/>
    <xf numFmtId="0" fontId="22" fillId="0" borderId="0"/>
    <xf numFmtId="0" fontId="22" fillId="0" borderId="0"/>
    <xf numFmtId="0" fontId="22" fillId="0" borderId="0"/>
    <xf numFmtId="0" fontId="9" fillId="0" borderId="0"/>
    <xf numFmtId="0" fontId="9" fillId="0" borderId="0"/>
    <xf numFmtId="0" fontId="9" fillId="0" borderId="0"/>
    <xf numFmtId="0" fontId="9" fillId="0" borderId="0"/>
    <xf numFmtId="0" fontId="9" fillId="0" borderId="0"/>
    <xf numFmtId="0" fontId="9" fillId="0" borderId="0"/>
    <xf numFmtId="0" fontId="2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2" fillId="0" borderId="0"/>
    <xf numFmtId="234" fontId="22" fillId="0" borderId="0"/>
    <xf numFmtId="234" fontId="22" fillId="0" borderId="0"/>
    <xf numFmtId="234" fontId="22" fillId="0" borderId="0"/>
    <xf numFmtId="234" fontId="22" fillId="0" borderId="0"/>
    <xf numFmtId="234" fontId="22" fillId="0" borderId="0"/>
    <xf numFmtId="234" fontId="22" fillId="0" borderId="0"/>
    <xf numFmtId="234" fontId="22" fillId="0" borderId="0"/>
    <xf numFmtId="234" fontId="22" fillId="0" borderId="0"/>
    <xf numFmtId="234" fontId="22" fillId="0" borderId="0"/>
    <xf numFmtId="234" fontId="22" fillId="0" borderId="0"/>
    <xf numFmtId="234" fontId="22" fillId="0" borderId="0"/>
    <xf numFmtId="234" fontId="22" fillId="0" borderId="0"/>
    <xf numFmtId="234" fontId="22" fillId="0" borderId="0"/>
    <xf numFmtId="234" fontId="22" fillId="0" borderId="0"/>
    <xf numFmtId="234" fontId="22" fillId="0" borderId="0"/>
    <xf numFmtId="234" fontId="22" fillId="0" borderId="0"/>
    <xf numFmtId="234" fontId="22" fillId="0" borderId="0"/>
    <xf numFmtId="234" fontId="22" fillId="0" borderId="0"/>
    <xf numFmtId="0" fontId="9" fillId="0" borderId="0"/>
    <xf numFmtId="0" fontId="22"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0" fontId="22" fillId="0" borderId="0"/>
    <xf numFmtId="0" fontId="22" fillId="0" borderId="0"/>
    <xf numFmtId="0" fontId="22" fillId="0" borderId="0"/>
    <xf numFmtId="0" fontId="22" fillId="0" borderId="0"/>
    <xf numFmtId="0" fontId="22" fillId="0" borderId="0"/>
    <xf numFmtId="0" fontId="2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2" fillId="0" borderId="0"/>
    <xf numFmtId="0" fontId="9" fillId="0" borderId="0"/>
    <xf numFmtId="0" fontId="9" fillId="0" borderId="0"/>
    <xf numFmtId="234" fontId="22" fillId="0" borderId="0"/>
    <xf numFmtId="234" fontId="22" fillId="0" borderId="0"/>
    <xf numFmtId="234" fontId="22" fillId="0" borderId="0"/>
    <xf numFmtId="234" fontId="22" fillId="0" borderId="0"/>
    <xf numFmtId="234" fontId="22" fillId="0" borderId="0"/>
    <xf numFmtId="234" fontId="22" fillId="0" borderId="0"/>
    <xf numFmtId="234" fontId="22" fillId="0" borderId="0"/>
    <xf numFmtId="234" fontId="22" fillId="0" borderId="0"/>
    <xf numFmtId="234" fontId="22" fillId="0" borderId="0"/>
    <xf numFmtId="234" fontId="22" fillId="0" borderId="0"/>
    <xf numFmtId="234" fontId="22" fillId="0" borderId="0"/>
    <xf numFmtId="234" fontId="22" fillId="0" borderId="0"/>
    <xf numFmtId="234" fontId="22" fillId="0" borderId="0"/>
    <xf numFmtId="234" fontId="22" fillId="0" borderId="0"/>
    <xf numFmtId="234" fontId="22" fillId="0" borderId="0"/>
    <xf numFmtId="234" fontId="22" fillId="0" borderId="0"/>
    <xf numFmtId="234" fontId="22" fillId="0" borderId="0"/>
    <xf numFmtId="234" fontId="22" fillId="0" borderId="0"/>
    <xf numFmtId="234" fontId="22" fillId="0" borderId="0"/>
    <xf numFmtId="234" fontId="9" fillId="0" borderId="0"/>
    <xf numFmtId="0" fontId="9" fillId="0" borderId="0"/>
    <xf numFmtId="0" fontId="9" fillId="0" borderId="0"/>
    <xf numFmtId="0" fontId="9" fillId="0" borderId="0"/>
    <xf numFmtId="0" fontId="9" fillId="0" borderId="0"/>
    <xf numFmtId="0" fontId="9" fillId="0" borderId="0"/>
    <xf numFmtId="0" fontId="22" fillId="57" borderId="32" applyNumberFormat="0" applyFont="0" applyAlignment="0" applyProtection="0"/>
    <xf numFmtId="0" fontId="9" fillId="5" borderId="16" applyNumberFormat="0" applyFont="0" applyAlignment="0" applyProtection="0"/>
    <xf numFmtId="0" fontId="9" fillId="5" borderId="16" applyNumberFormat="0" applyFont="0" applyAlignment="0" applyProtection="0"/>
    <xf numFmtId="0" fontId="9" fillId="5" borderId="16" applyNumberFormat="0" applyFont="0" applyAlignment="0" applyProtection="0"/>
    <xf numFmtId="251" fontId="22" fillId="0" borderId="0" applyFont="0" applyFill="0" applyBorder="0" applyAlignment="0" applyProtection="0"/>
    <xf numFmtId="252" fontId="22" fillId="0" borderId="0" applyFont="0" applyFill="0" applyBorder="0" applyAlignment="0" applyProtection="0"/>
    <xf numFmtId="0" fontId="215" fillId="3" borderId="0"/>
    <xf numFmtId="14" fontId="125" fillId="0" borderId="0">
      <alignment horizontal="center" wrapText="1"/>
      <protection locked="0"/>
    </xf>
    <xf numFmtId="223" fontId="22" fillId="0" borderId="0" applyFont="0" applyFill="0" applyBorder="0" applyAlignment="0" applyProtection="0"/>
    <xf numFmtId="253" fontId="22" fillId="0" borderId="0" applyFont="0" applyFill="0" applyBorder="0" applyAlignment="0" applyProtection="0"/>
    <xf numFmtId="197" fontId="22" fillId="0" borderId="0" applyFont="0" applyFill="0" applyBorder="0" applyAlignment="0" applyProtection="0"/>
    <xf numFmtId="10" fontId="22" fillId="0" borderId="0" applyFont="0" applyFill="0" applyBorder="0" applyAlignment="0" applyProtection="0"/>
    <xf numFmtId="10" fontId="22" fillId="0" borderId="0" applyFont="0" applyFill="0" applyBorder="0" applyAlignment="0" applyProtection="0"/>
    <xf numFmtId="9" fontId="183" fillId="0" borderId="0" applyFont="0" applyFill="0" applyBorder="0" applyAlignment="0" applyProtection="0"/>
    <xf numFmtId="9" fontId="9" fillId="0" borderId="0" applyFont="0" applyFill="0" applyBorder="0" applyAlignment="0" applyProtection="0"/>
    <xf numFmtId="9" fontId="45" fillId="0" borderId="0" applyFont="0" applyFill="0" applyBorder="0" applyAlignment="0" applyProtection="0"/>
    <xf numFmtId="9" fontId="185" fillId="0" borderId="0" applyFont="0" applyFill="0" applyBorder="0" applyAlignment="0" applyProtection="0"/>
    <xf numFmtId="9" fontId="180" fillId="0" borderId="0" applyFont="0" applyFill="0" applyBorder="0" applyAlignment="0" applyProtection="0"/>
    <xf numFmtId="9" fontId="9"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16"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9" fillId="0" borderId="0" applyFont="0" applyFill="0" applyBorder="0" applyAlignment="0" applyProtection="0"/>
    <xf numFmtId="9" fontId="217" fillId="0" borderId="0" applyFont="0" applyFill="0" applyBorder="0" applyAlignment="0" applyProtection="0"/>
    <xf numFmtId="9" fontId="9" fillId="0" borderId="0" applyFont="0" applyFill="0" applyBorder="0" applyAlignment="0" applyProtection="0"/>
    <xf numFmtId="9" fontId="178" fillId="0" borderId="0" applyFont="0" applyFill="0" applyBorder="0" applyAlignment="0" applyProtection="0"/>
    <xf numFmtId="9" fontId="9" fillId="0" borderId="0" applyFont="0" applyFill="0" applyBorder="0" applyAlignment="0" applyProtection="0"/>
    <xf numFmtId="9" fontId="45" fillId="0" borderId="0" applyFont="0" applyFill="0" applyBorder="0" applyAlignment="0" applyProtection="0"/>
    <xf numFmtId="254" fontId="126" fillId="0" borderId="0" applyBorder="0">
      <alignment horizontal="right"/>
    </xf>
    <xf numFmtId="224" fontId="22" fillId="0" borderId="0" applyFill="0" applyBorder="0" applyAlignment="0"/>
    <xf numFmtId="220" fontId="22" fillId="0" borderId="0" applyFill="0" applyBorder="0" applyAlignment="0"/>
    <xf numFmtId="224" fontId="22" fillId="0" borderId="0" applyFill="0" applyBorder="0" applyAlignment="0"/>
    <xf numFmtId="189" fontId="22" fillId="0" borderId="0" applyFill="0" applyBorder="0" applyAlignment="0"/>
    <xf numFmtId="224" fontId="22" fillId="0" borderId="0" applyFill="0" applyBorder="0" applyAlignment="0"/>
    <xf numFmtId="220" fontId="22" fillId="0" borderId="0" applyFill="0" applyBorder="0" applyAlignment="0"/>
    <xf numFmtId="224" fontId="22" fillId="0" borderId="0" applyFill="0" applyBorder="0" applyAlignment="0"/>
    <xf numFmtId="199" fontId="22" fillId="0" borderId="0" applyFill="0" applyBorder="0" applyAlignment="0"/>
    <xf numFmtId="225" fontId="22" fillId="0" borderId="0" applyFill="0" applyBorder="0" applyAlignment="0"/>
    <xf numFmtId="199" fontId="22" fillId="0" borderId="0" applyFill="0" applyBorder="0" applyAlignment="0"/>
    <xf numFmtId="189" fontId="22" fillId="0" borderId="0" applyFill="0" applyBorder="0" applyAlignment="0"/>
    <xf numFmtId="255" fontId="177" fillId="0" borderId="0"/>
    <xf numFmtId="0" fontId="122" fillId="0" borderId="0" applyNumberFormat="0" applyFont="0" applyFill="0" applyBorder="0" applyAlignment="0" applyProtection="0">
      <alignment horizontal="left"/>
    </xf>
    <xf numFmtId="15" fontId="122" fillId="0" borderId="0" applyFont="0" applyFill="0" applyBorder="0" applyAlignment="0" applyProtection="0"/>
    <xf numFmtId="4" fontId="122" fillId="0" borderId="0" applyFont="0" applyFill="0" applyBorder="0" applyAlignment="0" applyProtection="0"/>
    <xf numFmtId="0" fontId="218" fillId="0" borderId="52">
      <alignment horizontal="center"/>
    </xf>
    <xf numFmtId="0" fontId="189" fillId="0" borderId="0"/>
    <xf numFmtId="0" fontId="191" fillId="0" borderId="0"/>
    <xf numFmtId="0" fontId="188" fillId="0" borderId="0"/>
    <xf numFmtId="14" fontId="202" fillId="0" borderId="0" applyNumberFormat="0" applyFill="0" applyBorder="0" applyAlignment="0" applyProtection="0">
      <alignment horizontal="left"/>
    </xf>
    <xf numFmtId="4" fontId="219" fillId="68" borderId="58" applyNumberFormat="0" applyProtection="0">
      <alignment vertical="center"/>
    </xf>
    <xf numFmtId="4" fontId="220" fillId="68" borderId="58" applyNumberFormat="0" applyProtection="0">
      <alignment vertical="center"/>
    </xf>
    <xf numFmtId="4" fontId="221" fillId="68" borderId="58" applyNumberFormat="0" applyProtection="0">
      <alignment horizontal="left" vertical="center" indent="1"/>
    </xf>
    <xf numFmtId="0" fontId="157" fillId="68" borderId="58" applyNumberFormat="0" applyProtection="0">
      <alignment horizontal="left" vertical="top" indent="1"/>
    </xf>
    <xf numFmtId="4" fontId="221" fillId="69" borderId="0" applyNumberFormat="0" applyProtection="0">
      <alignment horizontal="left" vertical="center" indent="1"/>
    </xf>
    <xf numFmtId="4" fontId="221" fillId="70" borderId="58" applyNumberFormat="0" applyProtection="0">
      <alignment horizontal="right" vertical="center"/>
    </xf>
    <xf numFmtId="4" fontId="221" fillId="71" borderId="58" applyNumberFormat="0" applyProtection="0">
      <alignment horizontal="right" vertical="center"/>
    </xf>
    <xf numFmtId="4" fontId="221" fillId="72" borderId="58" applyNumberFormat="0" applyProtection="0">
      <alignment horizontal="right" vertical="center"/>
    </xf>
    <xf numFmtId="4" fontId="221" fillId="61" borderId="58" applyNumberFormat="0" applyProtection="0">
      <alignment horizontal="right" vertical="center"/>
    </xf>
    <xf numFmtId="4" fontId="221" fillId="73" borderId="58" applyNumberFormat="0" applyProtection="0">
      <alignment horizontal="right" vertical="center"/>
    </xf>
    <xf numFmtId="4" fontId="221" fillId="74" borderId="58" applyNumberFormat="0" applyProtection="0">
      <alignment horizontal="right" vertical="center"/>
    </xf>
    <xf numFmtId="4" fontId="221" fillId="75" borderId="58" applyNumberFormat="0" applyProtection="0">
      <alignment horizontal="right" vertical="center"/>
    </xf>
    <xf numFmtId="4" fontId="221" fillId="76" borderId="58" applyNumberFormat="0" applyProtection="0">
      <alignment horizontal="right" vertical="center"/>
    </xf>
    <xf numFmtId="4" fontId="221" fillId="77" borderId="58" applyNumberFormat="0" applyProtection="0">
      <alignment horizontal="right" vertical="center"/>
    </xf>
    <xf numFmtId="4" fontId="219" fillId="78" borderId="59" applyNumberFormat="0" applyProtection="0">
      <alignment horizontal="left" vertical="center" indent="1"/>
    </xf>
    <xf numFmtId="4" fontId="219" fillId="79" borderId="0" applyNumberFormat="0" applyProtection="0">
      <alignment horizontal="left" vertical="center" indent="1"/>
    </xf>
    <xf numFmtId="4" fontId="219" fillId="69" borderId="0" applyNumberFormat="0" applyProtection="0">
      <alignment horizontal="left" vertical="center" indent="1"/>
    </xf>
    <xf numFmtId="4" fontId="221" fillId="79" borderId="58" applyNumberFormat="0" applyProtection="0">
      <alignment horizontal="right" vertical="center"/>
    </xf>
    <xf numFmtId="4" fontId="129" fillId="79" borderId="0" applyNumberFormat="0" applyProtection="0">
      <alignment horizontal="left" vertical="center" indent="1"/>
    </xf>
    <xf numFmtId="4" fontId="129" fillId="69" borderId="0" applyNumberFormat="0" applyProtection="0">
      <alignment horizontal="left" vertical="center" indent="1"/>
    </xf>
    <xf numFmtId="0" fontId="22" fillId="69" borderId="58" applyNumberFormat="0" applyProtection="0">
      <alignment horizontal="left" vertical="center" indent="1"/>
    </xf>
    <xf numFmtId="0" fontId="22" fillId="69" borderId="58" applyNumberFormat="0" applyProtection="0">
      <alignment horizontal="left" vertical="top" indent="1"/>
    </xf>
    <xf numFmtId="0" fontId="22" fillId="80" borderId="58" applyNumberFormat="0" applyProtection="0">
      <alignment horizontal="left" vertical="center" indent="1"/>
    </xf>
    <xf numFmtId="0" fontId="22" fillId="80" borderId="58" applyNumberFormat="0" applyProtection="0">
      <alignment horizontal="left" vertical="top" indent="1"/>
    </xf>
    <xf numFmtId="0" fontId="22" fillId="79" borderId="58" applyNumberFormat="0" applyProtection="0">
      <alignment horizontal="left" vertical="center" indent="1"/>
    </xf>
    <xf numFmtId="0" fontId="22" fillId="79" borderId="58" applyNumberFormat="0" applyProtection="0">
      <alignment horizontal="left" vertical="top" indent="1"/>
    </xf>
    <xf numFmtId="0" fontId="22" fillId="81" borderId="58" applyNumberFormat="0" applyProtection="0">
      <alignment horizontal="left" vertical="center" indent="1"/>
    </xf>
    <xf numFmtId="0" fontId="22" fillId="81" borderId="58" applyNumberFormat="0" applyProtection="0">
      <alignment horizontal="left" vertical="top" indent="1"/>
    </xf>
    <xf numFmtId="4" fontId="221" fillId="81" borderId="58" applyNumberFormat="0" applyProtection="0">
      <alignment vertical="center"/>
    </xf>
    <xf numFmtId="4" fontId="222" fillId="81" borderId="58" applyNumberFormat="0" applyProtection="0">
      <alignment vertical="center"/>
    </xf>
    <xf numFmtId="4" fontId="219" fillId="79" borderId="60" applyNumberFormat="0" applyProtection="0">
      <alignment horizontal="left" vertical="center" indent="1"/>
    </xf>
    <xf numFmtId="0" fontId="129" fillId="64" borderId="58" applyNumberFormat="0" applyProtection="0">
      <alignment horizontal="left" vertical="top" indent="1"/>
    </xf>
    <xf numFmtId="4" fontId="221" fillId="81" borderId="58" applyNumberFormat="0" applyProtection="0">
      <alignment horizontal="right" vertical="center"/>
    </xf>
    <xf numFmtId="4" fontId="222" fillId="81" borderId="58" applyNumberFormat="0" applyProtection="0">
      <alignment horizontal="right" vertical="center"/>
    </xf>
    <xf numFmtId="4" fontId="219" fillId="79" borderId="58" applyNumberFormat="0" applyProtection="0">
      <alignment horizontal="left" vertical="center" indent="1"/>
    </xf>
    <xf numFmtId="0" fontId="129" fillId="80" borderId="58" applyNumberFormat="0" applyProtection="0">
      <alignment horizontal="left" vertical="top" indent="1"/>
    </xf>
    <xf numFmtId="4" fontId="223" fillId="80" borderId="60" applyNumberFormat="0" applyProtection="0">
      <alignment horizontal="left" vertical="center" indent="1"/>
    </xf>
    <xf numFmtId="4" fontId="224" fillId="81" borderId="58" applyNumberFormat="0" applyProtection="0">
      <alignment horizontal="right" vertical="center"/>
    </xf>
    <xf numFmtId="0" fontId="193" fillId="0" borderId="0"/>
    <xf numFmtId="256" fontId="126" fillId="0" borderId="0"/>
    <xf numFmtId="38" fontId="122" fillId="0" borderId="0" applyFont="0" applyFill="0" applyBorder="0" applyAlignment="0" applyProtection="0"/>
    <xf numFmtId="257" fontId="127" fillId="62" borderId="0" applyNumberFormat="0" applyBorder="0" applyAlignment="0" applyProtection="0">
      <alignment horizontal="left" wrapText="1"/>
    </xf>
    <xf numFmtId="40" fontId="225" fillId="0" borderId="0" applyBorder="0">
      <alignment horizontal="right"/>
    </xf>
    <xf numFmtId="258" fontId="22" fillId="0" borderId="0" applyFont="0" applyFill="0" applyBorder="0" applyAlignment="0" applyProtection="0"/>
    <xf numFmtId="187" fontId="188" fillId="0" borderId="50" applyNumberFormat="0" applyFont="0" applyFill="0" applyAlignment="0">
      <alignment horizontal="left"/>
    </xf>
    <xf numFmtId="0" fontId="189" fillId="0" borderId="53"/>
    <xf numFmtId="0" fontId="191" fillId="0" borderId="53"/>
    <xf numFmtId="0" fontId="202" fillId="0" borderId="0"/>
    <xf numFmtId="49" fontId="129" fillId="0" borderId="0" applyFill="0" applyBorder="0" applyAlignment="0"/>
    <xf numFmtId="259" fontId="22" fillId="0" borderId="0" applyFill="0" applyBorder="0" applyAlignment="0"/>
    <xf numFmtId="187" fontId="22" fillId="0" borderId="0" applyFill="0" applyBorder="0" applyAlignment="0"/>
    <xf numFmtId="259" fontId="22" fillId="0" borderId="0" applyFill="0" applyBorder="0" applyAlignment="0"/>
    <xf numFmtId="260" fontId="22" fillId="0" borderId="0" applyFill="0" applyBorder="0" applyAlignment="0"/>
    <xf numFmtId="261" fontId="22" fillId="0" borderId="0" applyFill="0" applyBorder="0" applyAlignment="0"/>
    <xf numFmtId="260" fontId="22" fillId="0" borderId="0" applyFill="0" applyBorder="0" applyAlignment="0"/>
    <xf numFmtId="0" fontId="226" fillId="0" borderId="0" applyNumberFormat="0" applyFont="0" applyAlignment="0">
      <alignment horizontal="left"/>
    </xf>
    <xf numFmtId="0" fontId="27" fillId="0" borderId="0" applyFont="0" applyFill="0" applyBorder="0" applyAlignment="0"/>
    <xf numFmtId="187" fontId="227" fillId="67" borderId="0" applyNumberFormat="0" applyBorder="0" applyAlignment="0">
      <alignment horizontal="left"/>
    </xf>
    <xf numFmtId="0" fontId="228" fillId="67" borderId="0"/>
    <xf numFmtId="0" fontId="229" fillId="67" borderId="0"/>
    <xf numFmtId="167" fontId="19" fillId="0" borderId="0" applyFont="0" applyFill="0" applyBorder="0" applyAlignment="0" applyProtection="0"/>
    <xf numFmtId="187" fontId="205" fillId="0" borderId="61" applyNumberFormat="0" applyFill="0" applyAlignment="0">
      <alignment horizontal="left"/>
    </xf>
    <xf numFmtId="0" fontId="206" fillId="0" borderId="56"/>
    <xf numFmtId="0" fontId="230" fillId="0" borderId="56"/>
    <xf numFmtId="187" fontId="205" fillId="0" borderId="50" applyNumberFormat="0" applyFill="0" applyAlignment="0">
      <alignment horizontal="left"/>
    </xf>
    <xf numFmtId="0" fontId="206" fillId="0" borderId="53"/>
    <xf numFmtId="0" fontId="230" fillId="0" borderId="53"/>
    <xf numFmtId="0" fontId="231" fillId="63" borderId="0"/>
    <xf numFmtId="42" fontId="193" fillId="0" borderId="0" applyFont="0" applyFill="0" applyBorder="0" applyAlignment="0" applyProtection="0"/>
    <xf numFmtId="44" fontId="193" fillId="0" borderId="0" applyFont="0" applyFill="0" applyBorder="0" applyAlignment="0" applyProtection="0"/>
    <xf numFmtId="0" fontId="19" fillId="0" borderId="0"/>
    <xf numFmtId="228" fontId="208" fillId="0" borderId="9" applyBorder="0"/>
    <xf numFmtId="262" fontId="232" fillId="0" borderId="0" applyFont="0" applyFill="0" applyBorder="0" applyAlignment="0" applyProtection="0"/>
    <xf numFmtId="190" fontId="232" fillId="0" borderId="0" applyFont="0" applyFill="0" applyBorder="0" applyAlignment="0" applyProtection="0"/>
    <xf numFmtId="38" fontId="122" fillId="0" borderId="0" applyFont="0" applyFill="0" applyBorder="0" applyAlignment="0" applyProtection="0"/>
    <xf numFmtId="0" fontId="232" fillId="0" borderId="0"/>
    <xf numFmtId="263" fontId="232" fillId="0" borderId="0" applyFont="0" applyFill="0" applyBorder="0" applyAlignment="0" applyProtection="0"/>
    <xf numFmtId="192" fontId="232" fillId="0" borderId="0" applyFont="0" applyFill="0" applyBorder="0" applyAlignment="0" applyProtection="0"/>
    <xf numFmtId="38" fontId="122" fillId="0" borderId="0" applyFont="0" applyFill="0" applyBorder="0" applyAlignment="0" applyProtection="0"/>
    <xf numFmtId="0" fontId="233" fillId="0" borderId="0" applyFont="0" applyFill="0" applyBorder="0" applyAlignment="0" applyProtection="0"/>
    <xf numFmtId="0" fontId="234" fillId="0" borderId="0" applyFont="0" applyFill="0" applyBorder="0" applyAlignment="0" applyProtection="0"/>
    <xf numFmtId="264" fontId="235" fillId="0" borderId="0" applyFont="0" applyFill="0" applyBorder="0" applyAlignment="0" applyProtection="0"/>
    <xf numFmtId="265" fontId="235" fillId="0" borderId="0" applyFont="0" applyFill="0" applyBorder="0" applyAlignment="0" applyProtection="0"/>
    <xf numFmtId="0" fontId="236" fillId="0" borderId="0"/>
    <xf numFmtId="41" fontId="237" fillId="0" borderId="0" applyFont="0" applyFill="0" applyBorder="0" applyAlignment="0" applyProtection="0"/>
    <xf numFmtId="43" fontId="237" fillId="0" borderId="0" applyFont="0" applyFill="0" applyBorder="0" applyAlignment="0" applyProtection="0"/>
    <xf numFmtId="42" fontId="237" fillId="0" borderId="0" applyFont="0" applyFill="0" applyBorder="0" applyAlignment="0" applyProtection="0"/>
    <xf numFmtId="44" fontId="237" fillId="0" borderId="0" applyFont="0" applyFill="0" applyBorder="0" applyAlignment="0" applyProtection="0"/>
    <xf numFmtId="0" fontId="22" fillId="0" borderId="0"/>
    <xf numFmtId="0" fontId="22" fillId="0" borderId="0"/>
    <xf numFmtId="165" fontId="22" fillId="0" borderId="0" applyFont="0" applyFill="0" applyBorder="0" applyAlignment="0" applyProtection="0"/>
    <xf numFmtId="0" fontId="22" fillId="0" borderId="0"/>
    <xf numFmtId="43" fontId="238" fillId="0" borderId="0" applyFont="0" applyFill="0" applyBorder="0" applyAlignment="0" applyProtection="0"/>
    <xf numFmtId="0" fontId="22" fillId="0" borderId="0" applyFont="0" applyFill="0" applyBorder="0" applyAlignment="0" applyProtection="0"/>
    <xf numFmtId="0" fontId="239" fillId="0" borderId="0"/>
    <xf numFmtId="0" fontId="22" fillId="0" borderId="0" applyFont="0" applyFill="0" applyBorder="0" applyAlignment="0" applyProtection="0"/>
    <xf numFmtId="0" fontId="22" fillId="0" borderId="0" applyFont="0" applyFill="0" applyBorder="0" applyAlignment="0" applyProtection="0"/>
    <xf numFmtId="0" fontId="97" fillId="0" borderId="0">
      <alignment vertical="top"/>
    </xf>
    <xf numFmtId="0" fontId="53" fillId="0" borderId="0" applyFont="0" applyFill="0" applyBorder="0" applyAlignment="0" applyProtection="0"/>
    <xf numFmtId="0" fontId="53" fillId="0" borderId="0" applyFont="0" applyFill="0" applyBorder="0" applyAlignment="0" applyProtection="0"/>
    <xf numFmtId="43" fontId="9" fillId="0" borderId="0" applyFont="0" applyFill="0" applyBorder="0" applyAlignment="0" applyProtection="0"/>
    <xf numFmtId="0" fontId="9" fillId="5" borderId="16" applyNumberFormat="0" applyFont="0" applyAlignment="0" applyProtection="0"/>
    <xf numFmtId="0" fontId="53" fillId="0" borderId="0" applyFont="0" applyFill="0" applyBorder="0" applyAlignment="0" applyProtection="0"/>
    <xf numFmtId="0" fontId="53" fillId="0" borderId="0" applyFont="0" applyFill="0" applyBorder="0" applyAlignment="0" applyProtection="0"/>
    <xf numFmtId="9" fontId="45" fillId="0" borderId="0" applyFont="0" applyFill="0" applyBorder="0" applyAlignment="0" applyProtection="0"/>
    <xf numFmtId="43" fontId="9" fillId="0" borderId="0" applyFont="0" applyFill="0" applyBorder="0" applyAlignment="0" applyProtection="0"/>
    <xf numFmtId="0" fontId="9" fillId="0" borderId="0"/>
    <xf numFmtId="9" fontId="45" fillId="0" borderId="0" applyFont="0" applyFill="0" applyBorder="0" applyAlignment="0" applyProtection="0"/>
    <xf numFmtId="43" fontId="9" fillId="0" borderId="0" applyFont="0" applyFill="0" applyBorder="0" applyAlignment="0" applyProtection="0"/>
    <xf numFmtId="0" fontId="9" fillId="0" borderId="0"/>
    <xf numFmtId="9" fontId="45" fillId="0" borderId="0" applyFont="0" applyFill="0" applyBorder="0" applyAlignment="0" applyProtection="0"/>
    <xf numFmtId="167" fontId="9" fillId="0" borderId="0" applyFont="0" applyFill="0" applyBorder="0" applyAlignment="0" applyProtection="0"/>
    <xf numFmtId="0" fontId="9" fillId="0" borderId="0"/>
    <xf numFmtId="9" fontId="45" fillId="0" borderId="0" applyFont="0" applyFill="0" applyBorder="0" applyAlignment="0" applyProtection="0"/>
    <xf numFmtId="43" fontId="9" fillId="0" borderId="0" applyFont="0" applyFill="0" applyBorder="0" applyAlignment="0" applyProtection="0"/>
    <xf numFmtId="0" fontId="9" fillId="0" borderId="0"/>
    <xf numFmtId="9" fontId="45" fillId="0" borderId="0" applyFont="0" applyFill="0" applyBorder="0" applyAlignment="0" applyProtection="0"/>
    <xf numFmtId="43" fontId="9" fillId="0" borderId="0" applyFont="0" applyFill="0" applyBorder="0" applyAlignment="0" applyProtection="0"/>
    <xf numFmtId="1" fontId="176" fillId="0" borderId="54">
      <alignment vertical="top"/>
    </xf>
    <xf numFmtId="0" fontId="91" fillId="0" borderId="57" applyNumberFormat="0" applyAlignment="0" applyProtection="0">
      <alignment horizontal="left" vertical="center"/>
    </xf>
    <xf numFmtId="167" fontId="19" fillId="0" borderId="0" applyFont="0" applyFill="0" applyBorder="0" applyAlignment="0" applyProtection="0"/>
    <xf numFmtId="9" fontId="19" fillId="0" borderId="0" applyFont="0" applyFill="0" applyBorder="0" applyAlignment="0" applyProtection="0"/>
    <xf numFmtId="0" fontId="19" fillId="0" borderId="0"/>
    <xf numFmtId="0" fontId="9" fillId="0" borderId="0"/>
    <xf numFmtId="0" fontId="241" fillId="37" borderId="0" applyNumberFormat="0" applyBorder="0" applyAlignment="0" applyProtection="0"/>
    <xf numFmtId="0" fontId="241" fillId="36" borderId="0" applyNumberFormat="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9" fontId="45" fillId="0" borderId="0" applyFont="0" applyFill="0" applyBorder="0" applyAlignment="0" applyProtection="0"/>
    <xf numFmtId="167" fontId="9" fillId="0" borderId="0" applyFont="0" applyFill="0" applyBorder="0" applyAlignment="0" applyProtection="0"/>
    <xf numFmtId="0" fontId="241" fillId="38" borderId="0" applyNumberFormat="0" applyBorder="0" applyAlignment="0" applyProtection="0"/>
    <xf numFmtId="0" fontId="241" fillId="39" borderId="0" applyNumberFormat="0" applyBorder="0" applyAlignment="0" applyProtection="0"/>
    <xf numFmtId="0" fontId="241" fillId="40" borderId="0" applyNumberFormat="0" applyBorder="0" applyAlignment="0" applyProtection="0"/>
    <xf numFmtId="0" fontId="241" fillId="41" borderId="0" applyNumberFormat="0" applyBorder="0" applyAlignment="0" applyProtection="0"/>
    <xf numFmtId="0" fontId="241" fillId="42" borderId="0" applyNumberFormat="0" applyBorder="0" applyAlignment="0" applyProtection="0"/>
    <xf numFmtId="0" fontId="241" fillId="43" borderId="0" applyNumberFormat="0" applyBorder="0" applyAlignment="0" applyProtection="0"/>
    <xf numFmtId="0" fontId="241" fillId="44" borderId="0" applyNumberFormat="0" applyBorder="0" applyAlignment="0" applyProtection="0"/>
    <xf numFmtId="0" fontId="241" fillId="39" borderId="0" applyNumberFormat="0" applyBorder="0" applyAlignment="0" applyProtection="0"/>
    <xf numFmtId="0" fontId="241" fillId="42" borderId="0" applyNumberFormat="0" applyBorder="0" applyAlignment="0" applyProtection="0"/>
    <xf numFmtId="0" fontId="241" fillId="45" borderId="0" applyNumberFormat="0" applyBorder="0" applyAlignment="0" applyProtection="0"/>
    <xf numFmtId="0" fontId="188" fillId="0" borderId="0"/>
    <xf numFmtId="0" fontId="242" fillId="46" borderId="0" applyNumberFormat="0" applyBorder="0" applyAlignment="0" applyProtection="0"/>
    <xf numFmtId="0" fontId="242" fillId="43" borderId="0" applyNumberFormat="0" applyBorder="0" applyAlignment="0" applyProtection="0"/>
    <xf numFmtId="0" fontId="242" fillId="44" borderId="0" applyNumberFormat="0" applyBorder="0" applyAlignment="0" applyProtection="0"/>
    <xf numFmtId="0" fontId="242" fillId="47" borderId="0" applyNumberFormat="0" applyBorder="0" applyAlignment="0" applyProtection="0"/>
    <xf numFmtId="0" fontId="242" fillId="48" borderId="0" applyNumberFormat="0" applyBorder="0" applyAlignment="0" applyProtection="0"/>
    <xf numFmtId="0" fontId="242" fillId="49" borderId="0" applyNumberFormat="0" applyBorder="0" applyAlignment="0" applyProtection="0"/>
    <xf numFmtId="0" fontId="188"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43" fontId="22" fillId="0" borderId="0" applyFont="0" applyFill="0" applyBorder="0" applyAlignment="0" applyProtection="0">
      <alignment wrapText="1"/>
    </xf>
    <xf numFmtId="0" fontId="22" fillId="0" borderId="0"/>
    <xf numFmtId="43" fontId="22" fillId="0" borderId="0" applyFont="0" applyFill="0" applyBorder="0" applyAlignment="0" applyProtection="0"/>
    <xf numFmtId="0" fontId="22" fillId="0" borderId="0"/>
    <xf numFmtId="43" fontId="45" fillId="0" borderId="0" applyFont="0" applyFill="0" applyBorder="0" applyAlignment="0" applyProtection="0"/>
    <xf numFmtId="0" fontId="243" fillId="0" borderId="0" applyFont="0" applyFill="0" applyBorder="0" applyAlignment="0" applyProtection="0"/>
    <xf numFmtId="165"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165"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alignment wrapText="1"/>
    </xf>
    <xf numFmtId="43" fontId="22" fillId="0" borderId="0" applyFont="0" applyFill="0" applyBorder="0" applyAlignment="0" applyProtection="0">
      <alignment wrapText="1"/>
    </xf>
    <xf numFmtId="44" fontId="22" fillId="0" borderId="0" applyFont="0" applyFill="0" applyBorder="0" applyAlignment="0" applyProtection="0"/>
    <xf numFmtId="44" fontId="22" fillId="0" borderId="0" applyFont="0" applyFill="0" applyBorder="0" applyAlignment="0" applyProtection="0"/>
    <xf numFmtId="0" fontId="244" fillId="0" borderId="0" applyFont="0" applyFill="0" applyBorder="0" applyAlignment="0" applyProtection="0"/>
    <xf numFmtId="49" fontId="245" fillId="0" borderId="0" applyBorder="0">
      <alignment horizontal="left" vertical="top" indent="1" justifyLastLine="1"/>
    </xf>
    <xf numFmtId="0" fontId="91" fillId="0" borderId="0"/>
    <xf numFmtId="17" fontId="192" fillId="62" borderId="62"/>
    <xf numFmtId="0" fontId="243" fillId="0" borderId="0" applyFont="0" applyFill="0" applyBorder="0" applyAlignment="0" applyProtection="0">
      <alignment horizontal="right"/>
    </xf>
    <xf numFmtId="0" fontId="243" fillId="0" borderId="0" applyFont="0" applyFill="0" applyBorder="0" applyAlignment="0" applyProtection="0">
      <alignment horizontal="right"/>
    </xf>
    <xf numFmtId="0" fontId="22" fillId="0" borderId="0">
      <alignment wrapText="1"/>
    </xf>
    <xf numFmtId="0" fontId="45" fillId="0" borderId="0"/>
    <xf numFmtId="0" fontId="9" fillId="0" borderId="0"/>
    <xf numFmtId="0" fontId="9" fillId="0" borderId="0"/>
    <xf numFmtId="0" fontId="9" fillId="0" borderId="0"/>
    <xf numFmtId="0" fontId="9" fillId="0" borderId="0"/>
    <xf numFmtId="0" fontId="45" fillId="0" borderId="0"/>
    <xf numFmtId="0" fontId="22" fillId="0" borderId="0"/>
    <xf numFmtId="0" fontId="22" fillId="0" borderId="0"/>
    <xf numFmtId="0" fontId="22" fillId="0" borderId="0"/>
    <xf numFmtId="0" fontId="22" fillId="0" borderId="0" applyNumberFormat="0" applyFill="0" applyBorder="0" applyAlignment="0" applyProtection="0"/>
    <xf numFmtId="0" fontId="22" fillId="0" borderId="0" applyNumberFormat="0" applyFill="0" applyBorder="0" applyAlignment="0" applyProtection="0"/>
    <xf numFmtId="0" fontId="22" fillId="0" borderId="0"/>
    <xf numFmtId="0" fontId="22" fillId="0" borderId="0"/>
    <xf numFmtId="0" fontId="22" fillId="0" borderId="0" applyNumberFormat="0" applyFill="0" applyBorder="0" applyAlignment="0" applyProtection="0"/>
    <xf numFmtId="0" fontId="22" fillId="0" borderId="0" applyNumberFormat="0" applyFill="0" applyBorder="0" applyAlignment="0" applyProtection="0"/>
    <xf numFmtId="0" fontId="22" fillId="0" borderId="0"/>
    <xf numFmtId="0" fontId="22" fillId="0" borderId="0"/>
    <xf numFmtId="0" fontId="22" fillId="0" borderId="0">
      <alignment wrapText="1"/>
    </xf>
    <xf numFmtId="0" fontId="22" fillId="0" borderId="0">
      <alignment wrapText="1"/>
    </xf>
    <xf numFmtId="180" fontId="159" fillId="0" borderId="0"/>
    <xf numFmtId="0"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alignment wrapText="1"/>
    </xf>
    <xf numFmtId="9" fontId="22" fillId="0" borderId="0" applyFont="0" applyFill="0" applyBorder="0" applyAlignment="0" applyProtection="0">
      <alignment wrapText="1"/>
    </xf>
    <xf numFmtId="0" fontId="244" fillId="0" borderId="0" applyFont="0" applyFill="0" applyBorder="0" applyAlignment="0" applyProtection="0"/>
    <xf numFmtId="180" fontId="246" fillId="0" borderId="0"/>
    <xf numFmtId="0" fontId="188" fillId="0" borderId="63"/>
    <xf numFmtId="0" fontId="159" fillId="0" borderId="0"/>
    <xf numFmtId="0" fontId="188" fillId="0" borderId="0"/>
    <xf numFmtId="0" fontId="242" fillId="50" borderId="0" applyNumberFormat="0" applyBorder="0" applyAlignment="0" applyProtection="0"/>
    <xf numFmtId="0" fontId="242" fillId="51" borderId="0" applyNumberFormat="0" applyBorder="0" applyAlignment="0" applyProtection="0"/>
    <xf numFmtId="0" fontId="242" fillId="52" borderId="0" applyNumberFormat="0" applyBorder="0" applyAlignment="0" applyProtection="0"/>
    <xf numFmtId="0" fontId="242" fillId="47" borderId="0" applyNumberFormat="0" applyBorder="0" applyAlignment="0" applyProtection="0"/>
    <xf numFmtId="0" fontId="242" fillId="48" borderId="0" applyNumberFormat="0" applyBorder="0" applyAlignment="0" applyProtection="0"/>
    <xf numFmtId="0" fontId="242" fillId="53" borderId="0" applyNumberFormat="0" applyBorder="0" applyAlignment="0" applyProtection="0"/>
    <xf numFmtId="0" fontId="247" fillId="41" borderId="26" applyNumberFormat="0" applyAlignment="0" applyProtection="0"/>
    <xf numFmtId="0" fontId="248" fillId="54" borderId="33" applyNumberFormat="0" applyAlignment="0" applyProtection="0"/>
    <xf numFmtId="0" fontId="249" fillId="54" borderId="26" applyNumberFormat="0" applyAlignment="0" applyProtection="0"/>
    <xf numFmtId="0" fontId="250" fillId="0" borderId="28" applyNumberFormat="0" applyFill="0" applyAlignment="0" applyProtection="0"/>
    <xf numFmtId="0" fontId="251" fillId="0" borderId="29" applyNumberFormat="0" applyFill="0" applyAlignment="0" applyProtection="0"/>
    <xf numFmtId="0" fontId="252" fillId="0" borderId="30" applyNumberFormat="0" applyFill="0" applyAlignment="0" applyProtection="0"/>
    <xf numFmtId="0" fontId="252" fillId="0" borderId="0" applyNumberFormat="0" applyFill="0" applyBorder="0" applyAlignment="0" applyProtection="0"/>
    <xf numFmtId="0" fontId="253" fillId="0" borderId="35" applyNumberFormat="0" applyFill="0" applyAlignment="0" applyProtection="0"/>
    <xf numFmtId="0" fontId="254" fillId="55" borderId="27" applyNumberFormat="0" applyAlignment="0" applyProtection="0"/>
    <xf numFmtId="0" fontId="255" fillId="0" borderId="0" applyNumberFormat="0" applyFill="0" applyBorder="0" applyAlignment="0" applyProtection="0"/>
    <xf numFmtId="0" fontId="256" fillId="56" borderId="0" applyNumberFormat="0" applyBorder="0" applyAlignment="0" applyProtection="0"/>
    <xf numFmtId="0" fontId="257" fillId="37" borderId="0" applyNumberFormat="0" applyBorder="0" applyAlignment="0" applyProtection="0"/>
    <xf numFmtId="0" fontId="258" fillId="0" borderId="0" applyNumberFormat="0" applyFill="0" applyBorder="0" applyAlignment="0" applyProtection="0"/>
    <xf numFmtId="0" fontId="53" fillId="57" borderId="32" applyNumberFormat="0" applyFont="0" applyAlignment="0" applyProtection="0"/>
    <xf numFmtId="0" fontId="259" fillId="0" borderId="31" applyNumberFormat="0" applyFill="0" applyAlignment="0" applyProtection="0"/>
    <xf numFmtId="0" fontId="260" fillId="0" borderId="0" applyNumberFormat="0" applyFill="0" applyBorder="0" applyAlignment="0" applyProtection="0"/>
    <xf numFmtId="0" fontId="261" fillId="38" borderId="0" applyNumberFormat="0" applyBorder="0" applyAlignment="0" applyProtection="0"/>
    <xf numFmtId="0" fontId="22" fillId="0" borderId="0"/>
    <xf numFmtId="0" fontId="22" fillId="0" borderId="0">
      <alignment vertical="top"/>
    </xf>
    <xf numFmtId="0" fontId="78" fillId="0" borderId="0" applyNumberFormat="0" applyFill="0" applyBorder="0" applyAlignment="0" applyProtection="0"/>
    <xf numFmtId="0" fontId="135" fillId="54" borderId="26" applyNumberFormat="0" applyAlignment="0" applyProtection="0"/>
    <xf numFmtId="196" fontId="22" fillId="82" borderId="0" applyNumberFormat="0" applyBorder="0">
      <protection hidden="1"/>
    </xf>
    <xf numFmtId="43" fontId="36" fillId="0" borderId="0" applyFont="0" applyFill="0" applyBorder="0" applyAlignment="0" applyProtection="0"/>
    <xf numFmtId="43" fontId="36"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53" fillId="0" borderId="0" applyFont="0" applyFill="0" applyBorder="0" applyAlignment="0" applyProtection="0"/>
    <xf numFmtId="0" fontId="22" fillId="68" borderId="1" applyNumberFormat="0" applyBorder="0">
      <protection locked="0"/>
    </xf>
    <xf numFmtId="0" fontId="143" fillId="0" borderId="28" applyNumberFormat="0" applyFill="0" applyAlignment="0" applyProtection="0"/>
    <xf numFmtId="0" fontId="262" fillId="83" borderId="57" applyNumberFormat="0">
      <alignment horizontal="left" vertical="top"/>
      <protection hidden="1"/>
    </xf>
    <xf numFmtId="0" fontId="36" fillId="0" borderId="0"/>
    <xf numFmtId="0" fontId="45" fillId="0" borderId="0"/>
    <xf numFmtId="0" fontId="36" fillId="0" borderId="0"/>
    <xf numFmtId="0" fontId="53" fillId="0" borderId="0">
      <alignment vertical="top"/>
    </xf>
    <xf numFmtId="0" fontId="22" fillId="0" borderId="0">
      <alignment vertical="top"/>
    </xf>
    <xf numFmtId="0" fontId="22" fillId="57" borderId="32" applyNumberFormat="0" applyFont="0" applyAlignment="0" applyProtection="0"/>
    <xf numFmtId="0" fontId="45" fillId="57" borderId="32" applyNumberFormat="0" applyFont="0" applyAlignment="0" applyProtection="0"/>
    <xf numFmtId="0" fontId="22" fillId="57" borderId="32" applyNumberFormat="0" applyFont="0" applyAlignment="0" applyProtection="0"/>
    <xf numFmtId="0" fontId="22" fillId="57" borderId="32" applyNumberFormat="0" applyFont="0" applyAlignment="0" applyProtection="0"/>
    <xf numFmtId="0" fontId="22" fillId="0" borderId="50">
      <protection hidden="1"/>
    </xf>
    <xf numFmtId="3" fontId="263" fillId="68" borderId="64" applyNumberFormat="0" applyFont="0" applyBorder="0" applyAlignment="0">
      <alignment horizontal="center"/>
      <protection locked="0"/>
    </xf>
    <xf numFmtId="0" fontId="91" fillId="0" borderId="0" applyFill="0" applyBorder="0">
      <protection hidden="1"/>
    </xf>
    <xf numFmtId="9" fontId="22" fillId="0" borderId="0" applyFont="0" applyFill="0" applyBorder="0" applyAlignment="0" applyProtection="0"/>
    <xf numFmtId="9" fontId="22" fillId="0" borderId="0" applyFont="0" applyFill="0" applyBorder="0" applyAlignment="0" applyProtection="0"/>
    <xf numFmtId="0" fontId="78" fillId="81" borderId="0" applyBorder="0">
      <alignment horizontal="center"/>
      <protection locked="0"/>
    </xf>
    <xf numFmtId="0" fontId="240" fillId="84" borderId="0" applyNumberFormat="0" applyBorder="0">
      <protection hidden="1"/>
    </xf>
    <xf numFmtId="0" fontId="78" fillId="85" borderId="51">
      <alignment horizontal="left" indent="2"/>
      <protection hidden="1"/>
    </xf>
    <xf numFmtId="0" fontId="129" fillId="0" borderId="0">
      <alignment vertical="top"/>
    </xf>
    <xf numFmtId="0" fontId="129" fillId="0" borderId="0">
      <alignment vertical="top"/>
    </xf>
    <xf numFmtId="0" fontId="129" fillId="0" borderId="0">
      <alignment vertical="top"/>
    </xf>
    <xf numFmtId="0" fontId="129" fillId="0" borderId="0">
      <alignment vertical="top"/>
    </xf>
    <xf numFmtId="0" fontId="129" fillId="0" borderId="0">
      <alignment vertical="top"/>
    </xf>
    <xf numFmtId="0" fontId="129" fillId="0" borderId="0">
      <alignment vertical="top"/>
    </xf>
    <xf numFmtId="0" fontId="22" fillId="0" borderId="0" applyNumberFormat="0" applyFont="0" applyFill="0" applyBorder="0" applyAlignment="0">
      <protection locked="0"/>
    </xf>
    <xf numFmtId="0" fontId="263" fillId="61" borderId="0" applyNumberFormat="0" applyBorder="0">
      <protection locked="0"/>
    </xf>
    <xf numFmtId="0" fontId="53" fillId="0" borderId="0"/>
    <xf numFmtId="165" fontId="53" fillId="0" borderId="0" applyFont="0" applyFill="0" applyBorder="0" applyAlignment="0" applyProtection="0"/>
    <xf numFmtId="0" fontId="22" fillId="0" borderId="0"/>
    <xf numFmtId="0" fontId="22" fillId="0" borderId="0"/>
    <xf numFmtId="43" fontId="53" fillId="0" borderId="0" applyFont="0" applyFill="0" applyBorder="0" applyAlignment="0" applyProtection="0"/>
    <xf numFmtId="165" fontId="22" fillId="0" borderId="0" applyFont="0" applyFill="0" applyBorder="0" applyAlignment="0" applyProtection="0"/>
    <xf numFmtId="0" fontId="53" fillId="0" borderId="0"/>
    <xf numFmtId="0" fontId="78" fillId="0" borderId="0" applyNumberFormat="0" applyFill="0" applyBorder="0" applyAlignment="0" applyProtection="0"/>
    <xf numFmtId="266" fontId="22" fillId="0" borderId="0">
      <protection locked="0"/>
    </xf>
    <xf numFmtId="267" fontId="22" fillId="0" borderId="0">
      <protection locked="0"/>
    </xf>
    <xf numFmtId="266" fontId="22" fillId="0" borderId="0">
      <protection locked="0"/>
    </xf>
    <xf numFmtId="267" fontId="22" fillId="0" borderId="0">
      <protection locked="0"/>
    </xf>
    <xf numFmtId="9" fontId="264" fillId="0" borderId="0" applyFont="0" applyFill="0" applyBorder="0" applyAlignment="0" applyProtection="0"/>
    <xf numFmtId="0" fontId="188" fillId="0" borderId="0"/>
    <xf numFmtId="193" fontId="22" fillId="0" borderId="0" applyFont="0" applyFill="0" applyBorder="0" applyAlignment="0" applyProtection="0"/>
    <xf numFmtId="195" fontId="22" fillId="0" borderId="0" applyFont="0" applyFill="0" applyBorder="0" applyAlignment="0" applyProtection="0"/>
    <xf numFmtId="194" fontId="22" fillId="0" borderId="0" applyFont="0" applyFill="0" applyBorder="0" applyAlignment="0" applyProtection="0"/>
    <xf numFmtId="268" fontId="22" fillId="0" borderId="0" applyFont="0" applyFill="0" applyBorder="0" applyAlignment="0" applyProtection="0"/>
    <xf numFmtId="0" fontId="264" fillId="0" borderId="0"/>
    <xf numFmtId="43" fontId="9" fillId="0" borderId="0" applyFont="0" applyFill="0" applyBorder="0" applyAlignment="0" applyProtection="0"/>
    <xf numFmtId="164" fontId="53" fillId="0" borderId="0" applyFont="0" applyFill="0" applyBorder="0" applyAlignment="0" applyProtection="0"/>
    <xf numFmtId="43" fontId="22" fillId="0" borderId="0" applyFont="0" applyFill="0" applyBorder="0" applyAlignment="0" applyProtection="0">
      <alignment wrapText="1"/>
    </xf>
    <xf numFmtId="165" fontId="22" fillId="0" borderId="0" applyFont="0" applyFill="0" applyBorder="0" applyAlignment="0" applyProtection="0"/>
    <xf numFmtId="43" fontId="263" fillId="0" borderId="0" applyFont="0" applyFill="0" applyBorder="0" applyAlignment="0" applyProtection="0"/>
    <xf numFmtId="43" fontId="36" fillId="0" borderId="0" applyFont="0" applyFill="0" applyBorder="0" applyAlignment="0" applyProtection="0"/>
    <xf numFmtId="165" fontId="53" fillId="0" borderId="0" applyFont="0" applyFill="0" applyBorder="0" applyAlignment="0" applyProtection="0"/>
    <xf numFmtId="43" fontId="22" fillId="0" borderId="0" applyFont="0" applyFill="0" applyBorder="0" applyAlignment="0" applyProtection="0"/>
    <xf numFmtId="165" fontId="22" fillId="0" borderId="0" applyFont="0" applyFill="0" applyBorder="0" applyAlignment="0" applyProtection="0"/>
    <xf numFmtId="43" fontId="129" fillId="0" borderId="0" applyFont="0" applyFill="0" applyBorder="0" applyAlignment="0" applyProtection="0"/>
    <xf numFmtId="167" fontId="45" fillId="0" borderId="0" applyFont="0" applyFill="0" applyBorder="0" applyAlignment="0" applyProtection="0"/>
    <xf numFmtId="0" fontId="22" fillId="0" borderId="0"/>
    <xf numFmtId="43" fontId="9"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5" fontId="22" fillId="0" borderId="0" applyFont="0" applyFill="0" applyBorder="0" applyAlignment="0" applyProtection="0"/>
    <xf numFmtId="269" fontId="22" fillId="0" borderId="0" applyFont="0" applyFill="0" applyBorder="0" applyAlignment="0" applyProtection="0"/>
    <xf numFmtId="165" fontId="22" fillId="0" borderId="0" applyFont="0" applyFill="0" applyBorder="0" applyAlignment="0" applyProtection="0"/>
    <xf numFmtId="175" fontId="22" fillId="0" borderId="0" applyFont="0" applyFill="0" applyBorder="0" applyAlignment="0" applyProtection="0"/>
    <xf numFmtId="0" fontId="22" fillId="0" borderId="0"/>
    <xf numFmtId="270" fontId="22" fillId="0" borderId="0" applyFont="0" applyFill="0" applyBorder="0" applyAlignment="0" applyProtection="0"/>
    <xf numFmtId="270" fontId="22" fillId="0" borderId="0" applyFont="0" applyFill="0" applyBorder="0" applyAlignment="0" applyProtection="0"/>
    <xf numFmtId="43" fontId="22" fillId="0" borderId="0" applyFont="0" applyFill="0" applyBorder="0" applyAlignment="0" applyProtection="0">
      <alignment wrapText="1"/>
    </xf>
    <xf numFmtId="43" fontId="22" fillId="0" borderId="0" applyFont="0" applyFill="0" applyBorder="0" applyAlignment="0" applyProtection="0"/>
    <xf numFmtId="43" fontId="22" fillId="0" borderId="0" applyFont="0" applyFill="0" applyBorder="0" applyAlignment="0" applyProtection="0"/>
    <xf numFmtId="44" fontId="36"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271" fontId="22" fillId="0" borderId="0">
      <protection locked="0"/>
    </xf>
    <xf numFmtId="271" fontId="22" fillId="0" borderId="0">
      <protection locked="0"/>
    </xf>
    <xf numFmtId="266" fontId="22" fillId="0" borderId="0">
      <protection locked="0"/>
    </xf>
    <xf numFmtId="266" fontId="22" fillId="0" borderId="0">
      <protection locked="0"/>
    </xf>
    <xf numFmtId="0" fontId="197" fillId="0" borderId="0" applyNumberFormat="0" applyFill="0" applyBorder="0" applyAlignment="0" applyProtection="0">
      <alignment vertical="top"/>
      <protection locked="0"/>
    </xf>
    <xf numFmtId="272" fontId="22" fillId="0" borderId="0"/>
    <xf numFmtId="0" fontId="22" fillId="0" borderId="0"/>
    <xf numFmtId="0" fontId="36" fillId="0" borderId="0"/>
    <xf numFmtId="0" fontId="22" fillId="0" borderId="0"/>
    <xf numFmtId="0" fontId="22" fillId="0" borderId="0"/>
    <xf numFmtId="0" fontId="22" fillId="0" borderId="0"/>
    <xf numFmtId="175" fontId="23" fillId="0" borderId="0"/>
    <xf numFmtId="0" fontId="47" fillId="0" borderId="0"/>
    <xf numFmtId="0" fontId="53" fillId="0" borderId="0"/>
    <xf numFmtId="0" fontId="47" fillId="0" borderId="0"/>
    <xf numFmtId="0" fontId="22" fillId="0" borderId="0"/>
    <xf numFmtId="0" fontId="22" fillId="0" borderId="0" applyNumberFormat="0" applyFill="0" applyBorder="0" applyAlignment="0" applyProtection="0"/>
    <xf numFmtId="0" fontId="22" fillId="0" borderId="0">
      <alignment wrapText="1"/>
    </xf>
    <xf numFmtId="9" fontId="45" fillId="0" borderId="0" applyFont="0" applyFill="0" applyBorder="0" applyAlignment="0" applyProtection="0"/>
    <xf numFmtId="9" fontId="22" fillId="0" borderId="0" applyFont="0" applyFill="0" applyBorder="0" applyAlignment="0" applyProtection="0">
      <alignment wrapText="1"/>
    </xf>
    <xf numFmtId="9" fontId="22" fillId="0" borderId="0" applyFont="0" applyFill="0" applyBorder="0" applyAlignment="0" applyProtection="0">
      <alignment wrapText="1"/>
    </xf>
    <xf numFmtId="9" fontId="9" fillId="0" borderId="0" applyFont="0" applyFill="0" applyBorder="0" applyAlignment="0" applyProtection="0"/>
    <xf numFmtId="9" fontId="36" fillId="0" borderId="0" applyFont="0" applyFill="0" applyBorder="0" applyAlignment="0" applyProtection="0"/>
    <xf numFmtId="9" fontId="22" fillId="0" borderId="0" applyFont="0" applyFill="0" applyBorder="0" applyAlignment="0" applyProtection="0"/>
    <xf numFmtId="9" fontId="53" fillId="0" borderId="0" applyFont="0" applyFill="0" applyBorder="0" applyAlignment="0" applyProtection="0"/>
    <xf numFmtId="9" fontId="22" fillId="0" borderId="0" applyFont="0" applyFill="0" applyBorder="0" applyAlignment="0" applyProtection="0">
      <alignment wrapText="1"/>
    </xf>
    <xf numFmtId="9" fontId="22" fillId="0" borderId="0" applyFont="0" applyFill="0" applyBorder="0" applyAlignment="0" applyProtection="0">
      <alignment wrapText="1"/>
    </xf>
    <xf numFmtId="43" fontId="45" fillId="0" borderId="0" applyFont="0" applyFill="0" applyBorder="0" applyAlignment="0" applyProtection="0"/>
    <xf numFmtId="0" fontId="53" fillId="0" borderId="0"/>
    <xf numFmtId="0" fontId="22" fillId="0" borderId="0">
      <alignment vertical="top"/>
    </xf>
    <xf numFmtId="0" fontId="22" fillId="0" borderId="0" applyNumberFormat="0" applyFill="0" applyBorder="0" applyAlignment="0" applyProtection="0"/>
    <xf numFmtId="0" fontId="36" fillId="0" borderId="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273"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3" fontId="22" fillId="0" borderId="0" applyFont="0" applyFill="0" applyBorder="0" applyAlignment="0" applyProtection="0"/>
    <xf numFmtId="0" fontId="265" fillId="0" borderId="0" applyNumberFormat="0" applyFill="0" applyBorder="0" applyAlignment="0" applyProtection="0">
      <alignment vertical="top"/>
      <protection locked="0"/>
    </xf>
    <xf numFmtId="0" fontId="45" fillId="0" borderId="0"/>
    <xf numFmtId="0" fontId="22" fillId="0" borderId="0"/>
    <xf numFmtId="0" fontId="45" fillId="0" borderId="0"/>
    <xf numFmtId="0" fontId="45" fillId="0" borderId="0"/>
    <xf numFmtId="0" fontId="22" fillId="0" borderId="0"/>
    <xf numFmtId="0" fontId="22" fillId="0" borderId="0"/>
    <xf numFmtId="0" fontId="45" fillId="0" borderId="0"/>
    <xf numFmtId="0" fontId="45" fillId="0" borderId="0"/>
    <xf numFmtId="0" fontId="45" fillId="0" borderId="0"/>
    <xf numFmtId="0" fontId="22" fillId="57" borderId="32" applyNumberFormat="0" applyFont="0" applyAlignment="0" applyProtection="0"/>
    <xf numFmtId="9" fontId="22" fillId="0" borderId="0" applyFont="0" applyFill="0" applyBorder="0" applyAlignment="0" applyProtection="0"/>
    <xf numFmtId="0" fontId="22" fillId="0" borderId="0">
      <alignment vertical="top"/>
    </xf>
    <xf numFmtId="0" fontId="47" fillId="0" borderId="0"/>
    <xf numFmtId="43" fontId="47" fillId="0" borderId="0" applyFont="0" applyFill="0" applyBorder="0" applyAlignment="0" applyProtection="0"/>
    <xf numFmtId="0" fontId="47" fillId="0" borderId="0"/>
    <xf numFmtId="43" fontId="47" fillId="0" borderId="0" applyFont="0" applyFill="0" applyBorder="0" applyAlignment="0" applyProtection="0"/>
    <xf numFmtId="0" fontId="9" fillId="0" borderId="0"/>
    <xf numFmtId="0" fontId="9" fillId="13" borderId="0" applyNumberFormat="0" applyBorder="0" applyAlignment="0" applyProtection="0"/>
    <xf numFmtId="0" fontId="9" fillId="17" borderId="0" applyNumberFormat="0" applyBorder="0" applyAlignment="0" applyProtection="0"/>
    <xf numFmtId="0" fontId="9" fillId="21" borderId="0" applyNumberFormat="0" applyBorder="0" applyAlignment="0" applyProtection="0"/>
    <xf numFmtId="0" fontId="9" fillId="25" borderId="0" applyNumberFormat="0" applyBorder="0" applyAlignment="0" applyProtection="0"/>
    <xf numFmtId="0" fontId="9" fillId="29" borderId="0" applyNumberFormat="0" applyBorder="0" applyAlignment="0" applyProtection="0"/>
    <xf numFmtId="0" fontId="9" fillId="33" borderId="0" applyNumberFormat="0" applyBorder="0" applyAlignment="0" applyProtection="0"/>
    <xf numFmtId="0" fontId="9" fillId="14" borderId="0" applyNumberFormat="0" applyBorder="0" applyAlignment="0" applyProtection="0"/>
    <xf numFmtId="0" fontId="9" fillId="18" borderId="0" applyNumberFormat="0" applyBorder="0" applyAlignment="0" applyProtection="0"/>
    <xf numFmtId="0" fontId="9" fillId="22" borderId="0" applyNumberFormat="0" applyBorder="0" applyAlignment="0" applyProtection="0"/>
    <xf numFmtId="0" fontId="9" fillId="0" borderId="0"/>
    <xf numFmtId="9" fontId="45" fillId="0" borderId="0" applyFont="0" applyFill="0" applyBorder="0" applyAlignment="0" applyProtection="0"/>
    <xf numFmtId="43" fontId="9" fillId="0" borderId="0" applyFont="0" applyFill="0" applyBorder="0" applyAlignment="0" applyProtection="0"/>
    <xf numFmtId="0" fontId="9" fillId="0" borderId="0"/>
    <xf numFmtId="9" fontId="45" fillId="0" borderId="0" applyFont="0" applyFill="0" applyBorder="0" applyAlignment="0" applyProtection="0"/>
    <xf numFmtId="43" fontId="9" fillId="0" borderId="0" applyFont="0" applyFill="0" applyBorder="0" applyAlignment="0" applyProtection="0"/>
    <xf numFmtId="0" fontId="9" fillId="26" borderId="0" applyNumberFormat="0" applyBorder="0" applyAlignment="0" applyProtection="0"/>
    <xf numFmtId="0" fontId="9" fillId="30" borderId="0" applyNumberFormat="0" applyBorder="0" applyAlignment="0" applyProtection="0"/>
    <xf numFmtId="0" fontId="9" fillId="34" borderId="0" applyNumberFormat="0" applyBorder="0" applyAlignment="0" applyProtection="0"/>
    <xf numFmtId="0" fontId="73" fillId="23" borderId="0" applyNumberFormat="0" applyBorder="0" applyAlignment="0" applyProtection="0"/>
    <xf numFmtId="0" fontId="73" fillId="27" borderId="0" applyNumberFormat="0" applyBorder="0" applyAlignment="0" applyProtection="0"/>
    <xf numFmtId="0" fontId="73" fillId="35" borderId="0" applyNumberFormat="0" applyBorder="0" applyAlignment="0" applyProtection="0"/>
    <xf numFmtId="165" fontId="45" fillId="0" borderId="0" applyFont="0" applyFill="0" applyBorder="0" applyAlignment="0" applyProtection="0"/>
    <xf numFmtId="43" fontId="45" fillId="0" borderId="0" applyFont="0" applyFill="0" applyBorder="0" applyAlignment="0" applyProtection="0"/>
    <xf numFmtId="44" fontId="53" fillId="0" borderId="0" applyFont="0" applyFill="0" applyBorder="0" applyAlignment="0" applyProtection="0"/>
    <xf numFmtId="0" fontId="53" fillId="0" borderId="0"/>
    <xf numFmtId="0" fontId="53" fillId="0" borderId="0"/>
    <xf numFmtId="0" fontId="97" fillId="0" borderId="0">
      <alignment vertical="top"/>
    </xf>
    <xf numFmtId="0" fontId="53" fillId="0" borderId="0"/>
    <xf numFmtId="0" fontId="9" fillId="5" borderId="16" applyNumberFormat="0" applyFont="0" applyAlignment="0" applyProtection="0"/>
    <xf numFmtId="9" fontId="45" fillId="0" borderId="0" applyFont="0" applyFill="0" applyBorder="0" applyAlignment="0" applyProtection="0"/>
    <xf numFmtId="0" fontId="9" fillId="0" borderId="0"/>
    <xf numFmtId="0" fontId="9" fillId="0" borderId="0"/>
    <xf numFmtId="0" fontId="9" fillId="0" borderId="0"/>
    <xf numFmtId="9" fontId="45" fillId="0" borderId="0" applyFont="0" applyFill="0" applyBorder="0" applyAlignment="0" applyProtection="0"/>
    <xf numFmtId="43" fontId="9" fillId="0" borderId="0" applyFont="0" applyFill="0" applyBorder="0" applyAlignment="0" applyProtection="0"/>
    <xf numFmtId="9" fontId="45" fillId="0" borderId="0" applyFont="0" applyFill="0" applyBorder="0" applyAlignment="0" applyProtection="0"/>
    <xf numFmtId="43" fontId="9" fillId="0" borderId="0" applyFont="0" applyFill="0" applyBorder="0" applyAlignment="0" applyProtection="0"/>
    <xf numFmtId="9" fontId="45" fillId="0" borderId="0" applyFont="0" applyFill="0" applyBorder="0" applyAlignment="0" applyProtection="0"/>
    <xf numFmtId="43" fontId="9" fillId="0" borderId="0" applyFont="0" applyFill="0" applyBorder="0" applyAlignment="0" applyProtection="0"/>
    <xf numFmtId="0" fontId="9" fillId="0" borderId="0"/>
    <xf numFmtId="9" fontId="45" fillId="0" borderId="0" applyFont="0" applyFill="0" applyBorder="0" applyAlignment="0" applyProtection="0"/>
    <xf numFmtId="43" fontId="9" fillId="0" borderId="0" applyFont="0" applyFill="0" applyBorder="0" applyAlignment="0" applyProtection="0"/>
    <xf numFmtId="0" fontId="47" fillId="0" borderId="0"/>
    <xf numFmtId="43" fontId="47" fillId="0" borderId="0" applyFont="0" applyFill="0" applyBorder="0" applyAlignment="0" applyProtection="0"/>
    <xf numFmtId="0" fontId="22" fillId="68" borderId="69" applyNumberFormat="0" applyBorder="0">
      <protection locked="0"/>
    </xf>
    <xf numFmtId="17" fontId="192" fillId="62" borderId="68"/>
    <xf numFmtId="0" fontId="91" fillId="0" borderId="67" applyNumberFormat="0" applyAlignment="0" applyProtection="0">
      <alignment horizontal="left" vertical="center"/>
    </xf>
    <xf numFmtId="1" fontId="176" fillId="0" borderId="66">
      <alignment vertical="top"/>
    </xf>
    <xf numFmtId="0" fontId="47" fillId="0" borderId="0"/>
    <xf numFmtId="43" fontId="47" fillId="0" borderId="0" applyFont="0" applyFill="0" applyBorder="0" applyAlignment="0" applyProtection="0"/>
    <xf numFmtId="201" fontId="22" fillId="0" borderId="0"/>
    <xf numFmtId="0" fontId="262" fillId="83" borderId="67" applyNumberFormat="0">
      <alignment horizontal="left" vertical="top"/>
      <protection hidden="1"/>
    </xf>
    <xf numFmtId="201" fontId="22" fillId="0" borderId="0"/>
    <xf numFmtId="228" fontId="162" fillId="0" borderId="48"/>
    <xf numFmtId="201" fontId="22" fillId="0" borderId="0"/>
    <xf numFmtId="4" fontId="219" fillId="78" borderId="65" applyNumberFormat="0" applyProtection="0">
      <alignment horizontal="left" vertical="center" indent="1"/>
    </xf>
    <xf numFmtId="43" fontId="47" fillId="0" borderId="0" applyFont="0" applyFill="0" applyBorder="0" applyAlignment="0" applyProtection="0"/>
    <xf numFmtId="0" fontId="47" fillId="0" borderId="0"/>
    <xf numFmtId="0" fontId="9" fillId="0" borderId="0"/>
    <xf numFmtId="9" fontId="9" fillId="0" borderId="0" applyFont="0" applyFill="0" applyBorder="0" applyAlignment="0" applyProtection="0"/>
    <xf numFmtId="0" fontId="9" fillId="0" borderId="0"/>
    <xf numFmtId="9" fontId="9" fillId="0" borderId="0" applyFont="0" applyFill="0" applyBorder="0" applyAlignment="0" applyProtection="0"/>
    <xf numFmtId="0" fontId="9" fillId="0" borderId="0"/>
    <xf numFmtId="0" fontId="19" fillId="0" borderId="0"/>
    <xf numFmtId="9" fontId="19" fillId="0" borderId="0" applyFont="0" applyFill="0" applyBorder="0" applyAlignment="0" applyProtection="0"/>
    <xf numFmtId="0" fontId="9" fillId="0" borderId="0"/>
    <xf numFmtId="9" fontId="9" fillId="0" borderId="0" applyFont="0" applyFill="0" applyBorder="0" applyAlignment="0" applyProtection="0"/>
    <xf numFmtId="0" fontId="9" fillId="0" borderId="0"/>
    <xf numFmtId="167" fontId="19" fillId="0" borderId="0" applyFont="0" applyFill="0" applyBorder="0" applyAlignment="0" applyProtection="0"/>
    <xf numFmtId="0" fontId="9" fillId="0" borderId="0"/>
    <xf numFmtId="9" fontId="9" fillId="0" borderId="0" applyFont="0" applyFill="0" applyBorder="0" applyAlignment="0" applyProtection="0"/>
    <xf numFmtId="43" fontId="9" fillId="0" borderId="0" applyFont="0" applyFill="0" applyBorder="0" applyAlignment="0" applyProtection="0"/>
    <xf numFmtId="0" fontId="148" fillId="41" borderId="26" applyNumberFormat="0" applyAlignment="0" applyProtection="0"/>
    <xf numFmtId="43" fontId="9" fillId="0" borderId="0" applyFont="0" applyFill="0" applyBorder="0" applyAlignment="0" applyProtection="0"/>
    <xf numFmtId="43"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8" fillId="54" borderId="33" applyNumberFormat="0" applyAlignment="0" applyProtection="0"/>
    <xf numFmtId="0" fontId="43" fillId="57" borderId="32" applyNumberFormat="0" applyFont="0" applyAlignment="0" applyProtection="0"/>
    <xf numFmtId="0" fontId="9" fillId="13" borderId="0" applyNumberFormat="0" applyBorder="0" applyAlignment="0" applyProtection="0"/>
    <xf numFmtId="0" fontId="9" fillId="14"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155" fillId="54" borderId="33" applyNumberFormat="0" applyAlignment="0" applyProtection="0"/>
    <xf numFmtId="0" fontId="148" fillId="41" borderId="26" applyNumberForma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56" fillId="54" borderId="33" applyNumberFormat="0" applyAlignment="0" applyProtection="0"/>
    <xf numFmtId="0" fontId="188" fillId="0" borderId="53"/>
    <xf numFmtId="0" fontId="157" fillId="0" borderId="35" applyNumberFormat="0" applyFill="0" applyAlignment="0" applyProtection="0"/>
    <xf numFmtId="0" fontId="9" fillId="0" borderId="0"/>
    <xf numFmtId="0" fontId="9" fillId="0" borderId="0"/>
    <xf numFmtId="43" fontId="9" fillId="0" borderId="0" applyFont="0" applyFill="0" applyBorder="0" applyAlignment="0" applyProtection="0"/>
    <xf numFmtId="0" fontId="9" fillId="0" borderId="0"/>
    <xf numFmtId="0" fontId="157" fillId="0" borderId="35" applyNumberFormat="0" applyFill="0" applyAlignment="0" applyProtection="0"/>
    <xf numFmtId="0" fontId="157" fillId="0" borderId="35" applyNumberFormat="0" applyFill="0" applyAlignment="0" applyProtection="0"/>
    <xf numFmtId="0" fontId="155" fillId="54" borderId="33" applyNumberFormat="0" applyAlignment="0" applyProtection="0"/>
    <xf numFmtId="0" fontId="43" fillId="57" borderId="32" applyNumberFormat="0" applyFont="0" applyAlignment="0" applyProtection="0"/>
    <xf numFmtId="0" fontId="43" fillId="57" borderId="32" applyNumberFormat="0" applyFont="0" applyAlignment="0" applyProtection="0"/>
    <xf numFmtId="0" fontId="43" fillId="57" borderId="32" applyNumberFormat="0" applyFont="0" applyAlignment="0" applyProtection="0"/>
    <xf numFmtId="0" fontId="148" fillId="41" borderId="26" applyNumberFormat="0" applyAlignment="0" applyProtection="0"/>
    <xf numFmtId="0" fontId="148" fillId="41" borderId="26" applyNumberFormat="0" applyAlignment="0" applyProtection="0"/>
    <xf numFmtId="0" fontId="149" fillId="41" borderId="26" applyNumberFormat="0" applyAlignment="0" applyProtection="0"/>
    <xf numFmtId="0" fontId="148" fillId="41" borderId="26" applyNumberFormat="0" applyAlignment="0" applyProtection="0"/>
    <xf numFmtId="187" fontId="188" fillId="0" borderId="50" applyNumberFormat="0" applyFont="0" applyFill="0" applyAlignment="0">
      <alignment horizontal="left"/>
    </xf>
    <xf numFmtId="10" fontId="126" fillId="64" borderId="50" applyNumberFormat="0" applyBorder="0" applyAlignment="0" applyProtection="0"/>
    <xf numFmtId="187" fontId="188" fillId="0" borderId="50" applyNumberFormat="0" applyFont="0" applyFill="0" applyAlignment="0">
      <alignment horizontal="left"/>
    </xf>
    <xf numFmtId="0" fontId="191" fillId="0" borderId="53"/>
    <xf numFmtId="4" fontId="221" fillId="81" borderId="58" applyNumberFormat="0" applyProtection="0">
      <alignment vertical="center"/>
    </xf>
    <xf numFmtId="187" fontId="188" fillId="0" borderId="50" applyNumberFormat="0" applyFont="0" applyFill="0" applyAlignment="0">
      <alignment horizontal="left"/>
    </xf>
    <xf numFmtId="0" fontId="22" fillId="69" borderId="58" applyNumberFormat="0" applyProtection="0">
      <alignment horizontal="left" vertical="top" indent="1"/>
    </xf>
    <xf numFmtId="4" fontId="221" fillId="76" borderId="58" applyNumberFormat="0" applyProtection="0">
      <alignment horizontal="right" vertical="center"/>
    </xf>
    <xf numFmtId="4" fontId="221" fillId="73" borderId="58" applyNumberFormat="0" applyProtection="0">
      <alignment horizontal="right" vertical="center"/>
    </xf>
    <xf numFmtId="4" fontId="221" fillId="71" borderId="58" applyNumberFormat="0" applyProtection="0">
      <alignment horizontal="right" vertical="center"/>
    </xf>
    <xf numFmtId="0" fontId="157" fillId="68" borderId="58" applyNumberFormat="0" applyProtection="0">
      <alignment horizontal="left" vertical="top" indent="1"/>
    </xf>
    <xf numFmtId="4" fontId="219" fillId="68" borderId="58" applyNumberFormat="0" applyProtection="0">
      <alignment vertical="center"/>
    </xf>
    <xf numFmtId="0" fontId="134" fillId="54" borderId="26" applyNumberFormat="0" applyAlignment="0" applyProtection="0"/>
    <xf numFmtId="0" fontId="134" fillId="54" borderId="26" applyNumberFormat="0" applyAlignment="0" applyProtection="0"/>
    <xf numFmtId="0" fontId="135" fillId="54" borderId="26" applyNumberFormat="0" applyAlignment="0" applyProtection="0"/>
    <xf numFmtId="175" fontId="134" fillId="54" borderId="26" applyNumberFormat="0" applyAlignment="0" applyProtection="0"/>
    <xf numFmtId="0" fontId="135" fillId="54" borderId="26" applyNumberFormat="0" applyAlignment="0" applyProtection="0"/>
    <xf numFmtId="0" fontId="134" fillId="54" borderId="26" applyNumberFormat="0" applyAlignment="0" applyProtection="0"/>
    <xf numFmtId="0" fontId="134" fillId="54" borderId="26" applyNumberFormat="0" applyAlignment="0" applyProtection="0"/>
    <xf numFmtId="0" fontId="135" fillId="54" borderId="26" applyNumberFormat="0" applyAlignment="0" applyProtection="0"/>
    <xf numFmtId="0" fontId="134" fillId="54" borderId="26" applyNumberFormat="0" applyAlignment="0" applyProtection="0"/>
    <xf numFmtId="0" fontId="135" fillId="54" borderId="26" applyNumberFormat="0" applyAlignment="0" applyProtection="0"/>
    <xf numFmtId="0" fontId="134" fillId="54" borderId="26" applyNumberFormat="0" applyAlignment="0" applyProtection="0"/>
    <xf numFmtId="0" fontId="134" fillId="54" borderId="26" applyNumberFormat="0" applyAlignment="0" applyProtection="0"/>
    <xf numFmtId="0" fontId="134" fillId="54" borderId="26" applyNumberFormat="0" applyAlignment="0" applyProtection="0"/>
    <xf numFmtId="0" fontId="134" fillId="54" borderId="26" applyNumberFormat="0" applyAlignment="0" applyProtection="0"/>
    <xf numFmtId="0" fontId="134" fillId="54" borderId="26" applyNumberFormat="0" applyAlignment="0" applyProtection="0"/>
    <xf numFmtId="0" fontId="230" fillId="0" borderId="53"/>
    <xf numFmtId="0" fontId="22" fillId="57" borderId="32" applyNumberFormat="0" applyFont="0" applyAlignment="0" applyProtection="0"/>
    <xf numFmtId="4" fontId="223" fillId="80" borderId="60" applyNumberFormat="0" applyProtection="0">
      <alignment horizontal="left" vertical="center" indent="1"/>
    </xf>
    <xf numFmtId="0" fontId="22" fillId="69" borderId="58" applyNumberFormat="0" applyProtection="0">
      <alignment horizontal="left" vertical="center" indent="1"/>
    </xf>
    <xf numFmtId="43" fontId="9" fillId="0" borderId="0" applyFont="0" applyFill="0" applyBorder="0" applyAlignment="0" applyProtection="0"/>
    <xf numFmtId="43" fontId="9" fillId="0" borderId="0" applyFont="0" applyFill="0" applyBorder="0" applyAlignment="0" applyProtection="0"/>
    <xf numFmtId="0" fontId="149" fillId="41" borderId="26" applyNumberFormat="0" applyAlignment="0" applyProtection="0"/>
    <xf numFmtId="0" fontId="157" fillId="0" borderId="35" applyNumberFormat="0" applyFill="0" applyAlignment="0" applyProtection="0"/>
    <xf numFmtId="43" fontId="9" fillId="0" borderId="0" applyFont="0" applyFill="0" applyBorder="0" applyAlignment="0" applyProtection="0"/>
    <xf numFmtId="0" fontId="155" fillId="54" borderId="33" applyNumberFormat="0" applyAlignment="0" applyProtection="0"/>
    <xf numFmtId="0" fontId="100" fillId="0" borderId="35" applyNumberFormat="0" applyFill="0" applyAlignment="0" applyProtection="0"/>
    <xf numFmtId="0" fontId="43" fillId="57" borderId="32" applyNumberFormat="0" applyFont="0" applyAlignment="0" applyProtection="0"/>
    <xf numFmtId="0" fontId="84" fillId="54" borderId="26" applyNumberFormat="0" applyAlignment="0" applyProtection="0"/>
    <xf numFmtId="0" fontId="84" fillId="54" borderId="26" applyNumberFormat="0" applyAlignment="0" applyProtection="0"/>
    <xf numFmtId="0" fontId="84" fillId="54" borderId="26" applyNumberFormat="0" applyAlignment="0" applyProtection="0"/>
    <xf numFmtId="0" fontId="148" fillId="41" borderId="26" applyNumberFormat="0" applyAlignment="0" applyProtection="0"/>
    <xf numFmtId="0" fontId="148" fillId="41" borderId="26" applyNumberFormat="0" applyAlignment="0" applyProtection="0"/>
    <xf numFmtId="0" fontId="149" fillId="41" borderId="26" applyNumberFormat="0" applyAlignment="0" applyProtection="0"/>
    <xf numFmtId="175" fontId="148" fillId="41" borderId="26" applyNumberFormat="0" applyAlignment="0" applyProtection="0"/>
    <xf numFmtId="0" fontId="149" fillId="41" borderId="26" applyNumberFormat="0" applyAlignment="0" applyProtection="0"/>
    <xf numFmtId="0" fontId="148" fillId="41" borderId="26" applyNumberFormat="0" applyAlignment="0" applyProtection="0"/>
    <xf numFmtId="0" fontId="148" fillId="41" borderId="26" applyNumberFormat="0" applyAlignment="0" applyProtection="0"/>
    <xf numFmtId="0" fontId="149" fillId="41" borderId="26" applyNumberFormat="0" applyAlignment="0" applyProtection="0"/>
    <xf numFmtId="0" fontId="148" fillId="41" borderId="26" applyNumberFormat="0" applyAlignment="0" applyProtection="0"/>
    <xf numFmtId="0" fontId="149" fillId="41" borderId="26" applyNumberFormat="0" applyAlignment="0" applyProtection="0"/>
    <xf numFmtId="0" fontId="148" fillId="41" borderId="26" applyNumberFormat="0" applyAlignment="0" applyProtection="0"/>
    <xf numFmtId="0" fontId="148" fillId="41" borderId="26" applyNumberFormat="0" applyAlignment="0" applyProtection="0"/>
    <xf numFmtId="0" fontId="148" fillId="41" borderId="26" applyNumberFormat="0" applyAlignment="0" applyProtection="0"/>
    <xf numFmtId="0" fontId="148" fillId="41" borderId="26" applyNumberFormat="0" applyAlignment="0" applyProtection="0"/>
    <xf numFmtId="0" fontId="148" fillId="41" borderId="26" applyNumberFormat="0" applyAlignment="0" applyProtection="0"/>
    <xf numFmtId="0" fontId="98" fillId="54" borderId="33" applyNumberFormat="0" applyAlignment="0" applyProtection="0"/>
    <xf numFmtId="0" fontId="100" fillId="0" borderId="35" applyNumberFormat="0" applyFill="0" applyAlignment="0" applyProtection="0"/>
    <xf numFmtId="0" fontId="9" fillId="0" borderId="0"/>
    <xf numFmtId="0" fontId="9" fillId="0" borderId="0"/>
    <xf numFmtId="175" fontId="134" fillId="54" borderId="26" applyNumberFormat="0" applyAlignment="0" applyProtection="0"/>
    <xf numFmtId="0" fontId="94" fillId="41" borderId="26" applyNumberFormat="0" applyAlignment="0" applyProtection="0"/>
    <xf numFmtId="0" fontId="165" fillId="0" borderId="53"/>
    <xf numFmtId="0" fontId="158" fillId="0" borderId="35" applyNumberFormat="0" applyFill="0" applyAlignment="0" applyProtection="0"/>
    <xf numFmtId="175" fontId="9" fillId="0" borderId="0"/>
    <xf numFmtId="0" fontId="9" fillId="0" borderId="0"/>
    <xf numFmtId="0" fontId="43" fillId="57" borderId="32" applyNumberFormat="0" applyFont="0" applyAlignment="0" applyProtection="0"/>
    <xf numFmtId="0" fontId="155" fillId="54" borderId="33" applyNumberFormat="0" applyAlignment="0" applyProtection="0"/>
    <xf numFmtId="4" fontId="221" fillId="75" borderId="58" applyNumberFormat="0" applyProtection="0">
      <alignment horizontal="right" vertical="center"/>
    </xf>
    <xf numFmtId="0" fontId="148" fillId="41" borderId="26" applyNumberFormat="0" applyAlignment="0" applyProtection="0"/>
    <xf numFmtId="0" fontId="155" fillId="54" borderId="33" applyNumberFormat="0" applyAlignment="0" applyProtection="0"/>
    <xf numFmtId="175" fontId="9" fillId="0" borderId="0"/>
    <xf numFmtId="4" fontId="221" fillId="77" borderId="58" applyNumberFormat="0" applyProtection="0">
      <alignment horizontal="right" vertical="center"/>
    </xf>
    <xf numFmtId="0" fontId="253" fillId="0" borderId="35" applyNumberFormat="0" applyFill="0" applyAlignment="0" applyProtection="0"/>
    <xf numFmtId="0" fontId="9" fillId="0" borderId="0"/>
    <xf numFmtId="0" fontId="48" fillId="57" borderId="32" applyNumberFormat="0" applyFont="0" applyAlignment="0" applyProtection="0"/>
    <xf numFmtId="0" fontId="134" fillId="54" borderId="26" applyNumberFormat="0" applyAlignment="0" applyProtection="0"/>
    <xf numFmtId="0" fontId="9" fillId="0" borderId="0"/>
    <xf numFmtId="175" fontId="9" fillId="0" borderId="0"/>
    <xf numFmtId="0" fontId="94" fillId="41" borderId="26" applyNumberFormat="0" applyAlignment="0" applyProtection="0"/>
    <xf numFmtId="175" fontId="23" fillId="57" borderId="32" applyNumberFormat="0" applyFont="0" applyAlignment="0" applyProtection="0"/>
    <xf numFmtId="0" fontId="43" fillId="57" borderId="32" applyNumberFormat="0" applyFont="0" applyAlignment="0" applyProtection="0"/>
    <xf numFmtId="0" fontId="43" fillId="57" borderId="32" applyNumberFormat="0" applyFont="0" applyAlignment="0" applyProtection="0"/>
    <xf numFmtId="0" fontId="9" fillId="0" borderId="0"/>
    <xf numFmtId="0" fontId="43" fillId="57" borderId="32" applyNumberFormat="0" applyFont="0" applyAlignment="0" applyProtection="0"/>
    <xf numFmtId="0" fontId="43" fillId="57" borderId="32" applyNumberFormat="0" applyFont="0" applyAlignment="0" applyProtection="0"/>
    <xf numFmtId="0" fontId="137" fillId="57" borderId="32" applyNumberFormat="0" applyFont="0" applyAlignment="0" applyProtection="0"/>
    <xf numFmtId="0" fontId="9" fillId="5" borderId="16" applyNumberFormat="0" applyFont="0" applyAlignment="0" applyProtection="0"/>
    <xf numFmtId="175" fontId="23" fillId="57" borderId="32" applyNumberFormat="0" applyFont="0" applyAlignment="0" applyProtection="0"/>
    <xf numFmtId="0" fontId="45" fillId="57" borderId="32" applyNumberFormat="0" applyFont="0" applyAlignment="0" applyProtection="0"/>
    <xf numFmtId="0" fontId="43" fillId="57" borderId="32" applyNumberFormat="0" applyFont="0" applyAlignment="0" applyProtection="0"/>
    <xf numFmtId="0" fontId="43" fillId="57" borderId="32" applyNumberFormat="0" applyFont="0" applyAlignment="0" applyProtection="0"/>
    <xf numFmtId="0" fontId="45" fillId="57" borderId="32" applyNumberFormat="0" applyFont="0" applyAlignment="0" applyProtection="0"/>
    <xf numFmtId="0" fontId="43" fillId="57" borderId="32" applyNumberFormat="0" applyFont="0" applyAlignment="0" applyProtection="0"/>
    <xf numFmtId="0" fontId="45" fillId="57" borderId="32" applyNumberFormat="0" applyFont="0" applyAlignment="0" applyProtection="0"/>
    <xf numFmtId="0" fontId="43" fillId="57" borderId="32" applyNumberFormat="0" applyFont="0" applyAlignment="0" applyProtection="0"/>
    <xf numFmtId="0" fontId="43" fillId="57" borderId="32" applyNumberFormat="0" applyFont="0" applyAlignment="0" applyProtection="0"/>
    <xf numFmtId="0" fontId="43" fillId="57" borderId="32" applyNumberFormat="0" applyFont="0" applyAlignment="0" applyProtection="0"/>
    <xf numFmtId="0" fontId="43" fillId="57" borderId="32" applyNumberFormat="0" applyFont="0" applyAlignment="0" applyProtection="0"/>
    <xf numFmtId="0" fontId="43" fillId="57" borderId="32" applyNumberFormat="0" applyFont="0" applyAlignment="0" applyProtection="0"/>
    <xf numFmtId="0" fontId="155" fillId="54" borderId="33" applyNumberFormat="0" applyAlignment="0" applyProtection="0"/>
    <xf numFmtId="0" fontId="155" fillId="54" borderId="33" applyNumberFormat="0" applyAlignment="0" applyProtection="0"/>
    <xf numFmtId="0" fontId="156" fillId="54" borderId="33" applyNumberFormat="0" applyAlignment="0" applyProtection="0"/>
    <xf numFmtId="175" fontId="155" fillId="54" borderId="33" applyNumberFormat="0" applyAlignment="0" applyProtection="0"/>
    <xf numFmtId="0" fontId="156" fillId="54" borderId="33" applyNumberFormat="0" applyAlignment="0" applyProtection="0"/>
    <xf numFmtId="0" fontId="155" fillId="54" borderId="33" applyNumberFormat="0" applyAlignment="0" applyProtection="0"/>
    <xf numFmtId="0" fontId="155" fillId="54" borderId="33" applyNumberFormat="0" applyAlignment="0" applyProtection="0"/>
    <xf numFmtId="0" fontId="156" fillId="54" borderId="33" applyNumberFormat="0" applyAlignment="0" applyProtection="0"/>
    <xf numFmtId="0" fontId="155" fillId="54" borderId="33" applyNumberFormat="0" applyAlignment="0" applyProtection="0"/>
    <xf numFmtId="0" fontId="156" fillId="54" borderId="33" applyNumberFormat="0" applyAlignment="0" applyProtection="0"/>
    <xf numFmtId="0" fontId="155" fillId="54" borderId="33" applyNumberFormat="0" applyAlignment="0" applyProtection="0"/>
    <xf numFmtId="0" fontId="155" fillId="54" borderId="33" applyNumberFormat="0" applyAlignment="0" applyProtection="0"/>
    <xf numFmtId="0" fontId="155" fillId="54" borderId="33" applyNumberFormat="0" applyAlignment="0" applyProtection="0"/>
    <xf numFmtId="0" fontId="155" fillId="54" borderId="33" applyNumberFormat="0" applyAlignment="0" applyProtection="0"/>
    <xf numFmtId="0" fontId="155" fillId="54" borderId="33" applyNumberFormat="0" applyAlignment="0" applyProtection="0"/>
    <xf numFmtId="9" fontId="9" fillId="0" borderId="0" applyFont="0" applyFill="0" applyBorder="0" applyAlignment="0" applyProtection="0"/>
    <xf numFmtId="0" fontId="157" fillId="0" borderId="35" applyNumberFormat="0" applyFill="0" applyAlignment="0" applyProtection="0"/>
    <xf numFmtId="0" fontId="157" fillId="0" borderId="35" applyNumberFormat="0" applyFill="0" applyAlignment="0" applyProtection="0"/>
    <xf numFmtId="0" fontId="157" fillId="0" borderId="35" applyNumberFormat="0" applyFill="0" applyAlignment="0" applyProtection="0"/>
    <xf numFmtId="0" fontId="158" fillId="0" borderId="35" applyNumberFormat="0" applyFill="0" applyAlignment="0" applyProtection="0"/>
    <xf numFmtId="175" fontId="157" fillId="0" borderId="35" applyNumberFormat="0" applyFill="0" applyAlignment="0" applyProtection="0"/>
    <xf numFmtId="0" fontId="158" fillId="0" borderId="35" applyNumberFormat="0" applyFill="0" applyAlignment="0" applyProtection="0"/>
    <xf numFmtId="0" fontId="157" fillId="0" borderId="35" applyNumberFormat="0" applyFill="0" applyAlignment="0" applyProtection="0"/>
    <xf numFmtId="0" fontId="157" fillId="0" borderId="35" applyNumberFormat="0" applyFill="0" applyAlignment="0" applyProtection="0"/>
    <xf numFmtId="0" fontId="158" fillId="0" borderId="35" applyNumberFormat="0" applyFill="0" applyAlignment="0" applyProtection="0"/>
    <xf numFmtId="0" fontId="157" fillId="0" borderId="35" applyNumberFormat="0" applyFill="0" applyAlignment="0" applyProtection="0"/>
    <xf numFmtId="0" fontId="158" fillId="0" borderId="35" applyNumberFormat="0" applyFill="0" applyAlignment="0" applyProtection="0"/>
    <xf numFmtId="0" fontId="157" fillId="0" borderId="35" applyNumberFormat="0" applyFill="0" applyAlignment="0" applyProtection="0"/>
    <xf numFmtId="0" fontId="157" fillId="0" borderId="35" applyNumberFormat="0" applyFill="0" applyAlignment="0" applyProtection="0"/>
    <xf numFmtId="0" fontId="157" fillId="0" borderId="35" applyNumberFormat="0" applyFill="0" applyAlignment="0" applyProtection="0"/>
    <xf numFmtId="0" fontId="157" fillId="0" borderId="35" applyNumberFormat="0" applyFill="0" applyAlignment="0" applyProtection="0"/>
    <xf numFmtId="0" fontId="157" fillId="0" borderId="35" applyNumberFormat="0" applyFill="0" applyAlignment="0" applyProtection="0"/>
    <xf numFmtId="0" fontId="84" fillId="54" borderId="26" applyNumberFormat="0" applyAlignment="0" applyProtection="0"/>
    <xf numFmtId="9" fontId="9" fillId="0" borderId="0" applyFont="0" applyFill="0" applyBorder="0" applyAlignment="0" applyProtection="0"/>
    <xf numFmtId="0" fontId="9" fillId="0" borderId="0"/>
    <xf numFmtId="0" fontId="155" fillId="54" borderId="33" applyNumberFormat="0" applyAlignment="0" applyProtection="0"/>
    <xf numFmtId="0" fontId="9" fillId="0" borderId="0" applyFont="0" applyFill="0" applyBorder="0" applyAlignment="0" applyProtection="0"/>
    <xf numFmtId="0" fontId="148" fillId="41" borderId="26" applyNumberFormat="0" applyAlignment="0" applyProtection="0"/>
    <xf numFmtId="0" fontId="22" fillId="57" borderId="32" applyNumberFormat="0" applyFont="0" applyAlignment="0" applyProtection="0"/>
    <xf numFmtId="0" fontId="210" fillId="0" borderId="50">
      <alignment horizontal="center"/>
    </xf>
    <xf numFmtId="0" fontId="9" fillId="0" borderId="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175" fontId="9" fillId="0" borderId="0"/>
    <xf numFmtId="0" fontId="9" fillId="0" borderId="0"/>
    <xf numFmtId="175" fontId="9" fillId="0" borderId="0"/>
    <xf numFmtId="0" fontId="9" fillId="0" borderId="0"/>
    <xf numFmtId="0" fontId="9" fillId="0" borderId="0"/>
    <xf numFmtId="175" fontId="9" fillId="0" borderId="0"/>
    <xf numFmtId="0" fontId="9" fillId="0" borderId="0"/>
    <xf numFmtId="0" fontId="9" fillId="5" borderId="16" applyNumberFormat="0" applyFont="0" applyAlignment="0" applyProtection="0"/>
    <xf numFmtId="9" fontId="9" fillId="0" borderId="0" applyFont="0" applyFill="0" applyBorder="0" applyAlignment="0" applyProtection="0"/>
    <xf numFmtId="0" fontId="45" fillId="57" borderId="32"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45" fillId="57" borderId="32" applyNumberFormat="0" applyFont="0" applyAlignment="0" applyProtection="0"/>
    <xf numFmtId="43" fontId="9" fillId="0" borderId="0" applyFont="0" applyFill="0" applyBorder="0" applyAlignment="0" applyProtection="0"/>
    <xf numFmtId="0" fontId="9" fillId="0" borderId="0"/>
    <xf numFmtId="0" fontId="9" fillId="0" borderId="0"/>
    <xf numFmtId="167" fontId="9" fillId="0" borderId="0" applyFont="0" applyFill="0" applyBorder="0" applyAlignment="0" applyProtection="0"/>
    <xf numFmtId="0" fontId="155" fillId="54" borderId="33" applyNumberFormat="0" applyAlignment="0" applyProtection="0"/>
    <xf numFmtId="9" fontId="9" fillId="0" borderId="0" applyFont="0" applyFill="0" applyBorder="0" applyAlignment="0" applyProtection="0"/>
    <xf numFmtId="0" fontId="9" fillId="0" borderId="0"/>
    <xf numFmtId="0" fontId="191" fillId="0" borderId="53"/>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165" fillId="0" borderId="53"/>
    <xf numFmtId="0" fontId="206" fillId="66" borderId="53"/>
    <xf numFmtId="0" fontId="9" fillId="13" borderId="0" applyNumberFormat="0" applyBorder="0" applyAlignment="0" applyProtection="0"/>
    <xf numFmtId="0" fontId="9" fillId="17" borderId="0" applyNumberFormat="0" applyBorder="0" applyAlignment="0" applyProtection="0"/>
    <xf numFmtId="0" fontId="9" fillId="21" borderId="0" applyNumberFormat="0" applyBorder="0" applyAlignment="0" applyProtection="0"/>
    <xf numFmtId="0" fontId="9" fillId="25" borderId="0" applyNumberFormat="0" applyBorder="0" applyAlignment="0" applyProtection="0"/>
    <xf numFmtId="0" fontId="9" fillId="29" borderId="0" applyNumberFormat="0" applyBorder="0" applyAlignment="0" applyProtection="0"/>
    <xf numFmtId="0" fontId="9" fillId="33" borderId="0" applyNumberFormat="0" applyBorder="0" applyAlignment="0" applyProtection="0"/>
    <xf numFmtId="216" fontId="9" fillId="14" borderId="0" applyNumberFormat="0" applyBorder="0" applyAlignment="0" applyProtection="0"/>
    <xf numFmtId="217" fontId="9" fillId="14" borderId="0" applyNumberFormat="0" applyBorder="0" applyAlignment="0" applyProtection="0"/>
    <xf numFmtId="218" fontId="9" fillId="14" borderId="0" applyNumberFormat="0" applyBorder="0" applyAlignment="0" applyProtection="0"/>
    <xf numFmtId="0" fontId="9" fillId="14" borderId="0" applyNumberFormat="0" applyBorder="0" applyAlignment="0" applyProtection="0"/>
    <xf numFmtId="0" fontId="9" fillId="18" borderId="0" applyNumberFormat="0" applyBorder="0" applyAlignment="0" applyProtection="0"/>
    <xf numFmtId="0" fontId="9" fillId="22" borderId="0" applyNumberFormat="0" applyBorder="0" applyAlignment="0" applyProtection="0"/>
    <xf numFmtId="0" fontId="9" fillId="26" borderId="0" applyNumberFormat="0" applyBorder="0" applyAlignment="0" applyProtection="0"/>
    <xf numFmtId="0" fontId="9" fillId="30" borderId="0" applyNumberFormat="0" applyBorder="0" applyAlignment="0" applyProtection="0"/>
    <xf numFmtId="0" fontId="9" fillId="34" borderId="0" applyNumberFormat="0" applyBorder="0" applyAlignment="0" applyProtection="0"/>
    <xf numFmtId="0" fontId="175" fillId="60" borderId="53"/>
    <xf numFmtId="3" fontId="122" fillId="0" borderId="50"/>
    <xf numFmtId="187" fontId="188" fillId="0" borderId="50" applyNumberFormat="0" applyFont="0" applyFill="0" applyAlignment="0">
      <alignment horizontal="left"/>
    </xf>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155" fillId="54" borderId="33" applyNumberFormat="0" applyAlignment="0" applyProtection="0"/>
    <xf numFmtId="0" fontId="134" fillId="54" borderId="26" applyNumberFormat="0" applyAlignment="0" applyProtection="0"/>
    <xf numFmtId="0" fontId="135" fillId="54" borderId="26" applyNumberFormat="0" applyAlignment="0" applyProtection="0"/>
    <xf numFmtId="4" fontId="219" fillId="68" borderId="58" applyNumberFormat="0" applyProtection="0">
      <alignment vertical="center"/>
    </xf>
    <xf numFmtId="0" fontId="157" fillId="68" borderId="58" applyNumberFormat="0" applyProtection="0">
      <alignment horizontal="left" vertical="top" indent="1"/>
    </xf>
    <xf numFmtId="4" fontId="221" fillId="71" borderId="58" applyNumberFormat="0" applyProtection="0">
      <alignment horizontal="right" vertical="center"/>
    </xf>
    <xf numFmtId="4" fontId="221" fillId="74" borderId="58" applyNumberFormat="0" applyProtection="0">
      <alignment horizontal="right" vertical="center"/>
    </xf>
    <xf numFmtId="0" fontId="129" fillId="64" borderId="58" applyNumberFormat="0" applyProtection="0">
      <alignment horizontal="left" vertical="top" indent="1"/>
    </xf>
    <xf numFmtId="0" fontId="129" fillId="80" borderId="58" applyNumberFormat="0" applyProtection="0">
      <alignment horizontal="left" vertical="top" indent="1"/>
    </xf>
    <xf numFmtId="0" fontId="22" fillId="80" borderId="58" applyNumberFormat="0" applyProtection="0">
      <alignment horizontal="left" vertical="center" indent="1"/>
    </xf>
    <xf numFmtId="0" fontId="157" fillId="0" borderId="35" applyNumberFormat="0" applyFill="0" applyAlignment="0" applyProtection="0"/>
    <xf numFmtId="0" fontId="134" fillId="54" borderId="26" applyNumberFormat="0" applyAlignment="0" applyProtection="0"/>
    <xf numFmtId="0" fontId="247" fillId="41" borderId="26" applyNumberFormat="0" applyAlignment="0" applyProtection="0"/>
    <xf numFmtId="0" fontId="135" fillId="54" borderId="26" applyNumberFormat="0" applyAlignment="0" applyProtection="0"/>
    <xf numFmtId="0" fontId="22" fillId="57" borderId="32" applyNumberFormat="0" applyFont="0" applyAlignment="0" applyProtection="0"/>
    <xf numFmtId="0" fontId="22" fillId="57" borderId="32" applyNumberFormat="0" applyFont="0" applyAlignment="0" applyProtection="0"/>
    <xf numFmtId="0" fontId="22" fillId="79" borderId="58" applyNumberFormat="0" applyProtection="0">
      <alignment horizontal="left" vertical="top" indent="1"/>
    </xf>
    <xf numFmtId="0" fontId="94" fillId="41" borderId="26" applyNumberFormat="0" applyAlignment="0" applyProtection="0"/>
    <xf numFmtId="0" fontId="22" fillId="81" borderId="58" applyNumberFormat="0" applyProtection="0">
      <alignment horizontal="left" vertical="top" indent="1"/>
    </xf>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43" fillId="57" borderId="32" applyNumberFormat="0" applyFont="0" applyAlignment="0" applyProtection="0"/>
    <xf numFmtId="228" fontId="162" fillId="0" borderId="48"/>
    <xf numFmtId="0" fontId="43" fillId="57" borderId="32" applyNumberFormat="0" applyFont="0" applyAlignment="0" applyProtection="0"/>
    <xf numFmtId="0" fontId="206" fillId="66" borderId="53"/>
    <xf numFmtId="0" fontId="199" fillId="59" borderId="53"/>
    <xf numFmtId="0" fontId="199" fillId="59" borderId="53"/>
    <xf numFmtId="0" fontId="199" fillId="0" borderId="53"/>
    <xf numFmtId="0" fontId="188" fillId="0" borderId="53"/>
    <xf numFmtId="0" fontId="188" fillId="0" borderId="53"/>
    <xf numFmtId="0" fontId="191" fillId="0" borderId="53"/>
    <xf numFmtId="0" fontId="202" fillId="0" borderId="49"/>
    <xf numFmtId="187" fontId="188" fillId="0" borderId="50" applyNumberFormat="0" applyFont="0" applyFill="0" applyAlignment="0">
      <alignment horizontal="left"/>
    </xf>
    <xf numFmtId="0" fontId="91" fillId="0" borderId="47">
      <alignment horizontal="left" vertical="center"/>
    </xf>
    <xf numFmtId="187" fontId="205" fillId="66" borderId="50" applyNumberFormat="0" applyAlignment="0">
      <alignment horizontal="left"/>
    </xf>
    <xf numFmtId="0" fontId="210" fillId="0" borderId="50">
      <alignment horizontal="center"/>
    </xf>
    <xf numFmtId="0" fontId="249" fillId="54" borderId="26" applyNumberFormat="0" applyAlignment="0" applyProtection="0"/>
    <xf numFmtId="0" fontId="22" fillId="81" borderId="58" applyNumberFormat="0" applyProtection="0">
      <alignment horizontal="left" vertical="center" indent="1"/>
    </xf>
    <xf numFmtId="187" fontId="205" fillId="0" borderId="50" applyNumberFormat="0" applyFill="0" applyAlignment="0">
      <alignment horizontal="left"/>
    </xf>
    <xf numFmtId="0" fontId="191" fillId="0" borderId="53"/>
    <xf numFmtId="4" fontId="221" fillId="75" borderId="58" applyNumberFormat="0" applyProtection="0">
      <alignment horizontal="right" vertical="center"/>
    </xf>
    <xf numFmtId="4" fontId="221" fillId="61" borderId="58" applyNumberFormat="0" applyProtection="0">
      <alignment horizontal="right" vertical="center"/>
    </xf>
    <xf numFmtId="4" fontId="221" fillId="70" borderId="58" applyNumberFormat="0" applyProtection="0">
      <alignment horizontal="right" vertical="center"/>
    </xf>
    <xf numFmtId="4" fontId="221" fillId="68" borderId="58" applyNumberFormat="0" applyProtection="0">
      <alignment horizontal="left" vertical="center" indent="1"/>
    </xf>
    <xf numFmtId="3" fontId="122" fillId="0" borderId="50"/>
    <xf numFmtId="0" fontId="155" fillId="54" borderId="33" applyNumberFormat="0" applyAlignment="0" applyProtection="0"/>
    <xf numFmtId="0" fontId="157" fillId="0" borderId="35" applyNumberFormat="0" applyFill="0" applyAlignment="0" applyProtection="0"/>
    <xf numFmtId="0" fontId="157" fillId="0" borderId="35" applyNumberFormat="0" applyFill="0" applyAlignment="0" applyProtection="0"/>
    <xf numFmtId="0" fontId="158" fillId="0" borderId="35" applyNumberFormat="0" applyFill="0" applyAlignment="0" applyProtection="0"/>
    <xf numFmtId="0" fontId="43" fillId="57" borderId="32" applyNumberFormat="0" applyFont="0" applyAlignment="0" applyProtection="0"/>
    <xf numFmtId="0" fontId="43" fillId="57" borderId="32" applyNumberFormat="0" applyFont="0" applyAlignment="0" applyProtection="0"/>
    <xf numFmtId="187" fontId="188" fillId="0" borderId="50" applyNumberFormat="0" applyFont="0" applyFill="0" applyAlignment="0">
      <alignment horizontal="left"/>
    </xf>
    <xf numFmtId="187" fontId="205" fillId="0" borderId="50" applyNumberFormat="0" applyFill="0" applyAlignment="0">
      <alignment horizontal="left"/>
    </xf>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134" fillId="54" borderId="26" applyNumberFormat="0" applyAlignment="0" applyProtection="0"/>
    <xf numFmtId="0" fontId="134" fillId="54" borderId="26" applyNumberFormat="0" applyAlignment="0" applyProtection="0"/>
    <xf numFmtId="0" fontId="134" fillId="54" borderId="26" applyNumberFormat="0" applyAlignment="0" applyProtection="0"/>
    <xf numFmtId="0" fontId="134" fillId="54" borderId="26" applyNumberFormat="0" applyAlignment="0" applyProtection="0"/>
    <xf numFmtId="0" fontId="148" fillId="41" borderId="26" applyNumberFormat="0" applyAlignment="0" applyProtection="0"/>
    <xf numFmtId="0" fontId="148" fillId="41" borderId="26" applyNumberFormat="0" applyAlignment="0" applyProtection="0"/>
    <xf numFmtId="0" fontId="149" fillId="41" borderId="26" applyNumberFormat="0" applyAlignment="0" applyProtection="0"/>
    <xf numFmtId="175" fontId="148" fillId="41" borderId="26" applyNumberFormat="0" applyAlignment="0" applyProtection="0"/>
    <xf numFmtId="0" fontId="43" fillId="57" borderId="32" applyNumberFormat="0" applyFont="0" applyAlignment="0" applyProtection="0"/>
    <xf numFmtId="43" fontId="9" fillId="0" borderId="0" applyFont="0" applyFill="0" applyBorder="0" applyAlignment="0" applyProtection="0"/>
    <xf numFmtId="0" fontId="43" fillId="57" borderId="32" applyNumberFormat="0" applyFont="0" applyAlignment="0" applyProtection="0"/>
    <xf numFmtId="0" fontId="45" fillId="57" borderId="32" applyNumberFormat="0" applyFont="0" applyAlignment="0" applyProtection="0"/>
    <xf numFmtId="0" fontId="155" fillId="54" borderId="33" applyNumberFormat="0" applyAlignment="0" applyProtection="0"/>
    <xf numFmtId="0" fontId="155" fillId="54" borderId="33" applyNumberFormat="0" applyAlignment="0" applyProtection="0"/>
    <xf numFmtId="0" fontId="157" fillId="0" borderId="35" applyNumberFormat="0" applyFill="0" applyAlignment="0" applyProtection="0"/>
    <xf numFmtId="0" fontId="157" fillId="0" borderId="35" applyNumberFormat="0" applyFill="0" applyAlignment="0" applyProtection="0"/>
    <xf numFmtId="0" fontId="158" fillId="0" borderId="35" applyNumberFormat="0" applyFill="0" applyAlignment="0" applyProtection="0"/>
    <xf numFmtId="0" fontId="157" fillId="0" borderId="35" applyNumberFormat="0" applyFill="0" applyAlignment="0" applyProtection="0"/>
    <xf numFmtId="0" fontId="158" fillId="0" borderId="35" applyNumberFormat="0" applyFill="0" applyAlignment="0" applyProtection="0"/>
    <xf numFmtId="0" fontId="157" fillId="0" borderId="35" applyNumberFormat="0" applyFill="0" applyAlignment="0" applyProtection="0"/>
    <xf numFmtId="0" fontId="157" fillId="0" borderId="35" applyNumberFormat="0" applyFill="0" applyAlignment="0" applyProtection="0"/>
    <xf numFmtId="43" fontId="9" fillId="0" borderId="0" applyFont="0" applyFill="0" applyBorder="0" applyAlignment="0" applyProtection="0"/>
    <xf numFmtId="0" fontId="157" fillId="0" borderId="35" applyNumberFormat="0" applyFill="0" applyAlignment="0" applyProtection="0"/>
    <xf numFmtId="0" fontId="165" fillId="0" borderId="53"/>
    <xf numFmtId="43" fontId="9" fillId="0" borderId="0" applyFont="0" applyFill="0" applyBorder="0" applyAlignment="0" applyProtection="0"/>
    <xf numFmtId="0" fontId="165" fillId="0" borderId="53"/>
    <xf numFmtId="0" fontId="45" fillId="57" borderId="32" applyNumberFormat="0" applyFont="0" applyAlignment="0" applyProtection="0"/>
    <xf numFmtId="0" fontId="53" fillId="57" borderId="32" applyNumberFormat="0" applyFont="0" applyAlignment="0" applyProtection="0"/>
    <xf numFmtId="0" fontId="253" fillId="0" borderId="35" applyNumberFormat="0" applyFill="0" applyAlignment="0" applyProtection="0"/>
    <xf numFmtId="0" fontId="248" fillId="54" borderId="33" applyNumberFormat="0" applyAlignment="0" applyProtection="0"/>
    <xf numFmtId="0" fontId="22" fillId="79" borderId="58" applyNumberFormat="0" applyProtection="0">
      <alignment horizontal="left" vertical="top" indent="1"/>
    </xf>
    <xf numFmtId="0" fontId="189" fillId="0" borderId="53"/>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158" fillId="0" borderId="35" applyNumberFormat="0" applyFill="0" applyAlignment="0" applyProtection="0"/>
    <xf numFmtId="0" fontId="158" fillId="0" borderId="35" applyNumberFormat="0" applyFill="0" applyAlignment="0" applyProtection="0"/>
    <xf numFmtId="0" fontId="157" fillId="0" borderId="35" applyNumberFormat="0" applyFill="0" applyAlignment="0" applyProtection="0"/>
    <xf numFmtId="0" fontId="43" fillId="57" borderId="32" applyNumberFormat="0" applyFont="0" applyAlignment="0" applyProtection="0"/>
    <xf numFmtId="0" fontId="43" fillId="57" borderId="32" applyNumberFormat="0" applyFont="0" applyAlignment="0" applyProtection="0"/>
    <xf numFmtId="0" fontId="45" fillId="57" borderId="32"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 fontId="219" fillId="68" borderId="58" applyNumberFormat="0" applyProtection="0">
      <alignment vertical="center"/>
    </xf>
    <xf numFmtId="4" fontId="221" fillId="68" borderId="58" applyNumberFormat="0" applyProtection="0">
      <alignment horizontal="left" vertical="center" indent="1"/>
    </xf>
    <xf numFmtId="4" fontId="221" fillId="70" borderId="58" applyNumberFormat="0" applyProtection="0">
      <alignment horizontal="right" vertical="center"/>
    </xf>
    <xf numFmtId="4" fontId="221" fillId="71" borderId="58" applyNumberFormat="0" applyProtection="0">
      <alignment horizontal="right" vertical="center"/>
    </xf>
    <xf numFmtId="4" fontId="221" fillId="72" borderId="58" applyNumberFormat="0" applyProtection="0">
      <alignment horizontal="right" vertical="center"/>
    </xf>
    <xf numFmtId="4" fontId="221" fillId="73" borderId="58" applyNumberFormat="0" applyProtection="0">
      <alignment horizontal="right" vertical="center"/>
    </xf>
    <xf numFmtId="4" fontId="221" fillId="76" borderId="58" applyNumberFormat="0" applyProtection="0">
      <alignment horizontal="right" vertical="center"/>
    </xf>
    <xf numFmtId="0" fontId="22" fillId="69" borderId="58" applyNumberFormat="0" applyProtection="0">
      <alignment horizontal="left" vertical="top" indent="1"/>
    </xf>
    <xf numFmtId="0" fontId="22" fillId="80" borderId="58" applyNumberFormat="0" applyProtection="0">
      <alignment horizontal="left" vertical="center" indent="1"/>
    </xf>
    <xf numFmtId="0" fontId="22" fillId="80" borderId="58" applyNumberFormat="0" applyProtection="0">
      <alignment horizontal="left" vertical="top" indent="1"/>
    </xf>
    <xf numFmtId="0" fontId="22" fillId="79" borderId="58" applyNumberFormat="0" applyProtection="0">
      <alignment horizontal="left" vertical="center" indent="1"/>
    </xf>
    <xf numFmtId="0" fontId="22" fillId="79" borderId="58" applyNumberFormat="0" applyProtection="0">
      <alignment horizontal="left" vertical="top" indent="1"/>
    </xf>
    <xf numFmtId="0" fontId="22" fillId="81" borderId="58" applyNumberFormat="0" applyProtection="0">
      <alignment horizontal="left" vertical="center" indent="1"/>
    </xf>
    <xf numFmtId="0" fontId="22" fillId="81" borderId="58" applyNumberFormat="0" applyProtection="0">
      <alignment horizontal="left" vertical="top" indent="1"/>
    </xf>
    <xf numFmtId="4" fontId="221" fillId="81" borderId="58" applyNumberFormat="0" applyProtection="0">
      <alignment vertical="center"/>
    </xf>
    <xf numFmtId="4" fontId="222" fillId="81" borderId="58" applyNumberFormat="0" applyProtection="0">
      <alignment vertical="center"/>
    </xf>
    <xf numFmtId="4" fontId="221" fillId="81" borderId="58" applyNumberFormat="0" applyProtection="0">
      <alignment horizontal="right" vertical="center"/>
    </xf>
    <xf numFmtId="4" fontId="222" fillId="81" borderId="58" applyNumberFormat="0" applyProtection="0">
      <alignment horizontal="right" vertical="center"/>
    </xf>
    <xf numFmtId="4" fontId="219" fillId="79" borderId="58" applyNumberFormat="0" applyProtection="0">
      <alignment horizontal="left" vertical="center" indent="1"/>
    </xf>
    <xf numFmtId="0" fontId="129" fillId="80" borderId="58" applyNumberFormat="0" applyProtection="0">
      <alignment horizontal="left" vertical="top" indent="1"/>
    </xf>
    <xf numFmtId="4" fontId="223" fillId="80" borderId="60" applyNumberFormat="0" applyProtection="0">
      <alignment horizontal="left" vertical="center" indent="1"/>
    </xf>
    <xf numFmtId="4" fontId="224" fillId="81" borderId="58" applyNumberFormat="0" applyProtection="0">
      <alignment horizontal="right" vertical="center"/>
    </xf>
    <xf numFmtId="0" fontId="189" fillId="0" borderId="53"/>
    <xf numFmtId="44" fontId="9" fillId="0" borderId="0" applyFont="0" applyFill="0" applyBorder="0" applyAlignment="0" applyProtection="0"/>
    <xf numFmtId="0" fontId="230" fillId="0" borderId="53"/>
    <xf numFmtId="17" fontId="192" fillId="62" borderId="68"/>
    <xf numFmtId="0" fontId="247" fillId="41" borderId="26" applyNumberFormat="0" applyAlignment="0" applyProtection="0"/>
    <xf numFmtId="0" fontId="248" fillId="54" borderId="33" applyNumberFormat="0" applyAlignment="0" applyProtection="0"/>
    <xf numFmtId="0" fontId="249" fillId="54" borderId="26" applyNumberFormat="0" applyAlignment="0" applyProtection="0"/>
    <xf numFmtId="0" fontId="129" fillId="64" borderId="58" applyNumberFormat="0" applyProtection="0">
      <alignment horizontal="left" vertical="top" indent="1"/>
    </xf>
    <xf numFmtId="0" fontId="53" fillId="57" borderId="32" applyNumberFormat="0" applyFont="0" applyAlignment="0" applyProtection="0"/>
    <xf numFmtId="0" fontId="135" fillId="54" borderId="26" applyNumberFormat="0" applyAlignment="0" applyProtection="0"/>
    <xf numFmtId="0" fontId="22" fillId="68" borderId="69" applyNumberFormat="0" applyBorder="0">
      <protection locked="0"/>
    </xf>
    <xf numFmtId="0" fontId="22" fillId="57" borderId="32" applyNumberFormat="0" applyFont="0" applyAlignment="0" applyProtection="0"/>
    <xf numFmtId="0" fontId="45" fillId="57" borderId="32" applyNumberFormat="0" applyFont="0" applyAlignment="0" applyProtection="0"/>
    <xf numFmtId="0" fontId="22" fillId="57" borderId="32" applyNumberFormat="0" applyFont="0" applyAlignment="0" applyProtection="0"/>
    <xf numFmtId="0" fontId="22" fillId="57" borderId="32" applyNumberFormat="0" applyFont="0" applyAlignment="0" applyProtection="0"/>
    <xf numFmtId="0" fontId="22" fillId="69" borderId="58" applyNumberFormat="0" applyProtection="0">
      <alignment horizontal="left" vertical="center" indent="1"/>
    </xf>
    <xf numFmtId="17" fontId="192" fillId="62" borderId="68"/>
    <xf numFmtId="0" fontId="157" fillId="0" borderId="35" applyNumberFormat="0" applyFill="0" applyAlignment="0" applyProtection="0"/>
    <xf numFmtId="0" fontId="155" fillId="54" borderId="33" applyNumberFormat="0" applyAlignment="0" applyProtection="0"/>
    <xf numFmtId="0" fontId="98" fillId="54" borderId="33" applyNumberFormat="0" applyAlignment="0" applyProtection="0"/>
    <xf numFmtId="0" fontId="98" fillId="54" borderId="33" applyNumberFormat="0" applyAlignment="0" applyProtection="0"/>
    <xf numFmtId="0" fontId="48" fillId="57" borderId="32" applyNumberFormat="0" applyFont="0" applyAlignment="0" applyProtection="0"/>
    <xf numFmtId="0" fontId="199" fillId="59" borderId="53"/>
    <xf numFmtId="0" fontId="191" fillId="0" borderId="53"/>
    <xf numFmtId="0" fontId="137" fillId="57" borderId="32" applyNumberFormat="0" applyFont="0" applyAlignment="0" applyProtection="0"/>
    <xf numFmtId="0" fontId="43" fillId="57" borderId="32" applyNumberFormat="0" applyFont="0" applyAlignment="0" applyProtection="0"/>
    <xf numFmtId="0" fontId="148" fillId="41" borderId="26" applyNumberFormat="0" applyAlignment="0" applyProtection="0"/>
    <xf numFmtId="187" fontId="188" fillId="0" borderId="50" applyNumberFormat="0" applyFont="0" applyFill="0" applyAlignment="0">
      <alignment horizontal="left"/>
    </xf>
    <xf numFmtId="0" fontId="191" fillId="0" borderId="53"/>
    <xf numFmtId="0" fontId="188" fillId="0" borderId="53"/>
    <xf numFmtId="0" fontId="188" fillId="0" borderId="53"/>
    <xf numFmtId="0" fontId="199" fillId="0" borderId="53"/>
    <xf numFmtId="0" fontId="199" fillId="59" borderId="53"/>
    <xf numFmtId="0" fontId="199" fillId="59" borderId="53"/>
    <xf numFmtId="0" fontId="91" fillId="0" borderId="47">
      <alignment horizontal="left" vertical="center"/>
    </xf>
    <xf numFmtId="0" fontId="84" fillId="54" borderId="26" applyNumberFormat="0" applyAlignment="0" applyProtection="0"/>
    <xf numFmtId="0" fontId="202" fillId="0" borderId="49"/>
    <xf numFmtId="10" fontId="126" fillId="64" borderId="50" applyNumberFormat="0" applyBorder="0" applyAlignment="0" applyProtection="0"/>
    <xf numFmtId="187" fontId="205" fillId="66" borderId="50" applyNumberFormat="0" applyAlignment="0">
      <alignment horizontal="left"/>
    </xf>
    <xf numFmtId="0" fontId="206" fillId="66" borderId="53"/>
    <xf numFmtId="0" fontId="22" fillId="79" borderId="58" applyNumberFormat="0" applyProtection="0">
      <alignment horizontal="left" vertical="center" indent="1"/>
    </xf>
    <xf numFmtId="0" fontId="22" fillId="80" borderId="58" applyNumberFormat="0" applyProtection="0">
      <alignment horizontal="left" vertical="center" indent="1"/>
    </xf>
    <xf numFmtId="0" fontId="43" fillId="57" borderId="32" applyNumberFormat="0" applyFont="0" applyAlignment="0" applyProtection="0"/>
    <xf numFmtId="0" fontId="98" fillId="54" borderId="33" applyNumberFormat="0" applyAlignment="0" applyProtection="0"/>
    <xf numFmtId="0" fontId="98" fillId="54" borderId="33" applyNumberFormat="0" applyAlignment="0" applyProtection="0"/>
    <xf numFmtId="0" fontId="100" fillId="0" borderId="35" applyNumberFormat="0" applyFill="0" applyAlignment="0" applyProtection="0"/>
    <xf numFmtId="0" fontId="210" fillId="0" borderId="50">
      <alignment horizontal="center"/>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3" fillId="57" borderId="32" applyNumberFormat="0" applyFont="0" applyAlignment="0" applyProtection="0"/>
    <xf numFmtId="175" fontId="23" fillId="57" borderId="3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0" fontId="9" fillId="0" borderId="0"/>
    <xf numFmtId="0" fontId="134" fillId="54" borderId="26" applyNumberForma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2" fillId="69" borderId="58" applyNumberFormat="0" applyProtection="0">
      <alignment horizontal="left" vertical="top" indent="1"/>
    </xf>
    <xf numFmtId="0" fontId="175" fillId="60" borderId="53"/>
    <xf numFmtId="0" fontId="156" fillId="54" borderId="33" applyNumberFormat="0" applyAlignment="0" applyProtection="0"/>
    <xf numFmtId="0" fontId="100" fillId="0" borderId="35" applyNumberFormat="0" applyFill="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84" fillId="54" borderId="26" applyNumberFormat="0" applyAlignment="0" applyProtection="0"/>
    <xf numFmtId="0" fontId="158" fillId="0" borderId="35" applyNumberFormat="0" applyFill="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34" fillId="54" borderId="26" applyNumberFormat="0" applyAlignment="0" applyProtection="0"/>
    <xf numFmtId="4" fontId="221" fillId="81" borderId="58" applyNumberFormat="0" applyProtection="0">
      <alignment horizontal="right" vertical="center"/>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53" fillId="57" borderId="32" applyNumberFormat="0" applyFont="0" applyAlignment="0" applyProtection="0"/>
    <xf numFmtId="0" fontId="94" fillId="41" borderId="26" applyNumberFormat="0" applyAlignment="0" applyProtection="0"/>
    <xf numFmtId="0" fontId="91" fillId="0" borderId="67" applyNumberFormat="0" applyAlignment="0" applyProtection="0">
      <alignment horizontal="left" vertical="center"/>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57" fillId="0" borderId="35" applyNumberFormat="0" applyFill="0" applyAlignment="0" applyProtection="0"/>
    <xf numFmtId="0" fontId="43" fillId="57" borderId="32" applyNumberFormat="0" applyFont="0" applyAlignment="0" applyProtection="0"/>
    <xf numFmtId="0" fontId="9" fillId="0" borderId="0"/>
    <xf numFmtId="0" fontId="157" fillId="0" borderId="35" applyNumberFormat="0" applyFill="0" applyAlignment="0" applyProtection="0"/>
    <xf numFmtId="0" fontId="157" fillId="0" borderId="35" applyNumberFormat="0" applyFill="0" applyAlignment="0" applyProtection="0"/>
    <xf numFmtId="0" fontId="157" fillId="0" borderId="35" applyNumberFormat="0" applyFill="0" applyAlignment="0" applyProtection="0"/>
    <xf numFmtId="0" fontId="157" fillId="0" borderId="35" applyNumberFormat="0" applyFill="0" applyAlignment="0" applyProtection="0"/>
    <xf numFmtId="0" fontId="157" fillId="0" borderId="35" applyNumberFormat="0" applyFill="0" applyAlignment="0" applyProtection="0"/>
    <xf numFmtId="0" fontId="158" fillId="0" borderId="35" applyNumberFormat="0" applyFill="0" applyAlignment="0" applyProtection="0"/>
    <xf numFmtId="0" fontId="157" fillId="0" borderId="35" applyNumberFormat="0" applyFill="0" applyAlignment="0" applyProtection="0"/>
    <xf numFmtId="0" fontId="158" fillId="0" borderId="35" applyNumberFormat="0" applyFill="0" applyAlignment="0" applyProtection="0"/>
    <xf numFmtId="0" fontId="157" fillId="0" borderId="35" applyNumberFormat="0" applyFill="0" applyAlignment="0" applyProtection="0"/>
    <xf numFmtId="0" fontId="157" fillId="0" borderId="35" applyNumberFormat="0" applyFill="0" applyAlignment="0" applyProtection="0"/>
    <xf numFmtId="0" fontId="158" fillId="0" borderId="35" applyNumberFormat="0" applyFill="0" applyAlignment="0" applyProtection="0"/>
    <xf numFmtId="175" fontId="157" fillId="0" borderId="35" applyNumberFormat="0" applyFill="0" applyAlignment="0" applyProtection="0"/>
    <xf numFmtId="0" fontId="158" fillId="0" borderId="35" applyNumberFormat="0" applyFill="0" applyAlignment="0" applyProtection="0"/>
    <xf numFmtId="0" fontId="157" fillId="0" borderId="35" applyNumberFormat="0" applyFill="0" applyAlignment="0" applyProtection="0"/>
    <xf numFmtId="0" fontId="48" fillId="57" borderId="32" applyNumberFormat="0" applyFont="0" applyAlignment="0" applyProtection="0"/>
    <xf numFmtId="0" fontId="155" fillId="54" borderId="33" applyNumberFormat="0" applyAlignment="0" applyProtection="0"/>
    <xf numFmtId="0" fontId="155" fillId="54" borderId="33" applyNumberFormat="0" applyAlignment="0" applyProtection="0"/>
    <xf numFmtId="0" fontId="155" fillId="54" borderId="33" applyNumberFormat="0" applyAlignment="0" applyProtection="0"/>
    <xf numFmtId="0" fontId="155" fillId="54" borderId="33" applyNumberFormat="0" applyAlignment="0" applyProtection="0"/>
    <xf numFmtId="0" fontId="43" fillId="57" borderId="32" applyNumberFormat="0" applyFont="0" applyAlignment="0" applyProtection="0"/>
    <xf numFmtId="0" fontId="155" fillId="54" borderId="33" applyNumberFormat="0" applyAlignment="0" applyProtection="0"/>
    <xf numFmtId="0" fontId="156" fillId="54" borderId="33" applyNumberFormat="0" applyAlignment="0" applyProtection="0"/>
    <xf numFmtId="0" fontId="155" fillId="54" borderId="33" applyNumberFormat="0" applyAlignment="0" applyProtection="0"/>
    <xf numFmtId="0" fontId="156" fillId="54" borderId="33" applyNumberFormat="0" applyAlignment="0" applyProtection="0"/>
    <xf numFmtId="0" fontId="155" fillId="54" borderId="33" applyNumberFormat="0" applyAlignment="0" applyProtection="0"/>
    <xf numFmtId="0" fontId="155" fillId="54" borderId="33" applyNumberFormat="0" applyAlignment="0" applyProtection="0"/>
    <xf numFmtId="0" fontId="156" fillId="54" borderId="33" applyNumberFormat="0" applyAlignment="0" applyProtection="0"/>
    <xf numFmtId="175" fontId="155" fillId="54" borderId="33" applyNumberFormat="0" applyAlignment="0" applyProtection="0"/>
    <xf numFmtId="0" fontId="156" fillId="54" borderId="33" applyNumberFormat="0" applyAlignment="0" applyProtection="0"/>
    <xf numFmtId="0" fontId="155" fillId="54" borderId="33" applyNumberFormat="0" applyAlignment="0" applyProtection="0"/>
    <xf numFmtId="0" fontId="43" fillId="57" borderId="32" applyNumberFormat="0" applyFont="0" applyAlignment="0" applyProtection="0"/>
    <xf numFmtId="0" fontId="43" fillId="57" borderId="32" applyNumberFormat="0" applyFont="0" applyAlignment="0" applyProtection="0"/>
    <xf numFmtId="0" fontId="43" fillId="57" borderId="32" applyNumberFormat="0" applyFont="0" applyAlignment="0" applyProtection="0"/>
    <xf numFmtId="0" fontId="45" fillId="57" borderId="32" applyNumberFormat="0" applyFont="0" applyAlignment="0" applyProtection="0"/>
    <xf numFmtId="0" fontId="43" fillId="57" borderId="32" applyNumberFormat="0" applyFont="0" applyAlignment="0" applyProtection="0"/>
    <xf numFmtId="0" fontId="43" fillId="57" borderId="32" applyNumberFormat="0" applyFont="0" applyAlignment="0" applyProtection="0"/>
    <xf numFmtId="0" fontId="45" fillId="57" borderId="32" applyNumberFormat="0" applyFont="0" applyAlignment="0" applyProtection="0"/>
    <xf numFmtId="175" fontId="23" fillId="57" borderId="32" applyNumberFormat="0" applyFont="0" applyAlignment="0" applyProtection="0"/>
    <xf numFmtId="0" fontId="137" fillId="57" borderId="32" applyNumberFormat="0" applyFont="0" applyAlignment="0" applyProtection="0"/>
    <xf numFmtId="0" fontId="43" fillId="57" borderId="32" applyNumberFormat="0" applyFont="0" applyAlignment="0" applyProtection="0"/>
    <xf numFmtId="0" fontId="43" fillId="57" borderId="32" applyNumberFormat="0" applyFont="0" applyAlignment="0" applyProtection="0"/>
    <xf numFmtId="0" fontId="165" fillId="0" borderId="53"/>
    <xf numFmtId="0" fontId="157" fillId="0" borderId="35" applyNumberFormat="0" applyFill="0" applyAlignment="0" applyProtection="0"/>
    <xf numFmtId="0" fontId="158" fillId="0" borderId="35" applyNumberFormat="0" applyFill="0" applyAlignment="0" applyProtection="0"/>
    <xf numFmtId="0" fontId="45" fillId="57" borderId="3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99" fillId="59" borderId="53"/>
    <xf numFmtId="0" fontId="157" fillId="0" borderId="35" applyNumberFormat="0" applyFill="0" applyAlignment="0" applyProtection="0"/>
    <xf numFmtId="0" fontId="135" fillId="54" borderId="26" applyNumberFormat="0" applyAlignment="0" applyProtection="0"/>
    <xf numFmtId="0" fontId="165" fillId="0" borderId="53"/>
    <xf numFmtId="0" fontId="206" fillId="0" borderId="53"/>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57" fillId="0" borderId="35" applyNumberFormat="0" applyFill="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55" fillId="54" borderId="33" applyNumberFormat="0" applyAlignment="0" applyProtection="0"/>
    <xf numFmtId="0" fontId="9" fillId="0" borderId="0"/>
    <xf numFmtId="0" fontId="156" fillId="54" borderId="33" applyNumberFormat="0" applyAlignment="0" applyProtection="0"/>
    <xf numFmtId="0" fontId="22" fillId="57" borderId="32" applyNumberFormat="0" applyFont="0" applyAlignment="0" applyProtection="0"/>
    <xf numFmtId="0" fontId="9" fillId="0" borderId="0"/>
    <xf numFmtId="0" fontId="148" fillId="41" borderId="26" applyNumberFormat="0" applyAlignment="0" applyProtection="0"/>
    <xf numFmtId="0" fontId="148" fillId="41" borderId="26" applyNumberFormat="0" applyAlignment="0" applyProtection="0"/>
    <xf numFmtId="0" fontId="148" fillId="41" borderId="26" applyNumberFormat="0" applyAlignment="0" applyProtection="0"/>
    <xf numFmtId="0" fontId="148" fillId="41" borderId="26" applyNumberFormat="0" applyAlignment="0" applyProtection="0"/>
    <xf numFmtId="0" fontId="149" fillId="41" borderId="26" applyNumberFormat="0" applyAlignment="0" applyProtection="0"/>
    <xf numFmtId="0" fontId="148" fillId="41" borderId="26" applyNumberFormat="0" applyAlignment="0" applyProtection="0"/>
    <xf numFmtId="0" fontId="149" fillId="41" borderId="26" applyNumberFormat="0" applyAlignment="0" applyProtection="0"/>
    <xf numFmtId="0" fontId="148" fillId="41" borderId="26" applyNumberFormat="0" applyAlignment="0" applyProtection="0"/>
    <xf numFmtId="0" fontId="148" fillId="41" borderId="26" applyNumberFormat="0" applyAlignment="0" applyProtection="0"/>
    <xf numFmtId="0" fontId="149" fillId="41" borderId="26" applyNumberFormat="0" applyAlignment="0" applyProtection="0"/>
    <xf numFmtId="175" fontId="148" fillId="41" borderId="26" applyNumberFormat="0" applyAlignment="0" applyProtection="0"/>
    <xf numFmtId="0" fontId="148" fillId="41" borderId="26" applyNumberFormat="0" applyAlignment="0" applyProtection="0"/>
    <xf numFmtId="0" fontId="148" fillId="41" borderId="26" applyNumberFormat="0" applyAlignment="0" applyProtection="0"/>
    <xf numFmtId="0" fontId="9" fillId="0" borderId="0"/>
    <xf numFmtId="0" fontId="9" fillId="0" borderId="0"/>
    <xf numFmtId="0" fontId="9" fillId="0" borderId="0"/>
    <xf numFmtId="220" fontId="9" fillId="0" borderId="0">
      <protection locked="0"/>
    </xf>
    <xf numFmtId="250" fontId="9" fillId="0" borderId="0">
      <protection locked="0"/>
    </xf>
    <xf numFmtId="0" fontId="9" fillId="0" borderId="0">
      <protection locked="0"/>
    </xf>
    <xf numFmtId="0" fontId="9" fillId="0" borderId="0"/>
    <xf numFmtId="0" fontId="9" fillId="0" borderId="0"/>
    <xf numFmtId="0" fontId="9" fillId="0" borderId="0"/>
    <xf numFmtId="0" fontId="157" fillId="0" borderId="35" applyNumberFormat="0" applyFill="0" applyAlignment="0" applyProtection="0"/>
    <xf numFmtId="0" fontId="22" fillId="79" borderId="58" applyNumberFormat="0" applyProtection="0">
      <alignment horizontal="left" vertical="center" indent="1"/>
    </xf>
    <xf numFmtId="0" fontId="9" fillId="0" borderId="0"/>
    <xf numFmtId="3" fontId="122" fillId="0" borderId="50"/>
    <xf numFmtId="0" fontId="148" fillId="41" borderId="26" applyNumberFormat="0" applyAlignment="0" applyProtection="0"/>
    <xf numFmtId="0" fontId="134" fillId="54" borderId="26" applyNumberFormat="0" applyAlignment="0" applyProtection="0"/>
    <xf numFmtId="0" fontId="148" fillId="41" borderId="26" applyNumberFormat="0" applyAlignment="0" applyProtection="0"/>
    <xf numFmtId="0" fontId="149" fillId="41" borderId="26" applyNumberFormat="0" applyAlignment="0" applyProtection="0"/>
    <xf numFmtId="0" fontId="9" fillId="0" borderId="0"/>
    <xf numFmtId="0" fontId="9" fillId="0" borderId="0"/>
    <xf numFmtId="0" fontId="9" fillId="0" borderId="0"/>
    <xf numFmtId="0" fontId="9" fillId="0" borderId="0"/>
    <xf numFmtId="0" fontId="22" fillId="57" borderId="32" applyNumberFormat="0" applyFont="0" applyAlignment="0" applyProtection="0"/>
    <xf numFmtId="1" fontId="176" fillId="0" borderId="66">
      <alignment vertical="top"/>
    </xf>
    <xf numFmtId="0" fontId="98" fillId="54" borderId="33" applyNumberFormat="0" applyAlignment="0" applyProtection="0"/>
    <xf numFmtId="0" fontId="98" fillId="54" borderId="33" applyNumberFormat="0" applyAlignment="0" applyProtection="0"/>
    <xf numFmtId="0" fontId="134" fillId="54" borderId="26" applyNumberFormat="0" applyAlignment="0" applyProtection="0"/>
    <xf numFmtId="0" fontId="134" fillId="54" borderId="26" applyNumberFormat="0" applyAlignment="0" applyProtection="0"/>
    <xf numFmtId="0" fontId="134" fillId="54" borderId="26" applyNumberFormat="0" applyAlignment="0" applyProtection="0"/>
    <xf numFmtId="0" fontId="134" fillId="54" borderId="26" applyNumberFormat="0" applyAlignment="0" applyProtection="0"/>
    <xf numFmtId="0" fontId="135" fillId="54" borderId="26" applyNumberFormat="0" applyAlignment="0" applyProtection="0"/>
    <xf numFmtId="0" fontId="134" fillId="54" borderId="26" applyNumberFormat="0" applyAlignment="0" applyProtection="0"/>
    <xf numFmtId="0" fontId="135" fillId="54" borderId="26" applyNumberFormat="0" applyAlignment="0" applyProtection="0"/>
    <xf numFmtId="0" fontId="134" fillId="54" borderId="26" applyNumberFormat="0" applyAlignment="0" applyProtection="0"/>
    <xf numFmtId="0" fontId="135" fillId="54" borderId="26" applyNumberFormat="0" applyAlignment="0" applyProtection="0"/>
    <xf numFmtId="175" fontId="134" fillId="54" borderId="26" applyNumberFormat="0" applyAlignment="0" applyProtection="0"/>
    <xf numFmtId="0" fontId="135" fillId="54" borderId="26" applyNumberFormat="0" applyAlignment="0" applyProtection="0"/>
    <xf numFmtId="0" fontId="134" fillId="54" borderId="26" applyNumberFormat="0" applyAlignment="0" applyProtection="0"/>
    <xf numFmtId="0" fontId="134" fillId="54" borderId="26" applyNumberFormat="0" applyAlignment="0" applyProtection="0"/>
    <xf numFmtId="0" fontId="94" fillId="41" borderId="26" applyNumberFormat="0" applyAlignment="0" applyProtection="0"/>
    <xf numFmtId="0" fontId="155" fillId="54" borderId="33" applyNumberForma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 fontId="222" fillId="81" borderId="58" applyNumberFormat="0" applyProtection="0">
      <alignment vertical="center"/>
    </xf>
    <xf numFmtId="0" fontId="48" fillId="57" borderId="3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0" fillId="0" borderId="35" applyNumberFormat="0" applyFill="0" applyAlignment="0" applyProtection="0"/>
    <xf numFmtId="0" fontId="156" fillId="54" borderId="33" applyNumberFormat="0" applyAlignment="0" applyProtection="0"/>
    <xf numFmtId="0"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234" fontId="9" fillId="0" borderId="0"/>
    <xf numFmtId="0" fontId="9" fillId="0" borderId="0"/>
    <xf numFmtId="0" fontId="9" fillId="0" borderId="0"/>
    <xf numFmtId="0" fontId="9" fillId="0" borderId="0"/>
    <xf numFmtId="0" fontId="9" fillId="0" borderId="0"/>
    <xf numFmtId="0" fontId="9" fillId="0" borderId="0"/>
    <xf numFmtId="0" fontId="22" fillId="57" borderId="32" applyNumberFormat="0" applyFont="0" applyAlignment="0" applyProtection="0"/>
    <xf numFmtId="0" fontId="9" fillId="5" borderId="16" applyNumberFormat="0" applyFont="0" applyAlignment="0" applyProtection="0"/>
    <xf numFmtId="0" fontId="9" fillId="5" borderId="16" applyNumberFormat="0" applyFont="0" applyAlignment="0" applyProtection="0"/>
    <xf numFmtId="0" fontId="9" fillId="5" borderId="16"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175" fontId="155" fillId="54" borderId="33" applyNumberFormat="0" applyAlignment="0" applyProtection="0"/>
    <xf numFmtId="4" fontId="221" fillId="74" borderId="58" applyNumberFormat="0" applyProtection="0">
      <alignment horizontal="right" vertical="center"/>
    </xf>
    <xf numFmtId="0" fontId="135" fillId="54" borderId="26" applyNumberFormat="0" applyAlignment="0" applyProtection="0"/>
    <xf numFmtId="0" fontId="199" fillId="59" borderId="53"/>
    <xf numFmtId="9" fontId="9" fillId="0" borderId="0" applyFont="0" applyFill="0" applyBorder="0" applyAlignment="0" applyProtection="0"/>
    <xf numFmtId="0" fontId="48" fillId="57" borderId="32" applyNumberFormat="0" applyFont="0" applyAlignment="0" applyProtection="0"/>
    <xf numFmtId="9" fontId="9" fillId="0" borderId="0" applyFont="0" applyFill="0" applyBorder="0" applyAlignment="0" applyProtection="0"/>
    <xf numFmtId="0" fontId="98" fillId="54" borderId="33" applyNumberFormat="0" applyAlignment="0" applyProtection="0"/>
    <xf numFmtId="9" fontId="9" fillId="0" borderId="0" applyFont="0" applyFill="0" applyBorder="0" applyAlignment="0" applyProtection="0"/>
    <xf numFmtId="0" fontId="218" fillId="0" borderId="52">
      <alignment horizontal="center"/>
    </xf>
    <xf numFmtId="0" fontId="148" fillId="41" borderId="26" applyNumberFormat="0" applyAlignment="0" applyProtection="0"/>
    <xf numFmtId="4" fontId="219" fillId="68" borderId="58" applyNumberFormat="0" applyProtection="0">
      <alignment vertical="center"/>
    </xf>
    <xf numFmtId="4" fontId="220" fillId="68" borderId="58" applyNumberFormat="0" applyProtection="0">
      <alignment vertical="center"/>
    </xf>
    <xf numFmtId="4" fontId="221" fillId="68" borderId="58" applyNumberFormat="0" applyProtection="0">
      <alignment horizontal="left" vertical="center" indent="1"/>
    </xf>
    <xf numFmtId="0" fontId="157" fillId="68" borderId="58" applyNumberFormat="0" applyProtection="0">
      <alignment horizontal="left" vertical="top" indent="1"/>
    </xf>
    <xf numFmtId="4" fontId="221" fillId="70" borderId="58" applyNumberFormat="0" applyProtection="0">
      <alignment horizontal="right" vertical="center"/>
    </xf>
    <xf numFmtId="4" fontId="221" fillId="71" borderId="58" applyNumberFormat="0" applyProtection="0">
      <alignment horizontal="right" vertical="center"/>
    </xf>
    <xf numFmtId="4" fontId="221" fillId="72" borderId="58" applyNumberFormat="0" applyProtection="0">
      <alignment horizontal="right" vertical="center"/>
    </xf>
    <xf numFmtId="4" fontId="221" fillId="61" borderId="58" applyNumberFormat="0" applyProtection="0">
      <alignment horizontal="right" vertical="center"/>
    </xf>
    <xf numFmtId="4" fontId="221" fillId="73" borderId="58" applyNumberFormat="0" applyProtection="0">
      <alignment horizontal="right" vertical="center"/>
    </xf>
    <xf numFmtId="4" fontId="221" fillId="74" borderId="58" applyNumberFormat="0" applyProtection="0">
      <alignment horizontal="right" vertical="center"/>
    </xf>
    <xf numFmtId="4" fontId="221" fillId="75" borderId="58" applyNumberFormat="0" applyProtection="0">
      <alignment horizontal="right" vertical="center"/>
    </xf>
    <xf numFmtId="4" fontId="221" fillId="76" borderId="58" applyNumberFormat="0" applyProtection="0">
      <alignment horizontal="right" vertical="center"/>
    </xf>
    <xf numFmtId="4" fontId="221" fillId="77" borderId="58" applyNumberFormat="0" applyProtection="0">
      <alignment horizontal="right" vertical="center"/>
    </xf>
    <xf numFmtId="4" fontId="219" fillId="78" borderId="65" applyNumberFormat="0" applyProtection="0">
      <alignment horizontal="left" vertical="center" indent="1"/>
    </xf>
    <xf numFmtId="4" fontId="221" fillId="79" borderId="58" applyNumberFormat="0" applyProtection="0">
      <alignment horizontal="right" vertical="center"/>
    </xf>
    <xf numFmtId="0" fontId="134" fillId="54" borderId="26" applyNumberFormat="0" applyAlignment="0" applyProtection="0"/>
    <xf numFmtId="0" fontId="22" fillId="69" borderId="58" applyNumberFormat="0" applyProtection="0">
      <alignment horizontal="left" vertical="center" indent="1"/>
    </xf>
    <xf numFmtId="0" fontId="22" fillId="69" borderId="58" applyNumberFormat="0" applyProtection="0">
      <alignment horizontal="left" vertical="top" indent="1"/>
    </xf>
    <xf numFmtId="0" fontId="22" fillId="80" borderId="58" applyNumberFormat="0" applyProtection="0">
      <alignment horizontal="left" vertical="center" indent="1"/>
    </xf>
    <xf numFmtId="0" fontId="22" fillId="80" borderId="58" applyNumberFormat="0" applyProtection="0">
      <alignment horizontal="left" vertical="top" indent="1"/>
    </xf>
    <xf numFmtId="0" fontId="22" fillId="79" borderId="58" applyNumberFormat="0" applyProtection="0">
      <alignment horizontal="left" vertical="center" indent="1"/>
    </xf>
    <xf numFmtId="0" fontId="22" fillId="79" borderId="58" applyNumberFormat="0" applyProtection="0">
      <alignment horizontal="left" vertical="top" indent="1"/>
    </xf>
    <xf numFmtId="0" fontId="22" fillId="81" borderId="58" applyNumberFormat="0" applyProtection="0">
      <alignment horizontal="left" vertical="center" indent="1"/>
    </xf>
    <xf numFmtId="0" fontId="22" fillId="81" borderId="58" applyNumberFormat="0" applyProtection="0">
      <alignment horizontal="left" vertical="top" indent="1"/>
    </xf>
    <xf numFmtId="4" fontId="221" fillId="81" borderId="58" applyNumberFormat="0" applyProtection="0">
      <alignment vertical="center"/>
    </xf>
    <xf numFmtId="4" fontId="222" fillId="81" borderId="58" applyNumberFormat="0" applyProtection="0">
      <alignment vertical="center"/>
    </xf>
    <xf numFmtId="4" fontId="219" fillId="79" borderId="60" applyNumberFormat="0" applyProtection="0">
      <alignment horizontal="left" vertical="center" indent="1"/>
    </xf>
    <xf numFmtId="0" fontId="129" fillId="64" borderId="58" applyNumberFormat="0" applyProtection="0">
      <alignment horizontal="left" vertical="top" indent="1"/>
    </xf>
    <xf numFmtId="4" fontId="221" fillId="81" borderId="58" applyNumberFormat="0" applyProtection="0">
      <alignment horizontal="right" vertical="center"/>
    </xf>
    <xf numFmtId="4" fontId="222" fillId="81" borderId="58" applyNumberFormat="0" applyProtection="0">
      <alignment horizontal="right" vertical="center"/>
    </xf>
    <xf numFmtId="4" fontId="219" fillId="79" borderId="58" applyNumberFormat="0" applyProtection="0">
      <alignment horizontal="left" vertical="center" indent="1"/>
    </xf>
    <xf numFmtId="0" fontId="129" fillId="80" borderId="58" applyNumberFormat="0" applyProtection="0">
      <alignment horizontal="left" vertical="top" indent="1"/>
    </xf>
    <xf numFmtId="4" fontId="223" fillId="80" borderId="60" applyNumberFormat="0" applyProtection="0">
      <alignment horizontal="left" vertical="center" indent="1"/>
    </xf>
    <xf numFmtId="4" fontId="224" fillId="81" borderId="58" applyNumberFormat="0" applyProtection="0">
      <alignment horizontal="right" vertical="center"/>
    </xf>
    <xf numFmtId="0" fontId="100" fillId="0" borderId="35" applyNumberFormat="0" applyFill="0" applyAlignment="0" applyProtection="0"/>
    <xf numFmtId="187" fontId="188" fillId="0" borderId="50" applyNumberFormat="0" applyFont="0" applyFill="0" applyAlignment="0">
      <alignment horizontal="left"/>
    </xf>
    <xf numFmtId="0" fontId="189" fillId="0" borderId="53"/>
    <xf numFmtId="0" fontId="191" fillId="0" borderId="53"/>
    <xf numFmtId="0" fontId="199" fillId="0" borderId="53"/>
    <xf numFmtId="187" fontId="205" fillId="0" borderId="50" applyNumberFormat="0" applyFill="0" applyAlignment="0">
      <alignment horizontal="left"/>
    </xf>
    <xf numFmtId="0" fontId="206" fillId="0" borderId="53"/>
    <xf numFmtId="0" fontId="230" fillId="0" borderId="53"/>
    <xf numFmtId="0" fontId="155" fillId="54" borderId="33" applyNumberFormat="0" applyAlignment="0" applyProtection="0"/>
    <xf numFmtId="0" fontId="43" fillId="57" borderId="32" applyNumberFormat="0" applyFont="0" applyAlignment="0" applyProtection="0"/>
    <xf numFmtId="0" fontId="134" fillId="54" borderId="26" applyNumberFormat="0" applyAlignment="0" applyProtection="0"/>
    <xf numFmtId="0" fontId="43" fillId="57" borderId="32" applyNumberFormat="0" applyFont="0" applyAlignment="0" applyProtection="0"/>
    <xf numFmtId="0" fontId="134" fillId="54" borderId="26" applyNumberFormat="0" applyAlignment="0" applyProtection="0"/>
    <xf numFmtId="43" fontId="9" fillId="0" borderId="0" applyFont="0" applyFill="0" applyBorder="0" applyAlignment="0" applyProtection="0"/>
    <xf numFmtId="0" fontId="9" fillId="5" borderId="16" applyNumberFormat="0" applyFont="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167"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199" fillId="59" borderId="53"/>
    <xf numFmtId="0" fontId="9" fillId="0" borderId="0"/>
    <xf numFmtId="0" fontId="188" fillId="0" borderId="53"/>
    <xf numFmtId="167" fontId="9" fillId="0" borderId="0" applyFont="0" applyFill="0" applyBorder="0" applyAlignment="0" applyProtection="0"/>
    <xf numFmtId="0" fontId="43" fillId="57" borderId="32" applyNumberFormat="0" applyFont="0" applyAlignment="0" applyProtection="0"/>
    <xf numFmtId="0" fontId="137" fillId="57" borderId="32" applyNumberFormat="0" applyFont="0" applyAlignment="0" applyProtection="0"/>
    <xf numFmtId="4" fontId="221" fillId="61" borderId="58" applyNumberFormat="0" applyProtection="0">
      <alignment horizontal="right" vertical="center"/>
    </xf>
    <xf numFmtId="0" fontId="206" fillId="0" borderId="53"/>
    <xf numFmtId="17" fontId="192" fillId="62" borderId="68"/>
    <xf numFmtId="0" fontId="9" fillId="0" borderId="0"/>
    <xf numFmtId="0" fontId="9" fillId="0" borderId="0"/>
    <xf numFmtId="0" fontId="9" fillId="0" borderId="0"/>
    <xf numFmtId="0" fontId="9" fillId="0" borderId="0"/>
    <xf numFmtId="0" fontId="134" fillId="54" borderId="26" applyNumberFormat="0" applyAlignment="0" applyProtection="0"/>
    <xf numFmtId="0" fontId="134" fillId="54" borderId="26" applyNumberFormat="0" applyAlignment="0" applyProtection="0"/>
    <xf numFmtId="4" fontId="221" fillId="61" borderId="58" applyNumberFormat="0" applyProtection="0">
      <alignment horizontal="right" vertical="center"/>
    </xf>
    <xf numFmtId="0" fontId="247" fillId="41" borderId="26" applyNumberFormat="0" applyAlignment="0" applyProtection="0"/>
    <xf numFmtId="0" fontId="248" fillId="54" borderId="33" applyNumberFormat="0" applyAlignment="0" applyProtection="0"/>
    <xf numFmtId="0" fontId="249" fillId="54" borderId="26" applyNumberFormat="0" applyAlignment="0" applyProtection="0"/>
    <xf numFmtId="0" fontId="253" fillId="0" borderId="35" applyNumberFormat="0" applyFill="0" applyAlignment="0" applyProtection="0"/>
    <xf numFmtId="0" fontId="53" fillId="57" borderId="32" applyNumberFormat="0" applyFont="0" applyAlignment="0" applyProtection="0"/>
    <xf numFmtId="4" fontId="221" fillId="81" borderId="58" applyNumberFormat="0" applyProtection="0">
      <alignment horizontal="right" vertical="center"/>
    </xf>
    <xf numFmtId="0" fontId="135" fillId="54" borderId="26" applyNumberFormat="0" applyAlignment="0" applyProtection="0"/>
    <xf numFmtId="10" fontId="126" fillId="64" borderId="50" applyNumberFormat="0" applyBorder="0" applyAlignment="0" applyProtection="0"/>
    <xf numFmtId="0" fontId="22" fillId="68" borderId="69" applyNumberFormat="0" applyBorder="0">
      <protection locked="0"/>
    </xf>
    <xf numFmtId="0" fontId="43" fillId="57" borderId="32" applyNumberFormat="0" applyFont="0" applyAlignment="0" applyProtection="0"/>
    <xf numFmtId="0" fontId="22" fillId="57" borderId="32" applyNumberFormat="0" applyFont="0" applyAlignment="0" applyProtection="0"/>
    <xf numFmtId="0" fontId="45" fillId="57" borderId="32" applyNumberFormat="0" applyFont="0" applyAlignment="0" applyProtection="0"/>
    <xf numFmtId="0" fontId="22" fillId="57" borderId="32" applyNumberFormat="0" applyFont="0" applyAlignment="0" applyProtection="0"/>
    <xf numFmtId="0" fontId="22" fillId="57" borderId="32" applyNumberFormat="0" applyFont="0" applyAlignment="0" applyProtection="0"/>
    <xf numFmtId="0" fontId="22" fillId="0" borderId="50">
      <protection hidden="1"/>
    </xf>
    <xf numFmtId="0" fontId="91" fillId="0" borderId="47">
      <alignment horizontal="left" vertical="center"/>
    </xf>
    <xf numFmtId="43" fontId="9" fillId="0" borderId="0" applyFont="0" applyFill="0" applyBorder="0" applyAlignment="0" applyProtection="0"/>
    <xf numFmtId="43" fontId="9" fillId="0" borderId="0" applyFont="0" applyFill="0" applyBorder="0" applyAlignment="0" applyProtection="0"/>
    <xf numFmtId="0" fontId="191" fillId="0" borderId="53"/>
    <xf numFmtId="0" fontId="48" fillId="57" borderId="32" applyNumberFormat="0" applyFont="0" applyAlignment="0" applyProtection="0"/>
    <xf numFmtId="0" fontId="149" fillId="41" borderId="26" applyNumberFormat="0" applyAlignment="0" applyProtection="0"/>
    <xf numFmtId="9" fontId="9" fillId="0" borderId="0" applyFont="0" applyFill="0" applyBorder="0" applyAlignment="0" applyProtection="0"/>
    <xf numFmtId="0" fontId="134" fillId="54" borderId="26" applyNumberFormat="0" applyAlignment="0" applyProtection="0"/>
    <xf numFmtId="4" fontId="221" fillId="81" borderId="58" applyNumberFormat="0" applyProtection="0">
      <alignment vertical="center"/>
    </xf>
    <xf numFmtId="0" fontId="22" fillId="57" borderId="32" applyNumberFormat="0" applyFont="0" applyAlignment="0" applyProtection="0"/>
    <xf numFmtId="0" fontId="9" fillId="0" borderId="0"/>
    <xf numFmtId="0" fontId="9" fillId="13" borderId="0" applyNumberFormat="0" applyBorder="0" applyAlignment="0" applyProtection="0"/>
    <xf numFmtId="0" fontId="9" fillId="17" borderId="0" applyNumberFormat="0" applyBorder="0" applyAlignment="0" applyProtection="0"/>
    <xf numFmtId="0" fontId="9" fillId="21" borderId="0" applyNumberFormat="0" applyBorder="0" applyAlignment="0" applyProtection="0"/>
    <xf numFmtId="0" fontId="9" fillId="25" borderId="0" applyNumberFormat="0" applyBorder="0" applyAlignment="0" applyProtection="0"/>
    <xf numFmtId="0" fontId="9" fillId="29" borderId="0" applyNumberFormat="0" applyBorder="0" applyAlignment="0" applyProtection="0"/>
    <xf numFmtId="0" fontId="9" fillId="33" borderId="0" applyNumberFormat="0" applyBorder="0" applyAlignment="0" applyProtection="0"/>
    <xf numFmtId="0" fontId="9" fillId="14" borderId="0" applyNumberFormat="0" applyBorder="0" applyAlignment="0" applyProtection="0"/>
    <xf numFmtId="0" fontId="9" fillId="18" borderId="0" applyNumberFormat="0" applyBorder="0" applyAlignment="0" applyProtection="0"/>
    <xf numFmtId="0" fontId="9" fillId="22" borderId="0" applyNumberFormat="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26" borderId="0" applyNumberFormat="0" applyBorder="0" applyAlignment="0" applyProtection="0"/>
    <xf numFmtId="0" fontId="9" fillId="30" borderId="0" applyNumberFormat="0" applyBorder="0" applyAlignment="0" applyProtection="0"/>
    <xf numFmtId="0" fontId="9" fillId="34" borderId="0" applyNumberFormat="0" applyBorder="0" applyAlignment="0" applyProtection="0"/>
    <xf numFmtId="4" fontId="224" fillId="81" borderId="58" applyNumberFormat="0" applyProtection="0">
      <alignment horizontal="right" vertical="center"/>
    </xf>
    <xf numFmtId="0" fontId="188" fillId="0" borderId="53"/>
    <xf numFmtId="0" fontId="43" fillId="57" borderId="32" applyNumberFormat="0" applyFont="0" applyAlignment="0" applyProtection="0"/>
    <xf numFmtId="4" fontId="221" fillId="74" borderId="58" applyNumberFormat="0" applyProtection="0">
      <alignment horizontal="right" vertical="center"/>
    </xf>
    <xf numFmtId="0" fontId="9" fillId="5" borderId="16" applyNumberFormat="0" applyFont="0" applyAlignment="0" applyProtection="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22" fillId="68" borderId="69" applyNumberFormat="0" applyBorder="0">
      <protection locked="0"/>
    </xf>
    <xf numFmtId="17" fontId="192" fillId="62" borderId="68"/>
    <xf numFmtId="0" fontId="91" fillId="0" borderId="67" applyNumberFormat="0" applyAlignment="0" applyProtection="0">
      <alignment horizontal="left" vertical="center"/>
    </xf>
    <xf numFmtId="1" fontId="176" fillId="0" borderId="66">
      <alignment vertical="top"/>
    </xf>
    <xf numFmtId="0" fontId="262" fillId="83" borderId="67" applyNumberFormat="0">
      <alignment horizontal="left" vertical="top"/>
      <protection hidden="1"/>
    </xf>
    <xf numFmtId="228" fontId="162" fillId="0" borderId="48"/>
    <xf numFmtId="4" fontId="219" fillId="78" borderId="65" applyNumberFormat="0" applyProtection="0">
      <alignment horizontal="left" vertical="center" indent="1"/>
    </xf>
    <xf numFmtId="0" fontId="9" fillId="0" borderId="0"/>
    <xf numFmtId="9" fontId="9" fillId="0" borderId="0" applyFont="0" applyFill="0" applyBorder="0" applyAlignment="0" applyProtection="0"/>
    <xf numFmtId="0" fontId="9" fillId="0" borderId="0"/>
    <xf numFmtId="9"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0" borderId="0"/>
    <xf numFmtId="0" fontId="22" fillId="0" borderId="0"/>
    <xf numFmtId="0" fontId="22" fillId="0" borderId="0"/>
    <xf numFmtId="0" fontId="22" fillId="0" borderId="0"/>
    <xf numFmtId="9" fontId="9" fillId="0" borderId="0" applyFont="0" applyFill="0" applyBorder="0" applyAlignment="0" applyProtection="0"/>
    <xf numFmtId="0" fontId="107" fillId="0" borderId="0"/>
    <xf numFmtId="40" fontId="122" fillId="0" borderId="0" applyFont="0" applyFill="0" applyBorder="0" applyAlignment="0" applyProtection="0"/>
    <xf numFmtId="9" fontId="22" fillId="0" borderId="0" applyFont="0" applyFill="0" applyBorder="0" applyAlignment="0" applyProtection="0"/>
    <xf numFmtId="0" fontId="22" fillId="0" borderId="0"/>
    <xf numFmtId="0" fontId="9" fillId="0" borderId="0"/>
    <xf numFmtId="0" fontId="22" fillId="0" borderId="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9" fillId="0" borderId="0"/>
    <xf numFmtId="9" fontId="9" fillId="0" borderId="0" applyFont="0" applyFill="0" applyBorder="0" applyAlignment="0" applyProtection="0"/>
    <xf numFmtId="0" fontId="9" fillId="0" borderId="0"/>
    <xf numFmtId="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175" fontId="9" fillId="0" borderId="0"/>
    <xf numFmtId="0" fontId="9" fillId="0" borderId="0"/>
    <xf numFmtId="175" fontId="9" fillId="0" borderId="0"/>
    <xf numFmtId="0" fontId="9" fillId="0" borderId="0"/>
    <xf numFmtId="0" fontId="9" fillId="0" borderId="0"/>
    <xf numFmtId="175" fontId="9" fillId="0" borderId="0"/>
    <xf numFmtId="0" fontId="9" fillId="0" borderId="0"/>
    <xf numFmtId="0" fontId="9" fillId="5" borderId="16"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applyFont="0" applyFill="0" applyBorder="0" applyAlignment="0" applyProtection="0"/>
    <xf numFmtId="0" fontId="9" fillId="0" borderId="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175" fontId="9" fillId="0" borderId="0"/>
    <xf numFmtId="0" fontId="9" fillId="0" borderId="0"/>
    <xf numFmtId="175" fontId="9" fillId="0" borderId="0"/>
    <xf numFmtId="0" fontId="9" fillId="0" borderId="0"/>
    <xf numFmtId="0" fontId="9" fillId="0" borderId="0"/>
    <xf numFmtId="175" fontId="9" fillId="0" borderId="0"/>
    <xf numFmtId="0" fontId="9" fillId="0" borderId="0"/>
    <xf numFmtId="0" fontId="9" fillId="5" borderId="16" applyNumberFormat="0" applyFont="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167"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13" borderId="0" applyNumberFormat="0" applyBorder="0" applyAlignment="0" applyProtection="0"/>
    <xf numFmtId="0" fontId="9" fillId="17" borderId="0" applyNumberFormat="0" applyBorder="0" applyAlignment="0" applyProtection="0"/>
    <xf numFmtId="0" fontId="9" fillId="21" borderId="0" applyNumberFormat="0" applyBorder="0" applyAlignment="0" applyProtection="0"/>
    <xf numFmtId="0" fontId="9" fillId="25" borderId="0" applyNumberFormat="0" applyBorder="0" applyAlignment="0" applyProtection="0"/>
    <xf numFmtId="0" fontId="9" fillId="29" borderId="0" applyNumberFormat="0" applyBorder="0" applyAlignment="0" applyProtection="0"/>
    <xf numFmtId="0" fontId="9" fillId="33" borderId="0" applyNumberFormat="0" applyBorder="0" applyAlignment="0" applyProtection="0"/>
    <xf numFmtId="216" fontId="9" fillId="14" borderId="0" applyNumberFormat="0" applyBorder="0" applyAlignment="0" applyProtection="0"/>
    <xf numFmtId="217" fontId="9" fillId="14" borderId="0" applyNumberFormat="0" applyBorder="0" applyAlignment="0" applyProtection="0"/>
    <xf numFmtId="218" fontId="9" fillId="14" borderId="0" applyNumberFormat="0" applyBorder="0" applyAlignment="0" applyProtection="0"/>
    <xf numFmtId="0" fontId="9" fillId="14" borderId="0" applyNumberFormat="0" applyBorder="0" applyAlignment="0" applyProtection="0"/>
    <xf numFmtId="0" fontId="9" fillId="18" borderId="0" applyNumberFormat="0" applyBorder="0" applyAlignment="0" applyProtection="0"/>
    <xf numFmtId="0" fontId="9" fillId="22" borderId="0" applyNumberFormat="0" applyBorder="0" applyAlignment="0" applyProtection="0"/>
    <xf numFmtId="0" fontId="9" fillId="26" borderId="0" applyNumberFormat="0" applyBorder="0" applyAlignment="0" applyProtection="0"/>
    <xf numFmtId="0" fontId="9" fillId="30" borderId="0" applyNumberFormat="0" applyBorder="0" applyAlignment="0" applyProtection="0"/>
    <xf numFmtId="0" fontId="9" fillId="34" borderId="0" applyNumberFormat="0" applyBorder="0" applyAlignment="0" applyProtection="0"/>
    <xf numFmtId="3" fontId="122" fillId="0" borderId="5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187" fontId="188" fillId="0" borderId="50" applyNumberFormat="0" applyFont="0" applyFill="0" applyAlignment="0">
      <alignment horizontal="left"/>
    </xf>
    <xf numFmtId="0" fontId="91" fillId="0" borderId="47">
      <alignment horizontal="left" vertical="center"/>
    </xf>
    <xf numFmtId="0" fontId="202" fillId="0" borderId="49"/>
    <xf numFmtId="10" fontId="126" fillId="64" borderId="50" applyNumberFormat="0" applyBorder="0" applyAlignment="0" applyProtection="0"/>
    <xf numFmtId="187" fontId="205" fillId="66" borderId="50" applyNumberFormat="0" applyAlignment="0">
      <alignment horizontal="left"/>
    </xf>
    <xf numFmtId="0" fontId="210" fillId="0" borderId="50">
      <alignment horizontal="center"/>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220" fontId="9" fillId="0" borderId="0">
      <protection locked="0"/>
    </xf>
    <xf numFmtId="250" fontId="9" fillId="0" borderId="0">
      <protection locked="0"/>
    </xf>
    <xf numFmtId="0" fontId="9" fillId="0" borderId="0">
      <protection locked="0"/>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234" fontId="9" fillId="0" borderId="0"/>
    <xf numFmtId="0" fontId="9" fillId="0" borderId="0"/>
    <xf numFmtId="0" fontId="9" fillId="0" borderId="0"/>
    <xf numFmtId="0" fontId="9" fillId="0" borderId="0"/>
    <xf numFmtId="0" fontId="9" fillId="0" borderId="0"/>
    <xf numFmtId="0" fontId="9" fillId="0" borderId="0"/>
    <xf numFmtId="0" fontId="9" fillId="5" borderId="16" applyNumberFormat="0" applyFont="0" applyAlignment="0" applyProtection="0"/>
    <xf numFmtId="0" fontId="9" fillId="5" borderId="16" applyNumberFormat="0" applyFont="0" applyAlignment="0" applyProtection="0"/>
    <xf numFmtId="0" fontId="9" fillId="5" borderId="16"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218" fillId="0" borderId="52">
      <alignment horizontal="center"/>
    </xf>
    <xf numFmtId="187" fontId="188" fillId="0" borderId="50" applyNumberFormat="0" applyFont="0" applyFill="0" applyAlignment="0">
      <alignment horizontal="left"/>
    </xf>
    <xf numFmtId="187" fontId="205" fillId="0" borderId="50" applyNumberFormat="0" applyFill="0" applyAlignment="0">
      <alignment horizontal="left"/>
    </xf>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5" borderId="16" applyNumberFormat="0" applyFont="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167"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167" fontId="9" fillId="0" borderId="0" applyFont="0" applyFill="0" applyBorder="0" applyAlignment="0" applyProtection="0"/>
    <xf numFmtId="0" fontId="9" fillId="0" borderId="0"/>
    <xf numFmtId="0" fontId="9" fillId="0" borderId="0"/>
    <xf numFmtId="0" fontId="9" fillId="0" borderId="0"/>
    <xf numFmtId="0" fontId="9" fillId="0" borderId="0"/>
    <xf numFmtId="9" fontId="9" fillId="0" borderId="0" applyFont="0" applyFill="0" applyBorder="0" applyAlignment="0" applyProtection="0"/>
    <xf numFmtId="0" fontId="9" fillId="0" borderId="0"/>
    <xf numFmtId="0" fontId="22" fillId="0" borderId="50">
      <protection hidden="1"/>
    </xf>
    <xf numFmtId="43" fontId="9" fillId="0" borderId="0" applyFont="0" applyFill="0" applyBorder="0" applyAlignment="0" applyProtection="0"/>
    <xf numFmtId="43" fontId="9" fillId="0" borderId="0" applyFont="0" applyFill="0" applyBorder="0" applyAlignment="0" applyProtection="0"/>
    <xf numFmtId="9" fontId="9" fillId="0" borderId="0" applyFont="0" applyFill="0" applyBorder="0" applyAlignment="0" applyProtection="0"/>
    <xf numFmtId="0" fontId="9" fillId="0" borderId="0"/>
    <xf numFmtId="0" fontId="9" fillId="13" borderId="0" applyNumberFormat="0" applyBorder="0" applyAlignment="0" applyProtection="0"/>
    <xf numFmtId="0" fontId="9" fillId="17" borderId="0" applyNumberFormat="0" applyBorder="0" applyAlignment="0" applyProtection="0"/>
    <xf numFmtId="0" fontId="9" fillId="21" borderId="0" applyNumberFormat="0" applyBorder="0" applyAlignment="0" applyProtection="0"/>
    <xf numFmtId="0" fontId="9" fillId="25" borderId="0" applyNumberFormat="0" applyBorder="0" applyAlignment="0" applyProtection="0"/>
    <xf numFmtId="0" fontId="9" fillId="29" borderId="0" applyNumberFormat="0" applyBorder="0" applyAlignment="0" applyProtection="0"/>
    <xf numFmtId="0" fontId="9" fillId="33" borderId="0" applyNumberFormat="0" applyBorder="0" applyAlignment="0" applyProtection="0"/>
    <xf numFmtId="0" fontId="9" fillId="14" borderId="0" applyNumberFormat="0" applyBorder="0" applyAlignment="0" applyProtection="0"/>
    <xf numFmtId="0" fontId="9" fillId="18" borderId="0" applyNumberFormat="0" applyBorder="0" applyAlignment="0" applyProtection="0"/>
    <xf numFmtId="0" fontId="9" fillId="22" borderId="0" applyNumberFormat="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26" borderId="0" applyNumberFormat="0" applyBorder="0" applyAlignment="0" applyProtection="0"/>
    <xf numFmtId="0" fontId="9" fillId="30" borderId="0" applyNumberFormat="0" applyBorder="0" applyAlignment="0" applyProtection="0"/>
    <xf numFmtId="0" fontId="9" fillId="34" borderId="0" applyNumberFormat="0" applyBorder="0" applyAlignment="0" applyProtection="0"/>
    <xf numFmtId="0" fontId="9" fillId="5" borderId="16" applyNumberFormat="0" applyFont="0" applyAlignment="0" applyProtection="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9" fontId="9" fillId="0" borderId="0" applyFont="0" applyFill="0" applyBorder="0" applyAlignment="0" applyProtection="0"/>
    <xf numFmtId="0" fontId="9" fillId="0" borderId="0"/>
    <xf numFmtId="9"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0" borderId="0"/>
    <xf numFmtId="9" fontId="9" fillId="0" borderId="0" applyFont="0" applyFill="0" applyBorder="0" applyAlignment="0" applyProtection="0"/>
    <xf numFmtId="0" fontId="9" fillId="0" borderId="0"/>
    <xf numFmtId="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134" fillId="54" borderId="26" applyNumberFormat="0" applyAlignment="0" applyProtection="0"/>
    <xf numFmtId="0" fontId="134" fillId="54" borderId="26" applyNumberFormat="0" applyAlignment="0" applyProtection="0"/>
    <xf numFmtId="0" fontId="135" fillId="54" borderId="26" applyNumberFormat="0" applyAlignment="0" applyProtection="0"/>
    <xf numFmtId="175" fontId="134" fillId="54" borderId="26" applyNumberFormat="0" applyAlignment="0" applyProtection="0"/>
    <xf numFmtId="0" fontId="135" fillId="54" borderId="26" applyNumberFormat="0" applyAlignment="0" applyProtection="0"/>
    <xf numFmtId="0" fontId="134" fillId="54" borderId="26" applyNumberFormat="0" applyAlignment="0" applyProtection="0"/>
    <xf numFmtId="0" fontId="134" fillId="54" borderId="26" applyNumberFormat="0" applyAlignment="0" applyProtection="0"/>
    <xf numFmtId="0" fontId="135" fillId="54" borderId="26" applyNumberFormat="0" applyAlignment="0" applyProtection="0"/>
    <xf numFmtId="0" fontId="134" fillId="54" borderId="26" applyNumberFormat="0" applyAlignment="0" applyProtection="0"/>
    <xf numFmtId="0" fontId="135" fillId="54" borderId="26" applyNumberFormat="0" applyAlignment="0" applyProtection="0"/>
    <xf numFmtId="0" fontId="134" fillId="54" borderId="26" applyNumberFormat="0" applyAlignment="0" applyProtection="0"/>
    <xf numFmtId="0" fontId="134" fillId="54" borderId="26" applyNumberFormat="0" applyAlignment="0" applyProtection="0"/>
    <xf numFmtId="0" fontId="134" fillId="54" borderId="26" applyNumberFormat="0" applyAlignment="0" applyProtection="0"/>
    <xf numFmtId="0" fontId="134" fillId="54" borderId="26" applyNumberFormat="0" applyAlignment="0" applyProtection="0"/>
    <xf numFmtId="0" fontId="134" fillId="54" borderId="26" applyNumberForma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148" fillId="41" borderId="26" applyNumberFormat="0" applyAlignment="0" applyProtection="0"/>
    <xf numFmtId="0" fontId="148" fillId="41" borderId="26" applyNumberFormat="0" applyAlignment="0" applyProtection="0"/>
    <xf numFmtId="0" fontId="149" fillId="41" borderId="26" applyNumberFormat="0" applyAlignment="0" applyProtection="0"/>
    <xf numFmtId="175" fontId="148" fillId="41" borderId="26" applyNumberFormat="0" applyAlignment="0" applyProtection="0"/>
    <xf numFmtId="0" fontId="149" fillId="41" borderId="26" applyNumberFormat="0" applyAlignment="0" applyProtection="0"/>
    <xf numFmtId="0" fontId="148" fillId="41" borderId="26" applyNumberFormat="0" applyAlignment="0" applyProtection="0"/>
    <xf numFmtId="0" fontId="148" fillId="41" borderId="26" applyNumberFormat="0" applyAlignment="0" applyProtection="0"/>
    <xf numFmtId="0" fontId="149" fillId="41" borderId="26" applyNumberFormat="0" applyAlignment="0" applyProtection="0"/>
    <xf numFmtId="0" fontId="148" fillId="41" borderId="26" applyNumberFormat="0" applyAlignment="0" applyProtection="0"/>
    <xf numFmtId="0" fontId="149" fillId="41" borderId="26" applyNumberFormat="0" applyAlignment="0" applyProtection="0"/>
    <xf numFmtId="0" fontId="148" fillId="41" borderId="26" applyNumberFormat="0" applyAlignment="0" applyProtection="0"/>
    <xf numFmtId="0" fontId="148" fillId="41" borderId="26" applyNumberFormat="0" applyAlignment="0" applyProtection="0"/>
    <xf numFmtId="0" fontId="148" fillId="41" borderId="26" applyNumberFormat="0" applyAlignment="0" applyProtection="0"/>
    <xf numFmtId="0" fontId="148" fillId="41" borderId="26" applyNumberFormat="0" applyAlignment="0" applyProtection="0"/>
    <xf numFmtId="0" fontId="148" fillId="41" borderId="26" applyNumberFormat="0" applyAlignment="0" applyProtection="0"/>
    <xf numFmtId="0" fontId="9" fillId="0" borderId="0"/>
    <xf numFmtId="0" fontId="9" fillId="0" borderId="0"/>
    <xf numFmtId="175" fontId="9" fillId="0" borderId="0"/>
    <xf numFmtId="0" fontId="9" fillId="0" borderId="0"/>
    <xf numFmtId="175" fontId="9" fillId="0" borderId="0"/>
    <xf numFmtId="0" fontId="9" fillId="0" borderId="0"/>
    <xf numFmtId="0" fontId="9" fillId="0" borderId="0"/>
    <xf numFmtId="175" fontId="9" fillId="0" borderId="0"/>
    <xf numFmtId="0" fontId="9" fillId="0" borderId="0"/>
    <xf numFmtId="0" fontId="43" fillId="57" borderId="32" applyNumberFormat="0" applyFont="0" applyAlignment="0" applyProtection="0"/>
    <xf numFmtId="0" fontId="43" fillId="57" borderId="32" applyNumberFormat="0" applyFont="0" applyAlignment="0" applyProtection="0"/>
    <xf numFmtId="0" fontId="137" fillId="57" borderId="32" applyNumberFormat="0" applyFont="0" applyAlignment="0" applyProtection="0"/>
    <xf numFmtId="0" fontId="9" fillId="5" borderId="16" applyNumberFormat="0" applyFont="0" applyAlignment="0" applyProtection="0"/>
    <xf numFmtId="175" fontId="23" fillId="57" borderId="32" applyNumberFormat="0" applyFont="0" applyAlignment="0" applyProtection="0"/>
    <xf numFmtId="0" fontId="45" fillId="57" borderId="32" applyNumberFormat="0" applyFont="0" applyAlignment="0" applyProtection="0"/>
    <xf numFmtId="0" fontId="43" fillId="57" borderId="32" applyNumberFormat="0" applyFont="0" applyAlignment="0" applyProtection="0"/>
    <xf numFmtId="0" fontId="43" fillId="57" borderId="32" applyNumberFormat="0" applyFont="0" applyAlignment="0" applyProtection="0"/>
    <xf numFmtId="0" fontId="45" fillId="57" borderId="32" applyNumberFormat="0" applyFont="0" applyAlignment="0" applyProtection="0"/>
    <xf numFmtId="0" fontId="43" fillId="57" borderId="32" applyNumberFormat="0" applyFont="0" applyAlignment="0" applyProtection="0"/>
    <xf numFmtId="0" fontId="45" fillId="57" borderId="32" applyNumberFormat="0" applyFont="0" applyAlignment="0" applyProtection="0"/>
    <xf numFmtId="0" fontId="43" fillId="57" borderId="32" applyNumberFormat="0" applyFont="0" applyAlignment="0" applyProtection="0"/>
    <xf numFmtId="0" fontId="43" fillId="57" borderId="32" applyNumberFormat="0" applyFont="0" applyAlignment="0" applyProtection="0"/>
    <xf numFmtId="0" fontId="43" fillId="57" borderId="32" applyNumberFormat="0" applyFont="0" applyAlignment="0" applyProtection="0"/>
    <xf numFmtId="0" fontId="43" fillId="57" borderId="32" applyNumberFormat="0" applyFont="0" applyAlignment="0" applyProtection="0"/>
    <xf numFmtId="0" fontId="43" fillId="57" borderId="32" applyNumberFormat="0" applyFont="0" applyAlignment="0" applyProtection="0"/>
    <xf numFmtId="0" fontId="155" fillId="54" borderId="33" applyNumberFormat="0" applyAlignment="0" applyProtection="0"/>
    <xf numFmtId="0" fontId="155" fillId="54" borderId="33" applyNumberFormat="0" applyAlignment="0" applyProtection="0"/>
    <xf numFmtId="0" fontId="156" fillId="54" borderId="33" applyNumberFormat="0" applyAlignment="0" applyProtection="0"/>
    <xf numFmtId="175" fontId="155" fillId="54" borderId="33" applyNumberFormat="0" applyAlignment="0" applyProtection="0"/>
    <xf numFmtId="0" fontId="156" fillId="54" borderId="33" applyNumberFormat="0" applyAlignment="0" applyProtection="0"/>
    <xf numFmtId="0" fontId="155" fillId="54" borderId="33" applyNumberFormat="0" applyAlignment="0" applyProtection="0"/>
    <xf numFmtId="0" fontId="155" fillId="54" borderId="33" applyNumberFormat="0" applyAlignment="0" applyProtection="0"/>
    <xf numFmtId="0" fontId="156" fillId="54" borderId="33" applyNumberFormat="0" applyAlignment="0" applyProtection="0"/>
    <xf numFmtId="0" fontId="155" fillId="54" borderId="33" applyNumberFormat="0" applyAlignment="0" applyProtection="0"/>
    <xf numFmtId="0" fontId="156" fillId="54" borderId="33" applyNumberFormat="0" applyAlignment="0" applyProtection="0"/>
    <xf numFmtId="0" fontId="155" fillId="54" borderId="33" applyNumberFormat="0" applyAlignment="0" applyProtection="0"/>
    <xf numFmtId="0" fontId="155" fillId="54" borderId="33" applyNumberFormat="0" applyAlignment="0" applyProtection="0"/>
    <xf numFmtId="0" fontId="155" fillId="54" borderId="33" applyNumberFormat="0" applyAlignment="0" applyProtection="0"/>
    <xf numFmtId="0" fontId="155" fillId="54" borderId="33" applyNumberFormat="0" applyAlignment="0" applyProtection="0"/>
    <xf numFmtId="0" fontId="155" fillId="54" borderId="33" applyNumberFormat="0" applyAlignment="0" applyProtection="0"/>
    <xf numFmtId="9" fontId="9" fillId="0" borderId="0" applyFont="0" applyFill="0" applyBorder="0" applyAlignment="0" applyProtection="0"/>
    <xf numFmtId="0" fontId="157" fillId="0" borderId="35" applyNumberFormat="0" applyFill="0" applyAlignment="0" applyProtection="0"/>
    <xf numFmtId="0" fontId="157" fillId="0" borderId="35" applyNumberFormat="0" applyFill="0" applyAlignment="0" applyProtection="0"/>
    <xf numFmtId="0" fontId="158" fillId="0" borderId="35" applyNumberFormat="0" applyFill="0" applyAlignment="0" applyProtection="0"/>
    <xf numFmtId="175" fontId="157" fillId="0" borderId="35" applyNumberFormat="0" applyFill="0" applyAlignment="0" applyProtection="0"/>
    <xf numFmtId="0" fontId="158" fillId="0" borderId="35" applyNumberFormat="0" applyFill="0" applyAlignment="0" applyProtection="0"/>
    <xf numFmtId="0" fontId="157" fillId="0" borderId="35" applyNumberFormat="0" applyFill="0" applyAlignment="0" applyProtection="0"/>
    <xf numFmtId="0" fontId="157" fillId="0" borderId="35" applyNumberFormat="0" applyFill="0" applyAlignment="0" applyProtection="0"/>
    <xf numFmtId="0" fontId="158" fillId="0" borderId="35" applyNumberFormat="0" applyFill="0" applyAlignment="0" applyProtection="0"/>
    <xf numFmtId="0" fontId="157" fillId="0" borderId="35" applyNumberFormat="0" applyFill="0" applyAlignment="0" applyProtection="0"/>
    <xf numFmtId="0" fontId="158" fillId="0" borderId="35" applyNumberFormat="0" applyFill="0" applyAlignment="0" applyProtection="0"/>
    <xf numFmtId="0" fontId="157" fillId="0" borderId="35" applyNumberFormat="0" applyFill="0" applyAlignment="0" applyProtection="0"/>
    <xf numFmtId="0" fontId="157" fillId="0" borderId="35" applyNumberFormat="0" applyFill="0" applyAlignment="0" applyProtection="0"/>
    <xf numFmtId="0" fontId="157" fillId="0" borderId="35" applyNumberFormat="0" applyFill="0" applyAlignment="0" applyProtection="0"/>
    <xf numFmtId="0" fontId="157" fillId="0" borderId="35" applyNumberFormat="0" applyFill="0" applyAlignment="0" applyProtection="0"/>
    <xf numFmtId="0" fontId="157" fillId="0" borderId="35" applyNumberFormat="0" applyFill="0" applyAlignment="0" applyProtection="0"/>
    <xf numFmtId="9" fontId="9" fillId="0" borderId="0" applyFont="0" applyFill="0" applyBorder="0" applyAlignment="0" applyProtection="0"/>
    <xf numFmtId="0" fontId="9" fillId="0" borderId="0"/>
    <xf numFmtId="0" fontId="9" fillId="0" borderId="0" applyFont="0" applyFill="0" applyBorder="0" applyAlignment="0" applyProtection="0"/>
    <xf numFmtId="0" fontId="9" fillId="0" borderId="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175" fontId="9" fillId="0" borderId="0"/>
    <xf numFmtId="0" fontId="9" fillId="0" borderId="0"/>
    <xf numFmtId="175" fontId="9" fillId="0" borderId="0"/>
    <xf numFmtId="0" fontId="9" fillId="0" borderId="0"/>
    <xf numFmtId="0" fontId="9" fillId="0" borderId="0"/>
    <xf numFmtId="175" fontId="9" fillId="0" borderId="0"/>
    <xf numFmtId="0" fontId="9" fillId="0" borderId="0"/>
    <xf numFmtId="0" fontId="9" fillId="5" borderId="16" applyNumberFormat="0" applyFont="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167"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165" fillId="0" borderId="53"/>
    <xf numFmtId="0" fontId="9" fillId="13" borderId="0" applyNumberFormat="0" applyBorder="0" applyAlignment="0" applyProtection="0"/>
    <xf numFmtId="0" fontId="9" fillId="17" borderId="0" applyNumberFormat="0" applyBorder="0" applyAlignment="0" applyProtection="0"/>
    <xf numFmtId="0" fontId="9" fillId="21" borderId="0" applyNumberFormat="0" applyBorder="0" applyAlignment="0" applyProtection="0"/>
    <xf numFmtId="0" fontId="9" fillId="25" borderId="0" applyNumberFormat="0" applyBorder="0" applyAlignment="0" applyProtection="0"/>
    <xf numFmtId="0" fontId="9" fillId="29" borderId="0" applyNumberFormat="0" applyBorder="0" applyAlignment="0" applyProtection="0"/>
    <xf numFmtId="0" fontId="9" fillId="33" borderId="0" applyNumberFormat="0" applyBorder="0" applyAlignment="0" applyProtection="0"/>
    <xf numFmtId="216" fontId="9" fillId="14" borderId="0" applyNumberFormat="0" applyBorder="0" applyAlignment="0" applyProtection="0"/>
    <xf numFmtId="217" fontId="9" fillId="14" borderId="0" applyNumberFormat="0" applyBorder="0" applyAlignment="0" applyProtection="0"/>
    <xf numFmtId="218" fontId="9" fillId="14" borderId="0" applyNumberFormat="0" applyBorder="0" applyAlignment="0" applyProtection="0"/>
    <xf numFmtId="0" fontId="9" fillId="14" borderId="0" applyNumberFormat="0" applyBorder="0" applyAlignment="0" applyProtection="0"/>
    <xf numFmtId="0" fontId="9" fillId="18" borderId="0" applyNumberFormat="0" applyBorder="0" applyAlignment="0" applyProtection="0"/>
    <xf numFmtId="0" fontId="9" fillId="22" borderId="0" applyNumberFormat="0" applyBorder="0" applyAlignment="0" applyProtection="0"/>
    <xf numFmtId="0" fontId="9" fillId="26" borderId="0" applyNumberFormat="0" applyBorder="0" applyAlignment="0" applyProtection="0"/>
    <xf numFmtId="0" fontId="9" fillId="30" borderId="0" applyNumberFormat="0" applyBorder="0" applyAlignment="0" applyProtection="0"/>
    <xf numFmtId="0" fontId="9" fillId="34" borderId="0" applyNumberFormat="0" applyBorder="0" applyAlignment="0" applyProtection="0"/>
    <xf numFmtId="0" fontId="175" fillId="60" borderId="53"/>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191" fillId="0" borderId="53"/>
    <xf numFmtId="0" fontId="188" fillId="0" borderId="53"/>
    <xf numFmtId="0" fontId="188" fillId="0" borderId="53"/>
    <xf numFmtId="0" fontId="199" fillId="0" borderId="53"/>
    <xf numFmtId="0" fontId="199" fillId="59" borderId="53"/>
    <xf numFmtId="0" fontId="199" fillId="59" borderId="53"/>
    <xf numFmtId="0" fontId="206" fillId="66" borderId="53"/>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220" fontId="9" fillId="0" borderId="0">
      <protection locked="0"/>
    </xf>
    <xf numFmtId="250" fontId="9" fillId="0" borderId="0">
      <protection locked="0"/>
    </xf>
    <xf numFmtId="0" fontId="9" fillId="0" borderId="0">
      <protection locked="0"/>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234" fontId="9" fillId="0" borderId="0"/>
    <xf numFmtId="0" fontId="9" fillId="0" borderId="0"/>
    <xf numFmtId="0" fontId="9" fillId="0" borderId="0"/>
    <xf numFmtId="0" fontId="9" fillId="0" borderId="0"/>
    <xf numFmtId="0" fontId="9" fillId="0" borderId="0"/>
    <xf numFmtId="0" fontId="9" fillId="0" borderId="0"/>
    <xf numFmtId="0" fontId="22" fillId="57" borderId="32" applyNumberFormat="0" applyFont="0" applyAlignment="0" applyProtection="0"/>
    <xf numFmtId="0" fontId="9" fillId="5" borderId="16" applyNumberFormat="0" applyFont="0" applyAlignment="0" applyProtection="0"/>
    <xf numFmtId="0" fontId="9" fillId="5" borderId="16" applyNumberFormat="0" applyFont="0" applyAlignment="0" applyProtection="0"/>
    <xf numFmtId="0" fontId="9" fillId="5" borderId="16"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4" fontId="219" fillId="68" borderId="58" applyNumberFormat="0" applyProtection="0">
      <alignment vertical="center"/>
    </xf>
    <xf numFmtId="4" fontId="220" fillId="68" borderId="58" applyNumberFormat="0" applyProtection="0">
      <alignment vertical="center"/>
    </xf>
    <xf numFmtId="4" fontId="221" fillId="68" borderId="58" applyNumberFormat="0" applyProtection="0">
      <alignment horizontal="left" vertical="center" indent="1"/>
    </xf>
    <xf numFmtId="0" fontId="157" fillId="68" borderId="58" applyNumberFormat="0" applyProtection="0">
      <alignment horizontal="left" vertical="top" indent="1"/>
    </xf>
    <xf numFmtId="4" fontId="221" fillId="70" borderId="58" applyNumberFormat="0" applyProtection="0">
      <alignment horizontal="right" vertical="center"/>
    </xf>
    <xf numFmtId="4" fontId="221" fillId="71" borderId="58" applyNumberFormat="0" applyProtection="0">
      <alignment horizontal="right" vertical="center"/>
    </xf>
    <xf numFmtId="4" fontId="221" fillId="72" borderId="58" applyNumberFormat="0" applyProtection="0">
      <alignment horizontal="right" vertical="center"/>
    </xf>
    <xf numFmtId="4" fontId="221" fillId="61" borderId="58" applyNumberFormat="0" applyProtection="0">
      <alignment horizontal="right" vertical="center"/>
    </xf>
    <xf numFmtId="4" fontId="221" fillId="73" borderId="58" applyNumberFormat="0" applyProtection="0">
      <alignment horizontal="right" vertical="center"/>
    </xf>
    <xf numFmtId="4" fontId="221" fillId="74" borderId="58" applyNumberFormat="0" applyProtection="0">
      <alignment horizontal="right" vertical="center"/>
    </xf>
    <xf numFmtId="4" fontId="221" fillId="75" borderId="58" applyNumberFormat="0" applyProtection="0">
      <alignment horizontal="right" vertical="center"/>
    </xf>
    <xf numFmtId="4" fontId="221" fillId="76" borderId="58" applyNumberFormat="0" applyProtection="0">
      <alignment horizontal="right" vertical="center"/>
    </xf>
    <xf numFmtId="4" fontId="221" fillId="77" borderId="58" applyNumberFormat="0" applyProtection="0">
      <alignment horizontal="right" vertical="center"/>
    </xf>
    <xf numFmtId="4" fontId="219" fillId="78" borderId="65" applyNumberFormat="0" applyProtection="0">
      <alignment horizontal="left" vertical="center" indent="1"/>
    </xf>
    <xf numFmtId="4" fontId="221" fillId="79" borderId="58" applyNumberFormat="0" applyProtection="0">
      <alignment horizontal="right" vertical="center"/>
    </xf>
    <xf numFmtId="0" fontId="22" fillId="69" borderId="58" applyNumberFormat="0" applyProtection="0">
      <alignment horizontal="left" vertical="center" indent="1"/>
    </xf>
    <xf numFmtId="0" fontId="22" fillId="69" borderId="58" applyNumberFormat="0" applyProtection="0">
      <alignment horizontal="left" vertical="top" indent="1"/>
    </xf>
    <xf numFmtId="0" fontId="22" fillId="80" borderId="58" applyNumberFormat="0" applyProtection="0">
      <alignment horizontal="left" vertical="center" indent="1"/>
    </xf>
    <xf numFmtId="0" fontId="22" fillId="80" borderId="58" applyNumberFormat="0" applyProtection="0">
      <alignment horizontal="left" vertical="top" indent="1"/>
    </xf>
    <xf numFmtId="0" fontId="22" fillId="79" borderId="58" applyNumberFormat="0" applyProtection="0">
      <alignment horizontal="left" vertical="center" indent="1"/>
    </xf>
    <xf numFmtId="0" fontId="22" fillId="79" borderId="58" applyNumberFormat="0" applyProtection="0">
      <alignment horizontal="left" vertical="top" indent="1"/>
    </xf>
    <xf numFmtId="0" fontId="22" fillId="81" borderId="58" applyNumberFormat="0" applyProtection="0">
      <alignment horizontal="left" vertical="center" indent="1"/>
    </xf>
    <xf numFmtId="0" fontId="22" fillId="81" borderId="58" applyNumberFormat="0" applyProtection="0">
      <alignment horizontal="left" vertical="top" indent="1"/>
    </xf>
    <xf numFmtId="4" fontId="221" fillId="81" borderId="58" applyNumberFormat="0" applyProtection="0">
      <alignment vertical="center"/>
    </xf>
    <xf numFmtId="4" fontId="222" fillId="81" borderId="58" applyNumberFormat="0" applyProtection="0">
      <alignment vertical="center"/>
    </xf>
    <xf numFmtId="4" fontId="219" fillId="79" borderId="60" applyNumberFormat="0" applyProtection="0">
      <alignment horizontal="left" vertical="center" indent="1"/>
    </xf>
    <xf numFmtId="0" fontId="129" fillId="64" borderId="58" applyNumberFormat="0" applyProtection="0">
      <alignment horizontal="left" vertical="top" indent="1"/>
    </xf>
    <xf numFmtId="4" fontId="221" fillId="81" borderId="58" applyNumberFormat="0" applyProtection="0">
      <alignment horizontal="right" vertical="center"/>
    </xf>
    <xf numFmtId="4" fontId="222" fillId="81" borderId="58" applyNumberFormat="0" applyProtection="0">
      <alignment horizontal="right" vertical="center"/>
    </xf>
    <xf numFmtId="4" fontId="219" fillId="79" borderId="58" applyNumberFormat="0" applyProtection="0">
      <alignment horizontal="left" vertical="center" indent="1"/>
    </xf>
    <xf numFmtId="0" fontId="129" fillId="80" borderId="58" applyNumberFormat="0" applyProtection="0">
      <alignment horizontal="left" vertical="top" indent="1"/>
    </xf>
    <xf numFmtId="4" fontId="223" fillId="80" borderId="60" applyNumberFormat="0" applyProtection="0">
      <alignment horizontal="left" vertical="center" indent="1"/>
    </xf>
    <xf numFmtId="4" fontId="224" fillId="81" borderId="58" applyNumberFormat="0" applyProtection="0">
      <alignment horizontal="right" vertical="center"/>
    </xf>
    <xf numFmtId="0" fontId="189" fillId="0" borderId="53"/>
    <xf numFmtId="0" fontId="191" fillId="0" borderId="53"/>
    <xf numFmtId="0" fontId="206" fillId="0" borderId="53"/>
    <xf numFmtId="0" fontId="230" fillId="0" borderId="53"/>
    <xf numFmtId="43" fontId="9" fillId="0" borderId="0" applyFont="0" applyFill="0" applyBorder="0" applyAlignment="0" applyProtection="0"/>
    <xf numFmtId="0" fontId="9" fillId="5" borderId="16" applyNumberFormat="0" applyFont="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167"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167" fontId="9" fillId="0" borderId="0" applyFont="0" applyFill="0" applyBorder="0" applyAlignment="0" applyProtection="0"/>
    <xf numFmtId="17" fontId="192" fillId="62" borderId="68"/>
    <xf numFmtId="0" fontId="9" fillId="0" borderId="0"/>
    <xf numFmtId="0" fontId="9" fillId="0" borderId="0"/>
    <xf numFmtId="0" fontId="9" fillId="0" borderId="0"/>
    <xf numFmtId="0" fontId="9" fillId="0" borderId="0"/>
    <xf numFmtId="0" fontId="247" fillId="41" borderId="26" applyNumberFormat="0" applyAlignment="0" applyProtection="0"/>
    <xf numFmtId="0" fontId="248" fillId="54" borderId="33" applyNumberFormat="0" applyAlignment="0" applyProtection="0"/>
    <xf numFmtId="0" fontId="249" fillId="54" borderId="26" applyNumberFormat="0" applyAlignment="0" applyProtection="0"/>
    <xf numFmtId="0" fontId="253" fillId="0" borderId="35" applyNumberFormat="0" applyFill="0" applyAlignment="0" applyProtection="0"/>
    <xf numFmtId="0" fontId="53" fillId="57" borderId="32" applyNumberFormat="0" applyFont="0" applyAlignment="0" applyProtection="0"/>
    <xf numFmtId="0" fontId="135" fillId="54" borderId="26" applyNumberFormat="0" applyAlignment="0" applyProtection="0"/>
    <xf numFmtId="0" fontId="22" fillId="68" borderId="69" applyNumberFormat="0" applyBorder="0">
      <protection locked="0"/>
    </xf>
    <xf numFmtId="0" fontId="22" fillId="57" borderId="32" applyNumberFormat="0" applyFont="0" applyAlignment="0" applyProtection="0"/>
    <xf numFmtId="0" fontId="45" fillId="57" borderId="32" applyNumberFormat="0" applyFont="0" applyAlignment="0" applyProtection="0"/>
    <xf numFmtId="0" fontId="22" fillId="57" borderId="32" applyNumberFormat="0" applyFont="0" applyAlignment="0" applyProtection="0"/>
    <xf numFmtId="0" fontId="22" fillId="57" borderId="32"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9" fontId="9" fillId="0" borderId="0" applyFont="0" applyFill="0" applyBorder="0" applyAlignment="0" applyProtection="0"/>
    <xf numFmtId="0" fontId="22" fillId="57" borderId="32" applyNumberFormat="0" applyFont="0" applyAlignment="0" applyProtection="0"/>
    <xf numFmtId="0" fontId="9" fillId="0" borderId="0"/>
    <xf numFmtId="0" fontId="9" fillId="13" borderId="0" applyNumberFormat="0" applyBorder="0" applyAlignment="0" applyProtection="0"/>
    <xf numFmtId="0" fontId="9" fillId="17" borderId="0" applyNumberFormat="0" applyBorder="0" applyAlignment="0" applyProtection="0"/>
    <xf numFmtId="0" fontId="9" fillId="21" borderId="0" applyNumberFormat="0" applyBorder="0" applyAlignment="0" applyProtection="0"/>
    <xf numFmtId="0" fontId="9" fillId="25" borderId="0" applyNumberFormat="0" applyBorder="0" applyAlignment="0" applyProtection="0"/>
    <xf numFmtId="0" fontId="9" fillId="29" borderId="0" applyNumberFormat="0" applyBorder="0" applyAlignment="0" applyProtection="0"/>
    <xf numFmtId="0" fontId="9" fillId="33" borderId="0" applyNumberFormat="0" applyBorder="0" applyAlignment="0" applyProtection="0"/>
    <xf numFmtId="0" fontId="9" fillId="14" borderId="0" applyNumberFormat="0" applyBorder="0" applyAlignment="0" applyProtection="0"/>
    <xf numFmtId="0" fontId="9" fillId="18" borderId="0" applyNumberFormat="0" applyBorder="0" applyAlignment="0" applyProtection="0"/>
    <xf numFmtId="0" fontId="9" fillId="22" borderId="0" applyNumberFormat="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26" borderId="0" applyNumberFormat="0" applyBorder="0" applyAlignment="0" applyProtection="0"/>
    <xf numFmtId="0" fontId="9" fillId="30" borderId="0" applyNumberFormat="0" applyBorder="0" applyAlignment="0" applyProtection="0"/>
    <xf numFmtId="0" fontId="9" fillId="34" borderId="0" applyNumberFormat="0" applyBorder="0" applyAlignment="0" applyProtection="0"/>
    <xf numFmtId="0" fontId="9" fillId="5" borderId="16" applyNumberFormat="0" applyFont="0" applyAlignment="0" applyProtection="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22" fillId="68" borderId="69" applyNumberFormat="0" applyBorder="0">
      <protection locked="0"/>
    </xf>
    <xf numFmtId="17" fontId="192" fillId="62" borderId="68"/>
    <xf numFmtId="0" fontId="91" fillId="0" borderId="67" applyNumberFormat="0" applyAlignment="0" applyProtection="0">
      <alignment horizontal="left" vertical="center"/>
    </xf>
    <xf numFmtId="1" fontId="176" fillId="0" borderId="66">
      <alignment vertical="top"/>
    </xf>
    <xf numFmtId="0" fontId="262" fillId="83" borderId="67" applyNumberFormat="0">
      <alignment horizontal="left" vertical="top"/>
      <protection hidden="1"/>
    </xf>
    <xf numFmtId="228" fontId="162" fillId="0" borderId="48"/>
    <xf numFmtId="4" fontId="219" fillId="78" borderId="65" applyNumberFormat="0" applyProtection="0">
      <alignment horizontal="left" vertical="center" indent="1"/>
    </xf>
    <xf numFmtId="0" fontId="9" fillId="0" borderId="0"/>
    <xf numFmtId="9" fontId="9" fillId="0" borderId="0" applyFont="0" applyFill="0" applyBorder="0" applyAlignment="0" applyProtection="0"/>
    <xf numFmtId="0" fontId="9" fillId="0" borderId="0"/>
    <xf numFmtId="9"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0" borderId="0"/>
    <xf numFmtId="0" fontId="22" fillId="0" borderId="0"/>
    <xf numFmtId="43" fontId="22"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9" fontId="9" fillId="0" borderId="0" applyFont="0" applyFill="0" applyBorder="0" applyAlignment="0" applyProtection="0"/>
    <xf numFmtId="190" fontId="115" fillId="0" borderId="0" applyFont="0" applyFill="0" applyBorder="0" applyAlignment="0" applyProtection="0"/>
    <xf numFmtId="0" fontId="9" fillId="0" borderId="0"/>
    <xf numFmtId="0" fontId="112" fillId="0" borderId="0"/>
    <xf numFmtId="0" fontId="9" fillId="0" borderId="0"/>
    <xf numFmtId="0" fontId="53" fillId="0" borderId="0"/>
    <xf numFmtId="0" fontId="9" fillId="0" borderId="0"/>
    <xf numFmtId="9" fontId="53"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9" fontId="53" fillId="0" borderId="0" applyFont="0" applyFill="0" applyBorder="0" applyAlignment="0" applyProtection="0"/>
    <xf numFmtId="167" fontId="45" fillId="0" borderId="0" applyFont="0" applyFill="0" applyBorder="0" applyAlignment="0" applyProtection="0"/>
    <xf numFmtId="43" fontId="45" fillId="0" borderId="0" applyFont="0" applyFill="0" applyBorder="0" applyAlignment="0" applyProtection="0"/>
    <xf numFmtId="14" fontId="46" fillId="0" borderId="0" applyFont="0" applyFill="0" applyBorder="0" applyAlignment="0" applyProtection="0"/>
    <xf numFmtId="14" fontId="46" fillId="0" borderId="0" applyFont="0" applyFill="0" applyBorder="0" applyAlignment="0" applyProtection="0"/>
    <xf numFmtId="14" fontId="46" fillId="0" borderId="0" applyFont="0" applyFill="0" applyBorder="0" applyAlignment="0" applyProtection="0"/>
    <xf numFmtId="14" fontId="46" fillId="0" borderId="0" applyFont="0" applyFill="0" applyBorder="0" applyAlignment="0" applyProtection="0"/>
    <xf numFmtId="14" fontId="46" fillId="0" borderId="0" applyFont="0" applyFill="0" applyBorder="0" applyAlignment="0" applyProtection="0"/>
    <xf numFmtId="14" fontId="46" fillId="0" borderId="0" applyFont="0" applyFill="0" applyBorder="0" applyAlignment="0" applyProtection="0"/>
    <xf numFmtId="14" fontId="46" fillId="0" borderId="0" applyFont="0" applyFill="0" applyBorder="0" applyAlignment="0" applyProtection="0"/>
    <xf numFmtId="14" fontId="46" fillId="0" borderId="0" applyFont="0" applyFill="0" applyBorder="0" applyAlignment="0" applyProtection="0"/>
    <xf numFmtId="14" fontId="46" fillId="0" borderId="0" applyFont="0" applyFill="0" applyBorder="0" applyAlignment="0" applyProtection="0"/>
    <xf numFmtId="14" fontId="46" fillId="0" borderId="0" applyFont="0" applyFill="0" applyBorder="0" applyAlignment="0" applyProtection="0"/>
    <xf numFmtId="167" fontId="45" fillId="0" borderId="0" applyFont="0" applyFill="0" applyBorder="0" applyAlignment="0" applyProtection="0"/>
    <xf numFmtId="14" fontId="46" fillId="0" borderId="0" applyFont="0" applyFill="0" applyBorder="0" applyAlignment="0" applyProtection="0"/>
    <xf numFmtId="14" fontId="46" fillId="0" borderId="0" applyFont="0" applyFill="0" applyBorder="0" applyAlignment="0" applyProtection="0"/>
    <xf numFmtId="14" fontId="46" fillId="0" borderId="0" applyFont="0" applyFill="0" applyBorder="0" applyAlignment="0" applyProtection="0"/>
    <xf numFmtId="14" fontId="46" fillId="0" borderId="0" applyFont="0" applyFill="0" applyBorder="0" applyAlignment="0" applyProtection="0"/>
    <xf numFmtId="14" fontId="46" fillId="0" borderId="0" applyFont="0" applyFill="0" applyBorder="0" applyAlignment="0" applyProtection="0"/>
    <xf numFmtId="14" fontId="46" fillId="0" borderId="0" applyFont="0" applyFill="0" applyBorder="0" applyAlignment="0" applyProtection="0"/>
    <xf numFmtId="14" fontId="46" fillId="0" borderId="0" applyFont="0" applyFill="0" applyBorder="0" applyAlignment="0" applyProtection="0"/>
    <xf numFmtId="14" fontId="46" fillId="0" borderId="0" applyFont="0" applyFill="0" applyBorder="0" applyAlignment="0" applyProtection="0"/>
    <xf numFmtId="14" fontId="46" fillId="0" borderId="0" applyFont="0" applyFill="0" applyBorder="0" applyAlignment="0" applyProtection="0"/>
    <xf numFmtId="176" fontId="48" fillId="0" borderId="0" applyFont="0" applyFill="0" applyBorder="0" applyAlignment="0" applyProtection="0"/>
    <xf numFmtId="14" fontId="46" fillId="0" borderId="0" applyFont="0" applyFill="0" applyBorder="0" applyAlignment="0" applyProtection="0"/>
    <xf numFmtId="14" fontId="46" fillId="0" borderId="0" applyFont="0" applyFill="0" applyBorder="0" applyAlignment="0" applyProtection="0"/>
    <xf numFmtId="14" fontId="46" fillId="0" borderId="0" applyFont="0" applyFill="0" applyBorder="0" applyAlignment="0" applyProtection="0"/>
    <xf numFmtId="14" fontId="46" fillId="0" borderId="0" applyFont="0" applyFill="0" applyBorder="0" applyAlignment="0" applyProtection="0"/>
    <xf numFmtId="14" fontId="46" fillId="0" borderId="0" applyFont="0" applyFill="0" applyBorder="0" applyAlignment="0" applyProtection="0"/>
    <xf numFmtId="14" fontId="46" fillId="0" borderId="0" applyFont="0" applyFill="0" applyBorder="0" applyAlignment="0" applyProtection="0"/>
    <xf numFmtId="14" fontId="46" fillId="0" borderId="0" applyFont="0" applyFill="0" applyBorder="0" applyAlignment="0" applyProtection="0"/>
    <xf numFmtId="14" fontId="46" fillId="0" borderId="0" applyFont="0" applyFill="0" applyBorder="0" applyAlignment="0" applyProtection="0"/>
    <xf numFmtId="14" fontId="46" fillId="0" borderId="0" applyFont="0" applyFill="0" applyBorder="0" applyAlignment="0" applyProtection="0"/>
    <xf numFmtId="14" fontId="46" fillId="0" borderId="0" applyFont="0" applyFill="0" applyBorder="0" applyAlignment="0" applyProtection="0"/>
    <xf numFmtId="176" fontId="48" fillId="0" borderId="0" applyFont="0" applyFill="0" applyBorder="0" applyAlignment="0" applyProtection="0"/>
    <xf numFmtId="14" fontId="46" fillId="0" borderId="0" applyFont="0" applyFill="0" applyBorder="0" applyAlignment="0" applyProtection="0"/>
    <xf numFmtId="14" fontId="46" fillId="0" borderId="0" applyFont="0" applyFill="0" applyBorder="0" applyAlignment="0" applyProtection="0"/>
    <xf numFmtId="14" fontId="46" fillId="0" borderId="0" applyFont="0" applyFill="0" applyBorder="0" applyAlignment="0" applyProtection="0"/>
    <xf numFmtId="14" fontId="46" fillId="0" borderId="0" applyFont="0" applyFill="0" applyBorder="0" applyAlignment="0" applyProtection="0"/>
    <xf numFmtId="14" fontId="46" fillId="0" borderId="0" applyFont="0" applyFill="0" applyBorder="0" applyAlignment="0" applyProtection="0"/>
    <xf numFmtId="14" fontId="46" fillId="0" borderId="0" applyFont="0" applyFill="0" applyBorder="0" applyAlignment="0" applyProtection="0"/>
    <xf numFmtId="14" fontId="46" fillId="0" borderId="0" applyFont="0" applyFill="0" applyBorder="0" applyAlignment="0" applyProtection="0"/>
    <xf numFmtId="14" fontId="46" fillId="0" borderId="0" applyFont="0" applyFill="0" applyBorder="0" applyAlignment="0" applyProtection="0"/>
    <xf numFmtId="14" fontId="46" fillId="0" borderId="0" applyFont="0" applyFill="0" applyBorder="0" applyAlignment="0" applyProtection="0"/>
    <xf numFmtId="14" fontId="46" fillId="0" borderId="0" applyFont="0" applyFill="0" applyBorder="0" applyAlignment="0" applyProtection="0"/>
    <xf numFmtId="167" fontId="45" fillId="0" borderId="0" applyFont="0" applyFill="0" applyBorder="0" applyAlignment="0" applyProtection="0"/>
    <xf numFmtId="14" fontId="46" fillId="0" borderId="0" applyFont="0" applyFill="0" applyBorder="0" applyAlignment="0" applyProtection="0"/>
    <xf numFmtId="14" fontId="46" fillId="0" borderId="0" applyFont="0" applyFill="0" applyBorder="0" applyAlignment="0" applyProtection="0"/>
    <xf numFmtId="14" fontId="46" fillId="0" borderId="0" applyFont="0" applyFill="0" applyBorder="0" applyAlignment="0" applyProtection="0"/>
    <xf numFmtId="14" fontId="46" fillId="0" borderId="0" applyFont="0" applyFill="0" applyBorder="0" applyAlignment="0" applyProtection="0"/>
    <xf numFmtId="14" fontId="46"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8" fillId="0" borderId="0" applyFont="0" applyFill="0" applyBorder="0" applyAlignment="0" applyProtection="0"/>
    <xf numFmtId="0" fontId="9" fillId="0" borderId="0"/>
    <xf numFmtId="167" fontId="45"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67" fontId="22"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5"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9"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67" fontId="45" fillId="0" borderId="0" applyFont="0" applyFill="0" applyBorder="0" applyAlignment="0" applyProtection="0"/>
    <xf numFmtId="176"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76" fontId="48" fillId="0" borderId="0" applyFont="0" applyFill="0" applyBorder="0" applyAlignment="0" applyProtection="0"/>
    <xf numFmtId="176" fontId="9" fillId="0" borderId="0" applyFont="0" applyFill="0" applyBorder="0" applyAlignment="0" applyProtection="0"/>
    <xf numFmtId="176" fontId="48" fillId="0" borderId="0" applyFont="0" applyFill="0" applyBorder="0" applyAlignment="0" applyProtection="0"/>
    <xf numFmtId="14" fontId="46" fillId="0" borderId="0" applyFont="0" applyFill="0" applyBorder="0" applyAlignment="0" applyProtection="0"/>
    <xf numFmtId="14" fontId="46" fillId="0" borderId="0" applyFont="0" applyFill="0" applyBorder="0" applyAlignment="0" applyProtection="0"/>
    <xf numFmtId="14" fontId="46" fillId="0" borderId="0" applyFont="0" applyFill="0" applyBorder="0" applyAlignment="0" applyProtection="0"/>
    <xf numFmtId="14" fontId="46" fillId="0" borderId="0" applyFont="0" applyFill="0" applyBorder="0" applyAlignment="0" applyProtection="0"/>
    <xf numFmtId="14" fontId="46" fillId="0" borderId="0" applyFont="0" applyFill="0" applyBorder="0" applyAlignment="0" applyProtection="0"/>
    <xf numFmtId="14" fontId="46" fillId="0" borderId="0" applyFont="0" applyFill="0" applyBorder="0" applyAlignment="0" applyProtection="0"/>
    <xf numFmtId="14" fontId="46" fillId="0" borderId="0" applyFont="0" applyFill="0" applyBorder="0" applyAlignment="0" applyProtection="0"/>
    <xf numFmtId="3" fontId="22" fillId="0" borderId="0" applyFont="0" applyFill="0" applyBorder="0" applyAlignment="0" applyProtection="0"/>
    <xf numFmtId="173" fontId="22" fillId="0" borderId="0" applyFont="0" applyFill="0" applyBorder="0" applyAlignment="0" applyProtection="0"/>
    <xf numFmtId="174" fontId="22" fillId="0" borderId="0" applyFont="0" applyFill="0" applyBorder="0" applyAlignment="0" applyProtection="0"/>
    <xf numFmtId="2" fontId="22" fillId="0" borderId="0" applyFont="0" applyFill="0" applyBorder="0" applyAlignment="0" applyProtection="0"/>
    <xf numFmtId="175" fontId="46" fillId="0" borderId="0"/>
    <xf numFmtId="0" fontId="9" fillId="0" borderId="0"/>
    <xf numFmtId="175" fontId="46" fillId="0" borderId="0"/>
    <xf numFmtId="175" fontId="46" fillId="0" borderId="0"/>
    <xf numFmtId="175" fontId="46" fillId="0" borderId="0"/>
    <xf numFmtId="168" fontId="46" fillId="0" borderId="0"/>
    <xf numFmtId="168" fontId="46" fillId="0" borderId="0"/>
    <xf numFmtId="168" fontId="46" fillId="0" borderId="0"/>
    <xf numFmtId="168" fontId="46" fillId="0" borderId="0"/>
    <xf numFmtId="168" fontId="46" fillId="0" borderId="0"/>
    <xf numFmtId="171" fontId="23" fillId="0" borderId="0"/>
    <xf numFmtId="171" fontId="23" fillId="0" borderId="0"/>
    <xf numFmtId="171" fontId="23" fillId="0" borderId="0"/>
    <xf numFmtId="175" fontId="46" fillId="0" borderId="0"/>
    <xf numFmtId="168" fontId="46" fillId="0" borderId="0"/>
    <xf numFmtId="168" fontId="46" fillId="0" borderId="0"/>
    <xf numFmtId="168" fontId="46" fillId="0" borderId="0"/>
    <xf numFmtId="168" fontId="46" fillId="0" borderId="0"/>
    <xf numFmtId="168" fontId="46" fillId="0" borderId="0"/>
    <xf numFmtId="168" fontId="46" fillId="0" borderId="0"/>
    <xf numFmtId="168" fontId="46" fillId="0" borderId="0"/>
    <xf numFmtId="168" fontId="46" fillId="0" borderId="0"/>
    <xf numFmtId="168" fontId="46" fillId="0" borderId="0"/>
    <xf numFmtId="168" fontId="46" fillId="0" borderId="0"/>
    <xf numFmtId="175" fontId="9" fillId="0" borderId="0"/>
    <xf numFmtId="168" fontId="46" fillId="0" borderId="0"/>
    <xf numFmtId="168" fontId="46" fillId="0" borderId="0"/>
    <xf numFmtId="168" fontId="46" fillId="0" borderId="0"/>
    <xf numFmtId="168" fontId="46" fillId="0" borderId="0"/>
    <xf numFmtId="168" fontId="46" fillId="0" borderId="0"/>
    <xf numFmtId="168" fontId="46" fillId="0" borderId="0"/>
    <xf numFmtId="168" fontId="46" fillId="0" borderId="0"/>
    <xf numFmtId="168" fontId="46" fillId="0" borderId="0"/>
    <xf numFmtId="168" fontId="46" fillId="0" borderId="0"/>
    <xf numFmtId="168" fontId="46" fillId="0" borderId="0"/>
    <xf numFmtId="175" fontId="36" fillId="0" borderId="0"/>
    <xf numFmtId="171" fontId="46" fillId="0" borderId="0"/>
    <xf numFmtId="168" fontId="46" fillId="0" borderId="0"/>
    <xf numFmtId="168" fontId="46" fillId="0" borderId="0"/>
    <xf numFmtId="168" fontId="46" fillId="0" borderId="0"/>
    <xf numFmtId="168" fontId="46" fillId="0" borderId="0"/>
    <xf numFmtId="168" fontId="46" fillId="0" borderId="0"/>
    <xf numFmtId="168" fontId="46" fillId="0" borderId="0"/>
    <xf numFmtId="168" fontId="46" fillId="0" borderId="0"/>
    <xf numFmtId="168" fontId="46" fillId="0" borderId="0"/>
    <xf numFmtId="168" fontId="46" fillId="0" borderId="0"/>
    <xf numFmtId="175" fontId="47" fillId="0" borderId="0"/>
    <xf numFmtId="168" fontId="46" fillId="0" borderId="0"/>
    <xf numFmtId="168" fontId="46" fillId="0" borderId="0"/>
    <xf numFmtId="168" fontId="46" fillId="0" borderId="0"/>
    <xf numFmtId="168" fontId="46" fillId="0" borderId="0"/>
    <xf numFmtId="168" fontId="46" fillId="0" borderId="0"/>
    <xf numFmtId="168" fontId="46" fillId="0" borderId="0"/>
    <xf numFmtId="0" fontId="46" fillId="0" borderId="0"/>
    <xf numFmtId="0" fontId="9" fillId="0" borderId="0"/>
    <xf numFmtId="175" fontId="23" fillId="0" borderId="0"/>
    <xf numFmtId="175" fontId="23" fillId="0" borderId="0"/>
    <xf numFmtId="175" fontId="46" fillId="0" borderId="0"/>
    <xf numFmtId="175" fontId="9" fillId="0" borderId="0"/>
    <xf numFmtId="9" fontId="23" fillId="0" borderId="0" applyFont="0" applyFill="0" applyBorder="0" applyAlignment="0" applyProtection="0"/>
    <xf numFmtId="43" fontId="9" fillId="0" borderId="0" applyFont="0" applyFill="0" applyBorder="0" applyAlignment="0" applyProtection="0"/>
    <xf numFmtId="0" fontId="36" fillId="0" borderId="0" applyFill="0" applyBorder="0"/>
    <xf numFmtId="0" fontId="48" fillId="36" borderId="0" applyNumberFormat="0" applyBorder="0" applyAlignment="0" applyProtection="0"/>
    <xf numFmtId="0" fontId="48" fillId="36" borderId="0" applyNumberFormat="0" applyBorder="0" applyAlignment="0" applyProtection="0"/>
    <xf numFmtId="0" fontId="48" fillId="36" borderId="0" applyNumberFormat="0" applyBorder="0" applyAlignment="0" applyProtection="0"/>
    <xf numFmtId="0" fontId="48" fillId="36"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48" fillId="38" borderId="0" applyNumberFormat="0" applyBorder="0" applyAlignment="0" applyProtection="0"/>
    <xf numFmtId="0" fontId="48" fillId="38" borderId="0" applyNumberFormat="0" applyBorder="0" applyAlignment="0" applyProtection="0"/>
    <xf numFmtId="0" fontId="48" fillId="38" borderId="0" applyNumberFormat="0" applyBorder="0" applyAlignment="0" applyProtection="0"/>
    <xf numFmtId="0" fontId="48" fillId="38" borderId="0" applyNumberFormat="0" applyBorder="0" applyAlignment="0" applyProtection="0"/>
    <xf numFmtId="0" fontId="48" fillId="39" borderId="0" applyNumberFormat="0" applyBorder="0" applyAlignment="0" applyProtection="0"/>
    <xf numFmtId="0" fontId="48" fillId="39" borderId="0" applyNumberFormat="0" applyBorder="0" applyAlignment="0" applyProtection="0"/>
    <xf numFmtId="0" fontId="48" fillId="39" borderId="0" applyNumberFormat="0" applyBorder="0" applyAlignment="0" applyProtection="0"/>
    <xf numFmtId="0" fontId="48" fillId="39" borderId="0" applyNumberFormat="0" applyBorder="0" applyAlignment="0" applyProtection="0"/>
    <xf numFmtId="0" fontId="48" fillId="40" borderId="0" applyNumberFormat="0" applyBorder="0" applyAlignment="0" applyProtection="0"/>
    <xf numFmtId="0" fontId="48" fillId="40" borderId="0" applyNumberFormat="0" applyBorder="0" applyAlignment="0" applyProtection="0"/>
    <xf numFmtId="0" fontId="48" fillId="40" borderId="0" applyNumberFormat="0" applyBorder="0" applyAlignment="0" applyProtection="0"/>
    <xf numFmtId="0" fontId="48" fillId="40" borderId="0" applyNumberFormat="0" applyBorder="0" applyAlignment="0" applyProtection="0"/>
    <xf numFmtId="0" fontId="48" fillId="41" borderId="0" applyNumberFormat="0" applyBorder="0" applyAlignment="0" applyProtection="0"/>
    <xf numFmtId="0" fontId="48" fillId="41" borderId="0" applyNumberFormat="0" applyBorder="0" applyAlignment="0" applyProtection="0"/>
    <xf numFmtId="0" fontId="48" fillId="41" borderId="0" applyNumberFormat="0" applyBorder="0" applyAlignment="0" applyProtection="0"/>
    <xf numFmtId="0" fontId="48" fillId="41" borderId="0" applyNumberFormat="0" applyBorder="0" applyAlignment="0" applyProtection="0"/>
    <xf numFmtId="0" fontId="48" fillId="42" borderId="0" applyNumberFormat="0" applyBorder="0" applyAlignment="0" applyProtection="0"/>
    <xf numFmtId="0" fontId="48" fillId="42" borderId="0" applyNumberFormat="0" applyBorder="0" applyAlignment="0" applyProtection="0"/>
    <xf numFmtId="0" fontId="48" fillId="42" borderId="0" applyNumberFormat="0" applyBorder="0" applyAlignment="0" applyProtection="0"/>
    <xf numFmtId="0" fontId="48" fillId="42" borderId="0" applyNumberFormat="0" applyBorder="0" applyAlignment="0" applyProtection="0"/>
    <xf numFmtId="0" fontId="48" fillId="43" borderId="0" applyNumberFormat="0" applyBorder="0" applyAlignment="0" applyProtection="0"/>
    <xf numFmtId="0" fontId="48" fillId="43" borderId="0" applyNumberFormat="0" applyBorder="0" applyAlignment="0" applyProtection="0"/>
    <xf numFmtId="0" fontId="48" fillId="43" borderId="0" applyNumberFormat="0" applyBorder="0" applyAlignment="0" applyProtection="0"/>
    <xf numFmtId="0" fontId="48" fillId="43" borderId="0" applyNumberFormat="0" applyBorder="0" applyAlignment="0" applyProtection="0"/>
    <xf numFmtId="0" fontId="48" fillId="44" borderId="0" applyNumberFormat="0" applyBorder="0" applyAlignment="0" applyProtection="0"/>
    <xf numFmtId="0" fontId="48" fillId="44" borderId="0" applyNumberFormat="0" applyBorder="0" applyAlignment="0" applyProtection="0"/>
    <xf numFmtId="0" fontId="48" fillId="44" borderId="0" applyNumberFormat="0" applyBorder="0" applyAlignment="0" applyProtection="0"/>
    <xf numFmtId="0" fontId="48" fillId="44" borderId="0" applyNumberFormat="0" applyBorder="0" applyAlignment="0" applyProtection="0"/>
    <xf numFmtId="0" fontId="48" fillId="39" borderId="0" applyNumberFormat="0" applyBorder="0" applyAlignment="0" applyProtection="0"/>
    <xf numFmtId="0" fontId="48" fillId="39" borderId="0" applyNumberFormat="0" applyBorder="0" applyAlignment="0" applyProtection="0"/>
    <xf numFmtId="0" fontId="48" fillId="39" borderId="0" applyNumberFormat="0" applyBorder="0" applyAlignment="0" applyProtection="0"/>
    <xf numFmtId="0" fontId="48" fillId="39" borderId="0" applyNumberFormat="0" applyBorder="0" applyAlignment="0" applyProtection="0"/>
    <xf numFmtId="0" fontId="48" fillId="42" borderId="0" applyNumberFormat="0" applyBorder="0" applyAlignment="0" applyProtection="0"/>
    <xf numFmtId="0" fontId="48" fillId="42" borderId="0" applyNumberFormat="0" applyBorder="0" applyAlignment="0" applyProtection="0"/>
    <xf numFmtId="0" fontId="48" fillId="42" borderId="0" applyNumberFormat="0" applyBorder="0" applyAlignment="0" applyProtection="0"/>
    <xf numFmtId="0" fontId="48" fillId="42" borderId="0" applyNumberFormat="0" applyBorder="0" applyAlignment="0" applyProtection="0"/>
    <xf numFmtId="0" fontId="48" fillId="45" borderId="0" applyNumberFormat="0" applyBorder="0" applyAlignment="0" applyProtection="0"/>
    <xf numFmtId="0" fontId="48" fillId="45" borderId="0" applyNumberFormat="0" applyBorder="0" applyAlignment="0" applyProtection="0"/>
    <xf numFmtId="0" fontId="48" fillId="45" borderId="0" applyNumberFormat="0" applyBorder="0" applyAlignment="0" applyProtection="0"/>
    <xf numFmtId="0" fontId="48" fillId="45" borderId="0" applyNumberFormat="0" applyBorder="0" applyAlignment="0" applyProtection="0"/>
    <xf numFmtId="0" fontId="82" fillId="46" borderId="0" applyNumberFormat="0" applyBorder="0" applyAlignment="0" applyProtection="0"/>
    <xf numFmtId="0" fontId="82" fillId="46" borderId="0" applyNumberFormat="0" applyBorder="0" applyAlignment="0" applyProtection="0"/>
    <xf numFmtId="0" fontId="82" fillId="46" borderId="0" applyNumberFormat="0" applyBorder="0" applyAlignment="0" applyProtection="0"/>
    <xf numFmtId="0" fontId="82" fillId="46" borderId="0" applyNumberFormat="0" applyBorder="0" applyAlignment="0" applyProtection="0"/>
    <xf numFmtId="0" fontId="82" fillId="43" borderId="0" applyNumberFormat="0" applyBorder="0" applyAlignment="0" applyProtection="0"/>
    <xf numFmtId="0" fontId="82" fillId="43" borderId="0" applyNumberFormat="0" applyBorder="0" applyAlignment="0" applyProtection="0"/>
    <xf numFmtId="0" fontId="82" fillId="43" borderId="0" applyNumberFormat="0" applyBorder="0" applyAlignment="0" applyProtection="0"/>
    <xf numFmtId="0" fontId="82" fillId="43" borderId="0" applyNumberFormat="0" applyBorder="0" applyAlignment="0" applyProtection="0"/>
    <xf numFmtId="0" fontId="82" fillId="44" borderId="0" applyNumberFormat="0" applyBorder="0" applyAlignment="0" applyProtection="0"/>
    <xf numFmtId="0" fontId="82" fillId="44" borderId="0" applyNumberFormat="0" applyBorder="0" applyAlignment="0" applyProtection="0"/>
    <xf numFmtId="0" fontId="82" fillId="44" borderId="0" applyNumberFormat="0" applyBorder="0" applyAlignment="0" applyProtection="0"/>
    <xf numFmtId="0" fontId="82" fillId="44" borderId="0" applyNumberFormat="0" applyBorder="0" applyAlignment="0" applyProtection="0"/>
    <xf numFmtId="0" fontId="82" fillId="47" borderId="0" applyNumberFormat="0" applyBorder="0" applyAlignment="0" applyProtection="0"/>
    <xf numFmtId="0" fontId="82" fillId="47" borderId="0" applyNumberFormat="0" applyBorder="0" applyAlignment="0" applyProtection="0"/>
    <xf numFmtId="0" fontId="82" fillId="47" borderId="0" applyNumberFormat="0" applyBorder="0" applyAlignment="0" applyProtection="0"/>
    <xf numFmtId="0" fontId="82" fillId="47" borderId="0" applyNumberFormat="0" applyBorder="0" applyAlignment="0" applyProtection="0"/>
    <xf numFmtId="0" fontId="82" fillId="48" borderId="0" applyNumberFormat="0" applyBorder="0" applyAlignment="0" applyProtection="0"/>
    <xf numFmtId="0" fontId="82" fillId="48" borderId="0" applyNumberFormat="0" applyBorder="0" applyAlignment="0" applyProtection="0"/>
    <xf numFmtId="0" fontId="82" fillId="48" borderId="0" applyNumberFormat="0" applyBorder="0" applyAlignment="0" applyProtection="0"/>
    <xf numFmtId="0" fontId="82" fillId="48" borderId="0" applyNumberFormat="0" applyBorder="0" applyAlignment="0" applyProtection="0"/>
    <xf numFmtId="0" fontId="82" fillId="49" borderId="0" applyNumberFormat="0" applyBorder="0" applyAlignment="0" applyProtection="0"/>
    <xf numFmtId="0" fontId="82" fillId="49" borderId="0" applyNumberFormat="0" applyBorder="0" applyAlignment="0" applyProtection="0"/>
    <xf numFmtId="0" fontId="82" fillId="49" borderId="0" applyNumberFormat="0" applyBorder="0" applyAlignment="0" applyProtection="0"/>
    <xf numFmtId="0" fontId="82" fillId="49" borderId="0" applyNumberFormat="0" applyBorder="0" applyAlignment="0" applyProtection="0"/>
    <xf numFmtId="0" fontId="82" fillId="50" borderId="0" applyNumberFormat="0" applyBorder="0" applyAlignment="0" applyProtection="0"/>
    <xf numFmtId="0" fontId="82" fillId="50" borderId="0" applyNumberFormat="0" applyBorder="0" applyAlignment="0" applyProtection="0"/>
    <xf numFmtId="0" fontId="82" fillId="50" borderId="0" applyNumberFormat="0" applyBorder="0" applyAlignment="0" applyProtection="0"/>
    <xf numFmtId="0" fontId="82" fillId="50" borderId="0" applyNumberFormat="0" applyBorder="0" applyAlignment="0" applyProtection="0"/>
    <xf numFmtId="0" fontId="82" fillId="51" borderId="0" applyNumberFormat="0" applyBorder="0" applyAlignment="0" applyProtection="0"/>
    <xf numFmtId="0" fontId="82" fillId="51" borderId="0" applyNumberFormat="0" applyBorder="0" applyAlignment="0" applyProtection="0"/>
    <xf numFmtId="0" fontId="82" fillId="51" borderId="0" applyNumberFormat="0" applyBorder="0" applyAlignment="0" applyProtection="0"/>
    <xf numFmtId="0" fontId="82" fillId="51" borderId="0" applyNumberFormat="0" applyBorder="0" applyAlignment="0" applyProtection="0"/>
    <xf numFmtId="0" fontId="82" fillId="52" borderId="0" applyNumberFormat="0" applyBorder="0" applyAlignment="0" applyProtection="0"/>
    <xf numFmtId="0" fontId="82" fillId="52" borderId="0" applyNumberFormat="0" applyBorder="0" applyAlignment="0" applyProtection="0"/>
    <xf numFmtId="0" fontId="82" fillId="52" borderId="0" applyNumberFormat="0" applyBorder="0" applyAlignment="0" applyProtection="0"/>
    <xf numFmtId="0" fontId="82" fillId="52" borderId="0" applyNumberFormat="0" applyBorder="0" applyAlignment="0" applyProtection="0"/>
    <xf numFmtId="0" fontId="82" fillId="47" borderId="0" applyNumberFormat="0" applyBorder="0" applyAlignment="0" applyProtection="0"/>
    <xf numFmtId="0" fontId="82" fillId="47" borderId="0" applyNumberFormat="0" applyBorder="0" applyAlignment="0" applyProtection="0"/>
    <xf numFmtId="0" fontId="82" fillId="47" borderId="0" applyNumberFormat="0" applyBorder="0" applyAlignment="0" applyProtection="0"/>
    <xf numFmtId="0" fontId="82" fillId="47" borderId="0" applyNumberFormat="0" applyBorder="0" applyAlignment="0" applyProtection="0"/>
    <xf numFmtId="0" fontId="82" fillId="48" borderId="0" applyNumberFormat="0" applyBorder="0" applyAlignment="0" applyProtection="0"/>
    <xf numFmtId="0" fontId="82" fillId="48" borderId="0" applyNumberFormat="0" applyBorder="0" applyAlignment="0" applyProtection="0"/>
    <xf numFmtId="0" fontId="82" fillId="48" borderId="0" applyNumberFormat="0" applyBorder="0" applyAlignment="0" applyProtection="0"/>
    <xf numFmtId="0" fontId="82" fillId="48" borderId="0" applyNumberFormat="0" applyBorder="0" applyAlignment="0" applyProtection="0"/>
    <xf numFmtId="0" fontId="82" fillId="53" borderId="0" applyNumberFormat="0" applyBorder="0" applyAlignment="0" applyProtection="0"/>
    <xf numFmtId="0" fontId="82" fillId="53" borderId="0" applyNumberFormat="0" applyBorder="0" applyAlignment="0" applyProtection="0"/>
    <xf numFmtId="0" fontId="82" fillId="53" borderId="0" applyNumberFormat="0" applyBorder="0" applyAlignment="0" applyProtection="0"/>
    <xf numFmtId="0" fontId="82" fillId="53" borderId="0" applyNumberFormat="0" applyBorder="0" applyAlignment="0" applyProtection="0"/>
    <xf numFmtId="0" fontId="83" fillId="37" borderId="0" applyNumberFormat="0" applyBorder="0" applyAlignment="0" applyProtection="0"/>
    <xf numFmtId="0" fontId="83" fillId="37" borderId="0" applyNumberFormat="0" applyBorder="0" applyAlignment="0" applyProtection="0"/>
    <xf numFmtId="0" fontId="83" fillId="37" borderId="0" applyNumberFormat="0" applyBorder="0" applyAlignment="0" applyProtection="0"/>
    <xf numFmtId="0" fontId="83" fillId="37" borderId="0" applyNumberFormat="0" applyBorder="0" applyAlignment="0" applyProtection="0"/>
    <xf numFmtId="0" fontId="84" fillId="54" borderId="26" applyNumberFormat="0" applyAlignment="0" applyProtection="0"/>
    <xf numFmtId="0" fontId="84" fillId="54" borderId="26" applyNumberFormat="0" applyAlignment="0" applyProtection="0"/>
    <xf numFmtId="0" fontId="84" fillId="54" borderId="26" applyNumberFormat="0" applyAlignment="0" applyProtection="0"/>
    <xf numFmtId="0" fontId="84" fillId="54" borderId="26" applyNumberFormat="0" applyAlignment="0" applyProtection="0"/>
    <xf numFmtId="0" fontId="85" fillId="55" borderId="27" applyNumberFormat="0" applyAlignment="0" applyProtection="0"/>
    <xf numFmtId="0" fontId="85" fillId="55" borderId="27" applyNumberFormat="0" applyAlignment="0" applyProtection="0"/>
    <xf numFmtId="0" fontId="85" fillId="55" borderId="27" applyNumberFormat="0" applyAlignment="0" applyProtection="0"/>
    <xf numFmtId="0" fontId="85" fillId="55" borderId="27" applyNumberFormat="0" applyAlignment="0" applyProtection="0"/>
    <xf numFmtId="165" fontId="36" fillId="0" borderId="0" applyFont="0" applyFill="0" applyBorder="0" applyAlignment="0" applyProtection="0"/>
    <xf numFmtId="165" fontId="22" fillId="0" borderId="0" applyFont="0" applyFill="0" applyBorder="0" applyAlignment="0" applyProtection="0"/>
    <xf numFmtId="43" fontId="22" fillId="0" borderId="0" applyFont="0" applyFill="0" applyBorder="0" applyAlignment="0" applyProtection="0"/>
    <xf numFmtId="165" fontId="22" fillId="0" borderId="0" applyFont="0" applyFill="0" applyBorder="0" applyAlignment="0" applyProtection="0"/>
    <xf numFmtId="43" fontId="45" fillId="0" borderId="0" applyFont="0" applyFill="0" applyBorder="0" applyAlignment="0" applyProtection="0"/>
    <xf numFmtId="190" fontId="11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0" fontId="9" fillId="0" borderId="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168" fontId="86" fillId="0" borderId="0" applyFont="0" applyFill="0" applyBorder="0" applyAlignment="0" applyProtection="0"/>
    <xf numFmtId="168" fontId="86" fillId="0" borderId="0" applyFont="0" applyFill="0" applyBorder="0" applyAlignment="0" applyProtection="0"/>
    <xf numFmtId="165" fontId="36" fillId="0" borderId="0" applyFont="0" applyFill="0" applyBorder="0" applyAlignment="0" applyProtection="0"/>
    <xf numFmtId="168" fontId="86" fillId="0" borderId="0" applyFont="0" applyFill="0" applyBorder="0" applyAlignment="0" applyProtection="0"/>
    <xf numFmtId="43" fontId="23" fillId="0" borderId="0" applyFont="0" applyFill="0" applyBorder="0" applyAlignment="0" applyProtection="0"/>
    <xf numFmtId="168" fontId="86" fillId="0" borderId="0" applyFont="0" applyFill="0" applyBorder="0" applyAlignment="0" applyProtection="0"/>
    <xf numFmtId="43" fontId="22" fillId="0" borderId="0" applyFont="0" applyFill="0" applyBorder="0" applyAlignment="0" applyProtection="0"/>
    <xf numFmtId="190" fontId="115" fillId="0" borderId="0" applyFont="0" applyFill="0" applyBorder="0" applyAlignment="0" applyProtection="0"/>
    <xf numFmtId="43" fontId="9" fillId="0" borderId="0" applyFont="0" applyFill="0" applyBorder="0" applyAlignment="0" applyProtection="0"/>
    <xf numFmtId="43" fontId="48" fillId="0" borderId="0" applyFon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8" fillId="38" borderId="0" applyNumberFormat="0" applyBorder="0" applyAlignment="0" applyProtection="0"/>
    <xf numFmtId="0" fontId="88" fillId="38" borderId="0" applyNumberFormat="0" applyBorder="0" applyAlignment="0" applyProtection="0"/>
    <xf numFmtId="0" fontId="88" fillId="38" borderId="0" applyNumberFormat="0" applyBorder="0" applyAlignment="0" applyProtection="0"/>
    <xf numFmtId="0" fontId="88" fillId="38" borderId="0" applyNumberFormat="0" applyBorder="0" applyAlignment="0" applyProtection="0"/>
    <xf numFmtId="0" fontId="89" fillId="0" borderId="0" applyNumberFormat="0" applyFont="0" applyFill="0" applyAlignment="0" applyProtection="0"/>
    <xf numFmtId="0" fontId="89" fillId="0" borderId="0" applyNumberFormat="0" applyFont="0" applyFill="0" applyAlignment="0" applyProtection="0"/>
    <xf numFmtId="0" fontId="89" fillId="0" borderId="0" applyNumberFormat="0" applyFont="0" applyFill="0" applyAlignment="0" applyProtection="0"/>
    <xf numFmtId="0" fontId="90" fillId="0" borderId="28" applyNumberFormat="0" applyFill="0" applyAlignment="0" applyProtection="0"/>
    <xf numFmtId="0" fontId="90" fillId="0" borderId="28" applyNumberFormat="0" applyFill="0" applyAlignment="0" applyProtection="0"/>
    <xf numFmtId="0" fontId="91" fillId="0" borderId="0" applyNumberFormat="0" applyFont="0" applyFill="0" applyAlignment="0" applyProtection="0"/>
    <xf numFmtId="0" fontId="91" fillId="0" borderId="0" applyNumberFormat="0" applyFont="0" applyFill="0" applyAlignment="0" applyProtection="0"/>
    <xf numFmtId="0" fontId="91" fillId="0" borderId="0" applyNumberFormat="0" applyFont="0" applyFill="0" applyAlignment="0" applyProtection="0"/>
    <xf numFmtId="0" fontId="92" fillId="0" borderId="29" applyNumberFormat="0" applyFill="0" applyAlignment="0" applyProtection="0"/>
    <xf numFmtId="0" fontId="92" fillId="0" borderId="29" applyNumberFormat="0" applyFill="0" applyAlignment="0" applyProtection="0"/>
    <xf numFmtId="0" fontId="93" fillId="0" borderId="30" applyNumberFormat="0" applyFill="0" applyAlignment="0" applyProtection="0"/>
    <xf numFmtId="0" fontId="93" fillId="0" borderId="30" applyNumberFormat="0" applyFill="0" applyAlignment="0" applyProtection="0"/>
    <xf numFmtId="0" fontId="93" fillId="0" borderId="30" applyNumberFormat="0" applyFill="0" applyAlignment="0" applyProtection="0"/>
    <xf numFmtId="0" fontId="93" fillId="0" borderId="30" applyNumberFormat="0" applyFill="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 fillId="0" borderId="0"/>
    <xf numFmtId="0" fontId="94" fillId="41" borderId="26" applyNumberFormat="0" applyAlignment="0" applyProtection="0"/>
    <xf numFmtId="0" fontId="94" fillId="41" borderId="26" applyNumberFormat="0" applyAlignment="0" applyProtection="0"/>
    <xf numFmtId="0" fontId="94" fillId="41" borderId="26" applyNumberFormat="0" applyAlignment="0" applyProtection="0"/>
    <xf numFmtId="0" fontId="94" fillId="41" borderId="26" applyNumberFormat="0" applyAlignment="0" applyProtection="0"/>
    <xf numFmtId="0" fontId="95" fillId="0" borderId="31" applyNumberFormat="0" applyFill="0" applyAlignment="0" applyProtection="0"/>
    <xf numFmtId="0" fontId="95" fillId="0" borderId="31" applyNumberFormat="0" applyFill="0" applyAlignment="0" applyProtection="0"/>
    <xf numFmtId="0" fontId="95" fillId="0" borderId="31" applyNumberFormat="0" applyFill="0" applyAlignment="0" applyProtection="0"/>
    <xf numFmtId="0" fontId="95" fillId="0" borderId="31" applyNumberFormat="0" applyFill="0" applyAlignment="0" applyProtection="0"/>
    <xf numFmtId="0" fontId="96" fillId="56" borderId="0" applyNumberFormat="0" applyBorder="0" applyAlignment="0" applyProtection="0"/>
    <xf numFmtId="0" fontId="96" fillId="56" borderId="0" applyNumberFormat="0" applyBorder="0" applyAlignment="0" applyProtection="0"/>
    <xf numFmtId="0" fontId="96" fillId="56" borderId="0" applyNumberFormat="0" applyBorder="0" applyAlignment="0" applyProtection="0"/>
    <xf numFmtId="0" fontId="96" fillId="56" borderId="0" applyNumberFormat="0" applyBorder="0" applyAlignment="0" applyProtection="0"/>
    <xf numFmtId="0" fontId="22" fillId="0" borderId="0"/>
    <xf numFmtId="0" fontId="36" fillId="0" borderId="0" applyFill="0" applyBorder="0"/>
    <xf numFmtId="0" fontId="9" fillId="0" borderId="0"/>
    <xf numFmtId="0" fontId="36" fillId="0" borderId="0" applyFill="0"/>
    <xf numFmtId="0" fontId="22" fillId="0" borderId="0"/>
    <xf numFmtId="0" fontId="86" fillId="0" borderId="0"/>
    <xf numFmtId="0" fontId="86" fillId="0" borderId="0"/>
    <xf numFmtId="0" fontId="86" fillId="0" borderId="0"/>
    <xf numFmtId="0" fontId="81" fillId="0" borderId="0"/>
    <xf numFmtId="0" fontId="86" fillId="0" borderId="0"/>
    <xf numFmtId="0" fontId="86" fillId="0" borderId="0"/>
    <xf numFmtId="0" fontId="36" fillId="0" borderId="0" applyFill="0"/>
    <xf numFmtId="0" fontId="22" fillId="0" borderId="0"/>
    <xf numFmtId="43" fontId="112" fillId="0" borderId="0" applyFont="0" applyFill="0" applyBorder="0" applyAlignment="0" applyProtection="0"/>
    <xf numFmtId="43" fontId="112" fillId="0" borderId="0" applyFont="0" applyFill="0" applyBorder="0" applyAlignment="0" applyProtection="0"/>
    <xf numFmtId="0" fontId="22" fillId="0" borderId="0"/>
    <xf numFmtId="0" fontId="22" fillId="0" borderId="0"/>
    <xf numFmtId="0" fontId="53" fillId="0" borderId="0"/>
    <xf numFmtId="0" fontId="36" fillId="0" borderId="0" applyFill="0"/>
    <xf numFmtId="0" fontId="45" fillId="0" borderId="0"/>
    <xf numFmtId="0" fontId="45" fillId="0" borderId="0"/>
    <xf numFmtId="0" fontId="45" fillId="0" borderId="0"/>
    <xf numFmtId="0" fontId="45" fillId="0" borderId="0"/>
    <xf numFmtId="0" fontId="9" fillId="0" borderId="0"/>
    <xf numFmtId="190" fontId="115" fillId="0" borderId="0" applyFont="0" applyFill="0" applyBorder="0" applyAlignment="0" applyProtection="0"/>
    <xf numFmtId="0" fontId="23" fillId="0" borderId="0"/>
    <xf numFmtId="0" fontId="22" fillId="0" borderId="0"/>
    <xf numFmtId="0" fontId="48" fillId="57" borderId="32" applyNumberFormat="0" applyFont="0" applyAlignment="0" applyProtection="0"/>
    <xf numFmtId="0" fontId="48" fillId="57" borderId="32" applyNumberFormat="0" applyFont="0" applyAlignment="0" applyProtection="0"/>
    <xf numFmtId="0" fontId="48" fillId="57" borderId="32" applyNumberFormat="0" applyFont="0" applyAlignment="0" applyProtection="0"/>
    <xf numFmtId="0" fontId="48" fillId="57" borderId="32" applyNumberFormat="0" applyFont="0" applyAlignment="0" applyProtection="0"/>
    <xf numFmtId="0" fontId="98" fillId="54" borderId="33" applyNumberFormat="0" applyAlignment="0" applyProtection="0"/>
    <xf numFmtId="0" fontId="98" fillId="54" borderId="33" applyNumberFormat="0" applyAlignment="0" applyProtection="0"/>
    <xf numFmtId="0" fontId="98" fillId="54" borderId="33" applyNumberFormat="0" applyAlignment="0" applyProtection="0"/>
    <xf numFmtId="0" fontId="98" fillId="54" borderId="33" applyNumberFormat="0" applyAlignment="0" applyProtection="0"/>
    <xf numFmtId="0" fontId="9" fillId="0" borderId="0"/>
    <xf numFmtId="9" fontId="23" fillId="0" borderId="0" applyFont="0" applyFill="0" applyBorder="0" applyAlignment="0" applyProtection="0"/>
    <xf numFmtId="0" fontId="97" fillId="0" borderId="0">
      <alignment vertical="top"/>
    </xf>
    <xf numFmtId="9" fontId="22"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43" fontId="9" fillId="0" borderId="0" applyFont="0" applyFill="0" applyBorder="0" applyAlignment="0" applyProtection="0"/>
    <xf numFmtId="0" fontId="9" fillId="0" borderId="0"/>
    <xf numFmtId="0" fontId="22" fillId="0" borderId="0"/>
    <xf numFmtId="0" fontId="9" fillId="0" borderId="0"/>
    <xf numFmtId="0" fontId="9" fillId="0" borderId="0"/>
    <xf numFmtId="0" fontId="9" fillId="0" borderId="0"/>
    <xf numFmtId="0" fontId="22" fillId="0" borderId="34" applyNumberFormat="0" applyFont="0" applyBorder="0" applyAlignment="0" applyProtection="0"/>
    <xf numFmtId="0" fontId="22" fillId="0" borderId="34" applyNumberFormat="0" applyFont="0" applyBorder="0" applyAlignment="0" applyProtection="0"/>
    <xf numFmtId="0" fontId="22" fillId="0" borderId="34" applyNumberFormat="0" applyFont="0" applyBorder="0" applyAlignment="0" applyProtection="0"/>
    <xf numFmtId="0" fontId="100" fillId="0" borderId="35" applyNumberFormat="0" applyFill="0" applyAlignment="0" applyProtection="0"/>
    <xf numFmtId="0" fontId="100" fillId="0" borderId="35" applyNumberFormat="0" applyFill="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47" fillId="0" borderId="0"/>
    <xf numFmtId="43" fontId="47" fillId="0" borderId="0" applyFont="0" applyFill="0" applyBorder="0" applyAlignment="0" applyProtection="0"/>
    <xf numFmtId="0" fontId="267" fillId="0" borderId="0" applyNumberFormat="0" applyFill="0" applyBorder="0" applyAlignment="0" applyProtection="0">
      <alignment vertical="top"/>
      <protection locked="0"/>
    </xf>
    <xf numFmtId="43" fontId="9" fillId="0" borderId="0" applyFont="0" applyFill="0" applyBorder="0" applyAlignment="0" applyProtection="0"/>
    <xf numFmtId="0" fontId="9" fillId="0" borderId="0"/>
    <xf numFmtId="0" fontId="9" fillId="0" borderId="0"/>
    <xf numFmtId="200" fontId="22" fillId="0" borderId="0"/>
    <xf numFmtId="0" fontId="9" fillId="0" borderId="0"/>
    <xf numFmtId="0" fontId="22" fillId="0" borderId="0"/>
    <xf numFmtId="0" fontId="266" fillId="0" borderId="0" applyNumberFormat="0" applyFill="0" applyBorder="0" applyAlignment="0" applyProtection="0">
      <alignment vertical="top"/>
      <protection locked="0"/>
    </xf>
    <xf numFmtId="0" fontId="47" fillId="0" borderId="0"/>
    <xf numFmtId="0" fontId="47" fillId="0" borderId="0"/>
    <xf numFmtId="0" fontId="53" fillId="0" borderId="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268" fillId="0" borderId="0"/>
    <xf numFmtId="43" fontId="268" fillId="0" borderId="0" applyFont="0" applyFill="0" applyBorder="0" applyAlignment="0" applyProtection="0"/>
    <xf numFmtId="0" fontId="268" fillId="0" borderId="0" applyNumberFormat="0" applyFont="0" applyFill="0" applyBorder="0" applyAlignment="0" applyProtection="0"/>
    <xf numFmtId="0" fontId="53" fillId="0" borderId="0"/>
    <xf numFmtId="0" fontId="53" fillId="0" borderId="0"/>
    <xf numFmtId="43"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175" fontId="129" fillId="36" borderId="0" applyNumberFormat="0" applyBorder="0" applyAlignment="0" applyProtection="0"/>
    <xf numFmtId="0" fontId="9" fillId="0" borderId="0"/>
    <xf numFmtId="43" fontId="46" fillId="0" borderId="0" applyFont="0" applyFill="0" applyBorder="0" applyAlignment="0" applyProtection="0"/>
    <xf numFmtId="0" fontId="129" fillId="36" borderId="0" applyNumberFormat="0" applyBorder="0" applyAlignment="0" applyProtection="0"/>
    <xf numFmtId="43" fontId="53" fillId="0" borderId="0" applyFont="0" applyFill="0" applyBorder="0" applyAlignment="0" applyProtection="0"/>
    <xf numFmtId="0" fontId="129" fillId="36" borderId="0" applyNumberFormat="0" applyBorder="0" applyAlignment="0" applyProtection="0"/>
    <xf numFmtId="0" fontId="9" fillId="0" borderId="0"/>
    <xf numFmtId="0" fontId="129" fillId="36" borderId="0" applyNumberFormat="0" applyBorder="0" applyAlignment="0" applyProtection="0"/>
    <xf numFmtId="0" fontId="22" fillId="0" borderId="0"/>
    <xf numFmtId="0" fontId="9" fillId="0" borderId="0"/>
    <xf numFmtId="0" fontId="9" fillId="0" borderId="0"/>
    <xf numFmtId="0" fontId="9" fillId="0" borderId="0"/>
    <xf numFmtId="189" fontId="9" fillId="0" borderId="0" applyFont="0" applyFill="0" applyBorder="0" applyAlignment="0" applyProtection="0"/>
    <xf numFmtId="0" fontId="9" fillId="0" borderId="0"/>
    <xf numFmtId="175" fontId="129" fillId="37" borderId="0" applyNumberFormat="0" applyBorder="0" applyAlignment="0" applyProtection="0"/>
    <xf numFmtId="0" fontId="9" fillId="0" borderId="0"/>
    <xf numFmtId="190" fontId="115" fillId="0" borderId="0" applyFont="0" applyFill="0" applyBorder="0" applyAlignment="0" applyProtection="0"/>
    <xf numFmtId="0" fontId="129" fillId="37" borderId="0" applyNumberFormat="0" applyBorder="0" applyAlignment="0" applyProtection="0"/>
    <xf numFmtId="0" fontId="129" fillId="37" borderId="0" applyNumberFormat="0" applyBorder="0" applyAlignment="0" applyProtection="0"/>
    <xf numFmtId="0" fontId="129" fillId="37" borderId="0" applyNumberFormat="0" applyBorder="0" applyAlignment="0" applyProtection="0"/>
    <xf numFmtId="0" fontId="115" fillId="0" borderId="0"/>
    <xf numFmtId="0" fontId="9" fillId="0" borderId="0"/>
    <xf numFmtId="0" fontId="9" fillId="0" borderId="0"/>
    <xf numFmtId="175" fontId="129" fillId="38" borderId="0" applyNumberFormat="0" applyBorder="0" applyAlignment="0" applyProtection="0"/>
    <xf numFmtId="0" fontId="9" fillId="0" borderId="0"/>
    <xf numFmtId="0" fontId="129" fillId="38" borderId="0" applyNumberFormat="0" applyBorder="0" applyAlignment="0" applyProtection="0"/>
    <xf numFmtId="38" fontId="121" fillId="0" borderId="0" applyFont="0" applyFill="0" applyBorder="0" applyAlignment="0" applyProtection="0"/>
    <xf numFmtId="0" fontId="129" fillId="38" borderId="0" applyNumberFormat="0" applyBorder="0" applyAlignment="0" applyProtection="0"/>
    <xf numFmtId="0" fontId="36" fillId="0" borderId="0" applyFill="0" applyBorder="0"/>
    <xf numFmtId="0" fontId="129" fillId="38" borderId="0" applyNumberFormat="0" applyBorder="0" applyAlignment="0" applyProtection="0"/>
    <xf numFmtId="0" fontId="9" fillId="0" borderId="0"/>
    <xf numFmtId="0" fontId="9" fillId="0" borderId="0"/>
    <xf numFmtId="0" fontId="112" fillId="0" borderId="0"/>
    <xf numFmtId="0" fontId="36" fillId="0" borderId="0" applyFill="0" applyBorder="0"/>
    <xf numFmtId="0" fontId="9" fillId="0" borderId="0"/>
    <xf numFmtId="0" fontId="9" fillId="0" borderId="0"/>
    <xf numFmtId="175" fontId="129" fillId="39" borderId="0" applyNumberFormat="0" applyBorder="0" applyAlignment="0" applyProtection="0"/>
    <xf numFmtId="0" fontId="129" fillId="39" borderId="0" applyNumberFormat="0" applyBorder="0" applyAlignment="0" applyProtection="0"/>
    <xf numFmtId="190" fontId="115" fillId="0" borderId="0" applyFont="0" applyFill="0" applyBorder="0" applyAlignment="0" applyProtection="0"/>
    <xf numFmtId="0" fontId="129" fillId="39" borderId="0" applyNumberFormat="0" applyBorder="0" applyAlignment="0" applyProtection="0"/>
    <xf numFmtId="0" fontId="112" fillId="0" borderId="0" applyFont="0" applyFill="0" applyBorder="0" applyAlignment="0" applyProtection="0"/>
    <xf numFmtId="0" fontId="129" fillId="39" borderId="0" applyNumberFormat="0" applyBorder="0" applyAlignment="0" applyProtection="0"/>
    <xf numFmtId="0" fontId="9" fillId="0" borderId="0"/>
    <xf numFmtId="0" fontId="9" fillId="0" borderId="0"/>
    <xf numFmtId="0" fontId="36" fillId="0" borderId="0" applyFill="0" applyBorder="0"/>
    <xf numFmtId="190" fontId="115" fillId="0" borderId="0" applyFont="0" applyFill="0" applyBorder="0" applyAlignment="0" applyProtection="0"/>
    <xf numFmtId="175" fontId="129" fillId="40" borderId="0" applyNumberFormat="0" applyBorder="0" applyAlignment="0" applyProtection="0"/>
    <xf numFmtId="0" fontId="9" fillId="0" borderId="0"/>
    <xf numFmtId="0" fontId="9" fillId="0" borderId="0"/>
    <xf numFmtId="0" fontId="129" fillId="40" borderId="0" applyNumberFormat="0" applyBorder="0" applyAlignment="0" applyProtection="0"/>
    <xf numFmtId="0" fontId="9" fillId="0" borderId="0"/>
    <xf numFmtId="0" fontId="129" fillId="40" borderId="0" applyNumberFormat="0" applyBorder="0" applyAlignment="0" applyProtection="0"/>
    <xf numFmtId="0" fontId="36" fillId="0" borderId="0" applyFill="0" applyBorder="0"/>
    <xf numFmtId="0" fontId="129" fillId="40" borderId="0" applyNumberFormat="0" applyBorder="0" applyAlignment="0" applyProtection="0"/>
    <xf numFmtId="0" fontId="53" fillId="0" borderId="0"/>
    <xf numFmtId="0" fontId="74" fillId="0" borderId="0"/>
    <xf numFmtId="0" fontId="36" fillId="0" borderId="0" applyFill="0"/>
    <xf numFmtId="175" fontId="129" fillId="41" borderId="0" applyNumberFormat="0" applyBorder="0" applyAlignment="0" applyProtection="0"/>
    <xf numFmtId="0" fontId="129" fillId="41" borderId="0" applyNumberFormat="0" applyBorder="0" applyAlignment="0" applyProtection="0"/>
    <xf numFmtId="0" fontId="129" fillId="41" borderId="0" applyNumberFormat="0" applyBorder="0" applyAlignment="0" applyProtection="0"/>
    <xf numFmtId="0" fontId="129" fillId="41" borderId="0" applyNumberFormat="0" applyBorder="0" applyAlignment="0" applyProtection="0"/>
    <xf numFmtId="0" fontId="9" fillId="0" borderId="0"/>
    <xf numFmtId="0" fontId="9" fillId="0" borderId="0"/>
    <xf numFmtId="190" fontId="115" fillId="0" borderId="0" applyFont="0" applyFill="0" applyBorder="0" applyAlignment="0" applyProtection="0"/>
    <xf numFmtId="175" fontId="129" fillId="42" borderId="0" applyNumberFormat="0" applyBorder="0" applyAlignment="0" applyProtection="0"/>
    <xf numFmtId="0" fontId="9" fillId="0" borderId="0"/>
    <xf numFmtId="0" fontId="129" fillId="42" borderId="0" applyNumberFormat="0" applyBorder="0" applyAlignment="0" applyProtection="0"/>
    <xf numFmtId="0" fontId="129" fillId="42" borderId="0" applyNumberFormat="0" applyBorder="0" applyAlignment="0" applyProtection="0"/>
    <xf numFmtId="43" fontId="9" fillId="0" borderId="0" applyFont="0" applyFill="0" applyBorder="0" applyAlignment="0" applyProtection="0"/>
    <xf numFmtId="0" fontId="129" fillId="42" borderId="0" applyNumberFormat="0" applyBorder="0" applyAlignment="0" applyProtection="0"/>
    <xf numFmtId="0" fontId="53" fillId="0" borderId="0" applyFont="0" applyFill="0" applyBorder="0" applyAlignment="0" applyProtection="0"/>
    <xf numFmtId="0" fontId="9" fillId="0" borderId="0"/>
    <xf numFmtId="175" fontId="129" fillId="43" borderId="0" applyNumberFormat="0" applyBorder="0" applyAlignment="0" applyProtection="0"/>
    <xf numFmtId="190" fontId="115" fillId="0" borderId="0" applyFont="0" applyFill="0" applyBorder="0" applyAlignment="0" applyProtection="0"/>
    <xf numFmtId="0" fontId="129" fillId="43" borderId="0" applyNumberFormat="0" applyBorder="0" applyAlignment="0" applyProtection="0"/>
    <xf numFmtId="0" fontId="9" fillId="0" borderId="0"/>
    <xf numFmtId="0" fontId="129" fillId="43" borderId="0" applyNumberFormat="0" applyBorder="0" applyAlignment="0" applyProtection="0"/>
    <xf numFmtId="0" fontId="36" fillId="0" borderId="0" applyFill="0"/>
    <xf numFmtId="0" fontId="129" fillId="43" borderId="0" applyNumberFormat="0" applyBorder="0" applyAlignment="0" applyProtection="0"/>
    <xf numFmtId="0" fontId="94" fillId="41" borderId="26" applyNumberFormat="0" applyAlignment="0" applyProtection="0"/>
    <xf numFmtId="0" fontId="9" fillId="0" borderId="0"/>
    <xf numFmtId="0" fontId="9" fillId="0" borderId="0"/>
    <xf numFmtId="0" fontId="9" fillId="0" borderId="0"/>
    <xf numFmtId="175" fontId="129" fillId="44" borderId="0" applyNumberFormat="0" applyBorder="0" applyAlignment="0" applyProtection="0"/>
    <xf numFmtId="0" fontId="9" fillId="0" borderId="0"/>
    <xf numFmtId="0" fontId="9" fillId="0" borderId="0"/>
    <xf numFmtId="0" fontId="129" fillId="44" borderId="0" applyNumberFormat="0" applyBorder="0" applyAlignment="0" applyProtection="0"/>
    <xf numFmtId="0" fontId="129" fillId="44" borderId="0" applyNumberFormat="0" applyBorder="0" applyAlignment="0" applyProtection="0"/>
    <xf numFmtId="0" fontId="129" fillId="44"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175" fontId="129" fillId="39" borderId="0" applyNumberFormat="0" applyBorder="0" applyAlignment="0" applyProtection="0"/>
    <xf numFmtId="165" fontId="36" fillId="0" borderId="0" applyFont="0" applyFill="0" applyBorder="0" applyAlignment="0" applyProtection="0"/>
    <xf numFmtId="0" fontId="129" fillId="39" borderId="0" applyNumberFormat="0" applyBorder="0" applyAlignment="0" applyProtection="0"/>
    <xf numFmtId="0" fontId="129" fillId="39" borderId="0" applyNumberFormat="0" applyBorder="0" applyAlignment="0" applyProtection="0"/>
    <xf numFmtId="0" fontId="129" fillId="39" borderId="0" applyNumberFormat="0" applyBorder="0" applyAlignment="0" applyProtection="0"/>
    <xf numFmtId="0" fontId="107" fillId="0" borderId="0"/>
    <xf numFmtId="189" fontId="9" fillId="0" borderId="0" applyFont="0" applyFill="0" applyBorder="0" applyAlignment="0" applyProtection="0"/>
    <xf numFmtId="175" fontId="129" fillId="42" borderId="0" applyNumberFormat="0" applyBorder="0" applyAlignment="0" applyProtection="0"/>
    <xf numFmtId="0" fontId="9" fillId="0" borderId="0"/>
    <xf numFmtId="0" fontId="129" fillId="42" borderId="0" applyNumberFormat="0" applyBorder="0" applyAlignment="0" applyProtection="0"/>
    <xf numFmtId="0" fontId="9" fillId="0" borderId="0"/>
    <xf numFmtId="0" fontId="129" fillId="42" borderId="0" applyNumberFormat="0" applyBorder="0" applyAlignment="0" applyProtection="0"/>
    <xf numFmtId="0" fontId="129" fillId="42" borderId="0" applyNumberFormat="0" applyBorder="0" applyAlignment="0" applyProtection="0"/>
    <xf numFmtId="165" fontId="36" fillId="0" borderId="0" applyFont="0" applyFill="0" applyBorder="0" applyAlignment="0" applyProtection="0"/>
    <xf numFmtId="43" fontId="9" fillId="0" borderId="0" applyFont="0" applyFill="0" applyBorder="0" applyAlignment="0" applyProtection="0"/>
    <xf numFmtId="0" fontId="9" fillId="0" borderId="0"/>
    <xf numFmtId="175" fontId="129" fillId="45" borderId="0" applyNumberFormat="0" applyBorder="0" applyAlignment="0" applyProtection="0"/>
    <xf numFmtId="43" fontId="112" fillId="0" borderId="0" applyFont="0" applyFill="0" applyBorder="0" applyAlignment="0" applyProtection="0"/>
    <xf numFmtId="0" fontId="129" fillId="45" borderId="0" applyNumberFormat="0" applyBorder="0" applyAlignment="0" applyProtection="0"/>
    <xf numFmtId="0" fontId="129" fillId="45" borderId="0" applyNumberFormat="0" applyBorder="0" applyAlignment="0" applyProtection="0"/>
    <xf numFmtId="43" fontId="9" fillId="0" borderId="0" applyFont="0" applyFill="0" applyBorder="0" applyAlignment="0" applyProtection="0"/>
    <xf numFmtId="0" fontId="129" fillId="45" borderId="0" applyNumberFormat="0" applyBorder="0" applyAlignment="0" applyProtection="0"/>
    <xf numFmtId="190" fontId="115" fillId="0" borderId="0" applyFont="0" applyFill="0" applyBorder="0" applyAlignment="0" applyProtection="0"/>
    <xf numFmtId="0" fontId="36" fillId="0" borderId="0" applyFill="0" applyBorder="0"/>
    <xf numFmtId="175" fontId="130" fillId="46" borderId="0" applyNumberFormat="0" applyBorder="0" applyAlignment="0" applyProtection="0"/>
    <xf numFmtId="0" fontId="36" fillId="0" borderId="0" applyFill="0"/>
    <xf numFmtId="0" fontId="130" fillId="46" borderId="0" applyNumberFormat="0" applyBorder="0" applyAlignment="0" applyProtection="0"/>
    <xf numFmtId="0" fontId="130" fillId="46" borderId="0" applyNumberFormat="0" applyBorder="0" applyAlignment="0" applyProtection="0"/>
    <xf numFmtId="0" fontId="130" fillId="46" borderId="0" applyNumberFormat="0" applyBorder="0" applyAlignment="0" applyProtection="0"/>
    <xf numFmtId="43" fontId="22" fillId="0" borderId="0" applyFont="0" applyFill="0" applyBorder="0" applyAlignment="0" applyProtection="0"/>
    <xf numFmtId="43" fontId="107" fillId="0" borderId="0" applyFont="0" applyFill="0" applyBorder="0" applyAlignment="0" applyProtection="0"/>
    <xf numFmtId="0" fontId="9" fillId="0" borderId="0"/>
    <xf numFmtId="175" fontId="130" fillId="43" borderId="0" applyNumberFormat="0" applyBorder="0" applyAlignment="0" applyProtection="0"/>
    <xf numFmtId="0" fontId="130" fillId="43" borderId="0" applyNumberFormat="0" applyBorder="0" applyAlignment="0" applyProtection="0"/>
    <xf numFmtId="0" fontId="130" fillId="43" borderId="0" applyNumberFormat="0" applyBorder="0" applyAlignment="0" applyProtection="0"/>
    <xf numFmtId="0" fontId="9" fillId="0" borderId="0"/>
    <xf numFmtId="0" fontId="130" fillId="43" borderId="0" applyNumberFormat="0" applyBorder="0" applyAlignment="0" applyProtection="0"/>
    <xf numFmtId="0" fontId="36" fillId="0" borderId="0" applyFill="0"/>
    <xf numFmtId="0" fontId="9" fillId="0" borderId="0"/>
    <xf numFmtId="0" fontId="9" fillId="0" borderId="0"/>
    <xf numFmtId="43" fontId="9" fillId="0" borderId="0" applyFont="0" applyFill="0" applyBorder="0" applyAlignment="0" applyProtection="0"/>
    <xf numFmtId="165" fontId="112" fillId="0" borderId="0" applyFont="0" applyFill="0" applyBorder="0" applyAlignment="0" applyProtection="0"/>
    <xf numFmtId="0" fontId="9" fillId="0" borderId="0"/>
    <xf numFmtId="175" fontId="130" fillId="44" borderId="0" applyNumberFormat="0" applyBorder="0" applyAlignment="0" applyProtection="0"/>
    <xf numFmtId="9" fontId="19" fillId="0" borderId="0" applyFont="0" applyFill="0" applyBorder="0" applyAlignment="0" applyProtection="0"/>
    <xf numFmtId="179" fontId="22" fillId="0" borderId="0" applyFont="0" applyFill="0" applyBorder="0" applyAlignment="0" applyProtection="0"/>
    <xf numFmtId="0" fontId="130" fillId="44" borderId="0" applyNumberFormat="0" applyBorder="0" applyAlignment="0" applyProtection="0"/>
    <xf numFmtId="0" fontId="130" fillId="44" borderId="0" applyNumberFormat="0" applyBorder="0" applyAlignment="0" applyProtection="0"/>
    <xf numFmtId="0" fontId="130" fillId="44" borderId="0" applyNumberFormat="0" applyBorder="0" applyAlignment="0" applyProtection="0"/>
    <xf numFmtId="0" fontId="9" fillId="0" borderId="0"/>
    <xf numFmtId="43" fontId="112" fillId="0" borderId="0" applyFont="0" applyFill="0" applyBorder="0" applyAlignment="0" applyProtection="0"/>
    <xf numFmtId="0" fontId="9" fillId="0" borderId="0"/>
    <xf numFmtId="175" fontId="130" fillId="47" borderId="0" applyNumberFormat="0" applyBorder="0" applyAlignment="0" applyProtection="0"/>
    <xf numFmtId="0" fontId="9" fillId="0" borderId="0"/>
    <xf numFmtId="0" fontId="130" fillId="47" borderId="0" applyNumberFormat="0" applyBorder="0" applyAlignment="0" applyProtection="0"/>
    <xf numFmtId="0" fontId="130" fillId="47" borderId="0" applyNumberFormat="0" applyBorder="0" applyAlignment="0" applyProtection="0"/>
    <xf numFmtId="0" fontId="94" fillId="41" borderId="26" applyNumberFormat="0" applyAlignment="0" applyProtection="0"/>
    <xf numFmtId="0" fontId="130" fillId="47" borderId="0" applyNumberFormat="0" applyBorder="0" applyAlignment="0" applyProtection="0"/>
    <xf numFmtId="175" fontId="130" fillId="48" borderId="0" applyNumberFormat="0" applyBorder="0" applyAlignment="0" applyProtection="0"/>
    <xf numFmtId="43" fontId="112" fillId="0" borderId="0" applyFont="0" applyFill="0" applyBorder="0" applyAlignment="0" applyProtection="0"/>
    <xf numFmtId="0" fontId="130" fillId="48" borderId="0" applyNumberFormat="0" applyBorder="0" applyAlignment="0" applyProtection="0"/>
    <xf numFmtId="0" fontId="107" fillId="0" borderId="0"/>
    <xf numFmtId="0" fontId="130" fillId="48" borderId="0" applyNumberFormat="0" applyBorder="0" applyAlignment="0" applyProtection="0"/>
    <xf numFmtId="190" fontId="115" fillId="0" borderId="0" applyFont="0" applyFill="0" applyBorder="0" applyAlignment="0" applyProtection="0"/>
    <xf numFmtId="0" fontId="130" fillId="48" borderId="0" applyNumberFormat="0" applyBorder="0" applyAlignment="0" applyProtection="0"/>
    <xf numFmtId="43" fontId="112" fillId="0" borderId="0" applyFont="0" applyFill="0" applyBorder="0" applyAlignment="0" applyProtection="0"/>
    <xf numFmtId="0" fontId="9" fillId="0" borderId="0"/>
    <xf numFmtId="0" fontId="9" fillId="0" borderId="0"/>
    <xf numFmtId="175" fontId="130" fillId="49" borderId="0" applyNumberFormat="0" applyBorder="0" applyAlignment="0" applyProtection="0"/>
    <xf numFmtId="9" fontId="9" fillId="0" borderId="0" applyFont="0" applyFill="0" applyBorder="0" applyAlignment="0" applyProtection="0"/>
    <xf numFmtId="0" fontId="130" fillId="49" borderId="0" applyNumberFormat="0" applyBorder="0" applyAlignment="0" applyProtection="0"/>
    <xf numFmtId="0" fontId="130" fillId="49" borderId="0" applyNumberFormat="0" applyBorder="0" applyAlignment="0" applyProtection="0"/>
    <xf numFmtId="0" fontId="130" fillId="49" borderId="0" applyNumberFormat="0" applyBorder="0" applyAlignment="0" applyProtection="0"/>
    <xf numFmtId="0" fontId="9" fillId="0" borderId="0"/>
    <xf numFmtId="0" fontId="9" fillId="0" borderId="0"/>
    <xf numFmtId="0" fontId="36" fillId="0" borderId="0" applyFill="0" applyBorder="0"/>
    <xf numFmtId="0" fontId="9" fillId="0" borderId="0"/>
    <xf numFmtId="175" fontId="130" fillId="50" borderId="0" applyNumberFormat="0" applyBorder="0" applyAlignment="0" applyProtection="0"/>
    <xf numFmtId="43" fontId="9" fillId="0" borderId="0" applyFont="0" applyFill="0" applyBorder="0" applyAlignment="0" applyProtection="0"/>
    <xf numFmtId="0" fontId="130" fillId="50" borderId="0" applyNumberFormat="0" applyBorder="0" applyAlignment="0" applyProtection="0"/>
    <xf numFmtId="0" fontId="130" fillId="50" borderId="0" applyNumberFormat="0" applyBorder="0" applyAlignment="0" applyProtection="0"/>
    <xf numFmtId="0" fontId="130" fillId="50" borderId="0" applyNumberFormat="0" applyBorder="0" applyAlignment="0" applyProtection="0"/>
    <xf numFmtId="43" fontId="116" fillId="0" borderId="0" applyFont="0" applyFill="0" applyBorder="0" applyAlignment="0" applyProtection="0"/>
    <xf numFmtId="175" fontId="130" fillId="51" borderId="0" applyNumberFormat="0" applyBorder="0" applyAlignment="0" applyProtection="0"/>
    <xf numFmtId="43" fontId="112" fillId="0" borderId="0" applyFont="0" applyFill="0" applyBorder="0" applyAlignment="0" applyProtection="0"/>
    <xf numFmtId="0" fontId="130" fillId="51" borderId="0" applyNumberFormat="0" applyBorder="0" applyAlignment="0" applyProtection="0"/>
    <xf numFmtId="0" fontId="130" fillId="51" borderId="0" applyNumberFormat="0" applyBorder="0" applyAlignment="0" applyProtection="0"/>
    <xf numFmtId="0" fontId="9" fillId="0" borderId="0"/>
    <xf numFmtId="0" fontId="130" fillId="51" borderId="0" applyNumberFormat="0" applyBorder="0" applyAlignment="0" applyProtection="0"/>
    <xf numFmtId="0" fontId="9" fillId="0" borderId="0"/>
    <xf numFmtId="167" fontId="19" fillId="0" borderId="0" applyFont="0" applyFill="0" applyBorder="0" applyAlignment="0" applyProtection="0"/>
    <xf numFmtId="0" fontId="36" fillId="0" borderId="0" applyFill="0" applyBorder="0"/>
    <xf numFmtId="165" fontId="36" fillId="0" borderId="0" applyFont="0" applyFill="0" applyBorder="0" applyAlignment="0" applyProtection="0"/>
    <xf numFmtId="0" fontId="9" fillId="0" borderId="0"/>
    <xf numFmtId="0" fontId="36" fillId="0" borderId="0" applyFill="0" applyBorder="0"/>
    <xf numFmtId="175" fontId="130" fillId="52" borderId="0" applyNumberFormat="0" applyBorder="0" applyAlignment="0" applyProtection="0"/>
    <xf numFmtId="0" fontId="130" fillId="52" borderId="0" applyNumberFormat="0" applyBorder="0" applyAlignment="0" applyProtection="0"/>
    <xf numFmtId="0" fontId="130" fillId="52" borderId="0" applyNumberFormat="0" applyBorder="0" applyAlignment="0" applyProtection="0"/>
    <xf numFmtId="0" fontId="130" fillId="52" borderId="0" applyNumberFormat="0" applyBorder="0" applyAlignment="0" applyProtection="0"/>
    <xf numFmtId="190" fontId="115" fillId="0" borderId="0" applyFont="0" applyFill="0" applyBorder="0" applyAlignment="0" applyProtection="0"/>
    <xf numFmtId="0" fontId="9" fillId="0" borderId="0"/>
    <xf numFmtId="0" fontId="9" fillId="0" borderId="0"/>
    <xf numFmtId="175" fontId="130" fillId="47" borderId="0" applyNumberFormat="0" applyBorder="0" applyAlignment="0" applyProtection="0"/>
    <xf numFmtId="9" fontId="9" fillId="0" borderId="0" applyFont="0" applyFill="0" applyBorder="0" applyAlignment="0" applyProtection="0"/>
    <xf numFmtId="0" fontId="9" fillId="0" borderId="0"/>
    <xf numFmtId="0" fontId="130" fillId="47" borderId="0" applyNumberFormat="0" applyBorder="0" applyAlignment="0" applyProtection="0"/>
    <xf numFmtId="0" fontId="130" fillId="47" borderId="0" applyNumberFormat="0" applyBorder="0" applyAlignment="0" applyProtection="0"/>
    <xf numFmtId="43" fontId="112" fillId="0" borderId="0" applyFont="0" applyFill="0" applyBorder="0" applyAlignment="0" applyProtection="0"/>
    <xf numFmtId="0" fontId="130" fillId="47" borderId="0" applyNumberFormat="0" applyBorder="0" applyAlignment="0" applyProtection="0"/>
    <xf numFmtId="0" fontId="112" fillId="0" borderId="0"/>
    <xf numFmtId="0" fontId="9" fillId="0" borderId="0"/>
    <xf numFmtId="43" fontId="112" fillId="0" borderId="0" applyFont="0" applyFill="0" applyBorder="0" applyAlignment="0" applyProtection="0"/>
    <xf numFmtId="0" fontId="9" fillId="0" borderId="0"/>
    <xf numFmtId="175" fontId="130" fillId="48" borderId="0" applyNumberFormat="0" applyBorder="0" applyAlignment="0" applyProtection="0"/>
    <xf numFmtId="0" fontId="9" fillId="0" borderId="0"/>
    <xf numFmtId="0" fontId="91" fillId="0" borderId="0" applyNumberFormat="0" applyFont="0" applyFill="0" applyAlignment="0" applyProtection="0"/>
    <xf numFmtId="0" fontId="130" fillId="48" borderId="0" applyNumberFormat="0" applyBorder="0" applyAlignment="0" applyProtection="0"/>
    <xf numFmtId="0" fontId="53" fillId="0" borderId="0"/>
    <xf numFmtId="0" fontId="130" fillId="48" borderId="0" applyNumberFormat="0" applyBorder="0" applyAlignment="0" applyProtection="0"/>
    <xf numFmtId="0" fontId="130" fillId="48" borderId="0" applyNumberFormat="0" applyBorder="0" applyAlignment="0" applyProtection="0"/>
    <xf numFmtId="190" fontId="115" fillId="0" borderId="0" applyFont="0" applyFill="0" applyBorder="0" applyAlignment="0" applyProtection="0"/>
    <xf numFmtId="190" fontId="115" fillId="0" borderId="0" applyFont="0" applyFill="0" applyBorder="0" applyAlignment="0" applyProtection="0"/>
    <xf numFmtId="190" fontId="115" fillId="0" borderId="0" applyFont="0" applyFill="0" applyBorder="0" applyAlignment="0" applyProtection="0"/>
    <xf numFmtId="0" fontId="9" fillId="0" borderId="0"/>
    <xf numFmtId="175" fontId="130" fillId="53" borderId="0" applyNumberFormat="0" applyBorder="0" applyAlignment="0" applyProtection="0"/>
    <xf numFmtId="0" fontId="115" fillId="0" borderId="0"/>
    <xf numFmtId="190" fontId="115" fillId="0" borderId="0" applyFont="0" applyFill="0" applyBorder="0" applyAlignment="0" applyProtection="0"/>
    <xf numFmtId="0" fontId="130" fillId="53" borderId="0" applyNumberFormat="0" applyBorder="0" applyAlignment="0" applyProtection="0"/>
    <xf numFmtId="43" fontId="112" fillId="0" borderId="0" applyFont="0" applyFill="0" applyBorder="0" applyAlignment="0" applyProtection="0"/>
    <xf numFmtId="0" fontId="130" fillId="53" borderId="0" applyNumberFormat="0" applyBorder="0" applyAlignment="0" applyProtection="0"/>
    <xf numFmtId="0" fontId="19" fillId="0" borderId="0"/>
    <xf numFmtId="0" fontId="130" fillId="53" borderId="0" applyNumberFormat="0" applyBorder="0" applyAlignment="0" applyProtection="0"/>
    <xf numFmtId="0" fontId="36" fillId="0" borderId="0" applyFill="0"/>
    <xf numFmtId="43" fontId="112" fillId="0" borderId="0" applyFont="0" applyFill="0" applyBorder="0" applyAlignment="0" applyProtection="0"/>
    <xf numFmtId="0" fontId="9" fillId="0" borderId="0"/>
    <xf numFmtId="0" fontId="115" fillId="0" borderId="0"/>
    <xf numFmtId="0" fontId="9" fillId="0" borderId="0"/>
    <xf numFmtId="175" fontId="132" fillId="37" borderId="0" applyNumberFormat="0" applyBorder="0" applyAlignment="0" applyProtection="0"/>
    <xf numFmtId="0" fontId="115" fillId="0" borderId="0"/>
    <xf numFmtId="0" fontId="132" fillId="37" borderId="0" applyNumberFormat="0" applyBorder="0" applyAlignment="0" applyProtection="0"/>
    <xf numFmtId="0" fontId="115" fillId="0" borderId="0"/>
    <xf numFmtId="0" fontId="132" fillId="37" borderId="0" applyNumberFormat="0" applyBorder="0" applyAlignment="0" applyProtection="0"/>
    <xf numFmtId="0" fontId="115" fillId="0" borderId="0"/>
    <xf numFmtId="0" fontId="132" fillId="37" borderId="0" applyNumberFormat="0" applyBorder="0" applyAlignment="0" applyProtection="0"/>
    <xf numFmtId="0" fontId="115" fillId="0" borderId="0"/>
    <xf numFmtId="276" fontId="22" fillId="0" borderId="0" applyFont="0" applyFill="0" applyBorder="0" applyAlignment="0" applyProtection="0"/>
    <xf numFmtId="43"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0" fontId="36" fillId="0" borderId="0" applyFill="0" applyBorder="0"/>
    <xf numFmtId="0" fontId="134" fillId="54" borderId="26" applyNumberFormat="0" applyAlignment="0" applyProtection="0"/>
    <xf numFmtId="0" fontId="134" fillId="54" borderId="26" applyNumberFormat="0" applyAlignment="0" applyProtection="0"/>
    <xf numFmtId="0" fontId="9" fillId="0" borderId="0"/>
    <xf numFmtId="0" fontId="115" fillId="0" borderId="0"/>
    <xf numFmtId="175" fontId="136" fillId="55" borderId="27" applyNumberFormat="0" applyAlignment="0" applyProtection="0"/>
    <xf numFmtId="165" fontId="36" fillId="0" borderId="0" applyFont="0" applyFill="0" applyBorder="0" applyAlignment="0" applyProtection="0"/>
    <xf numFmtId="0" fontId="115" fillId="0" borderId="0"/>
    <xf numFmtId="0" fontId="136" fillId="55" borderId="27" applyNumberFormat="0" applyAlignment="0" applyProtection="0"/>
    <xf numFmtId="0" fontId="112" fillId="0" borderId="0"/>
    <xf numFmtId="0" fontId="136" fillId="55" borderId="27" applyNumberFormat="0" applyAlignment="0" applyProtection="0"/>
    <xf numFmtId="0" fontId="136" fillId="55" borderId="27" applyNumberFormat="0" applyAlignment="0" applyProtection="0"/>
    <xf numFmtId="0" fontId="9" fillId="0" borderId="0"/>
    <xf numFmtId="0" fontId="97" fillId="0" borderId="0">
      <alignment vertical="top"/>
    </xf>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9" fillId="0" borderId="0" applyFont="0" applyFill="0" applyBorder="0" applyAlignment="0" applyProtection="0"/>
    <xf numFmtId="43" fontId="137" fillId="0" borderId="0" applyFont="0" applyFill="0" applyBorder="0" applyAlignment="0" applyProtection="0"/>
    <xf numFmtId="43" fontId="46" fillId="0" borderId="0" applyFont="0" applyFill="0" applyBorder="0" applyAlignment="0" applyProtection="0"/>
    <xf numFmtId="0" fontId="9" fillId="0" borderId="0"/>
    <xf numFmtId="43" fontId="23" fillId="0" borderId="0" applyFont="0" applyFill="0" applyBorder="0" applyAlignment="0" applyProtection="0"/>
    <xf numFmtId="43" fontId="23" fillId="0" borderId="0" applyFont="0" applyFill="0" applyBorder="0" applyAlignment="0" applyProtection="0"/>
    <xf numFmtId="190" fontId="115" fillId="0" borderId="0" applyFont="0" applyFill="0" applyBorder="0" applyAlignment="0" applyProtection="0"/>
    <xf numFmtId="43" fontId="112" fillId="0" borderId="0" applyFont="0" applyFill="0" applyBorder="0" applyAlignment="0" applyProtection="0"/>
    <xf numFmtId="0" fontId="9" fillId="0" borderId="0"/>
    <xf numFmtId="175" fontId="22" fillId="0" borderId="0" applyFont="0" applyFill="0" applyBorder="0" applyAlignment="0" applyProtection="0"/>
    <xf numFmtId="43" fontId="23" fillId="0" borderId="0" applyFont="0" applyFill="0" applyBorder="0" applyAlignment="0" applyProtection="0"/>
    <xf numFmtId="0" fontId="9" fillId="0" borderId="0"/>
    <xf numFmtId="43" fontId="23" fillId="0" borderId="0" applyFont="0" applyFill="0" applyBorder="0" applyAlignment="0" applyProtection="0"/>
    <xf numFmtId="275" fontId="107"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9" fillId="0" borderId="0"/>
    <xf numFmtId="43" fontId="9" fillId="0" borderId="0" applyFont="0" applyFill="0" applyBorder="0" applyAlignment="0" applyProtection="0"/>
    <xf numFmtId="43" fontId="129" fillId="0" borderId="0" applyFont="0" applyFill="0" applyBorder="0" applyAlignment="0" applyProtection="0"/>
    <xf numFmtId="175" fontId="22"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175" fontId="22" fillId="0" borderId="0" applyFont="0" applyFill="0" applyBorder="0" applyAlignment="0" applyProtection="0"/>
    <xf numFmtId="43" fontId="23" fillId="0" borderId="0" applyFont="0" applyFill="0" applyBorder="0" applyAlignment="0" applyProtection="0"/>
    <xf numFmtId="0" fontId="22" fillId="0" borderId="0"/>
    <xf numFmtId="189" fontId="9"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112" fillId="0" borderId="0"/>
    <xf numFmtId="43" fontId="23"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175" fontId="22" fillId="0" borderId="0" applyFont="0" applyFill="0" applyBorder="0" applyAlignment="0" applyProtection="0"/>
    <xf numFmtId="43" fontId="9" fillId="0" borderId="0" applyFont="0" applyFill="0" applyBorder="0" applyAlignment="0" applyProtection="0"/>
    <xf numFmtId="189" fontId="9" fillId="0" borderId="0" applyFont="0" applyFill="0" applyBorder="0" applyAlignment="0" applyProtection="0"/>
    <xf numFmtId="0" fontId="53" fillId="0" borderId="0"/>
    <xf numFmtId="0" fontId="36" fillId="0" borderId="0" applyFill="0" applyBorder="0"/>
    <xf numFmtId="0" fontId="9" fillId="0" borderId="0"/>
    <xf numFmtId="175" fontId="138" fillId="0" borderId="0" applyNumberFormat="0" applyFill="0" applyBorder="0" applyAlignment="0" applyProtection="0"/>
    <xf numFmtId="42" fontId="120" fillId="0" borderId="0" applyFont="0" applyFill="0" applyBorder="0" applyAlignment="0" applyProtection="0"/>
    <xf numFmtId="0" fontId="112" fillId="0" borderId="0"/>
    <xf numFmtId="0" fontId="138" fillId="0" borderId="0" applyNumberFormat="0" applyFill="0" applyBorder="0" applyAlignment="0" applyProtection="0"/>
    <xf numFmtId="43" fontId="53" fillId="0" borderId="0" applyFont="0" applyFill="0" applyBorder="0" applyAlignment="0" applyProtection="0"/>
    <xf numFmtId="0" fontId="138" fillId="0" borderId="0" applyNumberFormat="0" applyFill="0" applyBorder="0" applyAlignment="0" applyProtection="0"/>
    <xf numFmtId="0" fontId="138" fillId="0" borderId="0" applyNumberFormat="0" applyFill="0" applyBorder="0" applyAlignment="0" applyProtection="0"/>
    <xf numFmtId="0" fontId="9" fillId="0" borderId="0"/>
    <xf numFmtId="0" fontId="36" fillId="0" borderId="0" applyFill="0" applyBorder="0"/>
    <xf numFmtId="175" fontId="140" fillId="38" borderId="0" applyNumberFormat="0" applyBorder="0" applyAlignment="0" applyProtection="0"/>
    <xf numFmtId="0" fontId="140" fillId="38" borderId="0" applyNumberFormat="0" applyBorder="0" applyAlignment="0" applyProtection="0"/>
    <xf numFmtId="190" fontId="115" fillId="0" borderId="0" applyFont="0" applyFill="0" applyBorder="0" applyAlignment="0" applyProtection="0"/>
    <xf numFmtId="0" fontId="140" fillId="38" borderId="0" applyNumberFormat="0" applyBorder="0" applyAlignment="0" applyProtection="0"/>
    <xf numFmtId="0" fontId="140" fillId="38" borderId="0" applyNumberFormat="0" applyBorder="0" applyAlignment="0" applyProtection="0"/>
    <xf numFmtId="0" fontId="86" fillId="0" borderId="0"/>
    <xf numFmtId="165" fontId="36" fillId="0" borderId="0" applyFont="0" applyFill="0" applyBorder="0" applyAlignment="0" applyProtection="0"/>
    <xf numFmtId="0" fontId="9" fillId="0" borderId="0"/>
    <xf numFmtId="0" fontId="22" fillId="0" borderId="34" applyNumberFormat="0" applyFont="0" applyBorder="0" applyAlignment="0" applyProtection="0"/>
    <xf numFmtId="175" fontId="142" fillId="0" borderId="28" applyNumberFormat="0" applyFill="0" applyAlignment="0" applyProtection="0"/>
    <xf numFmtId="0" fontId="36" fillId="0" borderId="0" applyFill="0" applyBorder="0"/>
    <xf numFmtId="0" fontId="9" fillId="0" borderId="0"/>
    <xf numFmtId="0" fontId="142" fillId="0" borderId="28" applyNumberFormat="0" applyFill="0" applyAlignment="0" applyProtection="0"/>
    <xf numFmtId="0" fontId="23" fillId="0" borderId="0"/>
    <xf numFmtId="0" fontId="142" fillId="0" borderId="28" applyNumberFormat="0" applyFill="0" applyAlignment="0" applyProtection="0"/>
    <xf numFmtId="189" fontId="9" fillId="0" borderId="0" applyFont="0" applyFill="0" applyBorder="0" applyAlignment="0" applyProtection="0"/>
    <xf numFmtId="0" fontId="142" fillId="0" borderId="28" applyNumberFormat="0" applyFill="0" applyAlignment="0" applyProtection="0"/>
    <xf numFmtId="0" fontId="142" fillId="0" borderId="28" applyNumberFormat="0" applyFill="0" applyAlignment="0" applyProtection="0"/>
    <xf numFmtId="0" fontId="9" fillId="0" borderId="0"/>
    <xf numFmtId="0" fontId="9" fillId="0" borderId="0"/>
    <xf numFmtId="175" fontId="144" fillId="0" borderId="29" applyNumberFormat="0" applyFill="0" applyAlignment="0" applyProtection="0"/>
    <xf numFmtId="0" fontId="115" fillId="0" borderId="0"/>
    <xf numFmtId="0" fontId="9" fillId="0" borderId="0"/>
    <xf numFmtId="0" fontId="144" fillId="0" borderId="29" applyNumberFormat="0" applyFill="0" applyAlignment="0" applyProtection="0"/>
    <xf numFmtId="189" fontId="9" fillId="0" borderId="0" applyFont="0" applyFill="0" applyBorder="0" applyAlignment="0" applyProtection="0"/>
    <xf numFmtId="0" fontId="144" fillId="0" borderId="29" applyNumberFormat="0" applyFill="0" applyAlignment="0" applyProtection="0"/>
    <xf numFmtId="0" fontId="144" fillId="0" borderId="29" applyNumberFormat="0" applyFill="0" applyAlignment="0" applyProtection="0"/>
    <xf numFmtId="0" fontId="144" fillId="0" borderId="29" applyNumberFormat="0" applyFill="0" applyAlignment="0" applyProtection="0"/>
    <xf numFmtId="43" fontId="22" fillId="0" borderId="0" applyFont="0" applyFill="0" applyBorder="0" applyAlignment="0" applyProtection="0"/>
    <xf numFmtId="0" fontId="22" fillId="0" borderId="0"/>
    <xf numFmtId="175" fontId="146" fillId="0" borderId="30" applyNumberFormat="0" applyFill="0" applyAlignment="0" applyProtection="0"/>
    <xf numFmtId="0" fontId="9" fillId="0" borderId="0"/>
    <xf numFmtId="0" fontId="9" fillId="0" borderId="0"/>
    <xf numFmtId="0" fontId="146" fillId="0" borderId="30" applyNumberFormat="0" applyFill="0" applyAlignment="0" applyProtection="0"/>
    <xf numFmtId="43" fontId="112" fillId="0" borderId="0" applyFont="0" applyFill="0" applyBorder="0" applyAlignment="0" applyProtection="0"/>
    <xf numFmtId="0" fontId="146" fillId="0" borderId="30" applyNumberFormat="0" applyFill="0" applyAlignment="0" applyProtection="0"/>
    <xf numFmtId="43" fontId="9" fillId="0" borderId="0" applyFont="0" applyFill="0" applyBorder="0" applyAlignment="0" applyProtection="0"/>
    <xf numFmtId="0" fontId="146" fillId="0" borderId="30" applyNumberFormat="0" applyFill="0" applyAlignment="0" applyProtection="0"/>
    <xf numFmtId="0" fontId="115" fillId="0" borderId="0"/>
    <xf numFmtId="9" fontId="9" fillId="0" borderId="0" applyFont="0" applyFill="0" applyBorder="0" applyAlignment="0" applyProtection="0"/>
    <xf numFmtId="175" fontId="146" fillId="0" borderId="0" applyNumberFormat="0" applyFill="0" applyBorder="0" applyAlignment="0" applyProtection="0"/>
    <xf numFmtId="0" fontId="9" fillId="0" borderId="0"/>
    <xf numFmtId="0" fontId="146" fillId="0" borderId="0" applyNumberFormat="0" applyFill="0" applyBorder="0" applyAlignment="0" applyProtection="0"/>
    <xf numFmtId="0" fontId="146" fillId="0" borderId="0" applyNumberFormat="0" applyFill="0" applyBorder="0" applyAlignment="0" applyProtection="0"/>
    <xf numFmtId="0" fontId="94" fillId="41" borderId="26" applyNumberFormat="0" applyAlignment="0" applyProtection="0"/>
    <xf numFmtId="0" fontId="146" fillId="0" borderId="0" applyNumberFormat="0" applyFill="0" applyBorder="0" applyAlignment="0" applyProtection="0"/>
    <xf numFmtId="0" fontId="9" fillId="0" borderId="0"/>
    <xf numFmtId="9" fontId="53" fillId="0" borderId="0" applyFont="0" applyFill="0" applyBorder="0" applyAlignment="0" applyProtection="0"/>
    <xf numFmtId="0" fontId="9" fillId="0" borderId="0"/>
    <xf numFmtId="0" fontId="9" fillId="0" borderId="0"/>
    <xf numFmtId="0" fontId="9" fillId="0" borderId="0"/>
    <xf numFmtId="0" fontId="9" fillId="0" borderId="0"/>
    <xf numFmtId="0" fontId="22" fillId="0" borderId="0"/>
    <xf numFmtId="0" fontId="112" fillId="0" borderId="0"/>
    <xf numFmtId="0" fontId="9" fillId="0" borderId="0"/>
    <xf numFmtId="0" fontId="9" fillId="0" borderId="0"/>
    <xf numFmtId="0" fontId="9" fillId="0" borderId="0"/>
    <xf numFmtId="0" fontId="9" fillId="0" borderId="0"/>
    <xf numFmtId="175" fontId="150" fillId="0" borderId="31" applyNumberFormat="0" applyFill="0" applyAlignment="0" applyProtection="0"/>
    <xf numFmtId="190" fontId="115" fillId="0" borderId="0" applyFont="0" applyFill="0" applyBorder="0" applyAlignment="0" applyProtection="0"/>
    <xf numFmtId="189" fontId="9" fillId="0" borderId="0" applyFont="0" applyFill="0" applyBorder="0" applyAlignment="0" applyProtection="0"/>
    <xf numFmtId="0" fontId="150" fillId="0" borderId="31" applyNumberFormat="0" applyFill="0" applyAlignment="0" applyProtection="0"/>
    <xf numFmtId="0" fontId="9" fillId="0" borderId="0"/>
    <xf numFmtId="0" fontId="150" fillId="0" borderId="31" applyNumberFormat="0" applyFill="0" applyAlignment="0" applyProtection="0"/>
    <xf numFmtId="0" fontId="9" fillId="0" borderId="0"/>
    <xf numFmtId="0" fontId="150" fillId="0" borderId="31" applyNumberFormat="0" applyFill="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36" fillId="0" borderId="0" applyFill="0" applyBorder="0"/>
    <xf numFmtId="175" fontId="152" fillId="56" borderId="0" applyNumberFormat="0" applyBorder="0" applyAlignment="0" applyProtection="0"/>
    <xf numFmtId="0" fontId="115" fillId="0" borderId="0"/>
    <xf numFmtId="0" fontId="152" fillId="56" borderId="0" applyNumberFormat="0" applyBorder="0" applyAlignment="0" applyProtection="0"/>
    <xf numFmtId="0" fontId="152" fillId="56" borderId="0" applyNumberFormat="0" applyBorder="0" applyAlignment="0" applyProtection="0"/>
    <xf numFmtId="189" fontId="9" fillId="0" borderId="0" applyFont="0" applyFill="0" applyBorder="0" applyAlignment="0" applyProtection="0"/>
    <xf numFmtId="0" fontId="152" fillId="56" borderId="0" applyNumberFormat="0" applyBorder="0" applyAlignment="0" applyProtection="0"/>
    <xf numFmtId="0" fontId="45" fillId="0" borderId="0"/>
    <xf numFmtId="175" fontId="43" fillId="0" borderId="0"/>
    <xf numFmtId="0" fontId="9" fillId="0" borderId="0"/>
    <xf numFmtId="175" fontId="154" fillId="0" borderId="0"/>
    <xf numFmtId="0" fontId="9" fillId="0" borderId="0"/>
    <xf numFmtId="0" fontId="48" fillId="57" borderId="32" applyNumberFormat="0" applyFont="0" applyAlignment="0" applyProtection="0"/>
    <xf numFmtId="43" fontId="112" fillId="0" borderId="0" applyFont="0" applyFill="0" applyBorder="0" applyAlignment="0" applyProtection="0"/>
    <xf numFmtId="43" fontId="112" fillId="0" borderId="0" applyFont="0" applyFill="0" applyBorder="0" applyAlignment="0" applyProtection="0"/>
    <xf numFmtId="0" fontId="45" fillId="0" borderId="0"/>
    <xf numFmtId="175" fontId="154" fillId="0" borderId="0"/>
    <xf numFmtId="190" fontId="115" fillId="0" borderId="0" applyFont="0" applyFill="0" applyBorder="0" applyAlignment="0" applyProtection="0"/>
    <xf numFmtId="190" fontId="115" fillId="0" borderId="0" applyFont="0" applyFill="0" applyBorder="0" applyAlignment="0" applyProtection="0"/>
    <xf numFmtId="0" fontId="9" fillId="0" borderId="0"/>
    <xf numFmtId="0" fontId="9" fillId="0" borderId="0"/>
    <xf numFmtId="175" fontId="154" fillId="0" borderId="0"/>
    <xf numFmtId="0" fontId="9" fillId="0" borderId="0"/>
    <xf numFmtId="0" fontId="9" fillId="0" borderId="0"/>
    <xf numFmtId="0" fontId="9" fillId="0" borderId="0"/>
    <xf numFmtId="0" fontId="112" fillId="0" borderId="0"/>
    <xf numFmtId="175" fontId="154" fillId="0" borderId="0"/>
    <xf numFmtId="0" fontId="9" fillId="0" borderId="0"/>
    <xf numFmtId="0" fontId="9" fillId="0" borderId="0"/>
    <xf numFmtId="0" fontId="9" fillId="0" borderId="0"/>
    <xf numFmtId="0" fontId="9" fillId="0" borderId="0"/>
    <xf numFmtId="175" fontId="154" fillId="0" borderId="0"/>
    <xf numFmtId="44" fontId="120" fillId="0" borderId="0" applyFont="0" applyFill="0" applyBorder="0" applyAlignment="0" applyProtection="0"/>
    <xf numFmtId="0" fontId="45" fillId="0" borderId="0"/>
    <xf numFmtId="43" fontId="9" fillId="0" borderId="0" applyFont="0" applyFill="0" applyBorder="0" applyAlignment="0" applyProtection="0"/>
    <xf numFmtId="0" fontId="45" fillId="0" borderId="0"/>
    <xf numFmtId="0" fontId="22" fillId="0" borderId="0"/>
    <xf numFmtId="0" fontId="45" fillId="0" borderId="0"/>
    <xf numFmtId="201" fontId="22" fillId="0" borderId="0"/>
    <xf numFmtId="0" fontId="22" fillId="0" borderId="0"/>
    <xf numFmtId="0" fontId="22" fillId="0" borderId="0"/>
    <xf numFmtId="9" fontId="9" fillId="0" borderId="0" applyFont="0" applyFill="0" applyBorder="0" applyAlignment="0" applyProtection="0"/>
    <xf numFmtId="0" fontId="36" fillId="0" borderId="0" applyFill="0" applyBorder="0"/>
    <xf numFmtId="0" fontId="36" fillId="0" borderId="0" applyFill="0"/>
    <xf numFmtId="0" fontId="9" fillId="0" borderId="0"/>
    <xf numFmtId="43" fontId="9" fillId="0" borderId="0" applyFont="0" applyFill="0" applyBorder="0" applyAlignment="0" applyProtection="0"/>
    <xf numFmtId="0" fontId="9" fillId="0" borderId="0"/>
    <xf numFmtId="43" fontId="112" fillId="0" borderId="0" applyFont="0" applyFill="0" applyBorder="0" applyAlignment="0" applyProtection="0"/>
    <xf numFmtId="9" fontId="53" fillId="0" borderId="0" applyFont="0" applyFill="0" applyBorder="0" applyAlignment="0" applyProtection="0"/>
    <xf numFmtId="175" fontId="9" fillId="0" borderId="0"/>
    <xf numFmtId="0" fontId="9" fillId="0" borderId="0"/>
    <xf numFmtId="0" fontId="9" fillId="0" borderId="0"/>
    <xf numFmtId="43" fontId="22" fillId="0" borderId="0" applyFont="0" applyFill="0" applyBorder="0" applyAlignment="0" applyProtection="0"/>
    <xf numFmtId="0" fontId="9" fillId="0" borderId="0"/>
    <xf numFmtId="0" fontId="9" fillId="0" borderId="0"/>
    <xf numFmtId="0" fontId="112" fillId="0" borderId="0"/>
    <xf numFmtId="0" fontId="9" fillId="0" borderId="0"/>
    <xf numFmtId="9" fontId="9" fillId="0" borderId="0" applyFont="0" applyFill="0" applyBorder="0" applyAlignment="0" applyProtection="0"/>
    <xf numFmtId="175" fontId="22" fillId="0" borderId="0"/>
    <xf numFmtId="191" fontId="23" fillId="0" borderId="0"/>
    <xf numFmtId="165" fontId="36" fillId="0" borderId="0" applyFont="0" applyFill="0" applyBorder="0" applyAlignment="0" applyProtection="0"/>
    <xf numFmtId="175" fontId="22" fillId="0" borderId="0"/>
    <xf numFmtId="277" fontId="22" fillId="0" borderId="0" applyFont="0" applyFill="0" applyBorder="0" applyAlignment="0" applyProtection="0"/>
    <xf numFmtId="175" fontId="22" fillId="0" borderId="0"/>
    <xf numFmtId="0" fontId="9" fillId="0" borderId="0"/>
    <xf numFmtId="0" fontId="9" fillId="0" borderId="0"/>
    <xf numFmtId="0" fontId="45" fillId="0" borderId="0"/>
    <xf numFmtId="0" fontId="19" fillId="0" borderId="0"/>
    <xf numFmtId="190" fontId="115" fillId="0" borderId="0" applyFon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175" fontId="46" fillId="0" borderId="0"/>
    <xf numFmtId="0" fontId="9" fillId="0" borderId="0"/>
    <xf numFmtId="9" fontId="9" fillId="0" borderId="0" applyFon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22" fillId="0" borderId="0"/>
    <xf numFmtId="0" fontId="9" fillId="0" borderId="0"/>
    <xf numFmtId="0" fontId="9" fillId="0" borderId="0"/>
    <xf numFmtId="0" fontId="84" fillId="54" borderId="26" applyNumberFormat="0" applyAlignment="0" applyProtection="0"/>
    <xf numFmtId="0" fontId="45" fillId="0" borderId="0"/>
    <xf numFmtId="0" fontId="47" fillId="0" borderId="0"/>
    <xf numFmtId="9" fontId="122" fillId="0" borderId="0" applyFont="0" applyFill="0" applyBorder="0" applyAlignment="0" applyProtection="0"/>
    <xf numFmtId="0" fontId="22" fillId="0" borderId="0"/>
    <xf numFmtId="175" fontId="9" fillId="0" borderId="0"/>
    <xf numFmtId="0" fontId="19" fillId="0" borderId="0"/>
    <xf numFmtId="0" fontId="19" fillId="0" borderId="0"/>
    <xf numFmtId="0" fontId="22"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9" fillId="0" borderId="0"/>
    <xf numFmtId="0" fontId="45" fillId="0" borderId="0"/>
    <xf numFmtId="0" fontId="100" fillId="0" borderId="35" applyNumberFormat="0" applyFill="0" applyAlignment="0" applyProtection="0"/>
    <xf numFmtId="0" fontId="45" fillId="0" borderId="0"/>
    <xf numFmtId="0" fontId="9" fillId="0" borderId="0"/>
    <xf numFmtId="175" fontId="9"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154" fillId="0" borderId="0"/>
    <xf numFmtId="0" fontId="154" fillId="0" borderId="0"/>
    <xf numFmtId="0" fontId="115" fillId="0" borderId="0"/>
    <xf numFmtId="0" fontId="115" fillId="0" borderId="0"/>
    <xf numFmtId="0" fontId="115" fillId="0" borderId="0"/>
    <xf numFmtId="0" fontId="9" fillId="0" borderId="0"/>
    <xf numFmtId="0" fontId="9" fillId="0" borderId="0"/>
    <xf numFmtId="43" fontId="9" fillId="0" borderId="0" applyFont="0" applyFill="0" applyBorder="0" applyAlignment="0" applyProtection="0"/>
    <xf numFmtId="43" fontId="107" fillId="0" borderId="0" applyFont="0" applyFill="0" applyBorder="0" applyAlignment="0" applyProtection="0"/>
    <xf numFmtId="0" fontId="45" fillId="0" borderId="0"/>
    <xf numFmtId="0" fontId="154" fillId="0" borderId="0"/>
    <xf numFmtId="0" fontId="154" fillId="0" borderId="0"/>
    <xf numFmtId="0" fontId="9" fillId="0" borderId="0"/>
    <xf numFmtId="0" fontId="9" fillId="0" borderId="0"/>
    <xf numFmtId="9" fontId="9" fillId="0" borderId="0" applyFont="0" applyFill="0" applyBorder="0" applyAlignment="0" applyProtection="0"/>
    <xf numFmtId="0" fontId="9" fillId="0" borderId="0"/>
    <xf numFmtId="43" fontId="9" fillId="0" borderId="0" applyFont="0" applyFill="0" applyBorder="0" applyAlignment="0" applyProtection="0"/>
    <xf numFmtId="0" fontId="45" fillId="0" borderId="0"/>
    <xf numFmtId="0" fontId="19" fillId="0" borderId="0"/>
    <xf numFmtId="0" fontId="9" fillId="0" borderId="0"/>
    <xf numFmtId="165" fontId="36" fillId="0" borderId="0" applyFont="0" applyFill="0" applyBorder="0" applyAlignment="0" applyProtection="0"/>
    <xf numFmtId="0" fontId="9" fillId="0" borderId="0"/>
    <xf numFmtId="0" fontId="9" fillId="0" borderId="0"/>
    <xf numFmtId="43" fontId="112" fillId="0" borderId="0" applyFont="0" applyFill="0" applyBorder="0" applyAlignment="0" applyProtection="0"/>
    <xf numFmtId="0" fontId="9" fillId="0" borderId="0"/>
    <xf numFmtId="175" fontId="154" fillId="0" borderId="0"/>
    <xf numFmtId="0" fontId="154" fillId="0" borderId="0"/>
    <xf numFmtId="0" fontId="9" fillId="0" borderId="0"/>
    <xf numFmtId="0" fontId="47" fillId="0" borderId="0"/>
    <xf numFmtId="0" fontId="9" fillId="0" borderId="0"/>
    <xf numFmtId="0" fontId="9" fillId="0" borderId="0"/>
    <xf numFmtId="43" fontId="9" fillId="0" borderId="0" applyFont="0" applyFill="0" applyBorder="0" applyAlignment="0" applyProtection="0"/>
    <xf numFmtId="0" fontId="9" fillId="5" borderId="16" applyNumberFormat="0" applyFont="0" applyAlignment="0" applyProtection="0"/>
    <xf numFmtId="175" fontId="23" fillId="57" borderId="32" applyNumberFormat="0" applyFont="0" applyAlignment="0" applyProtection="0"/>
    <xf numFmtId="0" fontId="9" fillId="0" borderId="0"/>
    <xf numFmtId="0" fontId="43" fillId="57" borderId="32" applyNumberFormat="0" applyFont="0" applyAlignment="0" applyProtection="0"/>
    <xf numFmtId="0" fontId="43" fillId="57" borderId="32" applyNumberFormat="0" applyFont="0" applyAlignment="0" applyProtection="0"/>
    <xf numFmtId="0" fontId="43" fillId="57" borderId="32" applyNumberFormat="0" applyFont="0" applyAlignment="0" applyProtection="0"/>
    <xf numFmtId="0" fontId="115" fillId="0" borderId="0"/>
    <xf numFmtId="0" fontId="9" fillId="0" borderId="0"/>
    <xf numFmtId="9" fontId="112"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112" fillId="0" borderId="0"/>
    <xf numFmtId="0" fontId="9" fillId="0" borderId="0"/>
    <xf numFmtId="0" fontId="115" fillId="0" borderId="0"/>
    <xf numFmtId="0" fontId="9" fillId="0" borderId="0"/>
    <xf numFmtId="9" fontId="19" fillId="0" borderId="0" applyFont="0" applyFill="0" applyBorder="0" applyAlignment="0" applyProtection="0"/>
    <xf numFmtId="9" fontId="112"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112" fillId="0" borderId="0" applyFont="0" applyFill="0" applyBorder="0" applyAlignment="0" applyProtection="0"/>
    <xf numFmtId="9" fontId="9" fillId="0" borderId="0" applyFont="0" applyFill="0" applyBorder="0" applyAlignment="0" applyProtection="0"/>
    <xf numFmtId="43" fontId="112" fillId="0" borderId="0" applyFont="0" applyFill="0" applyBorder="0" applyAlignment="0" applyProtection="0"/>
    <xf numFmtId="0" fontId="9" fillId="0" borderId="0"/>
    <xf numFmtId="175" fontId="99" fillId="0" borderId="0" applyNumberFormat="0" applyFill="0" applyBorder="0" applyAlignment="0" applyProtection="0"/>
    <xf numFmtId="43" fontId="47" fillId="0" borderId="0" applyFont="0" applyFill="0" applyBorder="0" applyAlignment="0" applyProtection="0"/>
    <xf numFmtId="43" fontId="9" fillId="0" borderId="0" applyFont="0" applyFill="0" applyBorder="0" applyAlignment="0" applyProtection="0"/>
    <xf numFmtId="0" fontId="22" fillId="0" borderId="0"/>
    <xf numFmtId="190" fontId="115" fillId="0" borderId="0" applyFont="0" applyFill="0" applyBorder="0" applyAlignment="0" applyProtection="0"/>
    <xf numFmtId="0" fontId="9" fillId="0" borderId="0"/>
    <xf numFmtId="190" fontId="115" fillId="0" borderId="0" applyFont="0" applyFill="0" applyBorder="0" applyAlignment="0" applyProtection="0"/>
    <xf numFmtId="189" fontId="9" fillId="0" borderId="0" applyFont="0" applyFill="0" applyBorder="0" applyAlignment="0" applyProtection="0"/>
    <xf numFmtId="0" fontId="115" fillId="0" borderId="0"/>
    <xf numFmtId="9" fontId="53" fillId="0" borderId="0" applyFont="0" applyFill="0" applyBorder="0" applyAlignment="0" applyProtection="0"/>
    <xf numFmtId="0" fontId="9" fillId="0" borderId="0"/>
    <xf numFmtId="0" fontId="9" fillId="0" borderId="0"/>
    <xf numFmtId="0" fontId="9" fillId="0" borderId="0"/>
    <xf numFmtId="0" fontId="9" fillId="0" borderId="0"/>
    <xf numFmtId="190" fontId="115" fillId="0" borderId="0" applyFont="0" applyFill="0" applyBorder="0" applyAlignment="0" applyProtection="0"/>
    <xf numFmtId="175" fontId="159" fillId="0" borderId="0" applyNumberFormat="0" applyFill="0" applyBorder="0" applyAlignment="0" applyProtection="0"/>
    <xf numFmtId="43" fontId="112" fillId="0" borderId="0" applyFont="0" applyFill="0" applyBorder="0" applyAlignment="0" applyProtection="0"/>
    <xf numFmtId="0" fontId="159" fillId="0" borderId="0" applyNumberFormat="0" applyFill="0" applyBorder="0" applyAlignment="0" applyProtection="0"/>
    <xf numFmtId="0" fontId="159" fillId="0" borderId="0" applyNumberFormat="0" applyFill="0" applyBorder="0" applyAlignment="0" applyProtection="0"/>
    <xf numFmtId="0" fontId="159" fillId="0" borderId="0" applyNumberFormat="0" applyFill="0" applyBorder="0" applyAlignment="0" applyProtection="0"/>
    <xf numFmtId="165" fontId="36" fillId="0" borderId="0" applyFont="0" applyFill="0" applyBorder="0" applyAlignment="0" applyProtection="0"/>
    <xf numFmtId="43" fontId="22" fillId="0" borderId="0" applyFont="0" applyFill="0" applyBorder="0" applyAlignment="0" applyProtection="0"/>
    <xf numFmtId="0" fontId="22" fillId="0" borderId="0"/>
    <xf numFmtId="0" fontId="9" fillId="0" borderId="0"/>
    <xf numFmtId="43" fontId="9" fillId="0" borderId="0" applyFont="0" applyFill="0" applyBorder="0" applyAlignment="0" applyProtection="0"/>
    <xf numFmtId="43" fontId="4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29" fillId="0" borderId="0" applyFont="0" applyFill="0" applyBorder="0" applyAlignment="0" applyProtection="0"/>
    <xf numFmtId="43" fontId="22" fillId="0" borderId="0" applyFont="0" applyFill="0" applyBorder="0" applyAlignment="0" applyProtection="0"/>
    <xf numFmtId="43" fontId="53" fillId="0" borderId="0" applyFont="0" applyFill="0" applyBorder="0" applyAlignment="0" applyProtection="0"/>
    <xf numFmtId="175" fontId="23" fillId="0" borderId="0"/>
    <xf numFmtId="0" fontId="9" fillId="0" borderId="0"/>
    <xf numFmtId="9" fontId="45" fillId="0" borderId="0" applyFont="0" applyFill="0" applyBorder="0" applyAlignment="0" applyProtection="0"/>
    <xf numFmtId="0" fontId="9" fillId="0" borderId="0"/>
    <xf numFmtId="43" fontId="9" fillId="0" borderId="0" applyFont="0" applyFill="0" applyBorder="0" applyAlignment="0" applyProtection="0"/>
    <xf numFmtId="0" fontId="53" fillId="0" borderId="0"/>
    <xf numFmtId="43" fontId="117" fillId="0" borderId="0" applyFont="0" applyFill="0" applyBorder="0" applyAlignment="0" applyProtection="0"/>
    <xf numFmtId="43" fontId="117" fillId="0" borderId="0" applyFont="0" applyFill="0" applyBorder="0" applyAlignment="0" applyProtection="0"/>
    <xf numFmtId="0" fontId="119" fillId="0" borderId="0"/>
    <xf numFmtId="0" fontId="119" fillId="0" borderId="0"/>
    <xf numFmtId="44" fontId="9" fillId="0" borderId="0" applyFont="0" applyFill="0" applyBorder="0" applyAlignment="0" applyProtection="0"/>
    <xf numFmtId="44" fontId="9" fillId="0" borderId="0" applyFont="0" applyFill="0" applyBorder="0" applyAlignment="0" applyProtection="0"/>
    <xf numFmtId="0" fontId="9" fillId="0" borderId="0"/>
    <xf numFmtId="43" fontId="9" fillId="0" borderId="0" applyFont="0" applyFill="0" applyBorder="0" applyAlignment="0" applyProtection="0"/>
    <xf numFmtId="0" fontId="36" fillId="0" borderId="0"/>
    <xf numFmtId="274" fontId="22" fillId="0" borderId="0" applyFont="0" applyFill="0" applyBorder="0" applyAlignment="0" applyProtection="0"/>
    <xf numFmtId="0" fontId="269" fillId="0" borderId="0">
      <alignment vertical="center"/>
    </xf>
    <xf numFmtId="43" fontId="270" fillId="0" borderId="0" applyFont="0" applyFill="0" applyBorder="0" applyAlignment="0" applyProtection="0">
      <alignment vertical="center"/>
    </xf>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176" fontId="9" fillId="0" borderId="0" applyFont="0" applyFill="0" applyBorder="0" applyAlignment="0" applyProtection="0"/>
    <xf numFmtId="0" fontId="9" fillId="0" borderId="0"/>
    <xf numFmtId="175" fontId="9" fillId="0" borderId="0"/>
    <xf numFmtId="0" fontId="9" fillId="0" borderId="0"/>
    <xf numFmtId="175" fontId="9" fillId="0" borderId="0"/>
    <xf numFmtId="43" fontId="9" fillId="0" borderId="0" applyFont="0" applyFill="0" applyBorder="0" applyAlignment="0" applyProtection="0"/>
    <xf numFmtId="0" fontId="36" fillId="0" borderId="0" applyFill="0" applyBorder="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175" fontId="9" fillId="0" borderId="0"/>
    <xf numFmtId="0" fontId="9" fillId="0" borderId="0"/>
    <xf numFmtId="175" fontId="9" fillId="0" borderId="0"/>
    <xf numFmtId="0" fontId="9" fillId="0" borderId="0"/>
    <xf numFmtId="0" fontId="9" fillId="0" borderId="0"/>
    <xf numFmtId="175" fontId="9" fillId="0" borderId="0"/>
    <xf numFmtId="0" fontId="9" fillId="0" borderId="0"/>
    <xf numFmtId="0" fontId="9" fillId="5" borderId="16" applyNumberFormat="0" applyFont="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0" fontId="9" fillId="0" borderId="0"/>
    <xf numFmtId="44" fontId="9" fillId="0" borderId="0" applyFont="0" applyFill="0" applyBorder="0" applyAlignment="0" applyProtection="0"/>
    <xf numFmtId="43" fontId="22" fillId="0" borderId="0" applyFont="0" applyFill="0" applyBorder="0" applyAlignment="0" applyProtection="0">
      <alignment wrapText="1"/>
    </xf>
    <xf numFmtId="43" fontId="9" fillId="0" borderId="0" applyFont="0" applyFill="0" applyBorder="0" applyAlignment="0" applyProtection="0"/>
    <xf numFmtId="43" fontId="22" fillId="0" borderId="0" applyFont="0" applyFill="0" applyBorder="0" applyAlignment="0" applyProtection="0">
      <alignment wrapText="1"/>
    </xf>
    <xf numFmtId="0" fontId="22" fillId="0" borderId="0">
      <alignment wrapText="1"/>
    </xf>
    <xf numFmtId="44" fontId="9" fillId="0" borderId="0" applyFont="0" applyFill="0" applyBorder="0" applyAlignment="0" applyProtection="0"/>
    <xf numFmtId="0" fontId="22" fillId="0" borderId="0">
      <alignment wrapText="1"/>
    </xf>
    <xf numFmtId="43" fontId="22" fillId="0" borderId="0" applyFont="0" applyFill="0" applyBorder="0" applyAlignment="0" applyProtection="0">
      <alignment wrapText="1"/>
    </xf>
    <xf numFmtId="43" fontId="9" fillId="0" borderId="0" applyFont="0" applyFill="0" applyBorder="0" applyAlignment="0" applyProtection="0"/>
    <xf numFmtId="43" fontId="22" fillId="0" borderId="0" applyFont="0" applyFill="0" applyBorder="0" applyAlignment="0" applyProtection="0">
      <alignment wrapText="1"/>
    </xf>
    <xf numFmtId="43" fontId="9" fillId="0" borderId="0" applyFont="0" applyFill="0" applyBorder="0" applyAlignment="0" applyProtection="0"/>
    <xf numFmtId="43" fontId="22" fillId="0" borderId="0" applyFont="0" applyFill="0" applyBorder="0" applyAlignment="0" applyProtection="0"/>
    <xf numFmtId="43" fontId="9" fillId="0" borderId="0" applyFont="0" applyFill="0" applyBorder="0" applyAlignment="0" applyProtection="0"/>
    <xf numFmtId="0" fontId="22" fillId="0" borderId="0"/>
    <xf numFmtId="43" fontId="9" fillId="0" borderId="0" applyFont="0" applyFill="0" applyBorder="0" applyAlignment="0" applyProtection="0"/>
    <xf numFmtId="43" fontId="22" fillId="0" borderId="0" applyFont="0" applyFill="0" applyBorder="0" applyAlignment="0" applyProtection="0">
      <alignment wrapText="1"/>
    </xf>
    <xf numFmtId="0" fontId="22" fillId="0" borderId="0">
      <alignment wrapText="1"/>
    </xf>
    <xf numFmtId="43" fontId="22" fillId="0" borderId="0" applyFont="0" applyFill="0" applyBorder="0" applyAlignment="0" applyProtection="0">
      <alignment wrapText="1"/>
    </xf>
    <xf numFmtId="167" fontId="9" fillId="0" borderId="0" applyFont="0" applyFill="0" applyBorder="0" applyAlignment="0" applyProtection="0"/>
    <xf numFmtId="43" fontId="9" fillId="0" borderId="0" applyFont="0" applyFill="0" applyBorder="0" applyAlignment="0" applyProtection="0"/>
    <xf numFmtId="0" fontId="22" fillId="0" borderId="0">
      <alignment wrapText="1"/>
    </xf>
    <xf numFmtId="43" fontId="22" fillId="0" borderId="0" applyFont="0" applyFill="0" applyBorder="0" applyAlignment="0" applyProtection="0">
      <alignment wrapText="1"/>
    </xf>
    <xf numFmtId="43" fontId="9" fillId="0" borderId="0" applyFont="0" applyFill="0" applyBorder="0" applyAlignment="0" applyProtection="0"/>
    <xf numFmtId="43" fontId="117" fillId="0" borderId="0" applyFont="0" applyFill="0" applyBorder="0" applyAlignment="0" applyProtection="0"/>
    <xf numFmtId="0" fontId="119" fillId="0" borderId="0"/>
    <xf numFmtId="167" fontId="9" fillId="0" borderId="0" applyFont="0" applyFill="0" applyBorder="0" applyAlignment="0" applyProtection="0"/>
    <xf numFmtId="0" fontId="129" fillId="0" borderId="0">
      <alignment vertical="top"/>
    </xf>
    <xf numFmtId="0" fontId="129" fillId="0" borderId="0">
      <alignment vertical="top"/>
    </xf>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167" fontId="9" fillId="0" borderId="0" applyFont="0" applyFill="0" applyBorder="0" applyAlignment="0" applyProtection="0"/>
    <xf numFmtId="43" fontId="9" fillId="0" borderId="0" applyFont="0" applyFill="0" applyBorder="0" applyAlignment="0" applyProtection="0"/>
    <xf numFmtId="0" fontId="9" fillId="0" borderId="0"/>
    <xf numFmtId="44"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4" fontId="22" fillId="0" borderId="0" applyFont="0" applyFill="0" applyBorder="0" applyAlignment="0" applyProtection="0"/>
    <xf numFmtId="0" fontId="115" fillId="0" borderId="0"/>
    <xf numFmtId="0" fontId="115" fillId="0" borderId="0"/>
    <xf numFmtId="0" fontId="9" fillId="0" borderId="0"/>
    <xf numFmtId="0" fontId="9" fillId="0" borderId="0"/>
    <xf numFmtId="0" fontId="9" fillId="0" borderId="0"/>
    <xf numFmtId="0" fontId="115" fillId="0" borderId="0"/>
    <xf numFmtId="0" fontId="9" fillId="0" borderId="0"/>
    <xf numFmtId="0" fontId="9" fillId="0" borderId="0"/>
    <xf numFmtId="43" fontId="112"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190" fontId="115" fillId="0" borderId="0" applyFont="0" applyFill="0" applyBorder="0" applyAlignment="0" applyProtection="0"/>
    <xf numFmtId="190" fontId="115" fillId="0" borderId="0" applyFont="0" applyFill="0" applyBorder="0" applyAlignment="0" applyProtection="0"/>
    <xf numFmtId="190" fontId="115"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36" fillId="0" borderId="0" applyFill="0" applyBorder="0"/>
    <xf numFmtId="0" fontId="9" fillId="0" borderId="0"/>
    <xf numFmtId="190" fontId="115" fillId="0" borderId="0" applyFont="0" applyFill="0" applyBorder="0" applyAlignment="0" applyProtection="0"/>
    <xf numFmtId="0" fontId="9" fillId="0" borderId="0"/>
    <xf numFmtId="0" fontId="115" fillId="0" borderId="0"/>
    <xf numFmtId="0" fontId="9" fillId="0" borderId="0"/>
    <xf numFmtId="0" fontId="9" fillId="0" borderId="0"/>
    <xf numFmtId="0" fontId="9" fillId="0" borderId="0"/>
    <xf numFmtId="190" fontId="115" fillId="0" borderId="0" applyFont="0" applyFill="0" applyBorder="0" applyAlignment="0" applyProtection="0"/>
    <xf numFmtId="0" fontId="9" fillId="0" borderId="0"/>
    <xf numFmtId="0" fontId="115" fillId="0" borderId="0"/>
    <xf numFmtId="0" fontId="9" fillId="0" borderId="0"/>
    <xf numFmtId="0" fontId="9" fillId="0" borderId="0"/>
    <xf numFmtId="43" fontId="112" fillId="0" borderId="0" applyFont="0" applyFill="0" applyBorder="0" applyAlignment="0" applyProtection="0"/>
    <xf numFmtId="9" fontId="36" fillId="0" borderId="0" applyFont="0" applyFill="0" applyBorder="0" applyAlignment="0" applyProtection="0"/>
    <xf numFmtId="43" fontId="9" fillId="0" borderId="0" applyFont="0" applyFill="0" applyBorder="0" applyAlignment="0" applyProtection="0"/>
    <xf numFmtId="190" fontId="115" fillId="0" borderId="0" applyFont="0" applyFill="0" applyBorder="0" applyAlignment="0" applyProtection="0"/>
    <xf numFmtId="0" fontId="36" fillId="0" borderId="0" applyFill="0" applyBorder="0"/>
    <xf numFmtId="189" fontId="23" fillId="0" borderId="0"/>
    <xf numFmtId="0" fontId="9" fillId="0" borderId="0"/>
    <xf numFmtId="190" fontId="115" fillId="0" borderId="0" applyFont="0" applyFill="0" applyBorder="0" applyAlignment="0" applyProtection="0"/>
    <xf numFmtId="0" fontId="9" fillId="0" borderId="0"/>
    <xf numFmtId="0" fontId="97" fillId="0" borderId="0">
      <alignment vertical="top"/>
    </xf>
    <xf numFmtId="43" fontId="112"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115" fillId="0" borderId="0"/>
    <xf numFmtId="0" fontId="9" fillId="0" borderId="0"/>
    <xf numFmtId="0" fontId="112" fillId="0" borderId="0"/>
    <xf numFmtId="191" fontId="53" fillId="0" borderId="0" applyFont="0" applyFill="0" applyBorder="0" applyAlignment="0" applyProtection="0"/>
    <xf numFmtId="0" fontId="9" fillId="0" borderId="0"/>
    <xf numFmtId="0" fontId="89" fillId="0" borderId="0" applyNumberFormat="0" applyFont="0" applyFill="0" applyAlignment="0" applyProtection="0"/>
    <xf numFmtId="0" fontId="19" fillId="0" borderId="0"/>
    <xf numFmtId="0" fontId="9" fillId="0" borderId="0"/>
    <xf numFmtId="43" fontId="9" fillId="0" borderId="0" applyFont="0" applyFill="0" applyBorder="0" applyAlignment="0" applyProtection="0"/>
    <xf numFmtId="38" fontId="121" fillId="0" borderId="0" applyFont="0" applyFill="0" applyBorder="0" applyAlignment="0" applyProtection="0"/>
    <xf numFmtId="0" fontId="9" fillId="0" borderId="0"/>
    <xf numFmtId="43" fontId="22" fillId="0" borderId="0" applyFont="0" applyFill="0" applyBorder="0" applyAlignment="0" applyProtection="0"/>
    <xf numFmtId="0" fontId="9" fillId="0" borderId="0"/>
    <xf numFmtId="0" fontId="22" fillId="0" borderId="0"/>
    <xf numFmtId="43" fontId="113" fillId="0" borderId="0" applyFont="0" applyFill="0" applyBorder="0" applyAlignment="0" applyProtection="0"/>
    <xf numFmtId="0" fontId="115" fillId="0" borderId="0"/>
    <xf numFmtId="0" fontId="9" fillId="0" borderId="0"/>
    <xf numFmtId="190" fontId="115" fillId="0" borderId="0" applyFont="0" applyFill="0" applyBorder="0" applyAlignment="0" applyProtection="0"/>
    <xf numFmtId="0" fontId="9" fillId="0" borderId="0"/>
    <xf numFmtId="43" fontId="112" fillId="0" borderId="0" applyFont="0" applyFill="0" applyBorder="0" applyAlignment="0" applyProtection="0"/>
    <xf numFmtId="190" fontId="115" fillId="0" borderId="0" applyFont="0" applyFill="0" applyBorder="0" applyAlignment="0" applyProtection="0"/>
    <xf numFmtId="0" fontId="9" fillId="0" borderId="0"/>
    <xf numFmtId="0" fontId="115" fillId="0" borderId="0"/>
    <xf numFmtId="43" fontId="9" fillId="0" borderId="0" applyFont="0" applyFill="0" applyBorder="0" applyAlignment="0" applyProtection="0"/>
    <xf numFmtId="9" fontId="9" fillId="0" borderId="0" applyFont="0" applyFill="0" applyBorder="0" applyAlignment="0" applyProtection="0"/>
    <xf numFmtId="9" fontId="53" fillId="0" borderId="0" applyFont="0" applyFill="0" applyBorder="0" applyAlignment="0" applyProtection="0"/>
    <xf numFmtId="0" fontId="9" fillId="0" borderId="0"/>
    <xf numFmtId="0" fontId="9" fillId="0" borderId="0"/>
    <xf numFmtId="0" fontId="9" fillId="0" borderId="0"/>
    <xf numFmtId="0" fontId="19" fillId="0" borderId="0"/>
    <xf numFmtId="43" fontId="112" fillId="0" borderId="0" applyFont="0" applyFill="0" applyBorder="0" applyAlignment="0" applyProtection="0"/>
    <xf numFmtId="0" fontId="9" fillId="0" borderId="0"/>
    <xf numFmtId="0" fontId="9" fillId="0" borderId="0"/>
    <xf numFmtId="0" fontId="9" fillId="0" borderId="0"/>
    <xf numFmtId="0" fontId="36" fillId="0" borderId="0" applyFill="0" applyBorder="0"/>
    <xf numFmtId="0" fontId="9" fillId="0" borderId="0"/>
    <xf numFmtId="0" fontId="36" fillId="0" borderId="0" applyFill="0" applyBorder="0"/>
    <xf numFmtId="0" fontId="9" fillId="0" borderId="0"/>
    <xf numFmtId="0" fontId="47" fillId="0" borderId="0"/>
    <xf numFmtId="0" fontId="9" fillId="0" borderId="0"/>
    <xf numFmtId="0" fontId="9" fillId="0" borderId="0"/>
    <xf numFmtId="0" fontId="9" fillId="0" borderId="0"/>
    <xf numFmtId="0" fontId="9" fillId="0" borderId="0"/>
    <xf numFmtId="0" fontId="9" fillId="0" borderId="0"/>
    <xf numFmtId="0" fontId="115" fillId="0" borderId="0"/>
    <xf numFmtId="0" fontId="9" fillId="0" borderId="0"/>
    <xf numFmtId="9" fontId="9" fillId="0" borderId="0" applyFont="0" applyFill="0" applyBorder="0" applyAlignment="0" applyProtection="0"/>
    <xf numFmtId="43" fontId="9" fillId="0" borderId="0" applyFont="0" applyFill="0" applyBorder="0" applyAlignment="0" applyProtection="0"/>
    <xf numFmtId="275" fontId="107" fillId="0" borderId="0" applyFont="0" applyFill="0" applyBorder="0" applyAlignment="0" applyProtection="0"/>
    <xf numFmtId="0" fontId="22" fillId="0" borderId="0"/>
    <xf numFmtId="0" fontId="22" fillId="0" borderId="0"/>
    <xf numFmtId="0" fontId="89" fillId="0" borderId="0" applyNumberFormat="0" applyFont="0" applyFill="0" applyAlignment="0" applyProtection="0"/>
    <xf numFmtId="43" fontId="22" fillId="0" borderId="0" applyFont="0" applyFill="0" applyBorder="0" applyAlignment="0" applyProtection="0"/>
    <xf numFmtId="164" fontId="36" fillId="0" borderId="0" applyFont="0" applyFill="0" applyBorder="0" applyAlignment="0" applyProtection="0"/>
    <xf numFmtId="38" fontId="121" fillId="0" borderId="0" applyFont="0" applyFill="0" applyBorder="0" applyAlignment="0" applyProtection="0"/>
    <xf numFmtId="0" fontId="36" fillId="0" borderId="0" applyFill="0" applyBorder="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112" fillId="0" borderId="0" applyFont="0" applyFill="0" applyBorder="0" applyAlignment="0" applyProtection="0"/>
    <xf numFmtId="0" fontId="9" fillId="0" borderId="0"/>
    <xf numFmtId="0" fontId="9" fillId="0" borderId="0"/>
    <xf numFmtId="43" fontId="22" fillId="0" borderId="0" applyFont="0" applyFill="0" applyBorder="0" applyAlignment="0" applyProtection="0"/>
    <xf numFmtId="43" fontId="9" fillId="0" borderId="0" applyFont="0" applyFill="0" applyBorder="0" applyAlignment="0" applyProtection="0"/>
    <xf numFmtId="165" fontId="36" fillId="0" borderId="0" applyFont="0" applyFill="0" applyBorder="0" applyAlignment="0" applyProtection="0"/>
    <xf numFmtId="38" fontId="121"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53" fillId="0" borderId="0" applyFont="0" applyFill="0" applyBorder="0" applyAlignment="0" applyProtection="0"/>
    <xf numFmtId="0" fontId="9" fillId="0" borderId="0"/>
    <xf numFmtId="0" fontId="9" fillId="0" borderId="0"/>
    <xf numFmtId="0" fontId="9" fillId="0" borderId="0"/>
    <xf numFmtId="43" fontId="22" fillId="0" borderId="0" applyFont="0" applyFill="0" applyBorder="0" applyAlignment="0" applyProtection="0"/>
    <xf numFmtId="0" fontId="9" fillId="0" borderId="0"/>
    <xf numFmtId="0" fontId="9" fillId="0" borderId="0"/>
    <xf numFmtId="0" fontId="36" fillId="0" borderId="0" applyFill="0" applyBorder="0"/>
    <xf numFmtId="0" fontId="9" fillId="0" borderId="0"/>
    <xf numFmtId="0" fontId="9" fillId="0" borderId="0"/>
    <xf numFmtId="9" fontId="19" fillId="0" borderId="0" applyFont="0" applyFill="0" applyBorder="0" applyAlignment="0" applyProtection="0"/>
    <xf numFmtId="43" fontId="9" fillId="0" borderId="0" applyFont="0" applyFill="0" applyBorder="0" applyAlignment="0" applyProtection="0"/>
    <xf numFmtId="0" fontId="9" fillId="0" borderId="0"/>
    <xf numFmtId="0" fontId="22" fillId="0" borderId="0"/>
    <xf numFmtId="0" fontId="9" fillId="0" borderId="0"/>
    <xf numFmtId="0" fontId="9" fillId="0" borderId="0"/>
    <xf numFmtId="0" fontId="48" fillId="57" borderId="32" applyNumberFormat="0" applyFont="0" applyAlignment="0" applyProtection="0"/>
    <xf numFmtId="43" fontId="112" fillId="0" borderId="0" applyFont="0" applyFill="0" applyBorder="0" applyAlignment="0" applyProtection="0"/>
    <xf numFmtId="0" fontId="9" fillId="0" borderId="0"/>
    <xf numFmtId="0" fontId="9" fillId="0" borderId="0"/>
    <xf numFmtId="0" fontId="9" fillId="0" borderId="0"/>
    <xf numFmtId="0" fontId="9" fillId="0" borderId="0"/>
    <xf numFmtId="0" fontId="98" fillId="54" borderId="33" applyNumberFormat="0" applyAlignment="0" applyProtection="0"/>
    <xf numFmtId="0" fontId="9" fillId="0" borderId="0"/>
    <xf numFmtId="278" fontId="23" fillId="0" borderId="0"/>
    <xf numFmtId="0" fontId="9" fillId="0" borderId="0"/>
    <xf numFmtId="44" fontId="19" fillId="0" borderId="0" applyFont="0" applyFill="0" applyBorder="0" applyAlignment="0" applyProtection="0"/>
    <xf numFmtId="0" fontId="9" fillId="0" borderId="0"/>
    <xf numFmtId="0" fontId="9" fillId="0" borderId="0"/>
    <xf numFmtId="0" fontId="107" fillId="0" borderId="0"/>
    <xf numFmtId="190" fontId="115" fillId="0" borderId="0" applyFont="0" applyFill="0" applyBorder="0" applyAlignment="0" applyProtection="0"/>
    <xf numFmtId="0" fontId="46" fillId="0" borderId="0"/>
    <xf numFmtId="190" fontId="115" fillId="0" borderId="0" applyFont="0" applyFill="0" applyBorder="0" applyAlignment="0" applyProtection="0"/>
    <xf numFmtId="0" fontId="9" fillId="0" borderId="0"/>
    <xf numFmtId="0" fontId="9" fillId="0" borderId="0"/>
    <xf numFmtId="0" fontId="9" fillId="0" borderId="0"/>
    <xf numFmtId="0" fontId="9" fillId="0" borderId="0"/>
    <xf numFmtId="190" fontId="115" fillId="0" borderId="0" applyFont="0" applyFill="0" applyBorder="0" applyAlignment="0" applyProtection="0"/>
    <xf numFmtId="0" fontId="9" fillId="0" borderId="0"/>
    <xf numFmtId="43" fontId="112" fillId="0" borderId="0" applyFont="0" applyFill="0" applyBorder="0" applyAlignment="0" applyProtection="0"/>
    <xf numFmtId="0" fontId="36" fillId="0" borderId="0" applyFill="0" applyBorder="0"/>
    <xf numFmtId="38" fontId="121" fillId="0" borderId="0" applyFont="0" applyFill="0" applyBorder="0" applyAlignment="0" applyProtection="0"/>
    <xf numFmtId="0" fontId="9" fillId="0" borderId="0"/>
    <xf numFmtId="0" fontId="115" fillId="0" borderId="0"/>
    <xf numFmtId="0" fontId="116" fillId="0" borderId="0"/>
    <xf numFmtId="0" fontId="9" fillId="0" borderId="0"/>
    <xf numFmtId="0" fontId="115" fillId="0" borderId="0"/>
    <xf numFmtId="43" fontId="112" fillId="0" borderId="0" applyFont="0" applyFill="0" applyBorder="0" applyAlignment="0" applyProtection="0"/>
    <xf numFmtId="190" fontId="115" fillId="0" borderId="0" applyFont="0" applyFill="0" applyBorder="0" applyAlignment="0" applyProtection="0"/>
    <xf numFmtId="0" fontId="9" fillId="0" borderId="0"/>
    <xf numFmtId="190" fontId="115" fillId="0" borderId="0" applyFont="0" applyFill="0" applyBorder="0" applyAlignment="0" applyProtection="0"/>
    <xf numFmtId="0" fontId="107" fillId="0" borderId="0"/>
    <xf numFmtId="0" fontId="9" fillId="0" borderId="0"/>
    <xf numFmtId="0" fontId="9" fillId="0" borderId="0"/>
    <xf numFmtId="0" fontId="9" fillId="0" borderId="0"/>
    <xf numFmtId="190" fontId="115" fillId="0" borderId="0" applyFont="0" applyFill="0" applyBorder="0" applyAlignment="0" applyProtection="0"/>
    <xf numFmtId="0" fontId="9" fillId="0" borderId="0"/>
    <xf numFmtId="0" fontId="9" fillId="0" borderId="0"/>
    <xf numFmtId="0" fontId="107" fillId="0" borderId="0"/>
    <xf numFmtId="0" fontId="9" fillId="0" borderId="0"/>
    <xf numFmtId="189" fontId="9" fillId="0" borderId="0" applyFont="0" applyFill="0" applyBorder="0" applyAlignment="0" applyProtection="0"/>
    <xf numFmtId="0" fontId="9" fillId="0" borderId="0"/>
    <xf numFmtId="9" fontId="9" fillId="0" borderId="0" applyFont="0" applyFill="0" applyBorder="0" applyAlignment="0" applyProtection="0"/>
    <xf numFmtId="0" fontId="9" fillId="0" borderId="0"/>
    <xf numFmtId="0" fontId="9" fillId="0" borderId="0"/>
    <xf numFmtId="0" fontId="9" fillId="0" borderId="0"/>
    <xf numFmtId="165" fontId="36" fillId="0" borderId="0" applyFont="0" applyFill="0" applyBorder="0" applyAlignment="0" applyProtection="0"/>
    <xf numFmtId="43" fontId="112" fillId="0" borderId="0" applyFont="0" applyFill="0" applyBorder="0" applyAlignment="0" applyProtection="0"/>
    <xf numFmtId="0" fontId="9" fillId="0" borderId="0"/>
    <xf numFmtId="0" fontId="9" fillId="0" borderId="0"/>
    <xf numFmtId="167" fontId="19" fillId="0" borderId="0" applyFont="0" applyFill="0" applyBorder="0" applyAlignment="0" applyProtection="0"/>
    <xf numFmtId="0" fontId="9" fillId="0" borderId="0"/>
    <xf numFmtId="0" fontId="9" fillId="0" borderId="0"/>
    <xf numFmtId="43" fontId="112" fillId="0" borderId="0" applyFont="0" applyFill="0" applyBorder="0" applyAlignment="0" applyProtection="0"/>
    <xf numFmtId="0" fontId="9" fillId="0" borderId="0"/>
    <xf numFmtId="0" fontId="9" fillId="0" borderId="0"/>
    <xf numFmtId="0" fontId="9" fillId="0" borderId="0"/>
    <xf numFmtId="0" fontId="115" fillId="0" borderId="0"/>
    <xf numFmtId="189" fontId="9" fillId="0" borderId="0" applyFont="0" applyFill="0" applyBorder="0" applyAlignment="0" applyProtection="0"/>
    <xf numFmtId="0" fontId="9" fillId="0" borderId="0"/>
    <xf numFmtId="43" fontId="112" fillId="0" borderId="0" applyFont="0" applyFill="0" applyBorder="0" applyAlignment="0" applyProtection="0"/>
    <xf numFmtId="165" fontId="36" fillId="0" borderId="0" applyFont="0" applyFill="0" applyBorder="0" applyAlignment="0" applyProtection="0"/>
    <xf numFmtId="9" fontId="112" fillId="0" borderId="0" applyFont="0" applyFill="0" applyBorder="0" applyAlignment="0" applyProtection="0"/>
    <xf numFmtId="0" fontId="107" fillId="0" borderId="0"/>
    <xf numFmtId="0" fontId="9" fillId="0" borderId="0"/>
    <xf numFmtId="0" fontId="9" fillId="0" borderId="0"/>
    <xf numFmtId="189" fontId="9" fillId="0" borderId="0" applyFont="0" applyFill="0" applyBorder="0" applyAlignment="0" applyProtection="0"/>
    <xf numFmtId="44" fontId="19" fillId="0" borderId="0" applyFont="0" applyFill="0" applyBorder="0" applyAlignment="0" applyProtection="0"/>
    <xf numFmtId="0" fontId="9" fillId="0" borderId="0"/>
    <xf numFmtId="43" fontId="9" fillId="0" borderId="0" applyFont="0" applyFill="0" applyBorder="0" applyAlignment="0" applyProtection="0"/>
    <xf numFmtId="165" fontId="36" fillId="0" borderId="0" applyFont="0" applyFill="0" applyBorder="0" applyAlignment="0" applyProtection="0"/>
    <xf numFmtId="0" fontId="9" fillId="0" borderId="0"/>
    <xf numFmtId="0" fontId="9" fillId="0" borderId="0"/>
    <xf numFmtId="0" fontId="100" fillId="0" borderId="35" applyNumberFormat="0" applyFill="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112" fillId="0" borderId="0" applyFont="0" applyFill="0" applyBorder="0" applyAlignment="0" applyProtection="0"/>
    <xf numFmtId="43" fontId="9" fillId="0" borderId="0" applyFont="0" applyFill="0" applyBorder="0" applyAlignment="0" applyProtection="0"/>
    <xf numFmtId="43" fontId="112" fillId="0" borderId="0" applyFont="0" applyFill="0" applyBorder="0" applyAlignment="0" applyProtection="0"/>
    <xf numFmtId="0" fontId="9" fillId="0" borderId="0"/>
    <xf numFmtId="0" fontId="9" fillId="0" borderId="0"/>
    <xf numFmtId="275" fontId="107" fillId="0" borderId="0" applyFont="0" applyFill="0" applyBorder="0" applyAlignment="0" applyProtection="0"/>
    <xf numFmtId="43" fontId="22" fillId="0" borderId="0" applyFont="0" applyFill="0" applyBorder="0" applyAlignment="0" applyProtection="0"/>
    <xf numFmtId="0" fontId="22" fillId="0" borderId="0"/>
    <xf numFmtId="167" fontId="19" fillId="0" borderId="0" applyFont="0" applyFill="0" applyBorder="0" applyAlignment="0" applyProtection="0"/>
    <xf numFmtId="0" fontId="9" fillId="0" borderId="0"/>
    <xf numFmtId="0" fontId="9" fillId="0" borderId="0"/>
    <xf numFmtId="167" fontId="1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1" fillId="0" borderId="0" applyNumberFormat="0" applyFont="0" applyFill="0" applyAlignment="0" applyProtection="0"/>
    <xf numFmtId="43" fontId="86" fillId="0" borderId="0" applyFont="0" applyFill="0" applyBorder="0" applyAlignment="0" applyProtection="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9" fillId="0" borderId="0"/>
    <xf numFmtId="0" fontId="22" fillId="0" borderId="0"/>
    <xf numFmtId="43" fontId="112" fillId="0" borderId="0" applyFont="0" applyFill="0" applyBorder="0" applyAlignment="0" applyProtection="0"/>
    <xf numFmtId="0" fontId="9" fillId="0" borderId="0"/>
    <xf numFmtId="0" fontId="48" fillId="57" borderId="32" applyNumberFormat="0" applyFont="0" applyAlignment="0" applyProtection="0"/>
    <xf numFmtId="9" fontId="9" fillId="0" borderId="0" applyFont="0" applyFill="0" applyBorder="0" applyAlignment="0" applyProtection="0"/>
    <xf numFmtId="0" fontId="9" fillId="0" borderId="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36" fillId="0" borderId="0" applyFill="0" applyBorder="0"/>
    <xf numFmtId="0" fontId="9" fillId="0" borderId="0"/>
    <xf numFmtId="0" fontId="9" fillId="0" borderId="0"/>
    <xf numFmtId="0" fontId="84" fillId="54" borderId="26" applyNumberFormat="0" applyAlignment="0" applyProtection="0"/>
    <xf numFmtId="0" fontId="9" fillId="0" borderId="0"/>
    <xf numFmtId="165" fontId="36" fillId="0" borderId="0" applyFont="0" applyFill="0" applyBorder="0" applyAlignment="0" applyProtection="0"/>
    <xf numFmtId="0" fontId="9" fillId="0" borderId="0"/>
    <xf numFmtId="165" fontId="36" fillId="0" borderId="0" applyFont="0" applyFill="0" applyBorder="0" applyAlignment="0" applyProtection="0"/>
    <xf numFmtId="0" fontId="9" fillId="0" borderId="0"/>
    <xf numFmtId="0" fontId="9" fillId="0" borderId="0"/>
    <xf numFmtId="0" fontId="9" fillId="0" borderId="0"/>
    <xf numFmtId="43" fontId="112" fillId="0" borderId="0" applyFont="0" applyFill="0" applyBorder="0" applyAlignment="0" applyProtection="0"/>
    <xf numFmtId="0" fontId="22" fillId="0" borderId="0"/>
    <xf numFmtId="43" fontId="19" fillId="0" borderId="0" applyFont="0" applyFill="0" applyBorder="0" applyAlignment="0" applyProtection="0"/>
    <xf numFmtId="0" fontId="22" fillId="0" borderId="0"/>
    <xf numFmtId="0" fontId="53" fillId="0" borderId="0"/>
    <xf numFmtId="0" fontId="9" fillId="0" borderId="0"/>
    <xf numFmtId="0" fontId="115" fillId="0" borderId="0"/>
    <xf numFmtId="0" fontId="9" fillId="0" borderId="0"/>
    <xf numFmtId="0" fontId="115" fillId="0" borderId="0"/>
    <xf numFmtId="165" fontId="36" fillId="0" borderId="0" applyFont="0" applyFill="0" applyBorder="0" applyAlignment="0" applyProtection="0"/>
    <xf numFmtId="0" fontId="9" fillId="0" borderId="0"/>
    <xf numFmtId="43" fontId="19" fillId="0" borderId="0" applyFont="0" applyFill="0" applyBorder="0" applyAlignment="0" applyProtection="0"/>
    <xf numFmtId="0" fontId="115" fillId="0" borderId="0"/>
    <xf numFmtId="0" fontId="115" fillId="0" borderId="0"/>
    <xf numFmtId="0" fontId="115" fillId="0" borderId="0"/>
    <xf numFmtId="43" fontId="128" fillId="0" borderId="0" applyFont="0" applyFill="0" applyBorder="0" applyAlignment="0" applyProtection="0"/>
    <xf numFmtId="0" fontId="36" fillId="0" borderId="0" applyFill="0"/>
    <xf numFmtId="38" fontId="122" fillId="0" borderId="0" applyFont="0" applyFill="0" applyBorder="0" applyAlignment="0" applyProtection="0"/>
    <xf numFmtId="0" fontId="115" fillId="0" borderId="0"/>
    <xf numFmtId="0" fontId="9" fillId="0" borderId="0"/>
    <xf numFmtId="0" fontId="112" fillId="0" borderId="0"/>
    <xf numFmtId="0" fontId="9" fillId="0" borderId="0"/>
    <xf numFmtId="0" fontId="9" fillId="0" borderId="0"/>
    <xf numFmtId="0" fontId="9" fillId="0" borderId="0"/>
    <xf numFmtId="9" fontId="9" fillId="0" borderId="0" applyFont="0" applyFill="0" applyBorder="0" applyAlignment="0" applyProtection="0"/>
    <xf numFmtId="0" fontId="9" fillId="0" borderId="0"/>
    <xf numFmtId="165" fontId="36" fillId="0" borderId="0" applyFont="0" applyFill="0" applyBorder="0" applyAlignment="0" applyProtection="0"/>
    <xf numFmtId="43" fontId="46" fillId="0" borderId="0" applyFont="0" applyFill="0" applyBorder="0" applyAlignment="0" applyProtection="0"/>
    <xf numFmtId="0" fontId="9" fillId="0" borderId="0"/>
    <xf numFmtId="43" fontId="112" fillId="0" borderId="0" applyFont="0" applyFill="0" applyBorder="0" applyAlignment="0" applyProtection="0"/>
    <xf numFmtId="0" fontId="9" fillId="0" borderId="0"/>
    <xf numFmtId="0" fontId="115" fillId="0" borderId="0"/>
    <xf numFmtId="0" fontId="9" fillId="0" borderId="0"/>
    <xf numFmtId="0" fontId="9" fillId="0" borderId="0"/>
    <xf numFmtId="9" fontId="9" fillId="0" borderId="0" applyFont="0" applyFill="0" applyBorder="0" applyAlignment="0" applyProtection="0"/>
    <xf numFmtId="0" fontId="36" fillId="0" borderId="0" applyFill="0" applyBorder="0"/>
    <xf numFmtId="0" fontId="9" fillId="0" borderId="0"/>
    <xf numFmtId="167" fontId="74" fillId="0" borderId="0" applyFont="0" applyFill="0" applyBorder="0" applyAlignment="0" applyProtection="0"/>
    <xf numFmtId="189"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115" fillId="0" borderId="0"/>
    <xf numFmtId="0" fontId="9" fillId="0" borderId="0"/>
    <xf numFmtId="0" fontId="9" fillId="0" borderId="0"/>
    <xf numFmtId="0" fontId="115" fillId="0" borderId="0"/>
    <xf numFmtId="43" fontId="53" fillId="0" borderId="0" applyFont="0" applyFill="0" applyBorder="0" applyAlignment="0" applyProtection="0"/>
    <xf numFmtId="43" fontId="112" fillId="0" borderId="0" applyFont="0" applyFill="0" applyBorder="0" applyAlignment="0" applyProtection="0"/>
    <xf numFmtId="0" fontId="112" fillId="0" borderId="0"/>
    <xf numFmtId="0" fontId="9" fillId="0" borderId="0"/>
    <xf numFmtId="0" fontId="9" fillId="0" borderId="0"/>
    <xf numFmtId="189" fontId="9" fillId="0" borderId="0" applyFont="0" applyFill="0" applyBorder="0" applyAlignment="0" applyProtection="0"/>
    <xf numFmtId="0" fontId="9" fillId="0" borderId="0"/>
    <xf numFmtId="0" fontId="9" fillId="0" borderId="0"/>
    <xf numFmtId="0" fontId="9" fillId="0" borderId="0"/>
    <xf numFmtId="278" fontId="9" fillId="0" borderId="0"/>
    <xf numFmtId="0" fontId="9" fillId="0" borderId="0"/>
    <xf numFmtId="9"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190" fontId="115" fillId="0" borderId="0" applyFont="0" applyFill="0" applyBorder="0" applyAlignment="0" applyProtection="0"/>
    <xf numFmtId="0" fontId="9" fillId="0" borderId="0"/>
    <xf numFmtId="0" fontId="9" fillId="0" borderId="0"/>
    <xf numFmtId="0" fontId="36" fillId="0" borderId="0" applyFill="0"/>
    <xf numFmtId="0" fontId="9" fillId="0" borderId="0"/>
    <xf numFmtId="0" fontId="9" fillId="0" borderId="0"/>
    <xf numFmtId="0" fontId="9" fillId="0" borderId="0"/>
    <xf numFmtId="0" fontId="112" fillId="0" borderId="0"/>
    <xf numFmtId="0" fontId="9" fillId="0" borderId="0"/>
    <xf numFmtId="0" fontId="9" fillId="0" borderId="0"/>
    <xf numFmtId="43" fontId="9" fillId="0" borderId="0" applyFont="0" applyFill="0" applyBorder="0" applyAlignment="0" applyProtection="0"/>
    <xf numFmtId="43" fontId="112" fillId="0" borderId="0" applyFont="0" applyFill="0" applyBorder="0" applyAlignment="0" applyProtection="0"/>
    <xf numFmtId="43" fontId="23" fillId="0" borderId="0" applyFont="0" applyFill="0" applyBorder="0" applyAlignment="0" applyProtection="0"/>
    <xf numFmtId="190" fontId="115" fillId="0" borderId="0" applyFont="0" applyFill="0" applyBorder="0" applyAlignment="0" applyProtection="0"/>
    <xf numFmtId="0" fontId="9" fillId="0" borderId="0"/>
    <xf numFmtId="0" fontId="107" fillId="0" borderId="0"/>
    <xf numFmtId="0" fontId="9" fillId="0" borderId="0"/>
    <xf numFmtId="0" fontId="9" fillId="0" borderId="0"/>
    <xf numFmtId="189" fontId="9" fillId="0" borderId="0" applyFont="0" applyFill="0" applyBorder="0" applyAlignment="0" applyProtection="0"/>
    <xf numFmtId="0" fontId="9" fillId="0" borderId="0"/>
    <xf numFmtId="0" fontId="9" fillId="0" borderId="0"/>
    <xf numFmtId="0" fontId="9" fillId="0" borderId="0"/>
    <xf numFmtId="0" fontId="9" fillId="0" borderId="0"/>
    <xf numFmtId="9" fontId="9" fillId="0" borderId="0" applyFont="0" applyFill="0" applyBorder="0" applyAlignment="0" applyProtection="0"/>
    <xf numFmtId="0" fontId="94" fillId="41" borderId="26" applyNumberFormat="0" applyAlignment="0" applyProtection="0"/>
    <xf numFmtId="0" fontId="9" fillId="0" borderId="0"/>
    <xf numFmtId="0" fontId="9" fillId="0" borderId="0"/>
    <xf numFmtId="0" fontId="23" fillId="0" borderId="0"/>
    <xf numFmtId="0" fontId="98" fillId="54" borderId="33" applyNumberFormat="0" applyAlignment="0" applyProtection="0"/>
    <xf numFmtId="9" fontId="36" fillId="0" borderId="0" applyFont="0" applyFill="0" applyBorder="0" applyAlignment="0" applyProtection="0"/>
    <xf numFmtId="0" fontId="9" fillId="0" borderId="0"/>
    <xf numFmtId="0" fontId="115" fillId="0" borderId="0"/>
    <xf numFmtId="0" fontId="9" fillId="0" borderId="0"/>
    <xf numFmtId="0" fontId="9" fillId="0" borderId="0"/>
    <xf numFmtId="43" fontId="112" fillId="0" borderId="0" applyFont="0" applyFill="0" applyBorder="0" applyAlignment="0" applyProtection="0"/>
    <xf numFmtId="0" fontId="9" fillId="0" borderId="0"/>
    <xf numFmtId="0" fontId="112" fillId="0" borderId="0"/>
    <xf numFmtId="275" fontId="107" fillId="0" borderId="0" applyFont="0" applyFill="0" applyBorder="0" applyAlignment="0" applyProtection="0"/>
    <xf numFmtId="43" fontId="112" fillId="0" borderId="0" applyFont="0" applyFill="0" applyBorder="0" applyAlignment="0" applyProtection="0"/>
    <xf numFmtId="0" fontId="36" fillId="0" borderId="0" applyFill="0" applyBorder="0"/>
    <xf numFmtId="167" fontId="19" fillId="0" borderId="0" applyFont="0" applyFill="0" applyBorder="0" applyAlignment="0" applyProtection="0"/>
    <xf numFmtId="43" fontId="22" fillId="0" borderId="0" applyFont="0" applyFill="0" applyBorder="0" applyAlignment="0" applyProtection="0"/>
    <xf numFmtId="0" fontId="53" fillId="0" borderId="0"/>
    <xf numFmtId="0" fontId="9" fillId="0" borderId="0"/>
    <xf numFmtId="0" fontId="112" fillId="0" borderId="0"/>
    <xf numFmtId="0" fontId="115" fillId="0" borderId="0"/>
    <xf numFmtId="43" fontId="112" fillId="0" borderId="0" applyFont="0" applyFill="0" applyBorder="0" applyAlignment="0" applyProtection="0"/>
    <xf numFmtId="0" fontId="9" fillId="0" borderId="0"/>
    <xf numFmtId="0" fontId="115" fillId="0" borderId="0"/>
    <xf numFmtId="0" fontId="9" fillId="0" borderId="0"/>
    <xf numFmtId="43" fontId="112" fillId="0" borderId="0" applyFont="0" applyFill="0" applyBorder="0" applyAlignment="0" applyProtection="0"/>
    <xf numFmtId="0" fontId="9" fillId="0" borderId="0"/>
    <xf numFmtId="0" fontId="9" fillId="0" borderId="0"/>
    <xf numFmtId="0" fontId="9" fillId="0" borderId="0"/>
    <xf numFmtId="0" fontId="9" fillId="0" borderId="0"/>
    <xf numFmtId="43" fontId="22"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9" fontId="53" fillId="0" borderId="0" applyFont="0" applyFill="0" applyBorder="0" applyAlignment="0" applyProtection="0"/>
    <xf numFmtId="0" fontId="9" fillId="0" borderId="0"/>
    <xf numFmtId="0" fontId="9" fillId="0" borderId="0"/>
    <xf numFmtId="0" fontId="9" fillId="0" borderId="0"/>
    <xf numFmtId="0" fontId="9" fillId="0" borderId="0"/>
    <xf numFmtId="190" fontId="115" fillId="0" borderId="0" applyFont="0" applyFill="0" applyBorder="0" applyAlignment="0" applyProtection="0"/>
    <xf numFmtId="0" fontId="107" fillId="0" borderId="0" applyNumberFormat="0" applyFont="0" applyFill="0" applyBorder="0" applyAlignment="0" applyProtection="0"/>
    <xf numFmtId="43"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115" fillId="0" borderId="0"/>
    <xf numFmtId="0" fontId="115" fillId="0" borderId="0"/>
    <xf numFmtId="0" fontId="118" fillId="0" borderId="0"/>
    <xf numFmtId="0" fontId="112" fillId="0" borderId="0" applyFont="0" applyFill="0" applyBorder="0" applyAlignment="0" applyProtection="0"/>
    <xf numFmtId="0" fontId="98" fillId="54" borderId="33" applyNumberFormat="0" applyAlignment="0" applyProtection="0"/>
    <xf numFmtId="0" fontId="98" fillId="54" borderId="33" applyNumberFormat="0" applyAlignment="0" applyProtection="0"/>
    <xf numFmtId="0" fontId="112" fillId="0" borderId="0"/>
    <xf numFmtId="43" fontId="112" fillId="0" borderId="0" applyFont="0" applyFill="0" applyBorder="0" applyAlignment="0" applyProtection="0"/>
    <xf numFmtId="0" fontId="107" fillId="0" borderId="0"/>
    <xf numFmtId="43" fontId="112" fillId="0" borderId="0" applyFont="0" applyFill="0" applyBorder="0" applyAlignment="0" applyProtection="0"/>
    <xf numFmtId="43" fontId="117" fillId="0" borderId="0" applyFont="0" applyFill="0" applyBorder="0" applyAlignment="0" applyProtection="0"/>
    <xf numFmtId="0" fontId="9" fillId="0" borderId="0"/>
    <xf numFmtId="0" fontId="112" fillId="0" borderId="0"/>
    <xf numFmtId="0" fontId="9" fillId="0" borderId="0"/>
    <xf numFmtId="0" fontId="9" fillId="0" borderId="0"/>
    <xf numFmtId="0" fontId="9" fillId="0" borderId="0"/>
    <xf numFmtId="0" fontId="9" fillId="0" borderId="0"/>
    <xf numFmtId="189" fontId="9" fillId="0" borderId="0" applyFont="0" applyFill="0" applyBorder="0" applyAlignment="0" applyProtection="0"/>
    <xf numFmtId="0" fontId="112" fillId="0" borderId="0"/>
    <xf numFmtId="43" fontId="112" fillId="0" borderId="0" applyFont="0" applyFill="0" applyBorder="0" applyAlignment="0" applyProtection="0"/>
    <xf numFmtId="43" fontId="112" fillId="0" borderId="0" applyFont="0" applyFill="0" applyBorder="0" applyAlignment="0" applyProtection="0"/>
    <xf numFmtId="0" fontId="9" fillId="0" borderId="0"/>
    <xf numFmtId="0" fontId="9" fillId="0" borderId="0"/>
    <xf numFmtId="0" fontId="22" fillId="0" borderId="0"/>
    <xf numFmtId="165" fontId="22" fillId="0" borderId="0" applyFont="0" applyFill="0" applyBorder="0" applyAlignment="0" applyProtection="0"/>
    <xf numFmtId="0" fontId="9" fillId="0" borderId="0"/>
    <xf numFmtId="0" fontId="9" fillId="0" borderId="0"/>
    <xf numFmtId="167" fontId="22" fillId="0" borderId="0" applyFont="0" applyFill="0" applyBorder="0" applyAlignment="0" applyProtection="0"/>
    <xf numFmtId="9" fontId="9" fillId="0" borderId="0" applyFont="0" applyFill="0" applyBorder="0" applyAlignment="0" applyProtection="0"/>
    <xf numFmtId="0" fontId="9" fillId="0" borderId="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115" fillId="0" borderId="0"/>
    <xf numFmtId="0" fontId="47" fillId="0" borderId="0"/>
    <xf numFmtId="0" fontId="9" fillId="0" borderId="0"/>
    <xf numFmtId="192" fontId="112" fillId="0" borderId="0" applyFont="0" applyFill="0" applyBorder="0" applyAlignment="0" applyProtection="0"/>
    <xf numFmtId="43" fontId="9" fillId="0" borderId="0" applyFont="0" applyFill="0" applyBorder="0" applyAlignment="0" applyProtection="0"/>
    <xf numFmtId="0" fontId="9" fillId="0" borderId="0"/>
    <xf numFmtId="0" fontId="36" fillId="0" borderId="0" applyFill="0" applyBorder="0"/>
    <xf numFmtId="9" fontId="46" fillId="0" borderId="0" applyFont="0" applyFill="0" applyBorder="0" applyAlignment="0" applyProtection="0"/>
    <xf numFmtId="43" fontId="112" fillId="0" borderId="0" applyFont="0" applyFill="0" applyBorder="0" applyAlignment="0" applyProtection="0"/>
    <xf numFmtId="43" fontId="112" fillId="0" borderId="0" applyFont="0" applyFill="0" applyBorder="0" applyAlignment="0" applyProtection="0"/>
    <xf numFmtId="0" fontId="9" fillId="0" borderId="0"/>
    <xf numFmtId="0" fontId="36" fillId="0" borderId="0" applyFill="0" applyBorder="0"/>
    <xf numFmtId="0" fontId="23" fillId="0" borderId="0"/>
    <xf numFmtId="0" fontId="9" fillId="0" borderId="0"/>
    <xf numFmtId="0" fontId="9" fillId="0" borderId="0"/>
    <xf numFmtId="0" fontId="9" fillId="0" borderId="0"/>
    <xf numFmtId="0" fontId="112" fillId="0" borderId="0"/>
    <xf numFmtId="0" fontId="9" fillId="0" borderId="0"/>
    <xf numFmtId="0" fontId="9" fillId="0" borderId="0"/>
    <xf numFmtId="190" fontId="115" fillId="0" borderId="0" applyFont="0" applyFill="0" applyBorder="0" applyAlignment="0" applyProtection="0"/>
    <xf numFmtId="0" fontId="9" fillId="0" borderId="0"/>
    <xf numFmtId="0" fontId="9" fillId="0" borderId="0"/>
    <xf numFmtId="0" fontId="46" fillId="0" borderId="0"/>
    <xf numFmtId="43" fontId="112" fillId="0" borderId="0" applyFont="0" applyFill="0" applyBorder="0" applyAlignment="0" applyProtection="0"/>
    <xf numFmtId="0" fontId="9" fillId="0" borderId="0"/>
    <xf numFmtId="0" fontId="9" fillId="0" borderId="0"/>
    <xf numFmtId="0" fontId="119" fillId="0" borderId="0"/>
    <xf numFmtId="165" fontId="36" fillId="0" borderId="0" applyFont="0" applyFill="0" applyBorder="0" applyAlignment="0" applyProtection="0"/>
    <xf numFmtId="0" fontId="112" fillId="0" borderId="0"/>
    <xf numFmtId="9" fontId="53" fillId="0" borderId="0" applyFont="0" applyFill="0" applyBorder="0" applyAlignment="0" applyProtection="0"/>
    <xf numFmtId="0" fontId="9" fillId="0" borderId="0"/>
    <xf numFmtId="43" fontId="9" fillId="0" borderId="0" applyFont="0" applyFill="0" applyBorder="0" applyAlignment="0" applyProtection="0"/>
    <xf numFmtId="0" fontId="116" fillId="0" borderId="0"/>
    <xf numFmtId="0" fontId="9" fillId="0" borderId="0"/>
    <xf numFmtId="0" fontId="9" fillId="0" borderId="0"/>
    <xf numFmtId="0" fontId="115"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112"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112" fillId="0" borderId="0"/>
    <xf numFmtId="43" fontId="9" fillId="0" borderId="0" applyFont="0" applyFill="0" applyBorder="0" applyAlignment="0" applyProtection="0"/>
    <xf numFmtId="0" fontId="9" fillId="0" borderId="0"/>
    <xf numFmtId="0" fontId="22" fillId="0" borderId="0"/>
    <xf numFmtId="43" fontId="22" fillId="0" borderId="0" applyFont="0" applyFill="0" applyBorder="0" applyAlignment="0" applyProtection="0"/>
    <xf numFmtId="190" fontId="115" fillId="0" borderId="0" applyFont="0" applyFill="0" applyBorder="0" applyAlignment="0" applyProtection="0"/>
    <xf numFmtId="165" fontId="36" fillId="0" borderId="0" applyFont="0" applyFill="0" applyBorder="0" applyAlignment="0" applyProtection="0"/>
    <xf numFmtId="43" fontId="112" fillId="0" borderId="0" applyFont="0" applyFill="0" applyBorder="0" applyAlignment="0" applyProtection="0"/>
    <xf numFmtId="0" fontId="9" fillId="0" borderId="0"/>
    <xf numFmtId="0" fontId="36" fillId="0" borderId="0" applyFill="0" applyBorder="0"/>
    <xf numFmtId="0" fontId="9" fillId="0" borderId="0"/>
    <xf numFmtId="0" fontId="9" fillId="0" borderId="0"/>
    <xf numFmtId="0" fontId="115" fillId="0" borderId="0"/>
    <xf numFmtId="9" fontId="9" fillId="0" borderId="0" applyFont="0" applyFill="0" applyBorder="0" applyAlignment="0" applyProtection="0"/>
    <xf numFmtId="0" fontId="9" fillId="0" borderId="0"/>
    <xf numFmtId="0" fontId="36" fillId="0" borderId="0" applyFill="0" applyBorder="0"/>
    <xf numFmtId="0" fontId="84" fillId="54" borderId="26" applyNumberFormat="0" applyAlignment="0" applyProtection="0"/>
    <xf numFmtId="0" fontId="9" fillId="0" borderId="0"/>
    <xf numFmtId="0" fontId="9" fillId="0" borderId="0"/>
    <xf numFmtId="0" fontId="9" fillId="0" borderId="0"/>
    <xf numFmtId="43" fontId="112" fillId="0" borderId="0" applyFont="0" applyFill="0" applyBorder="0" applyAlignment="0" applyProtection="0"/>
    <xf numFmtId="43" fontId="112" fillId="0" borderId="0" applyFont="0" applyFill="0" applyBorder="0" applyAlignment="0" applyProtection="0"/>
    <xf numFmtId="0" fontId="9" fillId="0" borderId="0"/>
    <xf numFmtId="43" fontId="112" fillId="0" borderId="0" applyFont="0" applyFill="0" applyBorder="0" applyAlignment="0" applyProtection="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2" fillId="0" borderId="34" applyNumberFormat="0" applyFont="0" applyBorder="0" applyAlignment="0" applyProtection="0"/>
    <xf numFmtId="0" fontId="9" fillId="0" borderId="0"/>
    <xf numFmtId="0" fontId="9" fillId="0" borderId="0"/>
    <xf numFmtId="43" fontId="53" fillId="0" borderId="0" applyFont="0" applyFill="0" applyBorder="0" applyAlignment="0" applyProtection="0"/>
    <xf numFmtId="0" fontId="9" fillId="0" borderId="0"/>
    <xf numFmtId="0" fontId="9" fillId="0" borderId="0"/>
    <xf numFmtId="0" fontId="9" fillId="0" borderId="0"/>
    <xf numFmtId="0" fontId="48" fillId="57" borderId="32" applyNumberFormat="0" applyFont="0" applyAlignment="0" applyProtection="0"/>
    <xf numFmtId="0" fontId="9" fillId="0" borderId="0"/>
    <xf numFmtId="0" fontId="9" fillId="0" borderId="0"/>
    <xf numFmtId="0" fontId="9" fillId="0" borderId="0"/>
    <xf numFmtId="0" fontId="9" fillId="0" borderId="0"/>
    <xf numFmtId="190" fontId="115" fillId="0" borderId="0" applyFont="0" applyFill="0" applyBorder="0" applyAlignment="0" applyProtection="0"/>
    <xf numFmtId="0" fontId="9" fillId="0" borderId="0"/>
    <xf numFmtId="165" fontId="36" fillId="0" borderId="0" applyFont="0" applyFill="0" applyBorder="0" applyAlignment="0" applyProtection="0"/>
    <xf numFmtId="0" fontId="9" fillId="0" borderId="0"/>
    <xf numFmtId="0" fontId="9" fillId="0" borderId="0"/>
    <xf numFmtId="167" fontId="1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84" fillId="54" borderId="26" applyNumberFormat="0" applyAlignment="0" applyProtection="0"/>
    <xf numFmtId="43" fontId="112" fillId="0" borderId="0" applyFont="0" applyFill="0" applyBorder="0" applyAlignment="0" applyProtection="0"/>
    <xf numFmtId="0" fontId="9" fillId="0" borderId="0"/>
    <xf numFmtId="43" fontId="112" fillId="0" borderId="0" applyFont="0" applyFill="0" applyBorder="0" applyAlignment="0" applyProtection="0"/>
    <xf numFmtId="190" fontId="115" fillId="0" borderId="0" applyFont="0" applyFill="0" applyBorder="0" applyAlignment="0" applyProtection="0"/>
    <xf numFmtId="0" fontId="9" fillId="0" borderId="0"/>
    <xf numFmtId="0" fontId="9" fillId="0" borderId="0"/>
    <xf numFmtId="0" fontId="9" fillId="0" borderId="0"/>
    <xf numFmtId="0" fontId="112" fillId="0" borderId="0"/>
    <xf numFmtId="0" fontId="112" fillId="0" borderId="0"/>
    <xf numFmtId="0" fontId="53" fillId="0" borderId="0"/>
    <xf numFmtId="0" fontId="9" fillId="0" borderId="0"/>
    <xf numFmtId="9" fontId="9" fillId="0" borderId="0" applyFont="0" applyFill="0" applyBorder="0" applyAlignment="0" applyProtection="0"/>
    <xf numFmtId="0" fontId="9" fillId="0" borderId="0"/>
    <xf numFmtId="9"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0" borderId="0"/>
    <xf numFmtId="9" fontId="9" fillId="0" borderId="0" applyFont="0" applyFill="0" applyBorder="0" applyAlignment="0" applyProtection="0"/>
    <xf numFmtId="43" fontId="46" fillId="0" borderId="0" applyFont="0" applyFill="0" applyBorder="0" applyAlignment="0" applyProtection="0"/>
    <xf numFmtId="0" fontId="46" fillId="0" borderId="0"/>
    <xf numFmtId="0" fontId="9" fillId="0" borderId="0"/>
    <xf numFmtId="9" fontId="9"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4" fontId="221" fillId="76" borderId="58" applyNumberFormat="0" applyProtection="0">
      <alignment horizontal="right" vertical="center"/>
    </xf>
    <xf numFmtId="4" fontId="222" fillId="81" borderId="58" applyNumberFormat="0" applyProtection="0">
      <alignment vertical="center"/>
    </xf>
    <xf numFmtId="228" fontId="162" fillId="0" borderId="48"/>
    <xf numFmtId="0" fontId="84" fillId="54" borderId="26" applyNumberFormat="0" applyAlignment="0" applyProtection="0"/>
    <xf numFmtId="0" fontId="94" fillId="41" borderId="26" applyNumberFormat="0" applyAlignment="0" applyProtection="0"/>
    <xf numFmtId="0" fontId="175" fillId="60" borderId="53"/>
    <xf numFmtId="0" fontId="84" fillId="54" borderId="26" applyNumberFormat="0" applyAlignment="0" applyProtection="0"/>
    <xf numFmtId="0" fontId="165" fillId="0" borderId="53"/>
    <xf numFmtId="0" fontId="157" fillId="0" borderId="35" applyNumberFormat="0" applyFill="0" applyAlignment="0" applyProtection="0"/>
    <xf numFmtId="0" fontId="157" fillId="0" borderId="35" applyNumberFormat="0" applyFill="0" applyAlignment="0" applyProtection="0"/>
    <xf numFmtId="0" fontId="158" fillId="0" borderId="35" applyNumberFormat="0" applyFill="0" applyAlignment="0" applyProtection="0"/>
    <xf numFmtId="0" fontId="157" fillId="0" borderId="35" applyNumberFormat="0" applyFill="0" applyAlignment="0" applyProtection="0"/>
    <xf numFmtId="0" fontId="158" fillId="0" borderId="35" applyNumberFormat="0" applyFill="0" applyAlignment="0" applyProtection="0"/>
    <xf numFmtId="0" fontId="157" fillId="0" borderId="35" applyNumberFormat="0" applyFill="0" applyAlignment="0" applyProtection="0"/>
    <xf numFmtId="0" fontId="156" fillId="54" borderId="33" applyNumberFormat="0" applyAlignment="0" applyProtection="0"/>
    <xf numFmtId="175" fontId="157" fillId="0" borderId="35" applyNumberFormat="0" applyFill="0" applyAlignment="0" applyProtection="0"/>
    <xf numFmtId="0" fontId="157" fillId="0" borderId="35" applyNumberFormat="0" applyFill="0" applyAlignment="0" applyProtection="0"/>
    <xf numFmtId="0" fontId="155" fillId="54" borderId="33" applyNumberFormat="0" applyAlignment="0" applyProtection="0"/>
    <xf numFmtId="0" fontId="156" fillId="54" borderId="33" applyNumberFormat="0" applyAlignment="0" applyProtection="0"/>
    <xf numFmtId="0" fontId="155" fillId="54" borderId="33" applyNumberFormat="0" applyAlignment="0" applyProtection="0"/>
    <xf numFmtId="0" fontId="43" fillId="57" borderId="32" applyNumberFormat="0" applyFont="0" applyAlignment="0" applyProtection="0"/>
    <xf numFmtId="0" fontId="45" fillId="57" borderId="32" applyNumberFormat="0" applyFont="0" applyAlignment="0" applyProtection="0"/>
    <xf numFmtId="0" fontId="43" fillId="57" borderId="32" applyNumberFormat="0" applyFont="0" applyAlignment="0" applyProtection="0"/>
    <xf numFmtId="175" fontId="23" fillId="57" borderId="32" applyNumberFormat="0" applyFont="0" applyAlignment="0" applyProtection="0"/>
    <xf numFmtId="0" fontId="43" fillId="57" borderId="32" applyNumberFormat="0" applyFont="0" applyAlignment="0" applyProtection="0"/>
    <xf numFmtId="175" fontId="148" fillId="41" borderId="26" applyNumberFormat="0" applyAlignment="0" applyProtection="0"/>
    <xf numFmtId="0" fontId="148" fillId="41" borderId="26" applyNumberFormat="0" applyAlignment="0" applyProtection="0"/>
    <xf numFmtId="0" fontId="149" fillId="41" borderId="26" applyNumberFormat="0" applyAlignment="0" applyProtection="0"/>
    <xf numFmtId="0" fontId="148" fillId="41" borderId="26" applyNumberFormat="0" applyAlignment="0" applyProtection="0"/>
    <xf numFmtId="175" fontId="148" fillId="41" borderId="26" applyNumberFormat="0" applyAlignment="0" applyProtection="0"/>
    <xf numFmtId="0" fontId="148" fillId="41" borderId="26" applyNumberFormat="0" applyAlignment="0" applyProtection="0"/>
    <xf numFmtId="0" fontId="148" fillId="41" borderId="26" applyNumberFormat="0" applyAlignment="0" applyProtection="0"/>
    <xf numFmtId="0" fontId="22" fillId="57" borderId="32" applyNumberFormat="0" applyFont="0" applyAlignment="0" applyProtection="0"/>
    <xf numFmtId="0" fontId="134" fillId="54" borderId="26" applyNumberFormat="0" applyAlignment="0" applyProtection="0"/>
    <xf numFmtId="0" fontId="134" fillId="54" borderId="26" applyNumberFormat="0" applyAlignment="0" applyProtection="0"/>
    <xf numFmtId="0" fontId="135" fillId="54" borderId="26" applyNumberFormat="0" applyAlignment="0" applyProtection="0"/>
    <xf numFmtId="0" fontId="134" fillId="54" borderId="26" applyNumberFormat="0" applyAlignment="0" applyProtection="0"/>
    <xf numFmtId="0" fontId="135" fillId="54" borderId="26" applyNumberFormat="0" applyAlignment="0" applyProtection="0"/>
    <xf numFmtId="175" fontId="134" fillId="54" borderId="26" applyNumberFormat="0" applyAlignment="0" applyProtection="0"/>
    <xf numFmtId="0" fontId="135" fillId="54" borderId="26" applyNumberFormat="0" applyAlignment="0" applyProtection="0"/>
    <xf numFmtId="0" fontId="134" fillId="54" borderId="26" applyNumberFormat="0" applyAlignment="0" applyProtection="0"/>
    <xf numFmtId="0" fontId="94" fillId="41" borderId="26" applyNumberFormat="0" applyAlignment="0" applyProtection="0"/>
    <xf numFmtId="4" fontId="219" fillId="68" borderId="58" applyNumberFormat="0" applyProtection="0">
      <alignment vertical="center"/>
    </xf>
    <xf numFmtId="4" fontId="220" fillId="68" borderId="58" applyNumberFormat="0" applyProtection="0">
      <alignment vertical="center"/>
    </xf>
    <xf numFmtId="4" fontId="221" fillId="68" borderId="58" applyNumberFormat="0" applyProtection="0">
      <alignment horizontal="left" vertical="center" indent="1"/>
    </xf>
    <xf numFmtId="0" fontId="157" fillId="68" borderId="58" applyNumberFormat="0" applyProtection="0">
      <alignment horizontal="left" vertical="top" indent="1"/>
    </xf>
    <xf numFmtId="4" fontId="221" fillId="70" borderId="58" applyNumberFormat="0" applyProtection="0">
      <alignment horizontal="right" vertical="center"/>
    </xf>
    <xf numFmtId="4" fontId="221" fillId="71" borderId="58" applyNumberFormat="0" applyProtection="0">
      <alignment horizontal="right" vertical="center"/>
    </xf>
    <xf numFmtId="4" fontId="221" fillId="72" borderId="58" applyNumberFormat="0" applyProtection="0">
      <alignment horizontal="right" vertical="center"/>
    </xf>
    <xf numFmtId="4" fontId="221" fillId="61" borderId="58" applyNumberFormat="0" applyProtection="0">
      <alignment horizontal="right" vertical="center"/>
    </xf>
    <xf numFmtId="4" fontId="221" fillId="73" borderId="58" applyNumberFormat="0" applyProtection="0">
      <alignment horizontal="right" vertical="center"/>
    </xf>
    <xf numFmtId="4" fontId="221" fillId="74" borderId="58" applyNumberFormat="0" applyProtection="0">
      <alignment horizontal="right" vertical="center"/>
    </xf>
    <xf numFmtId="4" fontId="221" fillId="75" borderId="58" applyNumberFormat="0" applyProtection="0">
      <alignment horizontal="right" vertical="center"/>
    </xf>
    <xf numFmtId="4" fontId="221" fillId="76" borderId="58" applyNumberFormat="0" applyProtection="0">
      <alignment horizontal="right" vertical="center"/>
    </xf>
    <xf numFmtId="4" fontId="221" fillId="77" borderId="58" applyNumberFormat="0" applyProtection="0">
      <alignment horizontal="right" vertical="center"/>
    </xf>
    <xf numFmtId="4" fontId="219" fillId="78" borderId="65" applyNumberFormat="0" applyProtection="0">
      <alignment horizontal="left" vertical="center" indent="1"/>
    </xf>
    <xf numFmtId="4" fontId="221" fillId="79" borderId="58" applyNumberFormat="0" applyProtection="0">
      <alignment horizontal="right" vertical="center"/>
    </xf>
    <xf numFmtId="0" fontId="22" fillId="69" borderId="58" applyNumberFormat="0" applyProtection="0">
      <alignment horizontal="left" vertical="center" indent="1"/>
    </xf>
    <xf numFmtId="0" fontId="22" fillId="69" borderId="58" applyNumberFormat="0" applyProtection="0">
      <alignment horizontal="left" vertical="top" indent="1"/>
    </xf>
    <xf numFmtId="0" fontId="22" fillId="80" borderId="58" applyNumberFormat="0" applyProtection="0">
      <alignment horizontal="left" vertical="center" indent="1"/>
    </xf>
    <xf numFmtId="0" fontId="22" fillId="80" borderId="58" applyNumberFormat="0" applyProtection="0">
      <alignment horizontal="left" vertical="top" indent="1"/>
    </xf>
    <xf numFmtId="0" fontId="22" fillId="79" borderId="58" applyNumberFormat="0" applyProtection="0">
      <alignment horizontal="left" vertical="center" indent="1"/>
    </xf>
    <xf numFmtId="0" fontId="22" fillId="79" borderId="58" applyNumberFormat="0" applyProtection="0">
      <alignment horizontal="left" vertical="top" indent="1"/>
    </xf>
    <xf numFmtId="0" fontId="22" fillId="81" borderId="58" applyNumberFormat="0" applyProtection="0">
      <alignment horizontal="left" vertical="center" indent="1"/>
    </xf>
    <xf numFmtId="0" fontId="22" fillId="81" borderId="58" applyNumberFormat="0" applyProtection="0">
      <alignment horizontal="left" vertical="top" indent="1"/>
    </xf>
    <xf numFmtId="4" fontId="221" fillId="81" borderId="58" applyNumberFormat="0" applyProtection="0">
      <alignment vertical="center"/>
    </xf>
    <xf numFmtId="4" fontId="222" fillId="81" borderId="58" applyNumberFormat="0" applyProtection="0">
      <alignment vertical="center"/>
    </xf>
    <xf numFmtId="4" fontId="219" fillId="79" borderId="60" applyNumberFormat="0" applyProtection="0">
      <alignment horizontal="left" vertical="center" indent="1"/>
    </xf>
    <xf numFmtId="0" fontId="129" fillId="64" borderId="58" applyNumberFormat="0" applyProtection="0">
      <alignment horizontal="left" vertical="top" indent="1"/>
    </xf>
    <xf numFmtId="4" fontId="221" fillId="81" borderId="58" applyNumberFormat="0" applyProtection="0">
      <alignment horizontal="right" vertical="center"/>
    </xf>
    <xf numFmtId="4" fontId="222" fillId="81" borderId="58" applyNumberFormat="0" applyProtection="0">
      <alignment horizontal="right" vertical="center"/>
    </xf>
    <xf numFmtId="4" fontId="219" fillId="79" borderId="58" applyNumberFormat="0" applyProtection="0">
      <alignment horizontal="left" vertical="center" indent="1"/>
    </xf>
    <xf numFmtId="0" fontId="129" fillId="80" borderId="58" applyNumberFormat="0" applyProtection="0">
      <alignment horizontal="left" vertical="top" indent="1"/>
    </xf>
    <xf numFmtId="4" fontId="223" fillId="80" borderId="60" applyNumberFormat="0" applyProtection="0">
      <alignment horizontal="left" vertical="center" indent="1"/>
    </xf>
    <xf numFmtId="4" fontId="224" fillId="81" borderId="58" applyNumberFormat="0" applyProtection="0">
      <alignment horizontal="right" vertical="center"/>
    </xf>
    <xf numFmtId="0" fontId="189" fillId="0" borderId="53"/>
    <xf numFmtId="0" fontId="191" fillId="0" borderId="53"/>
    <xf numFmtId="0" fontId="206" fillId="0" borderId="53"/>
    <xf numFmtId="0" fontId="230" fillId="0" borderId="53"/>
    <xf numFmtId="0" fontId="134" fillId="54" borderId="26" applyNumberFormat="0" applyAlignment="0" applyProtection="0"/>
    <xf numFmtId="175" fontId="157" fillId="0" borderId="35" applyNumberFormat="0" applyFill="0" applyAlignment="0" applyProtection="0"/>
    <xf numFmtId="0" fontId="22" fillId="57" borderId="32" applyNumberFormat="0" applyFont="0" applyAlignment="0" applyProtection="0"/>
    <xf numFmtId="4" fontId="224" fillId="81" borderId="58" applyNumberFormat="0" applyProtection="0">
      <alignment horizontal="right" vertical="center"/>
    </xf>
    <xf numFmtId="4" fontId="221" fillId="74" borderId="58" applyNumberFormat="0" applyProtection="0">
      <alignment horizontal="right" vertical="center"/>
    </xf>
    <xf numFmtId="0" fontId="135" fillId="54" borderId="26" applyNumberFormat="0" applyAlignment="0" applyProtection="0"/>
    <xf numFmtId="0" fontId="134" fillId="54" borderId="26" applyNumberFormat="0" applyAlignment="0" applyProtection="0"/>
    <xf numFmtId="0" fontId="157" fillId="0" borderId="35" applyNumberFormat="0" applyFill="0" applyAlignment="0" applyProtection="0"/>
    <xf numFmtId="0" fontId="155" fillId="54" borderId="33" applyNumberFormat="0" applyAlignment="0" applyProtection="0"/>
    <xf numFmtId="0" fontId="155" fillId="54" borderId="33" applyNumberFormat="0" applyAlignment="0" applyProtection="0"/>
    <xf numFmtId="0" fontId="135" fillId="54" borderId="26" applyNumberFormat="0" applyAlignment="0" applyProtection="0"/>
    <xf numFmtId="17" fontId="192" fillId="62" borderId="68"/>
    <xf numFmtId="0" fontId="155" fillId="54" borderId="33" applyNumberFormat="0" applyAlignment="0" applyProtection="0"/>
    <xf numFmtId="0" fontId="134" fillId="54" borderId="26" applyNumberFormat="0" applyAlignment="0" applyProtection="0"/>
    <xf numFmtId="0" fontId="134" fillId="54" borderId="26" applyNumberFormat="0" applyAlignment="0" applyProtection="0"/>
    <xf numFmtId="175" fontId="23" fillId="57" borderId="32" applyNumberFormat="0" applyFont="0" applyAlignment="0" applyProtection="0"/>
    <xf numFmtId="0" fontId="247" fillId="41" borderId="26" applyNumberFormat="0" applyAlignment="0" applyProtection="0"/>
    <xf numFmtId="0" fontId="248" fillId="54" borderId="33" applyNumberFormat="0" applyAlignment="0" applyProtection="0"/>
    <xf numFmtId="0" fontId="249" fillId="54" borderId="26" applyNumberFormat="0" applyAlignment="0" applyProtection="0"/>
    <xf numFmtId="0" fontId="253" fillId="0" borderId="35" applyNumberFormat="0" applyFill="0" applyAlignment="0" applyProtection="0"/>
    <xf numFmtId="0" fontId="53" fillId="57" borderId="32" applyNumberFormat="0" applyFont="0" applyAlignment="0" applyProtection="0"/>
    <xf numFmtId="0" fontId="135" fillId="54" borderId="26" applyNumberFormat="0" applyAlignment="0" applyProtection="0"/>
    <xf numFmtId="0" fontId="188" fillId="0" borderId="53"/>
    <xf numFmtId="0" fontId="199" fillId="59" borderId="53"/>
    <xf numFmtId="0" fontId="156" fillId="54" borderId="33" applyNumberFormat="0" applyAlignment="0" applyProtection="0"/>
    <xf numFmtId="0" fontId="22" fillId="68" borderId="69" applyNumberFormat="0" applyBorder="0">
      <protection locked="0"/>
    </xf>
    <xf numFmtId="0" fontId="22" fillId="57" borderId="32" applyNumberFormat="0" applyFont="0" applyAlignment="0" applyProtection="0"/>
    <xf numFmtId="0" fontId="45" fillId="57" borderId="32" applyNumberFormat="0" applyFont="0" applyAlignment="0" applyProtection="0"/>
    <xf numFmtId="0" fontId="22" fillId="57" borderId="32" applyNumberFormat="0" applyFont="0" applyAlignment="0" applyProtection="0"/>
    <xf numFmtId="0" fontId="22" fillId="57" borderId="32" applyNumberFormat="0" applyFont="0" applyAlignment="0" applyProtection="0"/>
    <xf numFmtId="0" fontId="134" fillId="54" borderId="26" applyNumberFormat="0" applyAlignment="0" applyProtection="0"/>
    <xf numFmtId="0" fontId="135" fillId="54" borderId="26" applyNumberFormat="0" applyAlignment="0" applyProtection="0"/>
    <xf numFmtId="0" fontId="134" fillId="54" borderId="26" applyNumberFormat="0" applyAlignment="0" applyProtection="0"/>
    <xf numFmtId="4" fontId="221" fillId="79" borderId="58" applyNumberFormat="0" applyProtection="0">
      <alignment horizontal="right" vertical="center"/>
    </xf>
    <xf numFmtId="0" fontId="43" fillId="57" borderId="32" applyNumberFormat="0" applyFont="0" applyAlignment="0" applyProtection="0"/>
    <xf numFmtId="0" fontId="134" fillId="54" borderId="26" applyNumberFormat="0" applyAlignment="0" applyProtection="0"/>
    <xf numFmtId="0" fontId="135" fillId="54" borderId="26" applyNumberFormat="0" applyAlignment="0" applyProtection="0"/>
    <xf numFmtId="0" fontId="22" fillId="69" borderId="58" applyNumberFormat="0" applyProtection="0">
      <alignment horizontal="left" vertical="top" indent="1"/>
    </xf>
    <xf numFmtId="0" fontId="148" fillId="41" borderId="26" applyNumberFormat="0" applyAlignment="0" applyProtection="0"/>
    <xf numFmtId="0" fontId="45" fillId="57" borderId="32" applyNumberFormat="0" applyFont="0" applyAlignment="0" applyProtection="0"/>
    <xf numFmtId="0" fontId="155" fillId="54" borderId="33" applyNumberFormat="0" applyAlignment="0" applyProtection="0"/>
    <xf numFmtId="0" fontId="22" fillId="57" borderId="32" applyNumberFormat="0" applyFont="0" applyAlignment="0" applyProtection="0"/>
    <xf numFmtId="0" fontId="22" fillId="57" borderId="32" applyNumberFormat="0" applyFont="0" applyAlignment="0" applyProtection="0"/>
    <xf numFmtId="0" fontId="158" fillId="0" borderId="35" applyNumberFormat="0" applyFill="0" applyAlignment="0" applyProtection="0"/>
    <xf numFmtId="0" fontId="22" fillId="68" borderId="69" applyNumberFormat="0" applyBorder="0">
      <protection locked="0"/>
    </xf>
    <xf numFmtId="17" fontId="192" fillId="62" borderId="68"/>
    <xf numFmtId="0" fontId="91" fillId="0" borderId="67" applyNumberFormat="0" applyAlignment="0" applyProtection="0">
      <alignment horizontal="left" vertical="center"/>
    </xf>
    <xf numFmtId="1" fontId="176" fillId="0" borderId="66">
      <alignment vertical="top"/>
    </xf>
    <xf numFmtId="0" fontId="262" fillId="83" borderId="67" applyNumberFormat="0">
      <alignment horizontal="left" vertical="top"/>
      <protection hidden="1"/>
    </xf>
    <xf numFmtId="228" fontId="162" fillId="0" borderId="48"/>
    <xf numFmtId="4" fontId="219" fillId="78" borderId="65" applyNumberFormat="0" applyProtection="0">
      <alignment horizontal="left" vertical="center" indent="1"/>
    </xf>
    <xf numFmtId="0" fontId="43" fillId="57" borderId="32" applyNumberFormat="0" applyFont="0" applyAlignment="0" applyProtection="0"/>
    <xf numFmtId="4" fontId="219" fillId="78" borderId="65" applyNumberFormat="0" applyProtection="0">
      <alignment horizontal="left" vertical="center" indent="1"/>
    </xf>
    <xf numFmtId="0" fontId="148" fillId="41" borderId="26" applyNumberFormat="0" applyAlignment="0" applyProtection="0"/>
    <xf numFmtId="0" fontId="155" fillId="54" borderId="33" applyNumberFormat="0" applyAlignment="0" applyProtection="0"/>
    <xf numFmtId="0" fontId="188" fillId="0" borderId="53"/>
    <xf numFmtId="0" fontId="158" fillId="0" borderId="35" applyNumberFormat="0" applyFill="0" applyAlignment="0" applyProtection="0"/>
    <xf numFmtId="0" fontId="155" fillId="54" borderId="33" applyNumberFormat="0" applyAlignment="0" applyProtection="0"/>
    <xf numFmtId="0" fontId="43" fillId="57" borderId="32" applyNumberFormat="0" applyFont="0" applyAlignment="0" applyProtection="0"/>
    <xf numFmtId="175" fontId="155" fillId="54" borderId="33" applyNumberFormat="0" applyAlignment="0" applyProtection="0"/>
    <xf numFmtId="0" fontId="22" fillId="81" borderId="58" applyNumberFormat="0" applyProtection="0">
      <alignment horizontal="left" vertical="center" indent="1"/>
    </xf>
    <xf numFmtId="0" fontId="149" fillId="41" borderId="26" applyNumberFormat="0" applyAlignment="0" applyProtection="0"/>
    <xf numFmtId="0" fontId="157" fillId="0" borderId="35" applyNumberFormat="0" applyFill="0" applyAlignment="0" applyProtection="0"/>
    <xf numFmtId="175" fontId="157" fillId="0" borderId="35" applyNumberFormat="0" applyFill="0" applyAlignment="0" applyProtection="0"/>
    <xf numFmtId="0" fontId="135" fillId="54" borderId="26" applyNumberFormat="0" applyAlignment="0" applyProtection="0"/>
    <xf numFmtId="0" fontId="43" fillId="57" borderId="32" applyNumberFormat="0" applyFont="0" applyAlignment="0" applyProtection="0"/>
    <xf numFmtId="0" fontId="43" fillId="57" borderId="32" applyNumberFormat="0" applyFont="0" applyAlignment="0" applyProtection="0"/>
    <xf numFmtId="0" fontId="156" fillId="54" borderId="33" applyNumberFormat="0" applyAlignment="0" applyProtection="0"/>
    <xf numFmtId="0" fontId="202" fillId="0" borderId="49"/>
    <xf numFmtId="175" fontId="134" fillId="54" borderId="26" applyNumberFormat="0" applyAlignment="0" applyProtection="0"/>
    <xf numFmtId="0" fontId="156" fillId="54" borderId="33" applyNumberFormat="0" applyAlignment="0" applyProtection="0"/>
    <xf numFmtId="0" fontId="22" fillId="57" borderId="32" applyNumberFormat="0" applyFont="0" applyAlignment="0" applyProtection="0"/>
    <xf numFmtId="0" fontId="249" fillId="54" borderId="26" applyNumberFormat="0" applyAlignment="0" applyProtection="0"/>
    <xf numFmtId="0" fontId="206" fillId="0" borderId="53"/>
    <xf numFmtId="0" fontId="22" fillId="69" borderId="58" applyNumberFormat="0" applyProtection="0">
      <alignment horizontal="left" vertical="center" indent="1"/>
    </xf>
    <xf numFmtId="0" fontId="191" fillId="0" borderId="53"/>
    <xf numFmtId="4" fontId="224" fillId="81" borderId="58" applyNumberFormat="0" applyProtection="0">
      <alignment horizontal="right" vertical="center"/>
    </xf>
    <xf numFmtId="4" fontId="219" fillId="79" borderId="58" applyNumberFormat="0" applyProtection="0">
      <alignment horizontal="left" vertical="center" indent="1"/>
    </xf>
    <xf numFmtId="4" fontId="219" fillId="79" borderId="60" applyNumberFormat="0" applyProtection="0">
      <alignment horizontal="left" vertical="center" indent="1"/>
    </xf>
    <xf numFmtId="4" fontId="221" fillId="73" borderId="58" applyNumberFormat="0" applyProtection="0">
      <alignment horizontal="right" vertical="center"/>
    </xf>
    <xf numFmtId="4" fontId="221" fillId="70" borderId="58" applyNumberFormat="0" applyProtection="0">
      <alignment horizontal="right" vertical="center"/>
    </xf>
    <xf numFmtId="4" fontId="221" fillId="68" borderId="58" applyNumberFormat="0" applyProtection="0">
      <alignment horizontal="left" vertical="center" indent="1"/>
    </xf>
    <xf numFmtId="0" fontId="134" fillId="54" borderId="26" applyNumberFormat="0" applyAlignment="0" applyProtection="0"/>
    <xf numFmtId="0" fontId="135" fillId="54" borderId="26" applyNumberFormat="0" applyAlignment="0" applyProtection="0"/>
    <xf numFmtId="0" fontId="134" fillId="54" borderId="26" applyNumberFormat="0" applyAlignment="0" applyProtection="0"/>
    <xf numFmtId="0" fontId="157" fillId="0" borderId="35" applyNumberFormat="0" applyFill="0" applyAlignment="0" applyProtection="0"/>
    <xf numFmtId="187" fontId="205" fillId="66" borderId="50" applyNumberFormat="0" applyAlignment="0">
      <alignment horizontal="left"/>
    </xf>
    <xf numFmtId="0" fontId="91" fillId="0" borderId="47">
      <alignment horizontal="left" vertical="center"/>
    </xf>
    <xf numFmtId="187" fontId="205" fillId="66" borderId="50" applyNumberFormat="0" applyAlignment="0">
      <alignment horizontal="left"/>
    </xf>
    <xf numFmtId="0" fontId="22" fillId="0" borderId="50">
      <protection hidden="1"/>
    </xf>
    <xf numFmtId="0" fontId="149" fillId="41" borderId="26" applyNumberFormat="0" applyAlignment="0" applyProtection="0"/>
    <xf numFmtId="4" fontId="221" fillId="77" borderId="58" applyNumberFormat="0" applyProtection="0">
      <alignment horizontal="right" vertical="center"/>
    </xf>
    <xf numFmtId="4" fontId="219" fillId="79" borderId="60" applyNumberFormat="0" applyProtection="0">
      <alignment horizontal="left" vertical="center" indent="1"/>
    </xf>
    <xf numFmtId="0" fontId="84" fillId="54" borderId="26" applyNumberFormat="0" applyAlignment="0" applyProtection="0"/>
    <xf numFmtId="0" fontId="157" fillId="0" borderId="35" applyNumberFormat="0" applyFill="0" applyAlignment="0" applyProtection="0"/>
    <xf numFmtId="0" fontId="157" fillId="0" borderId="35" applyNumberFormat="0" applyFill="0" applyAlignment="0" applyProtection="0"/>
    <xf numFmtId="0" fontId="155" fillId="54" borderId="33" applyNumberFormat="0" applyAlignment="0" applyProtection="0"/>
    <xf numFmtId="0" fontId="158" fillId="0" borderId="35" applyNumberFormat="0" applyFill="0" applyAlignment="0" applyProtection="0"/>
    <xf numFmtId="0" fontId="155" fillId="54" borderId="33" applyNumberFormat="0" applyAlignment="0" applyProtection="0"/>
    <xf numFmtId="0" fontId="155" fillId="54" borderId="33" applyNumberFormat="0" applyAlignment="0" applyProtection="0"/>
    <xf numFmtId="0" fontId="155" fillId="54" borderId="33" applyNumberFormat="0" applyAlignment="0" applyProtection="0"/>
    <xf numFmtId="0" fontId="155" fillId="54" borderId="33" applyNumberFormat="0" applyAlignment="0" applyProtection="0"/>
    <xf numFmtId="0" fontId="43" fillId="57" borderId="32" applyNumberFormat="0" applyFont="0" applyAlignment="0" applyProtection="0"/>
    <xf numFmtId="0" fontId="43" fillId="57" borderId="32" applyNumberFormat="0" applyFont="0" applyAlignment="0" applyProtection="0"/>
    <xf numFmtId="0" fontId="43" fillId="57" borderId="32" applyNumberFormat="0" applyFont="0" applyAlignment="0" applyProtection="0"/>
    <xf numFmtId="0" fontId="43" fillId="57" borderId="32" applyNumberFormat="0" applyFont="0" applyAlignment="0" applyProtection="0"/>
    <xf numFmtId="0" fontId="191" fillId="0" borderId="53"/>
    <xf numFmtId="0" fontId="148" fillId="41" borderId="26" applyNumberFormat="0" applyAlignment="0" applyProtection="0"/>
    <xf numFmtId="0" fontId="247" fillId="41" borderId="26" applyNumberFormat="0" applyAlignment="0" applyProtection="0"/>
    <xf numFmtId="0" fontId="22" fillId="57" borderId="32" applyNumberFormat="0" applyFont="0" applyAlignment="0" applyProtection="0"/>
    <xf numFmtId="0" fontId="155" fillId="54" borderId="33" applyNumberFormat="0" applyAlignment="0" applyProtection="0"/>
    <xf numFmtId="0" fontId="148" fillId="41" borderId="26" applyNumberFormat="0" applyAlignment="0" applyProtection="0"/>
    <xf numFmtId="0" fontId="134" fillId="54" borderId="26" applyNumberFormat="0" applyAlignment="0" applyProtection="0"/>
    <xf numFmtId="0" fontId="175" fillId="60" borderId="53"/>
    <xf numFmtId="228" fontId="162" fillId="0" borderId="48"/>
    <xf numFmtId="0" fontId="155" fillId="54" borderId="33" applyNumberFormat="0" applyAlignment="0" applyProtection="0"/>
    <xf numFmtId="0" fontId="157" fillId="0" borderId="35" applyNumberFormat="0" applyFill="0" applyAlignment="0" applyProtection="0"/>
    <xf numFmtId="0" fontId="134" fillId="54" borderId="26" applyNumberFormat="0" applyAlignment="0" applyProtection="0"/>
    <xf numFmtId="0" fontId="134" fillId="54" borderId="26" applyNumberFormat="0" applyAlignment="0" applyProtection="0"/>
    <xf numFmtId="0" fontId="135" fillId="54" borderId="26" applyNumberFormat="0" applyAlignment="0" applyProtection="0"/>
    <xf numFmtId="175" fontId="134" fillId="54" borderId="26" applyNumberFormat="0" applyAlignment="0" applyProtection="0"/>
    <xf numFmtId="0" fontId="135" fillId="54" borderId="26" applyNumberFormat="0" applyAlignment="0" applyProtection="0"/>
    <xf numFmtId="0" fontId="134" fillId="54" borderId="26" applyNumberFormat="0" applyAlignment="0" applyProtection="0"/>
    <xf numFmtId="0" fontId="134" fillId="54" borderId="26" applyNumberFormat="0" applyAlignment="0" applyProtection="0"/>
    <xf numFmtId="0" fontId="135" fillId="54" borderId="26" applyNumberFormat="0" applyAlignment="0" applyProtection="0"/>
    <xf numFmtId="0" fontId="134" fillId="54" borderId="26" applyNumberFormat="0" applyAlignment="0" applyProtection="0"/>
    <xf numFmtId="0" fontId="135" fillId="54" borderId="26" applyNumberFormat="0" applyAlignment="0" applyProtection="0"/>
    <xf numFmtId="0" fontId="134" fillId="54" borderId="26" applyNumberFormat="0" applyAlignment="0" applyProtection="0"/>
    <xf numFmtId="0" fontId="134" fillId="54" borderId="26" applyNumberFormat="0" applyAlignment="0" applyProtection="0"/>
    <xf numFmtId="0" fontId="134" fillId="54" borderId="26" applyNumberFormat="0" applyAlignment="0" applyProtection="0"/>
    <xf numFmtId="0" fontId="134" fillId="54" borderId="26" applyNumberFormat="0" applyAlignment="0" applyProtection="0"/>
    <xf numFmtId="0" fontId="134" fillId="54" borderId="26" applyNumberFormat="0" applyAlignment="0" applyProtection="0"/>
    <xf numFmtId="0" fontId="155" fillId="54" borderId="33" applyNumberFormat="0" applyAlignment="0" applyProtection="0"/>
    <xf numFmtId="0" fontId="148" fillId="41" borderId="26" applyNumberFormat="0" applyAlignment="0" applyProtection="0"/>
    <xf numFmtId="0" fontId="148" fillId="41" borderId="26" applyNumberFormat="0" applyAlignment="0" applyProtection="0"/>
    <xf numFmtId="0" fontId="149" fillId="41" borderId="26" applyNumberFormat="0" applyAlignment="0" applyProtection="0"/>
    <xf numFmtId="175" fontId="148" fillId="41" borderId="26" applyNumberFormat="0" applyAlignment="0" applyProtection="0"/>
    <xf numFmtId="0" fontId="149" fillId="41" borderId="26" applyNumberFormat="0" applyAlignment="0" applyProtection="0"/>
    <xf numFmtId="0" fontId="148" fillId="41" borderId="26" applyNumberFormat="0" applyAlignment="0" applyProtection="0"/>
    <xf numFmtId="0" fontId="148" fillId="41" borderId="26" applyNumberFormat="0" applyAlignment="0" applyProtection="0"/>
    <xf numFmtId="0" fontId="149" fillId="41" borderId="26" applyNumberFormat="0" applyAlignment="0" applyProtection="0"/>
    <xf numFmtId="0" fontId="148" fillId="41" borderId="26" applyNumberFormat="0" applyAlignment="0" applyProtection="0"/>
    <xf numFmtId="0" fontId="149" fillId="41" borderId="26" applyNumberFormat="0" applyAlignment="0" applyProtection="0"/>
    <xf numFmtId="0" fontId="148" fillId="41" borderId="26" applyNumberFormat="0" applyAlignment="0" applyProtection="0"/>
    <xf numFmtId="0" fontId="148" fillId="41" borderId="26" applyNumberFormat="0" applyAlignment="0" applyProtection="0"/>
    <xf numFmtId="0" fontId="148" fillId="41" borderId="26" applyNumberFormat="0" applyAlignment="0" applyProtection="0"/>
    <xf numFmtId="0" fontId="148" fillId="41" borderId="26" applyNumberFormat="0" applyAlignment="0" applyProtection="0"/>
    <xf numFmtId="0" fontId="148" fillId="41" borderId="26" applyNumberFormat="0" applyAlignment="0" applyProtection="0"/>
    <xf numFmtId="4" fontId="221" fillId="79" borderId="58" applyNumberFormat="0" applyProtection="0">
      <alignment horizontal="right" vertical="center"/>
    </xf>
    <xf numFmtId="0" fontId="43" fillId="57" borderId="32" applyNumberFormat="0" applyFont="0" applyAlignment="0" applyProtection="0"/>
    <xf numFmtId="0" fontId="43" fillId="57" borderId="32" applyNumberFormat="0" applyFont="0" applyAlignment="0" applyProtection="0"/>
    <xf numFmtId="0" fontId="137" fillId="57" borderId="32" applyNumberFormat="0" applyFont="0" applyAlignment="0" applyProtection="0"/>
    <xf numFmtId="175" fontId="23" fillId="57" borderId="32" applyNumberFormat="0" applyFont="0" applyAlignment="0" applyProtection="0"/>
    <xf numFmtId="0" fontId="45" fillId="57" borderId="32" applyNumberFormat="0" applyFont="0" applyAlignment="0" applyProtection="0"/>
    <xf numFmtId="0" fontId="43" fillId="57" borderId="32" applyNumberFormat="0" applyFont="0" applyAlignment="0" applyProtection="0"/>
    <xf numFmtId="0" fontId="43" fillId="57" borderId="32" applyNumberFormat="0" applyFont="0" applyAlignment="0" applyProtection="0"/>
    <xf numFmtId="0" fontId="45" fillId="57" borderId="32" applyNumberFormat="0" applyFont="0" applyAlignment="0" applyProtection="0"/>
    <xf numFmtId="0" fontId="43" fillId="57" borderId="32" applyNumberFormat="0" applyFont="0" applyAlignment="0" applyProtection="0"/>
    <xf numFmtId="0" fontId="45" fillId="57" borderId="32" applyNumberFormat="0" applyFont="0" applyAlignment="0" applyProtection="0"/>
    <xf numFmtId="0" fontId="43" fillId="57" borderId="32" applyNumberFormat="0" applyFont="0" applyAlignment="0" applyProtection="0"/>
    <xf numFmtId="0" fontId="43" fillId="57" borderId="32" applyNumberFormat="0" applyFont="0" applyAlignment="0" applyProtection="0"/>
    <xf numFmtId="0" fontId="43" fillId="57" borderId="32" applyNumberFormat="0" applyFont="0" applyAlignment="0" applyProtection="0"/>
    <xf numFmtId="0" fontId="43" fillId="57" borderId="32" applyNumberFormat="0" applyFont="0" applyAlignment="0" applyProtection="0"/>
    <xf numFmtId="0" fontId="43" fillId="57" borderId="32" applyNumberFormat="0" applyFont="0" applyAlignment="0" applyProtection="0"/>
    <xf numFmtId="0" fontId="155" fillId="54" borderId="33" applyNumberFormat="0" applyAlignment="0" applyProtection="0"/>
    <xf numFmtId="0" fontId="155" fillId="54" borderId="33" applyNumberFormat="0" applyAlignment="0" applyProtection="0"/>
    <xf numFmtId="0" fontId="156" fillId="54" borderId="33" applyNumberFormat="0" applyAlignment="0" applyProtection="0"/>
    <xf numFmtId="175" fontId="155" fillId="54" borderId="33" applyNumberFormat="0" applyAlignment="0" applyProtection="0"/>
    <xf numFmtId="0" fontId="156" fillId="54" borderId="33" applyNumberFormat="0" applyAlignment="0" applyProtection="0"/>
    <xf numFmtId="0" fontId="155" fillId="54" borderId="33" applyNumberFormat="0" applyAlignment="0" applyProtection="0"/>
    <xf numFmtId="0" fontId="155" fillId="54" borderId="33" applyNumberFormat="0" applyAlignment="0" applyProtection="0"/>
    <xf numFmtId="0" fontId="156" fillId="54" borderId="33" applyNumberFormat="0" applyAlignment="0" applyProtection="0"/>
    <xf numFmtId="0" fontId="155" fillId="54" borderId="33" applyNumberFormat="0" applyAlignment="0" applyProtection="0"/>
    <xf numFmtId="0" fontId="156" fillId="54" borderId="33" applyNumberFormat="0" applyAlignment="0" applyProtection="0"/>
    <xf numFmtId="0" fontId="155" fillId="54" borderId="33" applyNumberFormat="0" applyAlignment="0" applyProtection="0"/>
    <xf numFmtId="0" fontId="155" fillId="54" borderId="33" applyNumberFormat="0" applyAlignment="0" applyProtection="0"/>
    <xf numFmtId="0" fontId="155" fillId="54" borderId="33" applyNumberFormat="0" applyAlignment="0" applyProtection="0"/>
    <xf numFmtId="0" fontId="155" fillId="54" borderId="33" applyNumberFormat="0" applyAlignment="0" applyProtection="0"/>
    <xf numFmtId="0" fontId="155" fillId="54" borderId="33" applyNumberFormat="0" applyAlignment="0" applyProtection="0"/>
    <xf numFmtId="0" fontId="157" fillId="0" borderId="35" applyNumberFormat="0" applyFill="0" applyAlignment="0" applyProtection="0"/>
    <xf numFmtId="0" fontId="157" fillId="0" borderId="35" applyNumberFormat="0" applyFill="0" applyAlignment="0" applyProtection="0"/>
    <xf numFmtId="0" fontId="158" fillId="0" borderId="35" applyNumberFormat="0" applyFill="0" applyAlignment="0" applyProtection="0"/>
    <xf numFmtId="175" fontId="157" fillId="0" borderId="35" applyNumberFormat="0" applyFill="0" applyAlignment="0" applyProtection="0"/>
    <xf numFmtId="0" fontId="158" fillId="0" borderId="35" applyNumberFormat="0" applyFill="0" applyAlignment="0" applyProtection="0"/>
    <xf numFmtId="0" fontId="157" fillId="0" borderId="35" applyNumberFormat="0" applyFill="0" applyAlignment="0" applyProtection="0"/>
    <xf numFmtId="0" fontId="157" fillId="0" borderId="35" applyNumberFormat="0" applyFill="0" applyAlignment="0" applyProtection="0"/>
    <xf numFmtId="0" fontId="158" fillId="0" borderId="35" applyNumberFormat="0" applyFill="0" applyAlignment="0" applyProtection="0"/>
    <xf numFmtId="0" fontId="157" fillId="0" borderId="35" applyNumberFormat="0" applyFill="0" applyAlignment="0" applyProtection="0"/>
    <xf numFmtId="0" fontId="158" fillId="0" borderId="35" applyNumberFormat="0" applyFill="0" applyAlignment="0" applyProtection="0"/>
    <xf numFmtId="0" fontId="157" fillId="0" borderId="35" applyNumberFormat="0" applyFill="0" applyAlignment="0" applyProtection="0"/>
    <xf numFmtId="0" fontId="157" fillId="0" borderId="35" applyNumberFormat="0" applyFill="0" applyAlignment="0" applyProtection="0"/>
    <xf numFmtId="0" fontId="157" fillId="0" borderId="35" applyNumberFormat="0" applyFill="0" applyAlignment="0" applyProtection="0"/>
    <xf numFmtId="0" fontId="157" fillId="0" borderId="35" applyNumberFormat="0" applyFill="0" applyAlignment="0" applyProtection="0"/>
    <xf numFmtId="0" fontId="157" fillId="0" borderId="35" applyNumberFormat="0" applyFill="0" applyAlignment="0" applyProtection="0"/>
    <xf numFmtId="0" fontId="156" fillId="54" borderId="33" applyNumberFormat="0" applyAlignment="0" applyProtection="0"/>
    <xf numFmtId="0" fontId="22" fillId="79" borderId="58" applyNumberFormat="0" applyProtection="0">
      <alignment horizontal="left" vertical="center" indent="1"/>
    </xf>
    <xf numFmtId="175" fontId="148" fillId="41" borderId="26" applyNumberFormat="0" applyAlignment="0" applyProtection="0"/>
    <xf numFmtId="0" fontId="165" fillId="0" borderId="53"/>
    <xf numFmtId="0" fontId="165" fillId="0" borderId="53"/>
    <xf numFmtId="0" fontId="175" fillId="60" borderId="53"/>
    <xf numFmtId="0" fontId="94" fillId="41" borderId="26" applyNumberFormat="0" applyAlignment="0" applyProtection="0"/>
    <xf numFmtId="0" fontId="148" fillId="41" borderId="26" applyNumberFormat="0" applyAlignment="0" applyProtection="0"/>
    <xf numFmtId="0" fontId="134" fillId="54" borderId="26" applyNumberFormat="0" applyAlignment="0" applyProtection="0"/>
    <xf numFmtId="0" fontId="22" fillId="0" borderId="50">
      <protection hidden="1"/>
    </xf>
    <xf numFmtId="0" fontId="43" fillId="57" borderId="32" applyNumberFormat="0" applyFont="0" applyAlignment="0" applyProtection="0"/>
    <xf numFmtId="0" fontId="155" fillId="54" borderId="33" applyNumberFormat="0" applyAlignment="0" applyProtection="0"/>
    <xf numFmtId="0" fontId="191" fillId="0" borderId="53"/>
    <xf numFmtId="0" fontId="188" fillId="0" borderId="53"/>
    <xf numFmtId="0" fontId="188" fillId="0" borderId="53"/>
    <xf numFmtId="0" fontId="199" fillId="0" borderId="53"/>
    <xf numFmtId="0" fontId="199" fillId="59" borderId="53"/>
    <xf numFmtId="0" fontId="199" fillId="59" borderId="53"/>
    <xf numFmtId="0" fontId="206" fillId="66" borderId="53"/>
    <xf numFmtId="0" fontId="45" fillId="57" borderId="32" applyNumberFormat="0" applyFont="0" applyAlignment="0" applyProtection="0"/>
    <xf numFmtId="0" fontId="155" fillId="54" borderId="33" applyNumberFormat="0" applyAlignment="0" applyProtection="0"/>
    <xf numFmtId="0" fontId="253" fillId="0" borderId="35" applyNumberFormat="0" applyFill="0" applyAlignment="0" applyProtection="0"/>
    <xf numFmtId="0" fontId="248" fillId="54" borderId="33" applyNumberFormat="0" applyAlignment="0" applyProtection="0"/>
    <xf numFmtId="0" fontId="158" fillId="0" borderId="35" applyNumberFormat="0" applyFill="0" applyAlignment="0" applyProtection="0"/>
    <xf numFmtId="0" fontId="189" fillId="0" borderId="53"/>
    <xf numFmtId="4" fontId="223" fillId="80" borderId="60" applyNumberFormat="0" applyProtection="0">
      <alignment horizontal="left" vertical="center" indent="1"/>
    </xf>
    <xf numFmtId="4" fontId="222" fillId="81" borderId="58" applyNumberFormat="0" applyProtection="0">
      <alignment horizontal="right" vertical="center"/>
    </xf>
    <xf numFmtId="4" fontId="221" fillId="81" borderId="58" applyNumberFormat="0" applyProtection="0">
      <alignment vertical="center"/>
    </xf>
    <xf numFmtId="4" fontId="221" fillId="76" borderId="58" applyNumberFormat="0" applyProtection="0">
      <alignment horizontal="right" vertical="center"/>
    </xf>
    <xf numFmtId="4" fontId="221" fillId="61" borderId="58" applyNumberFormat="0" applyProtection="0">
      <alignment horizontal="right" vertical="center"/>
    </xf>
    <xf numFmtId="4" fontId="220" fillId="68" borderId="58" applyNumberFormat="0" applyProtection="0">
      <alignment vertical="center"/>
    </xf>
    <xf numFmtId="0" fontId="134" fillId="54" borderId="26" applyNumberFormat="0" applyAlignment="0" applyProtection="0"/>
    <xf numFmtId="0" fontId="134" fillId="54" borderId="26" applyNumberFormat="0" applyAlignment="0" applyProtection="0"/>
    <xf numFmtId="0" fontId="134" fillId="54" borderId="26" applyNumberFormat="0" applyAlignment="0" applyProtection="0"/>
    <xf numFmtId="0" fontId="22" fillId="57" borderId="32" applyNumberFormat="0" applyFont="0" applyAlignment="0" applyProtection="0"/>
    <xf numFmtId="0" fontId="149" fillId="41" borderId="26" applyNumberFormat="0" applyAlignment="0" applyProtection="0"/>
    <xf numFmtId="0" fontId="247" fillId="41" borderId="26" applyNumberFormat="0" applyAlignment="0" applyProtection="0"/>
    <xf numFmtId="228" fontId="162" fillId="0" borderId="48"/>
    <xf numFmtId="0" fontId="206" fillId="66" borderId="53"/>
    <xf numFmtId="0" fontId="202" fillId="0" borderId="49"/>
    <xf numFmtId="3" fontId="122" fillId="0" borderId="50"/>
    <xf numFmtId="0" fontId="199" fillId="0" borderId="53"/>
    <xf numFmtId="0" fontId="188" fillId="0" borderId="53"/>
    <xf numFmtId="0" fontId="202" fillId="0" borderId="49"/>
    <xf numFmtId="0" fontId="210" fillId="0" borderId="50">
      <alignment horizontal="center"/>
    </xf>
    <xf numFmtId="0" fontId="148" fillId="41" borderId="26" applyNumberFormat="0" applyAlignment="0" applyProtection="0"/>
    <xf numFmtId="4" fontId="219" fillId="68" borderId="58" applyNumberFormat="0" applyProtection="0">
      <alignment vertical="center"/>
    </xf>
    <xf numFmtId="4" fontId="222" fillId="81" borderId="58" applyNumberFormat="0" applyProtection="0">
      <alignment horizontal="right" vertical="center"/>
    </xf>
    <xf numFmtId="0" fontId="84" fillId="54" borderId="26" applyNumberFormat="0" applyAlignment="0" applyProtection="0"/>
    <xf numFmtId="0" fontId="94" fillId="41" borderId="26" applyNumberFormat="0" applyAlignment="0" applyProtection="0"/>
    <xf numFmtId="0" fontId="148" fillId="41" borderId="26" applyNumberFormat="0" applyAlignment="0" applyProtection="0"/>
    <xf numFmtId="0" fontId="155" fillId="54" borderId="33" applyNumberFormat="0" applyAlignment="0" applyProtection="0"/>
    <xf numFmtId="0" fontId="157" fillId="0" borderId="35" applyNumberFormat="0" applyFill="0" applyAlignment="0" applyProtection="0"/>
    <xf numFmtId="0" fontId="157" fillId="0" borderId="35" applyNumberFormat="0" applyFill="0" applyAlignment="0" applyProtection="0"/>
    <xf numFmtId="0" fontId="43" fillId="57" borderId="32" applyNumberFormat="0" applyFont="0" applyAlignment="0" applyProtection="0"/>
    <xf numFmtId="0" fontId="157" fillId="0" borderId="35" applyNumberFormat="0" applyFill="0" applyAlignment="0" applyProtection="0"/>
    <xf numFmtId="0" fontId="155" fillId="54" borderId="33" applyNumberFormat="0" applyAlignment="0" applyProtection="0"/>
    <xf numFmtId="0" fontId="155" fillId="54" borderId="33" applyNumberFormat="0" applyAlignment="0" applyProtection="0"/>
    <xf numFmtId="0" fontId="156" fillId="54" borderId="33" applyNumberFormat="0" applyAlignment="0" applyProtection="0"/>
    <xf numFmtId="0" fontId="156" fillId="54" borderId="33" applyNumberFormat="0" applyAlignment="0" applyProtection="0"/>
    <xf numFmtId="0" fontId="43" fillId="57" borderId="32" applyNumberFormat="0" applyFont="0" applyAlignment="0" applyProtection="0"/>
    <xf numFmtId="0" fontId="45" fillId="57" borderId="32" applyNumberFormat="0" applyFont="0" applyAlignment="0" applyProtection="0"/>
    <xf numFmtId="0" fontId="45" fillId="57" borderId="32" applyNumberFormat="0" applyFont="0" applyAlignment="0" applyProtection="0"/>
    <xf numFmtId="0" fontId="137" fillId="57" borderId="32" applyNumberFormat="0" applyFont="0" applyAlignment="0" applyProtection="0"/>
    <xf numFmtId="0" fontId="148" fillId="41" borderId="26" applyNumberFormat="0" applyAlignment="0" applyProtection="0"/>
    <xf numFmtId="0" fontId="148" fillId="41" borderId="26" applyNumberFormat="0" applyAlignment="0" applyProtection="0"/>
    <xf numFmtId="0" fontId="22" fillId="80" borderId="58" applyNumberFormat="0" applyProtection="0">
      <alignment horizontal="left" vertical="top" indent="1"/>
    </xf>
    <xf numFmtId="0" fontId="22" fillId="57" borderId="32" applyNumberFormat="0" applyFont="0" applyAlignment="0" applyProtection="0"/>
    <xf numFmtId="4" fontId="219" fillId="68" borderId="58" applyNumberFormat="0" applyProtection="0">
      <alignment vertical="center"/>
    </xf>
    <xf numFmtId="4" fontId="220" fillId="68" borderId="58" applyNumberFormat="0" applyProtection="0">
      <alignment vertical="center"/>
    </xf>
    <xf numFmtId="4" fontId="221" fillId="68" borderId="58" applyNumberFormat="0" applyProtection="0">
      <alignment horizontal="left" vertical="center" indent="1"/>
    </xf>
    <xf numFmtId="0" fontId="157" fillId="68" borderId="58" applyNumberFormat="0" applyProtection="0">
      <alignment horizontal="left" vertical="top" indent="1"/>
    </xf>
    <xf numFmtId="4" fontId="221" fillId="70" borderId="58" applyNumberFormat="0" applyProtection="0">
      <alignment horizontal="right" vertical="center"/>
    </xf>
    <xf numFmtId="4" fontId="221" fillId="71" borderId="58" applyNumberFormat="0" applyProtection="0">
      <alignment horizontal="right" vertical="center"/>
    </xf>
    <xf numFmtId="4" fontId="221" fillId="72" borderId="58" applyNumberFormat="0" applyProtection="0">
      <alignment horizontal="right" vertical="center"/>
    </xf>
    <xf numFmtId="4" fontId="221" fillId="61" borderId="58" applyNumberFormat="0" applyProtection="0">
      <alignment horizontal="right" vertical="center"/>
    </xf>
    <xf numFmtId="4" fontId="221" fillId="73" borderId="58" applyNumberFormat="0" applyProtection="0">
      <alignment horizontal="right" vertical="center"/>
    </xf>
    <xf numFmtId="4" fontId="221" fillId="74" borderId="58" applyNumberFormat="0" applyProtection="0">
      <alignment horizontal="right" vertical="center"/>
    </xf>
    <xf numFmtId="4" fontId="221" fillId="75" borderId="58" applyNumberFormat="0" applyProtection="0">
      <alignment horizontal="right" vertical="center"/>
    </xf>
    <xf numFmtId="4" fontId="221" fillId="76" borderId="58" applyNumberFormat="0" applyProtection="0">
      <alignment horizontal="right" vertical="center"/>
    </xf>
    <xf numFmtId="4" fontId="221" fillId="77" borderId="58" applyNumberFormat="0" applyProtection="0">
      <alignment horizontal="right" vertical="center"/>
    </xf>
    <xf numFmtId="4" fontId="219" fillId="78" borderId="65" applyNumberFormat="0" applyProtection="0">
      <alignment horizontal="left" vertical="center" indent="1"/>
    </xf>
    <xf numFmtId="4" fontId="221" fillId="79" borderId="58" applyNumberFormat="0" applyProtection="0">
      <alignment horizontal="right" vertical="center"/>
    </xf>
    <xf numFmtId="0" fontId="22" fillId="69" borderId="58" applyNumberFormat="0" applyProtection="0">
      <alignment horizontal="left" vertical="center" indent="1"/>
    </xf>
    <xf numFmtId="0" fontId="22" fillId="69" borderId="58" applyNumberFormat="0" applyProtection="0">
      <alignment horizontal="left" vertical="top" indent="1"/>
    </xf>
    <xf numFmtId="0" fontId="22" fillId="80" borderId="58" applyNumberFormat="0" applyProtection="0">
      <alignment horizontal="left" vertical="center" indent="1"/>
    </xf>
    <xf numFmtId="0" fontId="22" fillId="80" borderId="58" applyNumberFormat="0" applyProtection="0">
      <alignment horizontal="left" vertical="top" indent="1"/>
    </xf>
    <xf numFmtId="0" fontId="22" fillId="79" borderId="58" applyNumberFormat="0" applyProtection="0">
      <alignment horizontal="left" vertical="center" indent="1"/>
    </xf>
    <xf numFmtId="0" fontId="22" fillId="79" borderId="58" applyNumberFormat="0" applyProtection="0">
      <alignment horizontal="left" vertical="top" indent="1"/>
    </xf>
    <xf numFmtId="0" fontId="22" fillId="81" borderId="58" applyNumberFormat="0" applyProtection="0">
      <alignment horizontal="left" vertical="center" indent="1"/>
    </xf>
    <xf numFmtId="0" fontId="22" fillId="81" borderId="58" applyNumberFormat="0" applyProtection="0">
      <alignment horizontal="left" vertical="top" indent="1"/>
    </xf>
    <xf numFmtId="4" fontId="221" fillId="81" borderId="58" applyNumberFormat="0" applyProtection="0">
      <alignment vertical="center"/>
    </xf>
    <xf numFmtId="4" fontId="222" fillId="81" borderId="58" applyNumberFormat="0" applyProtection="0">
      <alignment vertical="center"/>
    </xf>
    <xf numFmtId="4" fontId="219" fillId="79" borderId="60" applyNumberFormat="0" applyProtection="0">
      <alignment horizontal="left" vertical="center" indent="1"/>
    </xf>
    <xf numFmtId="0" fontId="129" fillId="64" borderId="58" applyNumberFormat="0" applyProtection="0">
      <alignment horizontal="left" vertical="top" indent="1"/>
    </xf>
    <xf numFmtId="4" fontId="221" fillId="81" borderId="58" applyNumberFormat="0" applyProtection="0">
      <alignment horizontal="right" vertical="center"/>
    </xf>
    <xf numFmtId="4" fontId="222" fillId="81" borderId="58" applyNumberFormat="0" applyProtection="0">
      <alignment horizontal="right" vertical="center"/>
    </xf>
    <xf numFmtId="4" fontId="219" fillId="79" borderId="58" applyNumberFormat="0" applyProtection="0">
      <alignment horizontal="left" vertical="center" indent="1"/>
    </xf>
    <xf numFmtId="0" fontId="129" fillId="80" borderId="58" applyNumberFormat="0" applyProtection="0">
      <alignment horizontal="left" vertical="top" indent="1"/>
    </xf>
    <xf numFmtId="4" fontId="223" fillId="80" borderId="60" applyNumberFormat="0" applyProtection="0">
      <alignment horizontal="left" vertical="center" indent="1"/>
    </xf>
    <xf numFmtId="4" fontId="224" fillId="81" borderId="58" applyNumberFormat="0" applyProtection="0">
      <alignment horizontal="right" vertical="center"/>
    </xf>
    <xf numFmtId="0" fontId="189" fillId="0" borderId="53"/>
    <xf numFmtId="0" fontId="191" fillId="0" borderId="53"/>
    <xf numFmtId="0" fontId="206" fillId="0" borderId="53"/>
    <xf numFmtId="0" fontId="230" fillId="0" borderId="53"/>
    <xf numFmtId="0" fontId="134" fillId="54" borderId="26" applyNumberFormat="0" applyAlignment="0" applyProtection="0"/>
    <xf numFmtId="0" fontId="249" fillId="54" borderId="26" applyNumberFormat="0" applyAlignment="0" applyProtection="0"/>
    <xf numFmtId="4" fontId="220" fillId="68" borderId="58" applyNumberFormat="0" applyProtection="0">
      <alignment vertical="center"/>
    </xf>
    <xf numFmtId="17" fontId="192" fillId="62" borderId="68"/>
    <xf numFmtId="0" fontId="157" fillId="0" borderId="35" applyNumberFormat="0" applyFill="0" applyAlignment="0" applyProtection="0"/>
    <xf numFmtId="0" fontId="148" fillId="41" borderId="26" applyNumberFormat="0" applyAlignment="0" applyProtection="0"/>
    <xf numFmtId="0" fontId="247" fillId="41" borderId="26" applyNumberFormat="0" applyAlignment="0" applyProtection="0"/>
    <xf numFmtId="0" fontId="248" fillId="54" borderId="33" applyNumberFormat="0" applyAlignment="0" applyProtection="0"/>
    <xf numFmtId="0" fontId="249" fillId="54" borderId="26" applyNumberFormat="0" applyAlignment="0" applyProtection="0"/>
    <xf numFmtId="0" fontId="253" fillId="0" borderId="35" applyNumberFormat="0" applyFill="0" applyAlignment="0" applyProtection="0"/>
    <xf numFmtId="0" fontId="53" fillId="57" borderId="32" applyNumberFormat="0" applyFont="0" applyAlignment="0" applyProtection="0"/>
    <xf numFmtId="0" fontId="135" fillId="54" borderId="26" applyNumberFormat="0" applyAlignment="0" applyProtection="0"/>
    <xf numFmtId="0" fontId="22" fillId="68" borderId="69" applyNumberFormat="0" applyBorder="0">
      <protection locked="0"/>
    </xf>
    <xf numFmtId="0" fontId="22" fillId="57" borderId="32" applyNumberFormat="0" applyFont="0" applyAlignment="0" applyProtection="0"/>
    <xf numFmtId="0" fontId="45" fillId="57" borderId="32" applyNumberFormat="0" applyFont="0" applyAlignment="0" applyProtection="0"/>
    <xf numFmtId="0" fontId="22" fillId="57" borderId="32" applyNumberFormat="0" applyFont="0" applyAlignment="0" applyProtection="0"/>
    <xf numFmtId="0" fontId="22" fillId="57" borderId="32" applyNumberFormat="0" applyFont="0" applyAlignment="0" applyProtection="0"/>
    <xf numFmtId="0" fontId="22" fillId="57" borderId="32" applyNumberFormat="0" applyFont="0" applyAlignment="0" applyProtection="0"/>
    <xf numFmtId="4" fontId="222" fillId="81" borderId="58" applyNumberFormat="0" applyProtection="0">
      <alignment horizontal="right" vertical="center"/>
    </xf>
    <xf numFmtId="0" fontId="22" fillId="68" borderId="69" applyNumberFormat="0" applyBorder="0">
      <protection locked="0"/>
    </xf>
    <xf numFmtId="17" fontId="192" fillId="62" borderId="68"/>
    <xf numFmtId="0" fontId="91" fillId="0" borderId="67" applyNumberFormat="0" applyAlignment="0" applyProtection="0">
      <alignment horizontal="left" vertical="center"/>
    </xf>
    <xf numFmtId="1" fontId="176" fillId="0" borderId="66">
      <alignment vertical="top"/>
    </xf>
    <xf numFmtId="0" fontId="262" fillId="83" borderId="67" applyNumberFormat="0">
      <alignment horizontal="left" vertical="top"/>
      <protection hidden="1"/>
    </xf>
    <xf numFmtId="228" fontId="162" fillId="0" borderId="48"/>
    <xf numFmtId="4" fontId="219" fillId="78" borderId="65" applyNumberFormat="0" applyProtection="0">
      <alignment horizontal="left" vertical="center" indent="1"/>
    </xf>
    <xf numFmtId="0" fontId="157" fillId="0" borderId="35" applyNumberFormat="0" applyFill="0" applyAlignment="0" applyProtection="0"/>
    <xf numFmtId="0" fontId="156" fillId="54" borderId="33" applyNumberFormat="0" applyAlignment="0" applyProtection="0"/>
    <xf numFmtId="0" fontId="148" fillId="41" borderId="26" applyNumberFormat="0" applyAlignment="0" applyProtection="0"/>
    <xf numFmtId="4" fontId="220" fillId="68" borderId="58" applyNumberFormat="0" applyProtection="0">
      <alignment vertical="center"/>
    </xf>
    <xf numFmtId="0" fontId="155" fillId="54" borderId="33" applyNumberFormat="0" applyAlignment="0" applyProtection="0"/>
    <xf numFmtId="0" fontId="48" fillId="57" borderId="32" applyNumberFormat="0" applyFont="0" applyAlignment="0" applyProtection="0"/>
    <xf numFmtId="0" fontId="48" fillId="57" borderId="32" applyNumberFormat="0" applyFont="0" applyAlignment="0" applyProtection="0"/>
    <xf numFmtId="0" fontId="48" fillId="57" borderId="32" applyNumberFormat="0" applyFont="0" applyAlignment="0" applyProtection="0"/>
    <xf numFmtId="0" fontId="48" fillId="57" borderId="32" applyNumberFormat="0" applyFont="0" applyAlignment="0" applyProtection="0"/>
    <xf numFmtId="0" fontId="156" fillId="54" borderId="33" applyNumberFormat="0" applyAlignment="0" applyProtection="0"/>
    <xf numFmtId="0" fontId="94" fillId="41" borderId="26" applyNumberFormat="0" applyAlignment="0" applyProtection="0"/>
    <xf numFmtId="0" fontId="94" fillId="41" borderId="26" applyNumberFormat="0" applyAlignment="0" applyProtection="0"/>
    <xf numFmtId="0" fontId="94" fillId="41" borderId="26" applyNumberFormat="0" applyAlignment="0" applyProtection="0"/>
    <xf numFmtId="0" fontId="94" fillId="41" borderId="26" applyNumberFormat="0" applyAlignment="0" applyProtection="0"/>
    <xf numFmtId="10" fontId="126" fillId="64" borderId="50" applyNumberFormat="0" applyBorder="0" applyAlignment="0" applyProtection="0"/>
    <xf numFmtId="0" fontId="206" fillId="66" borderId="53"/>
    <xf numFmtId="4" fontId="219" fillId="79" borderId="58" applyNumberFormat="0" applyProtection="0">
      <alignment horizontal="left" vertical="center" indent="1"/>
    </xf>
    <xf numFmtId="0" fontId="22" fillId="0" borderId="50">
      <protection hidden="1"/>
    </xf>
    <xf numFmtId="0" fontId="94" fillId="41" borderId="26" applyNumberFormat="0" applyAlignment="0" applyProtection="0"/>
    <xf numFmtId="0" fontId="45" fillId="57" borderId="32" applyNumberFormat="0" applyFont="0" applyAlignment="0" applyProtection="0"/>
    <xf numFmtId="0" fontId="137" fillId="57" borderId="32" applyNumberFormat="0" applyFont="0" applyAlignment="0" applyProtection="0"/>
    <xf numFmtId="0" fontId="22" fillId="80" borderId="58" applyNumberFormat="0" applyProtection="0">
      <alignment horizontal="left" vertical="top" indent="1"/>
    </xf>
    <xf numFmtId="0" fontId="148" fillId="41" borderId="26" applyNumberFormat="0" applyAlignment="0" applyProtection="0"/>
    <xf numFmtId="0" fontId="148" fillId="41" borderId="26" applyNumberFormat="0" applyAlignment="0" applyProtection="0"/>
    <xf numFmtId="0" fontId="148" fillId="41" borderId="26" applyNumberFormat="0" applyAlignment="0" applyProtection="0"/>
    <xf numFmtId="0" fontId="148" fillId="41" borderId="26" applyNumberFormat="0" applyAlignment="0" applyProtection="0"/>
    <xf numFmtId="0" fontId="199" fillId="0" borderId="53"/>
    <xf numFmtId="4" fontId="221" fillId="72" borderId="58" applyNumberFormat="0" applyProtection="0">
      <alignment horizontal="right" vertical="center"/>
    </xf>
    <xf numFmtId="0" fontId="22" fillId="80" borderId="58" applyNumberFormat="0" applyProtection="0">
      <alignment horizontal="left" vertical="center" indent="1"/>
    </xf>
    <xf numFmtId="0" fontId="191" fillId="0" borderId="53"/>
    <xf numFmtId="0" fontId="135" fillId="54" borderId="26" applyNumberFormat="0" applyAlignment="0" applyProtection="0"/>
    <xf numFmtId="0" fontId="22" fillId="81" borderId="58" applyNumberFormat="0" applyProtection="0">
      <alignment horizontal="left" vertical="center" indent="1"/>
    </xf>
    <xf numFmtId="0" fontId="262" fillId="83" borderId="67" applyNumberFormat="0">
      <alignment horizontal="left" vertical="top"/>
      <protection hidden="1"/>
    </xf>
    <xf numFmtId="0" fontId="156" fillId="54" borderId="33" applyNumberFormat="0" applyAlignment="0" applyProtection="0"/>
    <xf numFmtId="0" fontId="134" fillId="54" borderId="26" applyNumberFormat="0" applyAlignment="0" applyProtection="0"/>
    <xf numFmtId="0" fontId="134" fillId="54" borderId="26" applyNumberFormat="0" applyAlignment="0" applyProtection="0"/>
    <xf numFmtId="0" fontId="100" fillId="0" borderId="35" applyNumberFormat="0" applyFill="0" applyAlignment="0" applyProtection="0"/>
    <xf numFmtId="0" fontId="84" fillId="54" borderId="26" applyNumberFormat="0" applyAlignment="0" applyProtection="0"/>
    <xf numFmtId="0" fontId="84" fillId="54" borderId="26" applyNumberFormat="0" applyAlignment="0" applyProtection="0"/>
    <xf numFmtId="0" fontId="84" fillId="54" borderId="26" applyNumberFormat="0" applyAlignment="0" applyProtection="0"/>
    <xf numFmtId="0" fontId="84" fillId="54" borderId="26" applyNumberFormat="0" applyAlignment="0" applyProtection="0"/>
    <xf numFmtId="4" fontId="221" fillId="71" borderId="58" applyNumberFormat="0" applyProtection="0">
      <alignment horizontal="right" vertical="center"/>
    </xf>
    <xf numFmtId="0" fontId="48" fillId="57" borderId="32" applyNumberFormat="0" applyFont="0" applyAlignment="0" applyProtection="0"/>
    <xf numFmtId="4" fontId="219" fillId="78" borderId="65" applyNumberFormat="0" applyProtection="0">
      <alignment horizontal="left" vertical="center" indent="1"/>
    </xf>
    <xf numFmtId="0" fontId="158" fillId="0" borderId="35" applyNumberFormat="0" applyFill="0" applyAlignment="0" applyProtection="0"/>
    <xf numFmtId="0" fontId="94" fillId="41" borderId="26" applyNumberFormat="0" applyAlignment="0" applyProtection="0"/>
    <xf numFmtId="0" fontId="94" fillId="41" borderId="26" applyNumberFormat="0" applyAlignment="0" applyProtection="0"/>
    <xf numFmtId="0" fontId="94" fillId="41" borderId="26" applyNumberFormat="0" applyAlignment="0" applyProtection="0"/>
    <xf numFmtId="0" fontId="94" fillId="41" borderId="26" applyNumberFormat="0" applyAlignment="0" applyProtection="0"/>
    <xf numFmtId="0" fontId="43" fillId="57" borderId="32" applyNumberFormat="0" applyFont="0" applyAlignment="0" applyProtection="0"/>
    <xf numFmtId="0" fontId="43" fillId="57" borderId="32" applyNumberFormat="0" applyFont="0" applyAlignment="0" applyProtection="0"/>
    <xf numFmtId="0" fontId="48" fillId="57" borderId="32" applyNumberFormat="0" applyFont="0" applyAlignment="0" applyProtection="0"/>
    <xf numFmtId="0" fontId="48" fillId="57" borderId="32" applyNumberFormat="0" applyFont="0" applyAlignment="0" applyProtection="0"/>
    <xf numFmtId="0" fontId="48" fillId="57" borderId="32" applyNumberFormat="0" applyFont="0" applyAlignment="0" applyProtection="0"/>
    <xf numFmtId="0" fontId="48" fillId="57" borderId="32" applyNumberFormat="0" applyFont="0" applyAlignment="0" applyProtection="0"/>
    <xf numFmtId="0" fontId="98" fillId="54" borderId="33" applyNumberFormat="0" applyAlignment="0" applyProtection="0"/>
    <xf numFmtId="0" fontId="98" fillId="54" borderId="33" applyNumberFormat="0" applyAlignment="0" applyProtection="0"/>
    <xf numFmtId="0" fontId="98" fillId="54" borderId="33" applyNumberFormat="0" applyAlignment="0" applyProtection="0"/>
    <xf numFmtId="0" fontId="98" fillId="54" borderId="33" applyNumberFormat="0" applyAlignment="0" applyProtection="0"/>
    <xf numFmtId="0" fontId="84" fillId="54" borderId="26" applyNumberFormat="0" applyAlignment="0" applyProtection="0"/>
    <xf numFmtId="0" fontId="98" fillId="54" borderId="33" applyNumberFormat="0" applyAlignment="0" applyProtection="0"/>
    <xf numFmtId="0" fontId="100" fillId="0" borderId="35" applyNumberFormat="0" applyFill="0" applyAlignment="0" applyProtection="0"/>
    <xf numFmtId="0" fontId="100" fillId="0" borderId="35" applyNumberFormat="0" applyFill="0" applyAlignment="0" applyProtection="0"/>
    <xf numFmtId="0" fontId="206" fillId="66" borderId="53"/>
    <xf numFmtId="0" fontId="134" fillId="54" borderId="26" applyNumberFormat="0" applyAlignment="0" applyProtection="0"/>
    <xf numFmtId="0" fontId="148" fillId="41" borderId="26" applyNumberFormat="0" applyAlignment="0" applyProtection="0"/>
    <xf numFmtId="0" fontId="155" fillId="54" borderId="33" applyNumberFormat="0" applyAlignment="0" applyProtection="0"/>
    <xf numFmtId="0" fontId="43" fillId="57" borderId="32" applyNumberFormat="0" applyFont="0" applyAlignment="0" applyProtection="0"/>
    <xf numFmtId="175" fontId="157" fillId="0" borderId="35" applyNumberFormat="0" applyFill="0" applyAlignment="0" applyProtection="0"/>
    <xf numFmtId="4" fontId="221" fillId="79" borderId="58" applyNumberFormat="0" applyProtection="0">
      <alignment horizontal="right" vertical="center"/>
    </xf>
    <xf numFmtId="0" fontId="94" fillId="41" borderId="26" applyNumberFormat="0" applyAlignment="0" applyProtection="0"/>
    <xf numFmtId="0" fontId="157" fillId="0" borderId="35" applyNumberFormat="0" applyFill="0" applyAlignment="0" applyProtection="0"/>
    <xf numFmtId="0" fontId="45" fillId="57" borderId="32" applyNumberFormat="0" applyFont="0" applyAlignment="0" applyProtection="0"/>
    <xf numFmtId="4" fontId="221" fillId="81" borderId="58" applyNumberFormat="0" applyProtection="0">
      <alignment horizontal="right" vertical="center"/>
    </xf>
    <xf numFmtId="0" fontId="100" fillId="0" borderId="35" applyNumberFormat="0" applyFill="0" applyAlignment="0" applyProtection="0"/>
    <xf numFmtId="0" fontId="148" fillId="41" borderId="26" applyNumberFormat="0" applyAlignment="0" applyProtection="0"/>
    <xf numFmtId="4" fontId="219" fillId="79" borderId="60" applyNumberFormat="0" applyProtection="0">
      <alignment horizontal="left" vertical="center" indent="1"/>
    </xf>
    <xf numFmtId="0" fontId="149" fillId="41" borderId="26" applyNumberFormat="0" applyAlignment="0" applyProtection="0"/>
    <xf numFmtId="0" fontId="94" fillId="41" borderId="26" applyNumberFormat="0" applyAlignment="0" applyProtection="0"/>
    <xf numFmtId="0" fontId="134" fillId="54" borderId="26" applyNumberFormat="0" applyAlignment="0" applyProtection="0"/>
    <xf numFmtId="0" fontId="134" fillId="54" borderId="26" applyNumberFormat="0" applyAlignment="0" applyProtection="0"/>
    <xf numFmtId="4" fontId="221" fillId="72" borderId="58" applyNumberFormat="0" applyProtection="0">
      <alignment horizontal="right" vertical="center"/>
    </xf>
    <xf numFmtId="0" fontId="22" fillId="68" borderId="69" applyNumberFormat="0" applyBorder="0">
      <protection locked="0"/>
    </xf>
    <xf numFmtId="4" fontId="221" fillId="75" borderId="58" applyNumberFormat="0" applyProtection="0">
      <alignment horizontal="right" vertical="center"/>
    </xf>
    <xf numFmtId="0" fontId="134" fillId="54" borderId="26" applyNumberFormat="0" applyAlignment="0" applyProtection="0"/>
    <xf numFmtId="0" fontId="155" fillId="54" borderId="33" applyNumberFormat="0" applyAlignment="0" applyProtection="0"/>
    <xf numFmtId="0" fontId="135" fillId="54" borderId="26" applyNumberFormat="0" applyAlignment="0" applyProtection="0"/>
    <xf numFmtId="0" fontId="22" fillId="57" borderId="32" applyNumberFormat="0" applyFont="0" applyAlignment="0" applyProtection="0"/>
    <xf numFmtId="0" fontId="148" fillId="41" borderId="26" applyNumberFormat="0" applyAlignment="0" applyProtection="0"/>
    <xf numFmtId="0" fontId="157" fillId="0" borderId="35" applyNumberFormat="0" applyFill="0" applyAlignment="0" applyProtection="0"/>
    <xf numFmtId="0" fontId="94" fillId="41" borderId="26" applyNumberFormat="0" applyAlignment="0" applyProtection="0"/>
    <xf numFmtId="0" fontId="22" fillId="81" borderId="58" applyNumberFormat="0" applyProtection="0">
      <alignment horizontal="left" vertical="top" indent="1"/>
    </xf>
    <xf numFmtId="0" fontId="135" fillId="54" borderId="26" applyNumberFormat="0" applyAlignment="0" applyProtection="0"/>
    <xf numFmtId="0" fontId="22" fillId="80" borderId="58" applyNumberFormat="0" applyProtection="0">
      <alignment horizontal="left" vertical="top" indent="1"/>
    </xf>
    <xf numFmtId="0" fontId="48" fillId="57" borderId="32" applyNumberFormat="0" applyFont="0" applyAlignment="0" applyProtection="0"/>
    <xf numFmtId="4" fontId="220" fillId="68" borderId="58" applyNumberFormat="0" applyProtection="0">
      <alignment vertical="center"/>
    </xf>
    <xf numFmtId="4" fontId="221" fillId="70" borderId="58" applyNumberFormat="0" applyProtection="0">
      <alignment horizontal="right" vertical="center"/>
    </xf>
    <xf numFmtId="0" fontId="22" fillId="69" borderId="58" applyNumberFormat="0" applyProtection="0">
      <alignment horizontal="left" vertical="center" indent="1"/>
    </xf>
    <xf numFmtId="0" fontId="149" fillId="41" borderId="26" applyNumberFormat="0" applyAlignment="0" applyProtection="0"/>
    <xf numFmtId="0" fontId="22" fillId="57" borderId="32" applyNumberFormat="0" applyFont="0" applyAlignment="0" applyProtection="0"/>
    <xf numFmtId="0" fontId="84" fillId="54" borderId="26" applyNumberFormat="0" applyAlignment="0" applyProtection="0"/>
    <xf numFmtId="4" fontId="221" fillId="68" borderId="58" applyNumberFormat="0" applyProtection="0">
      <alignment horizontal="left" vertical="center" indent="1"/>
    </xf>
    <xf numFmtId="4" fontId="221" fillId="79" borderId="58" applyNumberFormat="0" applyProtection="0">
      <alignment horizontal="right" vertical="center"/>
    </xf>
    <xf numFmtId="0" fontId="129" fillId="80" borderId="58" applyNumberFormat="0" applyProtection="0">
      <alignment horizontal="left" vertical="top" indent="1"/>
    </xf>
    <xf numFmtId="0" fontId="253" fillId="0" borderId="35" applyNumberFormat="0" applyFill="0" applyAlignment="0" applyProtection="0"/>
    <xf numFmtId="0" fontId="100" fillId="0" borderId="35" applyNumberFormat="0" applyFill="0" applyAlignment="0" applyProtection="0"/>
    <xf numFmtId="175" fontId="155" fillId="54" borderId="33" applyNumberFormat="0" applyAlignment="0" applyProtection="0"/>
    <xf numFmtId="0" fontId="148" fillId="41" borderId="26" applyNumberFormat="0" applyAlignment="0" applyProtection="0"/>
    <xf numFmtId="175" fontId="23" fillId="57" borderId="32" applyNumberFormat="0" applyFont="0" applyAlignment="0" applyProtection="0"/>
    <xf numFmtId="0" fontId="43" fillId="57" borderId="32" applyNumberFormat="0" applyFont="0" applyAlignment="0" applyProtection="0"/>
    <xf numFmtId="0" fontId="43" fillId="57" borderId="32" applyNumberFormat="0" applyFont="0" applyAlignment="0" applyProtection="0"/>
    <xf numFmtId="0" fontId="43" fillId="57" borderId="32" applyNumberFormat="0" applyFont="0" applyAlignment="0" applyProtection="0"/>
    <xf numFmtId="175" fontId="23" fillId="57" borderId="32" applyNumberFormat="0" applyFont="0" applyAlignment="0" applyProtection="0"/>
    <xf numFmtId="0" fontId="165" fillId="0" borderId="53"/>
    <xf numFmtId="0" fontId="22" fillId="57" borderId="32" applyNumberFormat="0" applyFont="0" applyAlignment="0" applyProtection="0"/>
    <xf numFmtId="0" fontId="134" fillId="54" borderId="26" applyNumberFormat="0" applyAlignment="0" applyProtection="0"/>
    <xf numFmtId="0" fontId="158" fillId="0" borderId="35" applyNumberFormat="0" applyFill="0" applyAlignment="0" applyProtection="0"/>
    <xf numFmtId="0" fontId="155" fillId="54" borderId="33" applyNumberFormat="0" applyAlignment="0" applyProtection="0"/>
    <xf numFmtId="0" fontId="22" fillId="57" borderId="32" applyNumberFormat="0" applyFont="0" applyAlignment="0" applyProtection="0"/>
    <xf numFmtId="0" fontId="156" fillId="54" borderId="33" applyNumberFormat="0" applyAlignment="0" applyProtection="0"/>
    <xf numFmtId="0" fontId="22" fillId="81" borderId="58" applyNumberFormat="0" applyProtection="0">
      <alignment horizontal="left" vertical="top" indent="1"/>
    </xf>
    <xf numFmtId="0" fontId="45" fillId="57" borderId="32" applyNumberFormat="0" applyFont="0" applyAlignment="0" applyProtection="0"/>
    <xf numFmtId="0" fontId="230" fillId="0" borderId="53"/>
    <xf numFmtId="0" fontId="43" fillId="57" borderId="32" applyNumberFormat="0" applyFont="0" applyAlignment="0" applyProtection="0"/>
    <xf numFmtId="0" fontId="22" fillId="57" borderId="32" applyNumberFormat="0" applyFont="0" applyAlignment="0" applyProtection="0"/>
    <xf numFmtId="0" fontId="149" fillId="41" borderId="26" applyNumberFormat="0" applyAlignment="0" applyProtection="0"/>
    <xf numFmtId="0" fontId="157" fillId="68" borderId="58" applyNumberFormat="0" applyProtection="0">
      <alignment horizontal="left" vertical="top" indent="1"/>
    </xf>
    <xf numFmtId="4" fontId="221" fillId="75" borderId="58" applyNumberFormat="0" applyProtection="0">
      <alignment horizontal="right" vertical="center"/>
    </xf>
    <xf numFmtId="0" fontId="149" fillId="41" borderId="26" applyNumberFormat="0" applyAlignment="0" applyProtection="0"/>
    <xf numFmtId="0" fontId="45" fillId="57" borderId="32" applyNumberFormat="0" applyFont="0" applyAlignment="0" applyProtection="0"/>
    <xf numFmtId="0" fontId="148" fillId="41" borderId="26" applyNumberFormat="0" applyAlignment="0" applyProtection="0"/>
    <xf numFmtId="0" fontId="48" fillId="57" borderId="32" applyNumberFormat="0" applyFont="0" applyAlignment="0" applyProtection="0"/>
    <xf numFmtId="0" fontId="84" fillId="54" borderId="26" applyNumberFormat="0" applyAlignment="0" applyProtection="0"/>
    <xf numFmtId="0" fontId="199" fillId="59" borderId="53"/>
    <xf numFmtId="0" fontId="199" fillId="59" borderId="53"/>
    <xf numFmtId="0" fontId="199" fillId="59" borderId="53"/>
    <xf numFmtId="0" fontId="48" fillId="57" borderId="32" applyNumberFormat="0" applyFont="0" applyAlignment="0" applyProtection="0"/>
    <xf numFmtId="0" fontId="43" fillId="57" borderId="32" applyNumberFormat="0" applyFont="0" applyAlignment="0" applyProtection="0"/>
    <xf numFmtId="0" fontId="230" fillId="0" borderId="53"/>
    <xf numFmtId="0" fontId="98" fillId="54" borderId="33" applyNumberFormat="0" applyAlignment="0" applyProtection="0"/>
    <xf numFmtId="0" fontId="135" fillId="54" borderId="26" applyNumberFormat="0" applyAlignment="0" applyProtection="0"/>
    <xf numFmtId="0" fontId="149" fillId="41" borderId="26" applyNumberFormat="0" applyAlignment="0" applyProtection="0"/>
    <xf numFmtId="0" fontId="134" fillId="54" borderId="26" applyNumberFormat="0" applyAlignment="0" applyProtection="0"/>
    <xf numFmtId="0" fontId="48" fillId="57" borderId="32" applyNumberFormat="0" applyFont="0" applyAlignment="0" applyProtection="0"/>
    <xf numFmtId="0" fontId="134" fillId="54" borderId="26" applyNumberFormat="0" applyAlignment="0" applyProtection="0"/>
    <xf numFmtId="0" fontId="100" fillId="0" borderId="35" applyNumberFormat="0" applyFill="0" applyAlignment="0" applyProtection="0"/>
    <xf numFmtId="0" fontId="43" fillId="57" borderId="32" applyNumberFormat="0" applyFont="0" applyAlignment="0" applyProtection="0"/>
    <xf numFmtId="4" fontId="219" fillId="79" borderId="58" applyNumberFormat="0" applyProtection="0">
      <alignment horizontal="left" vertical="center" indent="1"/>
    </xf>
    <xf numFmtId="0" fontId="149" fillId="41" borderId="26" applyNumberFormat="0" applyAlignment="0" applyProtection="0"/>
    <xf numFmtId="0" fontId="148" fillId="41" borderId="26" applyNumberFormat="0" applyAlignment="0" applyProtection="0"/>
    <xf numFmtId="175" fontId="155" fillId="54" borderId="33" applyNumberFormat="0" applyAlignment="0" applyProtection="0"/>
    <xf numFmtId="0" fontId="129" fillId="64" borderId="58" applyNumberFormat="0" applyProtection="0">
      <alignment horizontal="left" vertical="top" indent="1"/>
    </xf>
    <xf numFmtId="0" fontId="53" fillId="57" borderId="32" applyNumberFormat="0" applyFont="0" applyAlignment="0" applyProtection="0"/>
    <xf numFmtId="0" fontId="48" fillId="57" borderId="32" applyNumberFormat="0" applyFont="0" applyAlignment="0" applyProtection="0"/>
    <xf numFmtId="4" fontId="221" fillId="77" borderId="58" applyNumberFormat="0" applyProtection="0">
      <alignment horizontal="right" vertical="center"/>
    </xf>
    <xf numFmtId="0" fontId="84" fillId="54" borderId="26" applyNumberFormat="0" applyAlignment="0" applyProtection="0"/>
    <xf numFmtId="4" fontId="222" fillId="81" borderId="58" applyNumberFormat="0" applyProtection="0">
      <alignment vertical="center"/>
    </xf>
    <xf numFmtId="0" fontId="148" fillId="41" borderId="26" applyNumberFormat="0" applyAlignment="0" applyProtection="0"/>
    <xf numFmtId="175" fontId="134" fillId="54" borderId="26" applyNumberFormat="0" applyAlignment="0" applyProtection="0"/>
    <xf numFmtId="0" fontId="148" fillId="41" borderId="26" applyNumberFormat="0" applyAlignment="0" applyProtection="0"/>
    <xf numFmtId="0" fontId="157" fillId="0" borderId="35" applyNumberFormat="0" applyFill="0" applyAlignment="0" applyProtection="0"/>
    <xf numFmtId="0" fontId="22" fillId="57" borderId="32" applyNumberFormat="0" applyFont="0" applyAlignment="0" applyProtection="0"/>
    <xf numFmtId="0" fontId="157" fillId="0" borderId="35" applyNumberFormat="0" applyFill="0" applyAlignment="0" applyProtection="0"/>
    <xf numFmtId="0" fontId="188" fillId="0" borderId="53"/>
    <xf numFmtId="0" fontId="94" fillId="41" borderId="26" applyNumberFormat="0" applyAlignment="0" applyProtection="0"/>
    <xf numFmtId="0" fontId="98" fillId="54" borderId="33" applyNumberFormat="0" applyAlignment="0" applyProtection="0"/>
    <xf numFmtId="0" fontId="248" fillId="54" borderId="33" applyNumberFormat="0" applyAlignment="0" applyProtection="0"/>
    <xf numFmtId="0" fontId="48" fillId="57" borderId="32" applyNumberFormat="0" applyFont="0" applyAlignment="0" applyProtection="0"/>
    <xf numFmtId="0" fontId="98" fillId="54" borderId="33" applyNumberFormat="0" applyAlignment="0" applyProtection="0"/>
    <xf numFmtId="0" fontId="98" fillId="54" borderId="33" applyNumberFormat="0" applyAlignment="0" applyProtection="0"/>
    <xf numFmtId="175" fontId="23" fillId="57" borderId="32" applyNumberFormat="0" applyFont="0" applyAlignment="0" applyProtection="0"/>
    <xf numFmtId="0" fontId="43" fillId="57" borderId="32" applyNumberFormat="0" applyFont="0" applyAlignment="0" applyProtection="0"/>
    <xf numFmtId="0" fontId="189" fillId="0" borderId="53"/>
    <xf numFmtId="4" fontId="221" fillId="72" borderId="58" applyNumberFormat="0" applyProtection="0">
      <alignment horizontal="right" vertical="center"/>
    </xf>
    <xf numFmtId="0" fontId="206" fillId="0" borderId="53"/>
    <xf numFmtId="0" fontId="22" fillId="79" borderId="58" applyNumberFormat="0" applyProtection="0">
      <alignment horizontal="left" vertical="top" indent="1"/>
    </xf>
    <xf numFmtId="0" fontId="155" fillId="54" borderId="33" applyNumberFormat="0" applyAlignment="0" applyProtection="0"/>
    <xf numFmtId="0" fontId="149" fillId="41" borderId="26" applyNumberFormat="0" applyAlignment="0" applyProtection="0"/>
    <xf numFmtId="0" fontId="149" fillId="41" borderId="26" applyNumberFormat="0" applyAlignment="0" applyProtection="0"/>
    <xf numFmtId="0" fontId="84" fillId="54" borderId="26" applyNumberFormat="0" applyAlignment="0" applyProtection="0"/>
    <xf numFmtId="4" fontId="219" fillId="79" borderId="60" applyNumberFormat="0" applyProtection="0">
      <alignment horizontal="left" vertical="center" indent="1"/>
    </xf>
    <xf numFmtId="0" fontId="48" fillId="57" borderId="32" applyNumberFormat="0" applyFont="0" applyAlignment="0" applyProtection="0"/>
    <xf numFmtId="0" fontId="84" fillId="54" borderId="26" applyNumberFormat="0" applyAlignment="0" applyProtection="0"/>
    <xf numFmtId="4" fontId="221" fillId="73" borderId="58" applyNumberFormat="0" applyProtection="0">
      <alignment horizontal="right" vertical="center"/>
    </xf>
    <xf numFmtId="0" fontId="175" fillId="60" borderId="53"/>
    <xf numFmtId="0" fontId="134" fillId="54" borderId="26" applyNumberFormat="0" applyAlignment="0" applyProtection="0"/>
    <xf numFmtId="0" fontId="129" fillId="80" borderId="58" applyNumberFormat="0" applyProtection="0">
      <alignment horizontal="left" vertical="top" indent="1"/>
    </xf>
    <xf numFmtId="0" fontId="135" fillId="54" borderId="26" applyNumberFormat="0" applyAlignment="0" applyProtection="0"/>
    <xf numFmtId="0" fontId="135" fillId="54" borderId="26" applyNumberFormat="0" applyAlignment="0" applyProtection="0"/>
    <xf numFmtId="0" fontId="94" fillId="41" borderId="26" applyNumberFormat="0" applyAlignment="0" applyProtection="0"/>
    <xf numFmtId="0" fontId="98" fillId="54" borderId="33" applyNumberFormat="0" applyAlignment="0" applyProtection="0"/>
    <xf numFmtId="0" fontId="134" fillId="54" borderId="26" applyNumberFormat="0" applyAlignment="0" applyProtection="0"/>
    <xf numFmtId="0" fontId="98" fillId="54" borderId="33" applyNumberFormat="0" applyAlignment="0" applyProtection="0"/>
    <xf numFmtId="0" fontId="98" fillId="54" borderId="33" applyNumberFormat="0" applyAlignment="0" applyProtection="0"/>
    <xf numFmtId="0" fontId="45" fillId="57" borderId="32" applyNumberFormat="0" applyFont="0" applyAlignment="0" applyProtection="0"/>
    <xf numFmtId="0" fontId="134" fillId="54" borderId="26" applyNumberFormat="0" applyAlignment="0" applyProtection="0"/>
    <xf numFmtId="0" fontId="43" fillId="57" borderId="32" applyNumberFormat="0" applyFont="0" applyAlignment="0" applyProtection="0"/>
    <xf numFmtId="187" fontId="205" fillId="0" borderId="50" applyNumberFormat="0" applyFill="0" applyAlignment="0">
      <alignment horizontal="left"/>
    </xf>
    <xf numFmtId="4" fontId="221" fillId="77" borderId="58" applyNumberFormat="0" applyProtection="0">
      <alignment horizontal="right" vertical="center"/>
    </xf>
    <xf numFmtId="0" fontId="129" fillId="64" borderId="58" applyNumberFormat="0" applyProtection="0">
      <alignment horizontal="left" vertical="top" indent="1"/>
    </xf>
    <xf numFmtId="0" fontId="188" fillId="0" borderId="53"/>
    <xf numFmtId="0" fontId="148" fillId="41" borderId="26" applyNumberFormat="0" applyAlignment="0" applyProtection="0"/>
    <xf numFmtId="0" fontId="84" fillId="54" borderId="26" applyNumberFormat="0" applyAlignment="0" applyProtection="0"/>
    <xf numFmtId="0" fontId="134" fillId="54" borderId="26" applyNumberFormat="0" applyAlignment="0" applyProtection="0"/>
    <xf numFmtId="4" fontId="223" fillId="80" borderId="60" applyNumberFormat="0" applyProtection="0">
      <alignment horizontal="left" vertical="center" indent="1"/>
    </xf>
    <xf numFmtId="0" fontId="48" fillId="57" borderId="32" applyNumberFormat="0" applyFont="0" applyAlignment="0" applyProtection="0"/>
    <xf numFmtId="0" fontId="157" fillId="68" borderId="58" applyNumberFormat="0" applyProtection="0">
      <alignment horizontal="left" vertical="top" indent="1"/>
    </xf>
    <xf numFmtId="0" fontId="84" fillId="54" borderId="26" applyNumberFormat="0" applyAlignment="0" applyProtection="0"/>
    <xf numFmtId="0" fontId="199" fillId="0" borderId="53"/>
    <xf numFmtId="0" fontId="175" fillId="60" borderId="53"/>
    <xf numFmtId="0" fontId="94" fillId="41" borderId="26" applyNumberFormat="0" applyAlignment="0" applyProtection="0"/>
    <xf numFmtId="0" fontId="98" fillId="54" borderId="33" applyNumberFormat="0" applyAlignment="0" applyProtection="0"/>
    <xf numFmtId="0" fontId="98" fillId="54" borderId="33" applyNumberFormat="0" applyAlignment="0" applyProtection="0"/>
    <xf numFmtId="0" fontId="98" fillId="54" borderId="33" applyNumberFormat="0" applyAlignment="0" applyProtection="0"/>
    <xf numFmtId="0" fontId="84" fillId="54" borderId="26" applyNumberFormat="0" applyAlignment="0" applyProtection="0"/>
    <xf numFmtId="0" fontId="48" fillId="57" borderId="32" applyNumberFormat="0" applyFont="0" applyAlignment="0" applyProtection="0"/>
    <xf numFmtId="0" fontId="84" fillId="54" borderId="26" applyNumberForma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 fontId="219" fillId="78" borderId="65" applyNumberFormat="0" applyProtection="0">
      <alignment horizontal="left" vertical="center" indent="1"/>
    </xf>
    <xf numFmtId="0" fontId="9" fillId="13" borderId="0" applyNumberFormat="0" applyBorder="0" applyAlignment="0" applyProtection="0"/>
    <xf numFmtId="0" fontId="9" fillId="14"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19" fillId="0" borderId="0"/>
    <xf numFmtId="167" fontId="19" fillId="0" borderId="0" applyFont="0" applyFill="0" applyBorder="0" applyAlignment="0" applyProtection="0"/>
    <xf numFmtId="9" fontId="19" fillId="0" borderId="0" applyFont="0" applyFill="0" applyBorder="0" applyAlignment="0" applyProtection="0"/>
    <xf numFmtId="0" fontId="9" fillId="0" borderId="0"/>
    <xf numFmtId="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165" fillId="0" borderId="53"/>
    <xf numFmtId="17" fontId="192" fillId="62" borderId="68"/>
    <xf numFmtId="0" fontId="22" fillId="68" borderId="69" applyNumberFormat="0" applyBorder="0">
      <protection locked="0"/>
    </xf>
    <xf numFmtId="17" fontId="192" fillId="62" borderId="68"/>
    <xf numFmtId="0" fontId="91" fillId="0" borderId="67" applyNumberFormat="0" applyAlignment="0" applyProtection="0">
      <alignment horizontal="left" vertical="center"/>
    </xf>
    <xf numFmtId="0" fontId="262" fillId="83" borderId="67" applyNumberFormat="0">
      <alignment horizontal="left" vertical="top"/>
      <protection hidden="1"/>
    </xf>
    <xf numFmtId="0" fontId="165" fillId="0" borderId="53"/>
    <xf numFmtId="4" fontId="219" fillId="78" borderId="65" applyNumberFormat="0" applyProtection="0">
      <alignment horizontal="left" vertical="center" indent="1"/>
    </xf>
    <xf numFmtId="4" fontId="219" fillId="78" borderId="65" applyNumberFormat="0" applyProtection="0">
      <alignment horizontal="left" vertical="center" indent="1"/>
    </xf>
    <xf numFmtId="0" fontId="22" fillId="68" borderId="69" applyNumberFormat="0" applyBorder="0">
      <protection locked="0"/>
    </xf>
    <xf numFmtId="0" fontId="22" fillId="68" borderId="69" applyNumberFormat="0" applyBorder="0">
      <protection locked="0"/>
    </xf>
    <xf numFmtId="17" fontId="192" fillId="62" borderId="68"/>
    <xf numFmtId="0" fontId="262" fillId="83" borderId="67" applyNumberFormat="0">
      <alignment horizontal="left" vertical="top"/>
      <protection hidden="1"/>
    </xf>
    <xf numFmtId="0" fontId="22" fillId="68" borderId="69" applyNumberFormat="0" applyBorder="0">
      <protection locked="0"/>
    </xf>
    <xf numFmtId="17" fontId="192" fillId="62" borderId="68"/>
    <xf numFmtId="0" fontId="22" fillId="68" borderId="69" applyNumberFormat="0" applyBorder="0">
      <protection locked="0"/>
    </xf>
    <xf numFmtId="17" fontId="192" fillId="62" borderId="68"/>
    <xf numFmtId="17" fontId="192" fillId="62" borderId="68"/>
    <xf numFmtId="0" fontId="165" fillId="0" borderId="53"/>
    <xf numFmtId="4" fontId="219" fillId="78" borderId="65" applyNumberFormat="0" applyProtection="0">
      <alignment horizontal="left" vertical="center" indent="1"/>
    </xf>
    <xf numFmtId="0" fontId="22" fillId="68" borderId="69" applyNumberFormat="0" applyBorder="0">
      <protection locked="0"/>
    </xf>
    <xf numFmtId="4" fontId="219" fillId="78" borderId="65" applyNumberFormat="0" applyProtection="0">
      <alignment horizontal="left" vertical="center" indent="1"/>
    </xf>
    <xf numFmtId="0" fontId="91" fillId="0" borderId="67" applyNumberFormat="0" applyAlignment="0" applyProtection="0">
      <alignment horizontal="left" vertical="center"/>
    </xf>
    <xf numFmtId="4" fontId="219" fillId="78" borderId="65" applyNumberFormat="0" applyProtection="0">
      <alignment horizontal="left" vertical="center" indent="1"/>
    </xf>
    <xf numFmtId="0" fontId="22" fillId="68" borderId="69" applyNumberFormat="0" applyBorder="0">
      <protection locked="0"/>
    </xf>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22" fillId="68" borderId="69" applyNumberFormat="0" applyBorder="0">
      <protection locked="0"/>
    </xf>
    <xf numFmtId="0" fontId="165" fillId="0" borderId="53"/>
    <xf numFmtId="0" fontId="22" fillId="68" borderId="69" applyNumberFormat="0" applyBorder="0">
      <protection locked="0"/>
    </xf>
    <xf numFmtId="0" fontId="22" fillId="68" borderId="69" applyNumberFormat="0" applyBorder="0">
      <protection locked="0"/>
    </xf>
    <xf numFmtId="17" fontId="192" fillId="62" borderId="68"/>
    <xf numFmtId="4" fontId="219" fillId="78" borderId="65" applyNumberFormat="0" applyProtection="0">
      <alignment horizontal="left" vertical="center" indent="1"/>
    </xf>
    <xf numFmtId="17" fontId="192" fillId="62" borderId="68"/>
    <xf numFmtId="17" fontId="192" fillId="62" borderId="68"/>
    <xf numFmtId="0" fontId="22" fillId="68" borderId="69" applyNumberFormat="0" applyBorder="0">
      <protection locked="0"/>
    </xf>
    <xf numFmtId="0" fontId="9" fillId="0" borderId="0"/>
    <xf numFmtId="0" fontId="9" fillId="0" borderId="0"/>
    <xf numFmtId="175" fontId="9" fillId="0" borderId="0"/>
    <xf numFmtId="0" fontId="9" fillId="0" borderId="0"/>
    <xf numFmtId="0" fontId="262" fillId="83" borderId="67" applyNumberFormat="0">
      <alignment horizontal="left" vertical="top"/>
      <protection hidden="1"/>
    </xf>
    <xf numFmtId="175" fontId="9" fillId="0" borderId="0"/>
    <xf numFmtId="0" fontId="9" fillId="0" borderId="0"/>
    <xf numFmtId="0" fontId="9" fillId="0" borderId="0"/>
    <xf numFmtId="175" fontId="9" fillId="0" borderId="0"/>
    <xf numFmtId="0" fontId="165" fillId="0" borderId="53"/>
    <xf numFmtId="1" fontId="176" fillId="0" borderId="66">
      <alignment vertical="top"/>
    </xf>
    <xf numFmtId="0" fontId="9" fillId="0" borderId="0"/>
    <xf numFmtId="0" fontId="165" fillId="0" borderId="53"/>
    <xf numFmtId="0" fontId="165" fillId="0" borderId="53"/>
    <xf numFmtId="0" fontId="165" fillId="0" borderId="53"/>
    <xf numFmtId="0" fontId="9" fillId="0" borderId="0"/>
    <xf numFmtId="0" fontId="9" fillId="5" borderId="16" applyNumberFormat="0" applyFont="0" applyAlignment="0" applyProtection="0"/>
    <xf numFmtId="0" fontId="22" fillId="68" borderId="69" applyNumberFormat="0" applyBorder="0">
      <protection locked="0"/>
    </xf>
    <xf numFmtId="9" fontId="9" fillId="0" borderId="0" applyFont="0" applyFill="0" applyBorder="0" applyAlignment="0" applyProtection="0"/>
    <xf numFmtId="1" fontId="176" fillId="0" borderId="66">
      <alignment vertical="top"/>
    </xf>
    <xf numFmtId="0" fontId="262" fillId="83" borderId="67" applyNumberFormat="0">
      <alignment horizontal="left" vertical="top"/>
      <protection hidden="1"/>
    </xf>
    <xf numFmtId="4" fontId="219" fillId="78" borderId="65" applyNumberFormat="0" applyProtection="0">
      <alignment horizontal="left" vertical="center" indent="1"/>
    </xf>
    <xf numFmtId="0" fontId="22" fillId="68" borderId="69" applyNumberFormat="0" applyBorder="0">
      <protection locked="0"/>
    </xf>
    <xf numFmtId="9" fontId="9" fillId="0" borderId="0" applyFont="0" applyFill="0" applyBorder="0" applyAlignment="0" applyProtection="0"/>
    <xf numFmtId="0" fontId="9" fillId="0" borderId="0"/>
    <xf numFmtId="17" fontId="192" fillId="62" borderId="68"/>
    <xf numFmtId="0" fontId="9" fillId="0" borderId="0" applyFont="0" applyFill="0" applyBorder="0" applyAlignment="0" applyProtection="0"/>
    <xf numFmtId="0" fontId="91" fillId="0" borderId="67" applyNumberFormat="0" applyAlignment="0" applyProtection="0">
      <alignment horizontal="left" vertical="center"/>
    </xf>
    <xf numFmtId="0" fontId="9" fillId="0" borderId="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175" fontId="9" fillId="0" borderId="0"/>
    <xf numFmtId="0" fontId="9" fillId="0" borderId="0"/>
    <xf numFmtId="175" fontId="9" fillId="0" borderId="0"/>
    <xf numFmtId="0" fontId="9" fillId="0" borderId="0"/>
    <xf numFmtId="0" fontId="9" fillId="0" borderId="0"/>
    <xf numFmtId="175" fontId="9" fillId="0" borderId="0"/>
    <xf numFmtId="0" fontId="9" fillId="0" borderId="0"/>
    <xf numFmtId="0" fontId="9" fillId="5" borderId="16" applyNumberFormat="0" applyFont="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22" fillId="68" borderId="69" applyNumberFormat="0" applyBorder="0">
      <protection locked="0"/>
    </xf>
    <xf numFmtId="167" fontId="9" fillId="0" borderId="0" applyFont="0" applyFill="0" applyBorder="0" applyAlignment="0" applyProtection="0"/>
    <xf numFmtId="9" fontId="9" fillId="0" borderId="0" applyFont="0" applyFill="0" applyBorder="0" applyAlignment="0" applyProtection="0"/>
    <xf numFmtId="0" fontId="9" fillId="0" borderId="0"/>
    <xf numFmtId="0" fontId="91" fillId="0" borderId="67" applyNumberFormat="0" applyAlignment="0" applyProtection="0">
      <alignment horizontal="left" vertical="center"/>
    </xf>
    <xf numFmtId="0" fontId="9" fillId="0" borderId="0"/>
    <xf numFmtId="43" fontId="9" fillId="0" borderId="0" applyFont="0" applyFill="0" applyBorder="0" applyAlignment="0" applyProtection="0"/>
    <xf numFmtId="0" fontId="9" fillId="0" borderId="0"/>
    <xf numFmtId="0" fontId="9" fillId="0" borderId="0"/>
    <xf numFmtId="0" fontId="9" fillId="0" borderId="0"/>
    <xf numFmtId="1" fontId="176" fillId="0" borderId="66">
      <alignment vertical="top"/>
    </xf>
    <xf numFmtId="0" fontId="9" fillId="13" borderId="0" applyNumberFormat="0" applyBorder="0" applyAlignment="0" applyProtection="0"/>
    <xf numFmtId="0" fontId="9" fillId="17" borderId="0" applyNumberFormat="0" applyBorder="0" applyAlignment="0" applyProtection="0"/>
    <xf numFmtId="0" fontId="9" fillId="21" borderId="0" applyNumberFormat="0" applyBorder="0" applyAlignment="0" applyProtection="0"/>
    <xf numFmtId="0" fontId="9" fillId="25" borderId="0" applyNumberFormat="0" applyBorder="0" applyAlignment="0" applyProtection="0"/>
    <xf numFmtId="0" fontId="9" fillId="29" borderId="0" applyNumberFormat="0" applyBorder="0" applyAlignment="0" applyProtection="0"/>
    <xf numFmtId="0" fontId="9" fillId="33" borderId="0" applyNumberFormat="0" applyBorder="0" applyAlignment="0" applyProtection="0"/>
    <xf numFmtId="216" fontId="9" fillId="14" borderId="0" applyNumberFormat="0" applyBorder="0" applyAlignment="0" applyProtection="0"/>
    <xf numFmtId="217" fontId="9" fillId="14" borderId="0" applyNumberFormat="0" applyBorder="0" applyAlignment="0" applyProtection="0"/>
    <xf numFmtId="218" fontId="9" fillId="14" borderId="0" applyNumberFormat="0" applyBorder="0" applyAlignment="0" applyProtection="0"/>
    <xf numFmtId="0" fontId="9" fillId="14" borderId="0" applyNumberFormat="0" applyBorder="0" applyAlignment="0" applyProtection="0"/>
    <xf numFmtId="0" fontId="9" fillId="18" borderId="0" applyNumberFormat="0" applyBorder="0" applyAlignment="0" applyProtection="0"/>
    <xf numFmtId="0" fontId="9" fillId="22" borderId="0" applyNumberFormat="0" applyBorder="0" applyAlignment="0" applyProtection="0"/>
    <xf numFmtId="0" fontId="9" fillId="26" borderId="0" applyNumberFormat="0" applyBorder="0" applyAlignment="0" applyProtection="0"/>
    <xf numFmtId="0" fontId="9" fillId="30" borderId="0" applyNumberFormat="0" applyBorder="0" applyAlignment="0" applyProtection="0"/>
    <xf numFmtId="0" fontId="9" fillId="34" borderId="0" applyNumberFormat="0" applyBorder="0" applyAlignment="0" applyProtection="0"/>
    <xf numFmtId="17" fontId="192" fillId="62" borderId="68"/>
    <xf numFmtId="1" fontId="176" fillId="0" borderId="66">
      <alignment vertical="top"/>
    </xf>
    <xf numFmtId="0" fontId="262" fillId="83" borderId="67" applyNumberFormat="0">
      <alignment horizontal="left" vertical="top"/>
      <protection hidden="1"/>
    </xf>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262" fillId="83" borderId="67" applyNumberFormat="0">
      <alignment horizontal="left" vertical="top"/>
      <protection hidden="1"/>
    </xf>
    <xf numFmtId="1" fontId="176" fillId="0" borderId="66">
      <alignment vertical="top"/>
    </xf>
    <xf numFmtId="0" fontId="22" fillId="68" borderId="69" applyNumberFormat="0" applyBorder="0">
      <protection locked="0"/>
    </xf>
    <xf numFmtId="0" fontId="22" fillId="68" borderId="69" applyNumberFormat="0" applyBorder="0">
      <protection locked="0"/>
    </xf>
    <xf numFmtId="0" fontId="22" fillId="68" borderId="69" applyNumberFormat="0" applyBorder="0">
      <protection locked="0"/>
    </xf>
    <xf numFmtId="4" fontId="219" fillId="78" borderId="65" applyNumberFormat="0" applyProtection="0">
      <alignment horizontal="left" vertical="center" indent="1"/>
    </xf>
    <xf numFmtId="0" fontId="22" fillId="68" borderId="69" applyNumberFormat="0" applyBorder="0">
      <protection locked="0"/>
    </xf>
    <xf numFmtId="0" fontId="9" fillId="0" borderId="0"/>
    <xf numFmtId="0" fontId="91" fillId="0" borderId="67" applyNumberFormat="0" applyAlignment="0" applyProtection="0">
      <alignment horizontal="left" vertical="center"/>
    </xf>
    <xf numFmtId="0" fontId="22" fillId="68" borderId="69" applyNumberFormat="0" applyBorder="0">
      <protection locked="0"/>
    </xf>
    <xf numFmtId="0" fontId="22" fillId="68" borderId="69" applyNumberFormat="0" applyBorder="0">
      <protection locked="0"/>
    </xf>
    <xf numFmtId="0" fontId="22" fillId="68" borderId="69" applyNumberFormat="0" applyBorder="0">
      <protection locked="0"/>
    </xf>
    <xf numFmtId="0" fontId="22" fillId="68" borderId="69" applyNumberFormat="0" applyBorder="0">
      <protection locked="0"/>
    </xf>
    <xf numFmtId="0" fontId="22" fillId="68" borderId="69" applyNumberFormat="0" applyBorder="0">
      <protection locked="0"/>
    </xf>
    <xf numFmtId="4" fontId="219" fillId="78" borderId="65" applyNumberFormat="0" applyProtection="0">
      <alignment horizontal="left" vertical="center" indent="1"/>
    </xf>
    <xf numFmtId="0" fontId="165" fillId="0" borderId="53"/>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22" fillId="68" borderId="69" applyNumberFormat="0" applyBorder="0">
      <protection locked="0"/>
    </xf>
    <xf numFmtId="17" fontId="192" fillId="62" borderId="68"/>
    <xf numFmtId="0" fontId="91" fillId="0" borderId="67" applyNumberFormat="0" applyAlignment="0" applyProtection="0">
      <alignment horizontal="left" vertical="center"/>
    </xf>
    <xf numFmtId="17" fontId="192" fillId="62" borderId="68"/>
    <xf numFmtId="0" fontId="22" fillId="68" borderId="69" applyNumberFormat="0" applyBorder="0">
      <protection locked="0"/>
    </xf>
    <xf numFmtId="0" fontId="22" fillId="68" borderId="69" applyNumberFormat="0" applyBorder="0">
      <protection locked="0"/>
    </xf>
    <xf numFmtId="0" fontId="165" fillId="0" borderId="53"/>
    <xf numFmtId="4" fontId="219" fillId="78" borderId="65" applyNumberFormat="0" applyProtection="0">
      <alignment horizontal="left" vertical="center" indent="1"/>
    </xf>
    <xf numFmtId="4" fontId="219" fillId="78" borderId="65" applyNumberFormat="0" applyProtection="0">
      <alignment horizontal="left" vertical="center" indent="1"/>
    </xf>
    <xf numFmtId="0" fontId="22" fillId="68" borderId="69" applyNumberFormat="0" applyBorder="0">
      <protection locked="0"/>
    </xf>
    <xf numFmtId="0" fontId="22" fillId="68" borderId="69" applyNumberFormat="0" applyBorder="0">
      <protection locked="0"/>
    </xf>
    <xf numFmtId="4" fontId="219" fillId="78" borderId="65" applyNumberFormat="0" applyProtection="0">
      <alignment horizontal="left" vertical="center" indent="1"/>
    </xf>
    <xf numFmtId="0" fontId="9" fillId="0" borderId="0"/>
    <xf numFmtId="4" fontId="219" fillId="78" borderId="65" applyNumberFormat="0" applyProtection="0">
      <alignment horizontal="left" vertical="center" indent="1"/>
    </xf>
    <xf numFmtId="17" fontId="192" fillId="62" borderId="68"/>
    <xf numFmtId="17" fontId="192" fillId="62" borderId="68"/>
    <xf numFmtId="1" fontId="176" fillId="0" borderId="66">
      <alignment vertical="top"/>
    </xf>
    <xf numFmtId="0" fontId="22" fillId="68" borderId="69" applyNumberFormat="0" applyBorder="0">
      <protection locked="0"/>
    </xf>
    <xf numFmtId="0" fontId="262" fillId="83" borderId="67" applyNumberFormat="0">
      <alignment horizontal="left" vertical="top"/>
      <protection hidden="1"/>
    </xf>
    <xf numFmtId="4" fontId="219" fillId="78" borderId="65" applyNumberFormat="0" applyProtection="0">
      <alignment horizontal="left" vertical="center" indent="1"/>
    </xf>
    <xf numFmtId="0" fontId="165" fillId="0" borderId="53"/>
    <xf numFmtId="17" fontId="192" fillId="62" borderId="68"/>
    <xf numFmtId="4" fontId="219" fillId="78" borderId="65" applyNumberFormat="0" applyProtection="0">
      <alignment horizontal="left" vertical="center" indent="1"/>
    </xf>
    <xf numFmtId="0" fontId="262" fillId="83" borderId="67" applyNumberFormat="0">
      <alignment horizontal="left" vertical="top"/>
      <protection hidden="1"/>
    </xf>
    <xf numFmtId="0" fontId="22" fillId="68" borderId="69" applyNumberFormat="0" applyBorder="0">
      <protection locked="0"/>
    </xf>
    <xf numFmtId="4" fontId="219" fillId="78" borderId="65" applyNumberFormat="0" applyProtection="0">
      <alignment horizontal="left" vertical="center" indent="1"/>
    </xf>
    <xf numFmtId="0" fontId="262" fillId="83" borderId="67" applyNumberFormat="0">
      <alignment horizontal="left" vertical="top"/>
      <protection hidden="1"/>
    </xf>
    <xf numFmtId="17" fontId="192" fillId="62" borderId="68"/>
    <xf numFmtId="4" fontId="219" fillId="78" borderId="65" applyNumberFormat="0" applyProtection="0">
      <alignment horizontal="left" vertical="center" indent="1"/>
    </xf>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 fontId="176" fillId="0" borderId="66">
      <alignment vertical="top"/>
    </xf>
    <xf numFmtId="0" fontId="22" fillId="68" borderId="69" applyNumberFormat="0" applyBorder="0">
      <protection locked="0"/>
    </xf>
    <xf numFmtId="0" fontId="9" fillId="0" borderId="0"/>
    <xf numFmtId="17" fontId="192" fillId="62" borderId="68"/>
    <xf numFmtId="17" fontId="192" fillId="62" borderId="68"/>
    <xf numFmtId="0" fontId="22" fillId="68" borderId="69" applyNumberFormat="0" applyBorder="0">
      <protection locked="0"/>
    </xf>
    <xf numFmtId="0" fontId="22" fillId="68" borderId="69" applyNumberFormat="0" applyBorder="0">
      <protection locked="0"/>
    </xf>
    <xf numFmtId="43" fontId="9" fillId="0" borderId="0" applyFont="0" applyFill="0" applyBorder="0" applyAlignment="0" applyProtection="0"/>
    <xf numFmtId="1" fontId="176" fillId="0" borderId="66">
      <alignment vertical="top"/>
    </xf>
    <xf numFmtId="43" fontId="9" fillId="0" borderId="0" applyFont="0" applyFill="0" applyBorder="0" applyAlignment="0" applyProtection="0"/>
    <xf numFmtId="4" fontId="219" fillId="78" borderId="65" applyNumberFormat="0" applyProtection="0">
      <alignment horizontal="left" vertical="center" indent="1"/>
    </xf>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22" fillId="68" borderId="69" applyNumberFormat="0" applyBorder="0">
      <protection locked="0"/>
    </xf>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1" fillId="0" borderId="67" applyNumberFormat="0" applyAlignment="0" applyProtection="0">
      <alignment horizontal="left" vertical="center"/>
    </xf>
    <xf numFmtId="4" fontId="219" fillId="78" borderId="65" applyNumberFormat="0" applyProtection="0">
      <alignment horizontal="left" vertical="center" indent="1"/>
    </xf>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 fontId="219" fillId="78" borderId="65" applyNumberFormat="0" applyProtection="0">
      <alignment horizontal="left" vertical="center" indent="1"/>
    </xf>
    <xf numFmtId="0" fontId="165" fillId="0" borderId="53"/>
    <xf numFmtId="44" fontId="9" fillId="0" borderId="0" applyFont="0" applyFill="0" applyBorder="0" applyAlignment="0" applyProtection="0"/>
    <xf numFmtId="17" fontId="192" fillId="62" borderId="68"/>
    <xf numFmtId="17" fontId="192" fillId="62" borderId="68"/>
    <xf numFmtId="4" fontId="219" fillId="78" borderId="65" applyNumberFormat="0" applyProtection="0">
      <alignment horizontal="left" vertical="center" indent="1"/>
    </xf>
    <xf numFmtId="0" fontId="91" fillId="0" borderId="67" applyNumberFormat="0" applyAlignment="0" applyProtection="0">
      <alignment horizontal="left" vertical="center"/>
    </xf>
    <xf numFmtId="4" fontId="219" fillId="78" borderId="65" applyNumberFormat="0" applyProtection="0">
      <alignment horizontal="left" vertical="center" indent="1"/>
    </xf>
    <xf numFmtId="0" fontId="22" fillId="68" borderId="69" applyNumberFormat="0" applyBorder="0">
      <protection locked="0"/>
    </xf>
    <xf numFmtId="1" fontId="176" fillId="0" borderId="66">
      <alignment vertical="top"/>
    </xf>
    <xf numFmtId="0" fontId="262" fillId="83" borderId="67" applyNumberFormat="0">
      <alignment horizontal="left" vertical="top"/>
      <protection hidden="1"/>
    </xf>
    <xf numFmtId="4" fontId="219" fillId="78" borderId="65" applyNumberFormat="0" applyProtection="0">
      <alignment horizontal="left" vertical="center" indent="1"/>
    </xf>
    <xf numFmtId="0" fontId="22" fillId="68" borderId="69" applyNumberFormat="0" applyBorder="0">
      <protection locked="0"/>
    </xf>
    <xf numFmtId="0" fontId="91" fillId="0" borderId="67" applyNumberFormat="0" applyAlignment="0" applyProtection="0">
      <alignment horizontal="left" vertical="center"/>
    </xf>
    <xf numFmtId="0" fontId="165" fillId="0" borderId="53"/>
    <xf numFmtId="0" fontId="165" fillId="0" borderId="53"/>
    <xf numFmtId="0" fontId="22" fillId="68" borderId="69" applyNumberFormat="0" applyBorder="0">
      <protection locked="0"/>
    </xf>
    <xf numFmtId="0" fontId="165" fillId="0" borderId="53"/>
    <xf numFmtId="0" fontId="165" fillId="0" borderId="53"/>
    <xf numFmtId="17" fontId="192" fillId="62" borderId="68"/>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 fontId="176" fillId="0" borderId="66">
      <alignment vertical="top"/>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2" fillId="68" borderId="69" applyNumberFormat="0" applyBorder="0">
      <protection locked="0"/>
    </xf>
    <xf numFmtId="0" fontId="9" fillId="0" borderId="0"/>
    <xf numFmtId="4" fontId="219" fillId="78" borderId="65" applyNumberFormat="0" applyProtection="0">
      <alignment horizontal="left" vertical="center" inden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62" fillId="83" borderId="67" applyNumberFormat="0">
      <alignment horizontal="left" vertical="top"/>
      <protection hidden="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5" fillId="0" borderId="53"/>
    <xf numFmtId="17" fontId="192" fillId="62" borderId="68"/>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7" fontId="192" fillId="62" borderId="68"/>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7" fontId="192" fillId="62" borderId="68"/>
    <xf numFmtId="0" fontId="262" fillId="83" borderId="67" applyNumberFormat="0">
      <alignment horizontal="left" vertical="top"/>
      <protection hidden="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 fontId="219" fillId="78" borderId="65" applyNumberFormat="0" applyProtection="0">
      <alignment horizontal="left" vertical="center" indent="1"/>
    </xf>
    <xf numFmtId="0" fontId="9" fillId="0" borderId="0"/>
    <xf numFmtId="17" fontId="192" fillId="62" borderId="68"/>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7" fontId="192" fillId="62" borderId="68"/>
    <xf numFmtId="0" fontId="9" fillId="0" borderId="0"/>
    <xf numFmtId="0" fontId="9" fillId="0" borderId="0"/>
    <xf numFmtId="1" fontId="176" fillId="0" borderId="66">
      <alignment vertical="top"/>
    </xf>
    <xf numFmtId="0" fontId="9" fillId="0" borderId="0"/>
    <xf numFmtId="0" fontId="262" fillId="83" borderId="67" applyNumberFormat="0">
      <alignment horizontal="left" vertical="top"/>
      <protection hidden="1"/>
    </xf>
    <xf numFmtId="4" fontId="219" fillId="78" borderId="65" applyNumberFormat="0" applyProtection="0">
      <alignment horizontal="left" vertical="center" indent="1"/>
    </xf>
    <xf numFmtId="0" fontId="9" fillId="0" borderId="0"/>
    <xf numFmtId="0" fontId="9" fillId="0" borderId="0"/>
    <xf numFmtId="0" fontId="9" fillId="0" borderId="0"/>
    <xf numFmtId="220" fontId="9" fillId="0" borderId="0">
      <protection locked="0"/>
    </xf>
    <xf numFmtId="250" fontId="9" fillId="0" borderId="0">
      <protection locked="0"/>
    </xf>
    <xf numFmtId="0" fontId="9" fillId="0" borderId="0">
      <protection locked="0"/>
    </xf>
    <xf numFmtId="0" fontId="9" fillId="0" borderId="0"/>
    <xf numFmtId="0" fontId="9" fillId="0" borderId="0"/>
    <xf numFmtId="17" fontId="192" fillId="62" borderId="68"/>
    <xf numFmtId="0" fontId="9" fillId="0" borderId="0"/>
    <xf numFmtId="0" fontId="9" fillId="0" borderId="0"/>
    <xf numFmtId="1" fontId="176" fillId="0" borderId="66">
      <alignment vertical="top"/>
    </xf>
    <xf numFmtId="0" fontId="9" fillId="0" borderId="0"/>
    <xf numFmtId="0" fontId="9" fillId="0" borderId="0"/>
    <xf numFmtId="0" fontId="9" fillId="0" borderId="0"/>
    <xf numFmtId="0" fontId="9" fillId="0" borderId="0"/>
    <xf numFmtId="0" fontId="91" fillId="0" borderId="67" applyNumberFormat="0" applyAlignment="0" applyProtection="0">
      <alignment horizontal="left" vertical="center"/>
    </xf>
    <xf numFmtId="17" fontId="192" fillId="62" borderId="68"/>
    <xf numFmtId="0" fontId="165" fillId="0" borderId="53"/>
    <xf numFmtId="0" fontId="91" fillId="0" borderId="67" applyNumberFormat="0" applyAlignment="0" applyProtection="0">
      <alignment horizontal="left" vertical="center"/>
    </xf>
    <xf numFmtId="1" fontId="176" fillId="0" borderId="66">
      <alignment vertical="top"/>
    </xf>
    <xf numFmtId="0" fontId="165" fillId="0" borderId="53"/>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234" fontId="9" fillId="0" borderId="0"/>
    <xf numFmtId="0" fontId="9" fillId="0" borderId="0"/>
    <xf numFmtId="0" fontId="9" fillId="0" borderId="0"/>
    <xf numFmtId="0" fontId="9" fillId="0" borderId="0"/>
    <xf numFmtId="0" fontId="9" fillId="0" borderId="0"/>
    <xf numFmtId="0" fontId="9" fillId="0" borderId="0"/>
    <xf numFmtId="0" fontId="9" fillId="5" borderId="16" applyNumberFormat="0" applyFont="0" applyAlignment="0" applyProtection="0"/>
    <xf numFmtId="0" fontId="9" fillId="5" borderId="16" applyNumberFormat="0" applyFont="0" applyAlignment="0" applyProtection="0"/>
    <xf numFmtId="0" fontId="9" fillId="5" borderId="16"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0" fontId="262" fillId="83" borderId="67" applyNumberFormat="0">
      <alignment horizontal="left" vertical="top"/>
      <protection hidden="1"/>
    </xf>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1" fillId="0" borderId="67" applyNumberFormat="0" applyAlignment="0" applyProtection="0">
      <alignment horizontal="left" vertical="center"/>
    </xf>
    <xf numFmtId="0" fontId="165" fillId="0" borderId="53"/>
    <xf numFmtId="0" fontId="91" fillId="0" borderId="67" applyNumberFormat="0" applyAlignment="0" applyProtection="0">
      <alignment horizontal="left" vertical="center"/>
    </xf>
    <xf numFmtId="4" fontId="219" fillId="78" borderId="65" applyNumberFormat="0" applyProtection="0">
      <alignment horizontal="left" vertical="center" indent="1"/>
    </xf>
    <xf numFmtId="4" fontId="219" fillId="78" borderId="65" applyNumberFormat="0" applyProtection="0">
      <alignment horizontal="left" vertical="center" indent="1"/>
    </xf>
    <xf numFmtId="1" fontId="176" fillId="0" borderId="66">
      <alignment vertical="top"/>
    </xf>
    <xf numFmtId="1" fontId="176" fillId="0" borderId="66">
      <alignment vertical="top"/>
    </xf>
    <xf numFmtId="0" fontId="165" fillId="0" borderId="53"/>
    <xf numFmtId="0" fontId="9" fillId="0" borderId="0"/>
    <xf numFmtId="43" fontId="9" fillId="0" borderId="0" applyFont="0" applyFill="0" applyBorder="0" applyAlignment="0" applyProtection="0"/>
    <xf numFmtId="0" fontId="9" fillId="5" borderId="16" applyNumberFormat="0" applyFont="0" applyAlignment="0" applyProtection="0"/>
    <xf numFmtId="4" fontId="219" fillId="78" borderId="65" applyNumberFormat="0" applyProtection="0">
      <alignment horizontal="left" vertical="center" indent="1"/>
    </xf>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167" fontId="9" fillId="0" borderId="0" applyFont="0" applyFill="0" applyBorder="0" applyAlignment="0" applyProtection="0"/>
    <xf numFmtId="0" fontId="9" fillId="0" borderId="0"/>
    <xf numFmtId="0" fontId="165" fillId="0" borderId="53"/>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1" fillId="0" borderId="67" applyNumberFormat="0" applyAlignment="0" applyProtection="0">
      <alignment horizontal="left" vertical="center"/>
    </xf>
    <xf numFmtId="167" fontId="9" fillId="0" borderId="0" applyFont="0" applyFill="0" applyBorder="0" applyAlignment="0" applyProtection="0"/>
    <xf numFmtId="17" fontId="192" fillId="62" borderId="68"/>
    <xf numFmtId="4" fontId="219" fillId="78" borderId="65" applyNumberFormat="0" applyProtection="0">
      <alignment horizontal="left" vertical="center" indent="1"/>
    </xf>
    <xf numFmtId="0" fontId="165" fillId="0" borderId="53"/>
    <xf numFmtId="0" fontId="9" fillId="0" borderId="0"/>
    <xf numFmtId="0" fontId="9" fillId="0" borderId="0"/>
    <xf numFmtId="0" fontId="9" fillId="0" borderId="0"/>
    <xf numFmtId="0" fontId="9" fillId="0" borderId="0"/>
    <xf numFmtId="0" fontId="22" fillId="68" borderId="69" applyNumberFormat="0" applyBorder="0">
      <protection locked="0"/>
    </xf>
    <xf numFmtId="0" fontId="262" fillId="83" borderId="67" applyNumberFormat="0">
      <alignment horizontal="left" vertical="top"/>
      <protection hidden="1"/>
    </xf>
    <xf numFmtId="4" fontId="219" fillId="78" borderId="65" applyNumberFormat="0" applyProtection="0">
      <alignment horizontal="left" vertical="center" indent="1"/>
    </xf>
    <xf numFmtId="17" fontId="192" fillId="62" borderId="68"/>
    <xf numFmtId="4" fontId="219" fillId="78" borderId="65" applyNumberFormat="0" applyProtection="0">
      <alignment horizontal="left" vertical="center" indent="1"/>
    </xf>
    <xf numFmtId="17" fontId="192" fillId="62" borderId="68"/>
    <xf numFmtId="43" fontId="9" fillId="0" borderId="0" applyFont="0" applyFill="0" applyBorder="0" applyAlignment="0" applyProtection="0"/>
    <xf numFmtId="43" fontId="9" fillId="0" borderId="0" applyFont="0" applyFill="0" applyBorder="0" applyAlignment="0" applyProtection="0"/>
    <xf numFmtId="17" fontId="192" fillId="62" borderId="68"/>
    <xf numFmtId="9" fontId="9" fillId="0" borderId="0" applyFont="0" applyFill="0" applyBorder="0" applyAlignment="0" applyProtection="0"/>
    <xf numFmtId="4" fontId="219" fillId="78" borderId="65" applyNumberFormat="0" applyProtection="0">
      <alignment horizontal="left" vertical="center" indent="1"/>
    </xf>
    <xf numFmtId="0" fontId="22" fillId="68" borderId="69" applyNumberFormat="0" applyBorder="0">
      <protection locked="0"/>
    </xf>
    <xf numFmtId="0" fontId="9" fillId="0" borderId="0"/>
    <xf numFmtId="0" fontId="9" fillId="13" borderId="0" applyNumberFormat="0" applyBorder="0" applyAlignment="0" applyProtection="0"/>
    <xf numFmtId="0" fontId="9" fillId="17" borderId="0" applyNumberFormat="0" applyBorder="0" applyAlignment="0" applyProtection="0"/>
    <xf numFmtId="0" fontId="9" fillId="21" borderId="0" applyNumberFormat="0" applyBorder="0" applyAlignment="0" applyProtection="0"/>
    <xf numFmtId="0" fontId="9" fillId="25" borderId="0" applyNumberFormat="0" applyBorder="0" applyAlignment="0" applyProtection="0"/>
    <xf numFmtId="0" fontId="9" fillId="29" borderId="0" applyNumberFormat="0" applyBorder="0" applyAlignment="0" applyProtection="0"/>
    <xf numFmtId="0" fontId="9" fillId="33" borderId="0" applyNumberFormat="0" applyBorder="0" applyAlignment="0" applyProtection="0"/>
    <xf numFmtId="0" fontId="9" fillId="14" borderId="0" applyNumberFormat="0" applyBorder="0" applyAlignment="0" applyProtection="0"/>
    <xf numFmtId="0" fontId="9" fillId="18" borderId="0" applyNumberFormat="0" applyBorder="0" applyAlignment="0" applyProtection="0"/>
    <xf numFmtId="0" fontId="9" fillId="22" borderId="0" applyNumberFormat="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26" borderId="0" applyNumberFormat="0" applyBorder="0" applyAlignment="0" applyProtection="0"/>
    <xf numFmtId="0" fontId="9" fillId="30" borderId="0" applyNumberFormat="0" applyBorder="0" applyAlignment="0" applyProtection="0"/>
    <xf numFmtId="0" fontId="9" fillId="34" borderId="0" applyNumberFormat="0" applyBorder="0" applyAlignment="0" applyProtection="0"/>
    <xf numFmtId="0" fontId="9" fillId="5" borderId="16" applyNumberFormat="0" applyFont="0" applyAlignment="0" applyProtection="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 fontId="219" fillId="78" borderId="65" applyNumberFormat="0" applyProtection="0">
      <alignment horizontal="left" vertical="center" indent="1"/>
    </xf>
    <xf numFmtId="0" fontId="9" fillId="0" borderId="0"/>
    <xf numFmtId="9" fontId="9" fillId="0" borderId="0" applyFont="0" applyFill="0" applyBorder="0" applyAlignment="0" applyProtection="0"/>
    <xf numFmtId="0" fontId="9" fillId="0" borderId="0"/>
    <xf numFmtId="9"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43" fontId="9" fillId="0" borderId="0" applyFont="0" applyFill="0" applyBorder="0" applyAlignment="0" applyProtection="0"/>
    <xf numFmtId="0" fontId="148" fillId="41" borderId="26" applyNumberFormat="0" applyAlignment="0" applyProtection="0"/>
    <xf numFmtId="43" fontId="9" fillId="0" borderId="0" applyFont="0" applyFill="0" applyBorder="0" applyAlignment="0" applyProtection="0"/>
    <xf numFmtId="43"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8" fillId="54" borderId="33" applyNumberFormat="0" applyAlignment="0" applyProtection="0"/>
    <xf numFmtId="0" fontId="43" fillId="57" borderId="32" applyNumberFormat="0" applyFont="0" applyAlignment="0" applyProtection="0"/>
    <xf numFmtId="0" fontId="9" fillId="13" borderId="0" applyNumberFormat="0" applyBorder="0" applyAlignment="0" applyProtection="0"/>
    <xf numFmtId="0" fontId="9" fillId="14"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1" fontId="176" fillId="0" borderId="66">
      <alignment vertical="top"/>
    </xf>
    <xf numFmtId="0" fontId="148" fillId="41" borderId="26" applyNumberForma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191" fillId="0" borderId="53"/>
    <xf numFmtId="187" fontId="188" fillId="0" borderId="50" applyNumberFormat="0" applyFont="0" applyFill="0" applyAlignment="0">
      <alignment horizontal="left"/>
    </xf>
    <xf numFmtId="0" fontId="165" fillId="0" borderId="53"/>
    <xf numFmtId="0" fontId="134" fillId="54" borderId="26" applyNumberFormat="0" applyAlignment="0" applyProtection="0"/>
    <xf numFmtId="0" fontId="134" fillId="54" borderId="26" applyNumberFormat="0" applyAlignment="0" applyProtection="0"/>
    <xf numFmtId="0" fontId="135" fillId="54" borderId="26" applyNumberFormat="0" applyAlignment="0" applyProtection="0"/>
    <xf numFmtId="175" fontId="134" fillId="54" borderId="26" applyNumberFormat="0" applyAlignment="0" applyProtection="0"/>
    <xf numFmtId="0" fontId="135" fillId="54" borderId="26" applyNumberFormat="0" applyAlignment="0" applyProtection="0"/>
    <xf numFmtId="0" fontId="134" fillId="54" borderId="26" applyNumberFormat="0" applyAlignment="0" applyProtection="0"/>
    <xf numFmtId="0" fontId="134" fillId="54" borderId="26" applyNumberFormat="0" applyAlignment="0" applyProtection="0"/>
    <xf numFmtId="0" fontId="135" fillId="54" borderId="26" applyNumberFormat="0" applyAlignment="0" applyProtection="0"/>
    <xf numFmtId="0" fontId="134" fillId="54" borderId="26" applyNumberFormat="0" applyAlignment="0" applyProtection="0"/>
    <xf numFmtId="0" fontId="135" fillId="54" borderId="26" applyNumberFormat="0" applyAlignment="0" applyProtection="0"/>
    <xf numFmtId="0" fontId="134" fillId="54" borderId="26" applyNumberFormat="0" applyAlignment="0" applyProtection="0"/>
    <xf numFmtId="0" fontId="134" fillId="54" borderId="26" applyNumberFormat="0" applyAlignment="0" applyProtection="0"/>
    <xf numFmtId="0" fontId="134" fillId="54" borderId="26" applyNumberFormat="0" applyAlignment="0" applyProtection="0"/>
    <xf numFmtId="0" fontId="134" fillId="54" borderId="26" applyNumberFormat="0" applyAlignment="0" applyProtection="0"/>
    <xf numFmtId="0" fontId="134" fillId="54" borderId="26" applyNumberFormat="0" applyAlignment="0" applyProtection="0"/>
    <xf numFmtId="0" fontId="230" fillId="0" borderId="53"/>
    <xf numFmtId="43" fontId="9" fillId="0" borderId="0" applyFont="0" applyFill="0" applyBorder="0" applyAlignment="0" applyProtection="0"/>
    <xf numFmtId="43" fontId="9" fillId="0" borderId="0" applyFont="0" applyFill="0" applyBorder="0" applyAlignment="0" applyProtection="0"/>
    <xf numFmtId="0" fontId="149" fillId="41" borderId="26" applyNumberFormat="0" applyAlignment="0" applyProtection="0"/>
    <xf numFmtId="0" fontId="157" fillId="0" borderId="35" applyNumberFormat="0" applyFill="0" applyAlignment="0" applyProtection="0"/>
    <xf numFmtId="43" fontId="9" fillId="0" borderId="0" applyFont="0" applyFill="0" applyBorder="0" applyAlignment="0" applyProtection="0"/>
    <xf numFmtId="0" fontId="84" fillId="54" borderId="26" applyNumberFormat="0" applyAlignment="0" applyProtection="0"/>
    <xf numFmtId="0" fontId="84" fillId="54" borderId="26" applyNumberFormat="0" applyAlignment="0" applyProtection="0"/>
    <xf numFmtId="0" fontId="84" fillId="54" borderId="26" applyNumberFormat="0" applyAlignment="0" applyProtection="0"/>
    <xf numFmtId="0" fontId="148" fillId="41" borderId="26" applyNumberFormat="0" applyAlignment="0" applyProtection="0"/>
    <xf numFmtId="0" fontId="148" fillId="41" borderId="26" applyNumberFormat="0" applyAlignment="0" applyProtection="0"/>
    <xf numFmtId="0" fontId="149" fillId="41" borderId="26" applyNumberFormat="0" applyAlignment="0" applyProtection="0"/>
    <xf numFmtId="175" fontId="148" fillId="41" borderId="26" applyNumberFormat="0" applyAlignment="0" applyProtection="0"/>
    <xf numFmtId="0" fontId="149" fillId="41" borderId="26" applyNumberFormat="0" applyAlignment="0" applyProtection="0"/>
    <xf numFmtId="0" fontId="148" fillId="41" borderId="26" applyNumberFormat="0" applyAlignment="0" applyProtection="0"/>
    <xf numFmtId="0" fontId="148" fillId="41" borderId="26" applyNumberFormat="0" applyAlignment="0" applyProtection="0"/>
    <xf numFmtId="0" fontId="149" fillId="41" borderId="26" applyNumberFormat="0" applyAlignment="0" applyProtection="0"/>
    <xf numFmtId="0" fontId="148" fillId="41" borderId="26" applyNumberFormat="0" applyAlignment="0" applyProtection="0"/>
    <xf numFmtId="0" fontId="149" fillId="41" borderId="26" applyNumberFormat="0" applyAlignment="0" applyProtection="0"/>
    <xf numFmtId="0" fontId="148" fillId="41" borderId="26" applyNumberFormat="0" applyAlignment="0" applyProtection="0"/>
    <xf numFmtId="0" fontId="148" fillId="41" borderId="26" applyNumberFormat="0" applyAlignment="0" applyProtection="0"/>
    <xf numFmtId="0" fontId="148" fillId="41" borderId="26" applyNumberFormat="0" applyAlignment="0" applyProtection="0"/>
    <xf numFmtId="0" fontId="148" fillId="41" borderId="26" applyNumberFormat="0" applyAlignment="0" applyProtection="0"/>
    <xf numFmtId="0" fontId="148" fillId="41" borderId="26" applyNumberFormat="0" applyAlignment="0" applyProtection="0"/>
    <xf numFmtId="0" fontId="98" fillId="54" borderId="33" applyNumberFormat="0" applyAlignment="0" applyProtection="0"/>
    <xf numFmtId="0" fontId="100" fillId="0" borderId="35" applyNumberFormat="0" applyFill="0" applyAlignment="0" applyProtection="0"/>
    <xf numFmtId="0" fontId="9" fillId="0" borderId="0"/>
    <xf numFmtId="0" fontId="9" fillId="0" borderId="0"/>
    <xf numFmtId="0" fontId="165" fillId="0" borderId="53"/>
    <xf numFmtId="0" fontId="158" fillId="0" borderId="35" applyNumberFormat="0" applyFill="0" applyAlignment="0" applyProtection="0"/>
    <xf numFmtId="175" fontId="9" fillId="0" borderId="0"/>
    <xf numFmtId="0" fontId="9" fillId="0" borderId="0"/>
    <xf numFmtId="0" fontId="43" fillId="57" borderId="32" applyNumberFormat="0" applyFont="0" applyAlignment="0" applyProtection="0"/>
    <xf numFmtId="0" fontId="155" fillId="54" borderId="33" applyNumberFormat="0" applyAlignment="0" applyProtection="0"/>
    <xf numFmtId="0" fontId="148" fillId="41" borderId="26" applyNumberFormat="0" applyAlignment="0" applyProtection="0"/>
    <xf numFmtId="175" fontId="9" fillId="0" borderId="0"/>
    <xf numFmtId="4" fontId="221" fillId="77" borderId="58" applyNumberFormat="0" applyProtection="0">
      <alignment horizontal="right" vertical="center"/>
    </xf>
    <xf numFmtId="0" fontId="253" fillId="0" borderId="35" applyNumberFormat="0" applyFill="0" applyAlignment="0" applyProtection="0"/>
    <xf numFmtId="0" fontId="9" fillId="0" borderId="0"/>
    <xf numFmtId="0" fontId="134" fillId="54" borderId="26" applyNumberFormat="0" applyAlignment="0" applyProtection="0"/>
    <xf numFmtId="0" fontId="9" fillId="0" borderId="0"/>
    <xf numFmtId="175" fontId="9" fillId="0" borderId="0"/>
    <xf numFmtId="0" fontId="94" fillId="41" borderId="26" applyNumberFormat="0" applyAlignment="0" applyProtection="0"/>
    <xf numFmtId="175" fontId="23" fillId="57" borderId="32" applyNumberFormat="0" applyFont="0" applyAlignment="0" applyProtection="0"/>
    <xf numFmtId="0" fontId="43" fillId="57" borderId="32" applyNumberFormat="0" applyFont="0" applyAlignment="0" applyProtection="0"/>
    <xf numFmtId="0" fontId="43" fillId="57" borderId="32" applyNumberFormat="0" applyFont="0" applyAlignment="0" applyProtection="0"/>
    <xf numFmtId="0" fontId="9" fillId="0" borderId="0"/>
    <xf numFmtId="0" fontId="43" fillId="57" borderId="32" applyNumberFormat="0" applyFont="0" applyAlignment="0" applyProtection="0"/>
    <xf numFmtId="0" fontId="43" fillId="57" borderId="32" applyNumberFormat="0" applyFont="0" applyAlignment="0" applyProtection="0"/>
    <xf numFmtId="0" fontId="137" fillId="57" borderId="32" applyNumberFormat="0" applyFont="0" applyAlignment="0" applyProtection="0"/>
    <xf numFmtId="0" fontId="9" fillId="5" borderId="16" applyNumberFormat="0" applyFont="0" applyAlignment="0" applyProtection="0"/>
    <xf numFmtId="175" fontId="23" fillId="57" borderId="32" applyNumberFormat="0" applyFont="0" applyAlignment="0" applyProtection="0"/>
    <xf numFmtId="0" fontId="45" fillId="57" borderId="32" applyNumberFormat="0" applyFont="0" applyAlignment="0" applyProtection="0"/>
    <xf numFmtId="0" fontId="43" fillId="57" borderId="32" applyNumberFormat="0" applyFont="0" applyAlignment="0" applyProtection="0"/>
    <xf numFmtId="0" fontId="43" fillId="57" borderId="32" applyNumberFormat="0" applyFont="0" applyAlignment="0" applyProtection="0"/>
    <xf numFmtId="0" fontId="45" fillId="57" borderId="32" applyNumberFormat="0" applyFont="0" applyAlignment="0" applyProtection="0"/>
    <xf numFmtId="0" fontId="43" fillId="57" borderId="32" applyNumberFormat="0" applyFont="0" applyAlignment="0" applyProtection="0"/>
    <xf numFmtId="0" fontId="45" fillId="57" borderId="32" applyNumberFormat="0" applyFont="0" applyAlignment="0" applyProtection="0"/>
    <xf numFmtId="0" fontId="43" fillId="57" borderId="32" applyNumberFormat="0" applyFont="0" applyAlignment="0" applyProtection="0"/>
    <xf numFmtId="0" fontId="43" fillId="57" borderId="32" applyNumberFormat="0" applyFont="0" applyAlignment="0" applyProtection="0"/>
    <xf numFmtId="0" fontId="43" fillId="57" borderId="32" applyNumberFormat="0" applyFont="0" applyAlignment="0" applyProtection="0"/>
    <xf numFmtId="0" fontId="43" fillId="57" borderId="32" applyNumberFormat="0" applyFont="0" applyAlignment="0" applyProtection="0"/>
    <xf numFmtId="0" fontId="43" fillId="57" borderId="32" applyNumberFormat="0" applyFont="0" applyAlignment="0" applyProtection="0"/>
    <xf numFmtId="0" fontId="155" fillId="54" borderId="33" applyNumberFormat="0" applyAlignment="0" applyProtection="0"/>
    <xf numFmtId="0" fontId="155" fillId="54" borderId="33" applyNumberFormat="0" applyAlignment="0" applyProtection="0"/>
    <xf numFmtId="0" fontId="156" fillId="54" borderId="33" applyNumberFormat="0" applyAlignment="0" applyProtection="0"/>
    <xf numFmtId="175" fontId="155" fillId="54" borderId="33" applyNumberFormat="0" applyAlignment="0" applyProtection="0"/>
    <xf numFmtId="0" fontId="156" fillId="54" borderId="33" applyNumberFormat="0" applyAlignment="0" applyProtection="0"/>
    <xf numFmtId="0" fontId="155" fillId="54" borderId="33" applyNumberFormat="0" applyAlignment="0" applyProtection="0"/>
    <xf numFmtId="0" fontId="155" fillId="54" borderId="33" applyNumberFormat="0" applyAlignment="0" applyProtection="0"/>
    <xf numFmtId="0" fontId="156" fillId="54" borderId="33" applyNumberFormat="0" applyAlignment="0" applyProtection="0"/>
    <xf numFmtId="0" fontId="155" fillId="54" borderId="33" applyNumberFormat="0" applyAlignment="0" applyProtection="0"/>
    <xf numFmtId="0" fontId="156" fillId="54" borderId="33" applyNumberFormat="0" applyAlignment="0" applyProtection="0"/>
    <xf numFmtId="0" fontId="155" fillId="54" borderId="33" applyNumberFormat="0" applyAlignment="0" applyProtection="0"/>
    <xf numFmtId="0" fontId="155" fillId="54" borderId="33" applyNumberFormat="0" applyAlignment="0" applyProtection="0"/>
    <xf numFmtId="0" fontId="155" fillId="54" borderId="33" applyNumberFormat="0" applyAlignment="0" applyProtection="0"/>
    <xf numFmtId="0" fontId="155" fillId="54" borderId="33" applyNumberFormat="0" applyAlignment="0" applyProtection="0"/>
    <xf numFmtId="0" fontId="155" fillId="54" borderId="33" applyNumberFormat="0" applyAlignment="0" applyProtection="0"/>
    <xf numFmtId="9" fontId="9" fillId="0" borderId="0" applyFont="0" applyFill="0" applyBorder="0" applyAlignment="0" applyProtection="0"/>
    <xf numFmtId="0" fontId="157" fillId="0" borderId="35" applyNumberFormat="0" applyFill="0" applyAlignment="0" applyProtection="0"/>
    <xf numFmtId="0" fontId="157" fillId="0" borderId="35" applyNumberFormat="0" applyFill="0" applyAlignment="0" applyProtection="0"/>
    <xf numFmtId="0" fontId="158" fillId="0" borderId="35" applyNumberFormat="0" applyFill="0" applyAlignment="0" applyProtection="0"/>
    <xf numFmtId="175" fontId="157" fillId="0" borderId="35" applyNumberFormat="0" applyFill="0" applyAlignment="0" applyProtection="0"/>
    <xf numFmtId="0" fontId="158" fillId="0" borderId="35" applyNumberFormat="0" applyFill="0" applyAlignment="0" applyProtection="0"/>
    <xf numFmtId="0" fontId="157" fillId="0" borderId="35" applyNumberFormat="0" applyFill="0" applyAlignment="0" applyProtection="0"/>
    <xf numFmtId="0" fontId="157" fillId="0" borderId="35" applyNumberFormat="0" applyFill="0" applyAlignment="0" applyProtection="0"/>
    <xf numFmtId="0" fontId="158" fillId="0" borderId="35" applyNumberFormat="0" applyFill="0" applyAlignment="0" applyProtection="0"/>
    <xf numFmtId="0" fontId="157" fillId="0" borderId="35" applyNumberFormat="0" applyFill="0" applyAlignment="0" applyProtection="0"/>
    <xf numFmtId="0" fontId="158" fillId="0" borderId="35" applyNumberFormat="0" applyFill="0" applyAlignment="0" applyProtection="0"/>
    <xf numFmtId="0" fontId="157" fillId="0" borderId="35" applyNumberFormat="0" applyFill="0" applyAlignment="0" applyProtection="0"/>
    <xf numFmtId="0" fontId="157" fillId="0" borderId="35" applyNumberFormat="0" applyFill="0" applyAlignment="0" applyProtection="0"/>
    <xf numFmtId="0" fontId="157" fillId="0" borderId="35" applyNumberFormat="0" applyFill="0" applyAlignment="0" applyProtection="0"/>
    <xf numFmtId="0" fontId="157" fillId="0" borderId="35" applyNumberFormat="0" applyFill="0" applyAlignment="0" applyProtection="0"/>
    <xf numFmtId="0" fontId="157" fillId="0" borderId="35" applyNumberFormat="0" applyFill="0" applyAlignment="0" applyProtection="0"/>
    <xf numFmtId="0" fontId="84" fillId="54" borderId="26" applyNumberFormat="0" applyAlignment="0" applyProtection="0"/>
    <xf numFmtId="9" fontId="9" fillId="0" borderId="0" applyFont="0" applyFill="0" applyBorder="0" applyAlignment="0" applyProtection="0"/>
    <xf numFmtId="0" fontId="9" fillId="0" borderId="0"/>
    <xf numFmtId="0" fontId="155" fillId="54" borderId="33" applyNumberFormat="0" applyAlignment="0" applyProtection="0"/>
    <xf numFmtId="0" fontId="9" fillId="0" borderId="0" applyFont="0" applyFill="0" applyBorder="0" applyAlignment="0" applyProtection="0"/>
    <xf numFmtId="0" fontId="148" fillId="41" borderId="26" applyNumberFormat="0" applyAlignment="0" applyProtection="0"/>
    <xf numFmtId="0" fontId="210" fillId="0" borderId="50">
      <alignment horizontal="center"/>
    </xf>
    <xf numFmtId="0" fontId="9" fillId="0" borderId="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175" fontId="9" fillId="0" borderId="0"/>
    <xf numFmtId="0" fontId="9" fillId="0" borderId="0"/>
    <xf numFmtId="175" fontId="9" fillId="0" borderId="0"/>
    <xf numFmtId="0" fontId="9" fillId="0" borderId="0"/>
    <xf numFmtId="0" fontId="9" fillId="0" borderId="0"/>
    <xf numFmtId="175" fontId="9" fillId="0" borderId="0"/>
    <xf numFmtId="0" fontId="9" fillId="0" borderId="0"/>
    <xf numFmtId="0" fontId="9" fillId="5" borderId="16" applyNumberFormat="0" applyFont="0" applyAlignment="0" applyProtection="0"/>
    <xf numFmtId="9" fontId="9" fillId="0" borderId="0" applyFont="0" applyFill="0" applyBorder="0" applyAlignment="0" applyProtection="0"/>
    <xf numFmtId="0" fontId="45" fillId="57" borderId="32"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167" fontId="9" fillId="0" borderId="0" applyFont="0" applyFill="0" applyBorder="0" applyAlignment="0" applyProtection="0"/>
    <xf numFmtId="0" fontId="155" fillId="54" borderId="33" applyNumberFormat="0" applyAlignment="0" applyProtection="0"/>
    <xf numFmtId="9" fontId="9" fillId="0" borderId="0" applyFont="0" applyFill="0" applyBorder="0" applyAlignment="0" applyProtection="0"/>
    <xf numFmtId="0" fontId="9" fillId="0" borderId="0"/>
    <xf numFmtId="0" fontId="191" fillId="0" borderId="53"/>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165" fillId="0" borderId="53"/>
    <xf numFmtId="0" fontId="165" fillId="0" borderId="53"/>
    <xf numFmtId="0" fontId="9" fillId="13" borderId="0" applyNumberFormat="0" applyBorder="0" applyAlignment="0" applyProtection="0"/>
    <xf numFmtId="0" fontId="9" fillId="17" borderId="0" applyNumberFormat="0" applyBorder="0" applyAlignment="0" applyProtection="0"/>
    <xf numFmtId="0" fontId="9" fillId="21" borderId="0" applyNumberFormat="0" applyBorder="0" applyAlignment="0" applyProtection="0"/>
    <xf numFmtId="0" fontId="9" fillId="25" borderId="0" applyNumberFormat="0" applyBorder="0" applyAlignment="0" applyProtection="0"/>
    <xf numFmtId="0" fontId="9" fillId="29" borderId="0" applyNumberFormat="0" applyBorder="0" applyAlignment="0" applyProtection="0"/>
    <xf numFmtId="0" fontId="9" fillId="33" borderId="0" applyNumberFormat="0" applyBorder="0" applyAlignment="0" applyProtection="0"/>
    <xf numFmtId="216" fontId="9" fillId="14" borderId="0" applyNumberFormat="0" applyBorder="0" applyAlignment="0" applyProtection="0"/>
    <xf numFmtId="217" fontId="9" fillId="14" borderId="0" applyNumberFormat="0" applyBorder="0" applyAlignment="0" applyProtection="0"/>
    <xf numFmtId="218" fontId="9" fillId="14" borderId="0" applyNumberFormat="0" applyBorder="0" applyAlignment="0" applyProtection="0"/>
    <xf numFmtId="0" fontId="9" fillId="14" borderId="0" applyNumberFormat="0" applyBorder="0" applyAlignment="0" applyProtection="0"/>
    <xf numFmtId="0" fontId="9" fillId="18" borderId="0" applyNumberFormat="0" applyBorder="0" applyAlignment="0" applyProtection="0"/>
    <xf numFmtId="0" fontId="9" fillId="22" borderId="0" applyNumberFormat="0" applyBorder="0" applyAlignment="0" applyProtection="0"/>
    <xf numFmtId="0" fontId="9" fillId="26" borderId="0" applyNumberFormat="0" applyBorder="0" applyAlignment="0" applyProtection="0"/>
    <xf numFmtId="0" fontId="9" fillId="30" borderId="0" applyNumberFormat="0" applyBorder="0" applyAlignment="0" applyProtection="0"/>
    <xf numFmtId="0" fontId="9" fillId="34" borderId="0" applyNumberFormat="0" applyBorder="0" applyAlignment="0" applyProtection="0"/>
    <xf numFmtId="0" fontId="175" fillId="60" borderId="53"/>
    <xf numFmtId="3" fontId="122" fillId="0" borderId="50"/>
    <xf numFmtId="187" fontId="188" fillId="0" borderId="50" applyNumberFormat="0" applyFont="0" applyFill="0" applyAlignment="0">
      <alignment horizontal="left"/>
    </xf>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 fontId="219" fillId="68" borderId="58" applyNumberFormat="0" applyProtection="0">
      <alignment vertical="center"/>
    </xf>
    <xf numFmtId="0" fontId="157" fillId="68" borderId="58" applyNumberFormat="0" applyProtection="0">
      <alignment horizontal="left" vertical="top" indent="1"/>
    </xf>
    <xf numFmtId="4" fontId="221" fillId="71" borderId="58" applyNumberFormat="0" applyProtection="0">
      <alignment horizontal="right" vertical="center"/>
    </xf>
    <xf numFmtId="4" fontId="221" fillId="74" borderId="58" applyNumberFormat="0" applyProtection="0">
      <alignment horizontal="right" vertical="center"/>
    </xf>
    <xf numFmtId="0" fontId="129" fillId="64" borderId="58" applyNumberFormat="0" applyProtection="0">
      <alignment horizontal="left" vertical="top" indent="1"/>
    </xf>
    <xf numFmtId="0" fontId="129" fillId="80" borderId="58" applyNumberFormat="0" applyProtection="0">
      <alignment horizontal="left" vertical="top" indent="1"/>
    </xf>
    <xf numFmtId="0" fontId="22" fillId="80" borderId="58" applyNumberFormat="0" applyProtection="0">
      <alignment horizontal="left" vertical="center" indent="1"/>
    </xf>
    <xf numFmtId="0" fontId="247" fillId="41" borderId="26" applyNumberFormat="0" applyAlignment="0" applyProtection="0"/>
    <xf numFmtId="0" fontId="135" fillId="54" borderId="26" applyNumberFormat="0" applyAlignment="0" applyProtection="0"/>
    <xf numFmtId="0" fontId="22" fillId="57" borderId="32" applyNumberFormat="0" applyFont="0" applyAlignment="0" applyProtection="0"/>
    <xf numFmtId="0" fontId="22" fillId="57" borderId="32"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228" fontId="162" fillId="0" borderId="48"/>
    <xf numFmtId="0" fontId="206" fillId="66" borderId="53"/>
    <xf numFmtId="0" fontId="199" fillId="59" borderId="53"/>
    <xf numFmtId="0" fontId="199" fillId="59" borderId="53"/>
    <xf numFmtId="0" fontId="199" fillId="0" borderId="53"/>
    <xf numFmtId="0" fontId="188" fillId="0" borderId="53"/>
    <xf numFmtId="0" fontId="188" fillId="0" borderId="53"/>
    <xf numFmtId="0" fontId="191" fillId="0" borderId="53"/>
    <xf numFmtId="0" fontId="202" fillId="0" borderId="49"/>
    <xf numFmtId="187" fontId="188" fillId="0" borderId="50" applyNumberFormat="0" applyFont="0" applyFill="0" applyAlignment="0">
      <alignment horizontal="left"/>
    </xf>
    <xf numFmtId="0" fontId="91" fillId="0" borderId="47">
      <alignment horizontal="left" vertical="center"/>
    </xf>
    <xf numFmtId="187" fontId="205" fillId="66" borderId="50" applyNumberFormat="0" applyAlignment="0">
      <alignment horizontal="left"/>
    </xf>
    <xf numFmtId="0" fontId="210" fillId="0" borderId="50">
      <alignment horizontal="center"/>
    </xf>
    <xf numFmtId="187" fontId="205" fillId="0" borderId="50" applyNumberFormat="0" applyFill="0" applyAlignment="0">
      <alignment horizontal="left"/>
    </xf>
    <xf numFmtId="3" fontId="122" fillId="0" borderId="50"/>
    <xf numFmtId="187" fontId="188" fillId="0" borderId="50" applyNumberFormat="0" applyFont="0" applyFill="0" applyAlignment="0">
      <alignment horizontal="left"/>
    </xf>
    <xf numFmtId="187" fontId="205" fillId="0" borderId="50" applyNumberFormat="0" applyFill="0" applyAlignment="0">
      <alignment horizontal="left"/>
    </xf>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134" fillId="54" borderId="26" applyNumberFormat="0" applyAlignment="0" applyProtection="0"/>
    <xf numFmtId="0" fontId="134" fillId="54" borderId="26" applyNumberFormat="0" applyAlignment="0" applyProtection="0"/>
    <xf numFmtId="0" fontId="134" fillId="54" borderId="26" applyNumberFormat="0" applyAlignment="0" applyProtection="0"/>
    <xf numFmtId="0" fontId="134" fillId="54" borderId="26" applyNumberFormat="0" applyAlignment="0" applyProtection="0"/>
    <xf numFmtId="0" fontId="148" fillId="41" borderId="26" applyNumberFormat="0" applyAlignment="0" applyProtection="0"/>
    <xf numFmtId="0" fontId="148" fillId="41" borderId="26" applyNumberFormat="0" applyAlignment="0" applyProtection="0"/>
    <xf numFmtId="0" fontId="149" fillId="41" borderId="26" applyNumberFormat="0" applyAlignment="0" applyProtection="0"/>
    <xf numFmtId="175" fontId="148" fillId="41" borderId="26" applyNumberFormat="0" applyAlignment="0" applyProtection="0"/>
    <xf numFmtId="0" fontId="43" fillId="57" borderId="32" applyNumberFormat="0" applyFont="0" applyAlignment="0" applyProtection="0"/>
    <xf numFmtId="43" fontId="9" fillId="0" borderId="0" applyFont="0" applyFill="0" applyBorder="0" applyAlignment="0" applyProtection="0"/>
    <xf numFmtId="0" fontId="43" fillId="57" borderId="32" applyNumberFormat="0" applyFont="0" applyAlignment="0" applyProtection="0"/>
    <xf numFmtId="0" fontId="45" fillId="57" borderId="32" applyNumberFormat="0" applyFont="0" applyAlignment="0" applyProtection="0"/>
    <xf numFmtId="0" fontId="155" fillId="54" borderId="33" applyNumberFormat="0" applyAlignment="0" applyProtection="0"/>
    <xf numFmtId="0" fontId="155" fillId="54" borderId="33" applyNumberFormat="0" applyAlignment="0" applyProtection="0"/>
    <xf numFmtId="0" fontId="157" fillId="0" borderId="35" applyNumberFormat="0" applyFill="0" applyAlignment="0" applyProtection="0"/>
    <xf numFmtId="0" fontId="157" fillId="0" borderId="35" applyNumberFormat="0" applyFill="0" applyAlignment="0" applyProtection="0"/>
    <xf numFmtId="0" fontId="158" fillId="0" borderId="35" applyNumberFormat="0" applyFill="0" applyAlignment="0" applyProtection="0"/>
    <xf numFmtId="0" fontId="157" fillId="0" borderId="35" applyNumberFormat="0" applyFill="0" applyAlignment="0" applyProtection="0"/>
    <xf numFmtId="0" fontId="158" fillId="0" borderId="35" applyNumberFormat="0" applyFill="0" applyAlignment="0" applyProtection="0"/>
    <xf numFmtId="0" fontId="157" fillId="0" borderId="35" applyNumberFormat="0" applyFill="0" applyAlignment="0" applyProtection="0"/>
    <xf numFmtId="0" fontId="157" fillId="0" borderId="35" applyNumberFormat="0" applyFill="0" applyAlignment="0" applyProtection="0"/>
    <xf numFmtId="43" fontId="9" fillId="0" borderId="0" applyFont="0" applyFill="0" applyBorder="0" applyAlignment="0" applyProtection="0"/>
    <xf numFmtId="0" fontId="157" fillId="0" borderId="35" applyNumberFormat="0" applyFill="0" applyAlignment="0" applyProtection="0"/>
    <xf numFmtId="0" fontId="165" fillId="0" borderId="53"/>
    <xf numFmtId="43" fontId="9" fillId="0" borderId="0" applyFont="0" applyFill="0" applyBorder="0" applyAlignment="0" applyProtection="0"/>
    <xf numFmtId="0" fontId="165" fillId="0" borderId="53"/>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 fontId="219" fillId="68" borderId="58" applyNumberFormat="0" applyProtection="0">
      <alignment vertical="center"/>
    </xf>
    <xf numFmtId="4" fontId="221" fillId="68" borderId="58" applyNumberFormat="0" applyProtection="0">
      <alignment horizontal="left" vertical="center" indent="1"/>
    </xf>
    <xf numFmtId="4" fontId="221" fillId="70" borderId="58" applyNumberFormat="0" applyProtection="0">
      <alignment horizontal="right" vertical="center"/>
    </xf>
    <xf numFmtId="4" fontId="221" fillId="71" borderId="58" applyNumberFormat="0" applyProtection="0">
      <alignment horizontal="right" vertical="center"/>
    </xf>
    <xf numFmtId="4" fontId="221" fillId="72" borderId="58" applyNumberFormat="0" applyProtection="0">
      <alignment horizontal="right" vertical="center"/>
    </xf>
    <xf numFmtId="4" fontId="221" fillId="73" borderId="58" applyNumberFormat="0" applyProtection="0">
      <alignment horizontal="right" vertical="center"/>
    </xf>
    <xf numFmtId="4" fontId="221" fillId="76" borderId="58" applyNumberFormat="0" applyProtection="0">
      <alignment horizontal="right" vertical="center"/>
    </xf>
    <xf numFmtId="0" fontId="22" fillId="69" borderId="58" applyNumberFormat="0" applyProtection="0">
      <alignment horizontal="left" vertical="top" indent="1"/>
    </xf>
    <xf numFmtId="0" fontId="22" fillId="80" borderId="58" applyNumberFormat="0" applyProtection="0">
      <alignment horizontal="left" vertical="center" indent="1"/>
    </xf>
    <xf numFmtId="0" fontId="22" fillId="80" borderId="58" applyNumberFormat="0" applyProtection="0">
      <alignment horizontal="left" vertical="top" indent="1"/>
    </xf>
    <xf numFmtId="0" fontId="22" fillId="79" borderId="58" applyNumberFormat="0" applyProtection="0">
      <alignment horizontal="left" vertical="center" indent="1"/>
    </xf>
    <xf numFmtId="0" fontId="22" fillId="79" borderId="58" applyNumberFormat="0" applyProtection="0">
      <alignment horizontal="left" vertical="top" indent="1"/>
    </xf>
    <xf numFmtId="0" fontId="22" fillId="81" borderId="58" applyNumberFormat="0" applyProtection="0">
      <alignment horizontal="left" vertical="center" indent="1"/>
    </xf>
    <xf numFmtId="0" fontId="22" fillId="81" borderId="58" applyNumberFormat="0" applyProtection="0">
      <alignment horizontal="left" vertical="top" indent="1"/>
    </xf>
    <xf numFmtId="4" fontId="221" fillId="81" borderId="58" applyNumberFormat="0" applyProtection="0">
      <alignment vertical="center"/>
    </xf>
    <xf numFmtId="4" fontId="222" fillId="81" borderId="58" applyNumberFormat="0" applyProtection="0">
      <alignment vertical="center"/>
    </xf>
    <xf numFmtId="4" fontId="221" fillId="81" borderId="58" applyNumberFormat="0" applyProtection="0">
      <alignment horizontal="right" vertical="center"/>
    </xf>
    <xf numFmtId="4" fontId="222" fillId="81" borderId="58" applyNumberFormat="0" applyProtection="0">
      <alignment horizontal="right" vertical="center"/>
    </xf>
    <xf numFmtId="4" fontId="219" fillId="79" borderId="58" applyNumberFormat="0" applyProtection="0">
      <alignment horizontal="left" vertical="center" indent="1"/>
    </xf>
    <xf numFmtId="0" fontId="129" fillId="80" borderId="58" applyNumberFormat="0" applyProtection="0">
      <alignment horizontal="left" vertical="top" indent="1"/>
    </xf>
    <xf numFmtId="4" fontId="223" fillId="80" borderId="60" applyNumberFormat="0" applyProtection="0">
      <alignment horizontal="left" vertical="center" indent="1"/>
    </xf>
    <xf numFmtId="4" fontId="224" fillId="81" borderId="58" applyNumberFormat="0" applyProtection="0">
      <alignment horizontal="right" vertical="center"/>
    </xf>
    <xf numFmtId="0" fontId="189" fillId="0" borderId="53"/>
    <xf numFmtId="44" fontId="9" fillId="0" borderId="0" applyFont="0" applyFill="0" applyBorder="0" applyAlignment="0" applyProtection="0"/>
    <xf numFmtId="0" fontId="230" fillId="0" borderId="53"/>
    <xf numFmtId="17" fontId="192" fillId="62" borderId="68"/>
    <xf numFmtId="0" fontId="247" fillId="41" borderId="26" applyNumberFormat="0" applyAlignment="0" applyProtection="0"/>
    <xf numFmtId="0" fontId="248" fillId="54" borderId="33" applyNumberFormat="0" applyAlignment="0" applyProtection="0"/>
    <xf numFmtId="0" fontId="249" fillId="54" borderId="26" applyNumberFormat="0" applyAlignment="0" applyProtection="0"/>
    <xf numFmtId="0" fontId="129" fillId="64" borderId="58" applyNumberFormat="0" applyProtection="0">
      <alignment horizontal="left" vertical="top" indent="1"/>
    </xf>
    <xf numFmtId="0" fontId="53" fillId="57" borderId="32" applyNumberFormat="0" applyFont="0" applyAlignment="0" applyProtection="0"/>
    <xf numFmtId="0" fontId="135" fillId="54" borderId="26" applyNumberFormat="0" applyAlignment="0" applyProtection="0"/>
    <xf numFmtId="0" fontId="22" fillId="68" borderId="69" applyNumberFormat="0" applyBorder="0">
      <protection locked="0"/>
    </xf>
    <xf numFmtId="0" fontId="22" fillId="57" borderId="32" applyNumberFormat="0" applyFont="0" applyAlignment="0" applyProtection="0"/>
    <xf numFmtId="0" fontId="45" fillId="57" borderId="32" applyNumberFormat="0" applyFont="0" applyAlignment="0" applyProtection="0"/>
    <xf numFmtId="0" fontId="22" fillId="57" borderId="32" applyNumberFormat="0" applyFont="0" applyAlignment="0" applyProtection="0"/>
    <xf numFmtId="0" fontId="22" fillId="57" borderId="32" applyNumberFormat="0" applyFont="0" applyAlignment="0" applyProtection="0"/>
    <xf numFmtId="0" fontId="22" fillId="69" borderId="58" applyNumberFormat="0" applyProtection="0">
      <alignment horizontal="left" vertical="center" indent="1"/>
    </xf>
    <xf numFmtId="17" fontId="192" fillId="62" borderId="68"/>
    <xf numFmtId="187" fontId="188" fillId="0" borderId="50" applyNumberFormat="0" applyFont="0" applyFill="0" applyAlignment="0">
      <alignment horizontal="left"/>
    </xf>
    <xf numFmtId="0" fontId="191" fillId="0" borderId="53"/>
    <xf numFmtId="0" fontId="188" fillId="0" borderId="53"/>
    <xf numFmtId="0" fontId="188" fillId="0" borderId="53"/>
    <xf numFmtId="0" fontId="199" fillId="0" borderId="53"/>
    <xf numFmtId="0" fontId="199" fillId="59" borderId="53"/>
    <xf numFmtId="0" fontId="199" fillId="59" borderId="53"/>
    <xf numFmtId="0" fontId="91" fillId="0" borderId="47">
      <alignment horizontal="left" vertical="center"/>
    </xf>
    <xf numFmtId="0" fontId="84" fillId="54" borderId="26" applyNumberFormat="0" applyAlignment="0" applyProtection="0"/>
    <xf numFmtId="0" fontId="202" fillId="0" borderId="49"/>
    <xf numFmtId="10" fontId="126" fillId="64" borderId="50" applyNumberFormat="0" applyBorder="0" applyAlignment="0" applyProtection="0"/>
    <xf numFmtId="187" fontId="205" fillId="66" borderId="50" applyNumberFormat="0" applyAlignment="0">
      <alignment horizontal="left"/>
    </xf>
    <xf numFmtId="0" fontId="206" fillId="66" borderId="53"/>
    <xf numFmtId="0" fontId="98" fillId="54" borderId="33" applyNumberFormat="0" applyAlignment="0" applyProtection="0"/>
    <xf numFmtId="0" fontId="98" fillId="54" borderId="33" applyNumberFormat="0" applyAlignment="0" applyProtection="0"/>
    <xf numFmtId="0" fontId="100" fillId="0" borderId="35" applyNumberFormat="0" applyFill="0" applyAlignment="0" applyProtection="0"/>
    <xf numFmtId="0" fontId="210" fillId="0" borderId="50">
      <alignment horizontal="center"/>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0" fontId="9" fillId="0" borderId="0"/>
    <xf numFmtId="0" fontId="134" fillId="54" borderId="26" applyNumberForma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75" fillId="60" borderId="53"/>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84" fillId="54" borderId="26" applyNumberFormat="0" applyAlignment="0" applyProtection="0"/>
    <xf numFmtId="0" fontId="165" fillId="0" borderId="53"/>
    <xf numFmtId="0" fontId="158" fillId="0" borderId="35" applyNumberFormat="0" applyFill="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34" fillId="54" borderId="26" applyNumberFormat="0" applyAlignment="0" applyProtection="0"/>
    <xf numFmtId="4" fontId="221" fillId="81" borderId="58" applyNumberFormat="0" applyProtection="0">
      <alignment horizontal="right" vertical="center"/>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53" fillId="57" borderId="32" applyNumberFormat="0" applyFont="0" applyAlignment="0" applyProtection="0"/>
    <xf numFmtId="0" fontId="94" fillId="41" borderId="26" applyNumberFormat="0" applyAlignment="0" applyProtection="0"/>
    <xf numFmtId="0" fontId="91" fillId="0" borderId="67" applyNumberFormat="0" applyAlignment="0" applyProtection="0">
      <alignment horizontal="left" vertical="center"/>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57" fillId="0" borderId="35" applyNumberFormat="0" applyFill="0" applyAlignment="0" applyProtection="0"/>
    <xf numFmtId="0" fontId="9" fillId="0" borderId="0"/>
    <xf numFmtId="0" fontId="157" fillId="0" borderId="35" applyNumberFormat="0" applyFill="0" applyAlignment="0" applyProtection="0"/>
    <xf numFmtId="0" fontId="157" fillId="0" borderId="35" applyNumberFormat="0" applyFill="0" applyAlignment="0" applyProtection="0"/>
    <xf numFmtId="0" fontId="157" fillId="0" borderId="35" applyNumberFormat="0" applyFill="0" applyAlignment="0" applyProtection="0"/>
    <xf numFmtId="0" fontId="157" fillId="0" borderId="35" applyNumberFormat="0" applyFill="0" applyAlignment="0" applyProtection="0"/>
    <xf numFmtId="0" fontId="157" fillId="0" borderId="35" applyNumberFormat="0" applyFill="0" applyAlignment="0" applyProtection="0"/>
    <xf numFmtId="0" fontId="158" fillId="0" borderId="35" applyNumberFormat="0" applyFill="0" applyAlignment="0" applyProtection="0"/>
    <xf numFmtId="0" fontId="157" fillId="0" borderId="35" applyNumberFormat="0" applyFill="0" applyAlignment="0" applyProtection="0"/>
    <xf numFmtId="0" fontId="158" fillId="0" borderId="35" applyNumberFormat="0" applyFill="0" applyAlignment="0" applyProtection="0"/>
    <xf numFmtId="0" fontId="157" fillId="0" borderId="35" applyNumberFormat="0" applyFill="0" applyAlignment="0" applyProtection="0"/>
    <xf numFmtId="0" fontId="157" fillId="0" borderId="35" applyNumberFormat="0" applyFill="0" applyAlignment="0" applyProtection="0"/>
    <xf numFmtId="0" fontId="158" fillId="0" borderId="35" applyNumberFormat="0" applyFill="0" applyAlignment="0" applyProtection="0"/>
    <xf numFmtId="175" fontId="157" fillId="0" borderId="35" applyNumberFormat="0" applyFill="0" applyAlignment="0" applyProtection="0"/>
    <xf numFmtId="0" fontId="158" fillId="0" borderId="35" applyNumberFormat="0" applyFill="0" applyAlignment="0" applyProtection="0"/>
    <xf numFmtId="0" fontId="157" fillId="0" borderId="35" applyNumberFormat="0" applyFill="0" applyAlignment="0" applyProtection="0"/>
    <xf numFmtId="0" fontId="155" fillId="54" borderId="33" applyNumberFormat="0" applyAlignment="0" applyProtection="0"/>
    <xf numFmtId="0" fontId="155" fillId="54" borderId="33" applyNumberFormat="0" applyAlignment="0" applyProtection="0"/>
    <xf numFmtId="0" fontId="155" fillId="54" borderId="33" applyNumberFormat="0" applyAlignment="0" applyProtection="0"/>
    <xf numFmtId="0" fontId="155" fillId="54" borderId="33" applyNumberFormat="0" applyAlignment="0" applyProtection="0"/>
    <xf numFmtId="0" fontId="43" fillId="57" borderId="32" applyNumberFormat="0" applyFont="0" applyAlignment="0" applyProtection="0"/>
    <xf numFmtId="0" fontId="155" fillId="54" borderId="33" applyNumberFormat="0" applyAlignment="0" applyProtection="0"/>
    <xf numFmtId="0" fontId="156" fillId="54" borderId="33" applyNumberFormat="0" applyAlignment="0" applyProtection="0"/>
    <xf numFmtId="0" fontId="155" fillId="54" borderId="33" applyNumberFormat="0" applyAlignment="0" applyProtection="0"/>
    <xf numFmtId="0" fontId="156" fillId="54" borderId="33" applyNumberFormat="0" applyAlignment="0" applyProtection="0"/>
    <xf numFmtId="0" fontId="155" fillId="54" borderId="33" applyNumberFormat="0" applyAlignment="0" applyProtection="0"/>
    <xf numFmtId="0" fontId="155" fillId="54" borderId="33" applyNumberFormat="0" applyAlignment="0" applyProtection="0"/>
    <xf numFmtId="0" fontId="156" fillId="54" borderId="33" applyNumberFormat="0" applyAlignment="0" applyProtection="0"/>
    <xf numFmtId="175" fontId="155" fillId="54" borderId="33" applyNumberFormat="0" applyAlignment="0" applyProtection="0"/>
    <xf numFmtId="0" fontId="156" fillId="54" borderId="33" applyNumberFormat="0" applyAlignment="0" applyProtection="0"/>
    <xf numFmtId="0" fontId="155" fillId="54" borderId="33" applyNumberFormat="0" applyAlignment="0" applyProtection="0"/>
    <xf numFmtId="0" fontId="43" fillId="57" borderId="32" applyNumberFormat="0" applyFont="0" applyAlignment="0" applyProtection="0"/>
    <xf numFmtId="0" fontId="43" fillId="57" borderId="32" applyNumberFormat="0" applyFont="0" applyAlignment="0" applyProtection="0"/>
    <xf numFmtId="0" fontId="43" fillId="57" borderId="32" applyNumberFormat="0" applyFont="0" applyAlignment="0" applyProtection="0"/>
    <xf numFmtId="0" fontId="45" fillId="57" borderId="32" applyNumberFormat="0" applyFont="0" applyAlignment="0" applyProtection="0"/>
    <xf numFmtId="0" fontId="43" fillId="57" borderId="32" applyNumberFormat="0" applyFont="0" applyAlignment="0" applyProtection="0"/>
    <xf numFmtId="0" fontId="43" fillId="57" borderId="32" applyNumberFormat="0" applyFont="0" applyAlignment="0" applyProtection="0"/>
    <xf numFmtId="0" fontId="45" fillId="57" borderId="32" applyNumberFormat="0" applyFont="0" applyAlignment="0" applyProtection="0"/>
    <xf numFmtId="175" fontId="23" fillId="57" borderId="32" applyNumberFormat="0" applyFont="0" applyAlignment="0" applyProtection="0"/>
    <xf numFmtId="0" fontId="137" fillId="57" borderId="32" applyNumberFormat="0" applyFont="0" applyAlignment="0" applyProtection="0"/>
    <xf numFmtId="0" fontId="43" fillId="57" borderId="32" applyNumberFormat="0" applyFont="0" applyAlignment="0" applyProtection="0"/>
    <xf numFmtId="0" fontId="43" fillId="57" borderId="32" applyNumberFormat="0" applyFont="0" applyAlignment="0" applyProtection="0"/>
    <xf numFmtId="0" fontId="165" fillId="0" borderId="53"/>
    <xf numFmtId="0" fontId="158" fillId="0" borderId="35" applyNumberFormat="0" applyFill="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2" fillId="57" borderId="32" applyNumberFormat="0" applyFont="0" applyAlignment="0" applyProtection="0"/>
    <xf numFmtId="0" fontId="9" fillId="0" borderId="0"/>
    <xf numFmtId="0" fontId="148" fillId="41" borderId="26" applyNumberFormat="0" applyAlignment="0" applyProtection="0"/>
    <xf numFmtId="0" fontId="148" fillId="41" borderId="26" applyNumberFormat="0" applyAlignment="0" applyProtection="0"/>
    <xf numFmtId="0" fontId="148" fillId="41" borderId="26" applyNumberFormat="0" applyAlignment="0" applyProtection="0"/>
    <xf numFmtId="0" fontId="148" fillId="41" borderId="26" applyNumberFormat="0" applyAlignment="0" applyProtection="0"/>
    <xf numFmtId="0" fontId="149" fillId="41" borderId="26" applyNumberFormat="0" applyAlignment="0" applyProtection="0"/>
    <xf numFmtId="0" fontId="148" fillId="41" borderId="26" applyNumberFormat="0" applyAlignment="0" applyProtection="0"/>
    <xf numFmtId="0" fontId="149" fillId="41" borderId="26" applyNumberFormat="0" applyAlignment="0" applyProtection="0"/>
    <xf numFmtId="0" fontId="148" fillId="41" borderId="26" applyNumberFormat="0" applyAlignment="0" applyProtection="0"/>
    <xf numFmtId="0" fontId="148" fillId="41" borderId="26" applyNumberFormat="0" applyAlignment="0" applyProtection="0"/>
    <xf numFmtId="0" fontId="149" fillId="41" borderId="26" applyNumberFormat="0" applyAlignment="0" applyProtection="0"/>
    <xf numFmtId="175" fontId="148" fillId="41" borderId="26" applyNumberFormat="0" applyAlignment="0" applyProtection="0"/>
    <xf numFmtId="0" fontId="148" fillId="41" borderId="26" applyNumberFormat="0" applyAlignment="0" applyProtection="0"/>
    <xf numFmtId="0" fontId="148" fillId="41" borderId="26" applyNumberFormat="0" applyAlignment="0" applyProtection="0"/>
    <xf numFmtId="0" fontId="9" fillId="0" borderId="0"/>
    <xf numFmtId="0" fontId="9" fillId="0" borderId="0"/>
    <xf numFmtId="0" fontId="9" fillId="0" borderId="0"/>
    <xf numFmtId="220" fontId="9" fillId="0" borderId="0">
      <protection locked="0"/>
    </xf>
    <xf numFmtId="250" fontId="9" fillId="0" borderId="0">
      <protection locked="0"/>
    </xf>
    <xf numFmtId="0" fontId="9" fillId="0" borderId="0">
      <protection locked="0"/>
    </xf>
    <xf numFmtId="0" fontId="9" fillId="0" borderId="0"/>
    <xf numFmtId="0" fontId="9" fillId="0" borderId="0"/>
    <xf numFmtId="0" fontId="9" fillId="0" borderId="0"/>
    <xf numFmtId="0" fontId="9" fillId="0" borderId="0"/>
    <xf numFmtId="3" fontId="122" fillId="0" borderId="50"/>
    <xf numFmtId="0" fontId="148" fillId="41" borderId="26" applyNumberFormat="0" applyAlignment="0" applyProtection="0"/>
    <xf numFmtId="0" fontId="9" fillId="0" borderId="0"/>
    <xf numFmtId="0" fontId="9" fillId="0" borderId="0"/>
    <xf numFmtId="0" fontId="9" fillId="0" borderId="0"/>
    <xf numFmtId="0" fontId="9" fillId="0" borderId="0"/>
    <xf numFmtId="0" fontId="22" fillId="57" borderId="32" applyNumberFormat="0" applyFont="0" applyAlignment="0" applyProtection="0"/>
    <xf numFmtId="1" fontId="176" fillId="0" borderId="66">
      <alignment vertical="top"/>
    </xf>
    <xf numFmtId="0" fontId="134" fillId="54" borderId="26" applyNumberFormat="0" applyAlignment="0" applyProtection="0"/>
    <xf numFmtId="0" fontId="134" fillId="54" borderId="26" applyNumberFormat="0" applyAlignment="0" applyProtection="0"/>
    <xf numFmtId="0" fontId="134" fillId="54" borderId="26" applyNumberFormat="0" applyAlignment="0" applyProtection="0"/>
    <xf numFmtId="0" fontId="134" fillId="54" borderId="26" applyNumberFormat="0" applyAlignment="0" applyProtection="0"/>
    <xf numFmtId="0" fontId="135" fillId="54" borderId="26" applyNumberFormat="0" applyAlignment="0" applyProtection="0"/>
    <xf numFmtId="0" fontId="134" fillId="54" borderId="26" applyNumberFormat="0" applyAlignment="0" applyProtection="0"/>
    <xf numFmtId="0" fontId="135" fillId="54" borderId="26" applyNumberFormat="0" applyAlignment="0" applyProtection="0"/>
    <xf numFmtId="0" fontId="134" fillId="54" borderId="26" applyNumberFormat="0" applyAlignment="0" applyProtection="0"/>
    <xf numFmtId="0" fontId="135" fillId="54" borderId="26" applyNumberFormat="0" applyAlignment="0" applyProtection="0"/>
    <xf numFmtId="175" fontId="134" fillId="54" borderId="26" applyNumberFormat="0" applyAlignment="0" applyProtection="0"/>
    <xf numFmtId="0" fontId="135" fillId="54" borderId="26" applyNumberFormat="0" applyAlignment="0" applyProtection="0"/>
    <xf numFmtId="0" fontId="134" fillId="54" borderId="26" applyNumberFormat="0" applyAlignment="0" applyProtection="0"/>
    <xf numFmtId="0" fontId="134" fillId="54" borderId="26" applyNumberForma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8" fillId="57" borderId="3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0" fillId="0" borderId="35" applyNumberFormat="0" applyFill="0" applyAlignment="0" applyProtection="0"/>
    <xf numFmtId="0"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234" fontId="9" fillId="0" borderId="0"/>
    <xf numFmtId="0" fontId="9" fillId="0" borderId="0"/>
    <xf numFmtId="0" fontId="9" fillId="0" borderId="0"/>
    <xf numFmtId="0" fontId="9" fillId="0" borderId="0"/>
    <xf numFmtId="0" fontId="9" fillId="0" borderId="0"/>
    <xf numFmtId="0" fontId="9" fillId="0" borderId="0"/>
    <xf numFmtId="0" fontId="22" fillId="57" borderId="32" applyNumberFormat="0" applyFont="0" applyAlignment="0" applyProtection="0"/>
    <xf numFmtId="0" fontId="9" fillId="5" borderId="16" applyNumberFormat="0" applyFont="0" applyAlignment="0" applyProtection="0"/>
    <xf numFmtId="0" fontId="9" fillId="5" borderId="16" applyNumberFormat="0" applyFont="0" applyAlignment="0" applyProtection="0"/>
    <xf numFmtId="0" fontId="9" fillId="5" borderId="16"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48" fillId="57" borderId="32" applyNumberFormat="0" applyFont="0" applyAlignment="0" applyProtection="0"/>
    <xf numFmtId="9" fontId="9" fillId="0" borderId="0" applyFont="0" applyFill="0" applyBorder="0" applyAlignment="0" applyProtection="0"/>
    <xf numFmtId="0" fontId="98" fillId="54" borderId="33" applyNumberFormat="0" applyAlignment="0" applyProtection="0"/>
    <xf numFmtId="9" fontId="9" fillId="0" borderId="0" applyFont="0" applyFill="0" applyBorder="0" applyAlignment="0" applyProtection="0"/>
    <xf numFmtId="4" fontId="219" fillId="68" borderId="58" applyNumberFormat="0" applyProtection="0">
      <alignment vertical="center"/>
    </xf>
    <xf numFmtId="4" fontId="220" fillId="68" borderId="58" applyNumberFormat="0" applyProtection="0">
      <alignment vertical="center"/>
    </xf>
    <xf numFmtId="4" fontId="221" fillId="68" borderId="58" applyNumberFormat="0" applyProtection="0">
      <alignment horizontal="left" vertical="center" indent="1"/>
    </xf>
    <xf numFmtId="0" fontId="157" fillId="68" borderId="58" applyNumberFormat="0" applyProtection="0">
      <alignment horizontal="left" vertical="top" indent="1"/>
    </xf>
    <xf numFmtId="4" fontId="221" fillId="70" borderId="58" applyNumberFormat="0" applyProtection="0">
      <alignment horizontal="right" vertical="center"/>
    </xf>
    <xf numFmtId="4" fontId="221" fillId="71" borderId="58" applyNumberFormat="0" applyProtection="0">
      <alignment horizontal="right" vertical="center"/>
    </xf>
    <xf numFmtId="4" fontId="221" fillId="72" borderId="58" applyNumberFormat="0" applyProtection="0">
      <alignment horizontal="right" vertical="center"/>
    </xf>
    <xf numFmtId="4" fontId="221" fillId="61" borderId="58" applyNumberFormat="0" applyProtection="0">
      <alignment horizontal="right" vertical="center"/>
    </xf>
    <xf numFmtId="4" fontId="221" fillId="73" borderId="58" applyNumberFormat="0" applyProtection="0">
      <alignment horizontal="right" vertical="center"/>
    </xf>
    <xf numFmtId="4" fontId="221" fillId="74" borderId="58" applyNumberFormat="0" applyProtection="0">
      <alignment horizontal="right" vertical="center"/>
    </xf>
    <xf numFmtId="4" fontId="221" fillId="75" borderId="58" applyNumberFormat="0" applyProtection="0">
      <alignment horizontal="right" vertical="center"/>
    </xf>
    <xf numFmtId="4" fontId="221" fillId="76" borderId="58" applyNumberFormat="0" applyProtection="0">
      <alignment horizontal="right" vertical="center"/>
    </xf>
    <xf numFmtId="4" fontId="221" fillId="77" borderId="58" applyNumberFormat="0" applyProtection="0">
      <alignment horizontal="right" vertical="center"/>
    </xf>
    <xf numFmtId="4" fontId="219" fillId="78" borderId="65" applyNumberFormat="0" applyProtection="0">
      <alignment horizontal="left" vertical="center" indent="1"/>
    </xf>
    <xf numFmtId="4" fontId="221" fillId="79" borderId="58" applyNumberFormat="0" applyProtection="0">
      <alignment horizontal="right" vertical="center"/>
    </xf>
    <xf numFmtId="0" fontId="22" fillId="69" borderId="58" applyNumberFormat="0" applyProtection="0">
      <alignment horizontal="left" vertical="center" indent="1"/>
    </xf>
    <xf numFmtId="0" fontId="22" fillId="69" borderId="58" applyNumberFormat="0" applyProtection="0">
      <alignment horizontal="left" vertical="top" indent="1"/>
    </xf>
    <xf numFmtId="0" fontId="22" fillId="80" borderId="58" applyNumberFormat="0" applyProtection="0">
      <alignment horizontal="left" vertical="center" indent="1"/>
    </xf>
    <xf numFmtId="0" fontId="22" fillId="80" borderId="58" applyNumberFormat="0" applyProtection="0">
      <alignment horizontal="left" vertical="top" indent="1"/>
    </xf>
    <xf numFmtId="0" fontId="22" fillId="79" borderId="58" applyNumberFormat="0" applyProtection="0">
      <alignment horizontal="left" vertical="center" indent="1"/>
    </xf>
    <xf numFmtId="0" fontId="22" fillId="79" borderId="58" applyNumberFormat="0" applyProtection="0">
      <alignment horizontal="left" vertical="top" indent="1"/>
    </xf>
    <xf numFmtId="0" fontId="22" fillId="81" borderId="58" applyNumberFormat="0" applyProtection="0">
      <alignment horizontal="left" vertical="center" indent="1"/>
    </xf>
    <xf numFmtId="0" fontId="22" fillId="81" borderId="58" applyNumberFormat="0" applyProtection="0">
      <alignment horizontal="left" vertical="top" indent="1"/>
    </xf>
    <xf numFmtId="4" fontId="221" fillId="81" borderId="58" applyNumberFormat="0" applyProtection="0">
      <alignment vertical="center"/>
    </xf>
    <xf numFmtId="4" fontId="222" fillId="81" borderId="58" applyNumberFormat="0" applyProtection="0">
      <alignment vertical="center"/>
    </xf>
    <xf numFmtId="4" fontId="219" fillId="79" borderId="60" applyNumberFormat="0" applyProtection="0">
      <alignment horizontal="left" vertical="center" indent="1"/>
    </xf>
    <xf numFmtId="0" fontId="129" fillId="64" borderId="58" applyNumberFormat="0" applyProtection="0">
      <alignment horizontal="left" vertical="top" indent="1"/>
    </xf>
    <xf numFmtId="4" fontId="221" fillId="81" borderId="58" applyNumberFormat="0" applyProtection="0">
      <alignment horizontal="right" vertical="center"/>
    </xf>
    <xf numFmtId="4" fontId="222" fillId="81" borderId="58" applyNumberFormat="0" applyProtection="0">
      <alignment horizontal="right" vertical="center"/>
    </xf>
    <xf numFmtId="4" fontId="219" fillId="79" borderId="58" applyNumberFormat="0" applyProtection="0">
      <alignment horizontal="left" vertical="center" indent="1"/>
    </xf>
    <xf numFmtId="0" fontId="129" fillId="80" borderId="58" applyNumberFormat="0" applyProtection="0">
      <alignment horizontal="left" vertical="top" indent="1"/>
    </xf>
    <xf numFmtId="4" fontId="223" fillId="80" borderId="60" applyNumberFormat="0" applyProtection="0">
      <alignment horizontal="left" vertical="center" indent="1"/>
    </xf>
    <xf numFmtId="4" fontId="224" fillId="81" borderId="58" applyNumberFormat="0" applyProtection="0">
      <alignment horizontal="right" vertical="center"/>
    </xf>
    <xf numFmtId="0" fontId="100" fillId="0" borderId="35" applyNumberFormat="0" applyFill="0" applyAlignment="0" applyProtection="0"/>
    <xf numFmtId="187" fontId="188" fillId="0" borderId="50" applyNumberFormat="0" applyFont="0" applyFill="0" applyAlignment="0">
      <alignment horizontal="left"/>
    </xf>
    <xf numFmtId="0" fontId="189" fillId="0" borderId="53"/>
    <xf numFmtId="0" fontId="191" fillId="0" borderId="53"/>
    <xf numFmtId="0" fontId="199" fillId="0" borderId="53"/>
    <xf numFmtId="187" fontId="205" fillId="0" borderId="50" applyNumberFormat="0" applyFill="0" applyAlignment="0">
      <alignment horizontal="left"/>
    </xf>
    <xf numFmtId="0" fontId="206" fillId="0" borderId="53"/>
    <xf numFmtId="0" fontId="230" fillId="0" borderId="53"/>
    <xf numFmtId="0" fontId="43" fillId="57" borderId="32" applyNumberFormat="0" applyFont="0" applyAlignment="0" applyProtection="0"/>
    <xf numFmtId="0" fontId="134" fillId="54" borderId="26" applyNumberFormat="0" applyAlignment="0" applyProtection="0"/>
    <xf numFmtId="0" fontId="134" fillId="54" borderId="26" applyNumberFormat="0" applyAlignment="0" applyProtection="0"/>
    <xf numFmtId="43" fontId="9" fillId="0" borderId="0" applyFont="0" applyFill="0" applyBorder="0" applyAlignment="0" applyProtection="0"/>
    <xf numFmtId="0" fontId="9" fillId="5" borderId="16" applyNumberFormat="0" applyFont="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167"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199" fillId="59" borderId="53"/>
    <xf numFmtId="0" fontId="9" fillId="0" borderId="0"/>
    <xf numFmtId="0" fontId="188" fillId="0" borderId="53"/>
    <xf numFmtId="167" fontId="9" fillId="0" borderId="0" applyFont="0" applyFill="0" applyBorder="0" applyAlignment="0" applyProtection="0"/>
    <xf numFmtId="0" fontId="43" fillId="57" borderId="32" applyNumberFormat="0" applyFont="0" applyAlignment="0" applyProtection="0"/>
    <xf numFmtId="4" fontId="221" fillId="61" borderId="58" applyNumberFormat="0" applyProtection="0">
      <alignment horizontal="right" vertical="center"/>
    </xf>
    <xf numFmtId="0" fontId="206" fillId="0" borderId="53"/>
    <xf numFmtId="17" fontId="192" fillId="62" borderId="68"/>
    <xf numFmtId="0" fontId="9" fillId="0" borderId="0"/>
    <xf numFmtId="0" fontId="9" fillId="0" borderId="0"/>
    <xf numFmtId="0" fontId="9" fillId="0" borderId="0"/>
    <xf numFmtId="0" fontId="9" fillId="0" borderId="0"/>
    <xf numFmtId="0" fontId="134" fillId="54" borderId="26" applyNumberFormat="0" applyAlignment="0" applyProtection="0"/>
    <xf numFmtId="0" fontId="247" fillId="41" borderId="26" applyNumberFormat="0" applyAlignment="0" applyProtection="0"/>
    <xf numFmtId="0" fontId="248" fillId="54" borderId="33" applyNumberFormat="0" applyAlignment="0" applyProtection="0"/>
    <xf numFmtId="0" fontId="249" fillId="54" borderId="26" applyNumberFormat="0" applyAlignment="0" applyProtection="0"/>
    <xf numFmtId="0" fontId="253" fillId="0" borderId="35" applyNumberFormat="0" applyFill="0" applyAlignment="0" applyProtection="0"/>
    <xf numFmtId="0" fontId="53" fillId="57" borderId="32" applyNumberFormat="0" applyFont="0" applyAlignment="0" applyProtection="0"/>
    <xf numFmtId="0" fontId="135" fillId="54" borderId="26" applyNumberFormat="0" applyAlignment="0" applyProtection="0"/>
    <xf numFmtId="10" fontId="126" fillId="64" borderId="50" applyNumberFormat="0" applyBorder="0" applyAlignment="0" applyProtection="0"/>
    <xf numFmtId="0" fontId="22" fillId="68" borderId="69" applyNumberFormat="0" applyBorder="0">
      <protection locked="0"/>
    </xf>
    <xf numFmtId="0" fontId="43" fillId="57" borderId="32" applyNumberFormat="0" applyFont="0" applyAlignment="0" applyProtection="0"/>
    <xf numFmtId="0" fontId="22" fillId="57" borderId="32" applyNumberFormat="0" applyFont="0" applyAlignment="0" applyProtection="0"/>
    <xf numFmtId="0" fontId="45" fillId="57" borderId="32" applyNumberFormat="0" applyFont="0" applyAlignment="0" applyProtection="0"/>
    <xf numFmtId="0" fontId="22" fillId="57" borderId="32" applyNumberFormat="0" applyFont="0" applyAlignment="0" applyProtection="0"/>
    <xf numFmtId="0" fontId="22" fillId="57" borderId="32" applyNumberFormat="0" applyFont="0" applyAlignment="0" applyProtection="0"/>
    <xf numFmtId="0" fontId="22" fillId="0" borderId="50">
      <protection hidden="1"/>
    </xf>
    <xf numFmtId="0" fontId="91" fillId="0" borderId="47">
      <alignment horizontal="left" vertical="center"/>
    </xf>
    <xf numFmtId="43" fontId="9" fillId="0" borderId="0" applyFont="0" applyFill="0" applyBorder="0" applyAlignment="0" applyProtection="0"/>
    <xf numFmtId="43" fontId="9" fillId="0" borderId="0" applyFont="0" applyFill="0" applyBorder="0" applyAlignment="0" applyProtection="0"/>
    <xf numFmtId="0" fontId="191" fillId="0" borderId="53"/>
    <xf numFmtId="0" fontId="48" fillId="57" borderId="32" applyNumberFormat="0" applyFont="0" applyAlignment="0" applyProtection="0"/>
    <xf numFmtId="0" fontId="149" fillId="41" borderId="26" applyNumberFormat="0" applyAlignment="0" applyProtection="0"/>
    <xf numFmtId="9" fontId="9" fillId="0" borderId="0" applyFont="0" applyFill="0" applyBorder="0" applyAlignment="0" applyProtection="0"/>
    <xf numFmtId="0" fontId="134" fillId="54" borderId="26" applyNumberFormat="0" applyAlignment="0" applyProtection="0"/>
    <xf numFmtId="0" fontId="22" fillId="57" borderId="32" applyNumberFormat="0" applyFont="0" applyAlignment="0" applyProtection="0"/>
    <xf numFmtId="0" fontId="9" fillId="0" borderId="0"/>
    <xf numFmtId="0" fontId="9" fillId="13" borderId="0" applyNumberFormat="0" applyBorder="0" applyAlignment="0" applyProtection="0"/>
    <xf numFmtId="0" fontId="9" fillId="17" borderId="0" applyNumberFormat="0" applyBorder="0" applyAlignment="0" applyProtection="0"/>
    <xf numFmtId="0" fontId="9" fillId="21" borderId="0" applyNumberFormat="0" applyBorder="0" applyAlignment="0" applyProtection="0"/>
    <xf numFmtId="0" fontId="9" fillId="25" borderId="0" applyNumberFormat="0" applyBorder="0" applyAlignment="0" applyProtection="0"/>
    <xf numFmtId="0" fontId="9" fillId="29" borderId="0" applyNumberFormat="0" applyBorder="0" applyAlignment="0" applyProtection="0"/>
    <xf numFmtId="0" fontId="9" fillId="33" borderId="0" applyNumberFormat="0" applyBorder="0" applyAlignment="0" applyProtection="0"/>
    <xf numFmtId="0" fontId="9" fillId="14" borderId="0" applyNumberFormat="0" applyBorder="0" applyAlignment="0" applyProtection="0"/>
    <xf numFmtId="0" fontId="9" fillId="18" borderId="0" applyNumberFormat="0" applyBorder="0" applyAlignment="0" applyProtection="0"/>
    <xf numFmtId="0" fontId="9" fillId="22" borderId="0" applyNumberFormat="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26" borderId="0" applyNumberFormat="0" applyBorder="0" applyAlignment="0" applyProtection="0"/>
    <xf numFmtId="0" fontId="9" fillId="30" borderId="0" applyNumberFormat="0" applyBorder="0" applyAlignment="0" applyProtection="0"/>
    <xf numFmtId="0" fontId="9" fillId="34" borderId="0" applyNumberFormat="0" applyBorder="0" applyAlignment="0" applyProtection="0"/>
    <xf numFmtId="0" fontId="188" fillId="0" borderId="53"/>
    <xf numFmtId="0" fontId="43" fillId="57" borderId="32" applyNumberFormat="0" applyFont="0" applyAlignment="0" applyProtection="0"/>
    <xf numFmtId="4" fontId="221" fillId="74" borderId="58" applyNumberFormat="0" applyProtection="0">
      <alignment horizontal="right" vertical="center"/>
    </xf>
    <xf numFmtId="0" fontId="9" fillId="5" borderId="16" applyNumberFormat="0" applyFont="0" applyAlignment="0" applyProtection="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22" fillId="68" borderId="69" applyNumberFormat="0" applyBorder="0">
      <protection locked="0"/>
    </xf>
    <xf numFmtId="17" fontId="192" fillId="62" borderId="68"/>
    <xf numFmtId="0" fontId="91" fillId="0" borderId="67" applyNumberFormat="0" applyAlignment="0" applyProtection="0">
      <alignment horizontal="left" vertical="center"/>
    </xf>
    <xf numFmtId="1" fontId="176" fillId="0" borderId="66">
      <alignment vertical="top"/>
    </xf>
    <xf numFmtId="0" fontId="262" fillId="83" borderId="67" applyNumberFormat="0">
      <alignment horizontal="left" vertical="top"/>
      <protection hidden="1"/>
    </xf>
    <xf numFmtId="228" fontId="162" fillId="0" borderId="48"/>
    <xf numFmtId="4" fontId="219" fillId="78" borderId="65" applyNumberFormat="0" applyProtection="0">
      <alignment horizontal="left" vertical="center" indent="1"/>
    </xf>
    <xf numFmtId="0" fontId="9" fillId="0" borderId="0"/>
    <xf numFmtId="9" fontId="9" fillId="0" borderId="0" applyFont="0" applyFill="0" applyBorder="0" applyAlignment="0" applyProtection="0"/>
    <xf numFmtId="0" fontId="9" fillId="0" borderId="0"/>
    <xf numFmtId="9"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0" borderId="0"/>
    <xf numFmtId="0" fontId="22" fillId="0" borderId="0"/>
    <xf numFmtId="0" fontId="22" fillId="0" borderId="0"/>
    <xf numFmtId="0" fontId="22" fillId="0" borderId="0"/>
    <xf numFmtId="9" fontId="9" fillId="0" borderId="0" applyFont="0" applyFill="0" applyBorder="0" applyAlignment="0" applyProtection="0"/>
    <xf numFmtId="9" fontId="22" fillId="0" borderId="0" applyFont="0" applyFill="0" applyBorder="0" applyAlignment="0" applyProtection="0"/>
    <xf numFmtId="0" fontId="22" fillId="0" borderId="0"/>
    <xf numFmtId="0" fontId="9" fillId="0" borderId="0"/>
    <xf numFmtId="0" fontId="22" fillId="0" borderId="0"/>
    <xf numFmtId="9" fontId="22" fillId="0" borderId="0" applyFont="0" applyFill="0" applyBorder="0" applyAlignment="0" applyProtection="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9" fillId="0" borderId="0"/>
    <xf numFmtId="9" fontId="9" fillId="0" borderId="0" applyFont="0" applyFill="0" applyBorder="0" applyAlignment="0" applyProtection="0"/>
    <xf numFmtId="0" fontId="9" fillId="0" borderId="0"/>
    <xf numFmtId="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175" fontId="9" fillId="0" borderId="0"/>
    <xf numFmtId="0" fontId="9" fillId="0" borderId="0"/>
    <xf numFmtId="175" fontId="9" fillId="0" borderId="0"/>
    <xf numFmtId="0" fontId="9" fillId="0" borderId="0"/>
    <xf numFmtId="0" fontId="9" fillId="0" borderId="0"/>
    <xf numFmtId="175" fontId="9" fillId="0" borderId="0"/>
    <xf numFmtId="0" fontId="9" fillId="0" borderId="0"/>
    <xf numFmtId="0" fontId="9" fillId="5" borderId="16"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applyFont="0" applyFill="0" applyBorder="0" applyAlignment="0" applyProtection="0"/>
    <xf numFmtId="0" fontId="9" fillId="0" borderId="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175" fontId="9" fillId="0" borderId="0"/>
    <xf numFmtId="0" fontId="9" fillId="0" borderId="0"/>
    <xf numFmtId="175" fontId="9" fillId="0" borderId="0"/>
    <xf numFmtId="0" fontId="9" fillId="0" borderId="0"/>
    <xf numFmtId="0" fontId="9" fillId="0" borderId="0"/>
    <xf numFmtId="175" fontId="9" fillId="0" borderId="0"/>
    <xf numFmtId="0" fontId="9" fillId="0" borderId="0"/>
    <xf numFmtId="0" fontId="9" fillId="5" borderId="16" applyNumberFormat="0" applyFont="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167"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13" borderId="0" applyNumberFormat="0" applyBorder="0" applyAlignment="0" applyProtection="0"/>
    <xf numFmtId="0" fontId="9" fillId="17" borderId="0" applyNumberFormat="0" applyBorder="0" applyAlignment="0" applyProtection="0"/>
    <xf numFmtId="0" fontId="9" fillId="21" borderId="0" applyNumberFormat="0" applyBorder="0" applyAlignment="0" applyProtection="0"/>
    <xf numFmtId="0" fontId="9" fillId="25" borderId="0" applyNumberFormat="0" applyBorder="0" applyAlignment="0" applyProtection="0"/>
    <xf numFmtId="0" fontId="9" fillId="29" borderId="0" applyNumberFormat="0" applyBorder="0" applyAlignment="0" applyProtection="0"/>
    <xf numFmtId="0" fontId="9" fillId="33" borderId="0" applyNumberFormat="0" applyBorder="0" applyAlignment="0" applyProtection="0"/>
    <xf numFmtId="216" fontId="9" fillId="14" borderId="0" applyNumberFormat="0" applyBorder="0" applyAlignment="0" applyProtection="0"/>
    <xf numFmtId="217" fontId="9" fillId="14" borderId="0" applyNumberFormat="0" applyBorder="0" applyAlignment="0" applyProtection="0"/>
    <xf numFmtId="218" fontId="9" fillId="14" borderId="0" applyNumberFormat="0" applyBorder="0" applyAlignment="0" applyProtection="0"/>
    <xf numFmtId="0" fontId="9" fillId="14" borderId="0" applyNumberFormat="0" applyBorder="0" applyAlignment="0" applyProtection="0"/>
    <xf numFmtId="0" fontId="9" fillId="18" borderId="0" applyNumberFormat="0" applyBorder="0" applyAlignment="0" applyProtection="0"/>
    <xf numFmtId="0" fontId="9" fillId="22" borderId="0" applyNumberFormat="0" applyBorder="0" applyAlignment="0" applyProtection="0"/>
    <xf numFmtId="0" fontId="9" fillId="26" borderId="0" applyNumberFormat="0" applyBorder="0" applyAlignment="0" applyProtection="0"/>
    <xf numFmtId="0" fontId="9" fillId="30" borderId="0" applyNumberFormat="0" applyBorder="0" applyAlignment="0" applyProtection="0"/>
    <xf numFmtId="0" fontId="9" fillId="34"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1" fontId="176" fillId="0" borderId="66">
      <alignment vertical="top"/>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220" fontId="9" fillId="0" borderId="0">
      <protection locked="0"/>
    </xf>
    <xf numFmtId="250" fontId="9" fillId="0" borderId="0">
      <protection locked="0"/>
    </xf>
    <xf numFmtId="0" fontId="9" fillId="0" borderId="0">
      <protection locked="0"/>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234" fontId="9" fillId="0" borderId="0"/>
    <xf numFmtId="0" fontId="9" fillId="0" borderId="0"/>
    <xf numFmtId="0" fontId="9" fillId="0" borderId="0"/>
    <xf numFmtId="0" fontId="9" fillId="0" borderId="0"/>
    <xf numFmtId="0" fontId="9" fillId="0" borderId="0"/>
    <xf numFmtId="0" fontId="9" fillId="0" borderId="0"/>
    <xf numFmtId="0" fontId="9" fillId="5" borderId="16" applyNumberFormat="0" applyFont="0" applyAlignment="0" applyProtection="0"/>
    <xf numFmtId="0" fontId="9" fillId="5" borderId="16" applyNumberFormat="0" applyFont="0" applyAlignment="0" applyProtection="0"/>
    <xf numFmtId="0" fontId="9" fillId="5" borderId="16"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5" borderId="16" applyNumberFormat="0" applyFont="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167"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167" fontId="9" fillId="0" borderId="0" applyFont="0" applyFill="0" applyBorder="0" applyAlignment="0" applyProtection="0"/>
    <xf numFmtId="0" fontId="9" fillId="0" borderId="0"/>
    <xf numFmtId="0" fontId="9" fillId="0" borderId="0"/>
    <xf numFmtId="0" fontId="9" fillId="0" borderId="0"/>
    <xf numFmtId="0" fontId="9" fillId="0" borderId="0"/>
    <xf numFmtId="9"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9" fontId="9" fillId="0" borderId="0" applyFont="0" applyFill="0" applyBorder="0" applyAlignment="0" applyProtection="0"/>
    <xf numFmtId="0" fontId="9" fillId="0" borderId="0"/>
    <xf numFmtId="0" fontId="9" fillId="13" borderId="0" applyNumberFormat="0" applyBorder="0" applyAlignment="0" applyProtection="0"/>
    <xf numFmtId="0" fontId="9" fillId="17" borderId="0" applyNumberFormat="0" applyBorder="0" applyAlignment="0" applyProtection="0"/>
    <xf numFmtId="0" fontId="9" fillId="21" borderId="0" applyNumberFormat="0" applyBorder="0" applyAlignment="0" applyProtection="0"/>
    <xf numFmtId="0" fontId="9" fillId="25" borderId="0" applyNumberFormat="0" applyBorder="0" applyAlignment="0" applyProtection="0"/>
    <xf numFmtId="0" fontId="9" fillId="29" borderId="0" applyNumberFormat="0" applyBorder="0" applyAlignment="0" applyProtection="0"/>
    <xf numFmtId="0" fontId="9" fillId="33" borderId="0" applyNumberFormat="0" applyBorder="0" applyAlignment="0" applyProtection="0"/>
    <xf numFmtId="0" fontId="9" fillId="14" borderId="0" applyNumberFormat="0" applyBorder="0" applyAlignment="0" applyProtection="0"/>
    <xf numFmtId="0" fontId="9" fillId="18" borderId="0" applyNumberFormat="0" applyBorder="0" applyAlignment="0" applyProtection="0"/>
    <xf numFmtId="0" fontId="9" fillId="22" borderId="0" applyNumberFormat="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26" borderId="0" applyNumberFormat="0" applyBorder="0" applyAlignment="0" applyProtection="0"/>
    <xf numFmtId="0" fontId="9" fillId="30" borderId="0" applyNumberFormat="0" applyBorder="0" applyAlignment="0" applyProtection="0"/>
    <xf numFmtId="0" fontId="9" fillId="34" borderId="0" applyNumberFormat="0" applyBorder="0" applyAlignment="0" applyProtection="0"/>
    <xf numFmtId="0" fontId="9" fillId="5" borderId="16" applyNumberFormat="0" applyFont="0" applyAlignment="0" applyProtection="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9" fontId="9" fillId="0" borderId="0" applyFont="0" applyFill="0" applyBorder="0" applyAlignment="0" applyProtection="0"/>
    <xf numFmtId="0" fontId="9" fillId="0" borderId="0"/>
    <xf numFmtId="9"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0" borderId="0"/>
    <xf numFmtId="9" fontId="9" fillId="0" borderId="0" applyFont="0" applyFill="0" applyBorder="0" applyAlignment="0" applyProtection="0"/>
    <xf numFmtId="0" fontId="9" fillId="0" borderId="0"/>
    <xf numFmtId="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262" fillId="83" borderId="67" applyNumberFormat="0">
      <alignment horizontal="left" vertical="top"/>
      <protection hidden="1"/>
    </xf>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 fontId="192" fillId="62" borderId="68"/>
    <xf numFmtId="0" fontId="262" fillId="83" borderId="67" applyNumberFormat="0">
      <alignment horizontal="left" vertical="top"/>
      <protection hidden="1"/>
    </xf>
    <xf numFmtId="0" fontId="9" fillId="0" borderId="0"/>
    <xf numFmtId="0" fontId="9" fillId="0" borderId="0"/>
    <xf numFmtId="175" fontId="9" fillId="0" borderId="0"/>
    <xf numFmtId="0" fontId="9" fillId="0" borderId="0"/>
    <xf numFmtId="175" fontId="9" fillId="0" borderId="0"/>
    <xf numFmtId="0" fontId="9" fillId="0" borderId="0"/>
    <xf numFmtId="0" fontId="9" fillId="0" borderId="0"/>
    <xf numFmtId="175" fontId="9" fillId="0" borderId="0"/>
    <xf numFmtId="0" fontId="9" fillId="0" borderId="0"/>
    <xf numFmtId="0" fontId="9" fillId="5" borderId="16" applyNumberFormat="0" applyFont="0" applyAlignment="0" applyProtection="0"/>
    <xf numFmtId="17" fontId="192" fillId="62" borderId="68"/>
    <xf numFmtId="9" fontId="9" fillId="0" borderId="0" applyFont="0" applyFill="0" applyBorder="0" applyAlignment="0" applyProtection="0"/>
    <xf numFmtId="0" fontId="22" fillId="68" borderId="69" applyNumberFormat="0" applyBorder="0">
      <protection locked="0"/>
    </xf>
    <xf numFmtId="9" fontId="9" fillId="0" borderId="0" applyFont="0" applyFill="0" applyBorder="0" applyAlignment="0" applyProtection="0"/>
    <xf numFmtId="0" fontId="9" fillId="0" borderId="0"/>
    <xf numFmtId="0" fontId="9" fillId="0" borderId="0" applyFont="0" applyFill="0" applyBorder="0" applyAlignment="0" applyProtection="0"/>
    <xf numFmtId="0" fontId="9" fillId="0" borderId="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175" fontId="9" fillId="0" borderId="0"/>
    <xf numFmtId="0" fontId="9" fillId="0" borderId="0"/>
    <xf numFmtId="175" fontId="9" fillId="0" borderId="0"/>
    <xf numFmtId="0" fontId="9" fillId="0" borderId="0"/>
    <xf numFmtId="0" fontId="9" fillId="0" borderId="0"/>
    <xf numFmtId="175" fontId="9" fillId="0" borderId="0"/>
    <xf numFmtId="0" fontId="9" fillId="0" borderId="0"/>
    <xf numFmtId="0" fontId="9" fillId="5" borderId="16" applyNumberFormat="0" applyFont="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167"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165" fillId="0" borderId="53"/>
    <xf numFmtId="0" fontId="9" fillId="13" borderId="0" applyNumberFormat="0" applyBorder="0" applyAlignment="0" applyProtection="0"/>
    <xf numFmtId="0" fontId="9" fillId="17" borderId="0" applyNumberFormat="0" applyBorder="0" applyAlignment="0" applyProtection="0"/>
    <xf numFmtId="0" fontId="9" fillId="21" borderId="0" applyNumberFormat="0" applyBorder="0" applyAlignment="0" applyProtection="0"/>
    <xf numFmtId="0" fontId="9" fillId="25" borderId="0" applyNumberFormat="0" applyBorder="0" applyAlignment="0" applyProtection="0"/>
    <xf numFmtId="0" fontId="9" fillId="29" borderId="0" applyNumberFormat="0" applyBorder="0" applyAlignment="0" applyProtection="0"/>
    <xf numFmtId="0" fontId="9" fillId="33" borderId="0" applyNumberFormat="0" applyBorder="0" applyAlignment="0" applyProtection="0"/>
    <xf numFmtId="216" fontId="9" fillId="14" borderId="0" applyNumberFormat="0" applyBorder="0" applyAlignment="0" applyProtection="0"/>
    <xf numFmtId="217" fontId="9" fillId="14" borderId="0" applyNumberFormat="0" applyBorder="0" applyAlignment="0" applyProtection="0"/>
    <xf numFmtId="218" fontId="9" fillId="14" borderId="0" applyNumberFormat="0" applyBorder="0" applyAlignment="0" applyProtection="0"/>
    <xf numFmtId="0" fontId="9" fillId="14" borderId="0" applyNumberFormat="0" applyBorder="0" applyAlignment="0" applyProtection="0"/>
    <xf numFmtId="0" fontId="9" fillId="18" borderId="0" applyNumberFormat="0" applyBorder="0" applyAlignment="0" applyProtection="0"/>
    <xf numFmtId="0" fontId="9" fillId="22" borderId="0" applyNumberFormat="0" applyBorder="0" applyAlignment="0" applyProtection="0"/>
    <xf numFmtId="0" fontId="9" fillId="26" borderId="0" applyNumberFormat="0" applyBorder="0" applyAlignment="0" applyProtection="0"/>
    <xf numFmtId="0" fontId="9" fillId="30" borderId="0" applyNumberFormat="0" applyBorder="0" applyAlignment="0" applyProtection="0"/>
    <xf numFmtId="0" fontId="9" fillId="34"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220" fontId="9" fillId="0" borderId="0">
      <protection locked="0"/>
    </xf>
    <xf numFmtId="250" fontId="9" fillId="0" borderId="0">
      <protection locked="0"/>
    </xf>
    <xf numFmtId="0" fontId="9" fillId="0" borderId="0">
      <protection locked="0"/>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234" fontId="9" fillId="0" borderId="0"/>
    <xf numFmtId="0" fontId="9" fillId="0" borderId="0"/>
    <xf numFmtId="0" fontId="9" fillId="0" borderId="0"/>
    <xf numFmtId="0" fontId="9" fillId="0" borderId="0"/>
    <xf numFmtId="0" fontId="9" fillId="0" borderId="0"/>
    <xf numFmtId="0" fontId="9" fillId="0" borderId="0"/>
    <xf numFmtId="0" fontId="9" fillId="5" borderId="16" applyNumberFormat="0" applyFont="0" applyAlignment="0" applyProtection="0"/>
    <xf numFmtId="0" fontId="9" fillId="5" borderId="16" applyNumberFormat="0" applyFont="0" applyAlignment="0" applyProtection="0"/>
    <xf numFmtId="0" fontId="9" fillId="5" borderId="16"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4" fontId="219" fillId="78" borderId="65" applyNumberFormat="0" applyProtection="0">
      <alignment horizontal="left" vertical="center" indent="1"/>
    </xf>
    <xf numFmtId="43" fontId="9" fillId="0" borderId="0" applyFont="0" applyFill="0" applyBorder="0" applyAlignment="0" applyProtection="0"/>
    <xf numFmtId="0" fontId="9" fillId="5" borderId="16" applyNumberFormat="0" applyFont="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167"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167" fontId="9" fillId="0" borderId="0" applyFont="0" applyFill="0" applyBorder="0" applyAlignment="0" applyProtection="0"/>
    <xf numFmtId="0" fontId="9" fillId="0" borderId="0"/>
    <xf numFmtId="0" fontId="9" fillId="0" borderId="0"/>
    <xf numFmtId="0" fontId="9" fillId="0" borderId="0"/>
    <xf numFmtId="0" fontId="9" fillId="0" borderId="0"/>
    <xf numFmtId="0" fontId="22" fillId="68" borderId="69" applyNumberFormat="0" applyBorder="0">
      <protection locked="0"/>
    </xf>
    <xf numFmtId="1" fontId="176" fillId="0" borderId="66">
      <alignment vertical="top"/>
    </xf>
    <xf numFmtId="43" fontId="9" fillId="0" borderId="0" applyFont="0" applyFill="0" applyBorder="0" applyAlignment="0" applyProtection="0"/>
    <xf numFmtId="43" fontId="9" fillId="0" borderId="0" applyFont="0" applyFill="0" applyBorder="0" applyAlignment="0" applyProtection="0"/>
    <xf numFmtId="9" fontId="9" fillId="0" borderId="0" applyFont="0" applyFill="0" applyBorder="0" applyAlignment="0" applyProtection="0"/>
    <xf numFmtId="0" fontId="9" fillId="0" borderId="0"/>
    <xf numFmtId="0" fontId="9" fillId="13" borderId="0" applyNumberFormat="0" applyBorder="0" applyAlignment="0" applyProtection="0"/>
    <xf numFmtId="0" fontId="9" fillId="17" borderId="0" applyNumberFormat="0" applyBorder="0" applyAlignment="0" applyProtection="0"/>
    <xf numFmtId="0" fontId="9" fillId="21" borderId="0" applyNumberFormat="0" applyBorder="0" applyAlignment="0" applyProtection="0"/>
    <xf numFmtId="0" fontId="9" fillId="25" borderId="0" applyNumberFormat="0" applyBorder="0" applyAlignment="0" applyProtection="0"/>
    <xf numFmtId="0" fontId="9" fillId="29" borderId="0" applyNumberFormat="0" applyBorder="0" applyAlignment="0" applyProtection="0"/>
    <xf numFmtId="0" fontId="9" fillId="33" borderId="0" applyNumberFormat="0" applyBorder="0" applyAlignment="0" applyProtection="0"/>
    <xf numFmtId="0" fontId="9" fillId="14" borderId="0" applyNumberFormat="0" applyBorder="0" applyAlignment="0" applyProtection="0"/>
    <xf numFmtId="0" fontId="9" fillId="18" borderId="0" applyNumberFormat="0" applyBorder="0" applyAlignment="0" applyProtection="0"/>
    <xf numFmtId="0" fontId="9" fillId="22" borderId="0" applyNumberFormat="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26" borderId="0" applyNumberFormat="0" applyBorder="0" applyAlignment="0" applyProtection="0"/>
    <xf numFmtId="0" fontId="9" fillId="30" borderId="0" applyNumberFormat="0" applyBorder="0" applyAlignment="0" applyProtection="0"/>
    <xf numFmtId="0" fontId="9" fillId="34" borderId="0" applyNumberFormat="0" applyBorder="0" applyAlignment="0" applyProtection="0"/>
    <xf numFmtId="0" fontId="9" fillId="5" borderId="16" applyNumberFormat="0" applyFont="0" applyAlignment="0" applyProtection="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9" fontId="9" fillId="0" borderId="0" applyFont="0" applyFill="0" applyBorder="0" applyAlignment="0" applyProtection="0"/>
    <xf numFmtId="0" fontId="9" fillId="0" borderId="0"/>
    <xf numFmtId="9"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9"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165" fillId="0" borderId="53"/>
    <xf numFmtId="0" fontId="22" fillId="68" borderId="69" applyNumberFormat="0" applyBorder="0">
      <protection locked="0"/>
    </xf>
    <xf numFmtId="17" fontId="192" fillId="62" borderId="68"/>
    <xf numFmtId="0" fontId="9" fillId="0" borderId="0"/>
    <xf numFmtId="0" fontId="262" fillId="83" borderId="67" applyNumberFormat="0">
      <alignment horizontal="left" vertical="top"/>
      <protection hidden="1"/>
    </xf>
    <xf numFmtId="0" fontId="22" fillId="68" borderId="69" applyNumberFormat="0" applyBorder="0">
      <protection locked="0"/>
    </xf>
    <xf numFmtId="4" fontId="219" fillId="78" borderId="65" applyNumberFormat="0" applyProtection="0">
      <alignment horizontal="left" vertical="center" indent="1"/>
    </xf>
    <xf numFmtId="4" fontId="219" fillId="78" borderId="65" applyNumberFormat="0" applyProtection="0">
      <alignment horizontal="left" vertical="center" indent="1"/>
    </xf>
    <xf numFmtId="17" fontId="192" fillId="62" borderId="68"/>
    <xf numFmtId="4" fontId="219" fillId="78" borderId="65" applyNumberFormat="0" applyProtection="0">
      <alignment horizontal="left" vertical="center" indent="1"/>
    </xf>
    <xf numFmtId="17" fontId="192" fillId="62" borderId="68"/>
    <xf numFmtId="0" fontId="22" fillId="68" borderId="69" applyNumberFormat="0" applyBorder="0">
      <protection locked="0"/>
    </xf>
    <xf numFmtId="176" fontId="9" fillId="0" borderId="0" applyFont="0" applyFill="0" applyBorder="0" applyAlignment="0" applyProtection="0"/>
    <xf numFmtId="0" fontId="9" fillId="0" borderId="0"/>
    <xf numFmtId="17" fontId="192" fillId="62" borderId="68"/>
    <xf numFmtId="175" fontId="9" fillId="0" borderId="0"/>
    <xf numFmtId="17" fontId="192" fillId="62" borderId="68"/>
    <xf numFmtId="0" fontId="165" fillId="0" borderId="53"/>
    <xf numFmtId="0" fontId="9" fillId="0" borderId="0"/>
    <xf numFmtId="175" fontId="9" fillId="0" borderId="0"/>
    <xf numFmtId="43" fontId="9" fillId="0" borderId="0" applyFont="0" applyFill="0" applyBorder="0" applyAlignment="0" applyProtection="0"/>
    <xf numFmtId="17" fontId="192" fillId="62" borderId="68"/>
    <xf numFmtId="17" fontId="192" fillId="62" borderId="68"/>
    <xf numFmtId="4" fontId="219" fillId="78" borderId="65" applyNumberFormat="0" applyProtection="0">
      <alignment horizontal="left" vertical="center" indent="1"/>
    </xf>
    <xf numFmtId="0" fontId="22" fillId="68" borderId="69" applyNumberFormat="0" applyBorder="0">
      <protection locked="0"/>
    </xf>
    <xf numFmtId="0" fontId="22" fillId="68" borderId="69" applyNumberFormat="0" applyBorder="0">
      <protection locked="0"/>
    </xf>
    <xf numFmtId="0" fontId="9" fillId="0" borderId="0"/>
    <xf numFmtId="17" fontId="192" fillId="62" borderId="68"/>
    <xf numFmtId="43" fontId="9" fillId="0" borderId="0" applyFont="0" applyFill="0" applyBorder="0" applyAlignment="0" applyProtection="0"/>
    <xf numFmtId="4" fontId="219" fillId="78" borderId="65" applyNumberFormat="0" applyProtection="0">
      <alignment horizontal="left" vertical="center" indent="1"/>
    </xf>
    <xf numFmtId="4" fontId="219" fillId="78" borderId="65" applyNumberFormat="0" applyProtection="0">
      <alignment horizontal="left" vertical="center" indent="1"/>
    </xf>
    <xf numFmtId="4" fontId="219" fillId="78" borderId="65" applyNumberFormat="0" applyProtection="0">
      <alignment horizontal="left" vertical="center" indent="1"/>
    </xf>
    <xf numFmtId="0" fontId="9" fillId="0" borderId="0"/>
    <xf numFmtId="0" fontId="9" fillId="0" borderId="0"/>
    <xf numFmtId="0" fontId="22" fillId="68" borderId="69" applyNumberFormat="0" applyBorder="0">
      <protection locked="0"/>
    </xf>
    <xf numFmtId="4" fontId="219" fillId="78" borderId="65" applyNumberFormat="0" applyProtection="0">
      <alignment horizontal="left" vertical="center" indent="1"/>
    </xf>
    <xf numFmtId="17" fontId="192" fillId="62" borderId="68"/>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 fontId="219" fillId="78" borderId="65" applyNumberFormat="0" applyProtection="0">
      <alignment horizontal="left" vertical="center" inden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5" fillId="0" borderId="53"/>
    <xf numFmtId="0" fontId="9" fillId="0" borderId="0"/>
    <xf numFmtId="0" fontId="262" fillId="83" borderId="67" applyNumberFormat="0">
      <alignment horizontal="left" vertical="top"/>
      <protection hidden="1"/>
    </xf>
    <xf numFmtId="43" fontId="9" fillId="0" borderId="0" applyFont="0" applyFill="0" applyBorder="0" applyAlignment="0" applyProtection="0"/>
    <xf numFmtId="0" fontId="9" fillId="0" borderId="0"/>
    <xf numFmtId="0" fontId="22" fillId="68" borderId="69" applyNumberFormat="0" applyBorder="0">
      <protection locked="0"/>
    </xf>
    <xf numFmtId="0" fontId="9" fillId="0" borderId="0"/>
    <xf numFmtId="0" fontId="22" fillId="68" borderId="69" applyNumberFormat="0" applyBorder="0">
      <protection locked="0"/>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9"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165" fillId="0" borderId="53"/>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4" fontId="219" fillId="78" borderId="65" applyNumberFormat="0" applyProtection="0">
      <alignment horizontal="left" vertical="center" indent="1"/>
    </xf>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0" fontId="9" fillId="0" borderId="0"/>
    <xf numFmtId="0" fontId="9" fillId="0" borderId="0"/>
    <xf numFmtId="0" fontId="9" fillId="0" borderId="0"/>
    <xf numFmtId="0" fontId="9" fillId="0" borderId="0"/>
    <xf numFmtId="4" fontId="219" fillId="78" borderId="65" applyNumberFormat="0" applyProtection="0">
      <alignment horizontal="left" vertical="center" indent="1"/>
    </xf>
    <xf numFmtId="0" fontId="9" fillId="0" borderId="0"/>
    <xf numFmtId="0" fontId="22" fillId="68" borderId="69" applyNumberFormat="0" applyBorder="0">
      <protection locked="0"/>
    </xf>
    <xf numFmtId="0" fontId="9" fillId="0" borderId="0"/>
    <xf numFmtId="0" fontId="9" fillId="0" borderId="0"/>
    <xf numFmtId="43"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0" fontId="9" fillId="0" borderId="0"/>
    <xf numFmtId="0" fontId="262" fillId="83" borderId="67" applyNumberFormat="0">
      <alignment horizontal="left" vertical="top"/>
      <protection hidden="1"/>
    </xf>
    <xf numFmtId="0" fontId="9" fillId="0" borderId="0"/>
    <xf numFmtId="4" fontId="219" fillId="78" borderId="65" applyNumberFormat="0" applyProtection="0">
      <alignment horizontal="left" vertical="center" indent="1"/>
    </xf>
    <xf numFmtId="0" fontId="9" fillId="0" borderId="0"/>
    <xf numFmtId="0" fontId="9" fillId="0" borderId="0"/>
    <xf numFmtId="0" fontId="9" fillId="0" borderId="0"/>
    <xf numFmtId="0" fontId="9" fillId="0" borderId="0"/>
    <xf numFmtId="43" fontId="9" fillId="0" borderId="0" applyFont="0" applyFill="0" applyBorder="0" applyAlignment="0" applyProtection="0"/>
    <xf numFmtId="189" fontId="9" fillId="0" borderId="0" applyFont="0" applyFill="0" applyBorder="0" applyAlignment="0" applyProtection="0"/>
    <xf numFmtId="17" fontId="192" fillId="62" borderId="68"/>
    <xf numFmtId="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9" fontId="9" fillId="0" borderId="0" applyFont="0" applyFill="0" applyBorder="0" applyAlignment="0" applyProtection="0"/>
    <xf numFmtId="0" fontId="9" fillId="0" borderId="0"/>
    <xf numFmtId="17" fontId="192" fillId="62" borderId="68"/>
    <xf numFmtId="17" fontId="192" fillId="62" borderId="68"/>
    <xf numFmtId="0" fontId="9" fillId="0" borderId="0"/>
    <xf numFmtId="0" fontId="9" fillId="0" borderId="0"/>
    <xf numFmtId="0" fontId="9" fillId="0" borderId="0"/>
    <xf numFmtId="189" fontId="9" fillId="0" borderId="0" applyFont="0" applyFill="0" applyBorder="0" applyAlignment="0" applyProtection="0"/>
    <xf numFmtId="4" fontId="219" fillId="78" borderId="65" applyNumberFormat="0" applyProtection="0">
      <alignment horizontal="left" vertical="center" indent="1"/>
    </xf>
    <xf numFmtId="0" fontId="9" fillId="0" borderId="0"/>
    <xf numFmtId="0" fontId="9" fillId="0" borderId="0"/>
    <xf numFmtId="0" fontId="9" fillId="0" borderId="0"/>
    <xf numFmtId="189"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9" fontId="9" fillId="0" borderId="0" applyFont="0" applyFill="0" applyBorder="0" applyAlignment="0" applyProtection="0"/>
    <xf numFmtId="0" fontId="9" fillId="0" borderId="0"/>
    <xf numFmtId="0" fontId="9" fillId="0" borderId="0"/>
    <xf numFmtId="4" fontId="219" fillId="78" borderId="65" applyNumberFormat="0" applyProtection="0">
      <alignment horizontal="left" vertical="center" inden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7" fontId="192" fillId="62" borderId="68"/>
    <xf numFmtId="4" fontId="219" fillId="78" borderId="65" applyNumberFormat="0" applyProtection="0">
      <alignment horizontal="left" vertical="center" indent="1"/>
    </xf>
    <xf numFmtId="43"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175"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0" fontId="9" fillId="0" borderId="0"/>
    <xf numFmtId="0" fontId="9" fillId="0" borderId="0"/>
    <xf numFmtId="0" fontId="9" fillId="0" borderId="0"/>
    <xf numFmtId="9" fontId="9" fillId="0" borderId="0" applyFont="0" applyFill="0" applyBorder="0" applyAlignment="0" applyProtection="0"/>
    <xf numFmtId="0" fontId="22" fillId="68" borderId="69" applyNumberFormat="0" applyBorder="0">
      <protection locked="0"/>
    </xf>
    <xf numFmtId="4" fontId="219" fillId="78" borderId="65" applyNumberFormat="0" applyProtection="0">
      <alignment horizontal="left" vertical="center" indent="1"/>
    </xf>
    <xf numFmtId="0" fontId="9" fillId="0" borderId="0"/>
    <xf numFmtId="0" fontId="9" fillId="0" borderId="0"/>
    <xf numFmtId="175" fontId="9" fillId="0" borderId="0"/>
    <xf numFmtId="0" fontId="9" fillId="0" borderId="0"/>
    <xf numFmtId="0" fontId="9" fillId="0" borderId="0"/>
    <xf numFmtId="175" fontId="9" fillId="0" borderId="0"/>
    <xf numFmtId="0" fontId="91" fillId="0" borderId="67" applyNumberFormat="0" applyAlignment="0" applyProtection="0">
      <alignment horizontal="left" vertical="center"/>
    </xf>
    <xf numFmtId="0" fontId="9" fillId="0" borderId="0"/>
    <xf numFmtId="0" fontId="9" fillId="0" borderId="0"/>
    <xf numFmtId="43" fontId="9" fillId="0" borderId="0" applyFont="0" applyFill="0" applyBorder="0" applyAlignment="0" applyProtection="0"/>
    <xf numFmtId="0" fontId="9" fillId="0" borderId="0"/>
    <xf numFmtId="17" fontId="192" fillId="62" borderId="68"/>
    <xf numFmtId="0" fontId="9" fillId="0" borderId="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22" fillId="68" borderId="69" applyNumberFormat="0" applyBorder="0">
      <protection locked="0"/>
    </xf>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5" borderId="16" applyNumberFormat="0" applyFont="0" applyAlignment="0" applyProtection="0"/>
    <xf numFmtId="0" fontId="9" fillId="0" borderId="0"/>
    <xf numFmtId="0" fontId="9" fillId="0" borderId="0"/>
    <xf numFmtId="0" fontId="9" fillId="0" borderId="0"/>
    <xf numFmtId="0" fontId="9" fillId="0" borderId="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18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 fontId="219" fillId="78" borderId="65" applyNumberFormat="0" applyProtection="0">
      <alignment horizontal="left" vertical="center" indent="1"/>
    </xf>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176" fontId="9" fillId="0" borderId="0" applyFont="0" applyFill="0" applyBorder="0" applyAlignment="0" applyProtection="0"/>
    <xf numFmtId="0" fontId="9" fillId="0" borderId="0"/>
    <xf numFmtId="175" fontId="9" fillId="0" borderId="0"/>
    <xf numFmtId="0" fontId="9" fillId="0" borderId="0"/>
    <xf numFmtId="175"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175" fontId="9" fillId="0" borderId="0"/>
    <xf numFmtId="0" fontId="9" fillId="0" borderId="0"/>
    <xf numFmtId="175" fontId="9" fillId="0" borderId="0"/>
    <xf numFmtId="0" fontId="9" fillId="0" borderId="0"/>
    <xf numFmtId="0" fontId="9" fillId="0" borderId="0"/>
    <xf numFmtId="175" fontId="9" fillId="0" borderId="0"/>
    <xf numFmtId="0" fontId="9" fillId="0" borderId="0"/>
    <xf numFmtId="0" fontId="9" fillId="5" borderId="16" applyNumberFormat="0" applyFont="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7"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 fontId="219" fillId="78" borderId="65" applyNumberFormat="0" applyProtection="0">
      <alignment horizontal="left" vertical="center" indent="1"/>
    </xf>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167" fontId="9" fillId="0" borderId="0" applyFont="0" applyFill="0" applyBorder="0" applyAlignment="0" applyProtection="0"/>
    <xf numFmtId="43" fontId="9" fillId="0" borderId="0" applyFont="0" applyFill="0" applyBorder="0" applyAlignment="0" applyProtection="0"/>
    <xf numFmtId="0" fontId="9" fillId="0" borderId="0"/>
    <xf numFmtId="44"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165" fillId="0" borderId="53"/>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 fontId="219" fillId="78" borderId="65" applyNumberFormat="0" applyProtection="0">
      <alignment horizontal="left" vertical="center" indent="1"/>
    </xf>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22" fillId="68" borderId="69" applyNumberFormat="0" applyBorder="0">
      <protection locked="0"/>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1" fontId="176" fillId="0" borderId="66">
      <alignment vertical="top"/>
    </xf>
    <xf numFmtId="43"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9" fillId="0" borderId="0"/>
    <xf numFmtId="1" fontId="176" fillId="0" borderId="66">
      <alignment vertical="top"/>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43" fontId="9" fillId="0" borderId="0" applyFont="0" applyFill="0" applyBorder="0" applyAlignment="0" applyProtection="0"/>
    <xf numFmtId="0" fontId="22" fillId="68" borderId="69" applyNumberFormat="0" applyBorder="0">
      <protection locked="0"/>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7" fontId="192" fillId="62" borderId="68"/>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9" fontId="9" fillId="0" borderId="0" applyFont="0" applyFill="0" applyBorder="0" applyAlignment="0" applyProtection="0"/>
    <xf numFmtId="0" fontId="9" fillId="0" borderId="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9" fontId="9" fillId="0" borderId="0" applyFont="0" applyFill="0" applyBorder="0" applyAlignment="0" applyProtection="0"/>
    <xf numFmtId="0" fontId="9" fillId="0" borderId="0"/>
    <xf numFmtId="0" fontId="9" fillId="0" borderId="0"/>
    <xf numFmtId="0" fontId="9" fillId="0" borderId="0"/>
    <xf numFmtId="18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1" fillId="0" borderId="67" applyNumberFormat="0" applyAlignment="0" applyProtection="0">
      <alignment horizontal="left" vertical="center"/>
    </xf>
    <xf numFmtId="0" fontId="9" fillId="0" borderId="0"/>
    <xf numFmtId="0" fontId="22" fillId="68" borderId="69" applyNumberFormat="0" applyBorder="0">
      <protection locked="0"/>
    </xf>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9" fillId="0" borderId="0"/>
    <xf numFmtId="0" fontId="9" fillId="0" borderId="0"/>
    <xf numFmtId="9" fontId="9" fillId="0" borderId="0" applyFont="0" applyFill="0" applyBorder="0" applyAlignment="0" applyProtection="0"/>
    <xf numFmtId="0" fontId="9" fillId="0" borderId="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22" fillId="68" borderId="69" applyNumberFormat="0" applyBorder="0">
      <protection locked="0"/>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0" fontId="9" fillId="0" borderId="0"/>
    <xf numFmtId="189"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9" fontId="9" fillId="0" borderId="0" applyFont="0" applyFill="0" applyBorder="0" applyAlignment="0" applyProtection="0"/>
    <xf numFmtId="0" fontId="9" fillId="0" borderId="0"/>
    <xf numFmtId="0" fontId="9" fillId="0" borderId="0"/>
    <xf numFmtId="0" fontId="9" fillId="0" borderId="0"/>
    <xf numFmtId="278" fontId="9" fillId="0" borderId="0"/>
    <xf numFmtId="0" fontId="9" fillId="0" borderId="0"/>
    <xf numFmtId="9"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189" fontId="9" fillId="0" borderId="0" applyFont="0" applyFill="0" applyBorder="0" applyAlignment="0" applyProtection="0"/>
    <xf numFmtId="0" fontId="9" fillId="0" borderId="0"/>
    <xf numFmtId="0" fontId="9" fillId="0" borderId="0"/>
    <xf numFmtId="0" fontId="9" fillId="0" borderId="0"/>
    <xf numFmtId="0" fontId="9" fillId="0" borderId="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1" fillId="0" borderId="67" applyNumberFormat="0" applyAlignment="0" applyProtection="0">
      <alignment horizontal="left" vertical="center"/>
    </xf>
    <xf numFmtId="17" fontId="192" fillId="62" borderId="68"/>
    <xf numFmtId="0" fontId="9" fillId="0" borderId="0"/>
    <xf numFmtId="0" fontId="262" fillId="83" borderId="67" applyNumberFormat="0">
      <alignment horizontal="left" vertical="top"/>
      <protection hidden="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9" fontId="9" fillId="0" borderId="0" applyFont="0" applyFill="0" applyBorder="0" applyAlignment="0" applyProtection="0"/>
    <xf numFmtId="0" fontId="9" fillId="0" borderId="0"/>
    <xf numFmtId="0" fontId="9" fillId="0" borderId="0"/>
    <xf numFmtId="0" fontId="9" fillId="0" borderId="0"/>
    <xf numFmtId="0" fontId="9" fillId="0" borderId="0"/>
    <xf numFmtId="9" fontId="9" fillId="0" borderId="0" applyFont="0" applyFill="0" applyBorder="0" applyAlignment="0" applyProtection="0"/>
    <xf numFmtId="0" fontId="9" fillId="0" borderId="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 fontId="219" fillId="78" borderId="65" applyNumberFormat="0" applyProtection="0">
      <alignment horizontal="left" vertical="center" indent="1"/>
    </xf>
    <xf numFmtId="43" fontId="9" fillId="0" borderId="0" applyFont="0" applyFill="0" applyBorder="0" applyAlignment="0" applyProtection="0"/>
    <xf numFmtId="0" fontId="9" fillId="0" borderId="0"/>
    <xf numFmtId="0" fontId="9" fillId="0" borderId="0"/>
    <xf numFmtId="0" fontId="9" fillId="0" borderId="0"/>
    <xf numFmtId="0" fontId="9" fillId="0" borderId="0"/>
    <xf numFmtId="4" fontId="219" fillId="78" borderId="65" applyNumberFormat="0" applyProtection="0">
      <alignment horizontal="left" vertical="center" indent="1"/>
    </xf>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0" fontId="9" fillId="0" borderId="0"/>
    <xf numFmtId="9"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0" borderId="0"/>
    <xf numFmtId="9" fontId="9" fillId="0" borderId="0" applyFont="0" applyFill="0" applyBorder="0" applyAlignment="0" applyProtection="0"/>
    <xf numFmtId="0" fontId="9" fillId="0" borderId="0"/>
    <xf numFmtId="9" fontId="9" fillId="0" borderId="0" applyFont="0" applyFill="0" applyBorder="0" applyAlignment="0" applyProtection="0"/>
    <xf numFmtId="4" fontId="219" fillId="78" borderId="65" applyNumberFormat="0" applyProtection="0">
      <alignment horizontal="left" vertical="center" indent="1"/>
    </xf>
    <xf numFmtId="0" fontId="175" fillId="60" borderId="53"/>
    <xf numFmtId="0" fontId="165" fillId="0" borderId="53"/>
    <xf numFmtId="0" fontId="157" fillId="0" borderId="35" applyNumberFormat="0" applyFill="0" applyAlignment="0" applyProtection="0"/>
    <xf numFmtId="0" fontId="158" fillId="0" borderId="35" applyNumberFormat="0" applyFill="0" applyAlignment="0" applyProtection="0"/>
    <xf numFmtId="0" fontId="157" fillId="0" borderId="35" applyNumberFormat="0" applyFill="0" applyAlignment="0" applyProtection="0"/>
    <xf numFmtId="0" fontId="156" fillId="54" borderId="33" applyNumberFormat="0" applyAlignment="0" applyProtection="0"/>
    <xf numFmtId="175" fontId="157" fillId="0" borderId="35" applyNumberFormat="0" applyFill="0" applyAlignment="0" applyProtection="0"/>
    <xf numFmtId="0" fontId="157" fillId="0" borderId="35" applyNumberFormat="0" applyFill="0" applyAlignment="0" applyProtection="0"/>
    <xf numFmtId="0" fontId="155" fillId="54" borderId="33" applyNumberFormat="0" applyAlignment="0" applyProtection="0"/>
    <xf numFmtId="0" fontId="156" fillId="54" borderId="33" applyNumberFormat="0" applyAlignment="0" applyProtection="0"/>
    <xf numFmtId="0" fontId="155" fillId="54" borderId="33" applyNumberFormat="0" applyAlignment="0" applyProtection="0"/>
    <xf numFmtId="0" fontId="43" fillId="57" borderId="32" applyNumberFormat="0" applyFont="0" applyAlignment="0" applyProtection="0"/>
    <xf numFmtId="0" fontId="45" fillId="57" borderId="32" applyNumberFormat="0" applyFont="0" applyAlignment="0" applyProtection="0"/>
    <xf numFmtId="0" fontId="43" fillId="57" borderId="32" applyNumberFormat="0" applyFont="0" applyAlignment="0" applyProtection="0"/>
    <xf numFmtId="175" fontId="23" fillId="57" borderId="32" applyNumberFormat="0" applyFont="0" applyAlignment="0" applyProtection="0"/>
    <xf numFmtId="0" fontId="43" fillId="57" borderId="32" applyNumberFormat="0" applyFont="0" applyAlignment="0" applyProtection="0"/>
    <xf numFmtId="0" fontId="148" fillId="41" borderId="26" applyNumberFormat="0" applyAlignment="0" applyProtection="0"/>
    <xf numFmtId="0" fontId="149" fillId="41" borderId="26" applyNumberFormat="0" applyAlignment="0" applyProtection="0"/>
    <xf numFmtId="0" fontId="148" fillId="41" borderId="26" applyNumberFormat="0" applyAlignment="0" applyProtection="0"/>
    <xf numFmtId="175" fontId="148" fillId="41" borderId="26" applyNumberFormat="0" applyAlignment="0" applyProtection="0"/>
    <xf numFmtId="0" fontId="148" fillId="41" borderId="26" applyNumberFormat="0" applyAlignment="0" applyProtection="0"/>
    <xf numFmtId="0" fontId="148" fillId="41" borderId="26" applyNumberFormat="0" applyAlignment="0" applyProtection="0"/>
    <xf numFmtId="0" fontId="22" fillId="57" borderId="32" applyNumberFormat="0" applyFont="0" applyAlignment="0" applyProtection="0"/>
    <xf numFmtId="0" fontId="134" fillId="54" borderId="26" applyNumberFormat="0" applyAlignment="0" applyProtection="0"/>
    <xf numFmtId="0" fontId="134" fillId="54" borderId="26" applyNumberFormat="0" applyAlignment="0" applyProtection="0"/>
    <xf numFmtId="0" fontId="135" fillId="54" borderId="26" applyNumberFormat="0" applyAlignment="0" applyProtection="0"/>
    <xf numFmtId="0" fontId="134" fillId="54" borderId="26" applyNumberFormat="0" applyAlignment="0" applyProtection="0"/>
    <xf numFmtId="0" fontId="135" fillId="54" borderId="26" applyNumberFormat="0" applyAlignment="0" applyProtection="0"/>
    <xf numFmtId="175" fontId="134" fillId="54" borderId="26" applyNumberFormat="0" applyAlignment="0" applyProtection="0"/>
    <xf numFmtId="0" fontId="135" fillId="54" borderId="26" applyNumberFormat="0" applyAlignment="0" applyProtection="0"/>
    <xf numFmtId="0" fontId="134" fillId="54" borderId="26" applyNumberFormat="0" applyAlignment="0" applyProtection="0"/>
    <xf numFmtId="4" fontId="219" fillId="68" borderId="58" applyNumberFormat="0" applyProtection="0">
      <alignment vertical="center"/>
    </xf>
    <xf numFmtId="4" fontId="220" fillId="68" borderId="58" applyNumberFormat="0" applyProtection="0">
      <alignment vertical="center"/>
    </xf>
    <xf numFmtId="4" fontId="221" fillId="68" borderId="58" applyNumberFormat="0" applyProtection="0">
      <alignment horizontal="left" vertical="center" indent="1"/>
    </xf>
    <xf numFmtId="0" fontId="157" fillId="68" borderId="58" applyNumberFormat="0" applyProtection="0">
      <alignment horizontal="left" vertical="top" indent="1"/>
    </xf>
    <xf numFmtId="4" fontId="221" fillId="70" borderId="58" applyNumberFormat="0" applyProtection="0">
      <alignment horizontal="right" vertical="center"/>
    </xf>
    <xf numFmtId="4" fontId="221" fillId="71" borderId="58" applyNumberFormat="0" applyProtection="0">
      <alignment horizontal="right" vertical="center"/>
    </xf>
    <xf numFmtId="4" fontId="221" fillId="72" borderId="58" applyNumberFormat="0" applyProtection="0">
      <alignment horizontal="right" vertical="center"/>
    </xf>
    <xf numFmtId="4" fontId="221" fillId="61" borderId="58" applyNumberFormat="0" applyProtection="0">
      <alignment horizontal="right" vertical="center"/>
    </xf>
    <xf numFmtId="4" fontId="221" fillId="73" borderId="58" applyNumberFormat="0" applyProtection="0">
      <alignment horizontal="right" vertical="center"/>
    </xf>
    <xf numFmtId="4" fontId="221" fillId="74" borderId="58" applyNumberFormat="0" applyProtection="0">
      <alignment horizontal="right" vertical="center"/>
    </xf>
    <xf numFmtId="4" fontId="221" fillId="75" borderId="58" applyNumberFormat="0" applyProtection="0">
      <alignment horizontal="right" vertical="center"/>
    </xf>
    <xf numFmtId="4" fontId="221" fillId="76" borderId="58" applyNumberFormat="0" applyProtection="0">
      <alignment horizontal="right" vertical="center"/>
    </xf>
    <xf numFmtId="4" fontId="221" fillId="77" borderId="58" applyNumberFormat="0" applyProtection="0">
      <alignment horizontal="right" vertical="center"/>
    </xf>
    <xf numFmtId="4" fontId="219" fillId="78" borderId="65" applyNumberFormat="0" applyProtection="0">
      <alignment horizontal="left" vertical="center" indent="1"/>
    </xf>
    <xf numFmtId="4" fontId="221" fillId="79" borderId="58" applyNumberFormat="0" applyProtection="0">
      <alignment horizontal="right" vertical="center"/>
    </xf>
    <xf numFmtId="0" fontId="22" fillId="69" borderId="58" applyNumberFormat="0" applyProtection="0">
      <alignment horizontal="left" vertical="center" indent="1"/>
    </xf>
    <xf numFmtId="0" fontId="22" fillId="69" borderId="58" applyNumberFormat="0" applyProtection="0">
      <alignment horizontal="left" vertical="top" indent="1"/>
    </xf>
    <xf numFmtId="0" fontId="22" fillId="80" borderId="58" applyNumberFormat="0" applyProtection="0">
      <alignment horizontal="left" vertical="center" indent="1"/>
    </xf>
    <xf numFmtId="0" fontId="22" fillId="80" borderId="58" applyNumberFormat="0" applyProtection="0">
      <alignment horizontal="left" vertical="top" indent="1"/>
    </xf>
    <xf numFmtId="0" fontId="22" fillId="79" borderId="58" applyNumberFormat="0" applyProtection="0">
      <alignment horizontal="left" vertical="center" indent="1"/>
    </xf>
    <xf numFmtId="0" fontId="22" fillId="79" borderId="58" applyNumberFormat="0" applyProtection="0">
      <alignment horizontal="left" vertical="top" indent="1"/>
    </xf>
    <xf numFmtId="0" fontId="22" fillId="81" borderId="58" applyNumberFormat="0" applyProtection="0">
      <alignment horizontal="left" vertical="center" indent="1"/>
    </xf>
    <xf numFmtId="0" fontId="22" fillId="81" borderId="58" applyNumberFormat="0" applyProtection="0">
      <alignment horizontal="left" vertical="top" indent="1"/>
    </xf>
    <xf numFmtId="4" fontId="221" fillId="81" borderId="58" applyNumberFormat="0" applyProtection="0">
      <alignment vertical="center"/>
    </xf>
    <xf numFmtId="4" fontId="222" fillId="81" borderId="58" applyNumberFormat="0" applyProtection="0">
      <alignment vertical="center"/>
    </xf>
    <xf numFmtId="4" fontId="219" fillId="79" borderId="60" applyNumberFormat="0" applyProtection="0">
      <alignment horizontal="left" vertical="center" indent="1"/>
    </xf>
    <xf numFmtId="0" fontId="129" fillId="64" borderId="58" applyNumberFormat="0" applyProtection="0">
      <alignment horizontal="left" vertical="top" indent="1"/>
    </xf>
    <xf numFmtId="4" fontId="221" fillId="81" borderId="58" applyNumberFormat="0" applyProtection="0">
      <alignment horizontal="right" vertical="center"/>
    </xf>
    <xf numFmtId="4" fontId="222" fillId="81" borderId="58" applyNumberFormat="0" applyProtection="0">
      <alignment horizontal="right" vertical="center"/>
    </xf>
    <xf numFmtId="4" fontId="219" fillId="79" borderId="58" applyNumberFormat="0" applyProtection="0">
      <alignment horizontal="left" vertical="center" indent="1"/>
    </xf>
    <xf numFmtId="0" fontId="129" fillId="80" borderId="58" applyNumberFormat="0" applyProtection="0">
      <alignment horizontal="left" vertical="top" indent="1"/>
    </xf>
    <xf numFmtId="4" fontId="223" fillId="80" borderId="60" applyNumberFormat="0" applyProtection="0">
      <alignment horizontal="left" vertical="center" indent="1"/>
    </xf>
    <xf numFmtId="4" fontId="224" fillId="81" borderId="58" applyNumberFormat="0" applyProtection="0">
      <alignment horizontal="right" vertical="center"/>
    </xf>
    <xf numFmtId="0" fontId="189" fillId="0" borderId="53"/>
    <xf numFmtId="0" fontId="191" fillId="0" borderId="53"/>
    <xf numFmtId="0" fontId="206" fillId="0" borderId="53"/>
    <xf numFmtId="0" fontId="230" fillId="0" borderId="53"/>
    <xf numFmtId="175" fontId="157" fillId="0" borderId="35" applyNumberFormat="0" applyFill="0" applyAlignment="0" applyProtection="0"/>
    <xf numFmtId="0" fontId="157" fillId="0" borderId="35" applyNumberFormat="0" applyFill="0" applyAlignment="0" applyProtection="0"/>
    <xf numFmtId="0" fontId="155" fillId="54" borderId="33" applyNumberFormat="0" applyAlignment="0" applyProtection="0"/>
    <xf numFmtId="0" fontId="135" fillId="54" borderId="26" applyNumberFormat="0" applyAlignment="0" applyProtection="0"/>
    <xf numFmtId="17" fontId="192" fillId="62" borderId="68"/>
    <xf numFmtId="0" fontId="134" fillId="54" borderId="26" applyNumberFormat="0" applyAlignment="0" applyProtection="0"/>
    <xf numFmtId="0" fontId="247" fillId="41" borderId="26" applyNumberFormat="0" applyAlignment="0" applyProtection="0"/>
    <xf numFmtId="0" fontId="248" fillId="54" borderId="33" applyNumberFormat="0" applyAlignment="0" applyProtection="0"/>
    <xf numFmtId="0" fontId="249" fillId="54" borderId="26" applyNumberFormat="0" applyAlignment="0" applyProtection="0"/>
    <xf numFmtId="0" fontId="253" fillId="0" borderId="35" applyNumberFormat="0" applyFill="0" applyAlignment="0" applyProtection="0"/>
    <xf numFmtId="0" fontId="53" fillId="57" borderId="32" applyNumberFormat="0" applyFont="0" applyAlignment="0" applyProtection="0"/>
    <xf numFmtId="0" fontId="135" fillId="54" borderId="26" applyNumberFormat="0" applyAlignment="0" applyProtection="0"/>
    <xf numFmtId="0" fontId="199" fillId="59" borderId="53"/>
    <xf numFmtId="0" fontId="156" fillId="54" borderId="33" applyNumberFormat="0" applyAlignment="0" applyProtection="0"/>
    <xf numFmtId="0" fontId="22" fillId="68" borderId="69" applyNumberFormat="0" applyBorder="0">
      <protection locked="0"/>
    </xf>
    <xf numFmtId="0" fontId="22" fillId="57" borderId="32" applyNumberFormat="0" applyFont="0" applyAlignment="0" applyProtection="0"/>
    <xf numFmtId="0" fontId="45" fillId="57" borderId="32" applyNumberFormat="0" applyFont="0" applyAlignment="0" applyProtection="0"/>
    <xf numFmtId="0" fontId="22" fillId="57" borderId="32" applyNumberFormat="0" applyFont="0" applyAlignment="0" applyProtection="0"/>
    <xf numFmtId="0" fontId="22" fillId="57" borderId="32" applyNumberFormat="0" applyFont="0" applyAlignment="0" applyProtection="0"/>
    <xf numFmtId="0" fontId="134" fillId="54" borderId="26" applyNumberFormat="0" applyAlignment="0" applyProtection="0"/>
    <xf numFmtId="0" fontId="135" fillId="54" borderId="26" applyNumberFormat="0" applyAlignment="0" applyProtection="0"/>
    <xf numFmtId="0" fontId="134" fillId="54" borderId="26" applyNumberFormat="0" applyAlignment="0" applyProtection="0"/>
    <xf numFmtId="4" fontId="221" fillId="79" borderId="58" applyNumberFormat="0" applyProtection="0">
      <alignment horizontal="right" vertical="center"/>
    </xf>
    <xf numFmtId="0" fontId="43" fillId="57" borderId="32" applyNumberFormat="0" applyFont="0" applyAlignment="0" applyProtection="0"/>
    <xf numFmtId="0" fontId="165" fillId="0" borderId="53"/>
    <xf numFmtId="0" fontId="22" fillId="69" borderId="58" applyNumberFormat="0" applyProtection="0">
      <alignment horizontal="left" vertical="top" indent="1"/>
    </xf>
    <xf numFmtId="0" fontId="45" fillId="57" borderId="32" applyNumberFormat="0" applyFont="0" applyAlignment="0" applyProtection="0"/>
    <xf numFmtId="0" fontId="155" fillId="54" borderId="33" applyNumberFormat="0" applyAlignment="0" applyProtection="0"/>
    <xf numFmtId="0" fontId="22" fillId="57" borderId="32" applyNumberFormat="0" applyFont="0" applyAlignment="0" applyProtection="0"/>
    <xf numFmtId="0" fontId="22" fillId="68" borderId="69" applyNumberFormat="0" applyBorder="0">
      <protection locked="0"/>
    </xf>
    <xf numFmtId="17" fontId="192" fillId="62" borderId="68"/>
    <xf numFmtId="0" fontId="91" fillId="0" borderId="67" applyNumberFormat="0" applyAlignment="0" applyProtection="0">
      <alignment horizontal="left" vertical="center"/>
    </xf>
    <xf numFmtId="1" fontId="176" fillId="0" borderId="66">
      <alignment vertical="top"/>
    </xf>
    <xf numFmtId="0" fontId="262" fillId="83" borderId="67" applyNumberFormat="0">
      <alignment horizontal="left" vertical="top"/>
      <protection hidden="1"/>
    </xf>
    <xf numFmtId="228" fontId="162" fillId="0" borderId="48"/>
    <xf numFmtId="4" fontId="219" fillId="78" borderId="65" applyNumberFormat="0" applyProtection="0">
      <alignment horizontal="left" vertical="center" indent="1"/>
    </xf>
    <xf numFmtId="0" fontId="43" fillId="57" borderId="32" applyNumberFormat="0" applyFont="0" applyAlignment="0" applyProtection="0"/>
    <xf numFmtId="4" fontId="219" fillId="78" borderId="65" applyNumberFormat="0" applyProtection="0">
      <alignment horizontal="left" vertical="center" indent="1"/>
    </xf>
    <xf numFmtId="0" fontId="158" fillId="0" borderId="35" applyNumberFormat="0" applyFill="0" applyAlignment="0" applyProtection="0"/>
    <xf numFmtId="0" fontId="155" fillId="54" borderId="33" applyNumberFormat="0" applyAlignment="0" applyProtection="0"/>
    <xf numFmtId="175" fontId="155" fillId="54" borderId="33" applyNumberFormat="0" applyAlignment="0" applyProtection="0"/>
    <xf numFmtId="0" fontId="22" fillId="81" borderId="58" applyNumberFormat="0" applyProtection="0">
      <alignment horizontal="left" vertical="center" indent="1"/>
    </xf>
    <xf numFmtId="0" fontId="157" fillId="0" borderId="35" applyNumberFormat="0" applyFill="0" applyAlignment="0" applyProtection="0"/>
    <xf numFmtId="0" fontId="135" fillId="54" borderId="26" applyNumberFormat="0" applyAlignment="0" applyProtection="0"/>
    <xf numFmtId="0" fontId="202" fillId="0" borderId="49"/>
    <xf numFmtId="0" fontId="22" fillId="57" borderId="32" applyNumberFormat="0" applyFont="0" applyAlignment="0" applyProtection="0"/>
    <xf numFmtId="0" fontId="249" fillId="54" borderId="26" applyNumberFormat="0" applyAlignment="0" applyProtection="0"/>
    <xf numFmtId="0" fontId="206" fillId="0" borderId="53"/>
    <xf numFmtId="0" fontId="22" fillId="69" borderId="58" applyNumberFormat="0" applyProtection="0">
      <alignment horizontal="left" vertical="center" indent="1"/>
    </xf>
    <xf numFmtId="0" fontId="191" fillId="0" borderId="53"/>
    <xf numFmtId="4" fontId="224" fillId="81" borderId="58" applyNumberFormat="0" applyProtection="0">
      <alignment horizontal="right" vertical="center"/>
    </xf>
    <xf numFmtId="4" fontId="219" fillId="79" borderId="58" applyNumberFormat="0" applyProtection="0">
      <alignment horizontal="left" vertical="center" indent="1"/>
    </xf>
    <xf numFmtId="4" fontId="219" fillId="79" borderId="60" applyNumberFormat="0" applyProtection="0">
      <alignment horizontal="left" vertical="center" indent="1"/>
    </xf>
    <xf numFmtId="4" fontId="221" fillId="73" borderId="58" applyNumberFormat="0" applyProtection="0">
      <alignment horizontal="right" vertical="center"/>
    </xf>
    <xf numFmtId="4" fontId="221" fillId="70" borderId="58" applyNumberFormat="0" applyProtection="0">
      <alignment horizontal="right" vertical="center"/>
    </xf>
    <xf numFmtId="4" fontId="221" fillId="68" borderId="58" applyNumberFormat="0" applyProtection="0">
      <alignment horizontal="left" vertical="center" indent="1"/>
    </xf>
    <xf numFmtId="187" fontId="205" fillId="66" borderId="50" applyNumberFormat="0" applyAlignment="0">
      <alignment horizontal="left"/>
    </xf>
    <xf numFmtId="17" fontId="192" fillId="62" borderId="68"/>
    <xf numFmtId="0" fontId="157" fillId="0" borderId="35" applyNumberFormat="0" applyFill="0" applyAlignment="0" applyProtection="0"/>
    <xf numFmtId="0" fontId="157" fillId="0" borderId="35" applyNumberFormat="0" applyFill="0" applyAlignment="0" applyProtection="0"/>
    <xf numFmtId="0" fontId="155" fillId="54" borderId="33" applyNumberFormat="0" applyAlignment="0" applyProtection="0"/>
    <xf numFmtId="0" fontId="158" fillId="0" borderId="35" applyNumberFormat="0" applyFill="0" applyAlignment="0" applyProtection="0"/>
    <xf numFmtId="0" fontId="155" fillId="54" borderId="33" applyNumberFormat="0" applyAlignment="0" applyProtection="0"/>
    <xf numFmtId="0" fontId="155" fillId="54" borderId="33" applyNumberFormat="0" applyAlignment="0" applyProtection="0"/>
    <xf numFmtId="0" fontId="155" fillId="54" borderId="33" applyNumberFormat="0" applyAlignment="0" applyProtection="0"/>
    <xf numFmtId="0" fontId="155" fillId="54" borderId="33" applyNumberFormat="0" applyAlignment="0" applyProtection="0"/>
    <xf numFmtId="0" fontId="43" fillId="57" borderId="32" applyNumberFormat="0" applyFont="0" applyAlignment="0" applyProtection="0"/>
    <xf numFmtId="0" fontId="43" fillId="57" borderId="32" applyNumberFormat="0" applyFont="0" applyAlignment="0" applyProtection="0"/>
    <xf numFmtId="0" fontId="43" fillId="57" borderId="32" applyNumberFormat="0" applyFont="0" applyAlignment="0" applyProtection="0"/>
    <xf numFmtId="0" fontId="43" fillId="57" borderId="32" applyNumberFormat="0" applyFont="0" applyAlignment="0" applyProtection="0"/>
    <xf numFmtId="0" fontId="148" fillId="41" borderId="26" applyNumberFormat="0" applyAlignment="0" applyProtection="0"/>
    <xf numFmtId="0" fontId="134" fillId="54" borderId="26" applyNumberFormat="0" applyAlignment="0" applyProtection="0"/>
    <xf numFmtId="0" fontId="175" fillId="60" borderId="53"/>
    <xf numFmtId="228" fontId="162" fillId="0" borderId="48"/>
    <xf numFmtId="0" fontId="157" fillId="0" borderId="35" applyNumberFormat="0" applyFill="0" applyAlignment="0" applyProtection="0"/>
    <xf numFmtId="0" fontId="134" fillId="54" borderId="26" applyNumberFormat="0" applyAlignment="0" applyProtection="0"/>
    <xf numFmtId="0" fontId="134" fillId="54" borderId="26" applyNumberFormat="0" applyAlignment="0" applyProtection="0"/>
    <xf numFmtId="0" fontId="135" fillId="54" borderId="26" applyNumberFormat="0" applyAlignment="0" applyProtection="0"/>
    <xf numFmtId="175" fontId="134" fillId="54" borderId="26" applyNumberFormat="0" applyAlignment="0" applyProtection="0"/>
    <xf numFmtId="0" fontId="135" fillId="54" borderId="26" applyNumberFormat="0" applyAlignment="0" applyProtection="0"/>
    <xf numFmtId="0" fontId="134" fillId="54" borderId="26" applyNumberFormat="0" applyAlignment="0" applyProtection="0"/>
    <xf numFmtId="0" fontId="134" fillId="54" borderId="26" applyNumberFormat="0" applyAlignment="0" applyProtection="0"/>
    <xf numFmtId="0" fontId="135" fillId="54" borderId="26" applyNumberFormat="0" applyAlignment="0" applyProtection="0"/>
    <xf numFmtId="0" fontId="134" fillId="54" borderId="26" applyNumberFormat="0" applyAlignment="0" applyProtection="0"/>
    <xf numFmtId="0" fontId="135" fillId="54" borderId="26" applyNumberFormat="0" applyAlignment="0" applyProtection="0"/>
    <xf numFmtId="0" fontId="134" fillId="54" borderId="26" applyNumberFormat="0" applyAlignment="0" applyProtection="0"/>
    <xf numFmtId="0" fontId="134" fillId="54" borderId="26" applyNumberFormat="0" applyAlignment="0" applyProtection="0"/>
    <xf numFmtId="0" fontId="134" fillId="54" borderId="26" applyNumberFormat="0" applyAlignment="0" applyProtection="0"/>
    <xf numFmtId="0" fontId="134" fillId="54" borderId="26" applyNumberFormat="0" applyAlignment="0" applyProtection="0"/>
    <xf numFmtId="0" fontId="134" fillId="54" borderId="26" applyNumberFormat="0" applyAlignment="0" applyProtection="0"/>
    <xf numFmtId="0" fontId="155" fillId="54" borderId="33" applyNumberFormat="0" applyAlignment="0" applyProtection="0"/>
    <xf numFmtId="0" fontId="148" fillId="41" borderId="26" applyNumberFormat="0" applyAlignment="0" applyProtection="0"/>
    <xf numFmtId="0" fontId="148" fillId="41" borderId="26" applyNumberFormat="0" applyAlignment="0" applyProtection="0"/>
    <xf numFmtId="0" fontId="149" fillId="41" borderId="26" applyNumberFormat="0" applyAlignment="0" applyProtection="0"/>
    <xf numFmtId="175" fontId="148" fillId="41" borderId="26" applyNumberFormat="0" applyAlignment="0" applyProtection="0"/>
    <xf numFmtId="0" fontId="149" fillId="41" borderId="26" applyNumberFormat="0" applyAlignment="0" applyProtection="0"/>
    <xf numFmtId="0" fontId="148" fillId="41" borderId="26" applyNumberFormat="0" applyAlignment="0" applyProtection="0"/>
    <xf numFmtId="0" fontId="148" fillId="41" borderId="26" applyNumberFormat="0" applyAlignment="0" applyProtection="0"/>
    <xf numFmtId="0" fontId="149" fillId="41" borderId="26" applyNumberFormat="0" applyAlignment="0" applyProtection="0"/>
    <xf numFmtId="0" fontId="148" fillId="41" borderId="26" applyNumberFormat="0" applyAlignment="0" applyProtection="0"/>
    <xf numFmtId="0" fontId="149" fillId="41" borderId="26" applyNumberFormat="0" applyAlignment="0" applyProtection="0"/>
    <xf numFmtId="0" fontId="148" fillId="41" borderId="26" applyNumberFormat="0" applyAlignment="0" applyProtection="0"/>
    <xf numFmtId="0" fontId="148" fillId="41" borderId="26" applyNumberFormat="0" applyAlignment="0" applyProtection="0"/>
    <xf numFmtId="0" fontId="148" fillId="41" borderId="26" applyNumberFormat="0" applyAlignment="0" applyProtection="0"/>
    <xf numFmtId="0" fontId="148" fillId="41" borderId="26" applyNumberFormat="0" applyAlignment="0" applyProtection="0"/>
    <xf numFmtId="0" fontId="148" fillId="41" borderId="26" applyNumberFormat="0" applyAlignment="0" applyProtection="0"/>
    <xf numFmtId="4" fontId="221" fillId="79" borderId="58" applyNumberFormat="0" applyProtection="0">
      <alignment horizontal="right" vertical="center"/>
    </xf>
    <xf numFmtId="0" fontId="43" fillId="57" borderId="32" applyNumberFormat="0" applyFont="0" applyAlignment="0" applyProtection="0"/>
    <xf numFmtId="0" fontId="43" fillId="57" borderId="32" applyNumberFormat="0" applyFont="0" applyAlignment="0" applyProtection="0"/>
    <xf numFmtId="0" fontId="137" fillId="57" borderId="32" applyNumberFormat="0" applyFont="0" applyAlignment="0" applyProtection="0"/>
    <xf numFmtId="175" fontId="23" fillId="57" borderId="32" applyNumberFormat="0" applyFont="0" applyAlignment="0" applyProtection="0"/>
    <xf numFmtId="0" fontId="45" fillId="57" borderId="32" applyNumberFormat="0" applyFont="0" applyAlignment="0" applyProtection="0"/>
    <xf numFmtId="0" fontId="43" fillId="57" borderId="32" applyNumberFormat="0" applyFont="0" applyAlignment="0" applyProtection="0"/>
    <xf numFmtId="0" fontId="43" fillId="57" borderId="32" applyNumberFormat="0" applyFont="0" applyAlignment="0" applyProtection="0"/>
    <xf numFmtId="0" fontId="45" fillId="57" borderId="32" applyNumberFormat="0" applyFont="0" applyAlignment="0" applyProtection="0"/>
    <xf numFmtId="0" fontId="43" fillId="57" borderId="32" applyNumberFormat="0" applyFont="0" applyAlignment="0" applyProtection="0"/>
    <xf numFmtId="0" fontId="45" fillId="57" borderId="32" applyNumberFormat="0" applyFont="0" applyAlignment="0" applyProtection="0"/>
    <xf numFmtId="0" fontId="43" fillId="57" borderId="32" applyNumberFormat="0" applyFont="0" applyAlignment="0" applyProtection="0"/>
    <xf numFmtId="0" fontId="43" fillId="57" borderId="32" applyNumberFormat="0" applyFont="0" applyAlignment="0" applyProtection="0"/>
    <xf numFmtId="0" fontId="43" fillId="57" borderId="32" applyNumberFormat="0" applyFont="0" applyAlignment="0" applyProtection="0"/>
    <xf numFmtId="0" fontId="43" fillId="57" borderId="32" applyNumberFormat="0" applyFont="0" applyAlignment="0" applyProtection="0"/>
    <xf numFmtId="0" fontId="43" fillId="57" borderId="32" applyNumberFormat="0" applyFont="0" applyAlignment="0" applyProtection="0"/>
    <xf numFmtId="0" fontId="155" fillId="54" borderId="33" applyNumberFormat="0" applyAlignment="0" applyProtection="0"/>
    <xf numFmtId="0" fontId="155" fillId="54" borderId="33" applyNumberFormat="0" applyAlignment="0" applyProtection="0"/>
    <xf numFmtId="0" fontId="156" fillId="54" borderId="33" applyNumberFormat="0" applyAlignment="0" applyProtection="0"/>
    <xf numFmtId="175" fontId="155" fillId="54" borderId="33" applyNumberFormat="0" applyAlignment="0" applyProtection="0"/>
    <xf numFmtId="0" fontId="156" fillId="54" borderId="33" applyNumberFormat="0" applyAlignment="0" applyProtection="0"/>
    <xf numFmtId="0" fontId="155" fillId="54" borderId="33" applyNumberFormat="0" applyAlignment="0" applyProtection="0"/>
    <xf numFmtId="0" fontId="155" fillId="54" borderId="33" applyNumberFormat="0" applyAlignment="0" applyProtection="0"/>
    <xf numFmtId="0" fontId="156" fillId="54" borderId="33" applyNumberFormat="0" applyAlignment="0" applyProtection="0"/>
    <xf numFmtId="0" fontId="155" fillId="54" borderId="33" applyNumberFormat="0" applyAlignment="0" applyProtection="0"/>
    <xf numFmtId="0" fontId="156" fillId="54" borderId="33" applyNumberFormat="0" applyAlignment="0" applyProtection="0"/>
    <xf numFmtId="0" fontId="155" fillId="54" borderId="33" applyNumberFormat="0" applyAlignment="0" applyProtection="0"/>
    <xf numFmtId="0" fontId="155" fillId="54" borderId="33" applyNumberFormat="0" applyAlignment="0" applyProtection="0"/>
    <xf numFmtId="0" fontId="155" fillId="54" borderId="33" applyNumberFormat="0" applyAlignment="0" applyProtection="0"/>
    <xf numFmtId="0" fontId="155" fillId="54" borderId="33" applyNumberFormat="0" applyAlignment="0" applyProtection="0"/>
    <xf numFmtId="0" fontId="155" fillId="54" borderId="33" applyNumberFormat="0" applyAlignment="0" applyProtection="0"/>
    <xf numFmtId="0" fontId="157" fillId="0" borderId="35" applyNumberFormat="0" applyFill="0" applyAlignment="0" applyProtection="0"/>
    <xf numFmtId="0" fontId="157" fillId="0" borderId="35" applyNumberFormat="0" applyFill="0" applyAlignment="0" applyProtection="0"/>
    <xf numFmtId="0" fontId="158" fillId="0" borderId="35" applyNumberFormat="0" applyFill="0" applyAlignment="0" applyProtection="0"/>
    <xf numFmtId="175" fontId="157" fillId="0" borderId="35" applyNumberFormat="0" applyFill="0" applyAlignment="0" applyProtection="0"/>
    <xf numFmtId="0" fontId="158" fillId="0" borderId="35" applyNumberFormat="0" applyFill="0" applyAlignment="0" applyProtection="0"/>
    <xf numFmtId="0" fontId="157" fillId="0" borderId="35" applyNumberFormat="0" applyFill="0" applyAlignment="0" applyProtection="0"/>
    <xf numFmtId="0" fontId="157" fillId="0" borderId="35" applyNumberFormat="0" applyFill="0" applyAlignment="0" applyProtection="0"/>
    <xf numFmtId="0" fontId="158" fillId="0" borderId="35" applyNumberFormat="0" applyFill="0" applyAlignment="0" applyProtection="0"/>
    <xf numFmtId="0" fontId="157" fillId="0" borderId="35" applyNumberFormat="0" applyFill="0" applyAlignment="0" applyProtection="0"/>
    <xf numFmtId="0" fontId="158" fillId="0" borderId="35" applyNumberFormat="0" applyFill="0" applyAlignment="0" applyProtection="0"/>
    <xf numFmtId="0" fontId="157" fillId="0" borderId="35" applyNumberFormat="0" applyFill="0" applyAlignment="0" applyProtection="0"/>
    <xf numFmtId="0" fontId="157" fillId="0" borderId="35" applyNumberFormat="0" applyFill="0" applyAlignment="0" applyProtection="0"/>
    <xf numFmtId="0" fontId="157" fillId="0" borderId="35" applyNumberFormat="0" applyFill="0" applyAlignment="0" applyProtection="0"/>
    <xf numFmtId="0" fontId="157" fillId="0" borderId="35" applyNumberFormat="0" applyFill="0" applyAlignment="0" applyProtection="0"/>
    <xf numFmtId="0" fontId="157" fillId="0" borderId="35" applyNumberFormat="0" applyFill="0" applyAlignment="0" applyProtection="0"/>
    <xf numFmtId="0" fontId="156" fillId="54" borderId="33" applyNumberFormat="0" applyAlignment="0" applyProtection="0"/>
    <xf numFmtId="0" fontId="22" fillId="79" borderId="58" applyNumberFormat="0" applyProtection="0">
      <alignment horizontal="left" vertical="center" indent="1"/>
    </xf>
    <xf numFmtId="0" fontId="165" fillId="0" borderId="53"/>
    <xf numFmtId="0" fontId="165" fillId="0" borderId="53"/>
    <xf numFmtId="0" fontId="175" fillId="60" borderId="53"/>
    <xf numFmtId="0" fontId="94" fillId="41" borderId="26" applyNumberFormat="0" applyAlignment="0" applyProtection="0"/>
    <xf numFmtId="0" fontId="91" fillId="0" borderId="67" applyNumberFormat="0" applyAlignment="0" applyProtection="0">
      <alignment horizontal="left" vertical="center"/>
    </xf>
    <xf numFmtId="0" fontId="134" fillId="54" borderId="26" applyNumberFormat="0" applyAlignment="0" applyProtection="0"/>
    <xf numFmtId="0" fontId="22" fillId="0" borderId="50">
      <protection hidden="1"/>
    </xf>
    <xf numFmtId="0" fontId="191" fillId="0" borderId="53"/>
    <xf numFmtId="0" fontId="188" fillId="0" borderId="53"/>
    <xf numFmtId="0" fontId="188" fillId="0" borderId="53"/>
    <xf numFmtId="0" fontId="199" fillId="0" borderId="53"/>
    <xf numFmtId="0" fontId="199" fillId="59" borderId="53"/>
    <xf numFmtId="0" fontId="199" fillId="59" borderId="53"/>
    <xf numFmtId="0" fontId="206" fillId="66" borderId="53"/>
    <xf numFmtId="0" fontId="45" fillId="57" borderId="32" applyNumberFormat="0" applyFont="0" applyAlignment="0" applyProtection="0"/>
    <xf numFmtId="0" fontId="253" fillId="0" borderId="35" applyNumberFormat="0" applyFill="0" applyAlignment="0" applyProtection="0"/>
    <xf numFmtId="0" fontId="248" fillId="54" borderId="33" applyNumberFormat="0" applyAlignment="0" applyProtection="0"/>
    <xf numFmtId="0" fontId="189" fillId="0" borderId="53"/>
    <xf numFmtId="4" fontId="223" fillId="80" borderId="60" applyNumberFormat="0" applyProtection="0">
      <alignment horizontal="left" vertical="center" indent="1"/>
    </xf>
    <xf numFmtId="4" fontId="222" fillId="81" borderId="58" applyNumberFormat="0" applyProtection="0">
      <alignment horizontal="right" vertical="center"/>
    </xf>
    <xf numFmtId="4" fontId="221" fillId="81" borderId="58" applyNumberFormat="0" applyProtection="0">
      <alignment vertical="center"/>
    </xf>
    <xf numFmtId="4" fontId="221" fillId="76" borderId="58" applyNumberFormat="0" applyProtection="0">
      <alignment horizontal="right" vertical="center"/>
    </xf>
    <xf numFmtId="4" fontId="221" fillId="61" borderId="58" applyNumberFormat="0" applyProtection="0">
      <alignment horizontal="right" vertical="center"/>
    </xf>
    <xf numFmtId="4" fontId="220" fillId="68" borderId="58" applyNumberFormat="0" applyProtection="0">
      <alignment vertical="center"/>
    </xf>
    <xf numFmtId="0" fontId="22" fillId="57" borderId="32" applyNumberFormat="0" applyFont="0" applyAlignment="0" applyProtection="0"/>
    <xf numFmtId="0" fontId="206" fillId="66" borderId="53"/>
    <xf numFmtId="0" fontId="202" fillId="0" borderId="49"/>
    <xf numFmtId="0" fontId="199" fillId="0" borderId="53"/>
    <xf numFmtId="0" fontId="188" fillId="0" borderId="53"/>
    <xf numFmtId="0" fontId="165" fillId="0" borderId="53"/>
    <xf numFmtId="0" fontId="157" fillId="0" borderId="35" applyNumberFormat="0" applyFill="0" applyAlignment="0" applyProtection="0"/>
    <xf numFmtId="0" fontId="157" fillId="0" borderId="35" applyNumberFormat="0" applyFill="0" applyAlignment="0" applyProtection="0"/>
    <xf numFmtId="0" fontId="43" fillId="57" borderId="32" applyNumberFormat="0" applyFont="0" applyAlignment="0" applyProtection="0"/>
    <xf numFmtId="0" fontId="157" fillId="0" borderId="35" applyNumberFormat="0" applyFill="0" applyAlignment="0" applyProtection="0"/>
    <xf numFmtId="0" fontId="155" fillId="54" borderId="33" applyNumberFormat="0" applyAlignment="0" applyProtection="0"/>
    <xf numFmtId="0" fontId="155" fillId="54" borderId="33" applyNumberFormat="0" applyAlignment="0" applyProtection="0"/>
    <xf numFmtId="0" fontId="156" fillId="54" borderId="33" applyNumberFormat="0" applyAlignment="0" applyProtection="0"/>
    <xf numFmtId="0" fontId="156" fillId="54" borderId="33" applyNumberFormat="0" applyAlignment="0" applyProtection="0"/>
    <xf numFmtId="0" fontId="43" fillId="57" borderId="32" applyNumberFormat="0" applyFont="0" applyAlignment="0" applyProtection="0"/>
    <xf numFmtId="0" fontId="45" fillId="57" borderId="32" applyNumberFormat="0" applyFont="0" applyAlignment="0" applyProtection="0"/>
    <xf numFmtId="0" fontId="45" fillId="57" borderId="32" applyNumberFormat="0" applyFont="0" applyAlignment="0" applyProtection="0"/>
    <xf numFmtId="0" fontId="137" fillId="57" borderId="32" applyNumberFormat="0" applyFont="0" applyAlignment="0" applyProtection="0"/>
    <xf numFmtId="0" fontId="148" fillId="41" borderId="26" applyNumberFormat="0" applyAlignment="0" applyProtection="0"/>
    <xf numFmtId="0" fontId="148" fillId="41" borderId="26" applyNumberFormat="0" applyAlignment="0" applyProtection="0"/>
    <xf numFmtId="0" fontId="22" fillId="57" borderId="32" applyNumberFormat="0" applyFont="0" applyAlignment="0" applyProtection="0"/>
    <xf numFmtId="4" fontId="219" fillId="68" borderId="58" applyNumberFormat="0" applyProtection="0">
      <alignment vertical="center"/>
    </xf>
    <xf numFmtId="4" fontId="220" fillId="68" borderId="58" applyNumberFormat="0" applyProtection="0">
      <alignment vertical="center"/>
    </xf>
    <xf numFmtId="4" fontId="221" fillId="68" borderId="58" applyNumberFormat="0" applyProtection="0">
      <alignment horizontal="left" vertical="center" indent="1"/>
    </xf>
    <xf numFmtId="0" fontId="157" fillId="68" borderId="58" applyNumberFormat="0" applyProtection="0">
      <alignment horizontal="left" vertical="top" indent="1"/>
    </xf>
    <xf numFmtId="4" fontId="221" fillId="70" borderId="58" applyNumberFormat="0" applyProtection="0">
      <alignment horizontal="right" vertical="center"/>
    </xf>
    <xf numFmtId="4" fontId="221" fillId="71" borderId="58" applyNumberFormat="0" applyProtection="0">
      <alignment horizontal="right" vertical="center"/>
    </xf>
    <xf numFmtId="4" fontId="221" fillId="72" borderId="58" applyNumberFormat="0" applyProtection="0">
      <alignment horizontal="right" vertical="center"/>
    </xf>
    <xf numFmtId="4" fontId="221" fillId="61" borderId="58" applyNumberFormat="0" applyProtection="0">
      <alignment horizontal="right" vertical="center"/>
    </xf>
    <xf numFmtId="4" fontId="221" fillId="73" borderId="58" applyNumberFormat="0" applyProtection="0">
      <alignment horizontal="right" vertical="center"/>
    </xf>
    <xf numFmtId="4" fontId="221" fillId="74" borderId="58" applyNumberFormat="0" applyProtection="0">
      <alignment horizontal="right" vertical="center"/>
    </xf>
    <xf numFmtId="4" fontId="221" fillId="75" borderId="58" applyNumberFormat="0" applyProtection="0">
      <alignment horizontal="right" vertical="center"/>
    </xf>
    <xf numFmtId="4" fontId="221" fillId="76" borderId="58" applyNumberFormat="0" applyProtection="0">
      <alignment horizontal="right" vertical="center"/>
    </xf>
    <xf numFmtId="4" fontId="221" fillId="77" borderId="58" applyNumberFormat="0" applyProtection="0">
      <alignment horizontal="right" vertical="center"/>
    </xf>
    <xf numFmtId="4" fontId="219" fillId="78" borderId="65" applyNumberFormat="0" applyProtection="0">
      <alignment horizontal="left" vertical="center" indent="1"/>
    </xf>
    <xf numFmtId="4" fontId="221" fillId="79" borderId="58" applyNumberFormat="0" applyProtection="0">
      <alignment horizontal="right" vertical="center"/>
    </xf>
    <xf numFmtId="0" fontId="22" fillId="69" borderId="58" applyNumberFormat="0" applyProtection="0">
      <alignment horizontal="left" vertical="center" indent="1"/>
    </xf>
    <xf numFmtId="0" fontId="22" fillId="69" borderId="58" applyNumberFormat="0" applyProtection="0">
      <alignment horizontal="left" vertical="top" indent="1"/>
    </xf>
    <xf numFmtId="0" fontId="22" fillId="80" borderId="58" applyNumberFormat="0" applyProtection="0">
      <alignment horizontal="left" vertical="center" indent="1"/>
    </xf>
    <xf numFmtId="0" fontId="22" fillId="80" borderId="58" applyNumberFormat="0" applyProtection="0">
      <alignment horizontal="left" vertical="top" indent="1"/>
    </xf>
    <xf numFmtId="0" fontId="22" fillId="79" borderId="58" applyNumberFormat="0" applyProtection="0">
      <alignment horizontal="left" vertical="center" indent="1"/>
    </xf>
    <xf numFmtId="0" fontId="22" fillId="79" borderId="58" applyNumberFormat="0" applyProtection="0">
      <alignment horizontal="left" vertical="top" indent="1"/>
    </xf>
    <xf numFmtId="0" fontId="22" fillId="81" borderId="58" applyNumberFormat="0" applyProtection="0">
      <alignment horizontal="left" vertical="center" indent="1"/>
    </xf>
    <xf numFmtId="0" fontId="22" fillId="81" borderId="58" applyNumberFormat="0" applyProtection="0">
      <alignment horizontal="left" vertical="top" indent="1"/>
    </xf>
    <xf numFmtId="4" fontId="221" fillId="81" borderId="58" applyNumberFormat="0" applyProtection="0">
      <alignment vertical="center"/>
    </xf>
    <xf numFmtId="4" fontId="222" fillId="81" borderId="58" applyNumberFormat="0" applyProtection="0">
      <alignment vertical="center"/>
    </xf>
    <xf numFmtId="4" fontId="219" fillId="79" borderId="60" applyNumberFormat="0" applyProtection="0">
      <alignment horizontal="left" vertical="center" indent="1"/>
    </xf>
    <xf numFmtId="0" fontId="129" fillId="64" borderId="58" applyNumberFormat="0" applyProtection="0">
      <alignment horizontal="left" vertical="top" indent="1"/>
    </xf>
    <xf numFmtId="4" fontId="221" fillId="81" borderId="58" applyNumberFormat="0" applyProtection="0">
      <alignment horizontal="right" vertical="center"/>
    </xf>
    <xf numFmtId="4" fontId="222" fillId="81" borderId="58" applyNumberFormat="0" applyProtection="0">
      <alignment horizontal="right" vertical="center"/>
    </xf>
    <xf numFmtId="4" fontId="219" fillId="79" borderId="58" applyNumberFormat="0" applyProtection="0">
      <alignment horizontal="left" vertical="center" indent="1"/>
    </xf>
    <xf numFmtId="0" fontId="129" fillId="80" borderId="58" applyNumberFormat="0" applyProtection="0">
      <alignment horizontal="left" vertical="top" indent="1"/>
    </xf>
    <xf numFmtId="4" fontId="223" fillId="80" borderId="60" applyNumberFormat="0" applyProtection="0">
      <alignment horizontal="left" vertical="center" indent="1"/>
    </xf>
    <xf numFmtId="4" fontId="224" fillId="81" borderId="58" applyNumberFormat="0" applyProtection="0">
      <alignment horizontal="right" vertical="center"/>
    </xf>
    <xf numFmtId="0" fontId="189" fillId="0" borderId="53"/>
    <xf numFmtId="0" fontId="191" fillId="0" borderId="53"/>
    <xf numFmtId="0" fontId="206" fillId="0" borderId="53"/>
    <xf numFmtId="0" fontId="230" fillId="0" borderId="53"/>
    <xf numFmtId="17" fontId="192" fillId="62" borderId="68"/>
    <xf numFmtId="0" fontId="247" fillId="41" borderId="26" applyNumberFormat="0" applyAlignment="0" applyProtection="0"/>
    <xf numFmtId="0" fontId="248" fillId="54" borderId="33" applyNumberFormat="0" applyAlignment="0" applyProtection="0"/>
    <xf numFmtId="0" fontId="249" fillId="54" borderId="26" applyNumberFormat="0" applyAlignment="0" applyProtection="0"/>
    <xf numFmtId="0" fontId="253" fillId="0" borderId="35" applyNumberFormat="0" applyFill="0" applyAlignment="0" applyProtection="0"/>
    <xf numFmtId="0" fontId="53" fillId="57" borderId="32" applyNumberFormat="0" applyFont="0" applyAlignment="0" applyProtection="0"/>
    <xf numFmtId="0" fontId="135" fillId="54" borderId="26" applyNumberFormat="0" applyAlignment="0" applyProtection="0"/>
    <xf numFmtId="0" fontId="22" fillId="68" borderId="69" applyNumberFormat="0" applyBorder="0">
      <protection locked="0"/>
    </xf>
    <xf numFmtId="0" fontId="22" fillId="57" borderId="32" applyNumberFormat="0" applyFont="0" applyAlignment="0" applyProtection="0"/>
    <xf numFmtId="0" fontId="45" fillId="57" borderId="32" applyNumberFormat="0" applyFont="0" applyAlignment="0" applyProtection="0"/>
    <xf numFmtId="0" fontId="22" fillId="57" borderId="32" applyNumberFormat="0" applyFont="0" applyAlignment="0" applyProtection="0"/>
    <xf numFmtId="0" fontId="22" fillId="57" borderId="32" applyNumberFormat="0" applyFont="0" applyAlignment="0" applyProtection="0"/>
    <xf numFmtId="0" fontId="22" fillId="57" borderId="32" applyNumberFormat="0" applyFont="0" applyAlignment="0" applyProtection="0"/>
    <xf numFmtId="0" fontId="22" fillId="68" borderId="69" applyNumberFormat="0" applyBorder="0">
      <protection locked="0"/>
    </xf>
    <xf numFmtId="17" fontId="192" fillId="62" borderId="68"/>
    <xf numFmtId="0" fontId="91" fillId="0" borderId="67" applyNumberFormat="0" applyAlignment="0" applyProtection="0">
      <alignment horizontal="left" vertical="center"/>
    </xf>
    <xf numFmtId="1" fontId="176" fillId="0" borderId="66">
      <alignment vertical="top"/>
    </xf>
    <xf numFmtId="0" fontId="262" fillId="83" borderId="67" applyNumberFormat="0">
      <alignment horizontal="left" vertical="top"/>
      <protection hidden="1"/>
    </xf>
    <xf numFmtId="228" fontId="162" fillId="0" borderId="48"/>
    <xf numFmtId="4" fontId="219" fillId="78" borderId="65" applyNumberFormat="0" applyProtection="0">
      <alignment horizontal="left" vertical="center" indent="1"/>
    </xf>
    <xf numFmtId="0" fontId="157" fillId="0" borderId="35" applyNumberFormat="0" applyFill="0" applyAlignment="0" applyProtection="0"/>
    <xf numFmtId="0" fontId="156" fillId="54" borderId="33" applyNumberFormat="0" applyAlignment="0" applyProtection="0"/>
    <xf numFmtId="0" fontId="48" fillId="57" borderId="32" applyNumberFormat="0" applyFont="0" applyAlignment="0" applyProtection="0"/>
    <xf numFmtId="0" fontId="48" fillId="57" borderId="32" applyNumberFormat="0" applyFont="0" applyAlignment="0" applyProtection="0"/>
    <xf numFmtId="0" fontId="48" fillId="57" borderId="32" applyNumberFormat="0" applyFont="0" applyAlignment="0" applyProtection="0"/>
    <xf numFmtId="0" fontId="48" fillId="57" borderId="32" applyNumberFormat="0" applyFont="0" applyAlignment="0" applyProtection="0"/>
    <xf numFmtId="0" fontId="94" fillId="41" borderId="26" applyNumberFormat="0" applyAlignment="0" applyProtection="0"/>
    <xf numFmtId="0" fontId="94" fillId="41" borderId="26" applyNumberFormat="0" applyAlignment="0" applyProtection="0"/>
    <xf numFmtId="0" fontId="94" fillId="41" borderId="26" applyNumberFormat="0" applyAlignment="0" applyProtection="0"/>
    <xf numFmtId="0" fontId="94" fillId="41" borderId="26" applyNumberFormat="0" applyAlignment="0" applyProtection="0"/>
    <xf numFmtId="10" fontId="126" fillId="64" borderId="50" applyNumberFormat="0" applyBorder="0" applyAlignment="0" applyProtection="0"/>
    <xf numFmtId="17" fontId="192" fillId="62" borderId="68"/>
    <xf numFmtId="0" fontId="22" fillId="0" borderId="50">
      <protection hidden="1"/>
    </xf>
    <xf numFmtId="0" fontId="45" fillId="57" borderId="32" applyNumberFormat="0" applyFont="0" applyAlignment="0" applyProtection="0"/>
    <xf numFmtId="0" fontId="137" fillId="57" borderId="32" applyNumberFormat="0" applyFont="0" applyAlignment="0" applyProtection="0"/>
    <xf numFmtId="0" fontId="148" fillId="41" borderId="26" applyNumberFormat="0" applyAlignment="0" applyProtection="0"/>
    <xf numFmtId="0" fontId="148" fillId="41" borderId="26" applyNumberFormat="0" applyAlignment="0" applyProtection="0"/>
    <xf numFmtId="0" fontId="148" fillId="41" borderId="26" applyNumberFormat="0" applyAlignment="0" applyProtection="0"/>
    <xf numFmtId="0" fontId="148" fillId="41" borderId="26" applyNumberFormat="0" applyAlignment="0" applyProtection="0"/>
    <xf numFmtId="0" fontId="262" fillId="83" borderId="67" applyNumberFormat="0">
      <alignment horizontal="left" vertical="top"/>
      <protection hidden="1"/>
    </xf>
    <xf numFmtId="0" fontId="91" fillId="0" borderId="67" applyNumberFormat="0" applyAlignment="0" applyProtection="0">
      <alignment horizontal="left" vertical="center"/>
    </xf>
    <xf numFmtId="0" fontId="84" fillId="54" borderId="26" applyNumberFormat="0" applyAlignment="0" applyProtection="0"/>
    <xf numFmtId="0" fontId="84" fillId="54" borderId="26" applyNumberFormat="0" applyAlignment="0" applyProtection="0"/>
    <xf numFmtId="0" fontId="84" fillId="54" borderId="26" applyNumberFormat="0" applyAlignment="0" applyProtection="0"/>
    <xf numFmtId="0" fontId="84" fillId="54" borderId="26" applyNumberFormat="0" applyAlignment="0" applyProtection="0"/>
    <xf numFmtId="4" fontId="219" fillId="78" borderId="65" applyNumberFormat="0" applyProtection="0">
      <alignment horizontal="left" vertical="center" indent="1"/>
    </xf>
    <xf numFmtId="0" fontId="94" fillId="41" borderId="26" applyNumberFormat="0" applyAlignment="0" applyProtection="0"/>
    <xf numFmtId="0" fontId="94" fillId="41" borderId="26" applyNumberFormat="0" applyAlignment="0" applyProtection="0"/>
    <xf numFmtId="0" fontId="94" fillId="41" borderId="26" applyNumberFormat="0" applyAlignment="0" applyProtection="0"/>
    <xf numFmtId="0" fontId="94" fillId="41" borderId="26" applyNumberFormat="0" applyAlignment="0" applyProtection="0"/>
    <xf numFmtId="0" fontId="43" fillId="57" borderId="32" applyNumberFormat="0" applyFont="0" applyAlignment="0" applyProtection="0"/>
    <xf numFmtId="0" fontId="43" fillId="57" borderId="32" applyNumberFormat="0" applyFont="0" applyAlignment="0" applyProtection="0"/>
    <xf numFmtId="0" fontId="48" fillId="57" borderId="32" applyNumberFormat="0" applyFont="0" applyAlignment="0" applyProtection="0"/>
    <xf numFmtId="0" fontId="48" fillId="57" borderId="32" applyNumberFormat="0" applyFont="0" applyAlignment="0" applyProtection="0"/>
    <xf numFmtId="0" fontId="48" fillId="57" borderId="32" applyNumberFormat="0" applyFont="0" applyAlignment="0" applyProtection="0"/>
    <xf numFmtId="0" fontId="48" fillId="57" borderId="32" applyNumberFormat="0" applyFont="0" applyAlignment="0" applyProtection="0"/>
    <xf numFmtId="0" fontId="98" fillId="54" borderId="33" applyNumberFormat="0" applyAlignment="0" applyProtection="0"/>
    <xf numFmtId="0" fontId="98" fillId="54" borderId="33" applyNumberFormat="0" applyAlignment="0" applyProtection="0"/>
    <xf numFmtId="0" fontId="98" fillId="54" borderId="33" applyNumberFormat="0" applyAlignment="0" applyProtection="0"/>
    <xf numFmtId="0" fontId="98" fillId="54" borderId="33" applyNumberFormat="0" applyAlignment="0" applyProtection="0"/>
    <xf numFmtId="0" fontId="165" fillId="0" borderId="53"/>
    <xf numFmtId="0" fontId="100" fillId="0" borderId="35" applyNumberFormat="0" applyFill="0" applyAlignment="0" applyProtection="0"/>
    <xf numFmtId="0" fontId="100" fillId="0" borderId="35" applyNumberFormat="0" applyFill="0" applyAlignment="0" applyProtection="0"/>
    <xf numFmtId="0" fontId="206" fillId="66" borderId="53"/>
    <xf numFmtId="0" fontId="134" fillId="54" borderId="26" applyNumberFormat="0" applyAlignment="0" applyProtection="0"/>
    <xf numFmtId="0" fontId="155" fillId="54" borderId="33" applyNumberFormat="0" applyAlignment="0" applyProtection="0"/>
    <xf numFmtId="0" fontId="94" fillId="41" borderId="26" applyNumberFormat="0" applyAlignment="0" applyProtection="0"/>
    <xf numFmtId="0" fontId="149" fillId="41" borderId="26" applyNumberFormat="0" applyAlignment="0" applyProtection="0"/>
    <xf numFmtId="0" fontId="94" fillId="41" borderId="26" applyNumberFormat="0" applyAlignment="0" applyProtection="0"/>
    <xf numFmtId="0" fontId="134" fillId="54" borderId="26" applyNumberFormat="0" applyAlignment="0" applyProtection="0"/>
    <xf numFmtId="0" fontId="134" fillId="54" borderId="26" applyNumberFormat="0" applyAlignment="0" applyProtection="0"/>
    <xf numFmtId="0" fontId="22" fillId="68" borderId="69" applyNumberFormat="0" applyBorder="0">
      <protection locked="0"/>
    </xf>
    <xf numFmtId="4" fontId="221" fillId="75" borderId="58" applyNumberFormat="0" applyProtection="0">
      <alignment horizontal="right" vertical="center"/>
    </xf>
    <xf numFmtId="0" fontId="134" fillId="54" borderId="26" applyNumberFormat="0" applyAlignment="0" applyProtection="0"/>
    <xf numFmtId="0" fontId="155" fillId="54" borderId="33" applyNumberFormat="0" applyAlignment="0" applyProtection="0"/>
    <xf numFmtId="0" fontId="135" fillId="54" borderId="26" applyNumberFormat="0" applyAlignment="0" applyProtection="0"/>
    <xf numFmtId="0" fontId="22" fillId="68" borderId="69" applyNumberFormat="0" applyBorder="0">
      <protection locked="0"/>
    </xf>
    <xf numFmtId="0" fontId="94" fillId="41" borderId="26" applyNumberFormat="0" applyAlignment="0" applyProtection="0"/>
    <xf numFmtId="0" fontId="135" fillId="54" borderId="26" applyNumberFormat="0" applyAlignment="0" applyProtection="0"/>
    <xf numFmtId="0" fontId="22" fillId="80" borderId="58" applyNumberFormat="0" applyProtection="0">
      <alignment horizontal="left" vertical="top" indent="1"/>
    </xf>
    <xf numFmtId="0" fontId="48" fillId="57" borderId="32" applyNumberFormat="0" applyFont="0" applyAlignment="0" applyProtection="0"/>
    <xf numFmtId="4" fontId="220" fillId="68" borderId="58" applyNumberFormat="0" applyProtection="0">
      <alignment vertical="center"/>
    </xf>
    <xf numFmtId="0" fontId="84" fillId="54" borderId="26" applyNumberFormat="0" applyAlignment="0" applyProtection="0"/>
    <xf numFmtId="0" fontId="100" fillId="0" borderId="35" applyNumberFormat="0" applyFill="0" applyAlignment="0" applyProtection="0"/>
    <xf numFmtId="175" fontId="155" fillId="54" borderId="33" applyNumberFormat="0" applyAlignment="0" applyProtection="0"/>
    <xf numFmtId="0" fontId="148" fillId="41" borderId="26" applyNumberFormat="0" applyAlignment="0" applyProtection="0"/>
    <xf numFmtId="175" fontId="23" fillId="57" borderId="32" applyNumberFormat="0" applyFont="0" applyAlignment="0" applyProtection="0"/>
    <xf numFmtId="0" fontId="43" fillId="57" borderId="32" applyNumberFormat="0" applyFont="0" applyAlignment="0" applyProtection="0"/>
    <xf numFmtId="0" fontId="43" fillId="57" borderId="32" applyNumberFormat="0" applyFont="0" applyAlignment="0" applyProtection="0"/>
    <xf numFmtId="0" fontId="43" fillId="57" borderId="32" applyNumberFormat="0" applyFont="0" applyAlignment="0" applyProtection="0"/>
    <xf numFmtId="0" fontId="134" fillId="54" borderId="26" applyNumberFormat="0" applyAlignment="0" applyProtection="0"/>
    <xf numFmtId="0" fontId="155" fillId="54" borderId="33" applyNumberFormat="0" applyAlignment="0" applyProtection="0"/>
    <xf numFmtId="0" fontId="156" fillId="54" borderId="33" applyNumberFormat="0" applyAlignment="0" applyProtection="0"/>
    <xf numFmtId="0" fontId="22" fillId="81" borderId="58" applyNumberFormat="0" applyProtection="0">
      <alignment horizontal="left" vertical="top" indent="1"/>
    </xf>
    <xf numFmtId="0" fontId="43" fillId="57" borderId="32" applyNumberFormat="0" applyFont="0" applyAlignment="0" applyProtection="0"/>
    <xf numFmtId="0" fontId="149" fillId="41" borderId="26" applyNumberFormat="0" applyAlignment="0" applyProtection="0"/>
    <xf numFmtId="0" fontId="157" fillId="68" borderId="58" applyNumberFormat="0" applyProtection="0">
      <alignment horizontal="left" vertical="top" indent="1"/>
    </xf>
    <xf numFmtId="4" fontId="221" fillId="75" borderId="58" applyNumberFormat="0" applyProtection="0">
      <alignment horizontal="right" vertical="center"/>
    </xf>
    <xf numFmtId="0" fontId="149" fillId="41" borderId="26" applyNumberFormat="0" applyAlignment="0" applyProtection="0"/>
    <xf numFmtId="0" fontId="199" fillId="59" borderId="53"/>
    <xf numFmtId="0" fontId="199" fillId="59" borderId="53"/>
    <xf numFmtId="0" fontId="48" fillId="57" borderId="32" applyNumberFormat="0" applyFont="0" applyAlignment="0" applyProtection="0"/>
    <xf numFmtId="0" fontId="43" fillId="57" borderId="32" applyNumberFormat="0" applyFont="0" applyAlignment="0" applyProtection="0"/>
    <xf numFmtId="0" fontId="98" fillId="54" borderId="33" applyNumberFormat="0" applyAlignment="0" applyProtection="0"/>
    <xf numFmtId="0" fontId="149" fillId="41" borderId="26" applyNumberFormat="0" applyAlignment="0" applyProtection="0"/>
    <xf numFmtId="0" fontId="134" fillId="54" borderId="26" applyNumberFormat="0" applyAlignment="0" applyProtection="0"/>
    <xf numFmtId="0" fontId="100" fillId="0" borderId="35" applyNumberFormat="0" applyFill="0" applyAlignment="0" applyProtection="0"/>
    <xf numFmtId="0" fontId="91" fillId="0" borderId="67" applyNumberFormat="0" applyAlignment="0" applyProtection="0">
      <alignment horizontal="left" vertical="center"/>
    </xf>
    <xf numFmtId="0" fontId="148" fillId="41" borderId="26" applyNumberFormat="0" applyAlignment="0" applyProtection="0"/>
    <xf numFmtId="0" fontId="48" fillId="57" borderId="32" applyNumberFormat="0" applyFont="0" applyAlignment="0" applyProtection="0"/>
    <xf numFmtId="4" fontId="221" fillId="77" borderId="58" applyNumberFormat="0" applyProtection="0">
      <alignment horizontal="right" vertical="center"/>
    </xf>
    <xf numFmtId="0" fontId="84" fillId="54" borderId="26" applyNumberFormat="0" applyAlignment="0" applyProtection="0"/>
    <xf numFmtId="4" fontId="222" fillId="81" borderId="58" applyNumberFormat="0" applyProtection="0">
      <alignment vertical="center"/>
    </xf>
    <xf numFmtId="0" fontId="148" fillId="41" borderId="26" applyNumberFormat="0" applyAlignment="0" applyProtection="0"/>
    <xf numFmtId="175" fontId="134" fillId="54" borderId="26" applyNumberFormat="0" applyAlignment="0" applyProtection="0"/>
    <xf numFmtId="0" fontId="157" fillId="0" borderId="35" applyNumberFormat="0" applyFill="0" applyAlignment="0" applyProtection="0"/>
    <xf numFmtId="0" fontId="22" fillId="57" borderId="32" applyNumberFormat="0" applyFont="0" applyAlignment="0" applyProtection="0"/>
    <xf numFmtId="0" fontId="188" fillId="0" borderId="53"/>
    <xf numFmtId="0" fontId="94" fillId="41" borderId="26" applyNumberFormat="0" applyAlignment="0" applyProtection="0"/>
    <xf numFmtId="0" fontId="98" fillId="54" borderId="33" applyNumberFormat="0" applyAlignment="0" applyProtection="0"/>
    <xf numFmtId="0" fontId="98" fillId="54" borderId="33" applyNumberFormat="0" applyAlignment="0" applyProtection="0"/>
    <xf numFmtId="0" fontId="98" fillId="54" borderId="33" applyNumberFormat="0" applyAlignment="0" applyProtection="0"/>
    <xf numFmtId="175" fontId="23" fillId="57" borderId="32" applyNumberFormat="0" applyFont="0" applyAlignment="0" applyProtection="0"/>
    <xf numFmtId="4" fontId="221" fillId="72" borderId="58" applyNumberFormat="0" applyProtection="0">
      <alignment horizontal="right" vertical="center"/>
    </xf>
    <xf numFmtId="0" fontId="22" fillId="79" borderId="58" applyNumberFormat="0" applyProtection="0">
      <alignment horizontal="left" vertical="top" indent="1"/>
    </xf>
    <xf numFmtId="0" fontId="149" fillId="41" borderId="26" applyNumberFormat="0" applyAlignment="0" applyProtection="0"/>
    <xf numFmtId="0" fontId="84" fillId="54" borderId="26" applyNumberFormat="0" applyAlignment="0" applyProtection="0"/>
    <xf numFmtId="4" fontId="219" fillId="79" borderId="60" applyNumberFormat="0" applyProtection="0">
      <alignment horizontal="left" vertical="center" indent="1"/>
    </xf>
    <xf numFmtId="0" fontId="48" fillId="57" borderId="32" applyNumberFormat="0" applyFont="0" applyAlignment="0" applyProtection="0"/>
    <xf numFmtId="0" fontId="84" fillId="54" borderId="26" applyNumberFormat="0" applyAlignment="0" applyProtection="0"/>
    <xf numFmtId="0" fontId="94" fillId="41" borderId="26" applyNumberFormat="0" applyAlignment="0" applyProtection="0"/>
    <xf numFmtId="0" fontId="98" fillId="54" borderId="33" applyNumberFormat="0" applyAlignment="0" applyProtection="0"/>
    <xf numFmtId="0" fontId="98" fillId="54" borderId="33" applyNumberFormat="0" applyAlignment="0" applyProtection="0"/>
    <xf numFmtId="0" fontId="98" fillId="54" borderId="33" applyNumberFormat="0" applyAlignment="0" applyProtection="0"/>
    <xf numFmtId="0" fontId="84" fillId="54" borderId="26" applyNumberFormat="0" applyAlignment="0" applyProtection="0"/>
    <xf numFmtId="0" fontId="48" fillId="57" borderId="32" applyNumberFormat="0" applyFont="0" applyAlignment="0" applyProtection="0"/>
    <xf numFmtId="0" fontId="84" fillId="54" borderId="26" applyNumberForma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62" fillId="83" borderId="67" applyNumberFormat="0">
      <alignment horizontal="left" vertical="top"/>
      <protection hidden="1"/>
    </xf>
    <xf numFmtId="0" fontId="91" fillId="0" borderId="67" applyNumberFormat="0" applyAlignment="0" applyProtection="0">
      <alignment horizontal="left" vertical="center"/>
    </xf>
    <xf numFmtId="17" fontId="192" fillId="62" borderId="68"/>
    <xf numFmtId="17" fontId="192" fillId="62" borderId="68"/>
    <xf numFmtId="17" fontId="192" fillId="62" borderId="68"/>
    <xf numFmtId="4" fontId="219" fillId="78" borderId="65" applyNumberFormat="0" applyProtection="0">
      <alignment horizontal="left" vertical="center" indent="1"/>
    </xf>
    <xf numFmtId="4" fontId="219" fillId="78" borderId="65" applyNumberFormat="0" applyProtection="0">
      <alignment horizontal="left" vertical="center" indent="1"/>
    </xf>
    <xf numFmtId="0" fontId="165" fillId="0" borderId="53"/>
    <xf numFmtId="4" fontId="219" fillId="78" borderId="65" applyNumberFormat="0" applyProtection="0">
      <alignment horizontal="left" vertical="center" indent="1"/>
    </xf>
    <xf numFmtId="17" fontId="192" fillId="62" borderId="68"/>
    <xf numFmtId="17" fontId="192" fillId="62" borderId="68"/>
    <xf numFmtId="0" fontId="22" fillId="68" borderId="69" applyNumberFormat="0" applyBorder="0">
      <protection locked="0"/>
    </xf>
    <xf numFmtId="4" fontId="219" fillId="78" borderId="65" applyNumberFormat="0" applyProtection="0">
      <alignment horizontal="left" vertical="center" indent="1"/>
    </xf>
    <xf numFmtId="0" fontId="22" fillId="68" borderId="69" applyNumberFormat="0" applyBorder="0">
      <protection locked="0"/>
    </xf>
    <xf numFmtId="0" fontId="22" fillId="68" borderId="69" applyNumberFormat="0" applyBorder="0">
      <protection locked="0"/>
    </xf>
    <xf numFmtId="0" fontId="91" fillId="0" borderId="67" applyNumberFormat="0" applyAlignment="0" applyProtection="0">
      <alignment horizontal="left" vertical="center"/>
    </xf>
    <xf numFmtId="0" fontId="91" fillId="0" borderId="67" applyNumberFormat="0" applyAlignment="0" applyProtection="0">
      <alignment horizontal="left" vertical="center"/>
    </xf>
    <xf numFmtId="0" fontId="22" fillId="68" borderId="69" applyNumberFormat="0" applyBorder="0">
      <protection locked="0"/>
    </xf>
    <xf numFmtId="17" fontId="192" fillId="62" borderId="68"/>
    <xf numFmtId="0" fontId="91" fillId="0" borderId="67" applyNumberFormat="0" applyAlignment="0" applyProtection="0">
      <alignment horizontal="left" vertical="center"/>
    </xf>
    <xf numFmtId="1" fontId="176" fillId="0" borderId="66">
      <alignment vertical="top"/>
    </xf>
    <xf numFmtId="0" fontId="262" fillId="83" borderId="67" applyNumberFormat="0">
      <alignment horizontal="left" vertical="top"/>
      <protection hidden="1"/>
    </xf>
    <xf numFmtId="4" fontId="219" fillId="78" borderId="65" applyNumberFormat="0" applyProtection="0">
      <alignment horizontal="left" vertical="center" indent="1"/>
    </xf>
    <xf numFmtId="0" fontId="91" fillId="0" borderId="67" applyNumberFormat="0" applyAlignment="0" applyProtection="0">
      <alignment horizontal="left" vertical="center"/>
    </xf>
    <xf numFmtId="17" fontId="192" fillId="62" borderId="68"/>
    <xf numFmtId="0" fontId="262" fillId="83" borderId="67" applyNumberFormat="0">
      <alignment horizontal="left" vertical="top"/>
      <protection hidden="1"/>
    </xf>
    <xf numFmtId="4" fontId="219" fillId="78" borderId="65" applyNumberFormat="0" applyProtection="0">
      <alignment horizontal="left" vertical="center" indent="1"/>
    </xf>
    <xf numFmtId="1" fontId="176" fillId="0" borderId="66">
      <alignment vertical="top"/>
    </xf>
    <xf numFmtId="0" fontId="91" fillId="0" borderId="67" applyNumberFormat="0" applyAlignment="0" applyProtection="0">
      <alignment horizontal="left" vertical="center"/>
    </xf>
    <xf numFmtId="17" fontId="192" fillId="62" borderId="68"/>
    <xf numFmtId="0" fontId="165" fillId="0" borderId="53"/>
    <xf numFmtId="4" fontId="219" fillId="78" borderId="65" applyNumberFormat="0" applyProtection="0">
      <alignment horizontal="left" vertical="center" indent="1"/>
    </xf>
    <xf numFmtId="0" fontId="22" fillId="68" borderId="69" applyNumberFormat="0" applyBorder="0">
      <protection locked="0"/>
    </xf>
    <xf numFmtId="4" fontId="219" fillId="78" borderId="65" applyNumberFormat="0" applyProtection="0">
      <alignment horizontal="left" vertical="center" indent="1"/>
    </xf>
    <xf numFmtId="0" fontId="165" fillId="0" borderId="53"/>
    <xf numFmtId="0" fontId="22" fillId="68" borderId="69" applyNumberFormat="0" applyBorder="0">
      <protection locked="0"/>
    </xf>
    <xf numFmtId="17" fontId="192" fillId="62" borderId="68"/>
    <xf numFmtId="4" fontId="219" fillId="78" borderId="65" applyNumberFormat="0" applyProtection="0">
      <alignment horizontal="left" vertical="center" indent="1"/>
    </xf>
    <xf numFmtId="4" fontId="219" fillId="78" borderId="65" applyNumberFormat="0" applyProtection="0">
      <alignment horizontal="left" vertical="center" indent="1"/>
    </xf>
    <xf numFmtId="0" fontId="262" fillId="83" borderId="67" applyNumberFormat="0">
      <alignment horizontal="left" vertical="top"/>
      <protection hidden="1"/>
    </xf>
    <xf numFmtId="17" fontId="192" fillId="62" borderId="68"/>
    <xf numFmtId="1" fontId="176" fillId="0" borderId="66">
      <alignment vertical="top"/>
    </xf>
    <xf numFmtId="0" fontId="91" fillId="0" borderId="67" applyNumberFormat="0" applyAlignment="0" applyProtection="0">
      <alignment horizontal="left" vertical="center"/>
    </xf>
    <xf numFmtId="17" fontId="192" fillId="62" borderId="68"/>
    <xf numFmtId="17" fontId="192" fillId="62" borderId="68"/>
    <xf numFmtId="0" fontId="22" fillId="68" borderId="69" applyNumberFormat="0" applyBorder="0">
      <protection locked="0"/>
    </xf>
    <xf numFmtId="17" fontId="192" fillId="62" borderId="68"/>
    <xf numFmtId="0" fontId="22" fillId="68" borderId="69" applyNumberFormat="0" applyBorder="0">
      <protection locked="0"/>
    </xf>
    <xf numFmtId="0" fontId="22" fillId="68" borderId="69" applyNumberFormat="0" applyBorder="0">
      <protection locked="0"/>
    </xf>
    <xf numFmtId="0" fontId="262" fillId="83" borderId="67" applyNumberFormat="0">
      <alignment horizontal="left" vertical="top"/>
      <protection hidden="1"/>
    </xf>
    <xf numFmtId="1" fontId="176" fillId="0" borderId="66">
      <alignment vertical="top"/>
    </xf>
    <xf numFmtId="0" fontId="22" fillId="68" borderId="69" applyNumberFormat="0" applyBorder="0">
      <protection locked="0"/>
    </xf>
    <xf numFmtId="0" fontId="165" fillId="0" borderId="53"/>
    <xf numFmtId="17" fontId="192" fillId="62" borderId="68"/>
    <xf numFmtId="4" fontId="219" fillId="78" borderId="65" applyNumberFormat="0" applyProtection="0">
      <alignment horizontal="left" vertical="center" indent="1"/>
    </xf>
    <xf numFmtId="0" fontId="22" fillId="68" borderId="69" applyNumberFormat="0" applyBorder="0">
      <protection locked="0"/>
    </xf>
    <xf numFmtId="0" fontId="91" fillId="0" borderId="67" applyNumberFormat="0" applyAlignment="0" applyProtection="0">
      <alignment horizontal="left" vertical="center"/>
    </xf>
    <xf numFmtId="17" fontId="192" fillId="62" borderId="68"/>
    <xf numFmtId="4" fontId="219" fillId="78" borderId="65" applyNumberFormat="0" applyProtection="0">
      <alignment horizontal="left" vertical="center" indent="1"/>
    </xf>
    <xf numFmtId="4" fontId="219" fillId="78" borderId="65" applyNumberFormat="0" applyProtection="0">
      <alignment horizontal="left" vertical="center" indent="1"/>
    </xf>
    <xf numFmtId="0" fontId="22" fillId="68" borderId="69" applyNumberFormat="0" applyBorder="0">
      <protection locked="0"/>
    </xf>
    <xf numFmtId="4" fontId="219" fillId="78" borderId="65" applyNumberFormat="0" applyProtection="0">
      <alignment horizontal="left" vertical="center" indent="1"/>
    </xf>
    <xf numFmtId="17" fontId="192" fillId="62" borderId="68"/>
    <xf numFmtId="17" fontId="192" fillId="62" borderId="68"/>
    <xf numFmtId="0" fontId="22" fillId="68" borderId="69" applyNumberFormat="0" applyBorder="0">
      <protection locked="0"/>
    </xf>
    <xf numFmtId="0" fontId="22" fillId="68" borderId="69" applyNumberFormat="0" applyBorder="0">
      <protection locked="0"/>
    </xf>
    <xf numFmtId="4" fontId="219" fillId="78" borderId="65" applyNumberFormat="0" applyProtection="0">
      <alignment horizontal="left" vertical="center" indent="1"/>
    </xf>
    <xf numFmtId="0" fontId="262" fillId="83" borderId="67" applyNumberFormat="0">
      <alignment horizontal="left" vertical="top"/>
      <protection hidden="1"/>
    </xf>
    <xf numFmtId="0" fontId="165" fillId="0" borderId="53"/>
    <xf numFmtId="0" fontId="22" fillId="68" borderId="69" applyNumberFormat="0" applyBorder="0">
      <protection locked="0"/>
    </xf>
    <xf numFmtId="1" fontId="176" fillId="0" borderId="66">
      <alignment vertical="top"/>
    </xf>
    <xf numFmtId="0" fontId="165" fillId="0" borderId="53"/>
    <xf numFmtId="0" fontId="91" fillId="0" borderId="67" applyNumberFormat="0" applyAlignment="0" applyProtection="0">
      <alignment horizontal="left" vertical="center"/>
    </xf>
    <xf numFmtId="0" fontId="165" fillId="0" borderId="53"/>
    <xf numFmtId="4" fontId="219" fillId="78" borderId="65" applyNumberFormat="0" applyProtection="0">
      <alignment horizontal="left" vertical="center" indent="1"/>
    </xf>
    <xf numFmtId="0" fontId="22" fillId="68" borderId="69" applyNumberFormat="0" applyBorder="0">
      <protection locked="0"/>
    </xf>
    <xf numFmtId="0" fontId="9" fillId="0" borderId="0"/>
    <xf numFmtId="0" fontId="22" fillId="68" borderId="69" applyNumberFormat="0" applyBorder="0">
      <protection locked="0"/>
    </xf>
    <xf numFmtId="0" fontId="262" fillId="83" borderId="67" applyNumberFormat="0">
      <alignment horizontal="left" vertical="top"/>
      <protection hidden="1"/>
    </xf>
    <xf numFmtId="4" fontId="219" fillId="78" borderId="65" applyNumberFormat="0" applyProtection="0">
      <alignment horizontal="left" vertical="center" indent="1"/>
    </xf>
    <xf numFmtId="17" fontId="192" fillId="62" borderId="68"/>
    <xf numFmtId="1" fontId="176" fillId="0" borderId="66">
      <alignment vertical="top"/>
    </xf>
    <xf numFmtId="17" fontId="192" fillId="62" borderId="68"/>
    <xf numFmtId="4" fontId="219" fillId="78" borderId="65" applyNumberFormat="0" applyProtection="0">
      <alignment horizontal="left" vertical="center" indent="1"/>
    </xf>
    <xf numFmtId="17" fontId="192" fillId="62" borderId="68"/>
    <xf numFmtId="0" fontId="22" fillId="68" borderId="69" applyNumberFormat="0" applyBorder="0">
      <protection locked="0"/>
    </xf>
    <xf numFmtId="0" fontId="91" fillId="0" borderId="67" applyNumberFormat="0" applyAlignment="0" applyProtection="0">
      <alignment horizontal="left" vertical="center"/>
    </xf>
    <xf numFmtId="0" fontId="165" fillId="0" borderId="53"/>
    <xf numFmtId="4" fontId="219" fillId="78" borderId="65" applyNumberFormat="0" applyProtection="0">
      <alignment horizontal="left" vertical="center" indent="1"/>
    </xf>
    <xf numFmtId="17" fontId="192" fillId="62" borderId="68"/>
    <xf numFmtId="4" fontId="219" fillId="78" borderId="65" applyNumberFormat="0" applyProtection="0">
      <alignment horizontal="left" vertical="center" indent="1"/>
    </xf>
    <xf numFmtId="0" fontId="22" fillId="68" borderId="69" applyNumberFormat="0" applyBorder="0">
      <protection locked="0"/>
    </xf>
    <xf numFmtId="0" fontId="165" fillId="0" borderId="53"/>
    <xf numFmtId="0" fontId="22" fillId="68" borderId="69" applyNumberFormat="0" applyBorder="0">
      <protection locked="0"/>
    </xf>
    <xf numFmtId="0" fontId="91" fillId="0" borderId="67" applyNumberFormat="0" applyAlignment="0" applyProtection="0">
      <alignment horizontal="left" vertical="center"/>
    </xf>
    <xf numFmtId="4" fontId="219" fillId="78" borderId="65" applyNumberFormat="0" applyProtection="0">
      <alignment horizontal="left" vertical="center" indent="1"/>
    </xf>
    <xf numFmtId="0" fontId="22" fillId="68" borderId="69" applyNumberFormat="0" applyBorder="0">
      <protection locked="0"/>
    </xf>
    <xf numFmtId="0" fontId="22" fillId="68" borderId="69" applyNumberFormat="0" applyBorder="0">
      <protection locked="0"/>
    </xf>
    <xf numFmtId="0" fontId="165" fillId="0" borderId="53"/>
    <xf numFmtId="4" fontId="219" fillId="78" borderId="65" applyNumberFormat="0" applyProtection="0">
      <alignment horizontal="left" vertical="center" indent="1"/>
    </xf>
    <xf numFmtId="17" fontId="192" fillId="62" borderId="68"/>
    <xf numFmtId="0" fontId="262" fillId="83" borderId="67" applyNumberFormat="0">
      <alignment horizontal="left" vertical="top"/>
      <protection hidden="1"/>
    </xf>
    <xf numFmtId="17" fontId="192" fillId="62" borderId="68"/>
    <xf numFmtId="0" fontId="91" fillId="0" borderId="67" applyNumberFormat="0" applyAlignment="0" applyProtection="0">
      <alignment horizontal="left" vertical="center"/>
    </xf>
    <xf numFmtId="0" fontId="22" fillId="68" borderId="69" applyNumberFormat="0" applyBorder="0">
      <protection locked="0"/>
    </xf>
    <xf numFmtId="17" fontId="192" fillId="62" borderId="68"/>
    <xf numFmtId="0" fontId="165" fillId="0" borderId="53"/>
    <xf numFmtId="0" fontId="22" fillId="68" borderId="69" applyNumberFormat="0" applyBorder="0">
      <protection locked="0"/>
    </xf>
    <xf numFmtId="17" fontId="192" fillId="62" borderId="68"/>
    <xf numFmtId="0" fontId="91" fillId="0" borderId="67" applyNumberFormat="0" applyAlignment="0" applyProtection="0">
      <alignment horizontal="left" vertical="center"/>
    </xf>
    <xf numFmtId="1" fontId="176" fillId="0" borderId="66">
      <alignment vertical="top"/>
    </xf>
    <xf numFmtId="0" fontId="262" fillId="83" borderId="67" applyNumberFormat="0">
      <alignment horizontal="left" vertical="top"/>
      <protection hidden="1"/>
    </xf>
    <xf numFmtId="4" fontId="219" fillId="78" borderId="65" applyNumberFormat="0" applyProtection="0">
      <alignment horizontal="left" vertical="center" indent="1"/>
    </xf>
    <xf numFmtId="17" fontId="192" fillId="62" borderId="68"/>
    <xf numFmtId="0" fontId="22" fillId="68" borderId="69" applyNumberFormat="0" applyBorder="0">
      <protection locked="0"/>
    </xf>
    <xf numFmtId="0" fontId="91" fillId="0" borderId="67" applyNumberFormat="0" applyAlignment="0" applyProtection="0">
      <alignment horizontal="left" vertical="center"/>
    </xf>
    <xf numFmtId="0" fontId="262" fillId="83" borderId="67" applyNumberFormat="0">
      <alignment horizontal="left" vertical="top"/>
      <protection hidden="1"/>
    </xf>
    <xf numFmtId="0" fontId="22" fillId="68" borderId="69" applyNumberFormat="0" applyBorder="0">
      <protection locked="0"/>
    </xf>
    <xf numFmtId="17" fontId="192" fillId="62" borderId="68"/>
    <xf numFmtId="0" fontId="22" fillId="68" borderId="69" applyNumberFormat="0" applyBorder="0">
      <protection locked="0"/>
    </xf>
    <xf numFmtId="0" fontId="91" fillId="0" borderId="67" applyNumberFormat="0" applyAlignment="0" applyProtection="0">
      <alignment horizontal="left" vertical="center"/>
    </xf>
    <xf numFmtId="1" fontId="176" fillId="0" borderId="66">
      <alignment vertical="top"/>
    </xf>
    <xf numFmtId="17" fontId="192" fillId="62" borderId="68"/>
    <xf numFmtId="0" fontId="165" fillId="0" borderId="53"/>
    <xf numFmtId="0" fontId="165" fillId="0" borderId="53"/>
    <xf numFmtId="17" fontId="192" fillId="62" borderId="68"/>
    <xf numFmtId="1" fontId="176" fillId="0" borderId="66">
      <alignment vertical="top"/>
    </xf>
    <xf numFmtId="0" fontId="165" fillId="0" borderId="53"/>
    <xf numFmtId="1" fontId="176" fillId="0" borderId="66">
      <alignment vertical="top"/>
    </xf>
    <xf numFmtId="0" fontId="22" fillId="68" borderId="69" applyNumberFormat="0" applyBorder="0">
      <protection locked="0"/>
    </xf>
    <xf numFmtId="17" fontId="192" fillId="62" borderId="68"/>
    <xf numFmtId="4" fontId="219" fillId="78" borderId="65" applyNumberFormat="0" applyProtection="0">
      <alignment horizontal="left" vertical="center" indent="1"/>
    </xf>
    <xf numFmtId="0" fontId="165" fillId="0" borderId="53"/>
    <xf numFmtId="0" fontId="22" fillId="68" borderId="69" applyNumberFormat="0" applyBorder="0">
      <protection locked="0"/>
    </xf>
    <xf numFmtId="0" fontId="22" fillId="68" borderId="69" applyNumberFormat="0" applyBorder="0">
      <protection locked="0"/>
    </xf>
    <xf numFmtId="1" fontId="176" fillId="0" borderId="66">
      <alignment vertical="top"/>
    </xf>
    <xf numFmtId="0" fontId="262" fillId="83" borderId="67" applyNumberFormat="0">
      <alignment horizontal="left" vertical="top"/>
      <protection hidden="1"/>
    </xf>
    <xf numFmtId="0" fontId="22" fillId="68" borderId="69" applyNumberFormat="0" applyBorder="0">
      <protection locked="0"/>
    </xf>
    <xf numFmtId="17" fontId="192" fillId="62" borderId="68"/>
    <xf numFmtId="1" fontId="176" fillId="0" borderId="66">
      <alignment vertical="top"/>
    </xf>
    <xf numFmtId="0" fontId="91" fillId="0" borderId="67" applyNumberFormat="0" applyAlignment="0" applyProtection="0">
      <alignment horizontal="left" vertical="center"/>
    </xf>
    <xf numFmtId="4" fontId="219" fillId="78" borderId="65" applyNumberFormat="0" applyProtection="0">
      <alignment horizontal="left" vertical="center" indent="1"/>
    </xf>
    <xf numFmtId="0" fontId="22" fillId="68" borderId="69" applyNumberFormat="0" applyBorder="0">
      <protection locked="0"/>
    </xf>
    <xf numFmtId="17" fontId="192" fillId="62" borderId="68"/>
    <xf numFmtId="0" fontId="22" fillId="68" borderId="69" applyNumberFormat="0" applyBorder="0">
      <protection locked="0"/>
    </xf>
    <xf numFmtId="0" fontId="165" fillId="0" borderId="53"/>
    <xf numFmtId="0" fontId="91" fillId="0" borderId="67" applyNumberFormat="0" applyAlignment="0" applyProtection="0">
      <alignment horizontal="left" vertical="center"/>
    </xf>
    <xf numFmtId="4" fontId="219" fillId="78" borderId="65" applyNumberFormat="0" applyProtection="0">
      <alignment horizontal="left" vertical="center" indent="1"/>
    </xf>
    <xf numFmtId="1" fontId="176" fillId="0" borderId="66">
      <alignment vertical="top"/>
    </xf>
    <xf numFmtId="1" fontId="176" fillId="0" borderId="66">
      <alignment vertical="top"/>
    </xf>
    <xf numFmtId="0" fontId="262" fillId="83" borderId="67" applyNumberFormat="0">
      <alignment horizontal="left" vertical="top"/>
      <protection hidden="1"/>
    </xf>
    <xf numFmtId="0" fontId="22" fillId="68" borderId="69" applyNumberFormat="0" applyBorder="0">
      <protection locked="0"/>
    </xf>
    <xf numFmtId="17" fontId="192" fillId="62" borderId="68"/>
    <xf numFmtId="0" fontId="91" fillId="0" borderId="67" applyNumberFormat="0" applyAlignment="0" applyProtection="0">
      <alignment horizontal="left" vertical="center"/>
    </xf>
    <xf numFmtId="0" fontId="91" fillId="0" borderId="67" applyNumberFormat="0" applyAlignment="0" applyProtection="0">
      <alignment horizontal="left" vertical="center"/>
    </xf>
    <xf numFmtId="0" fontId="165" fillId="0" borderId="53"/>
    <xf numFmtId="0" fontId="165" fillId="0" borderId="53"/>
    <xf numFmtId="0" fontId="22" fillId="68" borderId="69" applyNumberFormat="0" applyBorder="0">
      <protection locked="0"/>
    </xf>
    <xf numFmtId="1" fontId="176" fillId="0" borderId="66">
      <alignment vertical="top"/>
    </xf>
    <xf numFmtId="0" fontId="22" fillId="68" borderId="69" applyNumberFormat="0" applyBorder="0">
      <protection locked="0"/>
    </xf>
    <xf numFmtId="0" fontId="22" fillId="68" borderId="69" applyNumberFormat="0" applyBorder="0">
      <protection locked="0"/>
    </xf>
    <xf numFmtId="4" fontId="219" fillId="78" borderId="65" applyNumberFormat="0" applyProtection="0">
      <alignment horizontal="left" vertical="center" indent="1"/>
    </xf>
    <xf numFmtId="0" fontId="22" fillId="68" borderId="69" applyNumberFormat="0" applyBorder="0">
      <protection locked="0"/>
    </xf>
    <xf numFmtId="17" fontId="192" fillId="62" borderId="68"/>
    <xf numFmtId="4" fontId="219" fillId="78" borderId="65" applyNumberFormat="0" applyProtection="0">
      <alignment horizontal="left" vertical="center" indent="1"/>
    </xf>
    <xf numFmtId="4" fontId="219" fillId="78" borderId="65" applyNumberFormat="0" applyProtection="0">
      <alignment horizontal="left" vertical="center" indent="1"/>
    </xf>
    <xf numFmtId="0" fontId="22" fillId="68" borderId="69" applyNumberFormat="0" applyBorder="0">
      <protection locked="0"/>
    </xf>
    <xf numFmtId="0" fontId="262" fillId="83" borderId="67" applyNumberFormat="0">
      <alignment horizontal="left" vertical="top"/>
      <protection hidden="1"/>
    </xf>
    <xf numFmtId="0" fontId="165" fillId="0" borderId="53"/>
    <xf numFmtId="4" fontId="219" fillId="78" borderId="65" applyNumberFormat="0" applyProtection="0">
      <alignment horizontal="left" vertical="center" indent="1"/>
    </xf>
    <xf numFmtId="0" fontId="262" fillId="83" borderId="67" applyNumberFormat="0">
      <alignment horizontal="left" vertical="top"/>
      <protection hidden="1"/>
    </xf>
    <xf numFmtId="1" fontId="176" fillId="0" borderId="66">
      <alignment vertical="top"/>
    </xf>
    <xf numFmtId="17" fontId="192" fillId="62" borderId="68"/>
    <xf numFmtId="17" fontId="192" fillId="62" borderId="68"/>
    <xf numFmtId="0" fontId="262" fillId="83" borderId="67" applyNumberFormat="0">
      <alignment horizontal="left" vertical="top"/>
      <protection hidden="1"/>
    </xf>
    <xf numFmtId="0" fontId="165" fillId="0" borderId="53"/>
    <xf numFmtId="17" fontId="192" fillId="62" borderId="68"/>
    <xf numFmtId="0" fontId="262" fillId="83" borderId="67" applyNumberFormat="0">
      <alignment horizontal="left" vertical="top"/>
      <protection hidden="1"/>
    </xf>
    <xf numFmtId="0" fontId="262" fillId="83" borderId="67" applyNumberFormat="0">
      <alignment horizontal="left" vertical="top"/>
      <protection hidden="1"/>
    </xf>
    <xf numFmtId="4" fontId="219" fillId="78" borderId="65" applyNumberFormat="0" applyProtection="0">
      <alignment horizontal="left" vertical="center" indent="1"/>
    </xf>
    <xf numFmtId="17" fontId="192" fillId="62" borderId="68"/>
    <xf numFmtId="0" fontId="165" fillId="0" borderId="53"/>
    <xf numFmtId="0" fontId="165" fillId="0" borderId="53"/>
    <xf numFmtId="17" fontId="192" fillId="62" borderId="68"/>
    <xf numFmtId="17" fontId="192" fillId="62" borderId="68"/>
    <xf numFmtId="0" fontId="91" fillId="0" borderId="67" applyNumberFormat="0" applyAlignment="0" applyProtection="0">
      <alignment horizontal="left" vertical="center"/>
    </xf>
    <xf numFmtId="0" fontId="165" fillId="0" borderId="53"/>
    <xf numFmtId="0" fontId="91" fillId="0" borderId="67" applyNumberFormat="0" applyAlignment="0" applyProtection="0">
      <alignment horizontal="left" vertical="center"/>
    </xf>
    <xf numFmtId="0" fontId="165" fillId="0" borderId="53"/>
    <xf numFmtId="0" fontId="165" fillId="0" borderId="53"/>
    <xf numFmtId="4" fontId="219" fillId="78" borderId="65" applyNumberFormat="0" applyProtection="0">
      <alignment horizontal="left" vertical="center" indent="1"/>
    </xf>
    <xf numFmtId="0" fontId="165" fillId="0" borderId="53"/>
    <xf numFmtId="17" fontId="192" fillId="62" borderId="68"/>
    <xf numFmtId="4" fontId="219" fillId="78" borderId="65" applyNumberFormat="0" applyProtection="0">
      <alignment horizontal="left" vertical="center" indent="1"/>
    </xf>
    <xf numFmtId="4" fontId="219" fillId="78" borderId="65" applyNumberFormat="0" applyProtection="0">
      <alignment horizontal="left" vertical="center" indent="1"/>
    </xf>
    <xf numFmtId="0" fontId="165" fillId="0" borderId="53"/>
    <xf numFmtId="17" fontId="192" fillId="62" borderId="68"/>
    <xf numFmtId="0" fontId="165" fillId="0" borderId="53"/>
    <xf numFmtId="0" fontId="165" fillId="0" borderId="53"/>
    <xf numFmtId="0" fontId="91" fillId="0" borderId="67" applyNumberFormat="0" applyAlignment="0" applyProtection="0">
      <alignment horizontal="left" vertical="center"/>
    </xf>
    <xf numFmtId="0" fontId="22" fillId="68" borderId="69" applyNumberFormat="0" applyBorder="0">
      <protection locked="0"/>
    </xf>
    <xf numFmtId="0" fontId="91" fillId="0" borderId="67" applyNumberFormat="0" applyAlignment="0" applyProtection="0">
      <alignment horizontal="left" vertical="center"/>
    </xf>
    <xf numFmtId="1" fontId="176" fillId="0" borderId="66">
      <alignment vertical="top"/>
    </xf>
    <xf numFmtId="17" fontId="192" fillId="62" borderId="68"/>
    <xf numFmtId="4" fontId="219" fillId="78" borderId="65" applyNumberFormat="0" applyProtection="0">
      <alignment horizontal="left" vertical="center" indent="1"/>
    </xf>
    <xf numFmtId="4" fontId="219" fillId="78" borderId="65" applyNumberFormat="0" applyProtection="0">
      <alignment horizontal="left" vertical="center" indent="1"/>
    </xf>
    <xf numFmtId="0" fontId="165" fillId="0" borderId="53"/>
    <xf numFmtId="17" fontId="192" fillId="62" borderId="68"/>
    <xf numFmtId="17" fontId="192" fillId="62" borderId="68"/>
    <xf numFmtId="0" fontId="22" fillId="68" borderId="69" applyNumberFormat="0" applyBorder="0">
      <protection locked="0"/>
    </xf>
    <xf numFmtId="17" fontId="192" fillId="62" borderId="68"/>
    <xf numFmtId="0" fontId="22" fillId="68" borderId="69" applyNumberFormat="0" applyBorder="0">
      <protection locked="0"/>
    </xf>
    <xf numFmtId="17" fontId="192" fillId="62" borderId="68"/>
    <xf numFmtId="0" fontId="91" fillId="0" borderId="67" applyNumberFormat="0" applyAlignment="0" applyProtection="0">
      <alignment horizontal="left" vertical="center"/>
    </xf>
    <xf numFmtId="1" fontId="176" fillId="0" borderId="66">
      <alignment vertical="top"/>
    </xf>
    <xf numFmtId="0" fontId="262" fillId="83" borderId="67" applyNumberFormat="0">
      <alignment horizontal="left" vertical="top"/>
      <protection hidden="1"/>
    </xf>
    <xf numFmtId="4" fontId="219" fillId="78" borderId="65" applyNumberFormat="0" applyProtection="0">
      <alignment horizontal="left" vertical="center" indent="1"/>
    </xf>
    <xf numFmtId="4" fontId="219" fillId="78" borderId="65" applyNumberFormat="0" applyProtection="0">
      <alignment horizontal="left" vertical="center" indent="1"/>
    </xf>
    <xf numFmtId="0" fontId="22" fillId="68" borderId="69" applyNumberFormat="0" applyBorder="0">
      <protection locked="0"/>
    </xf>
    <xf numFmtId="0" fontId="22" fillId="68" borderId="69" applyNumberFormat="0" applyBorder="0">
      <protection locked="0"/>
    </xf>
    <xf numFmtId="17" fontId="192" fillId="62" borderId="68"/>
    <xf numFmtId="1" fontId="176" fillId="0" borderId="66">
      <alignment vertical="top"/>
    </xf>
    <xf numFmtId="0" fontId="165" fillId="0" borderId="53"/>
    <xf numFmtId="17" fontId="192" fillId="62" borderId="68"/>
    <xf numFmtId="0" fontId="165" fillId="0" borderId="53"/>
    <xf numFmtId="0" fontId="91" fillId="0" borderId="67" applyNumberFormat="0" applyAlignment="0" applyProtection="0">
      <alignment horizontal="left" vertical="center"/>
    </xf>
    <xf numFmtId="4" fontId="219" fillId="78" borderId="65" applyNumberFormat="0" applyProtection="0">
      <alignment horizontal="left" vertical="center" indent="1"/>
    </xf>
    <xf numFmtId="0" fontId="22" fillId="68" borderId="69" applyNumberFormat="0" applyBorder="0">
      <protection locked="0"/>
    </xf>
    <xf numFmtId="0" fontId="165" fillId="0" borderId="53"/>
    <xf numFmtId="17" fontId="192" fillId="62" borderId="68"/>
    <xf numFmtId="0" fontId="22" fillId="68" borderId="69" applyNumberFormat="0" applyBorder="0">
      <protection locked="0"/>
    </xf>
    <xf numFmtId="0" fontId="22" fillId="68" borderId="69" applyNumberFormat="0" applyBorder="0">
      <protection locked="0"/>
    </xf>
    <xf numFmtId="17" fontId="192" fillId="62" borderId="68"/>
    <xf numFmtId="0" fontId="91" fillId="0" borderId="67" applyNumberFormat="0" applyAlignment="0" applyProtection="0">
      <alignment horizontal="left" vertical="center"/>
    </xf>
    <xf numFmtId="1" fontId="176" fillId="0" borderId="66">
      <alignment vertical="top"/>
    </xf>
    <xf numFmtId="0" fontId="262" fillId="83" borderId="67" applyNumberFormat="0">
      <alignment horizontal="left" vertical="top"/>
      <protection hidden="1"/>
    </xf>
    <xf numFmtId="4" fontId="219" fillId="78" borderId="65" applyNumberFormat="0" applyProtection="0">
      <alignment horizontal="left" vertical="center" indent="1"/>
    </xf>
    <xf numFmtId="4" fontId="219" fillId="78" borderId="65" applyNumberFormat="0" applyProtection="0">
      <alignment horizontal="left" vertical="center" indent="1"/>
    </xf>
    <xf numFmtId="0" fontId="262" fillId="83" borderId="67" applyNumberFormat="0">
      <alignment horizontal="left" vertical="top"/>
      <protection hidden="1"/>
    </xf>
    <xf numFmtId="0" fontId="22" fillId="68" borderId="69" applyNumberFormat="0" applyBorder="0">
      <protection locked="0"/>
    </xf>
    <xf numFmtId="4" fontId="219" fillId="78" borderId="65" applyNumberFormat="0" applyProtection="0">
      <alignment horizontal="left" vertical="center" indent="1"/>
    </xf>
    <xf numFmtId="4" fontId="219" fillId="78" borderId="65" applyNumberFormat="0" applyProtection="0">
      <alignment horizontal="left" vertical="center" indent="1"/>
    </xf>
    <xf numFmtId="0" fontId="22" fillId="68" borderId="69" applyNumberFormat="0" applyBorder="0">
      <protection locked="0"/>
    </xf>
    <xf numFmtId="1" fontId="176" fillId="0" borderId="66">
      <alignment vertical="top"/>
    </xf>
    <xf numFmtId="0" fontId="9" fillId="0" borderId="0"/>
    <xf numFmtId="1" fontId="176" fillId="0" borderId="66">
      <alignment vertical="top"/>
    </xf>
    <xf numFmtId="4" fontId="219" fillId="78" borderId="65" applyNumberFormat="0" applyProtection="0">
      <alignment horizontal="left" vertical="center" indent="1"/>
    </xf>
    <xf numFmtId="0" fontId="22" fillId="68" borderId="69" applyNumberFormat="0" applyBorder="0">
      <protection locked="0"/>
    </xf>
    <xf numFmtId="0" fontId="165" fillId="0" borderId="53"/>
    <xf numFmtId="17" fontId="192" fillId="62" borderId="68"/>
    <xf numFmtId="0" fontId="262" fillId="83" borderId="67" applyNumberFormat="0">
      <alignment horizontal="left" vertical="top"/>
      <protection hidden="1"/>
    </xf>
    <xf numFmtId="4" fontId="219" fillId="78" borderId="65" applyNumberFormat="0" applyProtection="0">
      <alignment horizontal="left" vertical="center" indent="1"/>
    </xf>
    <xf numFmtId="0" fontId="165" fillId="0" borderId="53"/>
    <xf numFmtId="1" fontId="176" fillId="0" borderId="66">
      <alignment vertical="top"/>
    </xf>
    <xf numFmtId="17" fontId="192" fillId="62" borderId="68"/>
    <xf numFmtId="0" fontId="262" fillId="83" borderId="67" applyNumberFormat="0">
      <alignment horizontal="left" vertical="top"/>
      <protection hidden="1"/>
    </xf>
    <xf numFmtId="1" fontId="176" fillId="0" borderId="66">
      <alignment vertical="top"/>
    </xf>
    <xf numFmtId="0" fontId="165" fillId="0" borderId="53"/>
    <xf numFmtId="4" fontId="219" fillId="78" borderId="65" applyNumberFormat="0" applyProtection="0">
      <alignment horizontal="left" vertical="center" indent="1"/>
    </xf>
    <xf numFmtId="17" fontId="192" fillId="62" borderId="68"/>
    <xf numFmtId="17" fontId="192" fillId="62" borderId="68"/>
    <xf numFmtId="0" fontId="262" fillId="83" borderId="67" applyNumberFormat="0">
      <alignment horizontal="left" vertical="top"/>
      <protection hidden="1"/>
    </xf>
    <xf numFmtId="1" fontId="176" fillId="0" borderId="66">
      <alignment vertical="top"/>
    </xf>
    <xf numFmtId="17" fontId="192" fillId="62" borderId="68"/>
    <xf numFmtId="0" fontId="262" fillId="83" borderId="67" applyNumberFormat="0">
      <alignment horizontal="left" vertical="top"/>
      <protection hidden="1"/>
    </xf>
    <xf numFmtId="4" fontId="219" fillId="78" borderId="65" applyNumberFormat="0" applyProtection="0">
      <alignment horizontal="left" vertical="center" indent="1"/>
    </xf>
    <xf numFmtId="1" fontId="176" fillId="0" borderId="66">
      <alignment vertical="top"/>
    </xf>
    <xf numFmtId="0" fontId="165" fillId="0" borderId="53"/>
    <xf numFmtId="17" fontId="192" fillId="62" borderId="68"/>
    <xf numFmtId="0" fontId="262" fillId="83" borderId="67" applyNumberFormat="0">
      <alignment horizontal="left" vertical="top"/>
      <protection hidden="1"/>
    </xf>
    <xf numFmtId="0" fontId="165" fillId="0" borderId="53"/>
    <xf numFmtId="4" fontId="219" fillId="78" borderId="65" applyNumberFormat="0" applyProtection="0">
      <alignment horizontal="left" vertical="center" indent="1"/>
    </xf>
    <xf numFmtId="0" fontId="9" fillId="0" borderId="0"/>
    <xf numFmtId="43" fontId="9" fillId="0" borderId="0" applyFont="0" applyFill="0" applyBorder="0" applyAlignment="0" applyProtection="0"/>
    <xf numFmtId="165"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9" fontId="53"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206" fillId="66" borderId="53"/>
    <xf numFmtId="0" fontId="149" fillId="41" borderId="26" applyNumberFormat="0" applyAlignment="0" applyProtection="0"/>
    <xf numFmtId="0" fontId="202" fillId="0" borderId="49"/>
    <xf numFmtId="0" fontId="188" fillId="0" borderId="53"/>
    <xf numFmtId="0" fontId="188" fillId="0" borderId="53"/>
    <xf numFmtId="0" fontId="191" fillId="0" borderId="53"/>
    <xf numFmtId="176" fontId="9" fillId="0" borderId="0" applyFont="0" applyFill="0" applyBorder="0" applyAlignment="0" applyProtection="0"/>
    <xf numFmtId="0" fontId="9" fillId="0" borderId="0"/>
    <xf numFmtId="175" fontId="9" fillId="0" borderId="0"/>
    <xf numFmtId="0" fontId="9" fillId="0" borderId="0"/>
    <xf numFmtId="0" fontId="94" fillId="41" borderId="26" applyNumberFormat="0" applyAlignment="0" applyProtection="0"/>
    <xf numFmtId="175" fontId="9" fillId="0" borderId="0"/>
    <xf numFmtId="0" fontId="165" fillId="0" borderId="53"/>
    <xf numFmtId="0" fontId="165" fillId="0" borderId="53"/>
    <xf numFmtId="0" fontId="157" fillId="0" borderId="35" applyNumberFormat="0" applyFill="0" applyAlignment="0" applyProtection="0"/>
    <xf numFmtId="0" fontId="157" fillId="0" borderId="35" applyNumberFormat="0" applyFill="0" applyAlignment="0" applyProtection="0"/>
    <xf numFmtId="0" fontId="157" fillId="0" borderId="35" applyNumberFormat="0" applyFill="0" applyAlignment="0" applyProtection="0"/>
    <xf numFmtId="0" fontId="157" fillId="0" borderId="35" applyNumberFormat="0" applyFill="0" applyAlignment="0" applyProtection="0"/>
    <xf numFmtId="0" fontId="156" fillId="54" borderId="33" applyNumberFormat="0" applyAlignment="0" applyProtection="0"/>
    <xf numFmtId="0" fontId="156" fillId="54" borderId="33" applyNumberFormat="0" applyAlignment="0" applyProtection="0"/>
    <xf numFmtId="0" fontId="155" fillId="54" borderId="33" applyNumberFormat="0" applyAlignment="0" applyProtection="0"/>
    <xf numFmtId="0" fontId="43" fillId="57" borderId="32" applyNumberFormat="0" applyFont="0" applyAlignment="0" applyProtection="0"/>
    <xf numFmtId="0" fontId="43" fillId="57" borderId="32" applyNumberFormat="0" applyFont="0" applyAlignment="0" applyProtection="0"/>
    <xf numFmtId="0" fontId="9" fillId="0" borderId="0"/>
    <xf numFmtId="0" fontId="134" fillId="54" borderId="26" applyNumberForma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43" fillId="57" borderId="32" applyNumberFormat="0" applyFont="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157" fillId="0" borderId="35" applyNumberFormat="0" applyFill="0" applyAlignment="0" applyProtection="0"/>
    <xf numFmtId="0" fontId="157" fillId="0" borderId="35" applyNumberFormat="0" applyFill="0" applyAlignment="0" applyProtection="0"/>
    <xf numFmtId="0" fontId="158" fillId="0" borderId="35" applyNumberFormat="0" applyFill="0" applyAlignment="0" applyProtection="0"/>
    <xf numFmtId="0" fontId="157" fillId="0" borderId="35" applyNumberFormat="0" applyFill="0" applyAlignment="0" applyProtection="0"/>
    <xf numFmtId="0" fontId="158" fillId="0" borderId="35" applyNumberFormat="0" applyFill="0" applyAlignment="0" applyProtection="0"/>
    <xf numFmtId="0" fontId="157" fillId="0" borderId="35" applyNumberFormat="0" applyFill="0" applyAlignment="0" applyProtection="0"/>
    <xf numFmtId="0" fontId="158" fillId="0" borderId="35" applyNumberFormat="0" applyFill="0" applyAlignment="0" applyProtection="0"/>
    <xf numFmtId="175" fontId="157" fillId="0" borderId="35" applyNumberFormat="0" applyFill="0" applyAlignment="0" applyProtection="0"/>
    <xf numFmtId="0" fontId="158" fillId="0" borderId="35" applyNumberFormat="0" applyFill="0" applyAlignment="0" applyProtection="0"/>
    <xf numFmtId="0" fontId="157" fillId="0" borderId="35" applyNumberFormat="0" applyFill="0" applyAlignment="0" applyProtection="0"/>
    <xf numFmtId="0" fontId="157" fillId="0" borderId="35" applyNumberFormat="0" applyFill="0" applyAlignment="0" applyProtection="0"/>
    <xf numFmtId="0" fontId="155" fillId="54" borderId="33" applyNumberFormat="0" applyAlignment="0" applyProtection="0"/>
    <xf numFmtId="0" fontId="155" fillId="54" borderId="33" applyNumberFormat="0" applyAlignment="0" applyProtection="0"/>
    <xf numFmtId="0" fontId="155" fillId="54" borderId="33" applyNumberFormat="0" applyAlignment="0" applyProtection="0"/>
    <xf numFmtId="0" fontId="155" fillId="54" borderId="33" applyNumberFormat="0" applyAlignment="0" applyProtection="0"/>
    <xf numFmtId="0" fontId="155" fillId="54" borderId="33" applyNumberFormat="0" applyAlignment="0" applyProtection="0"/>
    <xf numFmtId="0" fontId="155" fillId="54" borderId="33" applyNumberFormat="0" applyAlignment="0" applyProtection="0"/>
    <xf numFmtId="0" fontId="155" fillId="54" borderId="33" applyNumberFormat="0" applyAlignment="0" applyProtection="0"/>
    <xf numFmtId="0" fontId="156" fillId="54" borderId="33" applyNumberFormat="0" applyAlignment="0" applyProtection="0"/>
    <xf numFmtId="0" fontId="156" fillId="54" borderId="33" applyNumberFormat="0" applyAlignment="0" applyProtection="0"/>
    <xf numFmtId="175" fontId="155" fillId="54" borderId="33" applyNumberFormat="0" applyAlignment="0" applyProtection="0"/>
    <xf numFmtId="0" fontId="43" fillId="57" borderId="32" applyNumberFormat="0" applyFont="0" applyAlignment="0" applyProtection="0"/>
    <xf numFmtId="0" fontId="155" fillId="54" borderId="33" applyNumberFormat="0" applyAlignment="0" applyProtection="0"/>
    <xf numFmtId="0" fontId="43" fillId="57" borderId="32" applyNumberFormat="0" applyFont="0" applyAlignment="0" applyProtection="0"/>
    <xf numFmtId="0" fontId="43" fillId="57" borderId="32" applyNumberFormat="0" applyFont="0" applyAlignment="0" applyProtection="0"/>
    <xf numFmtId="0" fontId="43" fillId="57" borderId="32" applyNumberFormat="0" applyFont="0" applyAlignment="0" applyProtection="0"/>
    <xf numFmtId="0" fontId="45" fillId="57" borderId="32" applyNumberFormat="0" applyFont="0" applyAlignment="0" applyProtection="0"/>
    <xf numFmtId="0" fontId="43" fillId="57" borderId="32" applyNumberFormat="0" applyFont="0" applyAlignment="0" applyProtection="0"/>
    <xf numFmtId="0" fontId="9" fillId="0" borderId="0"/>
    <xf numFmtId="0" fontId="9" fillId="0" borderId="0"/>
    <xf numFmtId="175" fontId="9" fillId="0" borderId="0"/>
    <xf numFmtId="0" fontId="9" fillId="0" borderId="0"/>
    <xf numFmtId="0" fontId="135" fillId="54" borderId="26" applyNumberFormat="0" applyAlignment="0" applyProtection="0"/>
    <xf numFmtId="0" fontId="134" fillId="54" borderId="26" applyNumberFormat="0" applyAlignment="0" applyProtection="0"/>
    <xf numFmtId="175" fontId="9" fillId="0" borderId="0"/>
    <xf numFmtId="0" fontId="9" fillId="0" borderId="0"/>
    <xf numFmtId="0" fontId="9" fillId="0" borderId="0"/>
    <xf numFmtId="175" fontId="9" fillId="0" borderId="0"/>
    <xf numFmtId="0" fontId="94" fillId="41" borderId="26" applyNumberFormat="0" applyAlignment="0" applyProtection="0"/>
    <xf numFmtId="0" fontId="84" fillId="54" borderId="26" applyNumberFormat="0" applyAlignment="0" applyProtection="0"/>
    <xf numFmtId="0" fontId="84" fillId="54" borderId="26" applyNumberFormat="0" applyAlignment="0" applyProtection="0"/>
    <xf numFmtId="0" fontId="84" fillId="54" borderId="26" applyNumberFormat="0" applyAlignment="0" applyProtection="0"/>
    <xf numFmtId="0" fontId="84" fillId="54" borderId="26" applyNumberFormat="0" applyAlignment="0" applyProtection="0"/>
    <xf numFmtId="0" fontId="9" fillId="0" borderId="0"/>
    <xf numFmtId="0" fontId="9" fillId="5" borderId="16" applyNumberFormat="0" applyFont="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4" fontId="9" fillId="0" borderId="0" applyFont="0" applyFill="0" applyBorder="0" applyAlignment="0" applyProtection="0"/>
    <xf numFmtId="44"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168" fontId="9" fillId="0" borderId="0" applyFont="0" applyFill="0" applyBorder="0" applyAlignment="0" applyProtection="0"/>
    <xf numFmtId="43" fontId="129" fillId="0" borderId="0" applyFont="0" applyFill="0" applyBorder="0" applyAlignment="0" applyProtection="0"/>
    <xf numFmtId="175" fontId="23" fillId="0" borderId="0"/>
    <xf numFmtId="43" fontId="164" fillId="0" borderId="0" applyFont="0" applyFill="0" applyBorder="0" applyAlignment="0" applyProtection="0"/>
    <xf numFmtId="0" fontId="9" fillId="0" borderId="0"/>
    <xf numFmtId="0" fontId="165" fillId="0" borderId="53"/>
    <xf numFmtId="0" fontId="165" fillId="0" borderId="53"/>
    <xf numFmtId="0" fontId="9" fillId="13" borderId="0" applyNumberFormat="0" applyBorder="0" applyAlignment="0" applyProtection="0"/>
    <xf numFmtId="0" fontId="9" fillId="17" borderId="0" applyNumberFormat="0" applyBorder="0" applyAlignment="0" applyProtection="0"/>
    <xf numFmtId="0" fontId="9" fillId="21" borderId="0" applyNumberFormat="0" applyBorder="0" applyAlignment="0" applyProtection="0"/>
    <xf numFmtId="0" fontId="9" fillId="25" borderId="0" applyNumberFormat="0" applyBorder="0" applyAlignment="0" applyProtection="0"/>
    <xf numFmtId="0" fontId="9" fillId="29" borderId="0" applyNumberFormat="0" applyBorder="0" applyAlignment="0" applyProtection="0"/>
    <xf numFmtId="0" fontId="9" fillId="33" borderId="0" applyNumberFormat="0" applyBorder="0" applyAlignment="0" applyProtection="0"/>
    <xf numFmtId="216" fontId="9" fillId="14" borderId="0" applyNumberFormat="0" applyBorder="0" applyAlignment="0" applyProtection="0"/>
    <xf numFmtId="217" fontId="9" fillId="14" borderId="0" applyNumberFormat="0" applyBorder="0" applyAlignment="0" applyProtection="0"/>
    <xf numFmtId="218" fontId="9" fillId="14" borderId="0" applyNumberFormat="0" applyBorder="0" applyAlignment="0" applyProtection="0"/>
    <xf numFmtId="0" fontId="9" fillId="14" borderId="0" applyNumberFormat="0" applyBorder="0" applyAlignment="0" applyProtection="0"/>
    <xf numFmtId="0" fontId="9" fillId="18" borderId="0" applyNumberFormat="0" applyBorder="0" applyAlignment="0" applyProtection="0"/>
    <xf numFmtId="0" fontId="9" fillId="22" borderId="0" applyNumberFormat="0" applyBorder="0" applyAlignment="0" applyProtection="0"/>
    <xf numFmtId="0" fontId="9" fillId="26" borderId="0" applyNumberFormat="0" applyBorder="0" applyAlignment="0" applyProtection="0"/>
    <xf numFmtId="0" fontId="9" fillId="30" borderId="0" applyNumberFormat="0" applyBorder="0" applyAlignment="0" applyProtection="0"/>
    <xf numFmtId="0" fontId="9" fillId="34" borderId="0" applyNumberFormat="0" applyBorder="0" applyAlignment="0" applyProtection="0"/>
    <xf numFmtId="0" fontId="175" fillId="60" borderId="53"/>
    <xf numFmtId="216" fontId="64" fillId="7" borderId="0" applyNumberFormat="0" applyBorder="0" applyAlignment="0" applyProtection="0"/>
    <xf numFmtId="217" fontId="64" fillId="7" borderId="0" applyNumberFormat="0" applyBorder="0" applyAlignment="0" applyProtection="0"/>
    <xf numFmtId="218" fontId="64" fillId="7" borderId="0" applyNumberFormat="0" applyBorder="0" applyAlignment="0" applyProtection="0"/>
    <xf numFmtId="0" fontId="135" fillId="54" borderId="26" applyNumberFormat="0" applyAlignment="0" applyProtection="0"/>
    <xf numFmtId="41" fontId="36" fillId="0" borderId="0" applyFont="0" applyFill="0" applyBorder="0" applyAlignment="0" applyProtection="0"/>
    <xf numFmtId="43" fontId="178" fillId="0" borderId="0" applyFont="0" applyFill="0" applyBorder="0" applyAlignment="0" applyProtection="0"/>
    <xf numFmtId="43" fontId="9" fillId="0" borderId="0" applyFont="0" applyFill="0" applyBorder="0" applyAlignment="0" applyProtection="0"/>
    <xf numFmtId="43" fontId="179" fillId="0" borderId="0" applyFont="0" applyFill="0" applyBorder="0" applyAlignment="0" applyProtection="0"/>
    <xf numFmtId="43" fontId="9" fillId="0" borderId="0" applyFont="0" applyFill="0" applyBorder="0" applyAlignment="0" applyProtection="0"/>
    <xf numFmtId="43" fontId="179" fillId="0" borderId="0" applyFont="0" applyFill="0" applyBorder="0" applyAlignment="0" applyProtection="0"/>
    <xf numFmtId="43" fontId="9" fillId="0" borderId="0" applyFont="0" applyFill="0" applyBorder="0" applyAlignment="0" applyProtection="0"/>
    <xf numFmtId="43" fontId="163"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9" fillId="0" borderId="0" applyFont="0" applyFill="0" applyBorder="0" applyAlignment="0" applyProtection="0"/>
    <xf numFmtId="43" fontId="45" fillId="0" borderId="0" applyFont="0" applyFill="0" applyBorder="0" applyAlignment="0" applyProtection="0"/>
    <xf numFmtId="43" fontId="181" fillId="0" borderId="0" applyFont="0" applyFill="0" applyBorder="0" applyAlignment="0" applyProtection="0"/>
    <xf numFmtId="43" fontId="182" fillId="0" borderId="0" applyFont="0" applyFill="0" applyBorder="0" applyAlignment="0" applyProtection="0"/>
    <xf numFmtId="43" fontId="161" fillId="0" borderId="0" applyFont="0" applyFill="0" applyBorder="0" applyAlignment="0" applyProtection="0"/>
    <xf numFmtId="43" fontId="180" fillId="0" borderId="0" applyFont="0" applyFill="0" applyBorder="0" applyAlignment="0" applyProtection="0"/>
    <xf numFmtId="43" fontId="161" fillId="0" borderId="0" applyFont="0" applyFill="0" applyBorder="0" applyAlignment="0" applyProtection="0"/>
    <xf numFmtId="43" fontId="180" fillId="0" borderId="0" applyFont="0" applyFill="0" applyBorder="0" applyAlignment="0" applyProtection="0"/>
    <xf numFmtId="0" fontId="91" fillId="0" borderId="47">
      <alignment horizontal="left" vertical="center"/>
    </xf>
    <xf numFmtId="0" fontId="91" fillId="0" borderId="67" applyNumberFormat="0" applyAlignment="0" applyProtection="0">
      <alignment horizontal="left" vertical="center"/>
    </xf>
    <xf numFmtId="43" fontId="180" fillId="0" borderId="0" applyFont="0" applyFill="0" applyBorder="0" applyAlignment="0" applyProtection="0"/>
    <xf numFmtId="0" fontId="199" fillId="59" borderId="53"/>
    <xf numFmtId="0" fontId="199" fillId="59" borderId="53"/>
    <xf numFmtId="0" fontId="199" fillId="0" borderId="53"/>
    <xf numFmtId="43" fontId="45" fillId="0" borderId="0" applyFont="0" applyFill="0" applyBorder="0" applyAlignment="0" applyProtection="0"/>
    <xf numFmtId="43" fontId="45" fillId="0" borderId="0" applyFont="0" applyFill="0" applyBorder="0" applyAlignment="0" applyProtection="0"/>
    <xf numFmtId="43" fontId="183"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43" fontId="183"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43" fontId="183" fillId="0" borderId="0" applyFont="0" applyFill="0" applyBorder="0" applyAlignment="0" applyProtection="0"/>
    <xf numFmtId="0" fontId="78"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2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2" fontId="129" fillId="0" borderId="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83" fillId="0" borderId="0" applyFont="0" applyFill="0" applyBorder="0" applyAlignment="0" applyProtection="0"/>
    <xf numFmtId="43" fontId="22" fillId="0" borderId="0" applyFont="0" applyFill="0" applyBorder="0" applyAlignment="0" applyProtection="0">
      <alignment wrapText="1"/>
    </xf>
    <xf numFmtId="43" fontId="22" fillId="0" borderId="0" applyFont="0" applyFill="0" applyBorder="0" applyAlignment="0" applyProtection="0">
      <alignment wrapText="1"/>
    </xf>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22"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22" fillId="0" borderId="0" applyFont="0" applyFill="0" applyBorder="0" applyAlignment="0" applyProtection="0"/>
    <xf numFmtId="43" fontId="47" fillId="0" borderId="0" applyFont="0" applyFill="0" applyBorder="0" applyAlignment="0" applyProtection="0"/>
    <xf numFmtId="43" fontId="22" fillId="0" borderId="0" applyFont="0" applyFill="0" applyBorder="0" applyAlignment="0" applyProtection="0"/>
    <xf numFmtId="0" fontId="78"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43" fontId="183"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43" fontId="45" fillId="0" borderId="0" applyFont="0" applyFill="0" applyBorder="0" applyAlignment="0" applyProtection="0"/>
    <xf numFmtId="43" fontId="161" fillId="0" borderId="0" applyFont="0" applyFill="0" applyBorder="0" applyAlignment="0" applyProtection="0"/>
    <xf numFmtId="43" fontId="54" fillId="0" borderId="0" applyFont="0" applyFill="0" applyBorder="0" applyAlignment="0" applyProtection="0"/>
    <xf numFmtId="43" fontId="180" fillId="0" borderId="0" applyFont="0" applyFill="0" applyBorder="0" applyAlignment="0" applyProtection="0"/>
    <xf numFmtId="43" fontId="180" fillId="0" borderId="0" applyFont="0" applyFill="0" applyBorder="0" applyAlignment="0" applyProtection="0"/>
    <xf numFmtId="43" fontId="163" fillId="0" borderId="0" applyFont="0" applyFill="0" applyBorder="0" applyAlignment="0" applyProtection="0"/>
    <xf numFmtId="43" fontId="9" fillId="0" borderId="0" applyFont="0" applyFill="0" applyBorder="0" applyAlignment="0" applyProtection="0"/>
    <xf numFmtId="43" fontId="164" fillId="0" borderId="0" applyFont="0" applyFill="0" applyBorder="0" applyAlignment="0" applyProtection="0"/>
    <xf numFmtId="226" fontId="170"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79" fillId="0" borderId="0" applyFont="0" applyFill="0" applyBorder="0" applyAlignment="0" applyProtection="0"/>
    <xf numFmtId="43" fontId="179" fillId="0" borderId="0" applyFont="0" applyFill="0" applyBorder="0" applyAlignment="0" applyProtection="0"/>
    <xf numFmtId="43" fontId="45" fillId="0" borderId="0" applyFont="0" applyFill="0" applyBorder="0" applyAlignment="0" applyProtection="0"/>
    <xf numFmtId="43" fontId="2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227" fontId="36" fillId="0" borderId="0" applyFont="0" applyFill="0" applyBorder="0" applyAlignment="0" applyProtection="0"/>
    <xf numFmtId="43" fontId="22" fillId="0" borderId="0" quotePrefix="1" applyFont="0" applyFill="0" applyBorder="0" applyAlignment="0">
      <protection locked="0"/>
    </xf>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9"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9"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9"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47"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61" fillId="0" borderId="0" applyFont="0" applyFill="0" applyBorder="0" applyAlignment="0" applyProtection="0"/>
    <xf numFmtId="43" fontId="161" fillId="0" borderId="0" applyFont="0" applyFill="0" applyBorder="0" applyAlignment="0" applyProtection="0"/>
    <xf numFmtId="43" fontId="17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9" fontId="22" fillId="0" borderId="0" applyFont="0" applyFill="0" applyBorder="0" applyAlignment="0" applyProtection="0"/>
    <xf numFmtId="43" fontId="9" fillId="0" borderId="0" applyFont="0" applyFill="0" applyBorder="0" applyAlignment="0" applyProtection="0"/>
    <xf numFmtId="189" fontId="2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9" fontId="22" fillId="0" borderId="0" applyFont="0" applyFill="0" applyBorder="0" applyAlignment="0" applyProtection="0"/>
    <xf numFmtId="180" fontId="2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0" fontId="2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64" fillId="0" borderId="0" applyFont="0" applyFill="0" applyBorder="0" applyAlignment="0" applyProtection="0"/>
    <xf numFmtId="43" fontId="45" fillId="0" borderId="0" applyFont="0" applyFill="0" applyBorder="0" applyAlignment="0" applyProtection="0"/>
    <xf numFmtId="43" fontId="180" fillId="0" borderId="0" applyFont="0" applyFill="0" applyBorder="0" applyAlignment="0" applyProtection="0"/>
    <xf numFmtId="43" fontId="163"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3" fontId="22" fillId="0" borderId="0" applyFill="0" applyBorder="0" applyAlignment="0" applyProtection="0"/>
    <xf numFmtId="44" fontId="9" fillId="0" borderId="0" applyFont="0" applyFill="0" applyBorder="0" applyAlignment="0" applyProtection="0"/>
    <xf numFmtId="167" fontId="22" fillId="0" borderId="0" applyFont="0" applyFill="0" applyBorder="0" applyAlignment="0" applyProtection="0"/>
    <xf numFmtId="220" fontId="22" fillId="0" borderId="0" applyFont="0" applyFill="0" applyBorder="0" applyAlignment="0" applyProtection="0"/>
    <xf numFmtId="44" fontId="9" fillId="0" borderId="0" applyFont="0" applyFill="0" applyBorder="0" applyAlignment="0" applyProtection="0"/>
    <xf numFmtId="231" fontId="22" fillId="0" borderId="0" applyFill="0" applyBorder="0" applyAlignment="0" applyProtection="0"/>
    <xf numFmtId="1" fontId="176" fillId="0" borderId="66">
      <alignment vertical="top"/>
    </xf>
    <xf numFmtId="0" fontId="135" fillId="54" borderId="26" applyNumberFormat="0" applyAlignment="0" applyProtection="0"/>
    <xf numFmtId="0" fontId="191" fillId="0" borderId="53"/>
    <xf numFmtId="238" fontId="22" fillId="0" borderId="0" applyFill="0" applyBorder="0" applyAlignment="0" applyProtection="0"/>
    <xf numFmtId="0" fontId="188" fillId="0" borderId="53"/>
    <xf numFmtId="0" fontId="188" fillId="0" borderId="53"/>
    <xf numFmtId="0" fontId="175" fillId="60" borderId="53"/>
    <xf numFmtId="2" fontId="22" fillId="0" borderId="0" applyFill="0" applyBorder="0" applyAlignment="0" applyProtection="0"/>
    <xf numFmtId="0" fontId="199" fillId="0" borderId="53"/>
    <xf numFmtId="0" fontId="199" fillId="59" borderId="53"/>
    <xf numFmtId="0" fontId="199" fillId="59" borderId="53"/>
    <xf numFmtId="216" fontId="63" fillId="6" borderId="0" applyNumberFormat="0" applyBorder="0" applyAlignment="0" applyProtection="0"/>
    <xf numFmtId="217" fontId="63" fillId="6" borderId="0" applyNumberFormat="0" applyBorder="0" applyAlignment="0" applyProtection="0"/>
    <xf numFmtId="218" fontId="63" fillId="6" borderId="0" applyNumberFormat="0" applyBorder="0" applyAlignment="0" applyProtection="0"/>
    <xf numFmtId="0" fontId="91" fillId="0" borderId="47">
      <alignment horizontal="left" vertical="center"/>
    </xf>
    <xf numFmtId="0" fontId="45" fillId="57" borderId="32" applyNumberFormat="0" applyFont="0" applyAlignment="0" applyProtection="0"/>
    <xf numFmtId="0" fontId="43" fillId="57" borderId="32" applyNumberFormat="0" applyFont="0" applyAlignment="0" applyProtection="0"/>
    <xf numFmtId="0" fontId="43" fillId="57" borderId="32" applyNumberFormat="0" applyFont="0" applyAlignment="0" applyProtection="0"/>
    <xf numFmtId="0" fontId="45" fillId="57" borderId="32" applyNumberFormat="0" applyFont="0" applyAlignment="0" applyProtection="0"/>
    <xf numFmtId="175" fontId="23" fillId="57" borderId="32" applyNumberFormat="0" applyFont="0" applyAlignment="0" applyProtection="0"/>
    <xf numFmtId="0" fontId="137" fillId="57" borderId="32" applyNumberFormat="0" applyFont="0" applyAlignment="0" applyProtection="0"/>
    <xf numFmtId="0" fontId="202" fillId="0" borderId="49"/>
    <xf numFmtId="0" fontId="203" fillId="0" borderId="0" applyNumberFormat="0" applyFill="0" applyBorder="0" applyAlignment="0" applyProtection="0">
      <alignment vertical="top"/>
      <protection locked="0"/>
    </xf>
    <xf numFmtId="0" fontId="204" fillId="0" borderId="0" applyNumberFormat="0" applyFill="0" applyBorder="0" applyAlignment="0" applyProtection="0">
      <alignment vertical="top"/>
      <protection locked="0"/>
    </xf>
    <xf numFmtId="0" fontId="149" fillId="41" borderId="26" applyNumberFormat="0" applyAlignment="0" applyProtection="0"/>
    <xf numFmtId="0" fontId="206" fillId="66" borderId="53"/>
    <xf numFmtId="216" fontId="105" fillId="8" borderId="0" applyNumberFormat="0" applyBorder="0" applyAlignment="0" applyProtection="0"/>
    <xf numFmtId="217" fontId="105" fillId="8" borderId="0" applyNumberFormat="0" applyBorder="0" applyAlignment="0" applyProtection="0"/>
    <xf numFmtId="0" fontId="211" fillId="8" borderId="0" applyNumberFormat="0" applyBorder="0" applyAlignment="0" applyProtection="0"/>
    <xf numFmtId="218" fontId="105" fillId="8"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8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4"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0" fontId="9" fillId="0" borderId="0"/>
    <xf numFmtId="234" fontId="182" fillId="0" borderId="0"/>
    <xf numFmtId="0" fontId="163" fillId="0" borderId="0"/>
    <xf numFmtId="0" fontId="1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2" fillId="0" borderId="0"/>
    <xf numFmtId="0" fontId="180" fillId="0" borderId="0"/>
    <xf numFmtId="0" fontId="148" fillId="41" borderId="26" applyNumberFormat="0" applyAlignment="0" applyProtection="0"/>
    <xf numFmtId="0" fontId="148" fillId="41" borderId="26" applyNumberFormat="0" applyAlignment="0" applyProtection="0"/>
    <xf numFmtId="0" fontId="148" fillId="41" borderId="26" applyNumberFormat="0" applyAlignment="0" applyProtection="0"/>
    <xf numFmtId="0" fontId="148" fillId="41" borderId="26" applyNumberFormat="0" applyAlignment="0" applyProtection="0"/>
    <xf numFmtId="0" fontId="148" fillId="41" borderId="26" applyNumberFormat="0" applyAlignment="0" applyProtection="0"/>
    <xf numFmtId="0" fontId="149" fillId="41" borderId="26" applyNumberFormat="0" applyAlignment="0" applyProtection="0"/>
    <xf numFmtId="0" fontId="148" fillId="41" borderId="26" applyNumberFormat="0" applyAlignment="0" applyProtection="0"/>
    <xf numFmtId="0" fontId="149" fillId="41" borderId="26" applyNumberFormat="0" applyAlignment="0" applyProtection="0"/>
    <xf numFmtId="0" fontId="148" fillId="41" borderId="26" applyNumberFormat="0" applyAlignment="0" applyProtection="0"/>
    <xf numFmtId="0" fontId="148" fillId="41" borderId="26" applyNumberFormat="0" applyAlignment="0" applyProtection="0"/>
    <xf numFmtId="0" fontId="149" fillId="41" borderId="26" applyNumberFormat="0" applyAlignment="0" applyProtection="0"/>
    <xf numFmtId="175" fontId="148" fillId="41" borderId="26" applyNumberFormat="0" applyAlignment="0" applyProtection="0"/>
    <xf numFmtId="0" fontId="149" fillId="41" borderId="26" applyNumberFormat="0" applyAlignment="0" applyProtection="0"/>
    <xf numFmtId="0" fontId="148" fillId="41" borderId="26" applyNumberFormat="0" applyAlignment="0" applyProtection="0"/>
    <xf numFmtId="0" fontId="148" fillId="41" borderId="26" applyNumberFormat="0" applyAlignment="0" applyProtection="0"/>
    <xf numFmtId="0" fontId="22" fillId="0" borderId="0"/>
    <xf numFmtId="0" fontId="180" fillId="0" borderId="0"/>
    <xf numFmtId="0" fontId="180" fillId="0" borderId="0"/>
    <xf numFmtId="0" fontId="16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2" fillId="0" borderId="0"/>
    <xf numFmtId="0" fontId="2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2" fillId="0" borderId="0">
      <alignment wrapText="1"/>
    </xf>
    <xf numFmtId="0" fontId="184" fillId="0" borderId="0"/>
    <xf numFmtId="0" fontId="184" fillId="0" borderId="0"/>
    <xf numFmtId="0" fontId="184" fillId="0" borderId="0"/>
    <xf numFmtId="0" fontId="184" fillId="0" borderId="0"/>
    <xf numFmtId="0" fontId="184" fillId="0" borderId="0"/>
    <xf numFmtId="0" fontId="184" fillId="0" borderId="0"/>
    <xf numFmtId="0" fontId="184" fillId="0" borderId="0"/>
    <xf numFmtId="0" fontId="9" fillId="0" borderId="0"/>
    <xf numFmtId="0" fontId="18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8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84" fillId="0" borderId="0"/>
    <xf numFmtId="234" fontId="184" fillId="0" borderId="0"/>
    <xf numFmtId="0" fontId="9" fillId="0" borderId="0"/>
    <xf numFmtId="0" fontId="9" fillId="0" borderId="0"/>
    <xf numFmtId="0" fontId="9" fillId="0" borderId="0"/>
    <xf numFmtId="0" fontId="9" fillId="0" borderId="0"/>
    <xf numFmtId="0" fontId="9" fillId="0" borderId="0"/>
    <xf numFmtId="0" fontId="184" fillId="0" borderId="0"/>
    <xf numFmtId="0" fontId="9" fillId="0" borderId="0"/>
    <xf numFmtId="0" fontId="9" fillId="0" borderId="0"/>
    <xf numFmtId="0" fontId="9" fillId="0" borderId="0"/>
    <xf numFmtId="0" fontId="9" fillId="0" borderId="0"/>
    <xf numFmtId="0" fontId="184" fillId="0" borderId="0"/>
    <xf numFmtId="0" fontId="184" fillId="0" borderId="0"/>
    <xf numFmtId="0" fontId="184" fillId="0" borderId="0"/>
    <xf numFmtId="0" fontId="18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84" fillId="0" borderId="0"/>
    <xf numFmtId="0" fontId="184" fillId="0" borderId="0"/>
    <xf numFmtId="0" fontId="184" fillId="0" borderId="0"/>
    <xf numFmtId="0" fontId="184" fillId="0" borderId="0"/>
    <xf numFmtId="0" fontId="36" fillId="0" borderId="0"/>
    <xf numFmtId="0" fontId="47" fillId="0" borderId="0"/>
    <xf numFmtId="0" fontId="9" fillId="0" borderId="0"/>
    <xf numFmtId="0" fontId="184" fillId="0" borderId="0"/>
    <xf numFmtId="0" fontId="22" fillId="0" borderId="0"/>
    <xf numFmtId="0" fontId="47" fillId="0" borderId="0"/>
    <xf numFmtId="0" fontId="178" fillId="0" borderId="0"/>
    <xf numFmtId="0" fontId="134" fillId="54" borderId="26" applyNumberFormat="0" applyAlignment="0" applyProtection="0"/>
    <xf numFmtId="0" fontId="134" fillId="54" borderId="26" applyNumberFormat="0" applyAlignment="0" applyProtection="0"/>
    <xf numFmtId="0" fontId="22" fillId="0" borderId="0"/>
    <xf numFmtId="0" fontId="22" fillId="0" borderId="0"/>
    <xf numFmtId="0" fontId="134" fillId="54" borderId="26" applyNumberFormat="0" applyAlignment="0" applyProtection="0"/>
    <xf numFmtId="0" fontId="135" fillId="54" borderId="26" applyNumberFormat="0" applyAlignment="0" applyProtection="0"/>
    <xf numFmtId="0" fontId="134" fillId="54" borderId="26" applyNumberFormat="0" applyAlignment="0" applyProtection="0"/>
    <xf numFmtId="0" fontId="134" fillId="54" borderId="26" applyNumberFormat="0" applyAlignment="0" applyProtection="0"/>
    <xf numFmtId="0" fontId="135" fillId="54" borderId="26" applyNumberFormat="0" applyAlignment="0" applyProtection="0"/>
    <xf numFmtId="175" fontId="134" fillId="54" borderId="26" applyNumberFormat="0" applyAlignment="0" applyProtection="0"/>
    <xf numFmtId="0" fontId="135" fillId="54" borderId="26" applyNumberFormat="0" applyAlignment="0" applyProtection="0"/>
    <xf numFmtId="0" fontId="134" fillId="54" borderId="26" applyNumberFormat="0" applyAlignment="0" applyProtection="0"/>
    <xf numFmtId="0" fontId="134" fillId="54" borderId="26" applyNumberFormat="0" applyAlignment="0" applyProtection="0"/>
    <xf numFmtId="0" fontId="184" fillId="0" borderId="0"/>
    <xf numFmtId="0" fontId="22" fillId="0" borderId="0"/>
    <xf numFmtId="0" fontId="22" fillId="0" borderId="0"/>
    <xf numFmtId="0" fontId="184" fillId="0" borderId="0"/>
    <xf numFmtId="0" fontId="22" fillId="0" borderId="0"/>
    <xf numFmtId="0" fontId="22" fillId="0" borderId="0"/>
    <xf numFmtId="0" fontId="22" fillId="0" borderId="0"/>
    <xf numFmtId="0" fontId="22" fillId="0" borderId="0"/>
    <xf numFmtId="0" fontId="47" fillId="0" borderId="0"/>
    <xf numFmtId="0" fontId="18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2" fillId="0" borderId="0">
      <alignment wrapTex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80" fillId="0" borderId="0"/>
    <xf numFmtId="0" fontId="185" fillId="0" borderId="0"/>
    <xf numFmtId="0" fontId="54" fillId="0" borderId="0"/>
    <xf numFmtId="0" fontId="54" fillId="0" borderId="0"/>
    <xf numFmtId="0" fontId="180" fillId="0" borderId="0"/>
    <xf numFmtId="0" fontId="180" fillId="0" borderId="0"/>
    <xf numFmtId="0" fontId="180" fillId="0" borderId="0"/>
    <xf numFmtId="0" fontId="180" fillId="0" borderId="0"/>
    <xf numFmtId="0" fontId="18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237" fontId="22" fillId="0" borderId="0"/>
    <xf numFmtId="237" fontId="2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234" fontId="22" fillId="0" borderId="0"/>
    <xf numFmtId="0" fontId="9" fillId="0" borderId="0"/>
    <xf numFmtId="0" fontId="9" fillId="0" borderId="0"/>
    <xf numFmtId="0" fontId="9" fillId="0" borderId="0"/>
    <xf numFmtId="0" fontId="178" fillId="0" borderId="0"/>
    <xf numFmtId="220" fontId="9" fillId="0" borderId="0">
      <protection locked="0"/>
    </xf>
    <xf numFmtId="0" fontId="164" fillId="0" borderId="0"/>
    <xf numFmtId="250" fontId="9" fillId="0" borderId="0">
      <protection locked="0"/>
    </xf>
    <xf numFmtId="0" fontId="9" fillId="0" borderId="0">
      <protection locked="0"/>
    </xf>
    <xf numFmtId="0" fontId="170" fillId="0" borderId="0"/>
    <xf numFmtId="0" fontId="9" fillId="0" borderId="0"/>
    <xf numFmtId="0" fontId="9" fillId="0" borderId="0"/>
    <xf numFmtId="0" fontId="22" fillId="0" borderId="0"/>
    <xf numFmtId="0" fontId="9" fillId="0" borderId="0"/>
    <xf numFmtId="0" fontId="9" fillId="0" borderId="0"/>
    <xf numFmtId="237" fontId="22" fillId="0" borderId="0"/>
    <xf numFmtId="0" fontId="180" fillId="0" borderId="0"/>
    <xf numFmtId="0" fontId="180" fillId="0" borderId="0"/>
    <xf numFmtId="0" fontId="22" fillId="0" borderId="0"/>
    <xf numFmtId="0" fontId="22" fillId="0" borderId="0"/>
    <xf numFmtId="0" fontId="22" fillId="0" borderId="0"/>
    <xf numFmtId="0" fontId="22" fillId="0" borderId="0"/>
    <xf numFmtId="0" fontId="9" fillId="0" borderId="0"/>
    <xf numFmtId="0" fontId="9" fillId="0" borderId="0"/>
    <xf numFmtId="0" fontId="9" fillId="0" borderId="0"/>
    <xf numFmtId="0" fontId="9" fillId="0" borderId="0"/>
    <xf numFmtId="0" fontId="47" fillId="0" borderId="0"/>
    <xf numFmtId="0" fontId="47" fillId="0" borderId="0"/>
    <xf numFmtId="0" fontId="100" fillId="0" borderId="35" applyNumberFormat="0" applyFill="0" applyAlignment="0" applyProtection="0"/>
    <xf numFmtId="0" fontId="100" fillId="0" borderId="35" applyNumberFormat="0" applyFill="0" applyAlignment="0" applyProtection="0"/>
    <xf numFmtId="0" fontId="22" fillId="0" borderId="0"/>
    <xf numFmtId="234" fontId="22" fillId="0" borderId="0"/>
    <xf numFmtId="0" fontId="98" fillId="54" borderId="33" applyNumberFormat="0" applyAlignment="0" applyProtection="0"/>
    <xf numFmtId="0" fontId="98" fillId="54" borderId="33" applyNumberFormat="0" applyAlignment="0" applyProtection="0"/>
    <xf numFmtId="0" fontId="98" fillId="54" borderId="33" applyNumberFormat="0" applyAlignment="0" applyProtection="0"/>
    <xf numFmtId="0" fontId="98" fillId="54" borderId="33" applyNumberFormat="0" applyAlignment="0" applyProtection="0"/>
    <xf numFmtId="0" fontId="48" fillId="57" borderId="32" applyNumberFormat="0" applyFont="0" applyAlignment="0" applyProtection="0"/>
    <xf numFmtId="0" fontId="48" fillId="57" borderId="32" applyNumberFormat="0" applyFont="0" applyAlignment="0" applyProtection="0"/>
    <xf numFmtId="0" fontId="48" fillId="57" borderId="32" applyNumberFormat="0" applyFont="0" applyAlignment="0" applyProtection="0"/>
    <xf numFmtId="0" fontId="48" fillId="57" borderId="32" applyNumberFormat="0" applyFont="0" applyAlignment="0" applyProtection="0"/>
    <xf numFmtId="0" fontId="47"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4" fillId="41" borderId="26" applyNumberFormat="0" applyAlignment="0" applyProtection="0"/>
    <xf numFmtId="0" fontId="94" fillId="41" borderId="26" applyNumberForma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1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0" fontId="22" fillId="0" borderId="0"/>
    <xf numFmtId="0" fontId="128" fillId="0" borderId="0"/>
    <xf numFmtId="0" fontId="128" fillId="0" borderId="0"/>
    <xf numFmtId="0" fontId="128" fillId="0" borderId="0"/>
    <xf numFmtId="0" fontId="128" fillId="0" borderId="0"/>
    <xf numFmtId="0" fontId="9" fillId="0" borderId="0"/>
    <xf numFmtId="0" fontId="9" fillId="0" borderId="0"/>
    <xf numFmtId="0" fontId="9" fillId="0" borderId="0"/>
    <xf numFmtId="0" fontId="9" fillId="0" borderId="0"/>
    <xf numFmtId="0" fontId="9" fillId="0" borderId="0"/>
    <xf numFmtId="0" fontId="9" fillId="0" borderId="0"/>
    <xf numFmtId="0" fontId="2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2" fillId="0" borderId="0"/>
    <xf numFmtId="0" fontId="9" fillId="0" borderId="0"/>
    <xf numFmtId="0" fontId="22"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2" fillId="0" borderId="0"/>
    <xf numFmtId="0" fontId="9" fillId="0" borderId="0"/>
    <xf numFmtId="0" fontId="9" fillId="0" borderId="0"/>
    <xf numFmtId="234" fontId="22" fillId="0" borderId="0"/>
    <xf numFmtId="234" fontId="9" fillId="0" borderId="0"/>
    <xf numFmtId="0" fontId="9" fillId="0" borderId="0"/>
    <xf numFmtId="0" fontId="9" fillId="0" borderId="0"/>
    <xf numFmtId="0" fontId="9" fillId="0" borderId="0"/>
    <xf numFmtId="0" fontId="9" fillId="0" borderId="0"/>
    <xf numFmtId="0" fontId="9" fillId="0" borderId="0"/>
    <xf numFmtId="0" fontId="22" fillId="57" borderId="32" applyNumberFormat="0" applyFont="0" applyAlignment="0" applyProtection="0"/>
    <xf numFmtId="0" fontId="9" fillId="5" borderId="16" applyNumberFormat="0" applyFont="0" applyAlignment="0" applyProtection="0"/>
    <xf numFmtId="0" fontId="9" fillId="5" borderId="16" applyNumberFormat="0" applyFont="0" applyAlignment="0" applyProtection="0"/>
    <xf numFmtId="0" fontId="9" fillId="5" borderId="16" applyNumberFormat="0" applyFont="0" applyAlignment="0" applyProtection="0"/>
    <xf numFmtId="0" fontId="156" fillId="54" borderId="33" applyNumberFormat="0" applyAlignment="0" applyProtection="0"/>
    <xf numFmtId="9" fontId="9" fillId="0" borderId="0" applyFont="0" applyFill="0" applyBorder="0" applyAlignment="0" applyProtection="0"/>
    <xf numFmtId="9" fontId="9" fillId="0" borderId="0" applyFont="0" applyFill="0" applyBorder="0" applyAlignment="0" applyProtection="0"/>
    <xf numFmtId="9" fontId="216"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9" fillId="0" borderId="0" applyFont="0" applyFill="0" applyBorder="0" applyAlignment="0" applyProtection="0"/>
    <xf numFmtId="9" fontId="217"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4" fontId="219" fillId="68" borderId="58" applyNumberFormat="0" applyProtection="0">
      <alignment vertical="center"/>
    </xf>
    <xf numFmtId="4" fontId="220" fillId="68" borderId="58" applyNumberFormat="0" applyProtection="0">
      <alignment vertical="center"/>
    </xf>
    <xf numFmtId="4" fontId="221" fillId="68" borderId="58" applyNumberFormat="0" applyProtection="0">
      <alignment horizontal="left" vertical="center" indent="1"/>
    </xf>
    <xf numFmtId="0" fontId="157" fillId="68" borderId="58" applyNumberFormat="0" applyProtection="0">
      <alignment horizontal="left" vertical="top" indent="1"/>
    </xf>
    <xf numFmtId="4" fontId="221" fillId="70" borderId="58" applyNumberFormat="0" applyProtection="0">
      <alignment horizontal="right" vertical="center"/>
    </xf>
    <xf numFmtId="4" fontId="221" fillId="71" borderId="58" applyNumberFormat="0" applyProtection="0">
      <alignment horizontal="right" vertical="center"/>
    </xf>
    <xf numFmtId="4" fontId="221" fillId="72" borderId="58" applyNumberFormat="0" applyProtection="0">
      <alignment horizontal="right" vertical="center"/>
    </xf>
    <xf numFmtId="4" fontId="221" fillId="61" borderId="58" applyNumberFormat="0" applyProtection="0">
      <alignment horizontal="right" vertical="center"/>
    </xf>
    <xf numFmtId="4" fontId="221" fillId="73" borderId="58" applyNumberFormat="0" applyProtection="0">
      <alignment horizontal="right" vertical="center"/>
    </xf>
    <xf numFmtId="4" fontId="221" fillId="74" borderId="58" applyNumberFormat="0" applyProtection="0">
      <alignment horizontal="right" vertical="center"/>
    </xf>
    <xf numFmtId="4" fontId="221" fillId="75" borderId="58" applyNumberFormat="0" applyProtection="0">
      <alignment horizontal="right" vertical="center"/>
    </xf>
    <xf numFmtId="4" fontId="221" fillId="76" borderId="58" applyNumberFormat="0" applyProtection="0">
      <alignment horizontal="right" vertical="center"/>
    </xf>
    <xf numFmtId="4" fontId="221" fillId="77" borderId="58" applyNumberFormat="0" applyProtection="0">
      <alignment horizontal="right" vertical="center"/>
    </xf>
    <xf numFmtId="4" fontId="219" fillId="78" borderId="65" applyNumberFormat="0" applyProtection="0">
      <alignment horizontal="left" vertical="center" indent="1"/>
    </xf>
    <xf numFmtId="4" fontId="221" fillId="79" borderId="58" applyNumberFormat="0" applyProtection="0">
      <alignment horizontal="right" vertical="center"/>
    </xf>
    <xf numFmtId="0" fontId="22" fillId="69" borderId="58" applyNumberFormat="0" applyProtection="0">
      <alignment horizontal="left" vertical="center" indent="1"/>
    </xf>
    <xf numFmtId="0" fontId="22" fillId="69" borderId="58" applyNumberFormat="0" applyProtection="0">
      <alignment horizontal="left" vertical="top" indent="1"/>
    </xf>
    <xf numFmtId="0" fontId="22" fillId="80" borderId="58" applyNumberFormat="0" applyProtection="0">
      <alignment horizontal="left" vertical="center" indent="1"/>
    </xf>
    <xf numFmtId="0" fontId="22" fillId="80" borderId="58" applyNumberFormat="0" applyProtection="0">
      <alignment horizontal="left" vertical="top" indent="1"/>
    </xf>
    <xf numFmtId="0" fontId="22" fillId="79" borderId="58" applyNumberFormat="0" applyProtection="0">
      <alignment horizontal="left" vertical="center" indent="1"/>
    </xf>
    <xf numFmtId="0" fontId="22" fillId="79" borderId="58" applyNumberFormat="0" applyProtection="0">
      <alignment horizontal="left" vertical="top" indent="1"/>
    </xf>
    <xf numFmtId="0" fontId="22" fillId="81" borderId="58" applyNumberFormat="0" applyProtection="0">
      <alignment horizontal="left" vertical="center" indent="1"/>
    </xf>
    <xf numFmtId="0" fontId="22" fillId="81" borderId="58" applyNumberFormat="0" applyProtection="0">
      <alignment horizontal="left" vertical="top" indent="1"/>
    </xf>
    <xf numFmtId="4" fontId="221" fillId="81" borderId="58" applyNumberFormat="0" applyProtection="0">
      <alignment vertical="center"/>
    </xf>
    <xf numFmtId="4" fontId="222" fillId="81" borderId="58" applyNumberFormat="0" applyProtection="0">
      <alignment vertical="center"/>
    </xf>
    <xf numFmtId="4" fontId="219" fillId="79" borderId="60" applyNumberFormat="0" applyProtection="0">
      <alignment horizontal="left" vertical="center" indent="1"/>
    </xf>
    <xf numFmtId="0" fontId="129" fillId="64" borderId="58" applyNumberFormat="0" applyProtection="0">
      <alignment horizontal="left" vertical="top" indent="1"/>
    </xf>
    <xf numFmtId="4" fontId="221" fillId="81" borderId="58" applyNumberFormat="0" applyProtection="0">
      <alignment horizontal="right" vertical="center"/>
    </xf>
    <xf numFmtId="4" fontId="222" fillId="81" borderId="58" applyNumberFormat="0" applyProtection="0">
      <alignment horizontal="right" vertical="center"/>
    </xf>
    <xf numFmtId="4" fontId="219" fillId="79" borderId="58" applyNumberFormat="0" applyProtection="0">
      <alignment horizontal="left" vertical="center" indent="1"/>
    </xf>
    <xf numFmtId="0" fontId="129" fillId="80" borderId="58" applyNumberFormat="0" applyProtection="0">
      <alignment horizontal="left" vertical="top" indent="1"/>
    </xf>
    <xf numFmtId="4" fontId="223" fillId="80" borderId="60" applyNumberFormat="0" applyProtection="0">
      <alignment horizontal="left" vertical="center" indent="1"/>
    </xf>
    <xf numFmtId="4" fontId="224" fillId="81" borderId="58" applyNumberFormat="0" applyProtection="0">
      <alignment horizontal="right" vertical="center"/>
    </xf>
    <xf numFmtId="0" fontId="189" fillId="0" borderId="53"/>
    <xf numFmtId="0" fontId="191" fillId="0" borderId="53"/>
    <xf numFmtId="0" fontId="158" fillId="0" borderId="35" applyNumberFormat="0" applyFill="0" applyAlignment="0" applyProtection="0"/>
    <xf numFmtId="0" fontId="206" fillId="0" borderId="53"/>
    <xf numFmtId="0" fontId="230" fillId="0" borderId="53"/>
    <xf numFmtId="0" fontId="9" fillId="0" borderId="0"/>
    <xf numFmtId="0" fontId="22" fillId="0" borderId="0"/>
    <xf numFmtId="0" fontId="22" fillId="0" borderId="0"/>
    <xf numFmtId="0" fontId="22" fillId="0" borderId="0"/>
    <xf numFmtId="0" fontId="22" fillId="0" borderId="0"/>
    <xf numFmtId="0" fontId="22" fillId="0" borderId="0"/>
    <xf numFmtId="43" fontId="22" fillId="0" borderId="0" applyFont="0" applyFill="0" applyBorder="0" applyAlignment="0" applyProtection="0"/>
    <xf numFmtId="0" fontId="22" fillId="0" borderId="0"/>
    <xf numFmtId="0" fontId="53" fillId="0" borderId="0"/>
    <xf numFmtId="9" fontId="53" fillId="0" borderId="0" applyFont="0" applyFill="0" applyBorder="0" applyAlignment="0" applyProtection="0"/>
    <xf numFmtId="43" fontId="9"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9" fontId="53" fillId="0" borderId="0" applyFont="0" applyFill="0" applyBorder="0" applyAlignment="0" applyProtection="0"/>
    <xf numFmtId="167" fontId="45" fillId="0" borderId="0" applyFont="0" applyFill="0" applyBorder="0" applyAlignment="0" applyProtection="0"/>
    <xf numFmtId="14" fontId="46" fillId="0" borderId="0" applyFont="0" applyFill="0" applyBorder="0" applyAlignment="0" applyProtection="0"/>
    <xf numFmtId="14" fontId="46" fillId="0" borderId="0" applyFont="0" applyFill="0" applyBorder="0" applyAlignment="0" applyProtection="0"/>
    <xf numFmtId="14" fontId="46" fillId="0" borderId="0" applyFont="0" applyFill="0" applyBorder="0" applyAlignment="0" applyProtection="0"/>
    <xf numFmtId="14" fontId="46" fillId="0" borderId="0" applyFont="0" applyFill="0" applyBorder="0" applyAlignment="0" applyProtection="0"/>
    <xf numFmtId="14" fontId="46" fillId="0" borderId="0" applyFont="0" applyFill="0" applyBorder="0" applyAlignment="0" applyProtection="0"/>
    <xf numFmtId="14" fontId="46" fillId="0" borderId="0" applyFont="0" applyFill="0" applyBorder="0" applyAlignment="0" applyProtection="0"/>
    <xf numFmtId="14" fontId="46" fillId="0" borderId="0" applyFont="0" applyFill="0" applyBorder="0" applyAlignment="0" applyProtection="0"/>
    <xf numFmtId="14" fontId="46" fillId="0" borderId="0" applyFont="0" applyFill="0" applyBorder="0" applyAlignment="0" applyProtection="0"/>
    <xf numFmtId="167" fontId="45" fillId="0" borderId="0" applyFont="0" applyFill="0" applyBorder="0" applyAlignment="0" applyProtection="0"/>
    <xf numFmtId="14" fontId="46" fillId="0" borderId="0" applyFont="0" applyFill="0" applyBorder="0" applyAlignment="0" applyProtection="0"/>
    <xf numFmtId="14" fontId="46" fillId="0" borderId="0" applyFont="0" applyFill="0" applyBorder="0" applyAlignment="0" applyProtection="0"/>
    <xf numFmtId="14" fontId="46" fillId="0" borderId="0" applyFont="0" applyFill="0" applyBorder="0" applyAlignment="0" applyProtection="0"/>
    <xf numFmtId="14" fontId="46" fillId="0" borderId="0" applyFont="0" applyFill="0" applyBorder="0" applyAlignment="0" applyProtection="0"/>
    <xf numFmtId="14" fontId="46" fillId="0" borderId="0" applyFont="0" applyFill="0" applyBorder="0" applyAlignment="0" applyProtection="0"/>
    <xf numFmtId="14" fontId="46" fillId="0" borderId="0" applyFont="0" applyFill="0" applyBorder="0" applyAlignment="0" applyProtection="0"/>
    <xf numFmtId="14" fontId="46" fillId="0" borderId="0" applyFont="0" applyFill="0" applyBorder="0" applyAlignment="0" applyProtection="0"/>
    <xf numFmtId="14" fontId="46" fillId="0" borderId="0" applyFont="0" applyFill="0" applyBorder="0" applyAlignment="0" applyProtection="0"/>
    <xf numFmtId="14" fontId="46" fillId="0" borderId="0" applyFont="0" applyFill="0" applyBorder="0" applyAlignment="0" applyProtection="0"/>
    <xf numFmtId="176" fontId="48" fillId="0" borderId="0" applyFont="0" applyFill="0" applyBorder="0" applyAlignment="0" applyProtection="0"/>
    <xf numFmtId="14" fontId="46" fillId="0" borderId="0" applyFont="0" applyFill="0" applyBorder="0" applyAlignment="0" applyProtection="0"/>
    <xf numFmtId="14" fontId="46" fillId="0" borderId="0" applyFont="0" applyFill="0" applyBorder="0" applyAlignment="0" applyProtection="0"/>
    <xf numFmtId="14" fontId="46" fillId="0" borderId="0" applyFont="0" applyFill="0" applyBorder="0" applyAlignment="0" applyProtection="0"/>
    <xf numFmtId="14" fontId="46" fillId="0" borderId="0" applyFont="0" applyFill="0" applyBorder="0" applyAlignment="0" applyProtection="0"/>
    <xf numFmtId="14" fontId="46" fillId="0" borderId="0" applyFont="0" applyFill="0" applyBorder="0" applyAlignment="0" applyProtection="0"/>
    <xf numFmtId="14" fontId="46" fillId="0" borderId="0" applyFont="0" applyFill="0" applyBorder="0" applyAlignment="0" applyProtection="0"/>
    <xf numFmtId="14" fontId="46" fillId="0" borderId="0" applyFont="0" applyFill="0" applyBorder="0" applyAlignment="0" applyProtection="0"/>
    <xf numFmtId="14" fontId="46" fillId="0" borderId="0" applyFont="0" applyFill="0" applyBorder="0" applyAlignment="0" applyProtection="0"/>
    <xf numFmtId="14" fontId="46" fillId="0" borderId="0" applyFont="0" applyFill="0" applyBorder="0" applyAlignment="0" applyProtection="0"/>
    <xf numFmtId="14" fontId="46" fillId="0" borderId="0" applyFont="0" applyFill="0" applyBorder="0" applyAlignment="0" applyProtection="0"/>
    <xf numFmtId="176" fontId="48" fillId="0" borderId="0" applyFont="0" applyFill="0" applyBorder="0" applyAlignment="0" applyProtection="0"/>
    <xf numFmtId="14" fontId="46" fillId="0" borderId="0" applyFont="0" applyFill="0" applyBorder="0" applyAlignment="0" applyProtection="0"/>
    <xf numFmtId="14" fontId="46" fillId="0" borderId="0" applyFont="0" applyFill="0" applyBorder="0" applyAlignment="0" applyProtection="0"/>
    <xf numFmtId="14" fontId="46" fillId="0" borderId="0" applyFont="0" applyFill="0" applyBorder="0" applyAlignment="0" applyProtection="0"/>
    <xf numFmtId="14" fontId="46" fillId="0" borderId="0" applyFont="0" applyFill="0" applyBorder="0" applyAlignment="0" applyProtection="0"/>
    <xf numFmtId="14" fontId="46" fillId="0" borderId="0" applyFont="0" applyFill="0" applyBorder="0" applyAlignment="0" applyProtection="0"/>
    <xf numFmtId="14" fontId="46" fillId="0" borderId="0" applyFont="0" applyFill="0" applyBorder="0" applyAlignment="0" applyProtection="0"/>
    <xf numFmtId="14" fontId="46" fillId="0" borderId="0" applyFont="0" applyFill="0" applyBorder="0" applyAlignment="0" applyProtection="0"/>
    <xf numFmtId="14" fontId="46" fillId="0" borderId="0" applyFont="0" applyFill="0" applyBorder="0" applyAlignment="0" applyProtection="0"/>
    <xf numFmtId="14" fontId="46" fillId="0" borderId="0" applyFont="0" applyFill="0" applyBorder="0" applyAlignment="0" applyProtection="0"/>
    <xf numFmtId="14" fontId="46" fillId="0" borderId="0" applyFont="0" applyFill="0" applyBorder="0" applyAlignment="0" applyProtection="0"/>
    <xf numFmtId="167" fontId="45" fillId="0" borderId="0" applyFont="0" applyFill="0" applyBorder="0" applyAlignment="0" applyProtection="0"/>
    <xf numFmtId="14" fontId="46" fillId="0" borderId="0" applyFont="0" applyFill="0" applyBorder="0" applyAlignment="0" applyProtection="0"/>
    <xf numFmtId="14" fontId="46" fillId="0" borderId="0" applyFont="0" applyFill="0" applyBorder="0" applyAlignment="0" applyProtection="0"/>
    <xf numFmtId="14" fontId="46" fillId="0" borderId="0" applyFont="0" applyFill="0" applyBorder="0" applyAlignment="0" applyProtection="0"/>
    <xf numFmtId="14" fontId="46" fillId="0" borderId="0" applyFont="0" applyFill="0" applyBorder="0" applyAlignment="0" applyProtection="0"/>
    <xf numFmtId="14" fontId="46"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5" fillId="0" borderId="0" applyFont="0" applyFill="0" applyBorder="0" applyAlignment="0" applyProtection="0"/>
    <xf numFmtId="167" fontId="48" fillId="0" borderId="0" applyFont="0" applyFill="0" applyBorder="0" applyAlignment="0" applyProtection="0"/>
    <xf numFmtId="175" fontId="22" fillId="0" borderId="0" applyFont="0" applyFill="0" applyBorder="0" applyAlignment="0" applyProtection="0"/>
    <xf numFmtId="167" fontId="45"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67" fontId="22" fillId="0" borderId="0" applyFont="0" applyFill="0" applyBorder="0" applyAlignment="0" applyProtection="0"/>
    <xf numFmtId="175" fontId="22" fillId="0" borderId="0" applyFont="0" applyFill="0" applyBorder="0" applyAlignment="0" applyProtection="0"/>
    <xf numFmtId="176" fontId="48" fillId="0" borderId="0" applyFont="0" applyFill="0" applyBorder="0" applyAlignment="0" applyProtection="0"/>
    <xf numFmtId="176" fontId="48" fillId="0" borderId="0" applyFont="0" applyFill="0" applyBorder="0" applyAlignment="0" applyProtection="0"/>
    <xf numFmtId="175"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167" fontId="45"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76" fontId="48" fillId="0" borderId="0" applyFont="0" applyFill="0" applyBorder="0" applyAlignment="0" applyProtection="0"/>
    <xf numFmtId="176" fontId="9" fillId="0" borderId="0" applyFont="0" applyFill="0" applyBorder="0" applyAlignment="0" applyProtection="0"/>
    <xf numFmtId="176" fontId="48" fillId="0" borderId="0" applyFont="0" applyFill="0" applyBorder="0" applyAlignment="0" applyProtection="0"/>
    <xf numFmtId="14" fontId="46" fillId="0" borderId="0" applyFont="0" applyFill="0" applyBorder="0" applyAlignment="0" applyProtection="0"/>
    <xf numFmtId="14" fontId="46" fillId="0" borderId="0" applyFont="0" applyFill="0" applyBorder="0" applyAlignment="0" applyProtection="0"/>
    <xf numFmtId="14" fontId="46" fillId="0" borderId="0" applyFont="0" applyFill="0" applyBorder="0" applyAlignment="0" applyProtection="0"/>
    <xf numFmtId="14" fontId="46" fillId="0" borderId="0" applyFont="0" applyFill="0" applyBorder="0" applyAlignment="0" applyProtection="0"/>
    <xf numFmtId="14" fontId="46" fillId="0" borderId="0" applyFont="0" applyFill="0" applyBorder="0" applyAlignment="0" applyProtection="0"/>
    <xf numFmtId="14" fontId="46" fillId="0" borderId="0" applyFont="0" applyFill="0" applyBorder="0" applyAlignment="0" applyProtection="0"/>
    <xf numFmtId="174" fontId="22" fillId="0" borderId="0" applyFont="0" applyFill="0" applyBorder="0" applyAlignment="0" applyProtection="0"/>
    <xf numFmtId="2" fontId="22" fillId="0" borderId="0" applyFont="0" applyFill="0" applyBorder="0" applyAlignment="0" applyProtection="0"/>
    <xf numFmtId="175" fontId="46" fillId="0" borderId="0"/>
    <xf numFmtId="175" fontId="46" fillId="0" borderId="0"/>
    <xf numFmtId="168" fontId="46" fillId="0" borderId="0"/>
    <xf numFmtId="171" fontId="23" fillId="0" borderId="0"/>
    <xf numFmtId="171" fontId="23" fillId="0" borderId="0"/>
    <xf numFmtId="171" fontId="23" fillId="0" borderId="0"/>
    <xf numFmtId="175" fontId="46" fillId="0" borderId="0"/>
    <xf numFmtId="168" fontId="46" fillId="0" borderId="0"/>
    <xf numFmtId="168" fontId="46" fillId="0" borderId="0"/>
    <xf numFmtId="168" fontId="46" fillId="0" borderId="0"/>
    <xf numFmtId="168" fontId="46" fillId="0" borderId="0"/>
    <xf numFmtId="168" fontId="46" fillId="0" borderId="0"/>
    <xf numFmtId="168" fontId="46" fillId="0" borderId="0"/>
    <xf numFmtId="175" fontId="9" fillId="0" borderId="0"/>
    <xf numFmtId="168" fontId="46" fillId="0" borderId="0"/>
    <xf numFmtId="175" fontId="47" fillId="0" borderId="0"/>
    <xf numFmtId="0" fontId="9" fillId="0" borderId="0"/>
    <xf numFmtId="175" fontId="23" fillId="0" borderId="0"/>
    <xf numFmtId="175" fontId="23" fillId="0" borderId="0"/>
    <xf numFmtId="175" fontId="9" fillId="0" borderId="0"/>
    <xf numFmtId="9" fontId="23" fillId="0" borderId="0" applyFont="0" applyFill="0" applyBorder="0" applyAlignment="0" applyProtection="0"/>
    <xf numFmtId="43" fontId="9" fillId="0" borderId="0" applyFont="0" applyFill="0" applyBorder="0" applyAlignment="0" applyProtection="0"/>
    <xf numFmtId="0" fontId="84" fillId="54" borderId="26" applyNumberFormat="0" applyAlignment="0" applyProtection="0"/>
    <xf numFmtId="0" fontId="84" fillId="54" borderId="26" applyNumberFormat="0" applyAlignment="0" applyProtection="0"/>
    <xf numFmtId="41" fontId="53" fillId="0" borderId="0" applyFont="0" applyFill="0" applyBorder="0" applyAlignment="0" applyProtection="0"/>
    <xf numFmtId="165" fontId="22" fillId="0" borderId="0" applyFont="0" applyFill="0" applyBorder="0" applyAlignment="0" applyProtection="0"/>
    <xf numFmtId="43" fontId="22"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168" fontId="86" fillId="0" borderId="0" applyFont="0" applyFill="0" applyBorder="0" applyAlignment="0" applyProtection="0"/>
    <xf numFmtId="168" fontId="86" fillId="0" borderId="0" applyFont="0" applyFill="0" applyBorder="0" applyAlignment="0" applyProtection="0"/>
    <xf numFmtId="168" fontId="86" fillId="0" borderId="0" applyFont="0" applyFill="0" applyBorder="0" applyAlignment="0" applyProtection="0"/>
    <xf numFmtId="43" fontId="48" fillId="0" borderId="0" applyFont="0" applyFill="0" applyBorder="0" applyAlignment="0" applyProtection="0"/>
    <xf numFmtId="0" fontId="155" fillId="54" borderId="33" applyNumberFormat="0" applyAlignment="0" applyProtection="0"/>
    <xf numFmtId="0" fontId="265" fillId="0" borderId="0" applyNumberFormat="0" applyFill="0" applyBorder="0" applyAlignment="0" applyProtection="0">
      <alignment vertical="top"/>
      <protection locked="0"/>
    </xf>
    <xf numFmtId="0" fontId="22" fillId="0" borderId="0"/>
    <xf numFmtId="0" fontId="36" fillId="0" borderId="0" applyFill="0" applyBorder="0"/>
    <xf numFmtId="0" fontId="36" fillId="0" borderId="0" applyFill="0"/>
    <xf numFmtId="0" fontId="22" fillId="0" borderId="0"/>
    <xf numFmtId="0" fontId="86" fillId="0" borderId="0"/>
    <xf numFmtId="0" fontId="86" fillId="0" borderId="0"/>
    <xf numFmtId="0" fontId="86" fillId="0" borderId="0"/>
    <xf numFmtId="0" fontId="134" fillId="54" borderId="26" applyNumberFormat="0" applyAlignment="0" applyProtection="0"/>
    <xf numFmtId="0" fontId="86" fillId="0" borderId="0"/>
    <xf numFmtId="0" fontId="36" fillId="0" borderId="0" applyFill="0"/>
    <xf numFmtId="0" fontId="22" fillId="0" borderId="0"/>
    <xf numFmtId="0" fontId="22" fillId="0" borderId="0"/>
    <xf numFmtId="0" fontId="22" fillId="0" borderId="0"/>
    <xf numFmtId="0" fontId="22" fillId="0" borderId="0"/>
    <xf numFmtId="0" fontId="53" fillId="0" borderId="0"/>
    <xf numFmtId="0" fontId="36" fillId="0" borderId="0" applyFill="0"/>
    <xf numFmtId="0" fontId="45" fillId="0" borderId="0"/>
    <xf numFmtId="0" fontId="45" fillId="0" borderId="0"/>
    <xf numFmtId="0" fontId="22" fillId="0" borderId="0"/>
    <xf numFmtId="0" fontId="23" fillId="0" borderId="0"/>
    <xf numFmtId="0" fontId="22" fillId="0" borderId="0"/>
    <xf numFmtId="0" fontId="48" fillId="57" borderId="32" applyNumberFormat="0" applyFont="0" applyAlignment="0" applyProtection="0"/>
    <xf numFmtId="0" fontId="48" fillId="57" borderId="32" applyNumberFormat="0" applyFont="0" applyAlignment="0" applyProtection="0"/>
    <xf numFmtId="0" fontId="48" fillId="57" borderId="32" applyNumberFormat="0" applyFont="0" applyAlignment="0" applyProtection="0"/>
    <xf numFmtId="0" fontId="48" fillId="57" borderId="32" applyNumberFormat="0" applyFont="0" applyAlignment="0" applyProtection="0"/>
    <xf numFmtId="9" fontId="36" fillId="0" borderId="0" applyFont="0" applyFill="0" applyBorder="0" applyAlignment="0" applyProtection="0"/>
    <xf numFmtId="9" fontId="23"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200" fontId="22" fillId="0" borderId="0"/>
    <xf numFmtId="0" fontId="9" fillId="0" borderId="0"/>
    <xf numFmtId="0" fontId="22" fillId="0" borderId="0"/>
    <xf numFmtId="0" fontId="53"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107" fillId="0" borderId="0"/>
    <xf numFmtId="43" fontId="107" fillId="0" borderId="0" applyFont="0" applyFill="0" applyBorder="0" applyAlignment="0" applyProtection="0"/>
    <xf numFmtId="0" fontId="107" fillId="0" borderId="0" applyNumberFormat="0" applyFont="0" applyFill="0" applyBorder="0" applyAlignment="0" applyProtection="0"/>
    <xf numFmtId="0" fontId="9" fillId="0" borderId="0"/>
    <xf numFmtId="43" fontId="9" fillId="0" borderId="0" applyFont="0" applyFill="0" applyBorder="0" applyAlignment="0" applyProtection="0"/>
    <xf numFmtId="0" fontId="46" fillId="0" borderId="0"/>
    <xf numFmtId="0" fontId="9" fillId="0" borderId="0"/>
    <xf numFmtId="0" fontId="134" fillId="54" borderId="26" applyNumberFormat="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9" fillId="0" borderId="0" applyFont="0" applyFill="0" applyBorder="0" applyAlignment="0" applyProtection="0"/>
    <xf numFmtId="43" fontId="22" fillId="0" borderId="0" applyFont="0" applyFill="0" applyBorder="0" applyAlignment="0" applyProtection="0"/>
    <xf numFmtId="175" fontId="22" fillId="0" borderId="0" applyFont="0" applyFill="0" applyBorder="0" applyAlignment="0" applyProtection="0"/>
    <xf numFmtId="175" fontId="22" fillId="0" borderId="0" applyFont="0" applyFill="0" applyBorder="0" applyAlignment="0" applyProtection="0"/>
    <xf numFmtId="43" fontId="23" fillId="0" borderId="0" applyFont="0" applyFill="0" applyBorder="0" applyAlignment="0" applyProtection="0"/>
    <xf numFmtId="175" fontId="22" fillId="0" borderId="0" applyFont="0" applyFill="0" applyBorder="0" applyAlignment="0" applyProtection="0"/>
    <xf numFmtId="43" fontId="22" fillId="0" borderId="0" applyFont="0" applyFill="0" applyBorder="0" applyAlignment="0" applyProtection="0"/>
    <xf numFmtId="175" fontId="22" fillId="0" borderId="0" applyFont="0" applyFill="0" applyBorder="0" applyAlignment="0" applyProtection="0"/>
    <xf numFmtId="43" fontId="22" fillId="0" borderId="0" applyFont="0" applyFill="0" applyBorder="0" applyAlignment="0" applyProtection="0"/>
    <xf numFmtId="43" fontId="23" fillId="0" borderId="0" applyFont="0" applyFill="0" applyBorder="0" applyAlignment="0" applyProtection="0"/>
    <xf numFmtId="175" fontId="22" fillId="0" borderId="0" applyFont="0" applyFill="0" applyBorder="0" applyAlignment="0" applyProtection="0"/>
    <xf numFmtId="43" fontId="22" fillId="0" borderId="0" applyFont="0" applyFill="0" applyBorder="0" applyAlignment="0" applyProtection="0"/>
    <xf numFmtId="43" fontId="23" fillId="0" borderId="0" applyFont="0" applyFill="0" applyBorder="0" applyAlignment="0" applyProtection="0"/>
    <xf numFmtId="175" fontId="22" fillId="0" borderId="0" applyFont="0" applyFill="0" applyBorder="0" applyAlignment="0" applyProtection="0"/>
    <xf numFmtId="175" fontId="22" fillId="0" borderId="0" applyFont="0" applyFill="0" applyBorder="0" applyAlignment="0" applyProtection="0"/>
    <xf numFmtId="43" fontId="22" fillId="0" borderId="0" applyFont="0" applyFill="0" applyBorder="0" applyAlignment="0" applyProtection="0"/>
    <xf numFmtId="175" fontId="22" fillId="0" borderId="0" applyFont="0" applyFill="0" applyBorder="0" applyAlignment="0" applyProtection="0"/>
    <xf numFmtId="175" fontId="22" fillId="0" borderId="0" applyFont="0" applyFill="0" applyBorder="0" applyAlignment="0" applyProtection="0"/>
    <xf numFmtId="175" fontId="2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46" fillId="0" borderId="0" applyFont="0" applyFill="0" applyBorder="0" applyAlignment="0" applyProtection="0"/>
    <xf numFmtId="175" fontId="22" fillId="0" borderId="0" applyFont="0" applyFill="0" applyBorder="0" applyAlignment="0" applyProtection="0"/>
    <xf numFmtId="43" fontId="9" fillId="0" borderId="0" applyFont="0" applyFill="0" applyBorder="0" applyAlignment="0" applyProtection="0"/>
    <xf numFmtId="43" fontId="22" fillId="0" borderId="0" applyFont="0" applyFill="0" applyBorder="0" applyAlignment="0" applyProtection="0"/>
    <xf numFmtId="44" fontId="46" fillId="0" borderId="0" applyFont="0" applyFill="0" applyBorder="0" applyAlignment="0" applyProtection="0"/>
    <xf numFmtId="0" fontId="45" fillId="0" borderId="0"/>
    <xf numFmtId="175" fontId="43" fillId="0" borderId="0"/>
    <xf numFmtId="0" fontId="9" fillId="0" borderId="0"/>
    <xf numFmtId="175" fontId="154" fillId="0" borderId="0"/>
    <xf numFmtId="0" fontId="9" fillId="0" borderId="0"/>
    <xf numFmtId="0" fontId="154" fillId="0" borderId="0"/>
    <xf numFmtId="0" fontId="154" fillId="0" borderId="0"/>
    <xf numFmtId="0" fontId="154" fillId="0" borderId="0"/>
    <xf numFmtId="0" fontId="45" fillId="0" borderId="0"/>
    <xf numFmtId="0" fontId="154" fillId="0" borderId="0"/>
    <xf numFmtId="0" fontId="154" fillId="0" borderId="0"/>
    <xf numFmtId="0" fontId="154" fillId="0" borderId="0"/>
    <xf numFmtId="0" fontId="154" fillId="0" borderId="0"/>
    <xf numFmtId="0" fontId="154" fillId="0" borderId="0"/>
    <xf numFmtId="0" fontId="45" fillId="0" borderId="0"/>
    <xf numFmtId="0" fontId="43" fillId="0" borderId="0"/>
    <xf numFmtId="175" fontId="43" fillId="0" borderId="0"/>
    <xf numFmtId="201" fontId="22" fillId="0" borderId="0"/>
    <xf numFmtId="191" fontId="23" fillId="0" borderId="0"/>
    <xf numFmtId="175" fontId="22" fillId="0" borderId="0"/>
    <xf numFmtId="191" fontId="23" fillId="0" borderId="0"/>
    <xf numFmtId="191" fontId="23" fillId="0" borderId="0"/>
    <xf numFmtId="175" fontId="22" fillId="0" borderId="0"/>
    <xf numFmtId="0" fontId="22" fillId="0" borderId="0"/>
    <xf numFmtId="0" fontId="22" fillId="0" borderId="0"/>
    <xf numFmtId="0" fontId="22" fillId="0" borderId="0"/>
    <xf numFmtId="0" fontId="22" fillId="0" borderId="0"/>
    <xf numFmtId="175" fontId="9" fillId="0" borderId="0"/>
    <xf numFmtId="0" fontId="9" fillId="0" borderId="0"/>
    <xf numFmtId="191" fontId="23" fillId="0" borderId="0"/>
    <xf numFmtId="0" fontId="19" fillId="0" borderId="0"/>
    <xf numFmtId="0" fontId="19" fillId="0" borderId="0"/>
    <xf numFmtId="0" fontId="19" fillId="0" borderId="0"/>
    <xf numFmtId="0" fontId="19" fillId="0" borderId="0"/>
    <xf numFmtId="0" fontId="19" fillId="0" borderId="0"/>
    <xf numFmtId="191" fontId="23" fillId="0" borderId="0"/>
    <xf numFmtId="191" fontId="23" fillId="0" borderId="0"/>
    <xf numFmtId="191" fontId="23" fillId="0" borderId="0"/>
    <xf numFmtId="175" fontId="22" fillId="0" borderId="0"/>
    <xf numFmtId="191" fontId="23" fillId="0" borderId="0"/>
    <xf numFmtId="175" fontId="22" fillId="0" borderId="0"/>
    <xf numFmtId="175" fontId="22" fillId="0" borderId="0"/>
    <xf numFmtId="191" fontId="23" fillId="0" borderId="0"/>
    <xf numFmtId="0" fontId="45" fillId="0" borderId="0"/>
    <xf numFmtId="0" fontId="45" fillId="0" borderId="0"/>
    <xf numFmtId="0" fontId="45" fillId="0" borderId="0"/>
    <xf numFmtId="175" fontId="22" fillId="0" borderId="0"/>
    <xf numFmtId="0" fontId="45" fillId="0" borderId="0"/>
    <xf numFmtId="0" fontId="22" fillId="0" borderId="0"/>
    <xf numFmtId="175" fontId="9" fillId="0" borderId="0"/>
    <xf numFmtId="0" fontId="9" fillId="0" borderId="0"/>
    <xf numFmtId="200" fontId="43" fillId="0" borderId="0"/>
    <xf numFmtId="0" fontId="45" fillId="0" borderId="0"/>
    <xf numFmtId="0" fontId="45" fillId="0" borderId="0"/>
    <xf numFmtId="0" fontId="9" fillId="0" borderId="0"/>
    <xf numFmtId="175" fontId="9" fillId="0" borderId="0"/>
    <xf numFmtId="0" fontId="154" fillId="0" borderId="0"/>
    <xf numFmtId="0" fontId="154" fillId="0" borderId="0"/>
    <xf numFmtId="0" fontId="154" fillId="0" borderId="0"/>
    <xf numFmtId="0" fontId="154" fillId="0" borderId="0"/>
    <xf numFmtId="175" fontId="154" fillId="0" borderId="0"/>
    <xf numFmtId="0" fontId="154" fillId="0" borderId="0"/>
    <xf numFmtId="0" fontId="154" fillId="0" borderId="0"/>
    <xf numFmtId="0" fontId="154" fillId="0" borderId="0"/>
    <xf numFmtId="0" fontId="154" fillId="0" borderId="0"/>
    <xf numFmtId="183" fontId="23" fillId="0" borderId="0"/>
    <xf numFmtId="0" fontId="45" fillId="0" borderId="0"/>
    <xf numFmtId="0" fontId="45" fillId="0" borderId="0"/>
    <xf numFmtId="175" fontId="154" fillId="0" borderId="0"/>
    <xf numFmtId="0" fontId="154" fillId="0" borderId="0"/>
    <xf numFmtId="0" fontId="154" fillId="0" borderId="0"/>
    <xf numFmtId="0" fontId="154" fillId="0" borderId="0"/>
    <xf numFmtId="0" fontId="9" fillId="0" borderId="0"/>
    <xf numFmtId="0" fontId="9" fillId="5" borderId="16" applyNumberFormat="0" applyFont="0" applyAlignment="0" applyProtection="0"/>
    <xf numFmtId="175" fontId="23" fillId="57" borderId="32" applyNumberFormat="0" applyFont="0" applyAlignment="0" applyProtection="0"/>
    <xf numFmtId="0" fontId="45" fillId="57" borderId="32" applyNumberFormat="0" applyFont="0" applyAlignment="0" applyProtection="0"/>
    <xf numFmtId="0" fontId="43" fillId="57" borderId="32" applyNumberFormat="0" applyFont="0" applyAlignment="0" applyProtection="0"/>
    <xf numFmtId="0" fontId="43" fillId="57" borderId="32" applyNumberFormat="0" applyFont="0" applyAlignment="0" applyProtection="0"/>
    <xf numFmtId="0" fontId="43" fillId="57" borderId="32" applyNumberFormat="0" applyFont="0" applyAlignment="0" applyProtection="0"/>
    <xf numFmtId="0" fontId="45" fillId="57" borderId="32" applyNumberFormat="0" applyFont="0" applyAlignment="0" applyProtection="0"/>
    <xf numFmtId="0" fontId="43" fillId="57" borderId="32" applyNumberFormat="0" applyFont="0" applyAlignment="0" applyProtection="0"/>
    <xf numFmtId="0" fontId="43" fillId="57" borderId="32" applyNumberFormat="0" applyFont="0" applyAlignment="0" applyProtection="0"/>
    <xf numFmtId="0" fontId="43" fillId="57" borderId="32" applyNumberFormat="0" applyFont="0" applyAlignment="0" applyProtection="0"/>
    <xf numFmtId="9" fontId="9" fillId="0" borderId="0" applyFont="0" applyFill="0" applyBorder="0" applyAlignment="0" applyProtection="0"/>
    <xf numFmtId="0" fontId="22" fillId="0" borderId="0"/>
    <xf numFmtId="0" fontId="22" fillId="0" borderId="0"/>
    <xf numFmtId="43" fontId="129" fillId="0" borderId="0" applyFont="0" applyFill="0" applyBorder="0" applyAlignment="0" applyProtection="0"/>
    <xf numFmtId="43" fontId="129" fillId="0" borderId="0" applyFont="0" applyFill="0" applyBorder="0" applyAlignment="0" applyProtection="0"/>
    <xf numFmtId="43" fontId="129" fillId="0" borderId="0" applyFont="0" applyFill="0" applyBorder="0" applyAlignment="0" applyProtection="0"/>
    <xf numFmtId="43" fontId="129" fillId="0" borderId="0" applyFont="0" applyFill="0" applyBorder="0" applyAlignment="0" applyProtection="0"/>
    <xf numFmtId="0" fontId="97" fillId="0" borderId="0">
      <alignment vertical="top"/>
    </xf>
    <xf numFmtId="203" fontId="45" fillId="0" borderId="0" applyFont="0" applyFill="0" applyBorder="0" applyAlignment="0" applyProtection="0"/>
    <xf numFmtId="43" fontId="129" fillId="0" borderId="0" applyFont="0" applyFill="0" applyBorder="0" applyAlignment="0" applyProtection="0"/>
    <xf numFmtId="43" fontId="129" fillId="0" borderId="0" applyFont="0" applyFill="0" applyBorder="0" applyAlignment="0" applyProtection="0"/>
    <xf numFmtId="43" fontId="129" fillId="0" borderId="0" applyFont="0" applyFill="0" applyBorder="0" applyAlignment="0" applyProtection="0"/>
    <xf numFmtId="43" fontId="129"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43" fontId="129" fillId="0" borderId="0" applyFont="0" applyFill="0" applyBorder="0" applyAlignment="0" applyProtection="0"/>
    <xf numFmtId="43" fontId="129" fillId="0" borderId="0" applyFont="0" applyFill="0" applyBorder="0" applyAlignment="0" applyProtection="0"/>
    <xf numFmtId="0" fontId="53" fillId="0" borderId="0" applyFont="0" applyFill="0" applyBorder="0" applyAlignment="0" applyProtection="0"/>
    <xf numFmtId="0" fontId="97" fillId="0" borderId="0">
      <alignment vertical="top"/>
    </xf>
    <xf numFmtId="0" fontId="53" fillId="0" borderId="0" applyFont="0" applyFill="0" applyBorder="0" applyAlignment="0" applyProtection="0"/>
    <xf numFmtId="0" fontId="53" fillId="0" borderId="0" applyFont="0" applyFill="0" applyBorder="0" applyAlignment="0" applyProtection="0"/>
    <xf numFmtId="43" fontId="263" fillId="0" borderId="0" applyFont="0" applyFill="0" applyBorder="0" applyAlignment="0" applyProtection="0"/>
    <xf numFmtId="43" fontId="263" fillId="0" borderId="0" applyFont="0" applyFill="0" applyBorder="0" applyAlignment="0" applyProtection="0"/>
    <xf numFmtId="0" fontId="119" fillId="0" borderId="0"/>
    <xf numFmtId="43" fontId="119" fillId="0" borderId="0" applyFont="0" applyFill="0" applyBorder="0" applyAlignment="0" applyProtection="0"/>
    <xf numFmtId="9" fontId="9" fillId="0" borderId="0" applyFont="0" applyFill="0" applyBorder="0" applyAlignment="0" applyProtection="0"/>
    <xf numFmtId="43" fontId="129" fillId="0" borderId="0" applyFont="0" applyFill="0" applyBorder="0" applyAlignment="0" applyProtection="0"/>
    <xf numFmtId="0" fontId="22" fillId="0" borderId="0"/>
    <xf numFmtId="43" fontId="129" fillId="0" borderId="0" applyFont="0" applyFill="0" applyBorder="0" applyAlignment="0" applyProtection="0"/>
    <xf numFmtId="43" fontId="129" fillId="0" borderId="0" applyFont="0" applyFill="0" applyBorder="0" applyAlignment="0" applyProtection="0"/>
    <xf numFmtId="43" fontId="129" fillId="0" borderId="0" applyFont="0" applyFill="0" applyBorder="0" applyAlignment="0" applyProtection="0"/>
    <xf numFmtId="43" fontId="129" fillId="0" borderId="0" applyFont="0" applyFill="0" applyBorder="0" applyAlignment="0" applyProtection="0"/>
    <xf numFmtId="9" fontId="45" fillId="0" borderId="0" applyFont="0" applyFill="0" applyBorder="0" applyAlignment="0" applyProtection="0"/>
    <xf numFmtId="43" fontId="53" fillId="0" borderId="0" applyFont="0" applyFill="0" applyBorder="0" applyAlignment="0" applyProtection="0"/>
    <xf numFmtId="0" fontId="121" fillId="0" borderId="0"/>
    <xf numFmtId="43" fontId="122" fillId="0" borderId="0" applyFont="0" applyFill="0" applyBorder="0" applyAlignment="0" applyProtection="0"/>
    <xf numFmtId="43" fontId="271" fillId="0" borderId="0" applyFont="0" applyFill="0" applyBorder="0" applyAlignment="0" applyProtection="0"/>
    <xf numFmtId="0" fontId="53" fillId="0" borderId="0"/>
    <xf numFmtId="0" fontId="22" fillId="0" borderId="0">
      <alignment vertical="center"/>
    </xf>
    <xf numFmtId="43" fontId="22" fillId="0" borderId="0" applyFont="0" applyFill="0" applyBorder="0" applyAlignment="0" applyProtection="0">
      <alignment vertical="center"/>
    </xf>
    <xf numFmtId="43" fontId="271" fillId="0" borderId="0" applyFont="0" applyFill="0" applyBorder="0" applyAlignment="0" applyProtection="0">
      <alignment vertical="center"/>
    </xf>
    <xf numFmtId="43" fontId="54" fillId="0" borderId="0" applyFont="0" applyFill="0" applyBorder="0" applyAlignment="0" applyProtection="0"/>
    <xf numFmtId="0" fontId="22" fillId="0" borderId="0">
      <alignment vertical="center"/>
    </xf>
    <xf numFmtId="43" fontId="22" fillId="0" borderId="0" applyFont="0" applyFill="0" applyBorder="0" applyAlignment="0" applyProtection="0">
      <alignment vertical="center"/>
    </xf>
    <xf numFmtId="43" fontId="129" fillId="0" borderId="0" applyFont="0" applyFill="0" applyBorder="0" applyAlignment="0" applyProtection="0"/>
    <xf numFmtId="167" fontId="53" fillId="0" borderId="0" applyFont="0" applyFill="0" applyBorder="0" applyAlignment="0" applyProtection="0"/>
    <xf numFmtId="43" fontId="45" fillId="0" borderId="0" applyFont="0" applyFill="0" applyBorder="0" applyAlignment="0" applyProtection="0"/>
    <xf numFmtId="44" fontId="45" fillId="0" borderId="0" applyFont="0" applyFill="0" applyBorder="0" applyAlignment="0" applyProtection="0"/>
    <xf numFmtId="0" fontId="53" fillId="0" borderId="0"/>
    <xf numFmtId="0" fontId="271" fillId="0" borderId="0">
      <alignment vertical="center"/>
    </xf>
    <xf numFmtId="0" fontId="53" fillId="0" borderId="0"/>
    <xf numFmtId="43" fontId="53" fillId="0" borderId="0" applyFont="0" applyFill="0" applyBorder="0" applyAlignment="0" applyProtection="0"/>
    <xf numFmtId="43" fontId="54" fillId="0" borderId="0" applyFont="0" applyFill="0" applyBorder="0" applyAlignment="0" applyProtection="0"/>
    <xf numFmtId="43" fontId="129" fillId="0" borderId="0" applyFont="0" applyFill="0" applyBorder="0" applyAlignment="0" applyProtection="0"/>
    <xf numFmtId="43" fontId="129" fillId="0" borderId="0" applyFont="0" applyFill="0" applyBorder="0" applyAlignment="0" applyProtection="0"/>
    <xf numFmtId="43" fontId="129"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22"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176" fontId="9" fillId="0" borderId="0" applyFont="0" applyFill="0" applyBorder="0" applyAlignment="0" applyProtection="0"/>
    <xf numFmtId="0" fontId="9" fillId="0" borderId="0"/>
    <xf numFmtId="175" fontId="9" fillId="0" borderId="0"/>
    <xf numFmtId="0" fontId="9" fillId="0" borderId="0"/>
    <xf numFmtId="175" fontId="9" fillId="0" borderId="0"/>
    <xf numFmtId="43" fontId="9" fillId="0" borderId="0" applyFont="0" applyFill="0" applyBorder="0" applyAlignment="0" applyProtection="0"/>
    <xf numFmtId="0" fontId="165" fillId="0" borderId="53"/>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22" fillId="0" borderId="0"/>
    <xf numFmtId="0" fontId="9" fillId="0" borderId="0"/>
    <xf numFmtId="175" fontId="9" fillId="0" borderId="0"/>
    <xf numFmtId="0" fontId="9" fillId="0" borderId="0"/>
    <xf numFmtId="0" fontId="165" fillId="0" borderId="53"/>
    <xf numFmtId="175" fontId="9" fillId="0" borderId="0"/>
    <xf numFmtId="0" fontId="9" fillId="0" borderId="0"/>
    <xf numFmtId="0" fontId="9" fillId="0" borderId="0"/>
    <xf numFmtId="175" fontId="9" fillId="0" borderId="0"/>
    <xf numFmtId="0" fontId="9" fillId="0" borderId="0"/>
    <xf numFmtId="0" fontId="9" fillId="5" borderId="16" applyNumberFormat="0" applyFont="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53" fillId="0" borderId="0"/>
    <xf numFmtId="43" fontId="117" fillId="0" borderId="0" applyFont="0" applyFill="0" applyBorder="0" applyAlignment="0" applyProtection="0"/>
    <xf numFmtId="0" fontId="119" fillId="0" borderId="0"/>
    <xf numFmtId="0" fontId="119" fillId="0" borderId="0"/>
    <xf numFmtId="44" fontId="9" fillId="0" borderId="0" applyFont="0" applyFill="0" applyBorder="0" applyAlignment="0" applyProtection="0"/>
    <xf numFmtId="44" fontId="9" fillId="0" borderId="0" applyFont="0" applyFill="0" applyBorder="0" applyAlignment="0" applyProtection="0"/>
    <xf numFmtId="0" fontId="9" fillId="0" borderId="0"/>
    <xf numFmtId="43" fontId="9" fillId="0" borderId="0" applyFont="0" applyFill="0" applyBorder="0" applyAlignment="0" applyProtection="0"/>
    <xf numFmtId="274" fontId="22" fillId="0" borderId="0" applyFont="0" applyFill="0" applyBorder="0" applyAlignment="0" applyProtection="0"/>
    <xf numFmtId="43" fontId="270" fillId="0" borderId="0" applyFont="0" applyFill="0" applyBorder="0" applyAlignment="0" applyProtection="0">
      <alignment vertical="center"/>
    </xf>
    <xf numFmtId="43" fontId="9" fillId="0" borderId="0" applyFont="0" applyFill="0" applyBorder="0" applyAlignment="0" applyProtection="0"/>
    <xf numFmtId="0" fontId="9" fillId="0" borderId="0"/>
    <xf numFmtId="0" fontId="36" fillId="0" borderId="0"/>
    <xf numFmtId="263" fontId="36" fillId="0" borderId="0" applyFont="0" applyFill="0" applyBorder="0" applyAlignment="0" applyProtection="0"/>
    <xf numFmtId="44" fontId="22"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14" fontId="46" fillId="0" borderId="0" applyFont="0" applyFill="0" applyBorder="0" applyAlignment="0" applyProtection="0"/>
    <xf numFmtId="14" fontId="46" fillId="0" borderId="0" applyFont="0" applyFill="0" applyBorder="0" applyAlignment="0" applyProtection="0"/>
    <xf numFmtId="14" fontId="46" fillId="0" borderId="0" applyFont="0" applyFill="0" applyBorder="0" applyAlignment="0" applyProtection="0"/>
    <xf numFmtId="14" fontId="46" fillId="0" borderId="0" applyFont="0" applyFill="0" applyBorder="0" applyAlignment="0" applyProtection="0"/>
    <xf numFmtId="14" fontId="46" fillId="0" borderId="0" applyFont="0" applyFill="0" applyBorder="0" applyAlignment="0" applyProtection="0"/>
    <xf numFmtId="14" fontId="46" fillId="0" borderId="0" applyFont="0" applyFill="0" applyBorder="0" applyAlignment="0" applyProtection="0"/>
    <xf numFmtId="14" fontId="46" fillId="0" borderId="0" applyFont="0" applyFill="0" applyBorder="0" applyAlignment="0" applyProtection="0"/>
    <xf numFmtId="14" fontId="46" fillId="0" borderId="0" applyFont="0" applyFill="0" applyBorder="0" applyAlignment="0" applyProtection="0"/>
    <xf numFmtId="14" fontId="46" fillId="0" borderId="0" applyFont="0" applyFill="0" applyBorder="0" applyAlignment="0" applyProtection="0"/>
    <xf numFmtId="14" fontId="46" fillId="0" borderId="0" applyFont="0" applyFill="0" applyBorder="0" applyAlignment="0" applyProtection="0"/>
    <xf numFmtId="14" fontId="46" fillId="0" borderId="0" applyFont="0" applyFill="0" applyBorder="0" applyAlignment="0" applyProtection="0"/>
    <xf numFmtId="14" fontId="46" fillId="0" borderId="0" applyFont="0" applyFill="0" applyBorder="0" applyAlignment="0" applyProtection="0"/>
    <xf numFmtId="14" fontId="46" fillId="0" borderId="0" applyFont="0" applyFill="0" applyBorder="0" applyAlignment="0" applyProtection="0"/>
    <xf numFmtId="14" fontId="46" fillId="0" borderId="0" applyFont="0" applyFill="0" applyBorder="0" applyAlignment="0" applyProtection="0"/>
    <xf numFmtId="14" fontId="46" fillId="0" borderId="0" applyFont="0" applyFill="0" applyBorder="0" applyAlignment="0" applyProtection="0"/>
    <xf numFmtId="14" fontId="46" fillId="0" borderId="0" applyFont="0" applyFill="0" applyBorder="0" applyAlignment="0" applyProtection="0"/>
    <xf numFmtId="14" fontId="46" fillId="0" borderId="0" applyFont="0" applyFill="0" applyBorder="0" applyAlignment="0" applyProtection="0"/>
    <xf numFmtId="14" fontId="46" fillId="0" borderId="0" applyFont="0" applyFill="0" applyBorder="0" applyAlignment="0" applyProtection="0"/>
    <xf numFmtId="14" fontId="46" fillId="0" borderId="0" applyFont="0" applyFill="0" applyBorder="0" applyAlignment="0" applyProtection="0"/>
    <xf numFmtId="14" fontId="46" fillId="0" borderId="0" applyFont="0" applyFill="0" applyBorder="0" applyAlignment="0" applyProtection="0"/>
    <xf numFmtId="14" fontId="46" fillId="0" borderId="0" applyFont="0" applyFill="0" applyBorder="0" applyAlignment="0" applyProtection="0"/>
    <xf numFmtId="14" fontId="46" fillId="0" borderId="0" applyFont="0" applyFill="0" applyBorder="0" applyAlignment="0" applyProtection="0"/>
    <xf numFmtId="14" fontId="46" fillId="0" borderId="0" applyFont="0" applyFill="0" applyBorder="0" applyAlignment="0" applyProtection="0"/>
    <xf numFmtId="14" fontId="46" fillId="0" borderId="0" applyFont="0" applyFill="0" applyBorder="0" applyAlignment="0" applyProtection="0"/>
    <xf numFmtId="14" fontId="46" fillId="0" borderId="0" applyFont="0" applyFill="0" applyBorder="0" applyAlignment="0" applyProtection="0"/>
    <xf numFmtId="14" fontId="46" fillId="0" borderId="0" applyFont="0" applyFill="0" applyBorder="0" applyAlignment="0" applyProtection="0"/>
    <xf numFmtId="14" fontId="46" fillId="0" borderId="0" applyFont="0" applyFill="0" applyBorder="0" applyAlignment="0" applyProtection="0"/>
    <xf numFmtId="14" fontId="46" fillId="0" borderId="0" applyFont="0" applyFill="0" applyBorder="0" applyAlignment="0" applyProtection="0"/>
    <xf numFmtId="14" fontId="46" fillId="0" borderId="0" applyFont="0" applyFill="0" applyBorder="0" applyAlignment="0" applyProtection="0"/>
    <xf numFmtId="14" fontId="46" fillId="0" borderId="0" applyFont="0" applyFill="0" applyBorder="0" applyAlignment="0" applyProtection="0"/>
    <xf numFmtId="14" fontId="46" fillId="0" borderId="0" applyFont="0" applyFill="0" applyBorder="0" applyAlignment="0" applyProtection="0"/>
    <xf numFmtId="14" fontId="46" fillId="0" borderId="0" applyFont="0" applyFill="0" applyBorder="0" applyAlignment="0" applyProtection="0"/>
    <xf numFmtId="14" fontId="46" fillId="0" borderId="0" applyFont="0" applyFill="0" applyBorder="0" applyAlignment="0" applyProtection="0"/>
    <xf numFmtId="14" fontId="46" fillId="0" borderId="0" applyFont="0" applyFill="0" applyBorder="0" applyAlignment="0" applyProtection="0"/>
    <xf numFmtId="14" fontId="46" fillId="0" borderId="0" applyFont="0" applyFill="0" applyBorder="0" applyAlignment="0" applyProtection="0"/>
    <xf numFmtId="14" fontId="46" fillId="0" borderId="0" applyFont="0" applyFill="0" applyBorder="0" applyAlignment="0" applyProtection="0"/>
    <xf numFmtId="14" fontId="46" fillId="0" borderId="0" applyFont="0" applyFill="0" applyBorder="0" applyAlignment="0" applyProtection="0"/>
    <xf numFmtId="14" fontId="46" fillId="0" borderId="0" applyFont="0" applyFill="0" applyBorder="0" applyAlignment="0" applyProtection="0"/>
    <xf numFmtId="14" fontId="46" fillId="0" borderId="0" applyFont="0" applyFill="0" applyBorder="0" applyAlignment="0" applyProtection="0"/>
    <xf numFmtId="14" fontId="46" fillId="0" borderId="0" applyFont="0" applyFill="0" applyBorder="0" applyAlignment="0" applyProtection="0"/>
    <xf numFmtId="14" fontId="46" fillId="0" borderId="0" applyFont="0" applyFill="0" applyBorder="0" applyAlignment="0" applyProtection="0"/>
    <xf numFmtId="14" fontId="46" fillId="0" borderId="0" applyFont="0" applyFill="0" applyBorder="0" applyAlignment="0" applyProtection="0"/>
    <xf numFmtId="14" fontId="46" fillId="0" borderId="0" applyFont="0" applyFill="0" applyBorder="0" applyAlignment="0" applyProtection="0"/>
    <xf numFmtId="14" fontId="46" fillId="0" borderId="0" applyFont="0" applyFill="0" applyBorder="0" applyAlignment="0" applyProtection="0"/>
    <xf numFmtId="176" fontId="9" fillId="0" borderId="0" applyFont="0" applyFill="0" applyBorder="0" applyAlignment="0" applyProtection="0"/>
    <xf numFmtId="14" fontId="46" fillId="0" borderId="0" applyFont="0" applyFill="0" applyBorder="0" applyAlignment="0" applyProtection="0"/>
    <xf numFmtId="14" fontId="46" fillId="0" borderId="0" applyFont="0" applyFill="0" applyBorder="0" applyAlignment="0" applyProtection="0"/>
    <xf numFmtId="14" fontId="46" fillId="0" borderId="0" applyFont="0" applyFill="0" applyBorder="0" applyAlignment="0" applyProtection="0"/>
    <xf numFmtId="14" fontId="46" fillId="0" borderId="0" applyFont="0" applyFill="0" applyBorder="0" applyAlignment="0" applyProtection="0"/>
    <xf numFmtId="14" fontId="46" fillId="0" borderId="0" applyFont="0" applyFill="0" applyBorder="0" applyAlignment="0" applyProtection="0"/>
    <xf numFmtId="14" fontId="46" fillId="0" borderId="0" applyFont="0" applyFill="0" applyBorder="0" applyAlignment="0" applyProtection="0"/>
    <xf numFmtId="14" fontId="46" fillId="0" borderId="0" applyFont="0" applyFill="0" applyBorder="0" applyAlignment="0" applyProtection="0"/>
    <xf numFmtId="0" fontId="9" fillId="0" borderId="0"/>
    <xf numFmtId="175" fontId="9" fillId="0" borderId="0"/>
    <xf numFmtId="0" fontId="9" fillId="0" borderId="0"/>
    <xf numFmtId="175"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175" fontId="9" fillId="0" borderId="0"/>
    <xf numFmtId="0" fontId="9" fillId="0" borderId="0"/>
    <xf numFmtId="175" fontId="9" fillId="0" borderId="0"/>
    <xf numFmtId="0" fontId="9" fillId="0" borderId="0"/>
    <xf numFmtId="0" fontId="9" fillId="0" borderId="0"/>
    <xf numFmtId="175" fontId="9" fillId="0" borderId="0"/>
    <xf numFmtId="0" fontId="9" fillId="0" borderId="0"/>
    <xf numFmtId="0" fontId="9" fillId="5" borderId="16" applyNumberFormat="0" applyFont="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4" fontId="9" fillId="0" borderId="0" applyFont="0" applyFill="0" applyBorder="0" applyAlignment="0" applyProtection="0"/>
    <xf numFmtId="44"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168" fontId="9" fillId="0" borderId="0" applyFont="0" applyFill="0" applyBorder="0" applyAlignment="0" applyProtection="0"/>
    <xf numFmtId="0" fontId="9" fillId="0" borderId="0"/>
    <xf numFmtId="0" fontId="165" fillId="0" borderId="53"/>
    <xf numFmtId="0" fontId="165" fillId="0" borderId="53"/>
    <xf numFmtId="0" fontId="9" fillId="13" borderId="0" applyNumberFormat="0" applyBorder="0" applyAlignment="0" applyProtection="0"/>
    <xf numFmtId="0" fontId="9" fillId="17" borderId="0" applyNumberFormat="0" applyBorder="0" applyAlignment="0" applyProtection="0"/>
    <xf numFmtId="0" fontId="9" fillId="21" borderId="0" applyNumberFormat="0" applyBorder="0" applyAlignment="0" applyProtection="0"/>
    <xf numFmtId="0" fontId="9" fillId="25" borderId="0" applyNumberFormat="0" applyBorder="0" applyAlignment="0" applyProtection="0"/>
    <xf numFmtId="0" fontId="9" fillId="29" borderId="0" applyNumberFormat="0" applyBorder="0" applyAlignment="0" applyProtection="0"/>
    <xf numFmtId="0" fontId="9" fillId="33" borderId="0" applyNumberFormat="0" applyBorder="0" applyAlignment="0" applyProtection="0"/>
    <xf numFmtId="216" fontId="9" fillId="14" borderId="0" applyNumberFormat="0" applyBorder="0" applyAlignment="0" applyProtection="0"/>
    <xf numFmtId="217" fontId="9" fillId="14" borderId="0" applyNumberFormat="0" applyBorder="0" applyAlignment="0" applyProtection="0"/>
    <xf numFmtId="218" fontId="9" fillId="14" borderId="0" applyNumberFormat="0" applyBorder="0" applyAlignment="0" applyProtection="0"/>
    <xf numFmtId="0" fontId="9" fillId="14" borderId="0" applyNumberFormat="0" applyBorder="0" applyAlignment="0" applyProtection="0"/>
    <xf numFmtId="0" fontId="9" fillId="18" borderId="0" applyNumberFormat="0" applyBorder="0" applyAlignment="0" applyProtection="0"/>
    <xf numFmtId="0" fontId="9" fillId="22" borderId="0" applyNumberFormat="0" applyBorder="0" applyAlignment="0" applyProtection="0"/>
    <xf numFmtId="0" fontId="9" fillId="26" borderId="0" applyNumberFormat="0" applyBorder="0" applyAlignment="0" applyProtection="0"/>
    <xf numFmtId="0" fontId="9" fillId="30" borderId="0" applyNumberFormat="0" applyBorder="0" applyAlignment="0" applyProtection="0"/>
    <xf numFmtId="0" fontId="9" fillId="34" borderId="0" applyNumberFormat="0" applyBorder="0" applyAlignment="0" applyProtection="0"/>
    <xf numFmtId="0" fontId="175" fillId="60" borderId="53"/>
    <xf numFmtId="0" fontId="135" fillId="54" borderId="26" applyNumberForma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83"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220" fontId="22" fillId="0" borderId="0" applyFont="0" applyFill="0" applyBorder="0" applyAlignment="0" applyProtection="0"/>
    <xf numFmtId="4" fontId="219" fillId="78" borderId="65" applyNumberFormat="0" applyProtection="0">
      <alignment horizontal="left" vertical="center" indent="1"/>
    </xf>
    <xf numFmtId="0" fontId="191" fillId="0" borderId="53"/>
    <xf numFmtId="0" fontId="165" fillId="0" borderId="53"/>
    <xf numFmtId="0" fontId="188" fillId="0" borderId="53"/>
    <xf numFmtId="0" fontId="188" fillId="0" borderId="53"/>
    <xf numFmtId="0" fontId="199" fillId="0" borderId="53"/>
    <xf numFmtId="0" fontId="199" fillId="59" borderId="53"/>
    <xf numFmtId="0" fontId="199" fillId="59" borderId="53"/>
    <xf numFmtId="0" fontId="149" fillId="41" borderId="26" applyNumberFormat="0" applyAlignment="0" applyProtection="0"/>
    <xf numFmtId="0" fontId="206" fillId="66" borderId="53"/>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84" fillId="0" borderId="0"/>
    <xf numFmtId="0" fontId="18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220" fontId="9" fillId="0" borderId="0">
      <protection locked="0"/>
    </xf>
    <xf numFmtId="250" fontId="9" fillId="0" borderId="0">
      <protection locked="0"/>
    </xf>
    <xf numFmtId="0" fontId="9" fillId="0" borderId="0">
      <protection locked="0"/>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0" fontId="2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234" fontId="9" fillId="0" borderId="0"/>
    <xf numFmtId="0" fontId="9" fillId="0" borderId="0"/>
    <xf numFmtId="0" fontId="9" fillId="0" borderId="0"/>
    <xf numFmtId="0" fontId="9" fillId="0" borderId="0"/>
    <xf numFmtId="0" fontId="9" fillId="0" borderId="0"/>
    <xf numFmtId="0" fontId="9" fillId="0" borderId="0"/>
    <xf numFmtId="0" fontId="22" fillId="57" borderId="32" applyNumberFormat="0" applyFont="0" applyAlignment="0" applyProtection="0"/>
    <xf numFmtId="0" fontId="9" fillId="5" borderId="16" applyNumberFormat="0" applyFont="0" applyAlignment="0" applyProtection="0"/>
    <xf numFmtId="0" fontId="9" fillId="5" borderId="16" applyNumberFormat="0" applyFont="0" applyAlignment="0" applyProtection="0"/>
    <xf numFmtId="0" fontId="9" fillId="5" borderId="16" applyNumberFormat="0" applyFont="0" applyAlignment="0" applyProtection="0"/>
    <xf numFmtId="0" fontId="156" fillId="54" borderId="33" applyNumberFormat="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4" fontId="219" fillId="68" borderId="58" applyNumberFormat="0" applyProtection="0">
      <alignment vertical="center"/>
    </xf>
    <xf numFmtId="4" fontId="220" fillId="68" borderId="58" applyNumberFormat="0" applyProtection="0">
      <alignment vertical="center"/>
    </xf>
    <xf numFmtId="4" fontId="221" fillId="68" borderId="58" applyNumberFormat="0" applyProtection="0">
      <alignment horizontal="left" vertical="center" indent="1"/>
    </xf>
    <xf numFmtId="0" fontId="157" fillId="68" borderId="58" applyNumberFormat="0" applyProtection="0">
      <alignment horizontal="left" vertical="top" indent="1"/>
    </xf>
    <xf numFmtId="4" fontId="221" fillId="70" borderId="58" applyNumberFormat="0" applyProtection="0">
      <alignment horizontal="right" vertical="center"/>
    </xf>
    <xf numFmtId="4" fontId="221" fillId="71" borderId="58" applyNumberFormat="0" applyProtection="0">
      <alignment horizontal="right" vertical="center"/>
    </xf>
    <xf numFmtId="4" fontId="221" fillId="72" borderId="58" applyNumberFormat="0" applyProtection="0">
      <alignment horizontal="right" vertical="center"/>
    </xf>
    <xf numFmtId="4" fontId="221" fillId="61" borderId="58" applyNumberFormat="0" applyProtection="0">
      <alignment horizontal="right" vertical="center"/>
    </xf>
    <xf numFmtId="4" fontId="221" fillId="73" borderId="58" applyNumberFormat="0" applyProtection="0">
      <alignment horizontal="right" vertical="center"/>
    </xf>
    <xf numFmtId="4" fontId="221" fillId="74" borderId="58" applyNumberFormat="0" applyProtection="0">
      <alignment horizontal="right" vertical="center"/>
    </xf>
    <xf numFmtId="4" fontId="221" fillId="75" borderId="58" applyNumberFormat="0" applyProtection="0">
      <alignment horizontal="right" vertical="center"/>
    </xf>
    <xf numFmtId="4" fontId="221" fillId="76" borderId="58" applyNumberFormat="0" applyProtection="0">
      <alignment horizontal="right" vertical="center"/>
    </xf>
    <xf numFmtId="4" fontId="221" fillId="77" borderId="58" applyNumberFormat="0" applyProtection="0">
      <alignment horizontal="right" vertical="center"/>
    </xf>
    <xf numFmtId="4" fontId="221" fillId="79" borderId="58" applyNumberFormat="0" applyProtection="0">
      <alignment horizontal="right" vertical="center"/>
    </xf>
    <xf numFmtId="0" fontId="22" fillId="69" borderId="58" applyNumberFormat="0" applyProtection="0">
      <alignment horizontal="left" vertical="center" indent="1"/>
    </xf>
    <xf numFmtId="0" fontId="22" fillId="69" borderId="58" applyNumberFormat="0" applyProtection="0">
      <alignment horizontal="left" vertical="top" indent="1"/>
    </xf>
    <xf numFmtId="0" fontId="22" fillId="80" borderId="58" applyNumberFormat="0" applyProtection="0">
      <alignment horizontal="left" vertical="center" indent="1"/>
    </xf>
    <xf numFmtId="0" fontId="22" fillId="80" borderId="58" applyNumberFormat="0" applyProtection="0">
      <alignment horizontal="left" vertical="top" indent="1"/>
    </xf>
    <xf numFmtId="0" fontId="22" fillId="79" borderId="58" applyNumberFormat="0" applyProtection="0">
      <alignment horizontal="left" vertical="center" indent="1"/>
    </xf>
    <xf numFmtId="0" fontId="22" fillId="79" borderId="58" applyNumberFormat="0" applyProtection="0">
      <alignment horizontal="left" vertical="top" indent="1"/>
    </xf>
    <xf numFmtId="0" fontId="22" fillId="81" borderId="58" applyNumberFormat="0" applyProtection="0">
      <alignment horizontal="left" vertical="center" indent="1"/>
    </xf>
    <xf numFmtId="0" fontId="22" fillId="81" borderId="58" applyNumberFormat="0" applyProtection="0">
      <alignment horizontal="left" vertical="top" indent="1"/>
    </xf>
    <xf numFmtId="4" fontId="221" fillId="81" borderId="58" applyNumberFormat="0" applyProtection="0">
      <alignment vertical="center"/>
    </xf>
    <xf numFmtId="4" fontId="222" fillId="81" borderId="58" applyNumberFormat="0" applyProtection="0">
      <alignment vertical="center"/>
    </xf>
    <xf numFmtId="4" fontId="219" fillId="79" borderId="60" applyNumberFormat="0" applyProtection="0">
      <alignment horizontal="left" vertical="center" indent="1"/>
    </xf>
    <xf numFmtId="0" fontId="129" fillId="64" borderId="58" applyNumberFormat="0" applyProtection="0">
      <alignment horizontal="left" vertical="top" indent="1"/>
    </xf>
    <xf numFmtId="4" fontId="221" fillId="81" borderId="58" applyNumberFormat="0" applyProtection="0">
      <alignment horizontal="right" vertical="center"/>
    </xf>
    <xf numFmtId="4" fontId="222" fillId="81" borderId="58" applyNumberFormat="0" applyProtection="0">
      <alignment horizontal="right" vertical="center"/>
    </xf>
    <xf numFmtId="4" fontId="219" fillId="79" borderId="58" applyNumberFormat="0" applyProtection="0">
      <alignment horizontal="left" vertical="center" indent="1"/>
    </xf>
    <xf numFmtId="0" fontId="129" fillId="80" borderId="58" applyNumberFormat="0" applyProtection="0">
      <alignment horizontal="left" vertical="top" indent="1"/>
    </xf>
    <xf numFmtId="4" fontId="223" fillId="80" borderId="60" applyNumberFormat="0" applyProtection="0">
      <alignment horizontal="left" vertical="center" indent="1"/>
    </xf>
    <xf numFmtId="4" fontId="224" fillId="81" borderId="58" applyNumberFormat="0" applyProtection="0">
      <alignment horizontal="right" vertical="center"/>
    </xf>
    <xf numFmtId="0" fontId="189" fillId="0" borderId="53"/>
    <xf numFmtId="0" fontId="191" fillId="0" borderId="53"/>
    <xf numFmtId="0" fontId="158" fillId="0" borderId="35" applyNumberFormat="0" applyFill="0" applyAlignment="0" applyProtection="0"/>
    <xf numFmtId="0" fontId="206" fillId="0" borderId="53"/>
    <xf numFmtId="0" fontId="230" fillId="0" borderId="53"/>
    <xf numFmtId="0" fontId="22" fillId="0" borderId="0"/>
    <xf numFmtId="43" fontId="9" fillId="0" borderId="0" applyFont="0" applyFill="0" applyBorder="0" applyAlignment="0" applyProtection="0"/>
    <xf numFmtId="0" fontId="165" fillId="0" borderId="53"/>
    <xf numFmtId="176" fontId="9" fillId="0" borderId="0" applyFont="0" applyFill="0" applyBorder="0" applyAlignment="0" applyProtection="0"/>
    <xf numFmtId="175" fontId="9" fillId="0" borderId="0"/>
    <xf numFmtId="0" fontId="9" fillId="0" borderId="0"/>
    <xf numFmtId="175" fontId="9" fillId="0" borderId="0"/>
    <xf numFmtId="43" fontId="9" fillId="0" borderId="0" applyFont="0" applyFill="0" applyBorder="0" applyAlignment="0" applyProtection="0"/>
    <xf numFmtId="0" fontId="84" fillId="54" borderId="26" applyNumberFormat="0" applyAlignment="0" applyProtection="0"/>
    <xf numFmtId="0" fontId="84" fillId="54" borderId="26" applyNumberFormat="0" applyAlignment="0" applyProtection="0"/>
    <xf numFmtId="0" fontId="48" fillId="57" borderId="32" applyNumberFormat="0" applyFont="0" applyAlignment="0" applyProtection="0"/>
    <xf numFmtId="0" fontId="48" fillId="57" borderId="32" applyNumberFormat="0" applyFont="0" applyAlignment="0" applyProtection="0"/>
    <xf numFmtId="0" fontId="48" fillId="57" borderId="32" applyNumberFormat="0" applyFont="0" applyAlignment="0" applyProtection="0"/>
    <xf numFmtId="0" fontId="48" fillId="57" borderId="32" applyNumberFormat="0" applyFont="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134" fillId="54" borderId="26" applyNumberFormat="0" applyAlignment="0" applyProtection="0"/>
    <xf numFmtId="0" fontId="165" fillId="0" borderId="53"/>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175" fontId="9" fillId="0" borderId="0"/>
    <xf numFmtId="0" fontId="9" fillId="0" borderId="0"/>
    <xf numFmtId="175" fontId="9" fillId="0" borderId="0"/>
    <xf numFmtId="0" fontId="9" fillId="0" borderId="0"/>
    <xf numFmtId="0" fontId="9" fillId="0" borderId="0"/>
    <xf numFmtId="175" fontId="9" fillId="0" borderId="0"/>
    <xf numFmtId="0" fontId="9" fillId="0" borderId="0"/>
    <xf numFmtId="0" fontId="9" fillId="5" borderId="16" applyNumberFormat="0" applyFont="0" applyAlignment="0" applyProtection="0"/>
    <xf numFmtId="175" fontId="23" fillId="57" borderId="32" applyNumberFormat="0" applyFont="0" applyAlignment="0" applyProtection="0"/>
    <xf numFmtId="0" fontId="45" fillId="57" borderId="32" applyNumberFormat="0" applyFont="0" applyAlignment="0" applyProtection="0"/>
    <xf numFmtId="0" fontId="43" fillId="57" borderId="32" applyNumberFormat="0" applyFont="0" applyAlignment="0" applyProtection="0"/>
    <xf numFmtId="0" fontId="43" fillId="57" borderId="32" applyNumberFormat="0" applyFont="0" applyAlignment="0" applyProtection="0"/>
    <xf numFmtId="0" fontId="43" fillId="57" borderId="32" applyNumberFormat="0" applyFont="0" applyAlignment="0" applyProtection="0"/>
    <xf numFmtId="0" fontId="45" fillId="57" borderId="32" applyNumberFormat="0" applyFont="0" applyAlignment="0" applyProtection="0"/>
    <xf numFmtId="0" fontId="43" fillId="57" borderId="32" applyNumberFormat="0" applyFont="0" applyAlignment="0" applyProtection="0"/>
    <xf numFmtId="0" fontId="43" fillId="57" borderId="32" applyNumberFormat="0" applyFont="0" applyAlignment="0" applyProtection="0"/>
    <xf numFmtId="0" fontId="43" fillId="57" borderId="32" applyNumberFormat="0" applyFont="0" applyAlignment="0" applyProtection="0"/>
    <xf numFmtId="9" fontId="9" fillId="0" borderId="0" applyFont="0" applyFill="0" applyBorder="0" applyAlignment="0" applyProtection="0"/>
    <xf numFmtId="0" fontId="22" fillId="0" borderId="0"/>
    <xf numFmtId="0" fontId="22" fillId="0" borderId="0"/>
    <xf numFmtId="0" fontId="22" fillId="0" borderId="0"/>
    <xf numFmtId="0" fontId="22" fillId="0" borderId="0"/>
    <xf numFmtId="43" fontId="263" fillId="0" borderId="0" applyFont="0" applyFill="0" applyBorder="0" applyAlignment="0" applyProtection="0"/>
    <xf numFmtId="43" fontId="263" fillId="0" borderId="0" applyFont="0" applyFill="0" applyBorder="0" applyAlignment="0" applyProtection="0"/>
    <xf numFmtId="9" fontId="9" fillId="0" borderId="0" applyFont="0" applyFill="0" applyBorder="0" applyAlignment="0" applyProtection="0"/>
    <xf numFmtId="0" fontId="22" fillId="0" borderId="0"/>
    <xf numFmtId="0" fontId="22" fillId="0" borderId="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9" fontId="53"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176" fontId="9" fillId="0" borderId="0" applyFont="0" applyFill="0" applyBorder="0" applyAlignment="0" applyProtection="0"/>
    <xf numFmtId="0" fontId="9" fillId="0" borderId="0"/>
    <xf numFmtId="175" fontId="9" fillId="0" borderId="0"/>
    <xf numFmtId="0" fontId="9" fillId="0" borderId="0"/>
    <xf numFmtId="175" fontId="9" fillId="0" borderId="0"/>
    <xf numFmtId="43" fontId="9" fillId="0" borderId="0" applyFont="0" applyFill="0" applyBorder="0" applyAlignment="0" applyProtection="0"/>
    <xf numFmtId="0" fontId="84" fillId="54" borderId="26" applyNumberFormat="0" applyAlignment="0" applyProtection="0"/>
    <xf numFmtId="0" fontId="94" fillId="41" borderId="26" applyNumberFormat="0" applyAlignment="0" applyProtection="0"/>
    <xf numFmtId="0" fontId="9" fillId="0" borderId="0"/>
    <xf numFmtId="0" fontId="98" fillId="54" borderId="33" applyNumberForma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134" fillId="54" borderId="26" applyNumberForma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175" fontId="9" fillId="0" borderId="0"/>
    <xf numFmtId="0" fontId="9" fillId="0" borderId="0"/>
    <xf numFmtId="175" fontId="9" fillId="0" borderId="0"/>
    <xf numFmtId="0" fontId="9" fillId="0" borderId="0"/>
    <xf numFmtId="0" fontId="9" fillId="0" borderId="0"/>
    <xf numFmtId="175" fontId="9" fillId="0" borderId="0"/>
    <xf numFmtId="0" fontId="9" fillId="0" borderId="0"/>
    <xf numFmtId="0" fontId="9" fillId="5" borderId="16" applyNumberFormat="0" applyFont="0" applyAlignment="0" applyProtection="0"/>
    <xf numFmtId="175" fontId="23" fillId="57" borderId="32" applyNumberFormat="0" applyFont="0" applyAlignment="0" applyProtection="0"/>
    <xf numFmtId="0" fontId="43" fillId="57" borderId="32" applyNumberFormat="0" applyFont="0" applyAlignment="0" applyProtection="0"/>
    <xf numFmtId="0" fontId="43" fillId="57" borderId="32" applyNumberFormat="0" applyFont="0" applyAlignment="0" applyProtection="0"/>
    <xf numFmtId="0" fontId="43" fillId="57" borderId="32" applyNumberFormat="0" applyFont="0" applyAlignment="0" applyProtection="0"/>
    <xf numFmtId="9" fontId="9" fillId="0" borderId="0" applyFont="0" applyFill="0" applyBorder="0" applyAlignment="0" applyProtection="0"/>
    <xf numFmtId="0" fontId="158" fillId="0" borderId="35" applyNumberFormat="0" applyFill="0" applyAlignment="0" applyProtection="0"/>
    <xf numFmtId="0" fontId="157" fillId="0" borderId="35" applyNumberFormat="0" applyFill="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176" fontId="9" fillId="0" borderId="0" applyFont="0" applyFill="0" applyBorder="0" applyAlignment="0" applyProtection="0"/>
    <xf numFmtId="0" fontId="9" fillId="0" borderId="0"/>
    <xf numFmtId="175" fontId="9" fillId="0" borderId="0"/>
    <xf numFmtId="0" fontId="9" fillId="0" borderId="0"/>
    <xf numFmtId="175"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175" fontId="9" fillId="0" borderId="0"/>
    <xf numFmtId="0" fontId="9" fillId="0" borderId="0"/>
    <xf numFmtId="175" fontId="9" fillId="0" borderId="0"/>
    <xf numFmtId="0" fontId="9" fillId="0" borderId="0"/>
    <xf numFmtId="0" fontId="9" fillId="0" borderId="0"/>
    <xf numFmtId="175" fontId="9" fillId="0" borderId="0"/>
    <xf numFmtId="0" fontId="9" fillId="0" borderId="0"/>
    <xf numFmtId="0" fontId="9" fillId="5" borderId="16" applyNumberFormat="0" applyFont="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43" fontId="22" fillId="0" borderId="0" applyFont="0" applyFill="0" applyBorder="0" applyAlignment="0" applyProtection="0">
      <alignment wrapText="1"/>
    </xf>
    <xf numFmtId="0" fontId="22" fillId="0" borderId="0">
      <alignment wrapText="1"/>
    </xf>
    <xf numFmtId="44" fontId="9" fillId="0" borderId="0" applyFont="0" applyFill="0" applyBorder="0" applyAlignment="0" applyProtection="0"/>
    <xf numFmtId="43" fontId="9" fillId="0" borderId="0" applyFont="0" applyFill="0" applyBorder="0" applyAlignment="0" applyProtection="0"/>
    <xf numFmtId="43" fontId="22" fillId="0" borderId="0" applyFont="0" applyFill="0" applyBorder="0" applyAlignment="0" applyProtection="0">
      <alignment wrapText="1"/>
    </xf>
    <xf numFmtId="43" fontId="2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2" fillId="0" borderId="0" applyFont="0" applyFill="0" applyBorder="0" applyAlignment="0" applyProtection="0">
      <alignment wrapText="1"/>
    </xf>
    <xf numFmtId="0" fontId="22" fillId="0" borderId="0">
      <alignment wrapText="1"/>
    </xf>
    <xf numFmtId="43" fontId="22" fillId="0" borderId="0" applyFont="0" applyFill="0" applyBorder="0" applyAlignment="0" applyProtection="0">
      <alignment wrapText="1"/>
    </xf>
    <xf numFmtId="167" fontId="9" fillId="0" borderId="0" applyFont="0" applyFill="0" applyBorder="0" applyAlignment="0" applyProtection="0"/>
    <xf numFmtId="43" fontId="9" fillId="0" borderId="0" applyFont="0" applyFill="0" applyBorder="0" applyAlignment="0" applyProtection="0"/>
    <xf numFmtId="0" fontId="22" fillId="0" borderId="0">
      <alignment wrapText="1"/>
    </xf>
    <xf numFmtId="43" fontId="9" fillId="0" borderId="0" applyFont="0" applyFill="0" applyBorder="0" applyAlignment="0" applyProtection="0"/>
    <xf numFmtId="43" fontId="117" fillId="0" borderId="0" applyFont="0" applyFill="0" applyBorder="0" applyAlignment="0" applyProtection="0"/>
    <xf numFmtId="43" fontId="117"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167" fontId="9" fillId="0" borderId="0" applyFont="0" applyFill="0" applyBorder="0" applyAlignment="0" applyProtection="0"/>
    <xf numFmtId="43" fontId="9" fillId="0" borderId="0" applyFont="0" applyFill="0" applyBorder="0" applyAlignment="0" applyProtection="0"/>
    <xf numFmtId="0" fontId="9" fillId="0" borderId="0"/>
    <xf numFmtId="44"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4" fontId="22"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176" fontId="9" fillId="0" borderId="0" applyFont="0" applyFill="0" applyBorder="0" applyAlignment="0" applyProtection="0"/>
    <xf numFmtId="0" fontId="9" fillId="0" borderId="0"/>
    <xf numFmtId="175" fontId="9" fillId="0" borderId="0"/>
    <xf numFmtId="0" fontId="9" fillId="0" borderId="0"/>
    <xf numFmtId="175"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175" fontId="9" fillId="0" borderId="0"/>
    <xf numFmtId="0" fontId="9" fillId="0" borderId="0"/>
    <xf numFmtId="175" fontId="9" fillId="0" borderId="0"/>
    <xf numFmtId="0" fontId="9" fillId="0" borderId="0"/>
    <xf numFmtId="0" fontId="9" fillId="0" borderId="0"/>
    <xf numFmtId="175" fontId="9" fillId="0" borderId="0"/>
    <xf numFmtId="0" fontId="9" fillId="0" borderId="0"/>
    <xf numFmtId="0" fontId="9" fillId="5" borderId="16" applyNumberFormat="0" applyFont="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176" fontId="9" fillId="0" borderId="0" applyFont="0" applyFill="0" applyBorder="0" applyAlignment="0" applyProtection="0"/>
    <xf numFmtId="0" fontId="9" fillId="0" borderId="0"/>
    <xf numFmtId="175" fontId="9" fillId="0" borderId="0"/>
    <xf numFmtId="0" fontId="9" fillId="0" borderId="0"/>
    <xf numFmtId="175"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175" fontId="9" fillId="0" borderId="0"/>
    <xf numFmtId="0" fontId="9" fillId="0" borderId="0"/>
    <xf numFmtId="175" fontId="9" fillId="0" borderId="0"/>
    <xf numFmtId="0" fontId="9" fillId="0" borderId="0"/>
    <xf numFmtId="0" fontId="9" fillId="0" borderId="0"/>
    <xf numFmtId="175" fontId="9" fillId="0" borderId="0"/>
    <xf numFmtId="0" fontId="9" fillId="0" borderId="0"/>
    <xf numFmtId="0" fontId="9" fillId="5" borderId="16" applyNumberFormat="0" applyFont="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0" fontId="22" fillId="0" borderId="0">
      <alignment wrapText="1"/>
    </xf>
    <xf numFmtId="43" fontId="9" fillId="0" borderId="0" applyFont="0" applyFill="0" applyBorder="0" applyAlignment="0" applyProtection="0"/>
    <xf numFmtId="43" fontId="22" fillId="0" borderId="0" applyFont="0" applyFill="0" applyBorder="0" applyAlignment="0" applyProtection="0">
      <alignment wrapText="1"/>
    </xf>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7"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167" fontId="9" fillId="0" borderId="0" applyFont="0" applyFill="0" applyBorder="0" applyAlignment="0" applyProtection="0"/>
    <xf numFmtId="43" fontId="9" fillId="0" borderId="0" applyFont="0" applyFill="0" applyBorder="0" applyAlignment="0" applyProtection="0"/>
    <xf numFmtId="0" fontId="9" fillId="0" borderId="0"/>
    <xf numFmtId="44"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4" fontId="2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9" fontId="53"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176" fontId="9" fillId="0" borderId="0" applyFont="0" applyFill="0" applyBorder="0" applyAlignment="0" applyProtection="0"/>
    <xf numFmtId="0" fontId="9" fillId="0" borderId="0"/>
    <xf numFmtId="175" fontId="9" fillId="0" borderId="0"/>
    <xf numFmtId="0" fontId="9" fillId="0" borderId="0"/>
    <xf numFmtId="175"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175" fontId="9" fillId="0" borderId="0"/>
    <xf numFmtId="0" fontId="9" fillId="0" borderId="0"/>
    <xf numFmtId="175" fontId="9" fillId="0" borderId="0"/>
    <xf numFmtId="0" fontId="9" fillId="0" borderId="0"/>
    <xf numFmtId="0" fontId="9" fillId="0" borderId="0"/>
    <xf numFmtId="175" fontId="9" fillId="0" borderId="0"/>
    <xf numFmtId="0" fontId="9" fillId="0" borderId="0"/>
    <xf numFmtId="0" fontId="9" fillId="5" borderId="16" applyNumberFormat="0" applyFont="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176" fontId="9" fillId="0" borderId="0" applyFont="0" applyFill="0" applyBorder="0" applyAlignment="0" applyProtection="0"/>
    <xf numFmtId="0" fontId="9" fillId="0" borderId="0"/>
    <xf numFmtId="175" fontId="9" fillId="0" borderId="0"/>
    <xf numFmtId="0" fontId="9" fillId="0" borderId="0"/>
    <xf numFmtId="175"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175" fontId="9" fillId="0" borderId="0"/>
    <xf numFmtId="0" fontId="9" fillId="0" borderId="0"/>
    <xf numFmtId="175" fontId="9" fillId="0" borderId="0"/>
    <xf numFmtId="0" fontId="9" fillId="0" borderId="0"/>
    <xf numFmtId="0" fontId="9" fillId="0" borderId="0"/>
    <xf numFmtId="175" fontId="9" fillId="0" borderId="0"/>
    <xf numFmtId="0" fontId="9" fillId="0" borderId="0"/>
    <xf numFmtId="0" fontId="9" fillId="5" borderId="16" applyNumberFormat="0" applyFont="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7"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167" fontId="9" fillId="0" borderId="0" applyFont="0" applyFill="0" applyBorder="0" applyAlignment="0" applyProtection="0"/>
    <xf numFmtId="43" fontId="9" fillId="0" borderId="0" applyFont="0" applyFill="0" applyBorder="0" applyAlignment="0" applyProtection="0"/>
    <xf numFmtId="0" fontId="9" fillId="0" borderId="0"/>
    <xf numFmtId="44"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4" fontId="22"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176" fontId="9" fillId="0" borderId="0" applyFont="0" applyFill="0" applyBorder="0" applyAlignment="0" applyProtection="0"/>
    <xf numFmtId="0" fontId="9" fillId="0" borderId="0"/>
    <xf numFmtId="175" fontId="9" fillId="0" borderId="0"/>
    <xf numFmtId="0" fontId="9" fillId="0" borderId="0"/>
    <xf numFmtId="175"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175" fontId="9" fillId="0" borderId="0"/>
    <xf numFmtId="0" fontId="9" fillId="0" borderId="0"/>
    <xf numFmtId="175" fontId="9" fillId="0" borderId="0"/>
    <xf numFmtId="0" fontId="9" fillId="0" borderId="0"/>
    <xf numFmtId="0" fontId="9" fillId="0" borderId="0"/>
    <xf numFmtId="175" fontId="9" fillId="0" borderId="0"/>
    <xf numFmtId="0" fontId="9" fillId="0" borderId="0"/>
    <xf numFmtId="0" fontId="9" fillId="5" borderId="16" applyNumberFormat="0" applyFont="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176" fontId="9" fillId="0" borderId="0" applyFont="0" applyFill="0" applyBorder="0" applyAlignment="0" applyProtection="0"/>
    <xf numFmtId="0" fontId="9" fillId="0" borderId="0"/>
    <xf numFmtId="175" fontId="9" fillId="0" borderId="0"/>
    <xf numFmtId="0" fontId="9" fillId="0" borderId="0"/>
    <xf numFmtId="175"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175" fontId="9" fillId="0" borderId="0"/>
    <xf numFmtId="0" fontId="9" fillId="0" borderId="0"/>
    <xf numFmtId="175" fontId="9" fillId="0" borderId="0"/>
    <xf numFmtId="0" fontId="9" fillId="0" borderId="0"/>
    <xf numFmtId="0" fontId="9" fillId="0" borderId="0"/>
    <xf numFmtId="175" fontId="9" fillId="0" borderId="0"/>
    <xf numFmtId="0" fontId="9" fillId="0" borderId="0"/>
    <xf numFmtId="0" fontId="9" fillId="5" borderId="16" applyNumberFormat="0" applyFont="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7"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167" fontId="9" fillId="0" borderId="0" applyFont="0" applyFill="0" applyBorder="0" applyAlignment="0" applyProtection="0"/>
    <xf numFmtId="43" fontId="9" fillId="0" borderId="0" applyFont="0" applyFill="0" applyBorder="0" applyAlignment="0" applyProtection="0"/>
    <xf numFmtId="0" fontId="9" fillId="0" borderId="0"/>
    <xf numFmtId="44"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22" fillId="57" borderId="32" applyNumberFormat="0" applyFont="0" applyAlignment="0" applyProtection="0"/>
    <xf numFmtId="0" fontId="156" fillId="54" borderId="33" applyNumberFormat="0" applyAlignment="0" applyProtection="0"/>
    <xf numFmtId="4" fontId="219" fillId="68" borderId="58" applyNumberFormat="0" applyProtection="0">
      <alignment vertical="center"/>
    </xf>
    <xf numFmtId="4" fontId="220" fillId="68" borderId="58" applyNumberFormat="0" applyProtection="0">
      <alignment vertical="center"/>
    </xf>
    <xf numFmtId="4" fontId="221" fillId="68" borderId="58" applyNumberFormat="0" applyProtection="0">
      <alignment horizontal="left" vertical="center" indent="1"/>
    </xf>
    <xf numFmtId="0" fontId="157" fillId="68" borderId="58" applyNumberFormat="0" applyProtection="0">
      <alignment horizontal="left" vertical="top" indent="1"/>
    </xf>
    <xf numFmtId="4" fontId="221" fillId="70" borderId="58" applyNumberFormat="0" applyProtection="0">
      <alignment horizontal="right" vertical="center"/>
    </xf>
    <xf numFmtId="4" fontId="221" fillId="71" borderId="58" applyNumberFormat="0" applyProtection="0">
      <alignment horizontal="right" vertical="center"/>
    </xf>
    <xf numFmtId="4" fontId="221" fillId="72" borderId="58" applyNumberFormat="0" applyProtection="0">
      <alignment horizontal="right" vertical="center"/>
    </xf>
    <xf numFmtId="4" fontId="221" fillId="61" borderId="58" applyNumberFormat="0" applyProtection="0">
      <alignment horizontal="right" vertical="center"/>
    </xf>
    <xf numFmtId="4" fontId="221" fillId="73" borderId="58" applyNumberFormat="0" applyProtection="0">
      <alignment horizontal="right" vertical="center"/>
    </xf>
    <xf numFmtId="4" fontId="221" fillId="74" borderId="58" applyNumberFormat="0" applyProtection="0">
      <alignment horizontal="right" vertical="center"/>
    </xf>
    <xf numFmtId="4" fontId="221" fillId="75" borderId="58" applyNumberFormat="0" applyProtection="0">
      <alignment horizontal="right" vertical="center"/>
    </xf>
    <xf numFmtId="4" fontId="221" fillId="76" borderId="58" applyNumberFormat="0" applyProtection="0">
      <alignment horizontal="right" vertical="center"/>
    </xf>
    <xf numFmtId="4" fontId="221" fillId="77" borderId="58" applyNumberFormat="0" applyProtection="0">
      <alignment horizontal="right" vertical="center"/>
    </xf>
    <xf numFmtId="4" fontId="221" fillId="79" borderId="58" applyNumberFormat="0" applyProtection="0">
      <alignment horizontal="right" vertical="center"/>
    </xf>
    <xf numFmtId="0" fontId="22" fillId="69" borderId="58" applyNumberFormat="0" applyProtection="0">
      <alignment horizontal="left" vertical="center" indent="1"/>
    </xf>
    <xf numFmtId="0" fontId="22" fillId="69" borderId="58" applyNumberFormat="0" applyProtection="0">
      <alignment horizontal="left" vertical="top" indent="1"/>
    </xf>
    <xf numFmtId="0" fontId="22" fillId="80" borderId="58" applyNumberFormat="0" applyProtection="0">
      <alignment horizontal="left" vertical="center" indent="1"/>
    </xf>
    <xf numFmtId="0" fontId="22" fillId="80" borderId="58" applyNumberFormat="0" applyProtection="0">
      <alignment horizontal="left" vertical="top" indent="1"/>
    </xf>
    <xf numFmtId="0" fontId="22" fillId="79" borderId="58" applyNumberFormat="0" applyProtection="0">
      <alignment horizontal="left" vertical="center" indent="1"/>
    </xf>
    <xf numFmtId="0" fontId="22" fillId="79" borderId="58" applyNumberFormat="0" applyProtection="0">
      <alignment horizontal="left" vertical="top" indent="1"/>
    </xf>
    <xf numFmtId="0" fontId="22" fillId="81" borderId="58" applyNumberFormat="0" applyProtection="0">
      <alignment horizontal="left" vertical="center" indent="1"/>
    </xf>
    <xf numFmtId="0" fontId="22" fillId="81" borderId="58" applyNumberFormat="0" applyProtection="0">
      <alignment horizontal="left" vertical="top" indent="1"/>
    </xf>
    <xf numFmtId="4" fontId="221" fillId="81" borderId="58" applyNumberFormat="0" applyProtection="0">
      <alignment vertical="center"/>
    </xf>
    <xf numFmtId="4" fontId="222" fillId="81" borderId="58" applyNumberFormat="0" applyProtection="0">
      <alignment vertical="center"/>
    </xf>
    <xf numFmtId="4" fontId="219" fillId="79" borderId="60" applyNumberFormat="0" applyProtection="0">
      <alignment horizontal="left" vertical="center" indent="1"/>
    </xf>
    <xf numFmtId="0" fontId="129" fillId="64" borderId="58" applyNumberFormat="0" applyProtection="0">
      <alignment horizontal="left" vertical="top" indent="1"/>
    </xf>
    <xf numFmtId="4" fontId="221" fillId="81" borderId="58" applyNumberFormat="0" applyProtection="0">
      <alignment horizontal="right" vertical="center"/>
    </xf>
    <xf numFmtId="4" fontId="222" fillId="81" borderId="58" applyNumberFormat="0" applyProtection="0">
      <alignment horizontal="right" vertical="center"/>
    </xf>
    <xf numFmtId="4" fontId="219" fillId="79" borderId="58" applyNumberFormat="0" applyProtection="0">
      <alignment horizontal="left" vertical="center" indent="1"/>
    </xf>
    <xf numFmtId="0" fontId="129" fillId="80" borderId="58" applyNumberFormat="0" applyProtection="0">
      <alignment horizontal="left" vertical="top" indent="1"/>
    </xf>
    <xf numFmtId="4" fontId="223" fillId="80" borderId="60" applyNumberFormat="0" applyProtection="0">
      <alignment horizontal="left" vertical="center" indent="1"/>
    </xf>
    <xf numFmtId="4" fontId="224" fillId="81" borderId="58" applyNumberFormat="0" applyProtection="0">
      <alignment horizontal="right" vertical="center"/>
    </xf>
    <xf numFmtId="0" fontId="189" fillId="0" borderId="53"/>
    <xf numFmtId="0" fontId="191" fillId="0" borderId="53"/>
    <xf numFmtId="0" fontId="158" fillId="0" borderId="35" applyNumberFormat="0" applyFill="0" applyAlignment="0" applyProtection="0"/>
    <xf numFmtId="0" fontId="206" fillId="0" borderId="53"/>
    <xf numFmtId="0" fontId="230" fillId="0" borderId="53"/>
    <xf numFmtId="42" fontId="38" fillId="0" borderId="0" applyFont="0" applyFill="0" applyBorder="0" applyAlignment="0" applyProtection="0"/>
    <xf numFmtId="44" fontId="38" fillId="0" borderId="0" applyFont="0" applyFill="0" applyBorder="0" applyAlignment="0" applyProtection="0"/>
    <xf numFmtId="0" fontId="84" fillId="54" borderId="26" applyNumberFormat="0" applyAlignment="0" applyProtection="0"/>
    <xf numFmtId="0" fontId="84" fillId="54" borderId="26" applyNumberFormat="0" applyAlignment="0" applyProtection="0"/>
    <xf numFmtId="0" fontId="84" fillId="54" borderId="26" applyNumberFormat="0" applyAlignment="0" applyProtection="0"/>
    <xf numFmtId="0" fontId="84" fillId="54" borderId="26" applyNumberFormat="0" applyAlignment="0" applyProtection="0"/>
    <xf numFmtId="0" fontId="94" fillId="41" borderId="26" applyNumberFormat="0" applyAlignment="0" applyProtection="0"/>
    <xf numFmtId="0" fontId="94" fillId="41" borderId="26" applyNumberFormat="0" applyAlignment="0" applyProtection="0"/>
    <xf numFmtId="0" fontId="94" fillId="41" borderId="26" applyNumberFormat="0" applyAlignment="0" applyProtection="0"/>
    <xf numFmtId="0" fontId="94" fillId="41" borderId="26" applyNumberFormat="0" applyAlignment="0" applyProtection="0"/>
    <xf numFmtId="0" fontId="48" fillId="57" borderId="32" applyNumberFormat="0" applyFont="0" applyAlignment="0" applyProtection="0"/>
    <xf numFmtId="0" fontId="48" fillId="57" borderId="32" applyNumberFormat="0" applyFont="0" applyAlignment="0" applyProtection="0"/>
    <xf numFmtId="0" fontId="48" fillId="57" borderId="32" applyNumberFormat="0" applyFont="0" applyAlignment="0" applyProtection="0"/>
    <xf numFmtId="0" fontId="48" fillId="57" borderId="32" applyNumberFormat="0" applyFont="0" applyAlignment="0" applyProtection="0"/>
    <xf numFmtId="0" fontId="98" fillId="54" borderId="33" applyNumberFormat="0" applyAlignment="0" applyProtection="0"/>
    <xf numFmtId="0" fontId="98" fillId="54" borderId="33" applyNumberFormat="0" applyAlignment="0" applyProtection="0"/>
    <xf numFmtId="0" fontId="98" fillId="54" borderId="33" applyNumberFormat="0" applyAlignment="0" applyProtection="0"/>
    <xf numFmtId="0" fontId="98" fillId="54" borderId="33" applyNumberFormat="0" applyAlignment="0" applyProtection="0"/>
    <xf numFmtId="0" fontId="100" fillId="0" borderId="35" applyNumberFormat="0" applyFill="0" applyAlignment="0" applyProtection="0"/>
    <xf numFmtId="0" fontId="100" fillId="0" borderId="35" applyNumberFormat="0" applyFill="0" applyAlignment="0" applyProtection="0"/>
    <xf numFmtId="0" fontId="134" fillId="54" borderId="26" applyNumberFormat="0" applyAlignment="0" applyProtection="0"/>
    <xf numFmtId="0" fontId="134" fillId="54" borderId="26" applyNumberFormat="0" applyAlignment="0" applyProtection="0"/>
    <xf numFmtId="0" fontId="135" fillId="54" borderId="26" applyNumberFormat="0" applyAlignment="0" applyProtection="0"/>
    <xf numFmtId="175" fontId="134" fillId="54" borderId="26" applyNumberFormat="0" applyAlignment="0" applyProtection="0"/>
    <xf numFmtId="0" fontId="135" fillId="54" borderId="26" applyNumberFormat="0" applyAlignment="0" applyProtection="0"/>
    <xf numFmtId="0" fontId="134" fillId="54" borderId="26" applyNumberFormat="0" applyAlignment="0" applyProtection="0"/>
    <xf numFmtId="0" fontId="134" fillId="54" borderId="26" applyNumberFormat="0" applyAlignment="0" applyProtection="0"/>
    <xf numFmtId="0" fontId="135" fillId="54" borderId="26" applyNumberFormat="0" applyAlignment="0" applyProtection="0"/>
    <xf numFmtId="0" fontId="134" fillId="54" borderId="26" applyNumberFormat="0" applyAlignment="0" applyProtection="0"/>
    <xf numFmtId="0" fontId="135" fillId="54" borderId="26" applyNumberFormat="0" applyAlignment="0" applyProtection="0"/>
    <xf numFmtId="0" fontId="134" fillId="54" borderId="26" applyNumberFormat="0" applyAlignment="0" applyProtection="0"/>
    <xf numFmtId="0" fontId="134" fillId="54" borderId="26" applyNumberFormat="0" applyAlignment="0" applyProtection="0"/>
    <xf numFmtId="0" fontId="134" fillId="54" borderId="26" applyNumberFormat="0" applyAlignment="0" applyProtection="0"/>
    <xf numFmtId="0" fontId="134" fillId="54" borderId="26" applyNumberFormat="0" applyAlignment="0" applyProtection="0"/>
    <xf numFmtId="0" fontId="134" fillId="54" borderId="26" applyNumberFormat="0" applyAlignment="0" applyProtection="0"/>
    <xf numFmtId="0" fontId="148" fillId="41" borderId="26" applyNumberFormat="0" applyAlignment="0" applyProtection="0"/>
    <xf numFmtId="0" fontId="148" fillId="41" borderId="26" applyNumberFormat="0" applyAlignment="0" applyProtection="0"/>
    <xf numFmtId="0" fontId="149" fillId="41" borderId="26" applyNumberFormat="0" applyAlignment="0" applyProtection="0"/>
    <xf numFmtId="175" fontId="148" fillId="41" borderId="26" applyNumberFormat="0" applyAlignment="0" applyProtection="0"/>
    <xf numFmtId="0" fontId="149" fillId="41" borderId="26" applyNumberFormat="0" applyAlignment="0" applyProtection="0"/>
    <xf numFmtId="0" fontId="148" fillId="41" borderId="26" applyNumberFormat="0" applyAlignment="0" applyProtection="0"/>
    <xf numFmtId="0" fontId="148" fillId="41" borderId="26" applyNumberFormat="0" applyAlignment="0" applyProtection="0"/>
    <xf numFmtId="0" fontId="149" fillId="41" borderId="26" applyNumberFormat="0" applyAlignment="0" applyProtection="0"/>
    <xf numFmtId="0" fontId="148" fillId="41" borderId="26" applyNumberFormat="0" applyAlignment="0" applyProtection="0"/>
    <xf numFmtId="0" fontId="149" fillId="41" borderId="26" applyNumberFormat="0" applyAlignment="0" applyProtection="0"/>
    <xf numFmtId="0" fontId="148" fillId="41" borderId="26" applyNumberFormat="0" applyAlignment="0" applyProtection="0"/>
    <xf numFmtId="0" fontId="148" fillId="41" borderId="26" applyNumberFormat="0" applyAlignment="0" applyProtection="0"/>
    <xf numFmtId="0" fontId="148" fillId="41" borderId="26" applyNumberFormat="0" applyAlignment="0" applyProtection="0"/>
    <xf numFmtId="0" fontId="148" fillId="41" borderId="26" applyNumberFormat="0" applyAlignment="0" applyProtection="0"/>
    <xf numFmtId="0" fontId="148" fillId="41" borderId="26" applyNumberFormat="0" applyAlignment="0" applyProtection="0"/>
    <xf numFmtId="0" fontId="43" fillId="57" borderId="32" applyNumberFormat="0" applyFont="0" applyAlignment="0" applyProtection="0"/>
    <xf numFmtId="0" fontId="43" fillId="57" borderId="32" applyNumberFormat="0" applyFont="0" applyAlignment="0" applyProtection="0"/>
    <xf numFmtId="0" fontId="137" fillId="57" borderId="32" applyNumberFormat="0" applyFont="0" applyAlignment="0" applyProtection="0"/>
    <xf numFmtId="175" fontId="23" fillId="57" borderId="32" applyNumberFormat="0" applyFont="0" applyAlignment="0" applyProtection="0"/>
    <xf numFmtId="0" fontId="45" fillId="57" borderId="32" applyNumberFormat="0" applyFont="0" applyAlignment="0" applyProtection="0"/>
    <xf numFmtId="0" fontId="43" fillId="57" borderId="32" applyNumberFormat="0" applyFont="0" applyAlignment="0" applyProtection="0"/>
    <xf numFmtId="0" fontId="43" fillId="57" borderId="32" applyNumberFormat="0" applyFont="0" applyAlignment="0" applyProtection="0"/>
    <xf numFmtId="0" fontId="45" fillId="57" borderId="32" applyNumberFormat="0" applyFont="0" applyAlignment="0" applyProtection="0"/>
    <xf numFmtId="0" fontId="43" fillId="57" borderId="32" applyNumberFormat="0" applyFont="0" applyAlignment="0" applyProtection="0"/>
    <xf numFmtId="0" fontId="45" fillId="57" borderId="32" applyNumberFormat="0" applyFont="0" applyAlignment="0" applyProtection="0"/>
    <xf numFmtId="0" fontId="43" fillId="57" borderId="32" applyNumberFormat="0" applyFont="0" applyAlignment="0" applyProtection="0"/>
    <xf numFmtId="0" fontId="43" fillId="57" borderId="32" applyNumberFormat="0" applyFont="0" applyAlignment="0" applyProtection="0"/>
    <xf numFmtId="0" fontId="43" fillId="57" borderId="32" applyNumberFormat="0" applyFont="0" applyAlignment="0" applyProtection="0"/>
    <xf numFmtId="0" fontId="43" fillId="57" borderId="32" applyNumberFormat="0" applyFont="0" applyAlignment="0" applyProtection="0"/>
    <xf numFmtId="0" fontId="43" fillId="57" borderId="32" applyNumberFormat="0" applyFont="0" applyAlignment="0" applyProtection="0"/>
    <xf numFmtId="0" fontId="155" fillId="54" borderId="33" applyNumberFormat="0" applyAlignment="0" applyProtection="0"/>
    <xf numFmtId="0" fontId="155" fillId="54" borderId="33" applyNumberFormat="0" applyAlignment="0" applyProtection="0"/>
    <xf numFmtId="0" fontId="156" fillId="54" borderId="33" applyNumberFormat="0" applyAlignment="0" applyProtection="0"/>
    <xf numFmtId="175" fontId="155" fillId="54" borderId="33" applyNumberFormat="0" applyAlignment="0" applyProtection="0"/>
    <xf numFmtId="0" fontId="156" fillId="54" borderId="33" applyNumberFormat="0" applyAlignment="0" applyProtection="0"/>
    <xf numFmtId="0" fontId="155" fillId="54" borderId="33" applyNumberFormat="0" applyAlignment="0" applyProtection="0"/>
    <xf numFmtId="0" fontId="155" fillId="54" borderId="33" applyNumberFormat="0" applyAlignment="0" applyProtection="0"/>
    <xf numFmtId="0" fontId="156" fillId="54" borderId="33" applyNumberFormat="0" applyAlignment="0" applyProtection="0"/>
    <xf numFmtId="0" fontId="155" fillId="54" borderId="33" applyNumberFormat="0" applyAlignment="0" applyProtection="0"/>
    <xf numFmtId="0" fontId="156" fillId="54" borderId="33" applyNumberFormat="0" applyAlignment="0" applyProtection="0"/>
    <xf numFmtId="0" fontId="155" fillId="54" borderId="33" applyNumberFormat="0" applyAlignment="0" applyProtection="0"/>
    <xf numFmtId="0" fontId="155" fillId="54" borderId="33" applyNumberFormat="0" applyAlignment="0" applyProtection="0"/>
    <xf numFmtId="0" fontId="155" fillId="54" borderId="33" applyNumberFormat="0" applyAlignment="0" applyProtection="0"/>
    <xf numFmtId="0" fontId="155" fillId="54" borderId="33" applyNumberFormat="0" applyAlignment="0" applyProtection="0"/>
    <xf numFmtId="0" fontId="155" fillId="54" borderId="33" applyNumberFormat="0" applyAlignment="0" applyProtection="0"/>
    <xf numFmtId="0" fontId="157" fillId="0" borderId="35" applyNumberFormat="0" applyFill="0" applyAlignment="0" applyProtection="0"/>
    <xf numFmtId="0" fontId="157" fillId="0" borderId="35" applyNumberFormat="0" applyFill="0" applyAlignment="0" applyProtection="0"/>
    <xf numFmtId="0" fontId="158" fillId="0" borderId="35" applyNumberFormat="0" applyFill="0" applyAlignment="0" applyProtection="0"/>
    <xf numFmtId="175" fontId="157" fillId="0" borderId="35" applyNumberFormat="0" applyFill="0" applyAlignment="0" applyProtection="0"/>
    <xf numFmtId="0" fontId="158" fillId="0" borderId="35" applyNumberFormat="0" applyFill="0" applyAlignment="0" applyProtection="0"/>
    <xf numFmtId="0" fontId="157" fillId="0" borderId="35" applyNumberFormat="0" applyFill="0" applyAlignment="0" applyProtection="0"/>
    <xf numFmtId="0" fontId="157" fillId="0" borderId="35" applyNumberFormat="0" applyFill="0" applyAlignment="0" applyProtection="0"/>
    <xf numFmtId="0" fontId="158" fillId="0" borderId="35" applyNumberFormat="0" applyFill="0" applyAlignment="0" applyProtection="0"/>
    <xf numFmtId="0" fontId="157" fillId="0" borderId="35" applyNumberFormat="0" applyFill="0" applyAlignment="0" applyProtection="0"/>
    <xf numFmtId="0" fontId="158" fillId="0" borderId="35" applyNumberFormat="0" applyFill="0" applyAlignment="0" applyProtection="0"/>
    <xf numFmtId="0" fontId="157" fillId="0" borderId="35" applyNumberFormat="0" applyFill="0" applyAlignment="0" applyProtection="0"/>
    <xf numFmtId="0" fontId="157" fillId="0" borderId="35" applyNumberFormat="0" applyFill="0" applyAlignment="0" applyProtection="0"/>
    <xf numFmtId="0" fontId="157" fillId="0" borderId="35" applyNumberFormat="0" applyFill="0" applyAlignment="0" applyProtection="0"/>
    <xf numFmtId="0" fontId="157" fillId="0" borderId="35" applyNumberFormat="0" applyFill="0" applyAlignment="0" applyProtection="0"/>
    <xf numFmtId="0" fontId="157" fillId="0" borderId="35" applyNumberFormat="0" applyFill="0" applyAlignment="0" applyProtection="0"/>
    <xf numFmtId="0" fontId="165" fillId="0" borderId="53"/>
    <xf numFmtId="0" fontId="165" fillId="0" borderId="53"/>
    <xf numFmtId="0" fontId="165" fillId="0" borderId="53"/>
    <xf numFmtId="0" fontId="165" fillId="0" borderId="53"/>
    <xf numFmtId="0" fontId="175" fillId="60" borderId="53"/>
    <xf numFmtId="0" fontId="135" fillId="54" borderId="26" applyNumberFormat="0" applyAlignment="0" applyProtection="0"/>
    <xf numFmtId="1" fontId="176" fillId="0" borderId="66">
      <alignment vertical="top"/>
    </xf>
    <xf numFmtId="0" fontId="191" fillId="0" borderId="53"/>
    <xf numFmtId="0" fontId="165" fillId="0" borderId="53"/>
    <xf numFmtId="0" fontId="188" fillId="0" borderId="53"/>
    <xf numFmtId="0" fontId="188" fillId="0" borderId="53"/>
    <xf numFmtId="0" fontId="199" fillId="0" borderId="53"/>
    <xf numFmtId="0" fontId="199" fillId="59" borderId="53"/>
    <xf numFmtId="0" fontId="199" fillId="59" borderId="53"/>
    <xf numFmtId="0" fontId="91" fillId="0" borderId="67" applyNumberFormat="0" applyAlignment="0" applyProtection="0">
      <alignment horizontal="left" vertical="center"/>
    </xf>
    <xf numFmtId="0" fontId="149" fillId="41" borderId="26" applyNumberFormat="0" applyAlignment="0" applyProtection="0"/>
    <xf numFmtId="0" fontId="206" fillId="66" borderId="53"/>
    <xf numFmtId="0" fontId="22" fillId="57" borderId="32" applyNumberFormat="0" applyFont="0" applyAlignment="0" applyProtection="0"/>
    <xf numFmtId="0" fontId="156" fillId="54" borderId="33" applyNumberFormat="0" applyAlignment="0" applyProtection="0"/>
    <xf numFmtId="4" fontId="219" fillId="68" borderId="58" applyNumberFormat="0" applyProtection="0">
      <alignment vertical="center"/>
    </xf>
    <xf numFmtId="4" fontId="220" fillId="68" borderId="58" applyNumberFormat="0" applyProtection="0">
      <alignment vertical="center"/>
    </xf>
    <xf numFmtId="4" fontId="221" fillId="68" borderId="58" applyNumberFormat="0" applyProtection="0">
      <alignment horizontal="left" vertical="center" indent="1"/>
    </xf>
    <xf numFmtId="0" fontId="157" fillId="68" borderId="58" applyNumberFormat="0" applyProtection="0">
      <alignment horizontal="left" vertical="top" indent="1"/>
    </xf>
    <xf numFmtId="4" fontId="221" fillId="70" borderId="58" applyNumberFormat="0" applyProtection="0">
      <alignment horizontal="right" vertical="center"/>
    </xf>
    <xf numFmtId="4" fontId="221" fillId="71" borderId="58" applyNumberFormat="0" applyProtection="0">
      <alignment horizontal="right" vertical="center"/>
    </xf>
    <xf numFmtId="4" fontId="221" fillId="72" borderId="58" applyNumberFormat="0" applyProtection="0">
      <alignment horizontal="right" vertical="center"/>
    </xf>
    <xf numFmtId="4" fontId="221" fillId="61" borderId="58" applyNumberFormat="0" applyProtection="0">
      <alignment horizontal="right" vertical="center"/>
    </xf>
    <xf numFmtId="4" fontId="221" fillId="73" borderId="58" applyNumberFormat="0" applyProtection="0">
      <alignment horizontal="right" vertical="center"/>
    </xf>
    <xf numFmtId="4" fontId="221" fillId="74" borderId="58" applyNumberFormat="0" applyProtection="0">
      <alignment horizontal="right" vertical="center"/>
    </xf>
    <xf numFmtId="4" fontId="221" fillId="75" borderId="58" applyNumberFormat="0" applyProtection="0">
      <alignment horizontal="right" vertical="center"/>
    </xf>
    <xf numFmtId="4" fontId="221" fillId="76" borderId="58" applyNumberFormat="0" applyProtection="0">
      <alignment horizontal="right" vertical="center"/>
    </xf>
    <xf numFmtId="4" fontId="221" fillId="77" borderId="58" applyNumberFormat="0" applyProtection="0">
      <alignment horizontal="right" vertical="center"/>
    </xf>
    <xf numFmtId="4" fontId="221" fillId="79" borderId="58" applyNumberFormat="0" applyProtection="0">
      <alignment horizontal="right" vertical="center"/>
    </xf>
    <xf numFmtId="0" fontId="22" fillId="69" borderId="58" applyNumberFormat="0" applyProtection="0">
      <alignment horizontal="left" vertical="center" indent="1"/>
    </xf>
    <xf numFmtId="0" fontId="22" fillId="69" borderId="58" applyNumberFormat="0" applyProtection="0">
      <alignment horizontal="left" vertical="top" indent="1"/>
    </xf>
    <xf numFmtId="0" fontId="22" fillId="80" borderId="58" applyNumberFormat="0" applyProtection="0">
      <alignment horizontal="left" vertical="center" indent="1"/>
    </xf>
    <xf numFmtId="0" fontId="22" fillId="80" borderId="58" applyNumberFormat="0" applyProtection="0">
      <alignment horizontal="left" vertical="top" indent="1"/>
    </xf>
    <xf numFmtId="0" fontId="22" fillId="79" borderId="58" applyNumberFormat="0" applyProtection="0">
      <alignment horizontal="left" vertical="center" indent="1"/>
    </xf>
    <xf numFmtId="0" fontId="22" fillId="79" borderId="58" applyNumberFormat="0" applyProtection="0">
      <alignment horizontal="left" vertical="top" indent="1"/>
    </xf>
    <xf numFmtId="0" fontId="22" fillId="81" borderId="58" applyNumberFormat="0" applyProtection="0">
      <alignment horizontal="left" vertical="center" indent="1"/>
    </xf>
    <xf numFmtId="0" fontId="22" fillId="81" borderId="58" applyNumberFormat="0" applyProtection="0">
      <alignment horizontal="left" vertical="top" indent="1"/>
    </xf>
    <xf numFmtId="4" fontId="221" fillId="81" borderId="58" applyNumberFormat="0" applyProtection="0">
      <alignment vertical="center"/>
    </xf>
    <xf numFmtId="4" fontId="222" fillId="81" borderId="58" applyNumberFormat="0" applyProtection="0">
      <alignment vertical="center"/>
    </xf>
    <xf numFmtId="4" fontId="219" fillId="79" borderId="60" applyNumberFormat="0" applyProtection="0">
      <alignment horizontal="left" vertical="center" indent="1"/>
    </xf>
    <xf numFmtId="0" fontId="129" fillId="64" borderId="58" applyNumberFormat="0" applyProtection="0">
      <alignment horizontal="left" vertical="top" indent="1"/>
    </xf>
    <xf numFmtId="4" fontId="221" fillId="81" borderId="58" applyNumberFormat="0" applyProtection="0">
      <alignment horizontal="right" vertical="center"/>
    </xf>
    <xf numFmtId="4" fontId="222" fillId="81" borderId="58" applyNumberFormat="0" applyProtection="0">
      <alignment horizontal="right" vertical="center"/>
    </xf>
    <xf numFmtId="4" fontId="219" fillId="79" borderId="58" applyNumberFormat="0" applyProtection="0">
      <alignment horizontal="left" vertical="center" indent="1"/>
    </xf>
    <xf numFmtId="0" fontId="129" fillId="80" borderId="58" applyNumberFormat="0" applyProtection="0">
      <alignment horizontal="left" vertical="top" indent="1"/>
    </xf>
    <xf numFmtId="4" fontId="223" fillId="80" borderId="60" applyNumberFormat="0" applyProtection="0">
      <alignment horizontal="left" vertical="center" indent="1"/>
    </xf>
    <xf numFmtId="4" fontId="224" fillId="81" borderId="58" applyNumberFormat="0" applyProtection="0">
      <alignment horizontal="right" vertical="center"/>
    </xf>
    <xf numFmtId="0" fontId="189" fillId="0" borderId="53"/>
    <xf numFmtId="0" fontId="191" fillId="0" borderId="53"/>
    <xf numFmtId="0" fontId="158" fillId="0" borderId="35" applyNumberFormat="0" applyFill="0" applyAlignment="0" applyProtection="0"/>
    <xf numFmtId="0" fontId="206" fillId="0" borderId="53"/>
    <xf numFmtId="0" fontId="230" fillId="0" borderId="53"/>
    <xf numFmtId="0" fontId="165" fillId="0" borderId="53"/>
    <xf numFmtId="0" fontId="84" fillId="54" borderId="26" applyNumberFormat="0" applyAlignment="0" applyProtection="0"/>
    <xf numFmtId="0" fontId="84" fillId="54" borderId="26" applyNumberFormat="0" applyAlignment="0" applyProtection="0"/>
    <xf numFmtId="0" fontId="84" fillId="54" borderId="26" applyNumberFormat="0" applyAlignment="0" applyProtection="0"/>
    <xf numFmtId="0" fontId="84" fillId="54" borderId="26" applyNumberFormat="0" applyAlignment="0" applyProtection="0"/>
    <xf numFmtId="0" fontId="94" fillId="41" borderId="26" applyNumberFormat="0" applyAlignment="0" applyProtection="0"/>
    <xf numFmtId="0" fontId="94" fillId="41" borderId="26" applyNumberFormat="0" applyAlignment="0" applyProtection="0"/>
    <xf numFmtId="0" fontId="94" fillId="41" borderId="26" applyNumberFormat="0" applyAlignment="0" applyProtection="0"/>
    <xf numFmtId="0" fontId="94" fillId="41" borderId="26" applyNumberFormat="0" applyAlignment="0" applyProtection="0"/>
    <xf numFmtId="0" fontId="48" fillId="57" borderId="32" applyNumberFormat="0" applyFont="0" applyAlignment="0" applyProtection="0"/>
    <xf numFmtId="0" fontId="48" fillId="57" borderId="32" applyNumberFormat="0" applyFont="0" applyAlignment="0" applyProtection="0"/>
    <xf numFmtId="0" fontId="48" fillId="57" borderId="32" applyNumberFormat="0" applyFont="0" applyAlignment="0" applyProtection="0"/>
    <xf numFmtId="0" fontId="48" fillId="57" borderId="32" applyNumberFormat="0" applyFont="0" applyAlignment="0" applyProtection="0"/>
    <xf numFmtId="0" fontId="98" fillId="54" borderId="33" applyNumberFormat="0" applyAlignment="0" applyProtection="0"/>
    <xf numFmtId="0" fontId="98" fillId="54" borderId="33" applyNumberFormat="0" applyAlignment="0" applyProtection="0"/>
    <xf numFmtId="0" fontId="98" fillId="54" borderId="33" applyNumberFormat="0" applyAlignment="0" applyProtection="0"/>
    <xf numFmtId="0" fontId="98" fillId="54" borderId="33" applyNumberFormat="0" applyAlignment="0" applyProtection="0"/>
    <xf numFmtId="0" fontId="100" fillId="0" borderId="35" applyNumberFormat="0" applyFill="0" applyAlignment="0" applyProtection="0"/>
    <xf numFmtId="0" fontId="100" fillId="0" borderId="35" applyNumberFormat="0" applyFill="0" applyAlignment="0" applyProtection="0"/>
    <xf numFmtId="0" fontId="134" fillId="54" borderId="26" applyNumberFormat="0" applyAlignment="0" applyProtection="0"/>
    <xf numFmtId="0" fontId="134" fillId="54" borderId="26" applyNumberFormat="0" applyAlignment="0" applyProtection="0"/>
    <xf numFmtId="0" fontId="135" fillId="54" borderId="26" applyNumberFormat="0" applyAlignment="0" applyProtection="0"/>
    <xf numFmtId="175" fontId="134" fillId="54" borderId="26" applyNumberFormat="0" applyAlignment="0" applyProtection="0"/>
    <xf numFmtId="0" fontId="135" fillId="54" borderId="26" applyNumberFormat="0" applyAlignment="0" applyProtection="0"/>
    <xf numFmtId="0" fontId="134" fillId="54" borderId="26" applyNumberFormat="0" applyAlignment="0" applyProtection="0"/>
    <xf numFmtId="0" fontId="134" fillId="54" borderId="26" applyNumberFormat="0" applyAlignment="0" applyProtection="0"/>
    <xf numFmtId="0" fontId="135" fillId="54" borderId="26" applyNumberFormat="0" applyAlignment="0" applyProtection="0"/>
    <xf numFmtId="0" fontId="134" fillId="54" borderId="26" applyNumberFormat="0" applyAlignment="0" applyProtection="0"/>
    <xf numFmtId="0" fontId="135" fillId="54" borderId="26" applyNumberFormat="0" applyAlignment="0" applyProtection="0"/>
    <xf numFmtId="0" fontId="134" fillId="54" borderId="26" applyNumberFormat="0" applyAlignment="0" applyProtection="0"/>
    <xf numFmtId="0" fontId="134" fillId="54" borderId="26" applyNumberFormat="0" applyAlignment="0" applyProtection="0"/>
    <xf numFmtId="0" fontId="134" fillId="54" borderId="26" applyNumberFormat="0" applyAlignment="0" applyProtection="0"/>
    <xf numFmtId="0" fontId="134" fillId="54" borderId="26" applyNumberFormat="0" applyAlignment="0" applyProtection="0"/>
    <xf numFmtId="0" fontId="134" fillId="54" borderId="26" applyNumberFormat="0" applyAlignment="0" applyProtection="0"/>
    <xf numFmtId="0" fontId="165" fillId="0" borderId="53"/>
    <xf numFmtId="0" fontId="148" fillId="41" borderId="26" applyNumberFormat="0" applyAlignment="0" applyProtection="0"/>
    <xf numFmtId="0" fontId="148" fillId="41" borderId="26" applyNumberFormat="0" applyAlignment="0" applyProtection="0"/>
    <xf numFmtId="0" fontId="149" fillId="41" borderId="26" applyNumberFormat="0" applyAlignment="0" applyProtection="0"/>
    <xf numFmtId="175" fontId="148" fillId="41" borderId="26" applyNumberFormat="0" applyAlignment="0" applyProtection="0"/>
    <xf numFmtId="0" fontId="149" fillId="41" borderId="26" applyNumberFormat="0" applyAlignment="0" applyProtection="0"/>
    <xf numFmtId="0" fontId="148" fillId="41" borderId="26" applyNumberFormat="0" applyAlignment="0" applyProtection="0"/>
    <xf numFmtId="0" fontId="148" fillId="41" borderId="26" applyNumberFormat="0" applyAlignment="0" applyProtection="0"/>
    <xf numFmtId="0" fontId="149" fillId="41" borderId="26" applyNumberFormat="0" applyAlignment="0" applyProtection="0"/>
    <xf numFmtId="0" fontId="148" fillId="41" borderId="26" applyNumberFormat="0" applyAlignment="0" applyProtection="0"/>
    <xf numFmtId="0" fontId="149" fillId="41" borderId="26" applyNumberFormat="0" applyAlignment="0" applyProtection="0"/>
    <xf numFmtId="0" fontId="148" fillId="41" borderId="26" applyNumberFormat="0" applyAlignment="0" applyProtection="0"/>
    <xf numFmtId="0" fontId="148" fillId="41" borderId="26" applyNumberFormat="0" applyAlignment="0" applyProtection="0"/>
    <xf numFmtId="0" fontId="148" fillId="41" borderId="26" applyNumberFormat="0" applyAlignment="0" applyProtection="0"/>
    <xf numFmtId="0" fontId="148" fillId="41" borderId="26" applyNumberFormat="0" applyAlignment="0" applyProtection="0"/>
    <xf numFmtId="0" fontId="148" fillId="41" borderId="26" applyNumberFormat="0" applyAlignment="0" applyProtection="0"/>
    <xf numFmtId="0" fontId="43" fillId="57" borderId="32" applyNumberFormat="0" applyFont="0" applyAlignment="0" applyProtection="0"/>
    <xf numFmtId="0" fontId="43" fillId="57" borderId="32" applyNumberFormat="0" applyFont="0" applyAlignment="0" applyProtection="0"/>
    <xf numFmtId="0" fontId="137" fillId="57" borderId="32" applyNumberFormat="0" applyFont="0" applyAlignment="0" applyProtection="0"/>
    <xf numFmtId="175" fontId="23" fillId="57" borderId="32" applyNumberFormat="0" applyFont="0" applyAlignment="0" applyProtection="0"/>
    <xf numFmtId="0" fontId="45" fillId="57" borderId="32" applyNumberFormat="0" applyFont="0" applyAlignment="0" applyProtection="0"/>
    <xf numFmtId="0" fontId="43" fillId="57" borderId="32" applyNumberFormat="0" applyFont="0" applyAlignment="0" applyProtection="0"/>
    <xf numFmtId="0" fontId="43" fillId="57" borderId="32" applyNumberFormat="0" applyFont="0" applyAlignment="0" applyProtection="0"/>
    <xf numFmtId="0" fontId="45" fillId="57" borderId="32" applyNumberFormat="0" applyFont="0" applyAlignment="0" applyProtection="0"/>
    <xf numFmtId="0" fontId="43" fillId="57" borderId="32" applyNumberFormat="0" applyFont="0" applyAlignment="0" applyProtection="0"/>
    <xf numFmtId="0" fontId="45" fillId="57" borderId="32" applyNumberFormat="0" applyFont="0" applyAlignment="0" applyProtection="0"/>
    <xf numFmtId="0" fontId="43" fillId="57" borderId="32" applyNumberFormat="0" applyFont="0" applyAlignment="0" applyProtection="0"/>
    <xf numFmtId="0" fontId="43" fillId="57" borderId="32" applyNumberFormat="0" applyFont="0" applyAlignment="0" applyProtection="0"/>
    <xf numFmtId="0" fontId="43" fillId="57" borderId="32" applyNumberFormat="0" applyFont="0" applyAlignment="0" applyProtection="0"/>
    <xf numFmtId="0" fontId="43" fillId="57" borderId="32" applyNumberFormat="0" applyFont="0" applyAlignment="0" applyProtection="0"/>
    <xf numFmtId="0" fontId="43" fillId="57" borderId="32" applyNumberFormat="0" applyFont="0" applyAlignment="0" applyProtection="0"/>
    <xf numFmtId="0" fontId="155" fillId="54" borderId="33" applyNumberFormat="0" applyAlignment="0" applyProtection="0"/>
    <xf numFmtId="0" fontId="155" fillId="54" borderId="33" applyNumberFormat="0" applyAlignment="0" applyProtection="0"/>
    <xf numFmtId="0" fontId="156" fillId="54" borderId="33" applyNumberFormat="0" applyAlignment="0" applyProtection="0"/>
    <xf numFmtId="175" fontId="155" fillId="54" borderId="33" applyNumberFormat="0" applyAlignment="0" applyProtection="0"/>
    <xf numFmtId="0" fontId="156" fillId="54" borderId="33" applyNumberFormat="0" applyAlignment="0" applyProtection="0"/>
    <xf numFmtId="0" fontId="155" fillId="54" borderId="33" applyNumberFormat="0" applyAlignment="0" applyProtection="0"/>
    <xf numFmtId="0" fontId="155" fillId="54" borderId="33" applyNumberFormat="0" applyAlignment="0" applyProtection="0"/>
    <xf numFmtId="0" fontId="156" fillId="54" borderId="33" applyNumberFormat="0" applyAlignment="0" applyProtection="0"/>
    <xf numFmtId="0" fontId="155" fillId="54" borderId="33" applyNumberFormat="0" applyAlignment="0" applyProtection="0"/>
    <xf numFmtId="0" fontId="156" fillId="54" borderId="33" applyNumberFormat="0" applyAlignment="0" applyProtection="0"/>
    <xf numFmtId="0" fontId="155" fillId="54" borderId="33" applyNumberFormat="0" applyAlignment="0" applyProtection="0"/>
    <xf numFmtId="0" fontId="155" fillId="54" borderId="33" applyNumberFormat="0" applyAlignment="0" applyProtection="0"/>
    <xf numFmtId="0" fontId="155" fillId="54" borderId="33" applyNumberFormat="0" applyAlignment="0" applyProtection="0"/>
    <xf numFmtId="0" fontId="155" fillId="54" borderId="33" applyNumberFormat="0" applyAlignment="0" applyProtection="0"/>
    <xf numFmtId="0" fontId="155" fillId="54" borderId="33" applyNumberFormat="0" applyAlignment="0" applyProtection="0"/>
    <xf numFmtId="0" fontId="157" fillId="0" borderId="35" applyNumberFormat="0" applyFill="0" applyAlignment="0" applyProtection="0"/>
    <xf numFmtId="0" fontId="157" fillId="0" borderId="35" applyNumberFormat="0" applyFill="0" applyAlignment="0" applyProtection="0"/>
    <xf numFmtId="0" fontId="158" fillId="0" borderId="35" applyNumberFormat="0" applyFill="0" applyAlignment="0" applyProtection="0"/>
    <xf numFmtId="175" fontId="157" fillId="0" borderId="35" applyNumberFormat="0" applyFill="0" applyAlignment="0" applyProtection="0"/>
    <xf numFmtId="0" fontId="158" fillId="0" borderId="35" applyNumberFormat="0" applyFill="0" applyAlignment="0" applyProtection="0"/>
    <xf numFmtId="0" fontId="157" fillId="0" borderId="35" applyNumberFormat="0" applyFill="0" applyAlignment="0" applyProtection="0"/>
    <xf numFmtId="0" fontId="157" fillId="0" borderId="35" applyNumberFormat="0" applyFill="0" applyAlignment="0" applyProtection="0"/>
    <xf numFmtId="0" fontId="158" fillId="0" borderId="35" applyNumberFormat="0" applyFill="0" applyAlignment="0" applyProtection="0"/>
    <xf numFmtId="0" fontId="157" fillId="0" borderId="35" applyNumberFormat="0" applyFill="0" applyAlignment="0" applyProtection="0"/>
    <xf numFmtId="0" fontId="158" fillId="0" borderId="35" applyNumberFormat="0" applyFill="0" applyAlignment="0" applyProtection="0"/>
    <xf numFmtId="0" fontId="157" fillId="0" borderId="35" applyNumberFormat="0" applyFill="0" applyAlignment="0" applyProtection="0"/>
    <xf numFmtId="0" fontId="157" fillId="0" borderId="35" applyNumberFormat="0" applyFill="0" applyAlignment="0" applyProtection="0"/>
    <xf numFmtId="0" fontId="157" fillId="0" borderId="35" applyNumberFormat="0" applyFill="0" applyAlignment="0" applyProtection="0"/>
    <xf numFmtId="0" fontId="157" fillId="0" borderId="35" applyNumberFormat="0" applyFill="0" applyAlignment="0" applyProtection="0"/>
    <xf numFmtId="0" fontId="157" fillId="0" borderId="35" applyNumberFormat="0" applyFill="0" applyAlignment="0" applyProtection="0"/>
    <xf numFmtId="0" fontId="84" fillId="54" borderId="26" applyNumberFormat="0" applyAlignment="0" applyProtection="0"/>
    <xf numFmtId="0" fontId="84" fillId="54" borderId="26" applyNumberFormat="0" applyAlignment="0" applyProtection="0"/>
    <xf numFmtId="0" fontId="84" fillId="54" borderId="26" applyNumberFormat="0" applyAlignment="0" applyProtection="0"/>
    <xf numFmtId="0" fontId="84" fillId="54" borderId="26" applyNumberFormat="0" applyAlignment="0" applyProtection="0"/>
    <xf numFmtId="0" fontId="94" fillId="41" borderId="26" applyNumberFormat="0" applyAlignment="0" applyProtection="0"/>
    <xf numFmtId="0" fontId="94" fillId="41" borderId="26" applyNumberFormat="0" applyAlignment="0" applyProtection="0"/>
    <xf numFmtId="0" fontId="94" fillId="41" borderId="26" applyNumberFormat="0" applyAlignment="0" applyProtection="0"/>
    <xf numFmtId="0" fontId="94" fillId="41" borderId="26" applyNumberFormat="0" applyAlignment="0" applyProtection="0"/>
    <xf numFmtId="0" fontId="48" fillId="57" borderId="32" applyNumberFormat="0" applyFont="0" applyAlignment="0" applyProtection="0"/>
    <xf numFmtId="0" fontId="48" fillId="57" borderId="32" applyNumberFormat="0" applyFont="0" applyAlignment="0" applyProtection="0"/>
    <xf numFmtId="0" fontId="48" fillId="57" borderId="32" applyNumberFormat="0" applyFont="0" applyAlignment="0" applyProtection="0"/>
    <xf numFmtId="0" fontId="48" fillId="57" borderId="32" applyNumberFormat="0" applyFont="0" applyAlignment="0" applyProtection="0"/>
    <xf numFmtId="0" fontId="98" fillId="54" borderId="33" applyNumberFormat="0" applyAlignment="0" applyProtection="0"/>
    <xf numFmtId="0" fontId="98" fillId="54" borderId="33" applyNumberFormat="0" applyAlignment="0" applyProtection="0"/>
    <xf numFmtId="0" fontId="98" fillId="54" borderId="33" applyNumberFormat="0" applyAlignment="0" applyProtection="0"/>
    <xf numFmtId="0" fontId="98" fillId="54" borderId="33" applyNumberFormat="0" applyAlignment="0" applyProtection="0"/>
    <xf numFmtId="0" fontId="100" fillId="0" borderId="35" applyNumberFormat="0" applyFill="0" applyAlignment="0" applyProtection="0"/>
    <xf numFmtId="0" fontId="100" fillId="0" borderId="35" applyNumberFormat="0" applyFill="0" applyAlignment="0" applyProtection="0"/>
    <xf numFmtId="0" fontId="134" fillId="54" borderId="26" applyNumberFormat="0" applyAlignment="0" applyProtection="0"/>
    <xf numFmtId="0" fontId="134" fillId="54" borderId="26" applyNumberFormat="0" applyAlignment="0" applyProtection="0"/>
    <xf numFmtId="0" fontId="135" fillId="54" borderId="26" applyNumberFormat="0" applyAlignment="0" applyProtection="0"/>
    <xf numFmtId="175" fontId="134" fillId="54" borderId="26" applyNumberFormat="0" applyAlignment="0" applyProtection="0"/>
    <xf numFmtId="0" fontId="135" fillId="54" borderId="26" applyNumberFormat="0" applyAlignment="0" applyProtection="0"/>
    <xf numFmtId="0" fontId="134" fillId="54" borderId="26" applyNumberFormat="0" applyAlignment="0" applyProtection="0"/>
    <xf numFmtId="0" fontId="134" fillId="54" borderId="26" applyNumberFormat="0" applyAlignment="0" applyProtection="0"/>
    <xf numFmtId="0" fontId="135" fillId="54" borderId="26" applyNumberFormat="0" applyAlignment="0" applyProtection="0"/>
    <xf numFmtId="0" fontId="134" fillId="54" borderId="26" applyNumberFormat="0" applyAlignment="0" applyProtection="0"/>
    <xf numFmtId="0" fontId="135" fillId="54" borderId="26" applyNumberFormat="0" applyAlignment="0" applyProtection="0"/>
    <xf numFmtId="0" fontId="134" fillId="54" borderId="26" applyNumberFormat="0" applyAlignment="0" applyProtection="0"/>
    <xf numFmtId="0" fontId="134" fillId="54" borderId="26" applyNumberFormat="0" applyAlignment="0" applyProtection="0"/>
    <xf numFmtId="0" fontId="134" fillId="54" borderId="26" applyNumberFormat="0" applyAlignment="0" applyProtection="0"/>
    <xf numFmtId="0" fontId="134" fillId="54" borderId="26" applyNumberFormat="0" applyAlignment="0" applyProtection="0"/>
    <xf numFmtId="0" fontId="134" fillId="54" borderId="26" applyNumberFormat="0" applyAlignment="0" applyProtection="0"/>
    <xf numFmtId="0" fontId="148" fillId="41" borderId="26" applyNumberFormat="0" applyAlignment="0" applyProtection="0"/>
    <xf numFmtId="0" fontId="148" fillId="41" borderId="26" applyNumberFormat="0" applyAlignment="0" applyProtection="0"/>
    <xf numFmtId="0" fontId="149" fillId="41" borderId="26" applyNumberFormat="0" applyAlignment="0" applyProtection="0"/>
    <xf numFmtId="175" fontId="148" fillId="41" borderId="26" applyNumberFormat="0" applyAlignment="0" applyProtection="0"/>
    <xf numFmtId="0" fontId="149" fillId="41" borderId="26" applyNumberFormat="0" applyAlignment="0" applyProtection="0"/>
    <xf numFmtId="0" fontId="148" fillId="41" borderId="26" applyNumberFormat="0" applyAlignment="0" applyProtection="0"/>
    <xf numFmtId="0" fontId="148" fillId="41" borderId="26" applyNumberFormat="0" applyAlignment="0" applyProtection="0"/>
    <xf numFmtId="0" fontId="149" fillId="41" borderId="26" applyNumberFormat="0" applyAlignment="0" applyProtection="0"/>
    <xf numFmtId="0" fontId="148" fillId="41" borderId="26" applyNumberFormat="0" applyAlignment="0" applyProtection="0"/>
    <xf numFmtId="0" fontId="149" fillId="41" borderId="26" applyNumberFormat="0" applyAlignment="0" applyProtection="0"/>
    <xf numFmtId="0" fontId="148" fillId="41" borderId="26" applyNumberFormat="0" applyAlignment="0" applyProtection="0"/>
    <xf numFmtId="0" fontId="148" fillId="41" borderId="26" applyNumberFormat="0" applyAlignment="0" applyProtection="0"/>
    <xf numFmtId="0" fontId="148" fillId="41" borderId="26" applyNumberFormat="0" applyAlignment="0" applyProtection="0"/>
    <xf numFmtId="0" fontId="148" fillId="41" borderId="26" applyNumberFormat="0" applyAlignment="0" applyProtection="0"/>
    <xf numFmtId="0" fontId="148" fillId="41" borderId="26" applyNumberFormat="0" applyAlignment="0" applyProtection="0"/>
    <xf numFmtId="0" fontId="43" fillId="57" borderId="32" applyNumberFormat="0" applyFont="0" applyAlignment="0" applyProtection="0"/>
    <xf numFmtId="0" fontId="43" fillId="57" borderId="32" applyNumberFormat="0" applyFont="0" applyAlignment="0" applyProtection="0"/>
    <xf numFmtId="0" fontId="137" fillId="57" borderId="32" applyNumberFormat="0" applyFont="0" applyAlignment="0" applyProtection="0"/>
    <xf numFmtId="175" fontId="23" fillId="57" borderId="32" applyNumberFormat="0" applyFont="0" applyAlignment="0" applyProtection="0"/>
    <xf numFmtId="0" fontId="45" fillId="57" borderId="32" applyNumberFormat="0" applyFont="0" applyAlignment="0" applyProtection="0"/>
    <xf numFmtId="0" fontId="43" fillId="57" borderId="32" applyNumberFormat="0" applyFont="0" applyAlignment="0" applyProtection="0"/>
    <xf numFmtId="0" fontId="43" fillId="57" borderId="32" applyNumberFormat="0" applyFont="0" applyAlignment="0" applyProtection="0"/>
    <xf numFmtId="0" fontId="45" fillId="57" borderId="32" applyNumberFormat="0" applyFont="0" applyAlignment="0" applyProtection="0"/>
    <xf numFmtId="0" fontId="43" fillId="57" borderId="32" applyNumberFormat="0" applyFont="0" applyAlignment="0" applyProtection="0"/>
    <xf numFmtId="0" fontId="45" fillId="57" borderId="32" applyNumberFormat="0" applyFont="0" applyAlignment="0" applyProtection="0"/>
    <xf numFmtId="0" fontId="43" fillId="57" borderId="32" applyNumberFormat="0" applyFont="0" applyAlignment="0" applyProtection="0"/>
    <xf numFmtId="0" fontId="43" fillId="57" borderId="32" applyNumberFormat="0" applyFont="0" applyAlignment="0" applyProtection="0"/>
    <xf numFmtId="0" fontId="43" fillId="57" borderId="32" applyNumberFormat="0" applyFont="0" applyAlignment="0" applyProtection="0"/>
    <xf numFmtId="0" fontId="43" fillId="57" borderId="32" applyNumberFormat="0" applyFont="0" applyAlignment="0" applyProtection="0"/>
    <xf numFmtId="0" fontId="43" fillId="57" borderId="32" applyNumberFormat="0" applyFont="0" applyAlignment="0" applyProtection="0"/>
    <xf numFmtId="0" fontId="155" fillId="54" borderId="33" applyNumberFormat="0" applyAlignment="0" applyProtection="0"/>
    <xf numFmtId="0" fontId="155" fillId="54" borderId="33" applyNumberFormat="0" applyAlignment="0" applyProtection="0"/>
    <xf numFmtId="0" fontId="156" fillId="54" borderId="33" applyNumberFormat="0" applyAlignment="0" applyProtection="0"/>
    <xf numFmtId="175" fontId="155" fillId="54" borderId="33" applyNumberFormat="0" applyAlignment="0" applyProtection="0"/>
    <xf numFmtId="0" fontId="156" fillId="54" borderId="33" applyNumberFormat="0" applyAlignment="0" applyProtection="0"/>
    <xf numFmtId="0" fontId="155" fillId="54" borderId="33" applyNumberFormat="0" applyAlignment="0" applyProtection="0"/>
    <xf numFmtId="0" fontId="155" fillId="54" borderId="33" applyNumberFormat="0" applyAlignment="0" applyProtection="0"/>
    <xf numFmtId="0" fontId="156" fillId="54" borderId="33" applyNumberFormat="0" applyAlignment="0" applyProtection="0"/>
    <xf numFmtId="0" fontId="155" fillId="54" borderId="33" applyNumberFormat="0" applyAlignment="0" applyProtection="0"/>
    <xf numFmtId="0" fontId="156" fillId="54" borderId="33" applyNumberFormat="0" applyAlignment="0" applyProtection="0"/>
    <xf numFmtId="0" fontId="155" fillId="54" borderId="33" applyNumberFormat="0" applyAlignment="0" applyProtection="0"/>
    <xf numFmtId="0" fontId="155" fillId="54" borderId="33" applyNumberFormat="0" applyAlignment="0" applyProtection="0"/>
    <xf numFmtId="0" fontId="155" fillId="54" borderId="33" applyNumberFormat="0" applyAlignment="0" applyProtection="0"/>
    <xf numFmtId="0" fontId="155" fillId="54" borderId="33" applyNumberFormat="0" applyAlignment="0" applyProtection="0"/>
    <xf numFmtId="0" fontId="155" fillId="54" borderId="33" applyNumberFormat="0" applyAlignment="0" applyProtection="0"/>
    <xf numFmtId="0" fontId="157" fillId="0" borderId="35" applyNumberFormat="0" applyFill="0" applyAlignment="0" applyProtection="0"/>
    <xf numFmtId="0" fontId="157" fillId="0" borderId="35" applyNumberFormat="0" applyFill="0" applyAlignment="0" applyProtection="0"/>
    <xf numFmtId="0" fontId="158" fillId="0" borderId="35" applyNumberFormat="0" applyFill="0" applyAlignment="0" applyProtection="0"/>
    <xf numFmtId="175" fontId="157" fillId="0" borderId="35" applyNumberFormat="0" applyFill="0" applyAlignment="0" applyProtection="0"/>
    <xf numFmtId="0" fontId="158" fillId="0" borderId="35" applyNumberFormat="0" applyFill="0" applyAlignment="0" applyProtection="0"/>
    <xf numFmtId="0" fontId="157" fillId="0" borderId="35" applyNumberFormat="0" applyFill="0" applyAlignment="0" applyProtection="0"/>
    <xf numFmtId="0" fontId="157" fillId="0" borderId="35" applyNumberFormat="0" applyFill="0" applyAlignment="0" applyProtection="0"/>
    <xf numFmtId="0" fontId="158" fillId="0" borderId="35" applyNumberFormat="0" applyFill="0" applyAlignment="0" applyProtection="0"/>
    <xf numFmtId="0" fontId="157" fillId="0" borderId="35" applyNumberFormat="0" applyFill="0" applyAlignment="0" applyProtection="0"/>
    <xf numFmtId="0" fontId="158" fillId="0" borderId="35" applyNumberFormat="0" applyFill="0" applyAlignment="0" applyProtection="0"/>
    <xf numFmtId="0" fontId="157" fillId="0" borderId="35" applyNumberFormat="0" applyFill="0" applyAlignment="0" applyProtection="0"/>
    <xf numFmtId="0" fontId="157" fillId="0" borderId="35" applyNumberFormat="0" applyFill="0" applyAlignment="0" applyProtection="0"/>
    <xf numFmtId="0" fontId="157" fillId="0" borderId="35" applyNumberFormat="0" applyFill="0" applyAlignment="0" applyProtection="0"/>
    <xf numFmtId="0" fontId="157" fillId="0" borderId="35" applyNumberFormat="0" applyFill="0" applyAlignment="0" applyProtection="0"/>
    <xf numFmtId="0" fontId="157" fillId="0" borderId="35" applyNumberFormat="0" applyFill="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34" fillId="54" borderId="26" applyNumberFormat="0" applyAlignment="0" applyProtection="0"/>
    <xf numFmtId="0" fontId="134" fillId="54" borderId="26" applyNumberFormat="0" applyAlignment="0" applyProtection="0"/>
    <xf numFmtId="0" fontId="135" fillId="54" borderId="26" applyNumberFormat="0" applyAlignment="0" applyProtection="0"/>
    <xf numFmtId="175" fontId="134" fillId="54" borderId="26" applyNumberFormat="0" applyAlignment="0" applyProtection="0"/>
    <xf numFmtId="0" fontId="135" fillId="54" borderId="26" applyNumberFormat="0" applyAlignment="0" applyProtection="0"/>
    <xf numFmtId="0" fontId="134" fillId="54" borderId="26" applyNumberFormat="0" applyAlignment="0" applyProtection="0"/>
    <xf numFmtId="0" fontId="134" fillId="54" borderId="26" applyNumberFormat="0" applyAlignment="0" applyProtection="0"/>
    <xf numFmtId="0" fontId="135" fillId="54" borderId="26" applyNumberFormat="0" applyAlignment="0" applyProtection="0"/>
    <xf numFmtId="0" fontId="134" fillId="54" borderId="26" applyNumberFormat="0" applyAlignment="0" applyProtection="0"/>
    <xf numFmtId="0" fontId="135" fillId="54" borderId="26" applyNumberFormat="0" applyAlignment="0" applyProtection="0"/>
    <xf numFmtId="0" fontId="134" fillId="54" borderId="26" applyNumberFormat="0" applyAlignment="0" applyProtection="0"/>
    <xf numFmtId="0" fontId="134" fillId="54" borderId="26" applyNumberFormat="0" applyAlignment="0" applyProtection="0"/>
    <xf numFmtId="0" fontId="134" fillId="54" borderId="26" applyNumberFormat="0" applyAlignment="0" applyProtection="0"/>
    <xf numFmtId="0" fontId="134" fillId="54" borderId="26" applyNumberFormat="0" applyAlignment="0" applyProtection="0"/>
    <xf numFmtId="0" fontId="134" fillId="54" borderId="26" applyNumberFormat="0" applyAlignment="0" applyProtection="0"/>
    <xf numFmtId="43" fontId="9" fillId="0" borderId="0" applyFont="0" applyFill="0" applyBorder="0" applyAlignment="0" applyProtection="0"/>
    <xf numFmtId="0" fontId="148" fillId="41" borderId="26" applyNumberFormat="0" applyAlignment="0" applyProtection="0"/>
    <xf numFmtId="0" fontId="148" fillId="41" borderId="26" applyNumberFormat="0" applyAlignment="0" applyProtection="0"/>
    <xf numFmtId="0" fontId="149" fillId="41" borderId="26" applyNumberFormat="0" applyAlignment="0" applyProtection="0"/>
    <xf numFmtId="175" fontId="148" fillId="41" borderId="26" applyNumberFormat="0" applyAlignment="0" applyProtection="0"/>
    <xf numFmtId="0" fontId="149" fillId="41" borderId="26" applyNumberFormat="0" applyAlignment="0" applyProtection="0"/>
    <xf numFmtId="0" fontId="148" fillId="41" borderId="26" applyNumberFormat="0" applyAlignment="0" applyProtection="0"/>
    <xf numFmtId="0" fontId="148" fillId="41" borderId="26" applyNumberFormat="0" applyAlignment="0" applyProtection="0"/>
    <xf numFmtId="0" fontId="149" fillId="41" borderId="26" applyNumberFormat="0" applyAlignment="0" applyProtection="0"/>
    <xf numFmtId="0" fontId="148" fillId="41" borderId="26" applyNumberFormat="0" applyAlignment="0" applyProtection="0"/>
    <xf numFmtId="0" fontId="149" fillId="41" borderId="26" applyNumberFormat="0" applyAlignment="0" applyProtection="0"/>
    <xf numFmtId="0" fontId="148" fillId="41" borderId="26" applyNumberFormat="0" applyAlignment="0" applyProtection="0"/>
    <xf numFmtId="0" fontId="148" fillId="41" borderId="26" applyNumberFormat="0" applyAlignment="0" applyProtection="0"/>
    <xf numFmtId="0" fontId="148" fillId="41" borderId="26" applyNumberFormat="0" applyAlignment="0" applyProtection="0"/>
    <xf numFmtId="0" fontId="148" fillId="41" borderId="26" applyNumberFormat="0" applyAlignment="0" applyProtection="0"/>
    <xf numFmtId="0" fontId="148" fillId="41" borderId="26" applyNumberFormat="0" applyAlignment="0" applyProtection="0"/>
    <xf numFmtId="0" fontId="43" fillId="57" borderId="32" applyNumberFormat="0" applyFont="0" applyAlignment="0" applyProtection="0"/>
    <xf numFmtId="0" fontId="43" fillId="57" borderId="32" applyNumberFormat="0" applyFont="0" applyAlignment="0" applyProtection="0"/>
    <xf numFmtId="0" fontId="137" fillId="57" borderId="32" applyNumberFormat="0" applyFont="0" applyAlignment="0" applyProtection="0"/>
    <xf numFmtId="175" fontId="23" fillId="57" borderId="32" applyNumberFormat="0" applyFont="0" applyAlignment="0" applyProtection="0"/>
    <xf numFmtId="0" fontId="45" fillId="57" borderId="32" applyNumberFormat="0" applyFont="0" applyAlignment="0" applyProtection="0"/>
    <xf numFmtId="0" fontId="43" fillId="57" borderId="32" applyNumberFormat="0" applyFont="0" applyAlignment="0" applyProtection="0"/>
    <xf numFmtId="0" fontId="43" fillId="57" borderId="32" applyNumberFormat="0" applyFont="0" applyAlignment="0" applyProtection="0"/>
    <xf numFmtId="0" fontId="45" fillId="57" borderId="32" applyNumberFormat="0" applyFont="0" applyAlignment="0" applyProtection="0"/>
    <xf numFmtId="0" fontId="43" fillId="57" borderId="32" applyNumberFormat="0" applyFont="0" applyAlignment="0" applyProtection="0"/>
    <xf numFmtId="0" fontId="45" fillId="57" borderId="32" applyNumberFormat="0" applyFont="0" applyAlignment="0" applyProtection="0"/>
    <xf numFmtId="0" fontId="43" fillId="57" borderId="32" applyNumberFormat="0" applyFont="0" applyAlignment="0" applyProtection="0"/>
    <xf numFmtId="0" fontId="43" fillId="57" borderId="32" applyNumberFormat="0" applyFont="0" applyAlignment="0" applyProtection="0"/>
    <xf numFmtId="0" fontId="43" fillId="57" borderId="32" applyNumberFormat="0" applyFont="0" applyAlignment="0" applyProtection="0"/>
    <xf numFmtId="0" fontId="43" fillId="57" borderId="32" applyNumberFormat="0" applyFont="0" applyAlignment="0" applyProtection="0"/>
    <xf numFmtId="0" fontId="43" fillId="57" borderId="32" applyNumberFormat="0" applyFont="0" applyAlignment="0" applyProtection="0"/>
    <xf numFmtId="0" fontId="155" fillId="54" borderId="33" applyNumberFormat="0" applyAlignment="0" applyProtection="0"/>
    <xf numFmtId="0" fontId="155" fillId="54" borderId="33" applyNumberFormat="0" applyAlignment="0" applyProtection="0"/>
    <xf numFmtId="0" fontId="156" fillId="54" borderId="33" applyNumberFormat="0" applyAlignment="0" applyProtection="0"/>
    <xf numFmtId="175" fontId="155" fillId="54" borderId="33" applyNumberFormat="0" applyAlignment="0" applyProtection="0"/>
    <xf numFmtId="0" fontId="156" fillId="54" borderId="33" applyNumberFormat="0" applyAlignment="0" applyProtection="0"/>
    <xf numFmtId="0" fontId="155" fillId="54" borderId="33" applyNumberFormat="0" applyAlignment="0" applyProtection="0"/>
    <xf numFmtId="0" fontId="155" fillId="54" borderId="33" applyNumberFormat="0" applyAlignment="0" applyProtection="0"/>
    <xf numFmtId="0" fontId="156" fillId="54" borderId="33" applyNumberFormat="0" applyAlignment="0" applyProtection="0"/>
    <xf numFmtId="0" fontId="155" fillId="54" borderId="33" applyNumberFormat="0" applyAlignment="0" applyProtection="0"/>
    <xf numFmtId="0" fontId="156" fillId="54" borderId="33" applyNumberFormat="0" applyAlignment="0" applyProtection="0"/>
    <xf numFmtId="0" fontId="155" fillId="54" borderId="33" applyNumberFormat="0" applyAlignment="0" applyProtection="0"/>
    <xf numFmtId="0" fontId="155" fillId="54" borderId="33" applyNumberFormat="0" applyAlignment="0" applyProtection="0"/>
    <xf numFmtId="0" fontId="155" fillId="54" borderId="33" applyNumberFormat="0" applyAlignment="0" applyProtection="0"/>
    <xf numFmtId="0" fontId="155" fillId="54" borderId="33" applyNumberFormat="0" applyAlignment="0" applyProtection="0"/>
    <xf numFmtId="0" fontId="155" fillId="54" borderId="33" applyNumberFormat="0" applyAlignment="0" applyProtection="0"/>
    <xf numFmtId="0" fontId="157" fillId="0" borderId="35" applyNumberFormat="0" applyFill="0" applyAlignment="0" applyProtection="0"/>
    <xf numFmtId="0" fontId="157" fillId="0" borderId="35" applyNumberFormat="0" applyFill="0" applyAlignment="0" applyProtection="0"/>
    <xf numFmtId="0" fontId="158" fillId="0" borderId="35" applyNumberFormat="0" applyFill="0" applyAlignment="0" applyProtection="0"/>
    <xf numFmtId="175" fontId="157" fillId="0" borderId="35" applyNumberFormat="0" applyFill="0" applyAlignment="0" applyProtection="0"/>
    <xf numFmtId="0" fontId="158" fillId="0" borderId="35" applyNumberFormat="0" applyFill="0" applyAlignment="0" applyProtection="0"/>
    <xf numFmtId="0" fontId="157" fillId="0" borderId="35" applyNumberFormat="0" applyFill="0" applyAlignment="0" applyProtection="0"/>
    <xf numFmtId="0" fontId="157" fillId="0" borderId="35" applyNumberFormat="0" applyFill="0" applyAlignment="0" applyProtection="0"/>
    <xf numFmtId="0" fontId="158" fillId="0" borderId="35" applyNumberFormat="0" applyFill="0" applyAlignment="0" applyProtection="0"/>
    <xf numFmtId="0" fontId="157" fillId="0" borderId="35" applyNumberFormat="0" applyFill="0" applyAlignment="0" applyProtection="0"/>
    <xf numFmtId="0" fontId="158" fillId="0" borderId="35" applyNumberFormat="0" applyFill="0" applyAlignment="0" applyProtection="0"/>
    <xf numFmtId="0" fontId="157" fillId="0" borderId="35" applyNumberFormat="0" applyFill="0" applyAlignment="0" applyProtection="0"/>
    <xf numFmtId="0" fontId="157" fillId="0" borderId="35" applyNumberFormat="0" applyFill="0" applyAlignment="0" applyProtection="0"/>
    <xf numFmtId="0" fontId="157" fillId="0" borderId="35" applyNumberFormat="0" applyFill="0" applyAlignment="0" applyProtection="0"/>
    <xf numFmtId="0" fontId="157" fillId="0" borderId="35" applyNumberFormat="0" applyFill="0" applyAlignment="0" applyProtection="0"/>
    <xf numFmtId="0" fontId="157" fillId="0" borderId="35" applyNumberFormat="0" applyFill="0" applyAlignment="0" applyProtection="0"/>
    <xf numFmtId="9" fontId="9" fillId="0" borderId="0" applyFont="0" applyFill="0" applyBorder="0" applyAlignment="0" applyProtection="0"/>
    <xf numFmtId="0"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167"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165" fillId="0" borderId="53"/>
    <xf numFmtId="0" fontId="9" fillId="13" borderId="0" applyNumberFormat="0" applyBorder="0" applyAlignment="0" applyProtection="0"/>
    <xf numFmtId="0" fontId="9" fillId="17" borderId="0" applyNumberFormat="0" applyBorder="0" applyAlignment="0" applyProtection="0"/>
    <xf numFmtId="0" fontId="9" fillId="21" borderId="0" applyNumberFormat="0" applyBorder="0" applyAlignment="0" applyProtection="0"/>
    <xf numFmtId="0" fontId="9" fillId="25" borderId="0" applyNumberFormat="0" applyBorder="0" applyAlignment="0" applyProtection="0"/>
    <xf numFmtId="0" fontId="9" fillId="29" borderId="0" applyNumberFormat="0" applyBorder="0" applyAlignment="0" applyProtection="0"/>
    <xf numFmtId="0" fontId="9" fillId="33" borderId="0" applyNumberFormat="0" applyBorder="0" applyAlignment="0" applyProtection="0"/>
    <xf numFmtId="216" fontId="9" fillId="14" borderId="0" applyNumberFormat="0" applyBorder="0" applyAlignment="0" applyProtection="0"/>
    <xf numFmtId="217" fontId="9" fillId="14" borderId="0" applyNumberFormat="0" applyBorder="0" applyAlignment="0" applyProtection="0"/>
    <xf numFmtId="218" fontId="9" fillId="14" borderId="0" applyNumberFormat="0" applyBorder="0" applyAlignment="0" applyProtection="0"/>
    <xf numFmtId="0" fontId="9" fillId="14" borderId="0" applyNumberFormat="0" applyBorder="0" applyAlignment="0" applyProtection="0"/>
    <xf numFmtId="0" fontId="9" fillId="18" borderId="0" applyNumberFormat="0" applyBorder="0" applyAlignment="0" applyProtection="0"/>
    <xf numFmtId="0" fontId="9" fillId="22" borderId="0" applyNumberFormat="0" applyBorder="0" applyAlignment="0" applyProtection="0"/>
    <xf numFmtId="0" fontId="9" fillId="26" borderId="0" applyNumberFormat="0" applyBorder="0" applyAlignment="0" applyProtection="0"/>
    <xf numFmtId="0" fontId="9" fillId="30" borderId="0" applyNumberFormat="0" applyBorder="0" applyAlignment="0" applyProtection="0"/>
    <xf numFmtId="0" fontId="9" fillId="34"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228" fontId="162" fillId="0" borderId="48"/>
    <xf numFmtId="0" fontId="9" fillId="0" borderId="0"/>
    <xf numFmtId="0" fontId="9" fillId="0" borderId="0"/>
    <xf numFmtId="234" fontId="9" fillId="0" borderId="0"/>
    <xf numFmtId="234"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220" fontId="9" fillId="0" borderId="0">
      <protection locked="0"/>
    </xf>
    <xf numFmtId="0" fontId="9" fillId="0" borderId="0">
      <protection locked="0"/>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234" fontId="9" fillId="0" borderId="0"/>
    <xf numFmtId="234" fontId="9" fillId="0" borderId="0"/>
    <xf numFmtId="0" fontId="9" fillId="0" borderId="0"/>
    <xf numFmtId="0" fontId="9" fillId="0" borderId="0"/>
    <xf numFmtId="0" fontId="22" fillId="57" borderId="32" applyNumberFormat="0" applyFont="0" applyAlignment="0" applyProtection="0"/>
    <xf numFmtId="0" fontId="9" fillId="5" borderId="16" applyNumberFormat="0" applyFont="0" applyAlignment="0" applyProtection="0"/>
    <xf numFmtId="0" fontId="9" fillId="5" borderId="16" applyNumberFormat="0" applyFont="0" applyAlignment="0" applyProtection="0"/>
    <xf numFmtId="0" fontId="9" fillId="5" borderId="16" applyNumberFormat="0" applyFont="0" applyAlignment="0" applyProtection="0"/>
    <xf numFmtId="9" fontId="9" fillId="0" borderId="0" applyFont="0" applyFill="0" applyBorder="0" applyAlignment="0" applyProtection="0"/>
    <xf numFmtId="43" fontId="9" fillId="0" borderId="0" applyFont="0" applyFill="0" applyBorder="0" applyAlignment="0" applyProtection="0"/>
    <xf numFmtId="0" fontId="9" fillId="5" borderId="16" applyNumberFormat="0" applyFont="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167"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167" fontId="9" fillId="0" borderId="0" applyFont="0" applyFill="0" applyBorder="0" applyAlignment="0" applyProtection="0"/>
    <xf numFmtId="0" fontId="9" fillId="0" borderId="0"/>
    <xf numFmtId="0" fontId="9" fillId="0" borderId="0"/>
    <xf numFmtId="0" fontId="9" fillId="0" borderId="0"/>
    <xf numFmtId="0" fontId="9" fillId="0" borderId="0"/>
    <xf numFmtId="0" fontId="247" fillId="41" borderId="26" applyNumberFormat="0" applyAlignment="0" applyProtection="0"/>
    <xf numFmtId="0" fontId="248" fillId="54" borderId="33" applyNumberFormat="0" applyAlignment="0" applyProtection="0"/>
    <xf numFmtId="0" fontId="249" fillId="54" borderId="26" applyNumberFormat="0" applyAlignment="0" applyProtection="0"/>
    <xf numFmtId="0" fontId="253" fillId="0" borderId="35" applyNumberFormat="0" applyFill="0" applyAlignment="0" applyProtection="0"/>
    <xf numFmtId="0" fontId="53" fillId="57" borderId="32" applyNumberFormat="0" applyFont="0" applyAlignment="0" applyProtection="0"/>
    <xf numFmtId="0" fontId="135" fillId="54" borderId="26" applyNumberFormat="0" applyAlignment="0" applyProtection="0"/>
    <xf numFmtId="0" fontId="262" fillId="83" borderId="67" applyNumberFormat="0">
      <alignment horizontal="left" vertical="top"/>
      <protection hidden="1"/>
    </xf>
    <xf numFmtId="0" fontId="22" fillId="57" borderId="32" applyNumberFormat="0" applyFont="0" applyAlignment="0" applyProtection="0"/>
    <xf numFmtId="0" fontId="45" fillId="57" borderId="32" applyNumberFormat="0" applyFont="0" applyAlignment="0" applyProtection="0"/>
    <xf numFmtId="0" fontId="22" fillId="57" borderId="32" applyNumberFormat="0" applyFont="0" applyAlignment="0" applyProtection="0"/>
    <xf numFmtId="0" fontId="22" fillId="57" borderId="32"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9" fontId="9" fillId="0" borderId="0" applyFont="0" applyFill="0" applyBorder="0" applyAlignment="0" applyProtection="0"/>
    <xf numFmtId="0" fontId="22" fillId="57" borderId="32" applyNumberFormat="0" applyFont="0" applyAlignment="0" applyProtection="0"/>
    <xf numFmtId="0" fontId="9" fillId="0" borderId="0"/>
    <xf numFmtId="0" fontId="9" fillId="13" borderId="0" applyNumberFormat="0" applyBorder="0" applyAlignment="0" applyProtection="0"/>
    <xf numFmtId="0" fontId="9" fillId="17" borderId="0" applyNumberFormat="0" applyBorder="0" applyAlignment="0" applyProtection="0"/>
    <xf numFmtId="0" fontId="9" fillId="21" borderId="0" applyNumberFormat="0" applyBorder="0" applyAlignment="0" applyProtection="0"/>
    <xf numFmtId="0" fontId="9" fillId="25" borderId="0" applyNumberFormat="0" applyBorder="0" applyAlignment="0" applyProtection="0"/>
    <xf numFmtId="0" fontId="9" fillId="29" borderId="0" applyNumberFormat="0" applyBorder="0" applyAlignment="0" applyProtection="0"/>
    <xf numFmtId="0" fontId="9" fillId="33" borderId="0" applyNumberFormat="0" applyBorder="0" applyAlignment="0" applyProtection="0"/>
    <xf numFmtId="0" fontId="9" fillId="14" borderId="0" applyNumberFormat="0" applyBorder="0" applyAlignment="0" applyProtection="0"/>
    <xf numFmtId="0" fontId="9" fillId="18" borderId="0" applyNumberFormat="0" applyBorder="0" applyAlignment="0" applyProtection="0"/>
    <xf numFmtId="0" fontId="9" fillId="22" borderId="0" applyNumberFormat="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26" borderId="0" applyNumberFormat="0" applyBorder="0" applyAlignment="0" applyProtection="0"/>
    <xf numFmtId="0" fontId="9" fillId="30" borderId="0" applyNumberFormat="0" applyBorder="0" applyAlignment="0" applyProtection="0"/>
    <xf numFmtId="0" fontId="9" fillId="34" borderId="0" applyNumberFormat="0" applyBorder="0" applyAlignment="0" applyProtection="0"/>
    <xf numFmtId="0" fontId="9" fillId="5" borderId="16" applyNumberFormat="0" applyFont="0" applyAlignment="0" applyProtection="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1" fillId="0" borderId="67" applyNumberFormat="0" applyAlignment="0" applyProtection="0">
      <alignment horizontal="left" vertical="center"/>
    </xf>
    <xf numFmtId="1" fontId="176" fillId="0" borderId="66">
      <alignment vertical="top"/>
    </xf>
    <xf numFmtId="0" fontId="262" fillId="83" borderId="67" applyNumberFormat="0">
      <alignment horizontal="left" vertical="top"/>
      <protection hidden="1"/>
    </xf>
    <xf numFmtId="228" fontId="162" fillId="0" borderId="48"/>
    <xf numFmtId="0" fontId="9" fillId="0" borderId="0"/>
    <xf numFmtId="9" fontId="9" fillId="0" borderId="0" applyFont="0" applyFill="0" applyBorder="0" applyAlignment="0" applyProtection="0"/>
    <xf numFmtId="0" fontId="9" fillId="0" borderId="0"/>
    <xf numFmtId="9" fontId="9" fillId="0" borderId="0" applyFont="0" applyFill="0" applyBorder="0" applyAlignment="0" applyProtection="0"/>
    <xf numFmtId="0" fontId="9" fillId="0" borderId="0"/>
    <xf numFmtId="0" fontId="9" fillId="0" borderId="0"/>
    <xf numFmtId="0" fontId="9" fillId="0" borderId="0"/>
    <xf numFmtId="0" fontId="9" fillId="0" borderId="0"/>
    <xf numFmtId="9" fontId="9" fillId="0" borderId="0" applyFont="0" applyFill="0" applyBorder="0" applyAlignment="0" applyProtection="0"/>
    <xf numFmtId="43" fontId="9" fillId="0" borderId="0" applyFont="0" applyFill="0" applyBorder="0" applyAlignment="0" applyProtection="0"/>
    <xf numFmtId="0" fontId="148" fillId="41" borderId="26" applyNumberFormat="0" applyAlignment="0" applyProtection="0"/>
    <xf numFmtId="43" fontId="9" fillId="0" borderId="0" applyFont="0" applyFill="0" applyBorder="0" applyAlignment="0" applyProtection="0"/>
    <xf numFmtId="43"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8" fillId="54" borderId="33" applyNumberFormat="0" applyAlignment="0" applyProtection="0"/>
    <xf numFmtId="0" fontId="43" fillId="57" borderId="32" applyNumberFormat="0" applyFont="0" applyAlignment="0" applyProtection="0"/>
    <xf numFmtId="0" fontId="9" fillId="13" borderId="0" applyNumberFormat="0" applyBorder="0" applyAlignment="0" applyProtection="0"/>
    <xf numFmtId="0" fontId="9" fillId="14"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155" fillId="54" borderId="33" applyNumberFormat="0" applyAlignment="0" applyProtection="0"/>
    <xf numFmtId="0" fontId="148" fillId="41" borderId="26" applyNumberForma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56" fillId="54" borderId="33" applyNumberFormat="0" applyAlignment="0" applyProtection="0"/>
    <xf numFmtId="0" fontId="188" fillId="0" borderId="53"/>
    <xf numFmtId="0" fontId="157" fillId="0" borderId="35" applyNumberFormat="0" applyFill="0" applyAlignment="0" applyProtection="0"/>
    <xf numFmtId="0" fontId="9" fillId="0" borderId="0"/>
    <xf numFmtId="0" fontId="9" fillId="0" borderId="0"/>
    <xf numFmtId="43" fontId="9" fillId="0" borderId="0" applyFont="0" applyFill="0" applyBorder="0" applyAlignment="0" applyProtection="0"/>
    <xf numFmtId="0" fontId="157" fillId="0" borderId="35" applyNumberFormat="0" applyFill="0" applyAlignment="0" applyProtection="0"/>
    <xf numFmtId="0" fontId="157" fillId="0" borderId="35" applyNumberFormat="0" applyFill="0" applyAlignment="0" applyProtection="0"/>
    <xf numFmtId="0" fontId="155" fillId="54" borderId="33" applyNumberFormat="0" applyAlignment="0" applyProtection="0"/>
    <xf numFmtId="0" fontId="43" fillId="57" borderId="32" applyNumberFormat="0" applyFont="0" applyAlignment="0" applyProtection="0"/>
    <xf numFmtId="0" fontId="43" fillId="57" borderId="32" applyNumberFormat="0" applyFont="0" applyAlignment="0" applyProtection="0"/>
    <xf numFmtId="0" fontId="43" fillId="57" borderId="32" applyNumberFormat="0" applyFont="0" applyAlignment="0" applyProtection="0"/>
    <xf numFmtId="0" fontId="148" fillId="41" borderId="26" applyNumberFormat="0" applyAlignment="0" applyProtection="0"/>
    <xf numFmtId="0" fontId="148" fillId="41" borderId="26" applyNumberFormat="0" applyAlignment="0" applyProtection="0"/>
    <xf numFmtId="0" fontId="149" fillId="41" borderId="26" applyNumberFormat="0" applyAlignment="0" applyProtection="0"/>
    <xf numFmtId="0" fontId="148" fillId="41" borderId="26" applyNumberFormat="0" applyAlignment="0" applyProtection="0"/>
    <xf numFmtId="0" fontId="191" fillId="0" borderId="53"/>
    <xf numFmtId="4" fontId="221" fillId="81" borderId="58" applyNumberFormat="0" applyProtection="0">
      <alignment vertical="center"/>
    </xf>
    <xf numFmtId="0" fontId="22" fillId="69" borderId="58" applyNumberFormat="0" applyProtection="0">
      <alignment horizontal="left" vertical="top" indent="1"/>
    </xf>
    <xf numFmtId="4" fontId="221" fillId="76" borderId="58" applyNumberFormat="0" applyProtection="0">
      <alignment horizontal="right" vertical="center"/>
    </xf>
    <xf numFmtId="4" fontId="221" fillId="73" borderId="58" applyNumberFormat="0" applyProtection="0">
      <alignment horizontal="right" vertical="center"/>
    </xf>
    <xf numFmtId="4" fontId="221" fillId="71" borderId="58" applyNumberFormat="0" applyProtection="0">
      <alignment horizontal="right" vertical="center"/>
    </xf>
    <xf numFmtId="0" fontId="157" fillId="68" borderId="58" applyNumberFormat="0" applyProtection="0">
      <alignment horizontal="left" vertical="top" indent="1"/>
    </xf>
    <xf numFmtId="4" fontId="219" fillId="68" borderId="58" applyNumberFormat="0" applyProtection="0">
      <alignment vertical="center"/>
    </xf>
    <xf numFmtId="0" fontId="134" fillId="54" borderId="26" applyNumberFormat="0" applyAlignment="0" applyProtection="0"/>
    <xf numFmtId="0" fontId="134" fillId="54" borderId="26" applyNumberFormat="0" applyAlignment="0" applyProtection="0"/>
    <xf numFmtId="0" fontId="135" fillId="54" borderId="26" applyNumberFormat="0" applyAlignment="0" applyProtection="0"/>
    <xf numFmtId="175" fontId="134" fillId="54" borderId="26" applyNumberFormat="0" applyAlignment="0" applyProtection="0"/>
    <xf numFmtId="0" fontId="135" fillId="54" borderId="26" applyNumberFormat="0" applyAlignment="0" applyProtection="0"/>
    <xf numFmtId="0" fontId="134" fillId="54" borderId="26" applyNumberFormat="0" applyAlignment="0" applyProtection="0"/>
    <xf numFmtId="0" fontId="134" fillId="54" borderId="26" applyNumberFormat="0" applyAlignment="0" applyProtection="0"/>
    <xf numFmtId="0" fontId="135" fillId="54" borderId="26" applyNumberFormat="0" applyAlignment="0" applyProtection="0"/>
    <xf numFmtId="0" fontId="134" fillId="54" borderId="26" applyNumberFormat="0" applyAlignment="0" applyProtection="0"/>
    <xf numFmtId="0" fontId="135" fillId="54" borderId="26" applyNumberFormat="0" applyAlignment="0" applyProtection="0"/>
    <xf numFmtId="0" fontId="134" fillId="54" borderId="26" applyNumberFormat="0" applyAlignment="0" applyProtection="0"/>
    <xf numFmtId="0" fontId="134" fillId="54" borderId="26" applyNumberFormat="0" applyAlignment="0" applyProtection="0"/>
    <xf numFmtId="0" fontId="134" fillId="54" borderId="26" applyNumberFormat="0" applyAlignment="0" applyProtection="0"/>
    <xf numFmtId="0" fontId="134" fillId="54" borderId="26" applyNumberFormat="0" applyAlignment="0" applyProtection="0"/>
    <xf numFmtId="0" fontId="134" fillId="54" borderId="26" applyNumberFormat="0" applyAlignment="0" applyProtection="0"/>
    <xf numFmtId="0" fontId="230" fillId="0" borderId="53"/>
    <xf numFmtId="0" fontId="22" fillId="57" borderId="32" applyNumberFormat="0" applyFont="0" applyAlignment="0" applyProtection="0"/>
    <xf numFmtId="4" fontId="223" fillId="80" borderId="60" applyNumberFormat="0" applyProtection="0">
      <alignment horizontal="left" vertical="center" indent="1"/>
    </xf>
    <xf numFmtId="0" fontId="22" fillId="69" borderId="58" applyNumberFormat="0" applyProtection="0">
      <alignment horizontal="left" vertical="center" indent="1"/>
    </xf>
    <xf numFmtId="43" fontId="9" fillId="0" borderId="0" applyFont="0" applyFill="0" applyBorder="0" applyAlignment="0" applyProtection="0"/>
    <xf numFmtId="43" fontId="9" fillId="0" borderId="0" applyFont="0" applyFill="0" applyBorder="0" applyAlignment="0" applyProtection="0"/>
    <xf numFmtId="0" fontId="149" fillId="41" borderId="26" applyNumberFormat="0" applyAlignment="0" applyProtection="0"/>
    <xf numFmtId="0" fontId="157" fillId="0" borderId="35" applyNumberFormat="0" applyFill="0" applyAlignment="0" applyProtection="0"/>
    <xf numFmtId="43" fontId="9" fillId="0" borderId="0" applyFont="0" applyFill="0" applyBorder="0" applyAlignment="0" applyProtection="0"/>
    <xf numFmtId="0" fontId="155" fillId="54" borderId="33" applyNumberFormat="0" applyAlignment="0" applyProtection="0"/>
    <xf numFmtId="0" fontId="100" fillId="0" borderId="35" applyNumberFormat="0" applyFill="0" applyAlignment="0" applyProtection="0"/>
    <xf numFmtId="0" fontId="43" fillId="57" borderId="32" applyNumberFormat="0" applyFont="0" applyAlignment="0" applyProtection="0"/>
    <xf numFmtId="0" fontId="84" fillId="54" borderId="26" applyNumberFormat="0" applyAlignment="0" applyProtection="0"/>
    <xf numFmtId="0" fontId="84" fillId="54" borderId="26" applyNumberFormat="0" applyAlignment="0" applyProtection="0"/>
    <xf numFmtId="0" fontId="84" fillId="54" borderId="26" applyNumberFormat="0" applyAlignment="0" applyProtection="0"/>
    <xf numFmtId="0" fontId="148" fillId="41" borderId="26" applyNumberFormat="0" applyAlignment="0" applyProtection="0"/>
    <xf numFmtId="0" fontId="148" fillId="41" borderId="26" applyNumberFormat="0" applyAlignment="0" applyProtection="0"/>
    <xf numFmtId="0" fontId="149" fillId="41" borderId="26" applyNumberFormat="0" applyAlignment="0" applyProtection="0"/>
    <xf numFmtId="175" fontId="148" fillId="41" borderId="26" applyNumberFormat="0" applyAlignment="0" applyProtection="0"/>
    <xf numFmtId="0" fontId="149" fillId="41" borderId="26" applyNumberFormat="0" applyAlignment="0" applyProtection="0"/>
    <xf numFmtId="0" fontId="148" fillId="41" borderId="26" applyNumberFormat="0" applyAlignment="0" applyProtection="0"/>
    <xf numFmtId="0" fontId="148" fillId="41" borderId="26" applyNumberFormat="0" applyAlignment="0" applyProtection="0"/>
    <xf numFmtId="0" fontId="149" fillId="41" borderId="26" applyNumberFormat="0" applyAlignment="0" applyProtection="0"/>
    <xf numFmtId="0" fontId="148" fillId="41" borderId="26" applyNumberFormat="0" applyAlignment="0" applyProtection="0"/>
    <xf numFmtId="0" fontId="149" fillId="41" borderId="26" applyNumberFormat="0" applyAlignment="0" applyProtection="0"/>
    <xf numFmtId="0" fontId="148" fillId="41" borderId="26" applyNumberFormat="0" applyAlignment="0" applyProtection="0"/>
    <xf numFmtId="0" fontId="148" fillId="41" borderId="26" applyNumberFormat="0" applyAlignment="0" applyProtection="0"/>
    <xf numFmtId="0" fontId="148" fillId="41" borderId="26" applyNumberFormat="0" applyAlignment="0" applyProtection="0"/>
    <xf numFmtId="0" fontId="148" fillId="41" borderId="26" applyNumberFormat="0" applyAlignment="0" applyProtection="0"/>
    <xf numFmtId="0" fontId="148" fillId="41" borderId="26" applyNumberFormat="0" applyAlignment="0" applyProtection="0"/>
    <xf numFmtId="0" fontId="98" fillId="54" borderId="33" applyNumberFormat="0" applyAlignment="0" applyProtection="0"/>
    <xf numFmtId="0" fontId="100" fillId="0" borderId="35" applyNumberFormat="0" applyFill="0" applyAlignment="0" applyProtection="0"/>
    <xf numFmtId="0" fontId="9" fillId="0" borderId="0"/>
    <xf numFmtId="0" fontId="9" fillId="0" borderId="0"/>
    <xf numFmtId="175" fontId="134" fillId="54" borderId="26" applyNumberFormat="0" applyAlignment="0" applyProtection="0"/>
    <xf numFmtId="0" fontId="94" fillId="41" borderId="26" applyNumberFormat="0" applyAlignment="0" applyProtection="0"/>
    <xf numFmtId="0" fontId="165" fillId="0" borderId="53"/>
    <xf numFmtId="0" fontId="158" fillId="0" borderId="35" applyNumberFormat="0" applyFill="0" applyAlignment="0" applyProtection="0"/>
    <xf numFmtId="175" fontId="9" fillId="0" borderId="0"/>
    <xf numFmtId="0" fontId="9" fillId="0" borderId="0"/>
    <xf numFmtId="0" fontId="43" fillId="57" borderId="32" applyNumberFormat="0" applyFont="0" applyAlignment="0" applyProtection="0"/>
    <xf numFmtId="0" fontId="155" fillId="54" borderId="33" applyNumberFormat="0" applyAlignment="0" applyProtection="0"/>
    <xf numFmtId="4" fontId="221" fillId="75" borderId="58" applyNumberFormat="0" applyProtection="0">
      <alignment horizontal="right" vertical="center"/>
    </xf>
    <xf numFmtId="0" fontId="148" fillId="41" borderId="26" applyNumberFormat="0" applyAlignment="0" applyProtection="0"/>
    <xf numFmtId="0" fontId="155" fillId="54" borderId="33" applyNumberFormat="0" applyAlignment="0" applyProtection="0"/>
    <xf numFmtId="175" fontId="9" fillId="0" borderId="0"/>
    <xf numFmtId="4" fontId="221" fillId="77" borderId="58" applyNumberFormat="0" applyProtection="0">
      <alignment horizontal="right" vertical="center"/>
    </xf>
    <xf numFmtId="0" fontId="253" fillId="0" borderId="35" applyNumberFormat="0" applyFill="0" applyAlignment="0" applyProtection="0"/>
    <xf numFmtId="0" fontId="48" fillId="57" borderId="32" applyNumberFormat="0" applyFont="0" applyAlignment="0" applyProtection="0"/>
    <xf numFmtId="0" fontId="134" fillId="54" borderId="26" applyNumberFormat="0" applyAlignment="0" applyProtection="0"/>
    <xf numFmtId="0" fontId="9" fillId="0" borderId="0"/>
    <xf numFmtId="175" fontId="9" fillId="0" borderId="0"/>
    <xf numFmtId="0" fontId="94" fillId="41" borderId="26" applyNumberFormat="0" applyAlignment="0" applyProtection="0"/>
    <xf numFmtId="175" fontId="23" fillId="57" borderId="32" applyNumberFormat="0" applyFont="0" applyAlignment="0" applyProtection="0"/>
    <xf numFmtId="0" fontId="43" fillId="57" borderId="32" applyNumberFormat="0" applyFont="0" applyAlignment="0" applyProtection="0"/>
    <xf numFmtId="0" fontId="43" fillId="57" borderId="32" applyNumberFormat="0" applyFont="0" applyAlignment="0" applyProtection="0"/>
    <xf numFmtId="0" fontId="9" fillId="0" borderId="0"/>
    <xf numFmtId="0" fontId="43" fillId="57" borderId="32" applyNumberFormat="0" applyFont="0" applyAlignment="0" applyProtection="0"/>
    <xf numFmtId="0" fontId="43" fillId="57" borderId="32" applyNumberFormat="0" applyFont="0" applyAlignment="0" applyProtection="0"/>
    <xf numFmtId="0" fontId="137" fillId="57" borderId="32" applyNumberFormat="0" applyFont="0" applyAlignment="0" applyProtection="0"/>
    <xf numFmtId="0" fontId="9" fillId="5" borderId="16" applyNumberFormat="0" applyFont="0" applyAlignment="0" applyProtection="0"/>
    <xf numFmtId="175" fontId="23" fillId="57" borderId="32" applyNumberFormat="0" applyFont="0" applyAlignment="0" applyProtection="0"/>
    <xf numFmtId="0" fontId="45" fillId="57" borderId="32" applyNumberFormat="0" applyFont="0" applyAlignment="0" applyProtection="0"/>
    <xf numFmtId="0" fontId="43" fillId="57" borderId="32" applyNumberFormat="0" applyFont="0" applyAlignment="0" applyProtection="0"/>
    <xf numFmtId="0" fontId="43" fillId="57" borderId="32" applyNumberFormat="0" applyFont="0" applyAlignment="0" applyProtection="0"/>
    <xf numFmtId="0" fontId="45" fillId="57" borderId="32" applyNumberFormat="0" applyFont="0" applyAlignment="0" applyProtection="0"/>
    <xf numFmtId="0" fontId="43" fillId="57" borderId="32" applyNumberFormat="0" applyFont="0" applyAlignment="0" applyProtection="0"/>
    <xf numFmtId="0" fontId="45" fillId="57" borderId="32" applyNumberFormat="0" applyFont="0" applyAlignment="0" applyProtection="0"/>
    <xf numFmtId="0" fontId="43" fillId="57" borderId="32" applyNumberFormat="0" applyFont="0" applyAlignment="0" applyProtection="0"/>
    <xf numFmtId="0" fontId="43" fillId="57" borderId="32" applyNumberFormat="0" applyFont="0" applyAlignment="0" applyProtection="0"/>
    <xf numFmtId="0" fontId="43" fillId="57" borderId="32" applyNumberFormat="0" applyFont="0" applyAlignment="0" applyProtection="0"/>
    <xf numFmtId="0" fontId="43" fillId="57" borderId="32" applyNumberFormat="0" applyFont="0" applyAlignment="0" applyProtection="0"/>
    <xf numFmtId="0" fontId="43" fillId="57" borderId="32" applyNumberFormat="0" applyFont="0" applyAlignment="0" applyProtection="0"/>
    <xf numFmtId="0" fontId="155" fillId="54" borderId="33" applyNumberFormat="0" applyAlignment="0" applyProtection="0"/>
    <xf numFmtId="0" fontId="155" fillId="54" borderId="33" applyNumberFormat="0" applyAlignment="0" applyProtection="0"/>
    <xf numFmtId="0" fontId="156" fillId="54" borderId="33" applyNumberFormat="0" applyAlignment="0" applyProtection="0"/>
    <xf numFmtId="175" fontId="155" fillId="54" borderId="33" applyNumberFormat="0" applyAlignment="0" applyProtection="0"/>
    <xf numFmtId="0" fontId="156" fillId="54" borderId="33" applyNumberFormat="0" applyAlignment="0" applyProtection="0"/>
    <xf numFmtId="0" fontId="155" fillId="54" borderId="33" applyNumberFormat="0" applyAlignment="0" applyProtection="0"/>
    <xf numFmtId="0" fontId="155" fillId="54" borderId="33" applyNumberFormat="0" applyAlignment="0" applyProtection="0"/>
    <xf numFmtId="0" fontId="156" fillId="54" borderId="33" applyNumberFormat="0" applyAlignment="0" applyProtection="0"/>
    <xf numFmtId="0" fontId="155" fillId="54" borderId="33" applyNumberFormat="0" applyAlignment="0" applyProtection="0"/>
    <xf numFmtId="0" fontId="156" fillId="54" borderId="33" applyNumberFormat="0" applyAlignment="0" applyProtection="0"/>
    <xf numFmtId="0" fontId="155" fillId="54" borderId="33" applyNumberFormat="0" applyAlignment="0" applyProtection="0"/>
    <xf numFmtId="0" fontId="155" fillId="54" borderId="33" applyNumberFormat="0" applyAlignment="0" applyProtection="0"/>
    <xf numFmtId="0" fontId="155" fillId="54" borderId="33" applyNumberFormat="0" applyAlignment="0" applyProtection="0"/>
    <xf numFmtId="0" fontId="155" fillId="54" borderId="33" applyNumberFormat="0" applyAlignment="0" applyProtection="0"/>
    <xf numFmtId="0" fontId="155" fillId="54" borderId="33" applyNumberFormat="0" applyAlignment="0" applyProtection="0"/>
    <xf numFmtId="9" fontId="9" fillId="0" borderId="0" applyFont="0" applyFill="0" applyBorder="0" applyAlignment="0" applyProtection="0"/>
    <xf numFmtId="0" fontId="157" fillId="0" borderId="35" applyNumberFormat="0" applyFill="0" applyAlignment="0" applyProtection="0"/>
    <xf numFmtId="0" fontId="157" fillId="0" borderId="35" applyNumberFormat="0" applyFill="0" applyAlignment="0" applyProtection="0"/>
    <xf numFmtId="0" fontId="157" fillId="0" borderId="35" applyNumberFormat="0" applyFill="0" applyAlignment="0" applyProtection="0"/>
    <xf numFmtId="0" fontId="158" fillId="0" borderId="35" applyNumberFormat="0" applyFill="0" applyAlignment="0" applyProtection="0"/>
    <xf numFmtId="175" fontId="157" fillId="0" borderId="35" applyNumberFormat="0" applyFill="0" applyAlignment="0" applyProtection="0"/>
    <xf numFmtId="0" fontId="158" fillId="0" borderId="35" applyNumberFormat="0" applyFill="0" applyAlignment="0" applyProtection="0"/>
    <xf numFmtId="0" fontId="157" fillId="0" borderId="35" applyNumberFormat="0" applyFill="0" applyAlignment="0" applyProtection="0"/>
    <xf numFmtId="0" fontId="157" fillId="0" borderId="35" applyNumberFormat="0" applyFill="0" applyAlignment="0" applyProtection="0"/>
    <xf numFmtId="0" fontId="158" fillId="0" borderId="35" applyNumberFormat="0" applyFill="0" applyAlignment="0" applyProtection="0"/>
    <xf numFmtId="0" fontId="157" fillId="0" borderId="35" applyNumberFormat="0" applyFill="0" applyAlignment="0" applyProtection="0"/>
    <xf numFmtId="0" fontId="158" fillId="0" borderId="35" applyNumberFormat="0" applyFill="0" applyAlignment="0" applyProtection="0"/>
    <xf numFmtId="0" fontId="157" fillId="0" borderId="35" applyNumberFormat="0" applyFill="0" applyAlignment="0" applyProtection="0"/>
    <xf numFmtId="0" fontId="157" fillId="0" borderId="35" applyNumberFormat="0" applyFill="0" applyAlignment="0" applyProtection="0"/>
    <xf numFmtId="0" fontId="157" fillId="0" borderId="35" applyNumberFormat="0" applyFill="0" applyAlignment="0" applyProtection="0"/>
    <xf numFmtId="0" fontId="157" fillId="0" borderId="35" applyNumberFormat="0" applyFill="0" applyAlignment="0" applyProtection="0"/>
    <xf numFmtId="0" fontId="157" fillId="0" borderId="35" applyNumberFormat="0" applyFill="0" applyAlignment="0" applyProtection="0"/>
    <xf numFmtId="0" fontId="84" fillId="54" borderId="26" applyNumberFormat="0" applyAlignment="0" applyProtection="0"/>
    <xf numFmtId="9" fontId="9" fillId="0" borderId="0" applyFont="0" applyFill="0" applyBorder="0" applyAlignment="0" applyProtection="0"/>
    <xf numFmtId="0" fontId="9" fillId="0" borderId="0"/>
    <xf numFmtId="0" fontId="155" fillId="54" borderId="33" applyNumberFormat="0" applyAlignment="0" applyProtection="0"/>
    <xf numFmtId="0" fontId="9" fillId="0" borderId="0" applyFont="0" applyFill="0" applyBorder="0" applyAlignment="0" applyProtection="0"/>
    <xf numFmtId="0" fontId="148" fillId="41" borderId="26" applyNumberFormat="0" applyAlignment="0" applyProtection="0"/>
    <xf numFmtId="0" fontId="22" fillId="57" borderId="32" applyNumberFormat="0" applyFont="0" applyAlignment="0" applyProtection="0"/>
    <xf numFmtId="0" fontId="9" fillId="0" borderId="0"/>
    <xf numFmtId="9"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175" fontId="9" fillId="0" borderId="0"/>
    <xf numFmtId="0" fontId="9" fillId="0" borderId="0"/>
    <xf numFmtId="175" fontId="9" fillId="0" borderId="0"/>
    <xf numFmtId="0" fontId="9" fillId="0" borderId="0"/>
    <xf numFmtId="0" fontId="9" fillId="0" borderId="0"/>
    <xf numFmtId="175" fontId="9" fillId="0" borderId="0"/>
    <xf numFmtId="0" fontId="9" fillId="0" borderId="0"/>
    <xf numFmtId="0" fontId="9" fillId="5" borderId="16" applyNumberFormat="0" applyFont="0" applyAlignment="0" applyProtection="0"/>
    <xf numFmtId="9" fontId="9" fillId="0" borderId="0" applyFont="0" applyFill="0" applyBorder="0" applyAlignment="0" applyProtection="0"/>
    <xf numFmtId="0" fontId="45" fillId="57" borderId="32"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45" fillId="57" borderId="32" applyNumberFormat="0" applyFont="0" applyAlignment="0" applyProtection="0"/>
    <xf numFmtId="0" fontId="9" fillId="0" borderId="0"/>
    <xf numFmtId="0" fontId="9" fillId="0" borderId="0"/>
    <xf numFmtId="167" fontId="9" fillId="0" borderId="0" applyFont="0" applyFill="0" applyBorder="0" applyAlignment="0" applyProtection="0"/>
    <xf numFmtId="0" fontId="155" fillId="54" borderId="33" applyNumberFormat="0" applyAlignment="0" applyProtection="0"/>
    <xf numFmtId="9" fontId="9" fillId="0" borderId="0" applyFont="0" applyFill="0" applyBorder="0" applyAlignment="0" applyProtection="0"/>
    <xf numFmtId="0" fontId="9" fillId="0" borderId="0"/>
    <xf numFmtId="0" fontId="191" fillId="0" borderId="53"/>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165" fillId="0" borderId="53"/>
    <xf numFmtId="0" fontId="165" fillId="0" borderId="53"/>
    <xf numFmtId="0" fontId="206" fillId="66" borderId="53"/>
    <xf numFmtId="0" fontId="9" fillId="13" borderId="0" applyNumberFormat="0" applyBorder="0" applyAlignment="0" applyProtection="0"/>
    <xf numFmtId="0" fontId="9" fillId="17" borderId="0" applyNumberFormat="0" applyBorder="0" applyAlignment="0" applyProtection="0"/>
    <xf numFmtId="0" fontId="9" fillId="21" borderId="0" applyNumberFormat="0" applyBorder="0" applyAlignment="0" applyProtection="0"/>
    <xf numFmtId="0" fontId="9" fillId="25" borderId="0" applyNumberFormat="0" applyBorder="0" applyAlignment="0" applyProtection="0"/>
    <xf numFmtId="0" fontId="9" fillId="29" borderId="0" applyNumberFormat="0" applyBorder="0" applyAlignment="0" applyProtection="0"/>
    <xf numFmtId="0" fontId="9" fillId="33" borderId="0" applyNumberFormat="0" applyBorder="0" applyAlignment="0" applyProtection="0"/>
    <xf numFmtId="216" fontId="9" fillId="14" borderId="0" applyNumberFormat="0" applyBorder="0" applyAlignment="0" applyProtection="0"/>
    <xf numFmtId="217" fontId="9" fillId="14" borderId="0" applyNumberFormat="0" applyBorder="0" applyAlignment="0" applyProtection="0"/>
    <xf numFmtId="218" fontId="9" fillId="14" borderId="0" applyNumberFormat="0" applyBorder="0" applyAlignment="0" applyProtection="0"/>
    <xf numFmtId="0" fontId="9" fillId="14" borderId="0" applyNumberFormat="0" applyBorder="0" applyAlignment="0" applyProtection="0"/>
    <xf numFmtId="0" fontId="9" fillId="18" borderId="0" applyNumberFormat="0" applyBorder="0" applyAlignment="0" applyProtection="0"/>
    <xf numFmtId="0" fontId="9" fillId="22" borderId="0" applyNumberFormat="0" applyBorder="0" applyAlignment="0" applyProtection="0"/>
    <xf numFmtId="0" fontId="9" fillId="26" borderId="0" applyNumberFormat="0" applyBorder="0" applyAlignment="0" applyProtection="0"/>
    <xf numFmtId="0" fontId="9" fillId="30" borderId="0" applyNumberFormat="0" applyBorder="0" applyAlignment="0" applyProtection="0"/>
    <xf numFmtId="0" fontId="9" fillId="34" borderId="0" applyNumberFormat="0" applyBorder="0" applyAlignment="0" applyProtection="0"/>
    <xf numFmtId="0" fontId="175" fillId="60" borderId="53"/>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155" fillId="54" borderId="33" applyNumberFormat="0" applyAlignment="0" applyProtection="0"/>
    <xf numFmtId="0" fontId="134" fillId="54" borderId="26" applyNumberFormat="0" applyAlignment="0" applyProtection="0"/>
    <xf numFmtId="0" fontId="135" fillId="54" borderId="26" applyNumberFormat="0" applyAlignment="0" applyProtection="0"/>
    <xf numFmtId="4" fontId="219" fillId="68" borderId="58" applyNumberFormat="0" applyProtection="0">
      <alignment vertical="center"/>
    </xf>
    <xf numFmtId="0" fontId="157" fillId="68" borderId="58" applyNumberFormat="0" applyProtection="0">
      <alignment horizontal="left" vertical="top" indent="1"/>
    </xf>
    <xf numFmtId="4" fontId="221" fillId="71" borderId="58" applyNumberFormat="0" applyProtection="0">
      <alignment horizontal="right" vertical="center"/>
    </xf>
    <xf numFmtId="4" fontId="221" fillId="74" borderId="58" applyNumberFormat="0" applyProtection="0">
      <alignment horizontal="right" vertical="center"/>
    </xf>
    <xf numFmtId="0" fontId="129" fillId="64" borderId="58" applyNumberFormat="0" applyProtection="0">
      <alignment horizontal="left" vertical="top" indent="1"/>
    </xf>
    <xf numFmtId="0" fontId="129" fillId="80" borderId="58" applyNumberFormat="0" applyProtection="0">
      <alignment horizontal="left" vertical="top" indent="1"/>
    </xf>
    <xf numFmtId="0" fontId="22" fillId="80" borderId="58" applyNumberFormat="0" applyProtection="0">
      <alignment horizontal="left" vertical="center" indent="1"/>
    </xf>
    <xf numFmtId="0" fontId="157" fillId="0" borderId="35" applyNumberFormat="0" applyFill="0" applyAlignment="0" applyProtection="0"/>
    <xf numFmtId="0" fontId="134" fillId="54" borderId="26" applyNumberFormat="0" applyAlignment="0" applyProtection="0"/>
    <xf numFmtId="0" fontId="247" fillId="41" borderId="26" applyNumberFormat="0" applyAlignment="0" applyProtection="0"/>
    <xf numFmtId="0" fontId="135" fillId="54" borderId="26" applyNumberFormat="0" applyAlignment="0" applyProtection="0"/>
    <xf numFmtId="0" fontId="22" fillId="57" borderId="32" applyNumberFormat="0" applyFont="0" applyAlignment="0" applyProtection="0"/>
    <xf numFmtId="0" fontId="22" fillId="57" borderId="32" applyNumberFormat="0" applyFont="0" applyAlignment="0" applyProtection="0"/>
    <xf numFmtId="0" fontId="22" fillId="79" borderId="58" applyNumberFormat="0" applyProtection="0">
      <alignment horizontal="left" vertical="top" indent="1"/>
    </xf>
    <xf numFmtId="0" fontId="94" fillId="41" borderId="26" applyNumberFormat="0" applyAlignment="0" applyProtection="0"/>
    <xf numFmtId="0" fontId="22" fillId="81" borderId="58" applyNumberFormat="0" applyProtection="0">
      <alignment horizontal="left" vertical="top" indent="1"/>
    </xf>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43" fillId="57" borderId="32" applyNumberFormat="0" applyFont="0" applyAlignment="0" applyProtection="0"/>
    <xf numFmtId="228" fontId="162" fillId="0" borderId="48"/>
    <xf numFmtId="0" fontId="43" fillId="57" borderId="32" applyNumberFormat="0" applyFont="0" applyAlignment="0" applyProtection="0"/>
    <xf numFmtId="0" fontId="206" fillId="66" borderId="53"/>
    <xf numFmtId="0" fontId="199" fillId="59" borderId="53"/>
    <xf numFmtId="0" fontId="199" fillId="59" borderId="53"/>
    <xf numFmtId="0" fontId="199" fillId="0" borderId="53"/>
    <xf numFmtId="0" fontId="188" fillId="0" borderId="53"/>
    <xf numFmtId="0" fontId="188" fillId="0" borderId="53"/>
    <xf numFmtId="0" fontId="191" fillId="0" borderId="53"/>
    <xf numFmtId="0" fontId="202" fillId="0" borderId="49"/>
    <xf numFmtId="0" fontId="91" fillId="0" borderId="47">
      <alignment horizontal="left" vertical="center"/>
    </xf>
    <xf numFmtId="0" fontId="249" fillId="54" borderId="26" applyNumberFormat="0" applyAlignment="0" applyProtection="0"/>
    <xf numFmtId="0" fontId="22" fillId="81" borderId="58" applyNumberFormat="0" applyProtection="0">
      <alignment horizontal="left" vertical="center" indent="1"/>
    </xf>
    <xf numFmtId="0" fontId="191" fillId="0" borderId="53"/>
    <xf numFmtId="4" fontId="221" fillId="75" borderId="58" applyNumberFormat="0" applyProtection="0">
      <alignment horizontal="right" vertical="center"/>
    </xf>
    <xf numFmtId="4" fontId="221" fillId="61" borderId="58" applyNumberFormat="0" applyProtection="0">
      <alignment horizontal="right" vertical="center"/>
    </xf>
    <xf numFmtId="4" fontId="221" fillId="70" borderId="58" applyNumberFormat="0" applyProtection="0">
      <alignment horizontal="right" vertical="center"/>
    </xf>
    <xf numFmtId="4" fontId="221" fillId="68" borderId="58" applyNumberFormat="0" applyProtection="0">
      <alignment horizontal="left" vertical="center" indent="1"/>
    </xf>
    <xf numFmtId="0" fontId="155" fillId="54" borderId="33" applyNumberFormat="0" applyAlignment="0" applyProtection="0"/>
    <xf numFmtId="0" fontId="157" fillId="0" borderId="35" applyNumberFormat="0" applyFill="0" applyAlignment="0" applyProtection="0"/>
    <xf numFmtId="0" fontId="157" fillId="0" borderId="35" applyNumberFormat="0" applyFill="0" applyAlignment="0" applyProtection="0"/>
    <xf numFmtId="0" fontId="158" fillId="0" borderId="35" applyNumberFormat="0" applyFill="0" applyAlignment="0" applyProtection="0"/>
    <xf numFmtId="0" fontId="43" fillId="57" borderId="32" applyNumberFormat="0" applyFont="0" applyAlignment="0" applyProtection="0"/>
    <xf numFmtId="0" fontId="43" fillId="57" borderId="32"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134" fillId="54" borderId="26" applyNumberFormat="0" applyAlignment="0" applyProtection="0"/>
    <xf numFmtId="0" fontId="134" fillId="54" borderId="26" applyNumberFormat="0" applyAlignment="0" applyProtection="0"/>
    <xf numFmtId="0" fontId="134" fillId="54" borderId="26" applyNumberFormat="0" applyAlignment="0" applyProtection="0"/>
    <xf numFmtId="0" fontId="134" fillId="54" borderId="26" applyNumberFormat="0" applyAlignment="0" applyProtection="0"/>
    <xf numFmtId="0" fontId="148" fillId="41" borderId="26" applyNumberFormat="0" applyAlignment="0" applyProtection="0"/>
    <xf numFmtId="0" fontId="148" fillId="41" borderId="26" applyNumberFormat="0" applyAlignment="0" applyProtection="0"/>
    <xf numFmtId="0" fontId="149" fillId="41" borderId="26" applyNumberFormat="0" applyAlignment="0" applyProtection="0"/>
    <xf numFmtId="175" fontId="148" fillId="41" borderId="26" applyNumberFormat="0" applyAlignment="0" applyProtection="0"/>
    <xf numFmtId="0" fontId="43" fillId="57" borderId="32" applyNumberFormat="0" applyFont="0" applyAlignment="0" applyProtection="0"/>
    <xf numFmtId="43" fontId="9" fillId="0" borderId="0" applyFont="0" applyFill="0" applyBorder="0" applyAlignment="0" applyProtection="0"/>
    <xf numFmtId="0" fontId="43" fillId="57" borderId="32" applyNumberFormat="0" applyFont="0" applyAlignment="0" applyProtection="0"/>
    <xf numFmtId="0" fontId="45" fillId="57" borderId="32" applyNumberFormat="0" applyFont="0" applyAlignment="0" applyProtection="0"/>
    <xf numFmtId="0" fontId="155" fillId="54" borderId="33" applyNumberFormat="0" applyAlignment="0" applyProtection="0"/>
    <xf numFmtId="0" fontId="155" fillId="54" borderId="33" applyNumberFormat="0" applyAlignment="0" applyProtection="0"/>
    <xf numFmtId="0" fontId="157" fillId="0" borderId="35" applyNumberFormat="0" applyFill="0" applyAlignment="0" applyProtection="0"/>
    <xf numFmtId="0" fontId="157" fillId="0" borderId="35" applyNumberFormat="0" applyFill="0" applyAlignment="0" applyProtection="0"/>
    <xf numFmtId="0" fontId="158" fillId="0" borderId="35" applyNumberFormat="0" applyFill="0" applyAlignment="0" applyProtection="0"/>
    <xf numFmtId="0" fontId="157" fillId="0" borderId="35" applyNumberFormat="0" applyFill="0" applyAlignment="0" applyProtection="0"/>
    <xf numFmtId="0" fontId="158" fillId="0" borderId="35" applyNumberFormat="0" applyFill="0" applyAlignment="0" applyProtection="0"/>
    <xf numFmtId="0" fontId="157" fillId="0" borderId="35" applyNumberFormat="0" applyFill="0" applyAlignment="0" applyProtection="0"/>
    <xf numFmtId="0" fontId="157" fillId="0" borderId="35" applyNumberFormat="0" applyFill="0" applyAlignment="0" applyProtection="0"/>
    <xf numFmtId="43" fontId="9" fillId="0" borderId="0" applyFont="0" applyFill="0" applyBorder="0" applyAlignment="0" applyProtection="0"/>
    <xf numFmtId="0" fontId="157" fillId="0" borderId="35" applyNumberFormat="0" applyFill="0" applyAlignment="0" applyProtection="0"/>
    <xf numFmtId="0" fontId="165" fillId="0" borderId="53"/>
    <xf numFmtId="43" fontId="9" fillId="0" borderId="0" applyFont="0" applyFill="0" applyBorder="0" applyAlignment="0" applyProtection="0"/>
    <xf numFmtId="0" fontId="165" fillId="0" borderId="53"/>
    <xf numFmtId="0" fontId="45" fillId="57" borderId="32" applyNumberFormat="0" applyFont="0" applyAlignment="0" applyProtection="0"/>
    <xf numFmtId="0" fontId="53" fillId="57" borderId="32" applyNumberFormat="0" applyFont="0" applyAlignment="0" applyProtection="0"/>
    <xf numFmtId="0" fontId="253" fillId="0" borderId="35" applyNumberFormat="0" applyFill="0" applyAlignment="0" applyProtection="0"/>
    <xf numFmtId="0" fontId="248" fillId="54" borderId="33" applyNumberFormat="0" applyAlignment="0" applyProtection="0"/>
    <xf numFmtId="0" fontId="22" fillId="79" borderId="58" applyNumberFormat="0" applyProtection="0">
      <alignment horizontal="left" vertical="top" indent="1"/>
    </xf>
    <xf numFmtId="0" fontId="189" fillId="0" borderId="53"/>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158" fillId="0" borderId="35" applyNumberFormat="0" applyFill="0" applyAlignment="0" applyProtection="0"/>
    <xf numFmtId="0" fontId="158" fillId="0" borderId="35" applyNumberFormat="0" applyFill="0" applyAlignment="0" applyProtection="0"/>
    <xf numFmtId="0" fontId="157" fillId="0" borderId="35" applyNumberFormat="0" applyFill="0" applyAlignment="0" applyProtection="0"/>
    <xf numFmtId="0" fontId="43" fillId="57" borderId="32" applyNumberFormat="0" applyFont="0" applyAlignment="0" applyProtection="0"/>
    <xf numFmtId="0" fontId="43" fillId="57" borderId="32" applyNumberFormat="0" applyFont="0" applyAlignment="0" applyProtection="0"/>
    <xf numFmtId="0" fontId="45" fillId="57" borderId="32"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 fontId="219" fillId="68" borderId="58" applyNumberFormat="0" applyProtection="0">
      <alignment vertical="center"/>
    </xf>
    <xf numFmtId="4" fontId="221" fillId="68" borderId="58" applyNumberFormat="0" applyProtection="0">
      <alignment horizontal="left" vertical="center" indent="1"/>
    </xf>
    <xf numFmtId="4" fontId="221" fillId="70" borderId="58" applyNumberFormat="0" applyProtection="0">
      <alignment horizontal="right" vertical="center"/>
    </xf>
    <xf numFmtId="4" fontId="221" fillId="71" borderId="58" applyNumberFormat="0" applyProtection="0">
      <alignment horizontal="right" vertical="center"/>
    </xf>
    <xf numFmtId="4" fontId="221" fillId="72" borderId="58" applyNumberFormat="0" applyProtection="0">
      <alignment horizontal="right" vertical="center"/>
    </xf>
    <xf numFmtId="4" fontId="221" fillId="73" borderId="58" applyNumberFormat="0" applyProtection="0">
      <alignment horizontal="right" vertical="center"/>
    </xf>
    <xf numFmtId="4" fontId="221" fillId="76" borderId="58" applyNumberFormat="0" applyProtection="0">
      <alignment horizontal="right" vertical="center"/>
    </xf>
    <xf numFmtId="0" fontId="22" fillId="69" borderId="58" applyNumberFormat="0" applyProtection="0">
      <alignment horizontal="left" vertical="top" indent="1"/>
    </xf>
    <xf numFmtId="0" fontId="22" fillId="80" borderId="58" applyNumberFormat="0" applyProtection="0">
      <alignment horizontal="left" vertical="center" indent="1"/>
    </xf>
    <xf numFmtId="0" fontId="22" fillId="80" borderId="58" applyNumberFormat="0" applyProtection="0">
      <alignment horizontal="left" vertical="top" indent="1"/>
    </xf>
    <xf numFmtId="0" fontId="22" fillId="79" borderId="58" applyNumberFormat="0" applyProtection="0">
      <alignment horizontal="left" vertical="center" indent="1"/>
    </xf>
    <xf numFmtId="0" fontId="22" fillId="79" borderId="58" applyNumberFormat="0" applyProtection="0">
      <alignment horizontal="left" vertical="top" indent="1"/>
    </xf>
    <xf numFmtId="0" fontId="22" fillId="81" borderId="58" applyNumberFormat="0" applyProtection="0">
      <alignment horizontal="left" vertical="center" indent="1"/>
    </xf>
    <xf numFmtId="0" fontId="22" fillId="81" borderId="58" applyNumberFormat="0" applyProtection="0">
      <alignment horizontal="left" vertical="top" indent="1"/>
    </xf>
    <xf numFmtId="4" fontId="221" fillId="81" borderId="58" applyNumberFormat="0" applyProtection="0">
      <alignment vertical="center"/>
    </xf>
    <xf numFmtId="4" fontId="222" fillId="81" borderId="58" applyNumberFormat="0" applyProtection="0">
      <alignment vertical="center"/>
    </xf>
    <xf numFmtId="4" fontId="221" fillId="81" borderId="58" applyNumberFormat="0" applyProtection="0">
      <alignment horizontal="right" vertical="center"/>
    </xf>
    <xf numFmtId="4" fontId="222" fillId="81" borderId="58" applyNumberFormat="0" applyProtection="0">
      <alignment horizontal="right" vertical="center"/>
    </xf>
    <xf numFmtId="4" fontId="219" fillId="79" borderId="58" applyNumberFormat="0" applyProtection="0">
      <alignment horizontal="left" vertical="center" indent="1"/>
    </xf>
    <xf numFmtId="0" fontId="129" fillId="80" borderId="58" applyNumberFormat="0" applyProtection="0">
      <alignment horizontal="left" vertical="top" indent="1"/>
    </xf>
    <xf numFmtId="4" fontId="223" fillId="80" borderId="60" applyNumberFormat="0" applyProtection="0">
      <alignment horizontal="left" vertical="center" indent="1"/>
    </xf>
    <xf numFmtId="4" fontId="224" fillId="81" borderId="58" applyNumberFormat="0" applyProtection="0">
      <alignment horizontal="right" vertical="center"/>
    </xf>
    <xf numFmtId="0" fontId="189" fillId="0" borderId="53"/>
    <xf numFmtId="44" fontId="9" fillId="0" borderId="0" applyFont="0" applyFill="0" applyBorder="0" applyAlignment="0" applyProtection="0"/>
    <xf numFmtId="0" fontId="230" fillId="0" borderId="53"/>
    <xf numFmtId="17" fontId="192" fillId="62" borderId="68"/>
    <xf numFmtId="0" fontId="247" fillId="41" borderId="26" applyNumberFormat="0" applyAlignment="0" applyProtection="0"/>
    <xf numFmtId="0" fontId="248" fillId="54" borderId="33" applyNumberFormat="0" applyAlignment="0" applyProtection="0"/>
    <xf numFmtId="0" fontId="249" fillId="54" borderId="26" applyNumberFormat="0" applyAlignment="0" applyProtection="0"/>
    <xf numFmtId="0" fontId="129" fillId="64" borderId="58" applyNumberFormat="0" applyProtection="0">
      <alignment horizontal="left" vertical="top" indent="1"/>
    </xf>
    <xf numFmtId="0" fontId="53" fillId="57" borderId="32" applyNumberFormat="0" applyFont="0" applyAlignment="0" applyProtection="0"/>
    <xf numFmtId="0" fontId="135" fillId="54" borderId="26" applyNumberFormat="0" applyAlignment="0" applyProtection="0"/>
    <xf numFmtId="0" fontId="22" fillId="68" borderId="69" applyNumberFormat="0" applyBorder="0">
      <protection locked="0"/>
    </xf>
    <xf numFmtId="0" fontId="22" fillId="57" borderId="32" applyNumberFormat="0" applyFont="0" applyAlignment="0" applyProtection="0"/>
    <xf numFmtId="0" fontId="45" fillId="57" borderId="32" applyNumberFormat="0" applyFont="0" applyAlignment="0" applyProtection="0"/>
    <xf numFmtId="0" fontId="22" fillId="57" borderId="32" applyNumberFormat="0" applyFont="0" applyAlignment="0" applyProtection="0"/>
    <xf numFmtId="0" fontId="22" fillId="57" borderId="32" applyNumberFormat="0" applyFont="0" applyAlignment="0" applyProtection="0"/>
    <xf numFmtId="0" fontId="22" fillId="69" borderId="58" applyNumberFormat="0" applyProtection="0">
      <alignment horizontal="left" vertical="center" indent="1"/>
    </xf>
    <xf numFmtId="17" fontId="192" fillId="62" borderId="68"/>
    <xf numFmtId="0" fontId="157" fillId="0" borderId="35" applyNumberFormat="0" applyFill="0" applyAlignment="0" applyProtection="0"/>
    <xf numFmtId="0" fontId="155" fillId="54" borderId="33" applyNumberFormat="0" applyAlignment="0" applyProtection="0"/>
    <xf numFmtId="0" fontId="98" fillId="54" borderId="33" applyNumberFormat="0" applyAlignment="0" applyProtection="0"/>
    <xf numFmtId="0" fontId="98" fillId="54" borderId="33" applyNumberFormat="0" applyAlignment="0" applyProtection="0"/>
    <xf numFmtId="0" fontId="48" fillId="57" borderId="32" applyNumberFormat="0" applyFont="0" applyAlignment="0" applyProtection="0"/>
    <xf numFmtId="0" fontId="199" fillId="59" borderId="53"/>
    <xf numFmtId="0" fontId="191" fillId="0" borderId="53"/>
    <xf numFmtId="0" fontId="137" fillId="57" borderId="32" applyNumberFormat="0" applyFont="0" applyAlignment="0" applyProtection="0"/>
    <xf numFmtId="0" fontId="43" fillId="57" borderId="32" applyNumberFormat="0" applyFont="0" applyAlignment="0" applyProtection="0"/>
    <xf numFmtId="0" fontId="148" fillId="41" borderId="26" applyNumberFormat="0" applyAlignment="0" applyProtection="0"/>
    <xf numFmtId="0" fontId="191" fillId="0" borderId="53"/>
    <xf numFmtId="0" fontId="188" fillId="0" borderId="53"/>
    <xf numFmtId="0" fontId="188" fillId="0" borderId="53"/>
    <xf numFmtId="0" fontId="199" fillId="0" borderId="53"/>
    <xf numFmtId="0" fontId="199" fillId="59" borderId="53"/>
    <xf numFmtId="0" fontId="199" fillId="59" borderId="53"/>
    <xf numFmtId="0" fontId="91" fillId="0" borderId="47">
      <alignment horizontal="left" vertical="center"/>
    </xf>
    <xf numFmtId="0" fontId="84" fillId="54" borderId="26" applyNumberFormat="0" applyAlignment="0" applyProtection="0"/>
    <xf numFmtId="0" fontId="202" fillId="0" borderId="49"/>
    <xf numFmtId="0" fontId="206" fillId="66" borderId="53"/>
    <xf numFmtId="0" fontId="22" fillId="79" borderId="58" applyNumberFormat="0" applyProtection="0">
      <alignment horizontal="left" vertical="center" indent="1"/>
    </xf>
    <xf numFmtId="0" fontId="22" fillId="80" borderId="58" applyNumberFormat="0" applyProtection="0">
      <alignment horizontal="left" vertical="center" indent="1"/>
    </xf>
    <xf numFmtId="0" fontId="43" fillId="57" borderId="32" applyNumberFormat="0" applyFont="0" applyAlignment="0" applyProtection="0"/>
    <xf numFmtId="0" fontId="98" fillId="54" borderId="33" applyNumberFormat="0" applyAlignment="0" applyProtection="0"/>
    <xf numFmtId="0" fontId="98" fillId="54" borderId="33" applyNumberFormat="0" applyAlignment="0" applyProtection="0"/>
    <xf numFmtId="0" fontId="100" fillId="0" borderId="35" applyNumberFormat="0" applyFill="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3" fillId="57" borderId="32" applyNumberFormat="0" applyFont="0" applyAlignment="0" applyProtection="0"/>
    <xf numFmtId="175" fontId="23" fillId="57" borderId="3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0" fontId="9" fillId="0" borderId="0"/>
    <xf numFmtId="0" fontId="134" fillId="54" borderId="26" applyNumberForma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2" fillId="69" borderId="58" applyNumberFormat="0" applyProtection="0">
      <alignment horizontal="left" vertical="top" indent="1"/>
    </xf>
    <xf numFmtId="0" fontId="175" fillId="60" borderId="53"/>
    <xf numFmtId="0" fontId="156" fillId="54" borderId="33" applyNumberFormat="0" applyAlignment="0" applyProtection="0"/>
    <xf numFmtId="0" fontId="100" fillId="0" borderId="35" applyNumberFormat="0" applyFill="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84" fillId="54" borderId="26" applyNumberFormat="0" applyAlignment="0" applyProtection="0"/>
    <xf numFmtId="0" fontId="165" fillId="0" borderId="53"/>
    <xf numFmtId="0" fontId="158" fillId="0" borderId="35" applyNumberFormat="0" applyFill="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34" fillId="54" borderId="26" applyNumberFormat="0" applyAlignment="0" applyProtection="0"/>
    <xf numFmtId="4" fontId="221" fillId="81" borderId="58" applyNumberFormat="0" applyProtection="0">
      <alignment horizontal="right" vertical="center"/>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53" fillId="57" borderId="32" applyNumberFormat="0" applyFont="0" applyAlignment="0" applyProtection="0"/>
    <xf numFmtId="0" fontId="94" fillId="41" borderId="26" applyNumberFormat="0" applyAlignment="0" applyProtection="0"/>
    <xf numFmtId="0" fontId="91" fillId="0" borderId="67" applyNumberFormat="0" applyAlignment="0" applyProtection="0">
      <alignment horizontal="left" vertical="center"/>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57" fillId="0" borderId="35" applyNumberFormat="0" applyFill="0" applyAlignment="0" applyProtection="0"/>
    <xf numFmtId="0" fontId="43" fillId="57" borderId="32" applyNumberFormat="0" applyFont="0" applyAlignment="0" applyProtection="0"/>
    <xf numFmtId="0" fontId="9" fillId="0" borderId="0"/>
    <xf numFmtId="0" fontId="157" fillId="0" borderId="35" applyNumberFormat="0" applyFill="0" applyAlignment="0" applyProtection="0"/>
    <xf numFmtId="0" fontId="157" fillId="0" borderId="35" applyNumberFormat="0" applyFill="0" applyAlignment="0" applyProtection="0"/>
    <xf numFmtId="0" fontId="157" fillId="0" borderId="35" applyNumberFormat="0" applyFill="0" applyAlignment="0" applyProtection="0"/>
    <xf numFmtId="0" fontId="157" fillId="0" borderId="35" applyNumberFormat="0" applyFill="0" applyAlignment="0" applyProtection="0"/>
    <xf numFmtId="0" fontId="157" fillId="0" borderId="35" applyNumberFormat="0" applyFill="0" applyAlignment="0" applyProtection="0"/>
    <xf numFmtId="0" fontId="158" fillId="0" borderId="35" applyNumberFormat="0" applyFill="0" applyAlignment="0" applyProtection="0"/>
    <xf numFmtId="0" fontId="157" fillId="0" borderId="35" applyNumberFormat="0" applyFill="0" applyAlignment="0" applyProtection="0"/>
    <xf numFmtId="0" fontId="158" fillId="0" borderId="35" applyNumberFormat="0" applyFill="0" applyAlignment="0" applyProtection="0"/>
    <xf numFmtId="0" fontId="157" fillId="0" borderId="35" applyNumberFormat="0" applyFill="0" applyAlignment="0" applyProtection="0"/>
    <xf numFmtId="0" fontId="157" fillId="0" borderId="35" applyNumberFormat="0" applyFill="0" applyAlignment="0" applyProtection="0"/>
    <xf numFmtId="0" fontId="158" fillId="0" borderId="35" applyNumberFormat="0" applyFill="0" applyAlignment="0" applyProtection="0"/>
    <xf numFmtId="175" fontId="157" fillId="0" borderId="35" applyNumberFormat="0" applyFill="0" applyAlignment="0" applyProtection="0"/>
    <xf numFmtId="0" fontId="158" fillId="0" borderId="35" applyNumberFormat="0" applyFill="0" applyAlignment="0" applyProtection="0"/>
    <xf numFmtId="0" fontId="157" fillId="0" borderId="35" applyNumberFormat="0" applyFill="0" applyAlignment="0" applyProtection="0"/>
    <xf numFmtId="0" fontId="48" fillId="57" borderId="32" applyNumberFormat="0" applyFont="0" applyAlignment="0" applyProtection="0"/>
    <xf numFmtId="0" fontId="155" fillId="54" borderId="33" applyNumberFormat="0" applyAlignment="0" applyProtection="0"/>
    <xf numFmtId="0" fontId="155" fillId="54" borderId="33" applyNumberFormat="0" applyAlignment="0" applyProtection="0"/>
    <xf numFmtId="0" fontId="155" fillId="54" borderId="33" applyNumberFormat="0" applyAlignment="0" applyProtection="0"/>
    <xf numFmtId="0" fontId="155" fillId="54" borderId="33" applyNumberFormat="0" applyAlignment="0" applyProtection="0"/>
    <xf numFmtId="0" fontId="43" fillId="57" borderId="32" applyNumberFormat="0" applyFont="0" applyAlignment="0" applyProtection="0"/>
    <xf numFmtId="0" fontId="155" fillId="54" borderId="33" applyNumberFormat="0" applyAlignment="0" applyProtection="0"/>
    <xf numFmtId="0" fontId="156" fillId="54" borderId="33" applyNumberFormat="0" applyAlignment="0" applyProtection="0"/>
    <xf numFmtId="0" fontId="155" fillId="54" borderId="33" applyNumberFormat="0" applyAlignment="0" applyProtection="0"/>
    <xf numFmtId="0" fontId="156" fillId="54" borderId="33" applyNumberFormat="0" applyAlignment="0" applyProtection="0"/>
    <xf numFmtId="0" fontId="155" fillId="54" borderId="33" applyNumberFormat="0" applyAlignment="0" applyProtection="0"/>
    <xf numFmtId="0" fontId="155" fillId="54" borderId="33" applyNumberFormat="0" applyAlignment="0" applyProtection="0"/>
    <xf numFmtId="0" fontId="156" fillId="54" borderId="33" applyNumberFormat="0" applyAlignment="0" applyProtection="0"/>
    <xf numFmtId="175" fontId="155" fillId="54" borderId="33" applyNumberFormat="0" applyAlignment="0" applyProtection="0"/>
    <xf numFmtId="0" fontId="156" fillId="54" borderId="33" applyNumberFormat="0" applyAlignment="0" applyProtection="0"/>
    <xf numFmtId="0" fontId="155" fillId="54" borderId="33" applyNumberFormat="0" applyAlignment="0" applyProtection="0"/>
    <xf numFmtId="0" fontId="43" fillId="57" borderId="32" applyNumberFormat="0" applyFont="0" applyAlignment="0" applyProtection="0"/>
    <xf numFmtId="0" fontId="43" fillId="57" borderId="32" applyNumberFormat="0" applyFont="0" applyAlignment="0" applyProtection="0"/>
    <xf numFmtId="0" fontId="43" fillId="57" borderId="32" applyNumberFormat="0" applyFont="0" applyAlignment="0" applyProtection="0"/>
    <xf numFmtId="0" fontId="45" fillId="57" borderId="32" applyNumberFormat="0" applyFont="0" applyAlignment="0" applyProtection="0"/>
    <xf numFmtId="0" fontId="43" fillId="57" borderId="32" applyNumberFormat="0" applyFont="0" applyAlignment="0" applyProtection="0"/>
    <xf numFmtId="0" fontId="43" fillId="57" borderId="32" applyNumberFormat="0" applyFont="0" applyAlignment="0" applyProtection="0"/>
    <xf numFmtId="0" fontId="45" fillId="57" borderId="32" applyNumberFormat="0" applyFont="0" applyAlignment="0" applyProtection="0"/>
    <xf numFmtId="175" fontId="23" fillId="57" borderId="32" applyNumberFormat="0" applyFont="0" applyAlignment="0" applyProtection="0"/>
    <xf numFmtId="0" fontId="137" fillId="57" borderId="32" applyNumberFormat="0" applyFont="0" applyAlignment="0" applyProtection="0"/>
    <xf numFmtId="0" fontId="43" fillId="57" borderId="32" applyNumberFormat="0" applyFont="0" applyAlignment="0" applyProtection="0"/>
    <xf numFmtId="0" fontId="43" fillId="57" borderId="32" applyNumberFormat="0" applyFont="0" applyAlignment="0" applyProtection="0"/>
    <xf numFmtId="0" fontId="165" fillId="0" borderId="53"/>
    <xf numFmtId="0" fontId="157" fillId="0" borderId="35" applyNumberFormat="0" applyFill="0" applyAlignment="0" applyProtection="0"/>
    <xf numFmtId="0" fontId="158" fillId="0" borderId="35" applyNumberFormat="0" applyFill="0" applyAlignment="0" applyProtection="0"/>
    <xf numFmtId="0" fontId="45" fillId="57" borderId="3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99" fillId="59" borderId="53"/>
    <xf numFmtId="0" fontId="157" fillId="0" borderId="35" applyNumberFormat="0" applyFill="0" applyAlignment="0" applyProtection="0"/>
    <xf numFmtId="0" fontId="135" fillId="54" borderId="26" applyNumberFormat="0" applyAlignment="0" applyProtection="0"/>
    <xf numFmtId="0" fontId="165" fillId="0" borderId="53"/>
    <xf numFmtId="0" fontId="206" fillId="0" borderId="53"/>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57" fillId="0" borderId="35" applyNumberFormat="0" applyFill="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55" fillId="54" borderId="33" applyNumberFormat="0" applyAlignment="0" applyProtection="0"/>
    <xf numFmtId="0" fontId="9" fillId="0" borderId="0"/>
    <xf numFmtId="0" fontId="156" fillId="54" borderId="33" applyNumberFormat="0" applyAlignment="0" applyProtection="0"/>
    <xf numFmtId="0" fontId="22" fillId="57" borderId="32" applyNumberFormat="0" applyFont="0" applyAlignment="0" applyProtection="0"/>
    <xf numFmtId="0" fontId="9" fillId="0" borderId="0"/>
    <xf numFmtId="0" fontId="148" fillId="41" borderId="26" applyNumberFormat="0" applyAlignment="0" applyProtection="0"/>
    <xf numFmtId="0" fontId="148" fillId="41" borderId="26" applyNumberFormat="0" applyAlignment="0" applyProtection="0"/>
    <xf numFmtId="0" fontId="148" fillId="41" borderId="26" applyNumberFormat="0" applyAlignment="0" applyProtection="0"/>
    <xf numFmtId="0" fontId="148" fillId="41" borderId="26" applyNumberFormat="0" applyAlignment="0" applyProtection="0"/>
    <xf numFmtId="0" fontId="149" fillId="41" borderId="26" applyNumberFormat="0" applyAlignment="0" applyProtection="0"/>
    <xf numFmtId="0" fontId="148" fillId="41" borderId="26" applyNumberFormat="0" applyAlignment="0" applyProtection="0"/>
    <xf numFmtId="0" fontId="149" fillId="41" borderId="26" applyNumberFormat="0" applyAlignment="0" applyProtection="0"/>
    <xf numFmtId="0" fontId="148" fillId="41" borderId="26" applyNumberFormat="0" applyAlignment="0" applyProtection="0"/>
    <xf numFmtId="0" fontId="148" fillId="41" borderId="26" applyNumberFormat="0" applyAlignment="0" applyProtection="0"/>
    <xf numFmtId="0" fontId="149" fillId="41" borderId="26" applyNumberFormat="0" applyAlignment="0" applyProtection="0"/>
    <xf numFmtId="175" fontId="148" fillId="41" borderId="26" applyNumberFormat="0" applyAlignment="0" applyProtection="0"/>
    <xf numFmtId="0" fontId="148" fillId="41" borderId="26" applyNumberFormat="0" applyAlignment="0" applyProtection="0"/>
    <xf numFmtId="0" fontId="148" fillId="41" borderId="26" applyNumberFormat="0" applyAlignment="0" applyProtection="0"/>
    <xf numFmtId="0" fontId="9" fillId="0" borderId="0"/>
    <xf numFmtId="0" fontId="9" fillId="0" borderId="0"/>
    <xf numFmtId="0" fontId="9" fillId="0" borderId="0"/>
    <xf numFmtId="220" fontId="9" fillId="0" borderId="0">
      <protection locked="0"/>
    </xf>
    <xf numFmtId="250" fontId="9" fillId="0" borderId="0">
      <protection locked="0"/>
    </xf>
    <xf numFmtId="0" fontId="9" fillId="0" borderId="0">
      <protection locked="0"/>
    </xf>
    <xf numFmtId="0" fontId="9" fillId="0" borderId="0"/>
    <xf numFmtId="0" fontId="9" fillId="0" borderId="0"/>
    <xf numFmtId="0" fontId="9" fillId="0" borderId="0"/>
    <xf numFmtId="0" fontId="157" fillId="0" borderId="35" applyNumberFormat="0" applyFill="0" applyAlignment="0" applyProtection="0"/>
    <xf numFmtId="0" fontId="22" fillId="79" borderId="58" applyNumberFormat="0" applyProtection="0">
      <alignment horizontal="left" vertical="center" indent="1"/>
    </xf>
    <xf numFmtId="0" fontId="9" fillId="0" borderId="0"/>
    <xf numFmtId="0" fontId="148" fillId="41" borderId="26" applyNumberFormat="0" applyAlignment="0" applyProtection="0"/>
    <xf numFmtId="0" fontId="134" fillId="54" borderId="26" applyNumberFormat="0" applyAlignment="0" applyProtection="0"/>
    <xf numFmtId="0" fontId="148" fillId="41" borderId="26" applyNumberFormat="0" applyAlignment="0" applyProtection="0"/>
    <xf numFmtId="0" fontId="149" fillId="41" borderId="26" applyNumberFormat="0" applyAlignment="0" applyProtection="0"/>
    <xf numFmtId="0" fontId="9" fillId="0" borderId="0"/>
    <xf numFmtId="0" fontId="9" fillId="0" borderId="0"/>
    <xf numFmtId="0" fontId="9" fillId="0" borderId="0"/>
    <xf numFmtId="0" fontId="9" fillId="0" borderId="0"/>
    <xf numFmtId="0" fontId="22" fillId="57" borderId="32" applyNumberFormat="0" applyFont="0" applyAlignment="0" applyProtection="0"/>
    <xf numFmtId="1" fontId="176" fillId="0" borderId="66">
      <alignment vertical="top"/>
    </xf>
    <xf numFmtId="0" fontId="98" fillId="54" borderId="33" applyNumberFormat="0" applyAlignment="0" applyProtection="0"/>
    <xf numFmtId="0" fontId="98" fillId="54" borderId="33" applyNumberFormat="0" applyAlignment="0" applyProtection="0"/>
    <xf numFmtId="0" fontId="134" fillId="54" borderId="26" applyNumberFormat="0" applyAlignment="0" applyProtection="0"/>
    <xf numFmtId="0" fontId="134" fillId="54" borderId="26" applyNumberFormat="0" applyAlignment="0" applyProtection="0"/>
    <xf numFmtId="0" fontId="134" fillId="54" borderId="26" applyNumberFormat="0" applyAlignment="0" applyProtection="0"/>
    <xf numFmtId="0" fontId="134" fillId="54" borderId="26" applyNumberFormat="0" applyAlignment="0" applyProtection="0"/>
    <xf numFmtId="0" fontId="135" fillId="54" borderId="26" applyNumberFormat="0" applyAlignment="0" applyProtection="0"/>
    <xf numFmtId="0" fontId="134" fillId="54" borderId="26" applyNumberFormat="0" applyAlignment="0" applyProtection="0"/>
    <xf numFmtId="0" fontId="135" fillId="54" borderId="26" applyNumberFormat="0" applyAlignment="0" applyProtection="0"/>
    <xf numFmtId="0" fontId="134" fillId="54" borderId="26" applyNumberFormat="0" applyAlignment="0" applyProtection="0"/>
    <xf numFmtId="0" fontId="135" fillId="54" borderId="26" applyNumberFormat="0" applyAlignment="0" applyProtection="0"/>
    <xf numFmtId="175" fontId="134" fillId="54" borderId="26" applyNumberFormat="0" applyAlignment="0" applyProtection="0"/>
    <xf numFmtId="0" fontId="135" fillId="54" borderId="26" applyNumberFormat="0" applyAlignment="0" applyProtection="0"/>
    <xf numFmtId="0" fontId="134" fillId="54" borderId="26" applyNumberFormat="0" applyAlignment="0" applyProtection="0"/>
    <xf numFmtId="0" fontId="134" fillId="54" borderId="26" applyNumberFormat="0" applyAlignment="0" applyProtection="0"/>
    <xf numFmtId="0" fontId="94" fillId="41" borderId="26" applyNumberFormat="0" applyAlignment="0" applyProtection="0"/>
    <xf numFmtId="0" fontId="155" fillId="54" borderId="33" applyNumberForma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 fontId="222" fillId="81" borderId="58" applyNumberFormat="0" applyProtection="0">
      <alignment vertical="center"/>
    </xf>
    <xf numFmtId="0" fontId="48" fillId="57" borderId="3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0" fillId="0" borderId="35" applyNumberFormat="0" applyFill="0" applyAlignment="0" applyProtection="0"/>
    <xf numFmtId="0" fontId="156" fillId="54" borderId="33" applyNumberFormat="0" applyAlignment="0" applyProtection="0"/>
    <xf numFmtId="0"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234" fontId="9" fillId="0" borderId="0"/>
    <xf numFmtId="0" fontId="9" fillId="0" borderId="0"/>
    <xf numFmtId="0" fontId="9" fillId="0" borderId="0"/>
    <xf numFmtId="0" fontId="9" fillId="0" borderId="0"/>
    <xf numFmtId="0" fontId="9" fillId="0" borderId="0"/>
    <xf numFmtId="0" fontId="9" fillId="0" borderId="0"/>
    <xf numFmtId="0" fontId="22" fillId="57" borderId="32" applyNumberFormat="0" applyFont="0" applyAlignment="0" applyProtection="0"/>
    <xf numFmtId="0" fontId="9" fillId="5" borderId="16" applyNumberFormat="0" applyFont="0" applyAlignment="0" applyProtection="0"/>
    <xf numFmtId="0" fontId="9" fillId="5" borderId="16" applyNumberFormat="0" applyFont="0" applyAlignment="0" applyProtection="0"/>
    <xf numFmtId="0" fontId="9" fillId="5" borderId="16"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175" fontId="155" fillId="54" borderId="33" applyNumberFormat="0" applyAlignment="0" applyProtection="0"/>
    <xf numFmtId="4" fontId="221" fillId="74" borderId="58" applyNumberFormat="0" applyProtection="0">
      <alignment horizontal="right" vertical="center"/>
    </xf>
    <xf numFmtId="0" fontId="135" fillId="54" borderId="26" applyNumberFormat="0" applyAlignment="0" applyProtection="0"/>
    <xf numFmtId="0" fontId="199" fillId="59" borderId="53"/>
    <xf numFmtId="9" fontId="9" fillId="0" borderId="0" applyFont="0" applyFill="0" applyBorder="0" applyAlignment="0" applyProtection="0"/>
    <xf numFmtId="0" fontId="48" fillId="57" borderId="32" applyNumberFormat="0" applyFont="0" applyAlignment="0" applyProtection="0"/>
    <xf numFmtId="9" fontId="9" fillId="0" borderId="0" applyFont="0" applyFill="0" applyBorder="0" applyAlignment="0" applyProtection="0"/>
    <xf numFmtId="0" fontId="98" fillId="54" borderId="33" applyNumberFormat="0" applyAlignment="0" applyProtection="0"/>
    <xf numFmtId="9" fontId="9" fillId="0" borderId="0" applyFont="0" applyFill="0" applyBorder="0" applyAlignment="0" applyProtection="0"/>
    <xf numFmtId="0" fontId="148" fillId="41" borderId="26" applyNumberFormat="0" applyAlignment="0" applyProtection="0"/>
    <xf numFmtId="4" fontId="219" fillId="68" borderId="58" applyNumberFormat="0" applyProtection="0">
      <alignment vertical="center"/>
    </xf>
    <xf numFmtId="4" fontId="220" fillId="68" borderId="58" applyNumberFormat="0" applyProtection="0">
      <alignment vertical="center"/>
    </xf>
    <xf numFmtId="4" fontId="221" fillId="68" borderId="58" applyNumberFormat="0" applyProtection="0">
      <alignment horizontal="left" vertical="center" indent="1"/>
    </xf>
    <xf numFmtId="0" fontId="157" fillId="68" borderId="58" applyNumberFormat="0" applyProtection="0">
      <alignment horizontal="left" vertical="top" indent="1"/>
    </xf>
    <xf numFmtId="4" fontId="221" fillId="70" borderId="58" applyNumberFormat="0" applyProtection="0">
      <alignment horizontal="right" vertical="center"/>
    </xf>
    <xf numFmtId="4" fontId="221" fillId="71" borderId="58" applyNumberFormat="0" applyProtection="0">
      <alignment horizontal="right" vertical="center"/>
    </xf>
    <xf numFmtId="4" fontId="221" fillId="72" borderId="58" applyNumberFormat="0" applyProtection="0">
      <alignment horizontal="right" vertical="center"/>
    </xf>
    <xf numFmtId="4" fontId="221" fillId="61" borderId="58" applyNumberFormat="0" applyProtection="0">
      <alignment horizontal="right" vertical="center"/>
    </xf>
    <xf numFmtId="4" fontId="221" fillId="73" borderId="58" applyNumberFormat="0" applyProtection="0">
      <alignment horizontal="right" vertical="center"/>
    </xf>
    <xf numFmtId="4" fontId="221" fillId="74" borderId="58" applyNumberFormat="0" applyProtection="0">
      <alignment horizontal="right" vertical="center"/>
    </xf>
    <xf numFmtId="4" fontId="221" fillId="75" borderId="58" applyNumberFormat="0" applyProtection="0">
      <alignment horizontal="right" vertical="center"/>
    </xf>
    <xf numFmtId="4" fontId="221" fillId="76" borderId="58" applyNumberFormat="0" applyProtection="0">
      <alignment horizontal="right" vertical="center"/>
    </xf>
    <xf numFmtId="4" fontId="221" fillId="77" borderId="58" applyNumberFormat="0" applyProtection="0">
      <alignment horizontal="right" vertical="center"/>
    </xf>
    <xf numFmtId="4" fontId="219" fillId="78" borderId="65" applyNumberFormat="0" applyProtection="0">
      <alignment horizontal="left" vertical="center" indent="1"/>
    </xf>
    <xf numFmtId="4" fontId="221" fillId="79" borderId="58" applyNumberFormat="0" applyProtection="0">
      <alignment horizontal="right" vertical="center"/>
    </xf>
    <xf numFmtId="0" fontId="134" fillId="54" borderId="26" applyNumberFormat="0" applyAlignment="0" applyProtection="0"/>
    <xf numFmtId="0" fontId="22" fillId="69" borderId="58" applyNumberFormat="0" applyProtection="0">
      <alignment horizontal="left" vertical="center" indent="1"/>
    </xf>
    <xf numFmtId="0" fontId="22" fillId="69" borderId="58" applyNumberFormat="0" applyProtection="0">
      <alignment horizontal="left" vertical="top" indent="1"/>
    </xf>
    <xf numFmtId="0" fontId="22" fillId="80" borderId="58" applyNumberFormat="0" applyProtection="0">
      <alignment horizontal="left" vertical="center" indent="1"/>
    </xf>
    <xf numFmtId="0" fontId="22" fillId="80" borderId="58" applyNumberFormat="0" applyProtection="0">
      <alignment horizontal="left" vertical="top" indent="1"/>
    </xf>
    <xf numFmtId="0" fontId="22" fillId="79" borderId="58" applyNumberFormat="0" applyProtection="0">
      <alignment horizontal="left" vertical="center" indent="1"/>
    </xf>
    <xf numFmtId="0" fontId="22" fillId="79" borderId="58" applyNumberFormat="0" applyProtection="0">
      <alignment horizontal="left" vertical="top" indent="1"/>
    </xf>
    <xf numFmtId="0" fontId="22" fillId="81" borderId="58" applyNumberFormat="0" applyProtection="0">
      <alignment horizontal="left" vertical="center" indent="1"/>
    </xf>
    <xf numFmtId="0" fontId="22" fillId="81" borderId="58" applyNumberFormat="0" applyProtection="0">
      <alignment horizontal="left" vertical="top" indent="1"/>
    </xf>
    <xf numFmtId="4" fontId="221" fillId="81" borderId="58" applyNumberFormat="0" applyProtection="0">
      <alignment vertical="center"/>
    </xf>
    <xf numFmtId="4" fontId="222" fillId="81" borderId="58" applyNumberFormat="0" applyProtection="0">
      <alignment vertical="center"/>
    </xf>
    <xf numFmtId="4" fontId="219" fillId="79" borderId="60" applyNumberFormat="0" applyProtection="0">
      <alignment horizontal="left" vertical="center" indent="1"/>
    </xf>
    <xf numFmtId="0" fontId="129" fillId="64" borderId="58" applyNumberFormat="0" applyProtection="0">
      <alignment horizontal="left" vertical="top" indent="1"/>
    </xf>
    <xf numFmtId="4" fontId="221" fillId="81" borderId="58" applyNumberFormat="0" applyProtection="0">
      <alignment horizontal="right" vertical="center"/>
    </xf>
    <xf numFmtId="4" fontId="222" fillId="81" borderId="58" applyNumberFormat="0" applyProtection="0">
      <alignment horizontal="right" vertical="center"/>
    </xf>
    <xf numFmtId="4" fontId="219" fillId="79" borderId="58" applyNumberFormat="0" applyProtection="0">
      <alignment horizontal="left" vertical="center" indent="1"/>
    </xf>
    <xf numFmtId="0" fontId="129" fillId="80" borderId="58" applyNumberFormat="0" applyProtection="0">
      <alignment horizontal="left" vertical="top" indent="1"/>
    </xf>
    <xf numFmtId="4" fontId="223" fillId="80" borderId="60" applyNumberFormat="0" applyProtection="0">
      <alignment horizontal="left" vertical="center" indent="1"/>
    </xf>
    <xf numFmtId="4" fontId="224" fillId="81" borderId="58" applyNumberFormat="0" applyProtection="0">
      <alignment horizontal="right" vertical="center"/>
    </xf>
    <xf numFmtId="0" fontId="100" fillId="0" borderId="35" applyNumberFormat="0" applyFill="0" applyAlignment="0" applyProtection="0"/>
    <xf numFmtId="0" fontId="189" fillId="0" borderId="53"/>
    <xf numFmtId="0" fontId="191" fillId="0" borderId="53"/>
    <xf numFmtId="0" fontId="199" fillId="0" borderId="53"/>
    <xf numFmtId="0" fontId="206" fillId="0" borderId="53"/>
    <xf numFmtId="0" fontId="230" fillId="0" borderId="53"/>
    <xf numFmtId="0" fontId="155" fillId="54" borderId="33" applyNumberFormat="0" applyAlignment="0" applyProtection="0"/>
    <xf numFmtId="0" fontId="43" fillId="57" borderId="32" applyNumberFormat="0" applyFont="0" applyAlignment="0" applyProtection="0"/>
    <xf numFmtId="0" fontId="134" fillId="54" borderId="26" applyNumberFormat="0" applyAlignment="0" applyProtection="0"/>
    <xf numFmtId="0" fontId="43" fillId="57" borderId="32" applyNumberFormat="0" applyFont="0" applyAlignment="0" applyProtection="0"/>
    <xf numFmtId="0" fontId="134" fillId="54" borderId="26" applyNumberFormat="0" applyAlignment="0" applyProtection="0"/>
    <xf numFmtId="43" fontId="9" fillId="0" borderId="0" applyFont="0" applyFill="0" applyBorder="0" applyAlignment="0" applyProtection="0"/>
    <xf numFmtId="0" fontId="9" fillId="5" borderId="16" applyNumberFormat="0" applyFont="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167"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199" fillId="59" borderId="53"/>
    <xf numFmtId="0" fontId="9" fillId="0" borderId="0"/>
    <xf numFmtId="0" fontId="188" fillId="0" borderId="53"/>
    <xf numFmtId="167" fontId="9" fillId="0" borderId="0" applyFont="0" applyFill="0" applyBorder="0" applyAlignment="0" applyProtection="0"/>
    <xf numFmtId="0" fontId="43" fillId="57" borderId="32" applyNumberFormat="0" applyFont="0" applyAlignment="0" applyProtection="0"/>
    <xf numFmtId="0" fontId="137" fillId="57" borderId="32" applyNumberFormat="0" applyFont="0" applyAlignment="0" applyProtection="0"/>
    <xf numFmtId="4" fontId="221" fillId="61" borderId="58" applyNumberFormat="0" applyProtection="0">
      <alignment horizontal="right" vertical="center"/>
    </xf>
    <xf numFmtId="0" fontId="206" fillId="0" borderId="53"/>
    <xf numFmtId="0" fontId="9" fillId="0" borderId="0"/>
    <xf numFmtId="0" fontId="9" fillId="0" borderId="0"/>
    <xf numFmtId="0" fontId="9" fillId="0" borderId="0"/>
    <xf numFmtId="0" fontId="9" fillId="0" borderId="0"/>
    <xf numFmtId="0" fontId="134" fillId="54" borderId="26" applyNumberFormat="0" applyAlignment="0" applyProtection="0"/>
    <xf numFmtId="0" fontId="134" fillId="54" borderId="26" applyNumberFormat="0" applyAlignment="0" applyProtection="0"/>
    <xf numFmtId="4" fontId="221" fillId="61" borderId="58" applyNumberFormat="0" applyProtection="0">
      <alignment horizontal="right" vertical="center"/>
    </xf>
    <xf numFmtId="0" fontId="247" fillId="41" borderId="26" applyNumberFormat="0" applyAlignment="0" applyProtection="0"/>
    <xf numFmtId="0" fontId="248" fillId="54" borderId="33" applyNumberFormat="0" applyAlignment="0" applyProtection="0"/>
    <xf numFmtId="0" fontId="249" fillId="54" borderId="26" applyNumberFormat="0" applyAlignment="0" applyProtection="0"/>
    <xf numFmtId="0" fontId="253" fillId="0" borderId="35" applyNumberFormat="0" applyFill="0" applyAlignment="0" applyProtection="0"/>
    <xf numFmtId="0" fontId="53" fillId="57" borderId="32" applyNumberFormat="0" applyFont="0" applyAlignment="0" applyProtection="0"/>
    <xf numFmtId="4" fontId="221" fillId="81" borderId="58" applyNumberFormat="0" applyProtection="0">
      <alignment horizontal="right" vertical="center"/>
    </xf>
    <xf numFmtId="0" fontId="135" fillId="54" borderId="26" applyNumberFormat="0" applyAlignment="0" applyProtection="0"/>
    <xf numFmtId="0" fontId="43" fillId="57" borderId="32" applyNumberFormat="0" applyFont="0" applyAlignment="0" applyProtection="0"/>
    <xf numFmtId="0" fontId="22" fillId="57" borderId="32" applyNumberFormat="0" applyFont="0" applyAlignment="0" applyProtection="0"/>
    <xf numFmtId="0" fontId="45" fillId="57" borderId="32" applyNumberFormat="0" applyFont="0" applyAlignment="0" applyProtection="0"/>
    <xf numFmtId="0" fontId="22" fillId="57" borderId="32" applyNumberFormat="0" applyFont="0" applyAlignment="0" applyProtection="0"/>
    <xf numFmtId="0" fontId="22" fillId="57" borderId="32" applyNumberFormat="0" applyFont="0" applyAlignment="0" applyProtection="0"/>
    <xf numFmtId="0" fontId="91" fillId="0" borderId="47">
      <alignment horizontal="left" vertical="center"/>
    </xf>
    <xf numFmtId="43" fontId="9" fillId="0" borderId="0" applyFont="0" applyFill="0" applyBorder="0" applyAlignment="0" applyProtection="0"/>
    <xf numFmtId="43" fontId="9" fillId="0" borderId="0" applyFont="0" applyFill="0" applyBorder="0" applyAlignment="0" applyProtection="0"/>
    <xf numFmtId="0" fontId="191" fillId="0" borderId="53"/>
    <xf numFmtId="0" fontId="48" fillId="57" borderId="32" applyNumberFormat="0" applyFont="0" applyAlignment="0" applyProtection="0"/>
    <xf numFmtId="0" fontId="149" fillId="41" borderId="26" applyNumberFormat="0" applyAlignment="0" applyProtection="0"/>
    <xf numFmtId="9" fontId="9" fillId="0" borderId="0" applyFont="0" applyFill="0" applyBorder="0" applyAlignment="0" applyProtection="0"/>
    <xf numFmtId="0" fontId="134" fillId="54" borderId="26" applyNumberFormat="0" applyAlignment="0" applyProtection="0"/>
    <xf numFmtId="4" fontId="221" fillId="81" borderId="58" applyNumberFormat="0" applyProtection="0">
      <alignment vertical="center"/>
    </xf>
    <xf numFmtId="0" fontId="22" fillId="57" borderId="32" applyNumberFormat="0" applyFont="0" applyAlignment="0" applyProtection="0"/>
    <xf numFmtId="0" fontId="9" fillId="0" borderId="0"/>
    <xf numFmtId="0" fontId="9" fillId="13" borderId="0" applyNumberFormat="0" applyBorder="0" applyAlignment="0" applyProtection="0"/>
    <xf numFmtId="0" fontId="9" fillId="17" borderId="0" applyNumberFormat="0" applyBorder="0" applyAlignment="0" applyProtection="0"/>
    <xf numFmtId="0" fontId="9" fillId="21" borderId="0" applyNumberFormat="0" applyBorder="0" applyAlignment="0" applyProtection="0"/>
    <xf numFmtId="0" fontId="9" fillId="25" borderId="0" applyNumberFormat="0" applyBorder="0" applyAlignment="0" applyProtection="0"/>
    <xf numFmtId="0" fontId="9" fillId="29" borderId="0" applyNumberFormat="0" applyBorder="0" applyAlignment="0" applyProtection="0"/>
    <xf numFmtId="0" fontId="9" fillId="33" borderId="0" applyNumberFormat="0" applyBorder="0" applyAlignment="0" applyProtection="0"/>
    <xf numFmtId="0" fontId="9" fillId="14" borderId="0" applyNumberFormat="0" applyBorder="0" applyAlignment="0" applyProtection="0"/>
    <xf numFmtId="0" fontId="9" fillId="18" borderId="0" applyNumberFormat="0" applyBorder="0" applyAlignment="0" applyProtection="0"/>
    <xf numFmtId="0" fontId="9" fillId="22" borderId="0" applyNumberFormat="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26" borderId="0" applyNumberFormat="0" applyBorder="0" applyAlignment="0" applyProtection="0"/>
    <xf numFmtId="0" fontId="9" fillId="30" borderId="0" applyNumberFormat="0" applyBorder="0" applyAlignment="0" applyProtection="0"/>
    <xf numFmtId="0" fontId="9" fillId="34" borderId="0" applyNumberFormat="0" applyBorder="0" applyAlignment="0" applyProtection="0"/>
    <xf numFmtId="4" fontId="224" fillId="81" borderId="58" applyNumberFormat="0" applyProtection="0">
      <alignment horizontal="right" vertical="center"/>
    </xf>
    <xf numFmtId="0" fontId="188" fillId="0" borderId="53"/>
    <xf numFmtId="0" fontId="43" fillId="57" borderId="32" applyNumberFormat="0" applyFont="0" applyAlignment="0" applyProtection="0"/>
    <xf numFmtId="4" fontId="221" fillId="74" borderId="58" applyNumberFormat="0" applyProtection="0">
      <alignment horizontal="right" vertical="center"/>
    </xf>
    <xf numFmtId="0" fontId="9" fillId="5" borderId="16" applyNumberFormat="0" applyFont="0" applyAlignment="0" applyProtection="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1" fillId="0" borderId="67" applyNumberFormat="0" applyAlignment="0" applyProtection="0">
      <alignment horizontal="left" vertical="center"/>
    </xf>
    <xf numFmtId="1" fontId="176" fillId="0" borderId="66">
      <alignment vertical="top"/>
    </xf>
    <xf numFmtId="0" fontId="262" fillId="83" borderId="67" applyNumberFormat="0">
      <alignment horizontal="left" vertical="top"/>
      <protection hidden="1"/>
    </xf>
    <xf numFmtId="228" fontId="162" fillId="0" borderId="48"/>
    <xf numFmtId="4" fontId="219" fillId="78" borderId="65" applyNumberFormat="0" applyProtection="0">
      <alignment horizontal="left" vertical="center" indent="1"/>
    </xf>
    <xf numFmtId="0" fontId="9" fillId="0" borderId="0"/>
    <xf numFmtId="9" fontId="9" fillId="0" borderId="0" applyFont="0" applyFill="0" applyBorder="0" applyAlignment="0" applyProtection="0"/>
    <xf numFmtId="0" fontId="9" fillId="0" borderId="0"/>
    <xf numFmtId="9"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0" borderId="0"/>
    <xf numFmtId="9"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0" borderId="0"/>
    <xf numFmtId="9" fontId="9" fillId="0" borderId="0" applyFont="0" applyFill="0" applyBorder="0" applyAlignment="0" applyProtection="0"/>
    <xf numFmtId="43"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9" fontId="9" fillId="0" borderId="0" applyFont="0" applyFill="0" applyBorder="0" applyAlignment="0" applyProtection="0"/>
    <xf numFmtId="0"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167"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13" borderId="0" applyNumberFormat="0" applyBorder="0" applyAlignment="0" applyProtection="0"/>
    <xf numFmtId="0" fontId="9" fillId="17" borderId="0" applyNumberFormat="0" applyBorder="0" applyAlignment="0" applyProtection="0"/>
    <xf numFmtId="0" fontId="9" fillId="21" borderId="0" applyNumberFormat="0" applyBorder="0" applyAlignment="0" applyProtection="0"/>
    <xf numFmtId="0" fontId="9" fillId="25" borderId="0" applyNumberFormat="0" applyBorder="0" applyAlignment="0" applyProtection="0"/>
    <xf numFmtId="0" fontId="9" fillId="29" borderId="0" applyNumberFormat="0" applyBorder="0" applyAlignment="0" applyProtection="0"/>
    <xf numFmtId="0" fontId="9" fillId="33" borderId="0" applyNumberFormat="0" applyBorder="0" applyAlignment="0" applyProtection="0"/>
    <xf numFmtId="216" fontId="9" fillId="14" borderId="0" applyNumberFormat="0" applyBorder="0" applyAlignment="0" applyProtection="0"/>
    <xf numFmtId="217" fontId="9" fillId="14" borderId="0" applyNumberFormat="0" applyBorder="0" applyAlignment="0" applyProtection="0"/>
    <xf numFmtId="218" fontId="9" fillId="14" borderId="0" applyNumberFormat="0" applyBorder="0" applyAlignment="0" applyProtection="0"/>
    <xf numFmtId="0" fontId="9" fillId="14" borderId="0" applyNumberFormat="0" applyBorder="0" applyAlignment="0" applyProtection="0"/>
    <xf numFmtId="0" fontId="9" fillId="18" borderId="0" applyNumberFormat="0" applyBorder="0" applyAlignment="0" applyProtection="0"/>
    <xf numFmtId="0" fontId="9" fillId="22" borderId="0" applyNumberFormat="0" applyBorder="0" applyAlignment="0" applyProtection="0"/>
    <xf numFmtId="0" fontId="9" fillId="26" borderId="0" applyNumberFormat="0" applyBorder="0" applyAlignment="0" applyProtection="0"/>
    <xf numFmtId="0" fontId="9" fillId="30" borderId="0" applyNumberFormat="0" applyBorder="0" applyAlignment="0" applyProtection="0"/>
    <xf numFmtId="0" fontId="9" fillId="34"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0" fontId="91" fillId="0" borderId="47">
      <alignment horizontal="left" vertical="center"/>
    </xf>
    <xf numFmtId="0" fontId="202" fillId="0" borderId="49"/>
    <xf numFmtId="0" fontId="9" fillId="0" borderId="0"/>
    <xf numFmtId="0" fontId="9" fillId="0" borderId="0"/>
    <xf numFmtId="0" fontId="9" fillId="0" borderId="0"/>
    <xf numFmtId="0" fontId="9" fillId="0" borderId="0"/>
    <xf numFmtId="0" fontId="9" fillId="0" borderId="0"/>
    <xf numFmtId="234" fontId="9" fillId="0" borderId="0"/>
    <xf numFmtId="234" fontId="9" fillId="0" borderId="0"/>
    <xf numFmtId="0" fontId="9" fillId="0" borderId="0"/>
    <xf numFmtId="0" fontId="9" fillId="0" borderId="0"/>
    <xf numFmtId="0" fontId="9" fillId="0" borderId="0"/>
    <xf numFmtId="0" fontId="9" fillId="0" borderId="0"/>
    <xf numFmtId="0" fontId="9" fillId="0" borderId="0"/>
    <xf numFmtId="0" fontId="9" fillId="0" borderId="0"/>
    <xf numFmtId="234"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220" fontId="9" fillId="0" borderId="0">
      <protection locked="0"/>
    </xf>
    <xf numFmtId="250" fontId="9" fillId="0" borderId="0">
      <protection locked="0"/>
    </xf>
    <xf numFmtId="0" fontId="9" fillId="0" borderId="0">
      <protection locked="0"/>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234" fontId="9" fillId="0" borderId="0"/>
    <xf numFmtId="0" fontId="9" fillId="0" borderId="0"/>
    <xf numFmtId="234" fontId="9" fillId="0" borderId="0"/>
    <xf numFmtId="234" fontId="9" fillId="0" borderId="0"/>
    <xf numFmtId="234" fontId="9" fillId="0" borderId="0"/>
    <xf numFmtId="0" fontId="9" fillId="0" borderId="0"/>
    <xf numFmtId="0" fontId="9" fillId="0" borderId="0"/>
    <xf numFmtId="0" fontId="9" fillId="5" borderId="16" applyNumberFormat="0" applyFont="0" applyAlignment="0" applyProtection="0"/>
    <xf numFmtId="0" fontId="9" fillId="5" borderId="16" applyNumberFormat="0" applyFont="0" applyAlignment="0" applyProtection="0"/>
    <xf numFmtId="0" fontId="9" fillId="5" borderId="16"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5" borderId="16" applyNumberFormat="0" applyFont="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167"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167" fontId="9" fillId="0" borderId="0" applyFont="0" applyFill="0" applyBorder="0" applyAlignment="0" applyProtection="0"/>
    <xf numFmtId="0" fontId="9" fillId="0" borderId="0"/>
    <xf numFmtId="0" fontId="9" fillId="0" borderId="0"/>
    <xf numFmtId="0" fontId="9" fillId="0" borderId="0"/>
    <xf numFmtId="0" fontId="9" fillId="0" borderId="0"/>
    <xf numFmtId="9"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9" fontId="9" fillId="0" borderId="0" applyFont="0" applyFill="0" applyBorder="0" applyAlignment="0" applyProtection="0"/>
    <xf numFmtId="0" fontId="9" fillId="0" borderId="0"/>
    <xf numFmtId="0" fontId="9" fillId="13" borderId="0" applyNumberFormat="0" applyBorder="0" applyAlignment="0" applyProtection="0"/>
    <xf numFmtId="0" fontId="9" fillId="17" borderId="0" applyNumberFormat="0" applyBorder="0" applyAlignment="0" applyProtection="0"/>
    <xf numFmtId="0" fontId="9" fillId="21" borderId="0" applyNumberFormat="0" applyBorder="0" applyAlignment="0" applyProtection="0"/>
    <xf numFmtId="0" fontId="9" fillId="25" borderId="0" applyNumberFormat="0" applyBorder="0" applyAlignment="0" applyProtection="0"/>
    <xf numFmtId="0" fontId="9" fillId="29" borderId="0" applyNumberFormat="0" applyBorder="0" applyAlignment="0" applyProtection="0"/>
    <xf numFmtId="0" fontId="9" fillId="33" borderId="0" applyNumberFormat="0" applyBorder="0" applyAlignment="0" applyProtection="0"/>
    <xf numFmtId="0" fontId="9" fillId="14" borderId="0" applyNumberFormat="0" applyBorder="0" applyAlignment="0" applyProtection="0"/>
    <xf numFmtId="0" fontId="9" fillId="18" borderId="0" applyNumberFormat="0" applyBorder="0" applyAlignment="0" applyProtection="0"/>
    <xf numFmtId="0" fontId="9" fillId="22" borderId="0" applyNumberFormat="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26" borderId="0" applyNumberFormat="0" applyBorder="0" applyAlignment="0" applyProtection="0"/>
    <xf numFmtId="0" fontId="9" fillId="30" borderId="0" applyNumberFormat="0" applyBorder="0" applyAlignment="0" applyProtection="0"/>
    <xf numFmtId="0" fontId="9" fillId="34" borderId="0" applyNumberFormat="0" applyBorder="0" applyAlignment="0" applyProtection="0"/>
    <xf numFmtId="0" fontId="9" fillId="5" borderId="16" applyNumberFormat="0" applyFont="0" applyAlignment="0" applyProtection="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9" fontId="9" fillId="0" borderId="0" applyFont="0" applyFill="0" applyBorder="0" applyAlignment="0" applyProtection="0"/>
    <xf numFmtId="0" fontId="9" fillId="0" borderId="0"/>
    <xf numFmtId="9" fontId="9" fillId="0" borderId="0" applyFont="0" applyFill="0" applyBorder="0" applyAlignment="0" applyProtection="0"/>
    <xf numFmtId="0" fontId="9" fillId="0" borderId="0"/>
    <xf numFmtId="0" fontId="9" fillId="0" borderId="0"/>
    <xf numFmtId="0" fontId="9" fillId="0" borderId="0"/>
    <xf numFmtId="0" fontId="9" fillId="0" borderId="0"/>
    <xf numFmtId="9" fontId="9" fillId="0" borderId="0" applyFont="0" applyFill="0" applyBorder="0" applyAlignment="0" applyProtection="0"/>
    <xf numFmtId="0" fontId="9" fillId="0" borderId="0"/>
    <xf numFmtId="9" fontId="9" fillId="0" borderId="0" applyFont="0" applyFill="0" applyBorder="0" applyAlignment="0" applyProtection="0"/>
    <xf numFmtId="0" fontId="9" fillId="0" borderId="0"/>
    <xf numFmtId="9" fontId="9" fillId="0" borderId="0" applyFont="0" applyFill="0" applyBorder="0" applyAlignment="0" applyProtection="0"/>
    <xf numFmtId="43"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134" fillId="54" borderId="26" applyNumberFormat="0" applyAlignment="0" applyProtection="0"/>
    <xf numFmtId="0" fontId="134" fillId="54" borderId="26" applyNumberFormat="0" applyAlignment="0" applyProtection="0"/>
    <xf numFmtId="0" fontId="135" fillId="54" borderId="26" applyNumberFormat="0" applyAlignment="0" applyProtection="0"/>
    <xf numFmtId="175" fontId="134" fillId="54" borderId="26" applyNumberFormat="0" applyAlignment="0" applyProtection="0"/>
    <xf numFmtId="0" fontId="135" fillId="54" borderId="26" applyNumberFormat="0" applyAlignment="0" applyProtection="0"/>
    <xf numFmtId="0" fontId="134" fillId="54" borderId="26" applyNumberFormat="0" applyAlignment="0" applyProtection="0"/>
    <xf numFmtId="0" fontId="134" fillId="54" borderId="26" applyNumberFormat="0" applyAlignment="0" applyProtection="0"/>
    <xf numFmtId="0" fontId="135" fillId="54" borderId="26" applyNumberFormat="0" applyAlignment="0" applyProtection="0"/>
    <xf numFmtId="0" fontId="134" fillId="54" borderId="26" applyNumberFormat="0" applyAlignment="0" applyProtection="0"/>
    <xf numFmtId="0" fontId="135" fillId="54" borderId="26" applyNumberFormat="0" applyAlignment="0" applyProtection="0"/>
    <xf numFmtId="0" fontId="134" fillId="54" borderId="26" applyNumberFormat="0" applyAlignment="0" applyProtection="0"/>
    <xf numFmtId="0" fontId="134" fillId="54" borderId="26" applyNumberFormat="0" applyAlignment="0" applyProtection="0"/>
    <xf numFmtId="0" fontId="134" fillId="54" borderId="26" applyNumberFormat="0" applyAlignment="0" applyProtection="0"/>
    <xf numFmtId="0" fontId="134" fillId="54" borderId="26" applyNumberFormat="0" applyAlignment="0" applyProtection="0"/>
    <xf numFmtId="0" fontId="134" fillId="54" borderId="26" applyNumberForma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148" fillId="41" borderId="26" applyNumberFormat="0" applyAlignment="0" applyProtection="0"/>
    <xf numFmtId="0" fontId="148" fillId="41" borderId="26" applyNumberFormat="0" applyAlignment="0" applyProtection="0"/>
    <xf numFmtId="0" fontId="149" fillId="41" borderId="26" applyNumberFormat="0" applyAlignment="0" applyProtection="0"/>
    <xf numFmtId="175" fontId="148" fillId="41" borderId="26" applyNumberFormat="0" applyAlignment="0" applyProtection="0"/>
    <xf numFmtId="0" fontId="149" fillId="41" borderId="26" applyNumberFormat="0" applyAlignment="0" applyProtection="0"/>
    <xf numFmtId="0" fontId="148" fillId="41" borderId="26" applyNumberFormat="0" applyAlignment="0" applyProtection="0"/>
    <xf numFmtId="0" fontId="148" fillId="41" borderId="26" applyNumberFormat="0" applyAlignment="0" applyProtection="0"/>
    <xf numFmtId="0" fontId="149" fillId="41" borderId="26" applyNumberFormat="0" applyAlignment="0" applyProtection="0"/>
    <xf numFmtId="0" fontId="148" fillId="41" borderId="26" applyNumberFormat="0" applyAlignment="0" applyProtection="0"/>
    <xf numFmtId="0" fontId="149" fillId="41" borderId="26" applyNumberFormat="0" applyAlignment="0" applyProtection="0"/>
    <xf numFmtId="0" fontId="148" fillId="41" borderId="26" applyNumberFormat="0" applyAlignment="0" applyProtection="0"/>
    <xf numFmtId="0" fontId="148" fillId="41" borderId="26" applyNumberFormat="0" applyAlignment="0" applyProtection="0"/>
    <xf numFmtId="0" fontId="148" fillId="41" borderId="26" applyNumberFormat="0" applyAlignment="0" applyProtection="0"/>
    <xf numFmtId="0" fontId="148" fillId="41" borderId="26" applyNumberFormat="0" applyAlignment="0" applyProtection="0"/>
    <xf numFmtId="0" fontId="148" fillId="41" borderId="26" applyNumberFormat="0" applyAlignment="0" applyProtection="0"/>
    <xf numFmtId="0" fontId="9" fillId="0" borderId="0"/>
    <xf numFmtId="0" fontId="43" fillId="57" borderId="32" applyNumberFormat="0" applyFont="0" applyAlignment="0" applyProtection="0"/>
    <xf numFmtId="0" fontId="43" fillId="57" borderId="32" applyNumberFormat="0" applyFont="0" applyAlignment="0" applyProtection="0"/>
    <xf numFmtId="0" fontId="137" fillId="57" borderId="32" applyNumberFormat="0" applyFont="0" applyAlignment="0" applyProtection="0"/>
    <xf numFmtId="175" fontId="23" fillId="57" borderId="32" applyNumberFormat="0" applyFont="0" applyAlignment="0" applyProtection="0"/>
    <xf numFmtId="0" fontId="45" fillId="57" borderId="32" applyNumberFormat="0" applyFont="0" applyAlignment="0" applyProtection="0"/>
    <xf numFmtId="0" fontId="43" fillId="57" borderId="32" applyNumberFormat="0" applyFont="0" applyAlignment="0" applyProtection="0"/>
    <xf numFmtId="0" fontId="43" fillId="57" borderId="32" applyNumberFormat="0" applyFont="0" applyAlignment="0" applyProtection="0"/>
    <xf numFmtId="0" fontId="45" fillId="57" borderId="32" applyNumberFormat="0" applyFont="0" applyAlignment="0" applyProtection="0"/>
    <xf numFmtId="0" fontId="43" fillId="57" borderId="32" applyNumberFormat="0" applyFont="0" applyAlignment="0" applyProtection="0"/>
    <xf numFmtId="0" fontId="45" fillId="57" borderId="32" applyNumberFormat="0" applyFont="0" applyAlignment="0" applyProtection="0"/>
    <xf numFmtId="0" fontId="43" fillId="57" borderId="32" applyNumberFormat="0" applyFont="0" applyAlignment="0" applyProtection="0"/>
    <xf numFmtId="0" fontId="43" fillId="57" borderId="32" applyNumberFormat="0" applyFont="0" applyAlignment="0" applyProtection="0"/>
    <xf numFmtId="0" fontId="43" fillId="57" borderId="32" applyNumberFormat="0" applyFont="0" applyAlignment="0" applyProtection="0"/>
    <xf numFmtId="0" fontId="43" fillId="57" borderId="32" applyNumberFormat="0" applyFont="0" applyAlignment="0" applyProtection="0"/>
    <xf numFmtId="0" fontId="43" fillId="57" borderId="32" applyNumberFormat="0" applyFont="0" applyAlignment="0" applyProtection="0"/>
    <xf numFmtId="0" fontId="155" fillId="54" borderId="33" applyNumberFormat="0" applyAlignment="0" applyProtection="0"/>
    <xf numFmtId="0" fontId="155" fillId="54" borderId="33" applyNumberFormat="0" applyAlignment="0" applyProtection="0"/>
    <xf numFmtId="0" fontId="156" fillId="54" borderId="33" applyNumberFormat="0" applyAlignment="0" applyProtection="0"/>
    <xf numFmtId="175" fontId="155" fillId="54" borderId="33" applyNumberFormat="0" applyAlignment="0" applyProtection="0"/>
    <xf numFmtId="0" fontId="156" fillId="54" borderId="33" applyNumberFormat="0" applyAlignment="0" applyProtection="0"/>
    <xf numFmtId="0" fontId="155" fillId="54" borderId="33" applyNumberFormat="0" applyAlignment="0" applyProtection="0"/>
    <xf numFmtId="0" fontId="155" fillId="54" borderId="33" applyNumberFormat="0" applyAlignment="0" applyProtection="0"/>
    <xf numFmtId="0" fontId="156" fillId="54" borderId="33" applyNumberFormat="0" applyAlignment="0" applyProtection="0"/>
    <xf numFmtId="0" fontId="155" fillId="54" borderId="33" applyNumberFormat="0" applyAlignment="0" applyProtection="0"/>
    <xf numFmtId="0" fontId="156" fillId="54" borderId="33" applyNumberFormat="0" applyAlignment="0" applyProtection="0"/>
    <xf numFmtId="0" fontId="155" fillId="54" borderId="33" applyNumberFormat="0" applyAlignment="0" applyProtection="0"/>
    <xf numFmtId="0" fontId="155" fillId="54" borderId="33" applyNumberFormat="0" applyAlignment="0" applyProtection="0"/>
    <xf numFmtId="0" fontId="155" fillId="54" borderId="33" applyNumberFormat="0" applyAlignment="0" applyProtection="0"/>
    <xf numFmtId="0" fontId="155" fillId="54" borderId="33" applyNumberFormat="0" applyAlignment="0" applyProtection="0"/>
    <xf numFmtId="0" fontId="155" fillId="54" borderId="33" applyNumberFormat="0" applyAlignment="0" applyProtection="0"/>
    <xf numFmtId="0" fontId="157" fillId="0" borderId="35" applyNumberFormat="0" applyFill="0" applyAlignment="0" applyProtection="0"/>
    <xf numFmtId="0" fontId="157" fillId="0" borderId="35" applyNumberFormat="0" applyFill="0" applyAlignment="0" applyProtection="0"/>
    <xf numFmtId="0" fontId="158" fillId="0" borderId="35" applyNumberFormat="0" applyFill="0" applyAlignment="0" applyProtection="0"/>
    <xf numFmtId="175" fontId="157" fillId="0" borderId="35" applyNumberFormat="0" applyFill="0" applyAlignment="0" applyProtection="0"/>
    <xf numFmtId="0" fontId="158" fillId="0" borderId="35" applyNumberFormat="0" applyFill="0" applyAlignment="0" applyProtection="0"/>
    <xf numFmtId="0" fontId="157" fillId="0" borderId="35" applyNumberFormat="0" applyFill="0" applyAlignment="0" applyProtection="0"/>
    <xf numFmtId="0" fontId="157" fillId="0" borderId="35" applyNumberFormat="0" applyFill="0" applyAlignment="0" applyProtection="0"/>
    <xf numFmtId="0" fontId="158" fillId="0" borderId="35" applyNumberFormat="0" applyFill="0" applyAlignment="0" applyProtection="0"/>
    <xf numFmtId="0" fontId="157" fillId="0" borderId="35" applyNumberFormat="0" applyFill="0" applyAlignment="0" applyProtection="0"/>
    <xf numFmtId="0" fontId="158" fillId="0" borderId="35" applyNumberFormat="0" applyFill="0" applyAlignment="0" applyProtection="0"/>
    <xf numFmtId="0" fontId="157" fillId="0" borderId="35" applyNumberFormat="0" applyFill="0" applyAlignment="0" applyProtection="0"/>
    <xf numFmtId="0" fontId="157" fillId="0" borderId="35" applyNumberFormat="0" applyFill="0" applyAlignment="0" applyProtection="0"/>
    <xf numFmtId="0" fontId="157" fillId="0" borderId="35" applyNumberFormat="0" applyFill="0" applyAlignment="0" applyProtection="0"/>
    <xf numFmtId="0" fontId="157" fillId="0" borderId="35" applyNumberFormat="0" applyFill="0" applyAlignment="0" applyProtection="0"/>
    <xf numFmtId="0" fontId="157" fillId="0" borderId="35" applyNumberFormat="0" applyFill="0" applyAlignment="0" applyProtection="0"/>
    <xf numFmtId="9" fontId="9" fillId="0" borderId="0" applyFont="0" applyFill="0" applyBorder="0" applyAlignment="0" applyProtection="0"/>
    <xf numFmtId="0" fontId="9" fillId="0" borderId="0" applyFont="0" applyFill="0" applyBorder="0" applyAlignment="0" applyProtection="0"/>
    <xf numFmtId="0" fontId="9" fillId="0" borderId="0"/>
    <xf numFmtId="9"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167"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165" fillId="0" borderId="53"/>
    <xf numFmtId="0" fontId="9" fillId="13" borderId="0" applyNumberFormat="0" applyBorder="0" applyAlignment="0" applyProtection="0"/>
    <xf numFmtId="0" fontId="9" fillId="17" borderId="0" applyNumberFormat="0" applyBorder="0" applyAlignment="0" applyProtection="0"/>
    <xf numFmtId="0" fontId="9" fillId="21" borderId="0" applyNumberFormat="0" applyBorder="0" applyAlignment="0" applyProtection="0"/>
    <xf numFmtId="0" fontId="9" fillId="25" borderId="0" applyNumberFormat="0" applyBorder="0" applyAlignment="0" applyProtection="0"/>
    <xf numFmtId="0" fontId="9" fillId="29" borderId="0" applyNumberFormat="0" applyBorder="0" applyAlignment="0" applyProtection="0"/>
    <xf numFmtId="0" fontId="9" fillId="33" borderId="0" applyNumberFormat="0" applyBorder="0" applyAlignment="0" applyProtection="0"/>
    <xf numFmtId="216" fontId="9" fillId="14" borderId="0" applyNumberFormat="0" applyBorder="0" applyAlignment="0" applyProtection="0"/>
    <xf numFmtId="217" fontId="9" fillId="14" borderId="0" applyNumberFormat="0" applyBorder="0" applyAlignment="0" applyProtection="0"/>
    <xf numFmtId="218" fontId="9" fillId="14" borderId="0" applyNumberFormat="0" applyBorder="0" applyAlignment="0" applyProtection="0"/>
    <xf numFmtId="0" fontId="9" fillId="14" borderId="0" applyNumberFormat="0" applyBorder="0" applyAlignment="0" applyProtection="0"/>
    <xf numFmtId="0" fontId="9" fillId="18" borderId="0" applyNumberFormat="0" applyBorder="0" applyAlignment="0" applyProtection="0"/>
    <xf numFmtId="0" fontId="9" fillId="22" borderId="0" applyNumberFormat="0" applyBorder="0" applyAlignment="0" applyProtection="0"/>
    <xf numFmtId="0" fontId="9" fillId="26" borderId="0" applyNumberFormat="0" applyBorder="0" applyAlignment="0" applyProtection="0"/>
    <xf numFmtId="0" fontId="9" fillId="30" borderId="0" applyNumberFormat="0" applyBorder="0" applyAlignment="0" applyProtection="0"/>
    <xf numFmtId="0" fontId="9" fillId="34"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0" fontId="9" fillId="0" borderId="0"/>
    <xf numFmtId="0" fontId="9" fillId="0" borderId="0"/>
    <xf numFmtId="0"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220" fontId="9" fillId="0" borderId="0">
      <protection locked="0"/>
    </xf>
    <xf numFmtId="0" fontId="9" fillId="0" borderId="0">
      <protection locked="0"/>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234" fontId="9" fillId="0" borderId="0"/>
    <xf numFmtId="0" fontId="9" fillId="0" borderId="0"/>
    <xf numFmtId="0" fontId="9" fillId="0" borderId="0"/>
    <xf numFmtId="0" fontId="22" fillId="57" borderId="32" applyNumberFormat="0" applyFont="0" applyAlignment="0" applyProtection="0"/>
    <xf numFmtId="0" fontId="9" fillId="5" borderId="16" applyNumberFormat="0" applyFont="0" applyAlignment="0" applyProtection="0"/>
    <xf numFmtId="0" fontId="9" fillId="5" borderId="16" applyNumberFormat="0" applyFont="0" applyAlignment="0" applyProtection="0"/>
    <xf numFmtId="0" fontId="9" fillId="5" borderId="16"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4" fontId="219" fillId="68" borderId="58" applyNumberFormat="0" applyProtection="0">
      <alignment vertical="center"/>
    </xf>
    <xf numFmtId="4" fontId="220" fillId="68" borderId="58" applyNumberFormat="0" applyProtection="0">
      <alignment vertical="center"/>
    </xf>
    <xf numFmtId="4" fontId="221" fillId="68" borderId="58" applyNumberFormat="0" applyProtection="0">
      <alignment horizontal="left" vertical="center" indent="1"/>
    </xf>
    <xf numFmtId="0" fontId="157" fillId="68" borderId="58" applyNumberFormat="0" applyProtection="0">
      <alignment horizontal="left" vertical="top" indent="1"/>
    </xf>
    <xf numFmtId="4" fontId="221" fillId="70" borderId="58" applyNumberFormat="0" applyProtection="0">
      <alignment horizontal="right" vertical="center"/>
    </xf>
    <xf numFmtId="4" fontId="221" fillId="71" borderId="58" applyNumberFormat="0" applyProtection="0">
      <alignment horizontal="right" vertical="center"/>
    </xf>
    <xf numFmtId="4" fontId="221" fillId="72" borderId="58" applyNumberFormat="0" applyProtection="0">
      <alignment horizontal="right" vertical="center"/>
    </xf>
    <xf numFmtId="4" fontId="221" fillId="61" borderId="58" applyNumberFormat="0" applyProtection="0">
      <alignment horizontal="right" vertical="center"/>
    </xf>
    <xf numFmtId="4" fontId="221" fillId="73" borderId="58" applyNumberFormat="0" applyProtection="0">
      <alignment horizontal="right" vertical="center"/>
    </xf>
    <xf numFmtId="4" fontId="221" fillId="74" borderId="58" applyNumberFormat="0" applyProtection="0">
      <alignment horizontal="right" vertical="center"/>
    </xf>
    <xf numFmtId="4" fontId="221" fillId="75" borderId="58" applyNumberFormat="0" applyProtection="0">
      <alignment horizontal="right" vertical="center"/>
    </xf>
    <xf numFmtId="4" fontId="221" fillId="76" borderId="58" applyNumberFormat="0" applyProtection="0">
      <alignment horizontal="right" vertical="center"/>
    </xf>
    <xf numFmtId="4" fontId="221" fillId="77" borderId="58" applyNumberFormat="0" applyProtection="0">
      <alignment horizontal="right" vertical="center"/>
    </xf>
    <xf numFmtId="4" fontId="219" fillId="78" borderId="65" applyNumberFormat="0" applyProtection="0">
      <alignment horizontal="left" vertical="center" indent="1"/>
    </xf>
    <xf numFmtId="4" fontId="221" fillId="79" borderId="58" applyNumberFormat="0" applyProtection="0">
      <alignment horizontal="right" vertical="center"/>
    </xf>
    <xf numFmtId="0" fontId="22" fillId="69" borderId="58" applyNumberFormat="0" applyProtection="0">
      <alignment horizontal="left" vertical="center" indent="1"/>
    </xf>
    <xf numFmtId="0" fontId="22" fillId="69" borderId="58" applyNumberFormat="0" applyProtection="0">
      <alignment horizontal="left" vertical="top" indent="1"/>
    </xf>
    <xf numFmtId="0" fontId="22" fillId="80" borderId="58" applyNumberFormat="0" applyProtection="0">
      <alignment horizontal="left" vertical="center" indent="1"/>
    </xf>
    <xf numFmtId="0" fontId="22" fillId="80" borderId="58" applyNumberFormat="0" applyProtection="0">
      <alignment horizontal="left" vertical="top" indent="1"/>
    </xf>
    <xf numFmtId="0" fontId="22" fillId="79" borderId="58" applyNumberFormat="0" applyProtection="0">
      <alignment horizontal="left" vertical="center" indent="1"/>
    </xf>
    <xf numFmtId="0" fontId="22" fillId="79" borderId="58" applyNumberFormat="0" applyProtection="0">
      <alignment horizontal="left" vertical="top" indent="1"/>
    </xf>
    <xf numFmtId="0" fontId="22" fillId="81" borderId="58" applyNumberFormat="0" applyProtection="0">
      <alignment horizontal="left" vertical="center" indent="1"/>
    </xf>
    <xf numFmtId="0" fontId="22" fillId="81" borderId="58" applyNumberFormat="0" applyProtection="0">
      <alignment horizontal="left" vertical="top" indent="1"/>
    </xf>
    <xf numFmtId="4" fontId="221" fillId="81" borderId="58" applyNumberFormat="0" applyProtection="0">
      <alignment vertical="center"/>
    </xf>
    <xf numFmtId="4" fontId="222" fillId="81" borderId="58" applyNumberFormat="0" applyProtection="0">
      <alignment vertical="center"/>
    </xf>
    <xf numFmtId="4" fontId="219" fillId="79" borderId="60" applyNumberFormat="0" applyProtection="0">
      <alignment horizontal="left" vertical="center" indent="1"/>
    </xf>
    <xf numFmtId="0" fontId="129" fillId="64" borderId="58" applyNumberFormat="0" applyProtection="0">
      <alignment horizontal="left" vertical="top" indent="1"/>
    </xf>
    <xf numFmtId="4" fontId="221" fillId="81" borderId="58" applyNumberFormat="0" applyProtection="0">
      <alignment horizontal="right" vertical="center"/>
    </xf>
    <xf numFmtId="4" fontId="222" fillId="81" borderId="58" applyNumberFormat="0" applyProtection="0">
      <alignment horizontal="right" vertical="center"/>
    </xf>
    <xf numFmtId="4" fontId="219" fillId="79" borderId="58" applyNumberFormat="0" applyProtection="0">
      <alignment horizontal="left" vertical="center" indent="1"/>
    </xf>
    <xf numFmtId="0" fontId="129" fillId="80" borderId="58" applyNumberFormat="0" applyProtection="0">
      <alignment horizontal="left" vertical="top" indent="1"/>
    </xf>
    <xf numFmtId="4" fontId="223" fillId="80" borderId="60" applyNumberFormat="0" applyProtection="0">
      <alignment horizontal="left" vertical="center" indent="1"/>
    </xf>
    <xf numFmtId="4" fontId="224" fillId="81" borderId="58" applyNumberFormat="0" applyProtection="0">
      <alignment horizontal="right" vertical="center"/>
    </xf>
    <xf numFmtId="43" fontId="9" fillId="0" borderId="0" applyFont="0" applyFill="0" applyBorder="0" applyAlignment="0" applyProtection="0"/>
    <xf numFmtId="0" fontId="9" fillId="5" borderId="16" applyNumberFormat="0" applyFont="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167"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167" fontId="9" fillId="0" borderId="0" applyFont="0" applyFill="0" applyBorder="0" applyAlignment="0" applyProtection="0"/>
    <xf numFmtId="0" fontId="9" fillId="0" borderId="0"/>
    <xf numFmtId="0" fontId="9" fillId="0" borderId="0"/>
    <xf numFmtId="0" fontId="9" fillId="0" borderId="0"/>
    <xf numFmtId="0" fontId="9" fillId="0" borderId="0"/>
    <xf numFmtId="0" fontId="247" fillId="41" borderId="26" applyNumberFormat="0" applyAlignment="0" applyProtection="0"/>
    <xf numFmtId="0" fontId="248" fillId="54" borderId="33" applyNumberFormat="0" applyAlignment="0" applyProtection="0"/>
    <xf numFmtId="0" fontId="249" fillId="54" borderId="26" applyNumberFormat="0" applyAlignment="0" applyProtection="0"/>
    <xf numFmtId="0" fontId="253" fillId="0" borderId="35" applyNumberFormat="0" applyFill="0" applyAlignment="0" applyProtection="0"/>
    <xf numFmtId="0" fontId="53" fillId="57" borderId="32" applyNumberFormat="0" applyFont="0" applyAlignment="0" applyProtection="0"/>
    <xf numFmtId="0" fontId="135" fillId="54" borderId="26" applyNumberFormat="0" applyAlignment="0" applyProtection="0"/>
    <xf numFmtId="0" fontId="22" fillId="57" borderId="32" applyNumberFormat="0" applyFont="0" applyAlignment="0" applyProtection="0"/>
    <xf numFmtId="0" fontId="45" fillId="57" borderId="32" applyNumberFormat="0" applyFont="0" applyAlignment="0" applyProtection="0"/>
    <xf numFmtId="0" fontId="22" fillId="57" borderId="32" applyNumberFormat="0" applyFont="0" applyAlignment="0" applyProtection="0"/>
    <xf numFmtId="0" fontId="22" fillId="57" borderId="32"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9" fontId="9" fillId="0" borderId="0" applyFont="0" applyFill="0" applyBorder="0" applyAlignment="0" applyProtection="0"/>
    <xf numFmtId="0" fontId="22" fillId="57" borderId="32" applyNumberFormat="0" applyFont="0" applyAlignment="0" applyProtection="0"/>
    <xf numFmtId="0" fontId="9" fillId="0" borderId="0"/>
    <xf numFmtId="0" fontId="9" fillId="13" borderId="0" applyNumberFormat="0" applyBorder="0" applyAlignment="0" applyProtection="0"/>
    <xf numFmtId="0" fontId="9" fillId="17" borderId="0" applyNumberFormat="0" applyBorder="0" applyAlignment="0" applyProtection="0"/>
    <xf numFmtId="0" fontId="9" fillId="21" borderId="0" applyNumberFormat="0" applyBorder="0" applyAlignment="0" applyProtection="0"/>
    <xf numFmtId="0" fontId="9" fillId="25" borderId="0" applyNumberFormat="0" applyBorder="0" applyAlignment="0" applyProtection="0"/>
    <xf numFmtId="0" fontId="9" fillId="29" borderId="0" applyNumberFormat="0" applyBorder="0" applyAlignment="0" applyProtection="0"/>
    <xf numFmtId="0" fontId="9" fillId="33" borderId="0" applyNumberFormat="0" applyBorder="0" applyAlignment="0" applyProtection="0"/>
    <xf numFmtId="0" fontId="9" fillId="14" borderId="0" applyNumberFormat="0" applyBorder="0" applyAlignment="0" applyProtection="0"/>
    <xf numFmtId="0" fontId="9" fillId="18" borderId="0" applyNumberFormat="0" applyBorder="0" applyAlignment="0" applyProtection="0"/>
    <xf numFmtId="0" fontId="9" fillId="22" borderId="0" applyNumberFormat="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26" borderId="0" applyNumberFormat="0" applyBorder="0" applyAlignment="0" applyProtection="0"/>
    <xf numFmtId="0" fontId="9" fillId="30" borderId="0" applyNumberFormat="0" applyBorder="0" applyAlignment="0" applyProtection="0"/>
    <xf numFmtId="0" fontId="9" fillId="34" borderId="0" applyNumberFormat="0" applyBorder="0" applyAlignment="0" applyProtection="0"/>
    <xf numFmtId="0" fontId="9" fillId="5" borderId="16" applyNumberFormat="0" applyFont="0" applyAlignment="0" applyProtection="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1" fillId="0" borderId="67" applyNumberFormat="0" applyAlignment="0" applyProtection="0">
      <alignment horizontal="left" vertical="center"/>
    </xf>
    <xf numFmtId="1" fontId="176" fillId="0" borderId="66">
      <alignment vertical="top"/>
    </xf>
    <xf numFmtId="0" fontId="262" fillId="83" borderId="67" applyNumberFormat="0">
      <alignment horizontal="left" vertical="top"/>
      <protection hidden="1"/>
    </xf>
    <xf numFmtId="228" fontId="162" fillId="0" borderId="48"/>
    <xf numFmtId="4" fontId="219" fillId="78" borderId="65" applyNumberFormat="0" applyProtection="0">
      <alignment horizontal="left" vertical="center" indent="1"/>
    </xf>
    <xf numFmtId="0" fontId="9" fillId="0" borderId="0"/>
    <xf numFmtId="9" fontId="9" fillId="0" borderId="0" applyFont="0" applyFill="0" applyBorder="0" applyAlignment="0" applyProtection="0"/>
    <xf numFmtId="0" fontId="9" fillId="0" borderId="0"/>
    <xf numFmtId="9"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84" fillId="54" borderId="26" applyNumberFormat="0" applyAlignment="0" applyProtection="0"/>
    <xf numFmtId="0" fontId="84" fillId="54" borderId="26" applyNumberFormat="0" applyAlignment="0" applyProtection="0"/>
    <xf numFmtId="0" fontId="84" fillId="54" borderId="26" applyNumberFormat="0" applyAlignment="0" applyProtection="0"/>
    <xf numFmtId="0" fontId="84" fillId="54" borderId="26" applyNumberFormat="0" applyAlignment="0" applyProtection="0"/>
    <xf numFmtId="0" fontId="9" fillId="0" borderId="0"/>
    <xf numFmtId="43" fontId="9" fillId="0" borderId="0" applyFont="0" applyFill="0" applyBorder="0" applyAlignment="0" applyProtection="0"/>
    <xf numFmtId="0" fontId="9" fillId="0" borderId="0"/>
    <xf numFmtId="0" fontId="94" fillId="41" borderId="26" applyNumberFormat="0" applyAlignment="0" applyProtection="0"/>
    <xf numFmtId="0" fontId="94" fillId="41" borderId="26" applyNumberFormat="0" applyAlignment="0" applyProtection="0"/>
    <xf numFmtId="0" fontId="94" fillId="41" borderId="26" applyNumberFormat="0" applyAlignment="0" applyProtection="0"/>
    <xf numFmtId="0" fontId="94" fillId="41" borderId="26" applyNumberFormat="0" applyAlignment="0" applyProtection="0"/>
    <xf numFmtId="0" fontId="9" fillId="0" borderId="0"/>
    <xf numFmtId="0" fontId="48" fillId="57" borderId="32" applyNumberFormat="0" applyFont="0" applyAlignment="0" applyProtection="0"/>
    <xf numFmtId="0" fontId="48" fillId="57" borderId="32" applyNumberFormat="0" applyFont="0" applyAlignment="0" applyProtection="0"/>
    <xf numFmtId="0" fontId="48" fillId="57" borderId="32" applyNumberFormat="0" applyFont="0" applyAlignment="0" applyProtection="0"/>
    <xf numFmtId="0" fontId="48" fillId="57" borderId="32" applyNumberFormat="0" applyFont="0" applyAlignment="0" applyProtection="0"/>
    <xf numFmtId="0" fontId="98" fillId="54" borderId="33" applyNumberFormat="0" applyAlignment="0" applyProtection="0"/>
    <xf numFmtId="0" fontId="98" fillId="54" borderId="33" applyNumberFormat="0" applyAlignment="0" applyProtection="0"/>
    <xf numFmtId="0" fontId="98" fillId="54" borderId="33" applyNumberFormat="0" applyAlignment="0" applyProtection="0"/>
    <xf numFmtId="0" fontId="98" fillId="54" borderId="33" applyNumberFormat="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100" fillId="0" borderId="35" applyNumberFormat="0" applyFill="0" applyAlignment="0" applyProtection="0"/>
    <xf numFmtId="0" fontId="100" fillId="0" borderId="35" applyNumberFormat="0" applyFill="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4" fillId="41" borderId="26" applyNumberForma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9"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4" fillId="41" borderId="26" applyNumberFormat="0" applyAlignment="0" applyProtection="0"/>
    <xf numFmtId="0" fontId="9" fillId="0" borderId="0"/>
    <xf numFmtId="0" fontId="9" fillId="0" borderId="0"/>
    <xf numFmtId="9"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0" fontId="134" fillId="54" borderId="26" applyNumberFormat="0" applyAlignment="0" applyProtection="0"/>
    <xf numFmtId="0" fontId="134" fillId="54" borderId="26" applyNumberFormat="0" applyAlignment="0" applyProtection="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189" fontId="9" fillId="0" borderId="0" applyFont="0" applyFill="0" applyBorder="0" applyAlignment="0" applyProtection="0"/>
    <xf numFmtId="9" fontId="9" fillId="0" borderId="0" applyFont="0" applyFill="0" applyBorder="0" applyAlignment="0" applyProtection="0"/>
    <xf numFmtId="189" fontId="9" fillId="0" borderId="0" applyFont="0" applyFill="0" applyBorder="0" applyAlignment="0" applyProtection="0"/>
    <xf numFmtId="0" fontId="9" fillId="0" borderId="0"/>
    <xf numFmtId="0" fontId="9" fillId="0" borderId="0"/>
    <xf numFmtId="0" fontId="9" fillId="0" borderId="0"/>
    <xf numFmtId="0" fontId="9" fillId="0" borderId="0"/>
    <xf numFmtId="189" fontId="9" fillId="0" borderId="0" applyFont="0" applyFill="0" applyBorder="0" applyAlignment="0" applyProtection="0"/>
    <xf numFmtId="0" fontId="9" fillId="0" borderId="0"/>
    <xf numFmtId="0" fontId="9" fillId="0" borderId="0"/>
    <xf numFmtId="189"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0" fontId="94" fillId="41" borderId="26" applyNumberForma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9" fontId="9" fillId="0" borderId="0" applyFont="0" applyFill="0" applyBorder="0" applyAlignment="0" applyProtection="0"/>
    <xf numFmtId="0" fontId="48" fillId="57" borderId="3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0" fontId="9" fillId="0" borderId="0"/>
    <xf numFmtId="0" fontId="9" fillId="0" borderId="0"/>
    <xf numFmtId="0" fontId="9" fillId="0" borderId="0"/>
    <xf numFmtId="9" fontId="9" fillId="0" borderId="0" applyFont="0" applyFill="0" applyBorder="0" applyAlignment="0" applyProtection="0"/>
    <xf numFmtId="0" fontId="9" fillId="0" borderId="0"/>
    <xf numFmtId="0" fontId="9" fillId="0" borderId="0"/>
    <xf numFmtId="0" fontId="84" fillId="54" borderId="26" applyNumberFormat="0" applyAlignment="0" applyProtection="0"/>
    <xf numFmtId="0" fontId="100" fillId="0" borderId="35" applyNumberFormat="0" applyFill="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175" fontId="23" fillId="57" borderId="32" applyNumberFormat="0" applyFont="0" applyAlignment="0" applyProtection="0"/>
    <xf numFmtId="0" fontId="9" fillId="0" borderId="0"/>
    <xf numFmtId="0" fontId="43" fillId="57" borderId="32" applyNumberFormat="0" applyFont="0" applyAlignment="0" applyProtection="0"/>
    <xf numFmtId="0" fontId="43" fillId="57" borderId="32" applyNumberFormat="0" applyFont="0" applyAlignment="0" applyProtection="0"/>
    <xf numFmtId="0" fontId="43" fillId="57" borderId="32" applyNumberFormat="0" applyFont="0" applyAlignment="0" applyProtection="0"/>
    <xf numFmtId="0" fontId="9" fillId="0" borderId="0"/>
    <xf numFmtId="0" fontId="9" fillId="0" borderId="0"/>
    <xf numFmtId="0" fontId="9" fillId="0" borderId="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18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48" fillId="57" borderId="32" applyNumberFormat="0" applyFont="0" applyAlignment="0" applyProtection="0"/>
    <xf numFmtId="0" fontId="9" fillId="0" borderId="0"/>
    <xf numFmtId="0" fontId="9" fillId="0" borderId="0"/>
    <xf numFmtId="0" fontId="9" fillId="0" borderId="0"/>
    <xf numFmtId="0" fontId="9" fillId="0" borderId="0"/>
    <xf numFmtId="0" fontId="98" fillId="54" borderId="33" applyNumberForma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9" fontId="9" fillId="0" borderId="0" applyFont="0" applyFill="0" applyBorder="0" applyAlignment="0" applyProtection="0"/>
    <xf numFmtId="0" fontId="9" fillId="0" borderId="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9" fontId="9" fillId="0" borderId="0" applyFont="0" applyFill="0" applyBorder="0" applyAlignment="0" applyProtection="0"/>
    <xf numFmtId="0" fontId="9" fillId="0" borderId="0"/>
    <xf numFmtId="0" fontId="9" fillId="0" borderId="0"/>
    <xf numFmtId="0" fontId="9" fillId="0" borderId="0"/>
    <xf numFmtId="18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100" fillId="0" borderId="35" applyNumberFormat="0" applyFill="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48" fillId="57" borderId="32" applyNumberFormat="0" applyFont="0" applyAlignment="0" applyProtection="0"/>
    <xf numFmtId="9" fontId="9" fillId="0" borderId="0" applyFont="0" applyFill="0" applyBorder="0" applyAlignment="0" applyProtection="0"/>
    <xf numFmtId="0" fontId="9" fillId="0" borderId="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84" fillId="54" borderId="26" applyNumberForma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0" fontId="9" fillId="0" borderId="0"/>
    <xf numFmtId="189"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189" fontId="9" fillId="0" borderId="0" applyFont="0" applyFill="0" applyBorder="0" applyAlignment="0" applyProtection="0"/>
    <xf numFmtId="0" fontId="9" fillId="0" borderId="0"/>
    <xf numFmtId="0" fontId="9" fillId="0" borderId="0"/>
    <xf numFmtId="278" fontId="9" fillId="0" borderId="0"/>
    <xf numFmtId="0" fontId="9" fillId="0" borderId="0"/>
    <xf numFmtId="9"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189" fontId="9" fillId="0" borderId="0" applyFont="0" applyFill="0" applyBorder="0" applyAlignment="0" applyProtection="0"/>
    <xf numFmtId="0" fontId="9" fillId="0" borderId="0"/>
    <xf numFmtId="0" fontId="9" fillId="0" borderId="0"/>
    <xf numFmtId="0" fontId="9" fillId="0" borderId="0"/>
    <xf numFmtId="0" fontId="9" fillId="0" borderId="0"/>
    <xf numFmtId="9" fontId="9" fillId="0" borderId="0" applyFont="0" applyFill="0" applyBorder="0" applyAlignment="0" applyProtection="0"/>
    <xf numFmtId="0" fontId="94" fillId="41" borderId="26" applyNumberFormat="0" applyAlignment="0" applyProtection="0"/>
    <xf numFmtId="0" fontId="9" fillId="0" borderId="0"/>
    <xf numFmtId="0" fontId="9" fillId="0" borderId="0"/>
    <xf numFmtId="0" fontId="98" fillId="54" borderId="33" applyNumberForma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98" fillId="54" borderId="33" applyNumberFormat="0" applyAlignment="0" applyProtection="0"/>
    <xf numFmtId="0" fontId="98" fillId="54" borderId="33" applyNumberFormat="0" applyAlignment="0" applyProtection="0"/>
    <xf numFmtId="0" fontId="9" fillId="0" borderId="0"/>
    <xf numFmtId="0" fontId="9" fillId="0" borderId="0"/>
    <xf numFmtId="0" fontId="9" fillId="0" borderId="0"/>
    <xf numFmtId="0" fontId="9" fillId="0" borderId="0"/>
    <xf numFmtId="0" fontId="9" fillId="0" borderId="0"/>
    <xf numFmtId="189" fontId="9" fillId="0" borderId="0" applyFont="0" applyFill="0" applyBorder="0" applyAlignment="0" applyProtection="0"/>
    <xf numFmtId="0" fontId="9" fillId="0" borderId="0"/>
    <xf numFmtId="0" fontId="9" fillId="0" borderId="0"/>
    <xf numFmtId="0" fontId="9" fillId="0" borderId="0"/>
    <xf numFmtId="0" fontId="9" fillId="0" borderId="0"/>
    <xf numFmtId="9" fontId="9" fillId="0" borderId="0" applyFont="0" applyFill="0" applyBorder="0" applyAlignment="0" applyProtection="0"/>
    <xf numFmtId="0" fontId="9" fillId="0" borderId="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9" fontId="9" fillId="0" borderId="0" applyFont="0" applyFill="0" applyBorder="0" applyAlignment="0" applyProtection="0"/>
    <xf numFmtId="0" fontId="9" fillId="0" borderId="0"/>
    <xf numFmtId="0" fontId="84" fillId="54" borderId="26" applyNumberForma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8" fillId="57" borderId="3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84" fillId="54" borderId="26" applyNumberFormat="0" applyAlignment="0" applyProtection="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0" fontId="9" fillId="0" borderId="0"/>
    <xf numFmtId="9"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0" borderId="0"/>
    <xf numFmtId="9" fontId="9" fillId="0" borderId="0" applyFont="0" applyFill="0" applyBorder="0" applyAlignment="0" applyProtection="0"/>
    <xf numFmtId="0" fontId="9" fillId="0" borderId="0"/>
    <xf numFmtId="9" fontId="9" fillId="0" borderId="0" applyFont="0" applyFill="0" applyBorder="0" applyAlignment="0" applyProtection="0"/>
    <xf numFmtId="4" fontId="221" fillId="76" borderId="58" applyNumberFormat="0" applyProtection="0">
      <alignment horizontal="right" vertical="center"/>
    </xf>
    <xf numFmtId="4" fontId="222" fillId="81" borderId="58" applyNumberFormat="0" applyProtection="0">
      <alignment vertical="center"/>
    </xf>
    <xf numFmtId="228" fontId="162" fillId="0" borderId="48"/>
    <xf numFmtId="0" fontId="84" fillId="54" borderId="26" applyNumberFormat="0" applyAlignment="0" applyProtection="0"/>
    <xf numFmtId="0" fontId="94" fillId="41" borderId="26" applyNumberFormat="0" applyAlignment="0" applyProtection="0"/>
    <xf numFmtId="0" fontId="175" fillId="60" borderId="53"/>
    <xf numFmtId="0" fontId="84" fillId="54" borderId="26" applyNumberFormat="0" applyAlignment="0" applyProtection="0"/>
    <xf numFmtId="0" fontId="165" fillId="0" borderId="53"/>
    <xf numFmtId="0" fontId="157" fillId="0" borderId="35" applyNumberFormat="0" applyFill="0" applyAlignment="0" applyProtection="0"/>
    <xf numFmtId="0" fontId="157" fillId="0" borderId="35" applyNumberFormat="0" applyFill="0" applyAlignment="0" applyProtection="0"/>
    <xf numFmtId="0" fontId="158" fillId="0" borderId="35" applyNumberFormat="0" applyFill="0" applyAlignment="0" applyProtection="0"/>
    <xf numFmtId="0" fontId="157" fillId="0" borderId="35" applyNumberFormat="0" applyFill="0" applyAlignment="0" applyProtection="0"/>
    <xf numFmtId="0" fontId="158" fillId="0" borderId="35" applyNumberFormat="0" applyFill="0" applyAlignment="0" applyProtection="0"/>
    <xf numFmtId="0" fontId="157" fillId="0" borderId="35" applyNumberFormat="0" applyFill="0" applyAlignment="0" applyProtection="0"/>
    <xf numFmtId="0" fontId="156" fillId="54" borderId="33" applyNumberFormat="0" applyAlignment="0" applyProtection="0"/>
    <xf numFmtId="175" fontId="157" fillId="0" borderId="35" applyNumberFormat="0" applyFill="0" applyAlignment="0" applyProtection="0"/>
    <xf numFmtId="0" fontId="157" fillId="0" borderId="35" applyNumberFormat="0" applyFill="0" applyAlignment="0" applyProtection="0"/>
    <xf numFmtId="0" fontId="155" fillId="54" borderId="33" applyNumberFormat="0" applyAlignment="0" applyProtection="0"/>
    <xf numFmtId="0" fontId="156" fillId="54" borderId="33" applyNumberFormat="0" applyAlignment="0" applyProtection="0"/>
    <xf numFmtId="0" fontId="155" fillId="54" borderId="33" applyNumberFormat="0" applyAlignment="0" applyProtection="0"/>
    <xf numFmtId="0" fontId="43" fillId="57" borderId="32" applyNumberFormat="0" applyFont="0" applyAlignment="0" applyProtection="0"/>
    <xf numFmtId="0" fontId="45" fillId="57" borderId="32" applyNumberFormat="0" applyFont="0" applyAlignment="0" applyProtection="0"/>
    <xf numFmtId="0" fontId="43" fillId="57" borderId="32" applyNumberFormat="0" applyFont="0" applyAlignment="0" applyProtection="0"/>
    <xf numFmtId="175" fontId="23" fillId="57" borderId="32" applyNumberFormat="0" applyFont="0" applyAlignment="0" applyProtection="0"/>
    <xf numFmtId="0" fontId="43" fillId="57" borderId="32" applyNumberFormat="0" applyFont="0" applyAlignment="0" applyProtection="0"/>
    <xf numFmtId="175" fontId="148" fillId="41" borderId="26" applyNumberFormat="0" applyAlignment="0" applyProtection="0"/>
    <xf numFmtId="0" fontId="148" fillId="41" borderId="26" applyNumberFormat="0" applyAlignment="0" applyProtection="0"/>
    <xf numFmtId="0" fontId="149" fillId="41" borderId="26" applyNumberFormat="0" applyAlignment="0" applyProtection="0"/>
    <xf numFmtId="0" fontId="148" fillId="41" borderId="26" applyNumberFormat="0" applyAlignment="0" applyProtection="0"/>
    <xf numFmtId="175" fontId="148" fillId="41" borderId="26" applyNumberFormat="0" applyAlignment="0" applyProtection="0"/>
    <xf numFmtId="0" fontId="148" fillId="41" borderId="26" applyNumberFormat="0" applyAlignment="0" applyProtection="0"/>
    <xf numFmtId="0" fontId="148" fillId="41" borderId="26" applyNumberFormat="0" applyAlignment="0" applyProtection="0"/>
    <xf numFmtId="0" fontId="22" fillId="57" borderId="32" applyNumberFormat="0" applyFont="0" applyAlignment="0" applyProtection="0"/>
    <xf numFmtId="0" fontId="134" fillId="54" borderId="26" applyNumberFormat="0" applyAlignment="0" applyProtection="0"/>
    <xf numFmtId="0" fontId="134" fillId="54" borderId="26" applyNumberFormat="0" applyAlignment="0" applyProtection="0"/>
    <xf numFmtId="0" fontId="135" fillId="54" borderId="26" applyNumberFormat="0" applyAlignment="0" applyProtection="0"/>
    <xf numFmtId="0" fontId="134" fillId="54" borderId="26" applyNumberFormat="0" applyAlignment="0" applyProtection="0"/>
    <xf numFmtId="0" fontId="135" fillId="54" borderId="26" applyNumberFormat="0" applyAlignment="0" applyProtection="0"/>
    <xf numFmtId="175" fontId="134" fillId="54" borderId="26" applyNumberFormat="0" applyAlignment="0" applyProtection="0"/>
    <xf numFmtId="0" fontId="135" fillId="54" borderId="26" applyNumberFormat="0" applyAlignment="0" applyProtection="0"/>
    <xf numFmtId="0" fontId="134" fillId="54" borderId="26" applyNumberFormat="0" applyAlignment="0" applyProtection="0"/>
    <xf numFmtId="0" fontId="94" fillId="41" borderId="26" applyNumberFormat="0" applyAlignment="0" applyProtection="0"/>
    <xf numFmtId="4" fontId="219" fillId="68" borderId="58" applyNumberFormat="0" applyProtection="0">
      <alignment vertical="center"/>
    </xf>
    <xf numFmtId="4" fontId="220" fillId="68" borderId="58" applyNumberFormat="0" applyProtection="0">
      <alignment vertical="center"/>
    </xf>
    <xf numFmtId="4" fontId="221" fillId="68" borderId="58" applyNumberFormat="0" applyProtection="0">
      <alignment horizontal="left" vertical="center" indent="1"/>
    </xf>
    <xf numFmtId="0" fontId="157" fillId="68" borderId="58" applyNumberFormat="0" applyProtection="0">
      <alignment horizontal="left" vertical="top" indent="1"/>
    </xf>
    <xf numFmtId="4" fontId="221" fillId="70" borderId="58" applyNumberFormat="0" applyProtection="0">
      <alignment horizontal="right" vertical="center"/>
    </xf>
    <xf numFmtId="4" fontId="221" fillId="71" borderId="58" applyNumberFormat="0" applyProtection="0">
      <alignment horizontal="right" vertical="center"/>
    </xf>
    <xf numFmtId="4" fontId="221" fillId="72" borderId="58" applyNumberFormat="0" applyProtection="0">
      <alignment horizontal="right" vertical="center"/>
    </xf>
    <xf numFmtId="4" fontId="221" fillId="61" borderId="58" applyNumberFormat="0" applyProtection="0">
      <alignment horizontal="right" vertical="center"/>
    </xf>
    <xf numFmtId="4" fontId="221" fillId="73" borderId="58" applyNumberFormat="0" applyProtection="0">
      <alignment horizontal="right" vertical="center"/>
    </xf>
    <xf numFmtId="4" fontId="221" fillId="74" borderId="58" applyNumberFormat="0" applyProtection="0">
      <alignment horizontal="right" vertical="center"/>
    </xf>
    <xf numFmtId="4" fontId="221" fillId="75" borderId="58" applyNumberFormat="0" applyProtection="0">
      <alignment horizontal="right" vertical="center"/>
    </xf>
    <xf numFmtId="4" fontId="221" fillId="76" borderId="58" applyNumberFormat="0" applyProtection="0">
      <alignment horizontal="right" vertical="center"/>
    </xf>
    <xf numFmtId="4" fontId="221" fillId="77" borderId="58" applyNumberFormat="0" applyProtection="0">
      <alignment horizontal="right" vertical="center"/>
    </xf>
    <xf numFmtId="4" fontId="219" fillId="78" borderId="65" applyNumberFormat="0" applyProtection="0">
      <alignment horizontal="left" vertical="center" indent="1"/>
    </xf>
    <xf numFmtId="4" fontId="221" fillId="79" borderId="58" applyNumberFormat="0" applyProtection="0">
      <alignment horizontal="right" vertical="center"/>
    </xf>
    <xf numFmtId="0" fontId="22" fillId="69" borderId="58" applyNumberFormat="0" applyProtection="0">
      <alignment horizontal="left" vertical="center" indent="1"/>
    </xf>
    <xf numFmtId="0" fontId="22" fillId="69" borderId="58" applyNumberFormat="0" applyProtection="0">
      <alignment horizontal="left" vertical="top" indent="1"/>
    </xf>
    <xf numFmtId="0" fontId="22" fillId="80" borderId="58" applyNumberFormat="0" applyProtection="0">
      <alignment horizontal="left" vertical="center" indent="1"/>
    </xf>
    <xf numFmtId="0" fontId="22" fillId="80" borderId="58" applyNumberFormat="0" applyProtection="0">
      <alignment horizontal="left" vertical="top" indent="1"/>
    </xf>
    <xf numFmtId="0" fontId="22" fillId="79" borderId="58" applyNumberFormat="0" applyProtection="0">
      <alignment horizontal="left" vertical="center" indent="1"/>
    </xf>
    <xf numFmtId="0" fontId="22" fillId="79" borderId="58" applyNumberFormat="0" applyProtection="0">
      <alignment horizontal="left" vertical="top" indent="1"/>
    </xf>
    <xf numFmtId="0" fontId="22" fillId="81" borderId="58" applyNumberFormat="0" applyProtection="0">
      <alignment horizontal="left" vertical="center" indent="1"/>
    </xf>
    <xf numFmtId="0" fontId="22" fillId="81" borderId="58" applyNumberFormat="0" applyProtection="0">
      <alignment horizontal="left" vertical="top" indent="1"/>
    </xf>
    <xf numFmtId="4" fontId="221" fillId="81" borderId="58" applyNumberFormat="0" applyProtection="0">
      <alignment vertical="center"/>
    </xf>
    <xf numFmtId="4" fontId="222" fillId="81" borderId="58" applyNumberFormat="0" applyProtection="0">
      <alignment vertical="center"/>
    </xf>
    <xf numFmtId="4" fontId="219" fillId="79" borderId="60" applyNumberFormat="0" applyProtection="0">
      <alignment horizontal="left" vertical="center" indent="1"/>
    </xf>
    <xf numFmtId="0" fontId="129" fillId="64" borderId="58" applyNumberFormat="0" applyProtection="0">
      <alignment horizontal="left" vertical="top" indent="1"/>
    </xf>
    <xf numFmtId="4" fontId="221" fillId="81" borderId="58" applyNumberFormat="0" applyProtection="0">
      <alignment horizontal="right" vertical="center"/>
    </xf>
    <xf numFmtId="4" fontId="222" fillId="81" borderId="58" applyNumberFormat="0" applyProtection="0">
      <alignment horizontal="right" vertical="center"/>
    </xf>
    <xf numFmtId="4" fontId="219" fillId="79" borderId="58" applyNumberFormat="0" applyProtection="0">
      <alignment horizontal="left" vertical="center" indent="1"/>
    </xf>
    <xf numFmtId="0" fontId="129" fillId="80" borderId="58" applyNumberFormat="0" applyProtection="0">
      <alignment horizontal="left" vertical="top" indent="1"/>
    </xf>
    <xf numFmtId="4" fontId="223" fillId="80" borderId="60" applyNumberFormat="0" applyProtection="0">
      <alignment horizontal="left" vertical="center" indent="1"/>
    </xf>
    <xf numFmtId="4" fontId="224" fillId="81" borderId="58" applyNumberFormat="0" applyProtection="0">
      <alignment horizontal="right" vertical="center"/>
    </xf>
    <xf numFmtId="0" fontId="189" fillId="0" borderId="53"/>
    <xf numFmtId="0" fontId="191" fillId="0" borderId="53"/>
    <xf numFmtId="0" fontId="206" fillId="0" borderId="53"/>
    <xf numFmtId="0" fontId="230" fillId="0" borderId="53"/>
    <xf numFmtId="0" fontId="134" fillId="54" borderId="26" applyNumberFormat="0" applyAlignment="0" applyProtection="0"/>
    <xf numFmtId="175" fontId="157" fillId="0" borderId="35" applyNumberFormat="0" applyFill="0" applyAlignment="0" applyProtection="0"/>
    <xf numFmtId="0" fontId="22" fillId="57" borderId="32" applyNumberFormat="0" applyFont="0" applyAlignment="0" applyProtection="0"/>
    <xf numFmtId="4" fontId="224" fillId="81" borderId="58" applyNumberFormat="0" applyProtection="0">
      <alignment horizontal="right" vertical="center"/>
    </xf>
    <xf numFmtId="4" fontId="221" fillId="74" borderId="58" applyNumberFormat="0" applyProtection="0">
      <alignment horizontal="right" vertical="center"/>
    </xf>
    <xf numFmtId="0" fontId="135" fillId="54" borderId="26" applyNumberFormat="0" applyAlignment="0" applyProtection="0"/>
    <xf numFmtId="0" fontId="134" fillId="54" borderId="26" applyNumberFormat="0" applyAlignment="0" applyProtection="0"/>
    <xf numFmtId="0" fontId="157" fillId="0" borderId="35" applyNumberFormat="0" applyFill="0" applyAlignment="0" applyProtection="0"/>
    <xf numFmtId="0" fontId="155" fillId="54" borderId="33" applyNumberFormat="0" applyAlignment="0" applyProtection="0"/>
    <xf numFmtId="0" fontId="155" fillId="54" borderId="33" applyNumberFormat="0" applyAlignment="0" applyProtection="0"/>
    <xf numFmtId="0" fontId="135" fillId="54" borderId="26" applyNumberFormat="0" applyAlignment="0" applyProtection="0"/>
    <xf numFmtId="17" fontId="192" fillId="62" borderId="68"/>
    <xf numFmtId="0" fontId="155" fillId="54" borderId="33" applyNumberFormat="0" applyAlignment="0" applyProtection="0"/>
    <xf numFmtId="0" fontId="134" fillId="54" borderId="26" applyNumberFormat="0" applyAlignment="0" applyProtection="0"/>
    <xf numFmtId="0" fontId="134" fillId="54" borderId="26" applyNumberFormat="0" applyAlignment="0" applyProtection="0"/>
    <xf numFmtId="175" fontId="23" fillId="57" borderId="32" applyNumberFormat="0" applyFont="0" applyAlignment="0" applyProtection="0"/>
    <xf numFmtId="0" fontId="247" fillId="41" borderId="26" applyNumberFormat="0" applyAlignment="0" applyProtection="0"/>
    <xf numFmtId="0" fontId="248" fillId="54" borderId="33" applyNumberFormat="0" applyAlignment="0" applyProtection="0"/>
    <xf numFmtId="0" fontId="249" fillId="54" borderId="26" applyNumberFormat="0" applyAlignment="0" applyProtection="0"/>
    <xf numFmtId="0" fontId="253" fillId="0" borderId="35" applyNumberFormat="0" applyFill="0" applyAlignment="0" applyProtection="0"/>
    <xf numFmtId="0" fontId="53" fillId="57" borderId="32" applyNumberFormat="0" applyFont="0" applyAlignment="0" applyProtection="0"/>
    <xf numFmtId="0" fontId="135" fillId="54" borderId="26" applyNumberFormat="0" applyAlignment="0" applyProtection="0"/>
    <xf numFmtId="0" fontId="188" fillId="0" borderId="53"/>
    <xf numFmtId="0" fontId="199" fillId="59" borderId="53"/>
    <xf numFmtId="0" fontId="156" fillId="54" borderId="33" applyNumberFormat="0" applyAlignment="0" applyProtection="0"/>
    <xf numFmtId="0" fontId="22" fillId="68" borderId="69" applyNumberFormat="0" applyBorder="0">
      <protection locked="0"/>
    </xf>
    <xf numFmtId="0" fontId="22" fillId="57" borderId="32" applyNumberFormat="0" applyFont="0" applyAlignment="0" applyProtection="0"/>
    <xf numFmtId="0" fontId="45" fillId="57" borderId="32" applyNumberFormat="0" applyFont="0" applyAlignment="0" applyProtection="0"/>
    <xf numFmtId="0" fontId="22" fillId="57" borderId="32" applyNumberFormat="0" applyFont="0" applyAlignment="0" applyProtection="0"/>
    <xf numFmtId="0" fontId="22" fillId="57" borderId="32" applyNumberFormat="0" applyFont="0" applyAlignment="0" applyProtection="0"/>
    <xf numFmtId="0" fontId="134" fillId="54" borderId="26" applyNumberFormat="0" applyAlignment="0" applyProtection="0"/>
    <xf numFmtId="0" fontId="135" fillId="54" borderId="26" applyNumberFormat="0" applyAlignment="0" applyProtection="0"/>
    <xf numFmtId="0" fontId="134" fillId="54" borderId="26" applyNumberFormat="0" applyAlignment="0" applyProtection="0"/>
    <xf numFmtId="4" fontId="221" fillId="79" borderId="58" applyNumberFormat="0" applyProtection="0">
      <alignment horizontal="right" vertical="center"/>
    </xf>
    <xf numFmtId="0" fontId="43" fillId="57" borderId="32" applyNumberFormat="0" applyFont="0" applyAlignment="0" applyProtection="0"/>
    <xf numFmtId="0" fontId="134" fillId="54" borderId="26" applyNumberFormat="0" applyAlignment="0" applyProtection="0"/>
    <xf numFmtId="0" fontId="135" fillId="54" borderId="26" applyNumberFormat="0" applyAlignment="0" applyProtection="0"/>
    <xf numFmtId="0" fontId="22" fillId="69" borderId="58" applyNumberFormat="0" applyProtection="0">
      <alignment horizontal="left" vertical="top" indent="1"/>
    </xf>
    <xf numFmtId="0" fontId="148" fillId="41" borderId="26" applyNumberFormat="0" applyAlignment="0" applyProtection="0"/>
    <xf numFmtId="0" fontId="45" fillId="57" borderId="32" applyNumberFormat="0" applyFont="0" applyAlignment="0" applyProtection="0"/>
    <xf numFmtId="0" fontId="155" fillId="54" borderId="33" applyNumberFormat="0" applyAlignment="0" applyProtection="0"/>
    <xf numFmtId="0" fontId="22" fillId="57" borderId="32" applyNumberFormat="0" applyFont="0" applyAlignment="0" applyProtection="0"/>
    <xf numFmtId="0" fontId="22" fillId="57" borderId="32" applyNumberFormat="0" applyFont="0" applyAlignment="0" applyProtection="0"/>
    <xf numFmtId="0" fontId="158" fillId="0" borderId="35" applyNumberFormat="0" applyFill="0" applyAlignment="0" applyProtection="0"/>
    <xf numFmtId="0" fontId="22" fillId="68" borderId="69" applyNumberFormat="0" applyBorder="0">
      <protection locked="0"/>
    </xf>
    <xf numFmtId="17" fontId="192" fillId="62" borderId="68"/>
    <xf numFmtId="0" fontId="91" fillId="0" borderId="67" applyNumberFormat="0" applyAlignment="0" applyProtection="0">
      <alignment horizontal="left" vertical="center"/>
    </xf>
    <xf numFmtId="1" fontId="176" fillId="0" borderId="66">
      <alignment vertical="top"/>
    </xf>
    <xf numFmtId="0" fontId="262" fillId="83" borderId="67" applyNumberFormat="0">
      <alignment horizontal="left" vertical="top"/>
      <protection hidden="1"/>
    </xf>
    <xf numFmtId="228" fontId="162" fillId="0" borderId="48"/>
    <xf numFmtId="4" fontId="219" fillId="78" borderId="65" applyNumberFormat="0" applyProtection="0">
      <alignment horizontal="left" vertical="center" indent="1"/>
    </xf>
    <xf numFmtId="0" fontId="43" fillId="57" borderId="32" applyNumberFormat="0" applyFont="0" applyAlignment="0" applyProtection="0"/>
    <xf numFmtId="4" fontId="219" fillId="78" borderId="65" applyNumberFormat="0" applyProtection="0">
      <alignment horizontal="left" vertical="center" indent="1"/>
    </xf>
    <xf numFmtId="0" fontId="148" fillId="41" borderId="26" applyNumberFormat="0" applyAlignment="0" applyProtection="0"/>
    <xf numFmtId="0" fontId="155" fillId="54" borderId="33" applyNumberFormat="0" applyAlignment="0" applyProtection="0"/>
    <xf numFmtId="0" fontId="188" fillId="0" borderId="53"/>
    <xf numFmtId="0" fontId="158" fillId="0" borderId="35" applyNumberFormat="0" applyFill="0" applyAlignment="0" applyProtection="0"/>
    <xf numFmtId="0" fontId="155" fillId="54" borderId="33" applyNumberFormat="0" applyAlignment="0" applyProtection="0"/>
    <xf numFmtId="0" fontId="43" fillId="57" borderId="32" applyNumberFormat="0" applyFont="0" applyAlignment="0" applyProtection="0"/>
    <xf numFmtId="175" fontId="155" fillId="54" borderId="33" applyNumberFormat="0" applyAlignment="0" applyProtection="0"/>
    <xf numFmtId="0" fontId="22" fillId="81" borderId="58" applyNumberFormat="0" applyProtection="0">
      <alignment horizontal="left" vertical="center" indent="1"/>
    </xf>
    <xf numFmtId="0" fontId="149" fillId="41" borderId="26" applyNumberFormat="0" applyAlignment="0" applyProtection="0"/>
    <xf numFmtId="0" fontId="157" fillId="0" borderId="35" applyNumberFormat="0" applyFill="0" applyAlignment="0" applyProtection="0"/>
    <xf numFmtId="175" fontId="157" fillId="0" borderId="35" applyNumberFormat="0" applyFill="0" applyAlignment="0" applyProtection="0"/>
    <xf numFmtId="0" fontId="135" fillId="54" borderId="26" applyNumberFormat="0" applyAlignment="0" applyProtection="0"/>
    <xf numFmtId="0" fontId="43" fillId="57" borderId="32" applyNumberFormat="0" applyFont="0" applyAlignment="0" applyProtection="0"/>
    <xf numFmtId="0" fontId="43" fillId="57" borderId="32" applyNumberFormat="0" applyFont="0" applyAlignment="0" applyProtection="0"/>
    <xf numFmtId="0" fontId="156" fillId="54" borderId="33" applyNumberFormat="0" applyAlignment="0" applyProtection="0"/>
    <xf numFmtId="0" fontId="202" fillId="0" borderId="49"/>
    <xf numFmtId="175" fontId="134" fillId="54" borderId="26" applyNumberFormat="0" applyAlignment="0" applyProtection="0"/>
    <xf numFmtId="0" fontId="156" fillId="54" borderId="33" applyNumberFormat="0" applyAlignment="0" applyProtection="0"/>
    <xf numFmtId="0" fontId="22" fillId="57" borderId="32" applyNumberFormat="0" applyFont="0" applyAlignment="0" applyProtection="0"/>
    <xf numFmtId="0" fontId="249" fillId="54" borderId="26" applyNumberFormat="0" applyAlignment="0" applyProtection="0"/>
    <xf numFmtId="0" fontId="206" fillId="0" borderId="53"/>
    <xf numFmtId="0" fontId="22" fillId="69" borderId="58" applyNumberFormat="0" applyProtection="0">
      <alignment horizontal="left" vertical="center" indent="1"/>
    </xf>
    <xf numFmtId="0" fontId="191" fillId="0" borderId="53"/>
    <xf numFmtId="4" fontId="224" fillId="81" borderId="58" applyNumberFormat="0" applyProtection="0">
      <alignment horizontal="right" vertical="center"/>
    </xf>
    <xf numFmtId="4" fontId="219" fillId="79" borderId="58" applyNumberFormat="0" applyProtection="0">
      <alignment horizontal="left" vertical="center" indent="1"/>
    </xf>
    <xf numFmtId="4" fontId="219" fillId="79" borderId="60" applyNumberFormat="0" applyProtection="0">
      <alignment horizontal="left" vertical="center" indent="1"/>
    </xf>
    <xf numFmtId="4" fontId="221" fillId="73" borderId="58" applyNumberFormat="0" applyProtection="0">
      <alignment horizontal="right" vertical="center"/>
    </xf>
    <xf numFmtId="4" fontId="221" fillId="70" borderId="58" applyNumberFormat="0" applyProtection="0">
      <alignment horizontal="right" vertical="center"/>
    </xf>
    <xf numFmtId="4" fontId="221" fillId="68" borderId="58" applyNumberFormat="0" applyProtection="0">
      <alignment horizontal="left" vertical="center" indent="1"/>
    </xf>
    <xf numFmtId="0" fontId="134" fillId="54" borderId="26" applyNumberFormat="0" applyAlignment="0" applyProtection="0"/>
    <xf numFmtId="0" fontId="135" fillId="54" borderId="26" applyNumberFormat="0" applyAlignment="0" applyProtection="0"/>
    <xf numFmtId="0" fontId="134" fillId="54" borderId="26" applyNumberFormat="0" applyAlignment="0" applyProtection="0"/>
    <xf numFmtId="0" fontId="157" fillId="0" borderId="35" applyNumberFormat="0" applyFill="0" applyAlignment="0" applyProtection="0"/>
    <xf numFmtId="0" fontId="91" fillId="0" borderId="47">
      <alignment horizontal="left" vertical="center"/>
    </xf>
    <xf numFmtId="0" fontId="149" fillId="41" borderId="26" applyNumberFormat="0" applyAlignment="0" applyProtection="0"/>
    <xf numFmtId="4" fontId="221" fillId="77" borderId="58" applyNumberFormat="0" applyProtection="0">
      <alignment horizontal="right" vertical="center"/>
    </xf>
    <xf numFmtId="4" fontId="219" fillId="79" borderId="60" applyNumberFormat="0" applyProtection="0">
      <alignment horizontal="left" vertical="center" indent="1"/>
    </xf>
    <xf numFmtId="0" fontId="84" fillId="54" borderId="26" applyNumberFormat="0" applyAlignment="0" applyProtection="0"/>
    <xf numFmtId="0" fontId="157" fillId="0" borderId="35" applyNumberFormat="0" applyFill="0" applyAlignment="0" applyProtection="0"/>
    <xf numFmtId="0" fontId="157" fillId="0" borderId="35" applyNumberFormat="0" applyFill="0" applyAlignment="0" applyProtection="0"/>
    <xf numFmtId="0" fontId="155" fillId="54" borderId="33" applyNumberFormat="0" applyAlignment="0" applyProtection="0"/>
    <xf numFmtId="0" fontId="158" fillId="0" borderId="35" applyNumberFormat="0" applyFill="0" applyAlignment="0" applyProtection="0"/>
    <xf numFmtId="0" fontId="155" fillId="54" borderId="33" applyNumberFormat="0" applyAlignment="0" applyProtection="0"/>
    <xf numFmtId="0" fontId="155" fillId="54" borderId="33" applyNumberFormat="0" applyAlignment="0" applyProtection="0"/>
    <xf numFmtId="0" fontId="155" fillId="54" borderId="33" applyNumberFormat="0" applyAlignment="0" applyProtection="0"/>
    <xf numFmtId="0" fontId="155" fillId="54" borderId="33" applyNumberFormat="0" applyAlignment="0" applyProtection="0"/>
    <xf numFmtId="0" fontId="43" fillId="57" borderId="32" applyNumberFormat="0" applyFont="0" applyAlignment="0" applyProtection="0"/>
    <xf numFmtId="0" fontId="43" fillId="57" borderId="32" applyNumberFormat="0" applyFont="0" applyAlignment="0" applyProtection="0"/>
    <xf numFmtId="0" fontId="43" fillId="57" borderId="32" applyNumberFormat="0" applyFont="0" applyAlignment="0" applyProtection="0"/>
    <xf numFmtId="0" fontId="43" fillId="57" borderId="32" applyNumberFormat="0" applyFont="0" applyAlignment="0" applyProtection="0"/>
    <xf numFmtId="0" fontId="191" fillId="0" borderId="53"/>
    <xf numFmtId="0" fontId="148" fillId="41" borderId="26" applyNumberFormat="0" applyAlignment="0" applyProtection="0"/>
    <xf numFmtId="0" fontId="247" fillId="41" borderId="26" applyNumberFormat="0" applyAlignment="0" applyProtection="0"/>
    <xf numFmtId="0" fontId="22" fillId="57" borderId="32" applyNumberFormat="0" applyFont="0" applyAlignment="0" applyProtection="0"/>
    <xf numFmtId="0" fontId="155" fillId="54" borderId="33" applyNumberFormat="0" applyAlignment="0" applyProtection="0"/>
    <xf numFmtId="0" fontId="148" fillId="41" borderId="26" applyNumberFormat="0" applyAlignment="0" applyProtection="0"/>
    <xf numFmtId="0" fontId="134" fillId="54" borderId="26" applyNumberFormat="0" applyAlignment="0" applyProtection="0"/>
    <xf numFmtId="0" fontId="175" fillId="60" borderId="53"/>
    <xf numFmtId="228" fontId="162" fillId="0" borderId="48"/>
    <xf numFmtId="0" fontId="155" fillId="54" borderId="33" applyNumberFormat="0" applyAlignment="0" applyProtection="0"/>
    <xf numFmtId="0" fontId="157" fillId="0" borderId="35" applyNumberFormat="0" applyFill="0" applyAlignment="0" applyProtection="0"/>
    <xf numFmtId="0" fontId="134" fillId="54" borderId="26" applyNumberFormat="0" applyAlignment="0" applyProtection="0"/>
    <xf numFmtId="0" fontId="134" fillId="54" borderId="26" applyNumberFormat="0" applyAlignment="0" applyProtection="0"/>
    <xf numFmtId="0" fontId="135" fillId="54" borderId="26" applyNumberFormat="0" applyAlignment="0" applyProtection="0"/>
    <xf numFmtId="175" fontId="134" fillId="54" borderId="26" applyNumberFormat="0" applyAlignment="0" applyProtection="0"/>
    <xf numFmtId="0" fontId="135" fillId="54" borderId="26" applyNumberFormat="0" applyAlignment="0" applyProtection="0"/>
    <xf numFmtId="0" fontId="134" fillId="54" borderId="26" applyNumberFormat="0" applyAlignment="0" applyProtection="0"/>
    <xf numFmtId="0" fontId="134" fillId="54" borderId="26" applyNumberFormat="0" applyAlignment="0" applyProtection="0"/>
    <xf numFmtId="0" fontId="135" fillId="54" borderId="26" applyNumberFormat="0" applyAlignment="0" applyProtection="0"/>
    <xf numFmtId="0" fontId="134" fillId="54" borderId="26" applyNumberFormat="0" applyAlignment="0" applyProtection="0"/>
    <xf numFmtId="0" fontId="135" fillId="54" borderId="26" applyNumberFormat="0" applyAlignment="0" applyProtection="0"/>
    <xf numFmtId="0" fontId="134" fillId="54" borderId="26" applyNumberFormat="0" applyAlignment="0" applyProtection="0"/>
    <xf numFmtId="0" fontId="134" fillId="54" borderId="26" applyNumberFormat="0" applyAlignment="0" applyProtection="0"/>
    <xf numFmtId="0" fontId="134" fillId="54" borderId="26" applyNumberFormat="0" applyAlignment="0" applyProtection="0"/>
    <xf numFmtId="0" fontId="134" fillId="54" borderId="26" applyNumberFormat="0" applyAlignment="0" applyProtection="0"/>
    <xf numFmtId="0" fontId="134" fillId="54" borderId="26" applyNumberFormat="0" applyAlignment="0" applyProtection="0"/>
    <xf numFmtId="0" fontId="155" fillId="54" borderId="33" applyNumberFormat="0" applyAlignment="0" applyProtection="0"/>
    <xf numFmtId="0" fontId="148" fillId="41" borderId="26" applyNumberFormat="0" applyAlignment="0" applyProtection="0"/>
    <xf numFmtId="0" fontId="148" fillId="41" borderId="26" applyNumberFormat="0" applyAlignment="0" applyProtection="0"/>
    <xf numFmtId="0" fontId="149" fillId="41" borderId="26" applyNumberFormat="0" applyAlignment="0" applyProtection="0"/>
    <xf numFmtId="175" fontId="148" fillId="41" borderId="26" applyNumberFormat="0" applyAlignment="0" applyProtection="0"/>
    <xf numFmtId="0" fontId="149" fillId="41" borderId="26" applyNumberFormat="0" applyAlignment="0" applyProtection="0"/>
    <xf numFmtId="0" fontId="148" fillId="41" borderId="26" applyNumberFormat="0" applyAlignment="0" applyProtection="0"/>
    <xf numFmtId="0" fontId="148" fillId="41" borderId="26" applyNumberFormat="0" applyAlignment="0" applyProtection="0"/>
    <xf numFmtId="0" fontId="149" fillId="41" borderId="26" applyNumberFormat="0" applyAlignment="0" applyProtection="0"/>
    <xf numFmtId="0" fontId="148" fillId="41" borderId="26" applyNumberFormat="0" applyAlignment="0" applyProtection="0"/>
    <xf numFmtId="0" fontId="149" fillId="41" borderId="26" applyNumberFormat="0" applyAlignment="0" applyProtection="0"/>
    <xf numFmtId="0" fontId="148" fillId="41" borderId="26" applyNumberFormat="0" applyAlignment="0" applyProtection="0"/>
    <xf numFmtId="0" fontId="148" fillId="41" borderId="26" applyNumberFormat="0" applyAlignment="0" applyProtection="0"/>
    <xf numFmtId="0" fontId="148" fillId="41" borderId="26" applyNumberFormat="0" applyAlignment="0" applyProtection="0"/>
    <xf numFmtId="0" fontId="148" fillId="41" borderId="26" applyNumberFormat="0" applyAlignment="0" applyProtection="0"/>
    <xf numFmtId="0" fontId="148" fillId="41" borderId="26" applyNumberFormat="0" applyAlignment="0" applyProtection="0"/>
    <xf numFmtId="4" fontId="221" fillId="79" borderId="58" applyNumberFormat="0" applyProtection="0">
      <alignment horizontal="right" vertical="center"/>
    </xf>
    <xf numFmtId="0" fontId="43" fillId="57" borderId="32" applyNumberFormat="0" applyFont="0" applyAlignment="0" applyProtection="0"/>
    <xf numFmtId="0" fontId="43" fillId="57" borderId="32" applyNumberFormat="0" applyFont="0" applyAlignment="0" applyProtection="0"/>
    <xf numFmtId="0" fontId="137" fillId="57" borderId="32" applyNumberFormat="0" applyFont="0" applyAlignment="0" applyProtection="0"/>
    <xf numFmtId="175" fontId="23" fillId="57" borderId="32" applyNumberFormat="0" applyFont="0" applyAlignment="0" applyProtection="0"/>
    <xf numFmtId="0" fontId="45" fillId="57" borderId="32" applyNumberFormat="0" applyFont="0" applyAlignment="0" applyProtection="0"/>
    <xf numFmtId="0" fontId="43" fillId="57" borderId="32" applyNumberFormat="0" applyFont="0" applyAlignment="0" applyProtection="0"/>
    <xf numFmtId="0" fontId="43" fillId="57" borderId="32" applyNumberFormat="0" applyFont="0" applyAlignment="0" applyProtection="0"/>
    <xf numFmtId="0" fontId="45" fillId="57" borderId="32" applyNumberFormat="0" applyFont="0" applyAlignment="0" applyProtection="0"/>
    <xf numFmtId="0" fontId="43" fillId="57" borderId="32" applyNumberFormat="0" applyFont="0" applyAlignment="0" applyProtection="0"/>
    <xf numFmtId="0" fontId="45" fillId="57" borderId="32" applyNumberFormat="0" applyFont="0" applyAlignment="0" applyProtection="0"/>
    <xf numFmtId="0" fontId="43" fillId="57" borderId="32" applyNumberFormat="0" applyFont="0" applyAlignment="0" applyProtection="0"/>
    <xf numFmtId="0" fontId="43" fillId="57" borderId="32" applyNumberFormat="0" applyFont="0" applyAlignment="0" applyProtection="0"/>
    <xf numFmtId="0" fontId="43" fillId="57" borderId="32" applyNumberFormat="0" applyFont="0" applyAlignment="0" applyProtection="0"/>
    <xf numFmtId="0" fontId="43" fillId="57" borderId="32" applyNumberFormat="0" applyFont="0" applyAlignment="0" applyProtection="0"/>
    <xf numFmtId="0" fontId="43" fillId="57" borderId="32" applyNumberFormat="0" applyFont="0" applyAlignment="0" applyProtection="0"/>
    <xf numFmtId="0" fontId="155" fillId="54" borderId="33" applyNumberFormat="0" applyAlignment="0" applyProtection="0"/>
    <xf numFmtId="0" fontId="155" fillId="54" borderId="33" applyNumberFormat="0" applyAlignment="0" applyProtection="0"/>
    <xf numFmtId="0" fontId="156" fillId="54" borderId="33" applyNumberFormat="0" applyAlignment="0" applyProtection="0"/>
    <xf numFmtId="175" fontId="155" fillId="54" borderId="33" applyNumberFormat="0" applyAlignment="0" applyProtection="0"/>
    <xf numFmtId="0" fontId="156" fillId="54" borderId="33" applyNumberFormat="0" applyAlignment="0" applyProtection="0"/>
    <xf numFmtId="0" fontId="155" fillId="54" borderId="33" applyNumberFormat="0" applyAlignment="0" applyProtection="0"/>
    <xf numFmtId="0" fontId="155" fillId="54" borderId="33" applyNumberFormat="0" applyAlignment="0" applyProtection="0"/>
    <xf numFmtId="0" fontId="156" fillId="54" borderId="33" applyNumberFormat="0" applyAlignment="0" applyProtection="0"/>
    <xf numFmtId="0" fontId="155" fillId="54" borderId="33" applyNumberFormat="0" applyAlignment="0" applyProtection="0"/>
    <xf numFmtId="0" fontId="156" fillId="54" borderId="33" applyNumberFormat="0" applyAlignment="0" applyProtection="0"/>
    <xf numFmtId="0" fontId="155" fillId="54" borderId="33" applyNumberFormat="0" applyAlignment="0" applyProtection="0"/>
    <xf numFmtId="0" fontId="155" fillId="54" borderId="33" applyNumberFormat="0" applyAlignment="0" applyProtection="0"/>
    <xf numFmtId="0" fontId="155" fillId="54" borderId="33" applyNumberFormat="0" applyAlignment="0" applyProtection="0"/>
    <xf numFmtId="0" fontId="155" fillId="54" borderId="33" applyNumberFormat="0" applyAlignment="0" applyProtection="0"/>
    <xf numFmtId="0" fontId="155" fillId="54" borderId="33" applyNumberFormat="0" applyAlignment="0" applyProtection="0"/>
    <xf numFmtId="0" fontId="157" fillId="0" borderId="35" applyNumberFormat="0" applyFill="0" applyAlignment="0" applyProtection="0"/>
    <xf numFmtId="0" fontId="157" fillId="0" borderId="35" applyNumberFormat="0" applyFill="0" applyAlignment="0" applyProtection="0"/>
    <xf numFmtId="0" fontId="158" fillId="0" borderId="35" applyNumberFormat="0" applyFill="0" applyAlignment="0" applyProtection="0"/>
    <xf numFmtId="175" fontId="157" fillId="0" borderId="35" applyNumberFormat="0" applyFill="0" applyAlignment="0" applyProtection="0"/>
    <xf numFmtId="0" fontId="158" fillId="0" borderId="35" applyNumberFormat="0" applyFill="0" applyAlignment="0" applyProtection="0"/>
    <xf numFmtId="0" fontId="157" fillId="0" borderId="35" applyNumberFormat="0" applyFill="0" applyAlignment="0" applyProtection="0"/>
    <xf numFmtId="0" fontId="157" fillId="0" borderId="35" applyNumberFormat="0" applyFill="0" applyAlignment="0" applyProtection="0"/>
    <xf numFmtId="0" fontId="158" fillId="0" borderId="35" applyNumberFormat="0" applyFill="0" applyAlignment="0" applyProtection="0"/>
    <xf numFmtId="0" fontId="157" fillId="0" borderId="35" applyNumberFormat="0" applyFill="0" applyAlignment="0" applyProtection="0"/>
    <xf numFmtId="0" fontId="158" fillId="0" borderId="35" applyNumberFormat="0" applyFill="0" applyAlignment="0" applyProtection="0"/>
    <xf numFmtId="0" fontId="157" fillId="0" borderId="35" applyNumberFormat="0" applyFill="0" applyAlignment="0" applyProtection="0"/>
    <xf numFmtId="0" fontId="157" fillId="0" borderId="35" applyNumberFormat="0" applyFill="0" applyAlignment="0" applyProtection="0"/>
    <xf numFmtId="0" fontId="157" fillId="0" borderId="35" applyNumberFormat="0" applyFill="0" applyAlignment="0" applyProtection="0"/>
    <xf numFmtId="0" fontId="157" fillId="0" borderId="35" applyNumberFormat="0" applyFill="0" applyAlignment="0" applyProtection="0"/>
    <xf numFmtId="0" fontId="157" fillId="0" borderId="35" applyNumberFormat="0" applyFill="0" applyAlignment="0" applyProtection="0"/>
    <xf numFmtId="0" fontId="156" fillId="54" borderId="33" applyNumberFormat="0" applyAlignment="0" applyProtection="0"/>
    <xf numFmtId="0" fontId="22" fillId="79" borderId="58" applyNumberFormat="0" applyProtection="0">
      <alignment horizontal="left" vertical="center" indent="1"/>
    </xf>
    <xf numFmtId="175" fontId="148" fillId="41" borderId="26" applyNumberFormat="0" applyAlignment="0" applyProtection="0"/>
    <xf numFmtId="0" fontId="165" fillId="0" borderId="53"/>
    <xf numFmtId="0" fontId="165" fillId="0" borderId="53"/>
    <xf numFmtId="0" fontId="175" fillId="60" borderId="53"/>
    <xf numFmtId="0" fontId="94" fillId="41" borderId="26" applyNumberFormat="0" applyAlignment="0" applyProtection="0"/>
    <xf numFmtId="0" fontId="148" fillId="41" borderId="26" applyNumberFormat="0" applyAlignment="0" applyProtection="0"/>
    <xf numFmtId="0" fontId="134" fillId="54" borderId="26" applyNumberFormat="0" applyAlignment="0" applyProtection="0"/>
    <xf numFmtId="0" fontId="43" fillId="57" borderId="32" applyNumberFormat="0" applyFont="0" applyAlignment="0" applyProtection="0"/>
    <xf numFmtId="0" fontId="155" fillId="54" borderId="33" applyNumberFormat="0" applyAlignment="0" applyProtection="0"/>
    <xf numFmtId="0" fontId="191" fillId="0" borderId="53"/>
    <xf numFmtId="0" fontId="188" fillId="0" borderId="53"/>
    <xf numFmtId="0" fontId="188" fillId="0" borderId="53"/>
    <xf numFmtId="0" fontId="199" fillId="0" borderId="53"/>
    <xf numFmtId="0" fontId="199" fillId="59" borderId="53"/>
    <xf numFmtId="0" fontId="199" fillId="59" borderId="53"/>
    <xf numFmtId="0" fontId="206" fillId="66" borderId="53"/>
    <xf numFmtId="0" fontId="45" fillId="57" borderId="32" applyNumberFormat="0" applyFont="0" applyAlignment="0" applyProtection="0"/>
    <xf numFmtId="0" fontId="155" fillId="54" borderId="33" applyNumberFormat="0" applyAlignment="0" applyProtection="0"/>
    <xf numFmtId="0" fontId="253" fillId="0" borderId="35" applyNumberFormat="0" applyFill="0" applyAlignment="0" applyProtection="0"/>
    <xf numFmtId="0" fontId="248" fillId="54" borderId="33" applyNumberFormat="0" applyAlignment="0" applyProtection="0"/>
    <xf numFmtId="0" fontId="158" fillId="0" borderId="35" applyNumberFormat="0" applyFill="0" applyAlignment="0" applyProtection="0"/>
    <xf numFmtId="0" fontId="189" fillId="0" borderId="53"/>
    <xf numFmtId="4" fontId="223" fillId="80" borderId="60" applyNumberFormat="0" applyProtection="0">
      <alignment horizontal="left" vertical="center" indent="1"/>
    </xf>
    <xf numFmtId="4" fontId="222" fillId="81" borderId="58" applyNumberFormat="0" applyProtection="0">
      <alignment horizontal="right" vertical="center"/>
    </xf>
    <xf numFmtId="4" fontId="221" fillId="81" borderId="58" applyNumberFormat="0" applyProtection="0">
      <alignment vertical="center"/>
    </xf>
    <xf numFmtId="4" fontId="221" fillId="76" borderId="58" applyNumberFormat="0" applyProtection="0">
      <alignment horizontal="right" vertical="center"/>
    </xf>
    <xf numFmtId="4" fontId="221" fillId="61" borderId="58" applyNumberFormat="0" applyProtection="0">
      <alignment horizontal="right" vertical="center"/>
    </xf>
    <xf numFmtId="4" fontId="220" fillId="68" borderId="58" applyNumberFormat="0" applyProtection="0">
      <alignment vertical="center"/>
    </xf>
    <xf numFmtId="0" fontId="134" fillId="54" borderId="26" applyNumberFormat="0" applyAlignment="0" applyProtection="0"/>
    <xf numFmtId="0" fontId="134" fillId="54" borderId="26" applyNumberFormat="0" applyAlignment="0" applyProtection="0"/>
    <xf numFmtId="0" fontId="134" fillId="54" borderId="26" applyNumberFormat="0" applyAlignment="0" applyProtection="0"/>
    <xf numFmtId="0" fontId="22" fillId="57" borderId="32" applyNumberFormat="0" applyFont="0" applyAlignment="0" applyProtection="0"/>
    <xf numFmtId="0" fontId="149" fillId="41" borderId="26" applyNumberFormat="0" applyAlignment="0" applyProtection="0"/>
    <xf numFmtId="0" fontId="247" fillId="41" borderId="26" applyNumberFormat="0" applyAlignment="0" applyProtection="0"/>
    <xf numFmtId="228" fontId="162" fillId="0" borderId="48"/>
    <xf numFmtId="0" fontId="206" fillId="66" borderId="53"/>
    <xf numFmtId="0" fontId="202" fillId="0" borderId="49"/>
    <xf numFmtId="0" fontId="199" fillId="0" borderId="53"/>
    <xf numFmtId="0" fontId="188" fillId="0" borderId="53"/>
    <xf numFmtId="0" fontId="202" fillId="0" borderId="49"/>
    <xf numFmtId="0" fontId="148" fillId="41" borderId="26" applyNumberFormat="0" applyAlignment="0" applyProtection="0"/>
    <xf numFmtId="4" fontId="219" fillId="68" borderId="58" applyNumberFormat="0" applyProtection="0">
      <alignment vertical="center"/>
    </xf>
    <xf numFmtId="4" fontId="222" fillId="81" borderId="58" applyNumberFormat="0" applyProtection="0">
      <alignment horizontal="right" vertical="center"/>
    </xf>
    <xf numFmtId="0" fontId="84" fillId="54" borderId="26" applyNumberFormat="0" applyAlignment="0" applyProtection="0"/>
    <xf numFmtId="0" fontId="94" fillId="41" borderId="26" applyNumberFormat="0" applyAlignment="0" applyProtection="0"/>
    <xf numFmtId="0" fontId="165" fillId="0" borderId="53"/>
    <xf numFmtId="0" fontId="148" fillId="41" borderId="26" applyNumberFormat="0" applyAlignment="0" applyProtection="0"/>
    <xf numFmtId="0" fontId="155" fillId="54" borderId="33" applyNumberFormat="0" applyAlignment="0" applyProtection="0"/>
    <xf numFmtId="0" fontId="157" fillId="0" borderId="35" applyNumberFormat="0" applyFill="0" applyAlignment="0" applyProtection="0"/>
    <xf numFmtId="0" fontId="157" fillId="0" borderId="35" applyNumberFormat="0" applyFill="0" applyAlignment="0" applyProtection="0"/>
    <xf numFmtId="0" fontId="43" fillId="57" borderId="32" applyNumberFormat="0" applyFont="0" applyAlignment="0" applyProtection="0"/>
    <xf numFmtId="0" fontId="157" fillId="0" borderId="35" applyNumberFormat="0" applyFill="0" applyAlignment="0" applyProtection="0"/>
    <xf numFmtId="0" fontId="155" fillId="54" borderId="33" applyNumberFormat="0" applyAlignment="0" applyProtection="0"/>
    <xf numFmtId="0" fontId="155" fillId="54" borderId="33" applyNumberFormat="0" applyAlignment="0" applyProtection="0"/>
    <xf numFmtId="0" fontId="156" fillId="54" borderId="33" applyNumberFormat="0" applyAlignment="0" applyProtection="0"/>
    <xf numFmtId="0" fontId="156" fillId="54" borderId="33" applyNumberFormat="0" applyAlignment="0" applyProtection="0"/>
    <xf numFmtId="0" fontId="43" fillId="57" borderId="32" applyNumberFormat="0" applyFont="0" applyAlignment="0" applyProtection="0"/>
    <xf numFmtId="0" fontId="45" fillId="57" borderId="32" applyNumberFormat="0" applyFont="0" applyAlignment="0" applyProtection="0"/>
    <xf numFmtId="0" fontId="45" fillId="57" borderId="32" applyNumberFormat="0" applyFont="0" applyAlignment="0" applyProtection="0"/>
    <xf numFmtId="0" fontId="137" fillId="57" borderId="32" applyNumberFormat="0" applyFont="0" applyAlignment="0" applyProtection="0"/>
    <xf numFmtId="0" fontId="148" fillId="41" borderId="26" applyNumberFormat="0" applyAlignment="0" applyProtection="0"/>
    <xf numFmtId="0" fontId="148" fillId="41" borderId="26" applyNumberFormat="0" applyAlignment="0" applyProtection="0"/>
    <xf numFmtId="0" fontId="22" fillId="80" borderId="58" applyNumberFormat="0" applyProtection="0">
      <alignment horizontal="left" vertical="top" indent="1"/>
    </xf>
    <xf numFmtId="0" fontId="22" fillId="57" borderId="32" applyNumberFormat="0" applyFont="0" applyAlignment="0" applyProtection="0"/>
    <xf numFmtId="4" fontId="219" fillId="68" borderId="58" applyNumberFormat="0" applyProtection="0">
      <alignment vertical="center"/>
    </xf>
    <xf numFmtId="4" fontId="220" fillId="68" borderId="58" applyNumberFormat="0" applyProtection="0">
      <alignment vertical="center"/>
    </xf>
    <xf numFmtId="4" fontId="221" fillId="68" borderId="58" applyNumberFormat="0" applyProtection="0">
      <alignment horizontal="left" vertical="center" indent="1"/>
    </xf>
    <xf numFmtId="0" fontId="157" fillId="68" borderId="58" applyNumberFormat="0" applyProtection="0">
      <alignment horizontal="left" vertical="top" indent="1"/>
    </xf>
    <xf numFmtId="4" fontId="221" fillId="70" borderId="58" applyNumberFormat="0" applyProtection="0">
      <alignment horizontal="right" vertical="center"/>
    </xf>
    <xf numFmtId="4" fontId="221" fillId="71" borderId="58" applyNumberFormat="0" applyProtection="0">
      <alignment horizontal="right" vertical="center"/>
    </xf>
    <xf numFmtId="4" fontId="221" fillId="72" borderId="58" applyNumberFormat="0" applyProtection="0">
      <alignment horizontal="right" vertical="center"/>
    </xf>
    <xf numFmtId="4" fontId="221" fillId="61" borderId="58" applyNumberFormat="0" applyProtection="0">
      <alignment horizontal="right" vertical="center"/>
    </xf>
    <xf numFmtId="4" fontId="221" fillId="73" borderId="58" applyNumberFormat="0" applyProtection="0">
      <alignment horizontal="right" vertical="center"/>
    </xf>
    <xf numFmtId="4" fontId="221" fillId="74" borderId="58" applyNumberFormat="0" applyProtection="0">
      <alignment horizontal="right" vertical="center"/>
    </xf>
    <xf numFmtId="4" fontId="221" fillId="75" borderId="58" applyNumberFormat="0" applyProtection="0">
      <alignment horizontal="right" vertical="center"/>
    </xf>
    <xf numFmtId="4" fontId="221" fillId="76" borderId="58" applyNumberFormat="0" applyProtection="0">
      <alignment horizontal="right" vertical="center"/>
    </xf>
    <xf numFmtId="4" fontId="221" fillId="77" borderId="58" applyNumberFormat="0" applyProtection="0">
      <alignment horizontal="right" vertical="center"/>
    </xf>
    <xf numFmtId="4" fontId="219" fillId="78" borderId="65" applyNumberFormat="0" applyProtection="0">
      <alignment horizontal="left" vertical="center" indent="1"/>
    </xf>
    <xf numFmtId="4" fontId="221" fillId="79" borderId="58" applyNumberFormat="0" applyProtection="0">
      <alignment horizontal="right" vertical="center"/>
    </xf>
    <xf numFmtId="0" fontId="22" fillId="69" borderId="58" applyNumberFormat="0" applyProtection="0">
      <alignment horizontal="left" vertical="center" indent="1"/>
    </xf>
    <xf numFmtId="0" fontId="22" fillId="69" borderId="58" applyNumberFormat="0" applyProtection="0">
      <alignment horizontal="left" vertical="top" indent="1"/>
    </xf>
    <xf numFmtId="0" fontId="22" fillId="80" borderId="58" applyNumberFormat="0" applyProtection="0">
      <alignment horizontal="left" vertical="center" indent="1"/>
    </xf>
    <xf numFmtId="0" fontId="22" fillId="80" borderId="58" applyNumberFormat="0" applyProtection="0">
      <alignment horizontal="left" vertical="top" indent="1"/>
    </xf>
    <xf numFmtId="0" fontId="22" fillId="79" borderId="58" applyNumberFormat="0" applyProtection="0">
      <alignment horizontal="left" vertical="center" indent="1"/>
    </xf>
    <xf numFmtId="0" fontId="22" fillId="79" borderId="58" applyNumberFormat="0" applyProtection="0">
      <alignment horizontal="left" vertical="top" indent="1"/>
    </xf>
    <xf numFmtId="0" fontId="22" fillId="81" borderId="58" applyNumberFormat="0" applyProtection="0">
      <alignment horizontal="left" vertical="center" indent="1"/>
    </xf>
    <xf numFmtId="0" fontId="22" fillId="81" borderId="58" applyNumberFormat="0" applyProtection="0">
      <alignment horizontal="left" vertical="top" indent="1"/>
    </xf>
    <xf numFmtId="4" fontId="221" fillId="81" borderId="58" applyNumberFormat="0" applyProtection="0">
      <alignment vertical="center"/>
    </xf>
    <xf numFmtId="4" fontId="222" fillId="81" borderId="58" applyNumberFormat="0" applyProtection="0">
      <alignment vertical="center"/>
    </xf>
    <xf numFmtId="4" fontId="219" fillId="79" borderId="60" applyNumberFormat="0" applyProtection="0">
      <alignment horizontal="left" vertical="center" indent="1"/>
    </xf>
    <xf numFmtId="0" fontId="129" fillId="64" borderId="58" applyNumberFormat="0" applyProtection="0">
      <alignment horizontal="left" vertical="top" indent="1"/>
    </xf>
    <xf numFmtId="4" fontId="221" fillId="81" borderId="58" applyNumberFormat="0" applyProtection="0">
      <alignment horizontal="right" vertical="center"/>
    </xf>
    <xf numFmtId="4" fontId="222" fillId="81" borderId="58" applyNumberFormat="0" applyProtection="0">
      <alignment horizontal="right" vertical="center"/>
    </xf>
    <xf numFmtId="4" fontId="219" fillId="79" borderId="58" applyNumberFormat="0" applyProtection="0">
      <alignment horizontal="left" vertical="center" indent="1"/>
    </xf>
    <xf numFmtId="0" fontId="129" fillId="80" borderId="58" applyNumberFormat="0" applyProtection="0">
      <alignment horizontal="left" vertical="top" indent="1"/>
    </xf>
    <xf numFmtId="4" fontId="223" fillId="80" borderId="60" applyNumberFormat="0" applyProtection="0">
      <alignment horizontal="left" vertical="center" indent="1"/>
    </xf>
    <xf numFmtId="4" fontId="224" fillId="81" borderId="58" applyNumberFormat="0" applyProtection="0">
      <alignment horizontal="right" vertical="center"/>
    </xf>
    <xf numFmtId="0" fontId="189" fillId="0" borderId="53"/>
    <xf numFmtId="0" fontId="191" fillId="0" borderId="53"/>
    <xf numFmtId="0" fontId="206" fillId="0" borderId="53"/>
    <xf numFmtId="0" fontId="230" fillId="0" borderId="53"/>
    <xf numFmtId="0" fontId="134" fillId="54" borderId="26" applyNumberFormat="0" applyAlignment="0" applyProtection="0"/>
    <xf numFmtId="0" fontId="249" fillId="54" borderId="26" applyNumberFormat="0" applyAlignment="0" applyProtection="0"/>
    <xf numFmtId="4" fontId="220" fillId="68" borderId="58" applyNumberFormat="0" applyProtection="0">
      <alignment vertical="center"/>
    </xf>
    <xf numFmtId="17" fontId="192" fillId="62" borderId="68"/>
    <xf numFmtId="0" fontId="157" fillId="0" borderId="35" applyNumberFormat="0" applyFill="0" applyAlignment="0" applyProtection="0"/>
    <xf numFmtId="0" fontId="148" fillId="41" borderId="26" applyNumberFormat="0" applyAlignment="0" applyProtection="0"/>
    <xf numFmtId="0" fontId="247" fillId="41" borderId="26" applyNumberFormat="0" applyAlignment="0" applyProtection="0"/>
    <xf numFmtId="0" fontId="248" fillId="54" borderId="33" applyNumberFormat="0" applyAlignment="0" applyProtection="0"/>
    <xf numFmtId="0" fontId="249" fillId="54" borderId="26" applyNumberFormat="0" applyAlignment="0" applyProtection="0"/>
    <xf numFmtId="0" fontId="253" fillId="0" borderId="35" applyNumberFormat="0" applyFill="0" applyAlignment="0" applyProtection="0"/>
    <xf numFmtId="0" fontId="53" fillId="57" borderId="32" applyNumberFormat="0" applyFont="0" applyAlignment="0" applyProtection="0"/>
    <xf numFmtId="0" fontId="135" fillId="54" borderId="26" applyNumberFormat="0" applyAlignment="0" applyProtection="0"/>
    <xf numFmtId="0" fontId="22" fillId="68" borderId="69" applyNumberFormat="0" applyBorder="0">
      <protection locked="0"/>
    </xf>
    <xf numFmtId="0" fontId="22" fillId="57" borderId="32" applyNumberFormat="0" applyFont="0" applyAlignment="0" applyProtection="0"/>
    <xf numFmtId="0" fontId="45" fillId="57" borderId="32" applyNumberFormat="0" applyFont="0" applyAlignment="0" applyProtection="0"/>
    <xf numFmtId="0" fontId="22" fillId="57" borderId="32" applyNumberFormat="0" applyFont="0" applyAlignment="0" applyProtection="0"/>
    <xf numFmtId="0" fontId="22" fillId="57" borderId="32" applyNumberFormat="0" applyFont="0" applyAlignment="0" applyProtection="0"/>
    <xf numFmtId="0" fontId="22" fillId="57" borderId="32" applyNumberFormat="0" applyFont="0" applyAlignment="0" applyProtection="0"/>
    <xf numFmtId="4" fontId="222" fillId="81" borderId="58" applyNumberFormat="0" applyProtection="0">
      <alignment horizontal="right" vertical="center"/>
    </xf>
    <xf numFmtId="0" fontId="22" fillId="68" borderId="69" applyNumberFormat="0" applyBorder="0">
      <protection locked="0"/>
    </xf>
    <xf numFmtId="17" fontId="192" fillId="62" borderId="68"/>
    <xf numFmtId="0" fontId="91" fillId="0" borderId="67" applyNumberFormat="0" applyAlignment="0" applyProtection="0">
      <alignment horizontal="left" vertical="center"/>
    </xf>
    <xf numFmtId="1" fontId="176" fillId="0" borderId="66">
      <alignment vertical="top"/>
    </xf>
    <xf numFmtId="0" fontId="262" fillId="83" borderId="67" applyNumberFormat="0">
      <alignment horizontal="left" vertical="top"/>
      <protection hidden="1"/>
    </xf>
    <xf numFmtId="228" fontId="162" fillId="0" borderId="48"/>
    <xf numFmtId="4" fontId="219" fillId="78" borderId="65" applyNumberFormat="0" applyProtection="0">
      <alignment horizontal="left" vertical="center" indent="1"/>
    </xf>
    <xf numFmtId="0" fontId="165" fillId="0" borderId="53"/>
    <xf numFmtId="0" fontId="157" fillId="0" borderId="35" applyNumberFormat="0" applyFill="0" applyAlignment="0" applyProtection="0"/>
    <xf numFmtId="0" fontId="156" fillId="54" borderId="33" applyNumberFormat="0" applyAlignment="0" applyProtection="0"/>
    <xf numFmtId="0" fontId="148" fillId="41" borderId="26" applyNumberFormat="0" applyAlignment="0" applyProtection="0"/>
    <xf numFmtId="4" fontId="220" fillId="68" borderId="58" applyNumberFormat="0" applyProtection="0">
      <alignment vertical="center"/>
    </xf>
    <xf numFmtId="0" fontId="155" fillId="54" borderId="33" applyNumberFormat="0" applyAlignment="0" applyProtection="0"/>
    <xf numFmtId="0" fontId="48" fillId="57" borderId="32" applyNumberFormat="0" applyFont="0" applyAlignment="0" applyProtection="0"/>
    <xf numFmtId="0" fontId="48" fillId="57" borderId="32" applyNumberFormat="0" applyFont="0" applyAlignment="0" applyProtection="0"/>
    <xf numFmtId="0" fontId="48" fillId="57" borderId="32" applyNumberFormat="0" applyFont="0" applyAlignment="0" applyProtection="0"/>
    <xf numFmtId="0" fontId="48" fillId="57" borderId="32" applyNumberFormat="0" applyFont="0" applyAlignment="0" applyProtection="0"/>
    <xf numFmtId="0" fontId="156" fillId="54" borderId="33" applyNumberFormat="0" applyAlignment="0" applyProtection="0"/>
    <xf numFmtId="0" fontId="94" fillId="41" borderId="26" applyNumberFormat="0" applyAlignment="0" applyProtection="0"/>
    <xf numFmtId="0" fontId="94" fillId="41" borderId="26" applyNumberFormat="0" applyAlignment="0" applyProtection="0"/>
    <xf numFmtId="0" fontId="94" fillId="41" borderId="26" applyNumberFormat="0" applyAlignment="0" applyProtection="0"/>
    <xf numFmtId="0" fontId="94" fillId="41" borderId="26" applyNumberFormat="0" applyAlignment="0" applyProtection="0"/>
    <xf numFmtId="0" fontId="206" fillId="66" borderId="53"/>
    <xf numFmtId="4" fontId="219" fillId="79" borderId="58" applyNumberFormat="0" applyProtection="0">
      <alignment horizontal="left" vertical="center" indent="1"/>
    </xf>
    <xf numFmtId="0" fontId="94" fillId="41" borderId="26" applyNumberFormat="0" applyAlignment="0" applyProtection="0"/>
    <xf numFmtId="0" fontId="45" fillId="57" borderId="32" applyNumberFormat="0" applyFont="0" applyAlignment="0" applyProtection="0"/>
    <xf numFmtId="0" fontId="137" fillId="57" borderId="32" applyNumberFormat="0" applyFont="0" applyAlignment="0" applyProtection="0"/>
    <xf numFmtId="0" fontId="22" fillId="80" borderId="58" applyNumberFormat="0" applyProtection="0">
      <alignment horizontal="left" vertical="top" indent="1"/>
    </xf>
    <xf numFmtId="0" fontId="148" fillId="41" borderId="26" applyNumberFormat="0" applyAlignment="0" applyProtection="0"/>
    <xf numFmtId="0" fontId="148" fillId="41" borderId="26" applyNumberFormat="0" applyAlignment="0" applyProtection="0"/>
    <xf numFmtId="0" fontId="148" fillId="41" borderId="26" applyNumberFormat="0" applyAlignment="0" applyProtection="0"/>
    <xf numFmtId="0" fontId="148" fillId="41" borderId="26" applyNumberFormat="0" applyAlignment="0" applyProtection="0"/>
    <xf numFmtId="0" fontId="199" fillId="0" borderId="53"/>
    <xf numFmtId="4" fontId="221" fillId="72" borderId="58" applyNumberFormat="0" applyProtection="0">
      <alignment horizontal="right" vertical="center"/>
    </xf>
    <xf numFmtId="0" fontId="22" fillId="80" borderId="58" applyNumberFormat="0" applyProtection="0">
      <alignment horizontal="left" vertical="center" indent="1"/>
    </xf>
    <xf numFmtId="0" fontId="191" fillId="0" borderId="53"/>
    <xf numFmtId="0" fontId="135" fillId="54" borderId="26" applyNumberFormat="0" applyAlignment="0" applyProtection="0"/>
    <xf numFmtId="0" fontId="22" fillId="81" borderId="58" applyNumberFormat="0" applyProtection="0">
      <alignment horizontal="left" vertical="center" indent="1"/>
    </xf>
    <xf numFmtId="0" fontId="262" fillId="83" borderId="67" applyNumberFormat="0">
      <alignment horizontal="left" vertical="top"/>
      <protection hidden="1"/>
    </xf>
    <xf numFmtId="0" fontId="156" fillId="54" borderId="33" applyNumberFormat="0" applyAlignment="0" applyProtection="0"/>
    <xf numFmtId="0" fontId="134" fillId="54" borderId="26" applyNumberFormat="0" applyAlignment="0" applyProtection="0"/>
    <xf numFmtId="0" fontId="134" fillId="54" borderId="26" applyNumberFormat="0" applyAlignment="0" applyProtection="0"/>
    <xf numFmtId="0" fontId="100" fillId="0" borderId="35" applyNumberFormat="0" applyFill="0" applyAlignment="0" applyProtection="0"/>
    <xf numFmtId="0" fontId="84" fillId="54" borderId="26" applyNumberFormat="0" applyAlignment="0" applyProtection="0"/>
    <xf numFmtId="0" fontId="84" fillId="54" borderId="26" applyNumberFormat="0" applyAlignment="0" applyProtection="0"/>
    <xf numFmtId="0" fontId="84" fillId="54" borderId="26" applyNumberFormat="0" applyAlignment="0" applyProtection="0"/>
    <xf numFmtId="0" fontId="84" fillId="54" borderId="26" applyNumberFormat="0" applyAlignment="0" applyProtection="0"/>
    <xf numFmtId="4" fontId="221" fillId="71" borderId="58" applyNumberFormat="0" applyProtection="0">
      <alignment horizontal="right" vertical="center"/>
    </xf>
    <xf numFmtId="0" fontId="48" fillId="57" borderId="32" applyNumberFormat="0" applyFont="0" applyAlignment="0" applyProtection="0"/>
    <xf numFmtId="4" fontId="219" fillId="78" borderId="65" applyNumberFormat="0" applyProtection="0">
      <alignment horizontal="left" vertical="center" indent="1"/>
    </xf>
    <xf numFmtId="0" fontId="158" fillId="0" borderId="35" applyNumberFormat="0" applyFill="0" applyAlignment="0" applyProtection="0"/>
    <xf numFmtId="0" fontId="94" fillId="41" borderId="26" applyNumberFormat="0" applyAlignment="0" applyProtection="0"/>
    <xf numFmtId="0" fontId="94" fillId="41" borderId="26" applyNumberFormat="0" applyAlignment="0" applyProtection="0"/>
    <xf numFmtId="0" fontId="94" fillId="41" borderId="26" applyNumberFormat="0" applyAlignment="0" applyProtection="0"/>
    <xf numFmtId="0" fontId="94" fillId="41" borderId="26" applyNumberFormat="0" applyAlignment="0" applyProtection="0"/>
    <xf numFmtId="0" fontId="43" fillId="57" borderId="32" applyNumberFormat="0" applyFont="0" applyAlignment="0" applyProtection="0"/>
    <xf numFmtId="0" fontId="43" fillId="57" borderId="32" applyNumberFormat="0" applyFont="0" applyAlignment="0" applyProtection="0"/>
    <xf numFmtId="0" fontId="48" fillId="57" borderId="32" applyNumberFormat="0" applyFont="0" applyAlignment="0" applyProtection="0"/>
    <xf numFmtId="0" fontId="48" fillId="57" borderId="32" applyNumberFormat="0" applyFont="0" applyAlignment="0" applyProtection="0"/>
    <xf numFmtId="0" fontId="48" fillId="57" borderId="32" applyNumberFormat="0" applyFont="0" applyAlignment="0" applyProtection="0"/>
    <xf numFmtId="0" fontId="48" fillId="57" borderId="32" applyNumberFormat="0" applyFont="0" applyAlignment="0" applyProtection="0"/>
    <xf numFmtId="0" fontId="98" fillId="54" borderId="33" applyNumberFormat="0" applyAlignment="0" applyProtection="0"/>
    <xf numFmtId="0" fontId="98" fillId="54" borderId="33" applyNumberFormat="0" applyAlignment="0" applyProtection="0"/>
    <xf numFmtId="0" fontId="98" fillId="54" borderId="33" applyNumberFormat="0" applyAlignment="0" applyProtection="0"/>
    <xf numFmtId="0" fontId="98" fillId="54" borderId="33" applyNumberFormat="0" applyAlignment="0" applyProtection="0"/>
    <xf numFmtId="0" fontId="84" fillId="54" borderId="26" applyNumberFormat="0" applyAlignment="0" applyProtection="0"/>
    <xf numFmtId="0" fontId="98" fillId="54" borderId="33" applyNumberFormat="0" applyAlignment="0" applyProtection="0"/>
    <xf numFmtId="0" fontId="100" fillId="0" borderId="35" applyNumberFormat="0" applyFill="0" applyAlignment="0" applyProtection="0"/>
    <xf numFmtId="0" fontId="100" fillId="0" borderId="35" applyNumberFormat="0" applyFill="0" applyAlignment="0" applyProtection="0"/>
    <xf numFmtId="0" fontId="206" fillId="66" borderId="53"/>
    <xf numFmtId="0" fontId="134" fillId="54" borderId="26" applyNumberFormat="0" applyAlignment="0" applyProtection="0"/>
    <xf numFmtId="0" fontId="148" fillId="41" borderId="26" applyNumberFormat="0" applyAlignment="0" applyProtection="0"/>
    <xf numFmtId="0" fontId="155" fillId="54" borderId="33" applyNumberFormat="0" applyAlignment="0" applyProtection="0"/>
    <xf numFmtId="0" fontId="43" fillId="57" borderId="32" applyNumberFormat="0" applyFont="0" applyAlignment="0" applyProtection="0"/>
    <xf numFmtId="175" fontId="157" fillId="0" borderId="35" applyNumberFormat="0" applyFill="0" applyAlignment="0" applyProtection="0"/>
    <xf numFmtId="4" fontId="221" fillId="79" borderId="58" applyNumberFormat="0" applyProtection="0">
      <alignment horizontal="right" vertical="center"/>
    </xf>
    <xf numFmtId="0" fontId="94" fillId="41" borderId="26" applyNumberFormat="0" applyAlignment="0" applyProtection="0"/>
    <xf numFmtId="0" fontId="157" fillId="0" borderId="35" applyNumberFormat="0" applyFill="0" applyAlignment="0" applyProtection="0"/>
    <xf numFmtId="0" fontId="45" fillId="57" borderId="32" applyNumberFormat="0" applyFont="0" applyAlignment="0" applyProtection="0"/>
    <xf numFmtId="4" fontId="221" fillId="81" borderId="58" applyNumberFormat="0" applyProtection="0">
      <alignment horizontal="right" vertical="center"/>
    </xf>
    <xf numFmtId="0" fontId="100" fillId="0" borderId="35" applyNumberFormat="0" applyFill="0" applyAlignment="0" applyProtection="0"/>
    <xf numFmtId="0" fontId="148" fillId="41" borderId="26" applyNumberFormat="0" applyAlignment="0" applyProtection="0"/>
    <xf numFmtId="4" fontId="219" fillId="79" borderId="60" applyNumberFormat="0" applyProtection="0">
      <alignment horizontal="left" vertical="center" indent="1"/>
    </xf>
    <xf numFmtId="0" fontId="149" fillId="41" borderId="26" applyNumberFormat="0" applyAlignment="0" applyProtection="0"/>
    <xf numFmtId="0" fontId="94" fillId="41" borderId="26" applyNumberFormat="0" applyAlignment="0" applyProtection="0"/>
    <xf numFmtId="0" fontId="134" fillId="54" borderId="26" applyNumberFormat="0" applyAlignment="0" applyProtection="0"/>
    <xf numFmtId="0" fontId="134" fillId="54" borderId="26" applyNumberFormat="0" applyAlignment="0" applyProtection="0"/>
    <xf numFmtId="4" fontId="221" fillId="72" borderId="58" applyNumberFormat="0" applyProtection="0">
      <alignment horizontal="right" vertical="center"/>
    </xf>
    <xf numFmtId="0" fontId="22" fillId="68" borderId="69" applyNumberFormat="0" applyBorder="0">
      <protection locked="0"/>
    </xf>
    <xf numFmtId="4" fontId="221" fillId="75" borderId="58" applyNumberFormat="0" applyProtection="0">
      <alignment horizontal="right" vertical="center"/>
    </xf>
    <xf numFmtId="0" fontId="134" fillId="54" borderId="26" applyNumberFormat="0" applyAlignment="0" applyProtection="0"/>
    <xf numFmtId="0" fontId="155" fillId="54" borderId="33" applyNumberFormat="0" applyAlignment="0" applyProtection="0"/>
    <xf numFmtId="0" fontId="135" fillId="54" borderId="26" applyNumberFormat="0" applyAlignment="0" applyProtection="0"/>
    <xf numFmtId="0" fontId="22" fillId="57" borderId="32" applyNumberFormat="0" applyFont="0" applyAlignment="0" applyProtection="0"/>
    <xf numFmtId="0" fontId="148" fillId="41" borderId="26" applyNumberFormat="0" applyAlignment="0" applyProtection="0"/>
    <xf numFmtId="0" fontId="157" fillId="0" borderId="35" applyNumberFormat="0" applyFill="0" applyAlignment="0" applyProtection="0"/>
    <xf numFmtId="0" fontId="94" fillId="41" borderId="26" applyNumberFormat="0" applyAlignment="0" applyProtection="0"/>
    <xf numFmtId="0" fontId="22" fillId="81" borderId="58" applyNumberFormat="0" applyProtection="0">
      <alignment horizontal="left" vertical="top" indent="1"/>
    </xf>
    <xf numFmtId="0" fontId="135" fillId="54" borderId="26" applyNumberFormat="0" applyAlignment="0" applyProtection="0"/>
    <xf numFmtId="0" fontId="22" fillId="80" borderId="58" applyNumberFormat="0" applyProtection="0">
      <alignment horizontal="left" vertical="top" indent="1"/>
    </xf>
    <xf numFmtId="0" fontId="48" fillId="57" borderId="32" applyNumberFormat="0" applyFont="0" applyAlignment="0" applyProtection="0"/>
    <xf numFmtId="4" fontId="220" fillId="68" borderId="58" applyNumberFormat="0" applyProtection="0">
      <alignment vertical="center"/>
    </xf>
    <xf numFmtId="4" fontId="221" fillId="70" borderId="58" applyNumberFormat="0" applyProtection="0">
      <alignment horizontal="right" vertical="center"/>
    </xf>
    <xf numFmtId="0" fontId="22" fillId="69" borderId="58" applyNumberFormat="0" applyProtection="0">
      <alignment horizontal="left" vertical="center" indent="1"/>
    </xf>
    <xf numFmtId="0" fontId="149" fillId="41" borderId="26" applyNumberFormat="0" applyAlignment="0" applyProtection="0"/>
    <xf numFmtId="0" fontId="22" fillId="57" borderId="32" applyNumberFormat="0" applyFont="0" applyAlignment="0" applyProtection="0"/>
    <xf numFmtId="0" fontId="84" fillId="54" borderId="26" applyNumberFormat="0" applyAlignment="0" applyProtection="0"/>
    <xf numFmtId="4" fontId="221" fillId="68" borderId="58" applyNumberFormat="0" applyProtection="0">
      <alignment horizontal="left" vertical="center" indent="1"/>
    </xf>
    <xf numFmtId="4" fontId="221" fillId="79" borderId="58" applyNumberFormat="0" applyProtection="0">
      <alignment horizontal="right" vertical="center"/>
    </xf>
    <xf numFmtId="0" fontId="129" fillId="80" borderId="58" applyNumberFormat="0" applyProtection="0">
      <alignment horizontal="left" vertical="top" indent="1"/>
    </xf>
    <xf numFmtId="0" fontId="253" fillId="0" borderId="35" applyNumberFormat="0" applyFill="0" applyAlignment="0" applyProtection="0"/>
    <xf numFmtId="0" fontId="100" fillId="0" borderId="35" applyNumberFormat="0" applyFill="0" applyAlignment="0" applyProtection="0"/>
    <xf numFmtId="175" fontId="155" fillId="54" borderId="33" applyNumberFormat="0" applyAlignment="0" applyProtection="0"/>
    <xf numFmtId="0" fontId="148" fillId="41" borderId="26" applyNumberFormat="0" applyAlignment="0" applyProtection="0"/>
    <xf numFmtId="175" fontId="23" fillId="57" borderId="32" applyNumberFormat="0" applyFont="0" applyAlignment="0" applyProtection="0"/>
    <xf numFmtId="0" fontId="43" fillId="57" borderId="32" applyNumberFormat="0" applyFont="0" applyAlignment="0" applyProtection="0"/>
    <xf numFmtId="0" fontId="43" fillId="57" borderId="32" applyNumberFormat="0" applyFont="0" applyAlignment="0" applyProtection="0"/>
    <xf numFmtId="0" fontId="43" fillId="57" borderId="32" applyNumberFormat="0" applyFont="0" applyAlignment="0" applyProtection="0"/>
    <xf numFmtId="175" fontId="23" fillId="57" borderId="32" applyNumberFormat="0" applyFont="0" applyAlignment="0" applyProtection="0"/>
    <xf numFmtId="0" fontId="165" fillId="0" borderId="53"/>
    <xf numFmtId="0" fontId="22" fillId="57" borderId="32" applyNumberFormat="0" applyFont="0" applyAlignment="0" applyProtection="0"/>
    <xf numFmtId="0" fontId="134" fillId="54" borderId="26" applyNumberFormat="0" applyAlignment="0" applyProtection="0"/>
    <xf numFmtId="0" fontId="158" fillId="0" borderId="35" applyNumberFormat="0" applyFill="0" applyAlignment="0" applyProtection="0"/>
    <xf numFmtId="0" fontId="155" fillId="54" borderId="33" applyNumberFormat="0" applyAlignment="0" applyProtection="0"/>
    <xf numFmtId="0" fontId="22" fillId="57" borderId="32" applyNumberFormat="0" applyFont="0" applyAlignment="0" applyProtection="0"/>
    <xf numFmtId="0" fontId="156" fillId="54" borderId="33" applyNumberFormat="0" applyAlignment="0" applyProtection="0"/>
    <xf numFmtId="0" fontId="22" fillId="81" borderId="58" applyNumberFormat="0" applyProtection="0">
      <alignment horizontal="left" vertical="top" indent="1"/>
    </xf>
    <xf numFmtId="0" fontId="45" fillId="57" borderId="32" applyNumberFormat="0" applyFont="0" applyAlignment="0" applyProtection="0"/>
    <xf numFmtId="0" fontId="230" fillId="0" borderId="53"/>
    <xf numFmtId="0" fontId="43" fillId="57" borderId="32" applyNumberFormat="0" applyFont="0" applyAlignment="0" applyProtection="0"/>
    <xf numFmtId="0" fontId="22" fillId="57" borderId="32" applyNumberFormat="0" applyFont="0" applyAlignment="0" applyProtection="0"/>
    <xf numFmtId="0" fontId="149" fillId="41" borderId="26" applyNumberFormat="0" applyAlignment="0" applyProtection="0"/>
    <xf numFmtId="0" fontId="157" fillId="68" borderId="58" applyNumberFormat="0" applyProtection="0">
      <alignment horizontal="left" vertical="top" indent="1"/>
    </xf>
    <xf numFmtId="4" fontId="221" fillId="75" borderId="58" applyNumberFormat="0" applyProtection="0">
      <alignment horizontal="right" vertical="center"/>
    </xf>
    <xf numFmtId="0" fontId="149" fillId="41" borderId="26" applyNumberFormat="0" applyAlignment="0" applyProtection="0"/>
    <xf numFmtId="0" fontId="45" fillId="57" borderId="32" applyNumberFormat="0" applyFont="0" applyAlignment="0" applyProtection="0"/>
    <xf numFmtId="0" fontId="148" fillId="41" borderId="26" applyNumberFormat="0" applyAlignment="0" applyProtection="0"/>
    <xf numFmtId="0" fontId="48" fillId="57" borderId="32" applyNumberFormat="0" applyFont="0" applyAlignment="0" applyProtection="0"/>
    <xf numFmtId="0" fontId="84" fillId="54" borderId="26" applyNumberFormat="0" applyAlignment="0" applyProtection="0"/>
    <xf numFmtId="0" fontId="199" fillId="59" borderId="53"/>
    <xf numFmtId="0" fontId="199" fillId="59" borderId="53"/>
    <xf numFmtId="0" fontId="199" fillId="59" borderId="53"/>
    <xf numFmtId="0" fontId="48" fillId="57" borderId="32" applyNumberFormat="0" applyFont="0" applyAlignment="0" applyProtection="0"/>
    <xf numFmtId="0" fontId="43" fillId="57" borderId="32" applyNumberFormat="0" applyFont="0" applyAlignment="0" applyProtection="0"/>
    <xf numFmtId="0" fontId="230" fillId="0" borderId="53"/>
    <xf numFmtId="0" fontId="98" fillId="54" borderId="33" applyNumberFormat="0" applyAlignment="0" applyProtection="0"/>
    <xf numFmtId="0" fontId="135" fillId="54" borderId="26" applyNumberFormat="0" applyAlignment="0" applyProtection="0"/>
    <xf numFmtId="0" fontId="149" fillId="41" borderId="26" applyNumberFormat="0" applyAlignment="0" applyProtection="0"/>
    <xf numFmtId="0" fontId="134" fillId="54" borderId="26" applyNumberFormat="0" applyAlignment="0" applyProtection="0"/>
    <xf numFmtId="0" fontId="48" fillId="57" borderId="32" applyNumberFormat="0" applyFont="0" applyAlignment="0" applyProtection="0"/>
    <xf numFmtId="0" fontId="134" fillId="54" borderId="26" applyNumberFormat="0" applyAlignment="0" applyProtection="0"/>
    <xf numFmtId="0" fontId="100" fillId="0" borderId="35" applyNumberFormat="0" applyFill="0" applyAlignment="0" applyProtection="0"/>
    <xf numFmtId="0" fontId="43" fillId="57" borderId="32" applyNumberFormat="0" applyFont="0" applyAlignment="0" applyProtection="0"/>
    <xf numFmtId="4" fontId="219" fillId="79" borderId="58" applyNumberFormat="0" applyProtection="0">
      <alignment horizontal="left" vertical="center" indent="1"/>
    </xf>
    <xf numFmtId="0" fontId="149" fillId="41" borderId="26" applyNumberFormat="0" applyAlignment="0" applyProtection="0"/>
    <xf numFmtId="0" fontId="148" fillId="41" borderId="26" applyNumberFormat="0" applyAlignment="0" applyProtection="0"/>
    <xf numFmtId="175" fontId="155" fillId="54" borderId="33" applyNumberFormat="0" applyAlignment="0" applyProtection="0"/>
    <xf numFmtId="0" fontId="129" fillId="64" borderId="58" applyNumberFormat="0" applyProtection="0">
      <alignment horizontal="left" vertical="top" indent="1"/>
    </xf>
    <xf numFmtId="0" fontId="53" fillId="57" borderId="32" applyNumberFormat="0" applyFont="0" applyAlignment="0" applyProtection="0"/>
    <xf numFmtId="0" fontId="48" fillId="57" borderId="32" applyNumberFormat="0" applyFont="0" applyAlignment="0" applyProtection="0"/>
    <xf numFmtId="4" fontId="221" fillId="77" borderId="58" applyNumberFormat="0" applyProtection="0">
      <alignment horizontal="right" vertical="center"/>
    </xf>
    <xf numFmtId="0" fontId="84" fillId="54" borderId="26" applyNumberFormat="0" applyAlignment="0" applyProtection="0"/>
    <xf numFmtId="4" fontId="222" fillId="81" borderId="58" applyNumberFormat="0" applyProtection="0">
      <alignment vertical="center"/>
    </xf>
    <xf numFmtId="0" fontId="148" fillId="41" borderId="26" applyNumberFormat="0" applyAlignment="0" applyProtection="0"/>
    <xf numFmtId="175" fontId="134" fillId="54" borderId="26" applyNumberFormat="0" applyAlignment="0" applyProtection="0"/>
    <xf numFmtId="0" fontId="148" fillId="41" borderId="26" applyNumberFormat="0" applyAlignment="0" applyProtection="0"/>
    <xf numFmtId="0" fontId="157" fillId="0" borderId="35" applyNumberFormat="0" applyFill="0" applyAlignment="0" applyProtection="0"/>
    <xf numFmtId="0" fontId="22" fillId="57" borderId="32" applyNumberFormat="0" applyFont="0" applyAlignment="0" applyProtection="0"/>
    <xf numFmtId="0" fontId="157" fillId="0" borderId="35" applyNumberFormat="0" applyFill="0" applyAlignment="0" applyProtection="0"/>
    <xf numFmtId="0" fontId="188" fillId="0" borderId="53"/>
    <xf numFmtId="0" fontId="94" fillId="41" borderId="26" applyNumberFormat="0" applyAlignment="0" applyProtection="0"/>
    <xf numFmtId="0" fontId="98" fillId="54" borderId="33" applyNumberFormat="0" applyAlignment="0" applyProtection="0"/>
    <xf numFmtId="0" fontId="248" fillId="54" borderId="33" applyNumberFormat="0" applyAlignment="0" applyProtection="0"/>
    <xf numFmtId="0" fontId="48" fillId="57" borderId="32" applyNumberFormat="0" applyFont="0" applyAlignment="0" applyProtection="0"/>
    <xf numFmtId="0" fontId="98" fillId="54" borderId="33" applyNumberFormat="0" applyAlignment="0" applyProtection="0"/>
    <xf numFmtId="0" fontId="98" fillId="54" borderId="33" applyNumberFormat="0" applyAlignment="0" applyProtection="0"/>
    <xf numFmtId="175" fontId="23" fillId="57" borderId="32" applyNumberFormat="0" applyFont="0" applyAlignment="0" applyProtection="0"/>
    <xf numFmtId="0" fontId="43" fillId="57" borderId="32" applyNumberFormat="0" applyFont="0" applyAlignment="0" applyProtection="0"/>
    <xf numFmtId="0" fontId="189" fillId="0" borderId="53"/>
    <xf numFmtId="4" fontId="221" fillId="72" borderId="58" applyNumberFormat="0" applyProtection="0">
      <alignment horizontal="right" vertical="center"/>
    </xf>
    <xf numFmtId="0" fontId="206" fillId="0" borderId="53"/>
    <xf numFmtId="0" fontId="22" fillId="79" borderId="58" applyNumberFormat="0" applyProtection="0">
      <alignment horizontal="left" vertical="top" indent="1"/>
    </xf>
    <xf numFmtId="0" fontId="155" fillId="54" borderId="33" applyNumberFormat="0" applyAlignment="0" applyProtection="0"/>
    <xf numFmtId="0" fontId="149" fillId="41" borderId="26" applyNumberFormat="0" applyAlignment="0" applyProtection="0"/>
    <xf numFmtId="0" fontId="149" fillId="41" borderId="26" applyNumberFormat="0" applyAlignment="0" applyProtection="0"/>
    <xf numFmtId="0" fontId="84" fillId="54" borderId="26" applyNumberFormat="0" applyAlignment="0" applyProtection="0"/>
    <xf numFmtId="4" fontId="219" fillId="79" borderId="60" applyNumberFormat="0" applyProtection="0">
      <alignment horizontal="left" vertical="center" indent="1"/>
    </xf>
    <xf numFmtId="0" fontId="48" fillId="57" borderId="32" applyNumberFormat="0" applyFont="0" applyAlignment="0" applyProtection="0"/>
    <xf numFmtId="0" fontId="84" fillId="54" borderId="26" applyNumberFormat="0" applyAlignment="0" applyProtection="0"/>
    <xf numFmtId="4" fontId="221" fillId="73" borderId="58" applyNumberFormat="0" applyProtection="0">
      <alignment horizontal="right" vertical="center"/>
    </xf>
    <xf numFmtId="0" fontId="175" fillId="60" borderId="53"/>
    <xf numFmtId="0" fontId="134" fillId="54" borderId="26" applyNumberFormat="0" applyAlignment="0" applyProtection="0"/>
    <xf numFmtId="0" fontId="129" fillId="80" borderId="58" applyNumberFormat="0" applyProtection="0">
      <alignment horizontal="left" vertical="top" indent="1"/>
    </xf>
    <xf numFmtId="0" fontId="135" fillId="54" borderId="26" applyNumberFormat="0" applyAlignment="0" applyProtection="0"/>
    <xf numFmtId="0" fontId="135" fillId="54" borderId="26" applyNumberFormat="0" applyAlignment="0" applyProtection="0"/>
    <xf numFmtId="0" fontId="94" fillId="41" borderId="26" applyNumberFormat="0" applyAlignment="0" applyProtection="0"/>
    <xf numFmtId="0" fontId="98" fillId="54" borderId="33" applyNumberFormat="0" applyAlignment="0" applyProtection="0"/>
    <xf numFmtId="0" fontId="134" fillId="54" borderId="26" applyNumberFormat="0" applyAlignment="0" applyProtection="0"/>
    <xf numFmtId="0" fontId="98" fillId="54" borderId="33" applyNumberFormat="0" applyAlignment="0" applyProtection="0"/>
    <xf numFmtId="0" fontId="98" fillId="54" borderId="33" applyNumberFormat="0" applyAlignment="0" applyProtection="0"/>
    <xf numFmtId="0" fontId="45" fillId="57" borderId="32" applyNumberFormat="0" applyFont="0" applyAlignment="0" applyProtection="0"/>
    <xf numFmtId="0" fontId="134" fillId="54" borderId="26" applyNumberFormat="0" applyAlignment="0" applyProtection="0"/>
    <xf numFmtId="0" fontId="43" fillId="57" borderId="32" applyNumberFormat="0" applyFont="0" applyAlignment="0" applyProtection="0"/>
    <xf numFmtId="4" fontId="221" fillId="77" borderId="58" applyNumberFormat="0" applyProtection="0">
      <alignment horizontal="right" vertical="center"/>
    </xf>
    <xf numFmtId="0" fontId="129" fillId="64" borderId="58" applyNumberFormat="0" applyProtection="0">
      <alignment horizontal="left" vertical="top" indent="1"/>
    </xf>
    <xf numFmtId="0" fontId="188" fillId="0" borderId="53"/>
    <xf numFmtId="0" fontId="148" fillId="41" borderId="26" applyNumberFormat="0" applyAlignment="0" applyProtection="0"/>
    <xf numFmtId="0" fontId="84" fillId="54" borderId="26" applyNumberFormat="0" applyAlignment="0" applyProtection="0"/>
    <xf numFmtId="0" fontId="134" fillId="54" borderId="26" applyNumberFormat="0" applyAlignment="0" applyProtection="0"/>
    <xf numFmtId="4" fontId="223" fillId="80" borderId="60" applyNumberFormat="0" applyProtection="0">
      <alignment horizontal="left" vertical="center" indent="1"/>
    </xf>
    <xf numFmtId="0" fontId="48" fillId="57" borderId="32" applyNumberFormat="0" applyFont="0" applyAlignment="0" applyProtection="0"/>
    <xf numFmtId="0" fontId="157" fillId="68" borderId="58" applyNumberFormat="0" applyProtection="0">
      <alignment horizontal="left" vertical="top" indent="1"/>
    </xf>
    <xf numFmtId="0" fontId="84" fillId="54" borderId="26" applyNumberFormat="0" applyAlignment="0" applyProtection="0"/>
    <xf numFmtId="0" fontId="199" fillId="0" borderId="53"/>
    <xf numFmtId="0" fontId="175" fillId="60" borderId="53"/>
    <xf numFmtId="0" fontId="94" fillId="41" borderId="26" applyNumberFormat="0" applyAlignment="0" applyProtection="0"/>
    <xf numFmtId="0" fontId="98" fillId="54" borderId="33" applyNumberFormat="0" applyAlignment="0" applyProtection="0"/>
    <xf numFmtId="0" fontId="98" fillId="54" borderId="33" applyNumberFormat="0" applyAlignment="0" applyProtection="0"/>
    <xf numFmtId="0" fontId="98" fillId="54" borderId="33" applyNumberFormat="0" applyAlignment="0" applyProtection="0"/>
    <xf numFmtId="0" fontId="84" fillId="54" borderId="26" applyNumberFormat="0" applyAlignment="0" applyProtection="0"/>
    <xf numFmtId="0" fontId="48" fillId="57" borderId="32" applyNumberFormat="0" applyFont="0" applyAlignment="0" applyProtection="0"/>
    <xf numFmtId="0" fontId="84" fillId="54" borderId="26" applyNumberForma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 fontId="219" fillId="78" borderId="65" applyNumberFormat="0" applyProtection="0">
      <alignment horizontal="left" vertical="center" indent="1"/>
    </xf>
    <xf numFmtId="0" fontId="9" fillId="13" borderId="0" applyNumberFormat="0" applyBorder="0" applyAlignment="0" applyProtection="0"/>
    <xf numFmtId="0" fontId="9" fillId="14"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0" borderId="0"/>
    <xf numFmtId="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165" fillId="0" borderId="53"/>
    <xf numFmtId="17" fontId="192" fillId="62" borderId="68"/>
    <xf numFmtId="0" fontId="22" fillId="68" borderId="69" applyNumberFormat="0" applyBorder="0">
      <protection locked="0"/>
    </xf>
    <xf numFmtId="17" fontId="192" fillId="62" borderId="68"/>
    <xf numFmtId="0" fontId="91" fillId="0" borderId="67" applyNumberFormat="0" applyAlignment="0" applyProtection="0">
      <alignment horizontal="left" vertical="center"/>
    </xf>
    <xf numFmtId="0" fontId="262" fillId="83" borderId="67" applyNumberFormat="0">
      <alignment horizontal="left" vertical="top"/>
      <protection hidden="1"/>
    </xf>
    <xf numFmtId="0" fontId="165" fillId="0" borderId="53"/>
    <xf numFmtId="4" fontId="219" fillId="78" borderId="65" applyNumberFormat="0" applyProtection="0">
      <alignment horizontal="left" vertical="center" indent="1"/>
    </xf>
    <xf numFmtId="4" fontId="219" fillId="78" borderId="65" applyNumberFormat="0" applyProtection="0">
      <alignment horizontal="left" vertical="center" indent="1"/>
    </xf>
    <xf numFmtId="0" fontId="22" fillId="68" borderId="69" applyNumberFormat="0" applyBorder="0">
      <protection locked="0"/>
    </xf>
    <xf numFmtId="0" fontId="22" fillId="68" borderId="69" applyNumberFormat="0" applyBorder="0">
      <protection locked="0"/>
    </xf>
    <xf numFmtId="17" fontId="192" fillId="62" borderId="68"/>
    <xf numFmtId="0" fontId="262" fillId="83" borderId="67" applyNumberFormat="0">
      <alignment horizontal="left" vertical="top"/>
      <protection hidden="1"/>
    </xf>
    <xf numFmtId="0" fontId="22" fillId="68" borderId="69" applyNumberFormat="0" applyBorder="0">
      <protection locked="0"/>
    </xf>
    <xf numFmtId="17" fontId="192" fillId="62" borderId="68"/>
    <xf numFmtId="0" fontId="22" fillId="68" borderId="69" applyNumberFormat="0" applyBorder="0">
      <protection locked="0"/>
    </xf>
    <xf numFmtId="17" fontId="192" fillId="62" borderId="68"/>
    <xf numFmtId="17" fontId="192" fillId="62" borderId="68"/>
    <xf numFmtId="0" fontId="165" fillId="0" borderId="53"/>
    <xf numFmtId="4" fontId="219" fillId="78" borderId="65" applyNumberFormat="0" applyProtection="0">
      <alignment horizontal="left" vertical="center" indent="1"/>
    </xf>
    <xf numFmtId="0" fontId="22" fillId="68" borderId="69" applyNumberFormat="0" applyBorder="0">
      <protection locked="0"/>
    </xf>
    <xf numFmtId="4" fontId="219" fillId="78" borderId="65" applyNumberFormat="0" applyProtection="0">
      <alignment horizontal="left" vertical="center" indent="1"/>
    </xf>
    <xf numFmtId="0" fontId="91" fillId="0" borderId="67" applyNumberFormat="0" applyAlignment="0" applyProtection="0">
      <alignment horizontal="left" vertical="center"/>
    </xf>
    <xf numFmtId="4" fontId="219" fillId="78" borderId="65" applyNumberFormat="0" applyProtection="0">
      <alignment horizontal="left" vertical="center" indent="1"/>
    </xf>
    <xf numFmtId="0" fontId="22" fillId="68" borderId="69" applyNumberFormat="0" applyBorder="0">
      <protection locked="0"/>
    </xf>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22" fillId="68" borderId="69" applyNumberFormat="0" applyBorder="0">
      <protection locked="0"/>
    </xf>
    <xf numFmtId="0" fontId="165" fillId="0" borderId="53"/>
    <xf numFmtId="0" fontId="22" fillId="68" borderId="69" applyNumberFormat="0" applyBorder="0">
      <protection locked="0"/>
    </xf>
    <xf numFmtId="0" fontId="22" fillId="68" borderId="69" applyNumberFormat="0" applyBorder="0">
      <protection locked="0"/>
    </xf>
    <xf numFmtId="17" fontId="192" fillId="62" borderId="68"/>
    <xf numFmtId="4" fontId="219" fillId="78" borderId="65" applyNumberFormat="0" applyProtection="0">
      <alignment horizontal="left" vertical="center" indent="1"/>
    </xf>
    <xf numFmtId="17" fontId="192" fillId="62" borderId="68"/>
    <xf numFmtId="17" fontId="192" fillId="62" borderId="68"/>
    <xf numFmtId="0" fontId="22" fillId="68" borderId="69" applyNumberFormat="0" applyBorder="0">
      <protection locked="0"/>
    </xf>
    <xf numFmtId="0" fontId="9" fillId="0" borderId="0"/>
    <xf numFmtId="0" fontId="9" fillId="0" borderId="0"/>
    <xf numFmtId="175" fontId="9" fillId="0" borderId="0"/>
    <xf numFmtId="0" fontId="9" fillId="0" borderId="0"/>
    <xf numFmtId="0" fontId="262" fillId="83" borderId="67" applyNumberFormat="0">
      <alignment horizontal="left" vertical="top"/>
      <protection hidden="1"/>
    </xf>
    <xf numFmtId="175" fontId="9" fillId="0" borderId="0"/>
    <xf numFmtId="0" fontId="9" fillId="0" borderId="0"/>
    <xf numFmtId="0" fontId="9" fillId="0" borderId="0"/>
    <xf numFmtId="175" fontId="9" fillId="0" borderId="0"/>
    <xf numFmtId="0" fontId="165" fillId="0" borderId="53"/>
    <xf numFmtId="1" fontId="176" fillId="0" borderId="66">
      <alignment vertical="top"/>
    </xf>
    <xf numFmtId="0" fontId="9" fillId="0" borderId="0"/>
    <xf numFmtId="0" fontId="165" fillId="0" borderId="53"/>
    <xf numFmtId="0" fontId="165" fillId="0" borderId="53"/>
    <xf numFmtId="0" fontId="165" fillId="0" borderId="53"/>
    <xf numFmtId="0" fontId="9" fillId="0" borderId="0"/>
    <xf numFmtId="0" fontId="9" fillId="5" borderId="16" applyNumberFormat="0" applyFont="0" applyAlignment="0" applyProtection="0"/>
    <xf numFmtId="0" fontId="22" fillId="68" borderId="69" applyNumberFormat="0" applyBorder="0">
      <protection locked="0"/>
    </xf>
    <xf numFmtId="9" fontId="9" fillId="0" borderId="0" applyFont="0" applyFill="0" applyBorder="0" applyAlignment="0" applyProtection="0"/>
    <xf numFmtId="1" fontId="176" fillId="0" borderId="66">
      <alignment vertical="top"/>
    </xf>
    <xf numFmtId="0" fontId="262" fillId="83" borderId="67" applyNumberFormat="0">
      <alignment horizontal="left" vertical="top"/>
      <protection hidden="1"/>
    </xf>
    <xf numFmtId="4" fontId="219" fillId="78" borderId="65" applyNumberFormat="0" applyProtection="0">
      <alignment horizontal="left" vertical="center" indent="1"/>
    </xf>
    <xf numFmtId="0" fontId="22" fillId="68" borderId="69" applyNumberFormat="0" applyBorder="0">
      <protection locked="0"/>
    </xf>
    <xf numFmtId="9" fontId="9" fillId="0" borderId="0" applyFont="0" applyFill="0" applyBorder="0" applyAlignment="0" applyProtection="0"/>
    <xf numFmtId="0" fontId="9" fillId="0" borderId="0"/>
    <xf numFmtId="17" fontId="192" fillId="62" borderId="68"/>
    <xf numFmtId="0" fontId="9" fillId="0" borderId="0" applyFont="0" applyFill="0" applyBorder="0" applyAlignment="0" applyProtection="0"/>
    <xf numFmtId="0" fontId="91" fillId="0" borderId="67" applyNumberFormat="0" applyAlignment="0" applyProtection="0">
      <alignment horizontal="left" vertical="center"/>
    </xf>
    <xf numFmtId="0" fontId="9" fillId="0" borderId="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175" fontId="9" fillId="0" borderId="0"/>
    <xf numFmtId="0" fontId="9" fillId="0" borderId="0"/>
    <xf numFmtId="175" fontId="9" fillId="0" borderId="0"/>
    <xf numFmtId="0" fontId="9" fillId="0" borderId="0"/>
    <xf numFmtId="0" fontId="9" fillId="0" borderId="0"/>
    <xf numFmtId="175" fontId="9" fillId="0" borderId="0"/>
    <xf numFmtId="0" fontId="9" fillId="0" borderId="0"/>
    <xf numFmtId="0" fontId="9" fillId="5" borderId="16" applyNumberFormat="0" applyFont="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22" fillId="68" borderId="69" applyNumberFormat="0" applyBorder="0">
      <protection locked="0"/>
    </xf>
    <xf numFmtId="167" fontId="9" fillId="0" borderId="0" applyFont="0" applyFill="0" applyBorder="0" applyAlignment="0" applyProtection="0"/>
    <xf numFmtId="9" fontId="9" fillId="0" borderId="0" applyFont="0" applyFill="0" applyBorder="0" applyAlignment="0" applyProtection="0"/>
    <xf numFmtId="0" fontId="9" fillId="0" borderId="0"/>
    <xf numFmtId="0" fontId="91" fillId="0" borderId="67" applyNumberFormat="0" applyAlignment="0" applyProtection="0">
      <alignment horizontal="left" vertical="center"/>
    </xf>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165" fillId="0" borderId="53"/>
    <xf numFmtId="1" fontId="176" fillId="0" borderId="66">
      <alignment vertical="top"/>
    </xf>
    <xf numFmtId="0" fontId="9" fillId="13" borderId="0" applyNumberFormat="0" applyBorder="0" applyAlignment="0" applyProtection="0"/>
    <xf numFmtId="0" fontId="9" fillId="17" borderId="0" applyNumberFormat="0" applyBorder="0" applyAlignment="0" applyProtection="0"/>
    <xf numFmtId="0" fontId="9" fillId="21" borderId="0" applyNumberFormat="0" applyBorder="0" applyAlignment="0" applyProtection="0"/>
    <xf numFmtId="0" fontId="9" fillId="25" borderId="0" applyNumberFormat="0" applyBorder="0" applyAlignment="0" applyProtection="0"/>
    <xf numFmtId="0" fontId="9" fillId="29" borderId="0" applyNumberFormat="0" applyBorder="0" applyAlignment="0" applyProtection="0"/>
    <xf numFmtId="0" fontId="9" fillId="33" borderId="0" applyNumberFormat="0" applyBorder="0" applyAlignment="0" applyProtection="0"/>
    <xf numFmtId="216" fontId="9" fillId="14" borderId="0" applyNumberFormat="0" applyBorder="0" applyAlignment="0" applyProtection="0"/>
    <xf numFmtId="217" fontId="9" fillId="14" borderId="0" applyNumberFormat="0" applyBorder="0" applyAlignment="0" applyProtection="0"/>
    <xf numFmtId="218" fontId="9" fillId="14" borderId="0" applyNumberFormat="0" applyBorder="0" applyAlignment="0" applyProtection="0"/>
    <xf numFmtId="0" fontId="9" fillId="14" borderId="0" applyNumberFormat="0" applyBorder="0" applyAlignment="0" applyProtection="0"/>
    <xf numFmtId="0" fontId="9" fillId="18" borderId="0" applyNumberFormat="0" applyBorder="0" applyAlignment="0" applyProtection="0"/>
    <xf numFmtId="0" fontId="9" fillId="22" borderId="0" applyNumberFormat="0" applyBorder="0" applyAlignment="0" applyProtection="0"/>
    <xf numFmtId="0" fontId="9" fillId="26" borderId="0" applyNumberFormat="0" applyBorder="0" applyAlignment="0" applyProtection="0"/>
    <xf numFmtId="0" fontId="9" fillId="30" borderId="0" applyNumberFormat="0" applyBorder="0" applyAlignment="0" applyProtection="0"/>
    <xf numFmtId="0" fontId="9" fillId="34" borderId="0" applyNumberFormat="0" applyBorder="0" applyAlignment="0" applyProtection="0"/>
    <xf numFmtId="17" fontId="192" fillId="62" borderId="68"/>
    <xf numFmtId="1" fontId="176" fillId="0" borderId="66">
      <alignment vertical="top"/>
    </xf>
    <xf numFmtId="0" fontId="262" fillId="83" borderId="67" applyNumberFormat="0">
      <alignment horizontal="left" vertical="top"/>
      <protection hidden="1"/>
    </xf>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262" fillId="83" borderId="67" applyNumberFormat="0">
      <alignment horizontal="left" vertical="top"/>
      <protection hidden="1"/>
    </xf>
    <xf numFmtId="1" fontId="176" fillId="0" borderId="66">
      <alignment vertical="top"/>
    </xf>
    <xf numFmtId="0" fontId="22" fillId="68" borderId="69" applyNumberFormat="0" applyBorder="0">
      <protection locked="0"/>
    </xf>
    <xf numFmtId="0" fontId="22" fillId="68" borderId="69" applyNumberFormat="0" applyBorder="0">
      <protection locked="0"/>
    </xf>
    <xf numFmtId="0" fontId="22" fillId="68" borderId="69" applyNumberFormat="0" applyBorder="0">
      <protection locked="0"/>
    </xf>
    <xf numFmtId="4" fontId="219" fillId="78" borderId="65" applyNumberFormat="0" applyProtection="0">
      <alignment horizontal="left" vertical="center" indent="1"/>
    </xf>
    <xf numFmtId="0" fontId="22" fillId="68" borderId="69" applyNumberFormat="0" applyBorder="0">
      <protection locked="0"/>
    </xf>
    <xf numFmtId="0" fontId="9" fillId="0" borderId="0"/>
    <xf numFmtId="0" fontId="91" fillId="0" borderId="67" applyNumberFormat="0" applyAlignment="0" applyProtection="0">
      <alignment horizontal="left" vertical="center"/>
    </xf>
    <xf numFmtId="0" fontId="22" fillId="68" borderId="69" applyNumberFormat="0" applyBorder="0">
      <protection locked="0"/>
    </xf>
    <xf numFmtId="0" fontId="22" fillId="68" borderId="69" applyNumberFormat="0" applyBorder="0">
      <protection locked="0"/>
    </xf>
    <xf numFmtId="0" fontId="22" fillId="68" borderId="69" applyNumberFormat="0" applyBorder="0">
      <protection locked="0"/>
    </xf>
    <xf numFmtId="0" fontId="22" fillId="68" borderId="69" applyNumberFormat="0" applyBorder="0">
      <protection locked="0"/>
    </xf>
    <xf numFmtId="0" fontId="22" fillId="68" borderId="69" applyNumberFormat="0" applyBorder="0">
      <protection locked="0"/>
    </xf>
    <xf numFmtId="4" fontId="219" fillId="78" borderId="65" applyNumberFormat="0" applyProtection="0">
      <alignment horizontal="left" vertical="center" indent="1"/>
    </xf>
    <xf numFmtId="0" fontId="165" fillId="0" borderId="53"/>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22" fillId="68" borderId="69" applyNumberFormat="0" applyBorder="0">
      <protection locked="0"/>
    </xf>
    <xf numFmtId="17" fontId="192" fillId="62" borderId="68"/>
    <xf numFmtId="0" fontId="91" fillId="0" borderId="67" applyNumberFormat="0" applyAlignment="0" applyProtection="0">
      <alignment horizontal="left" vertical="center"/>
    </xf>
    <xf numFmtId="17" fontId="192" fillId="62" borderId="68"/>
    <xf numFmtId="0" fontId="22" fillId="68" borderId="69" applyNumberFormat="0" applyBorder="0">
      <protection locked="0"/>
    </xf>
    <xf numFmtId="0" fontId="22" fillId="68" borderId="69" applyNumberFormat="0" applyBorder="0">
      <protection locked="0"/>
    </xf>
    <xf numFmtId="0" fontId="165" fillId="0" borderId="53"/>
    <xf numFmtId="4" fontId="219" fillId="78" borderId="65" applyNumberFormat="0" applyProtection="0">
      <alignment horizontal="left" vertical="center" indent="1"/>
    </xf>
    <xf numFmtId="4" fontId="219" fillId="78" borderId="65" applyNumberFormat="0" applyProtection="0">
      <alignment horizontal="left" vertical="center" indent="1"/>
    </xf>
    <xf numFmtId="0" fontId="22" fillId="68" borderId="69" applyNumberFormat="0" applyBorder="0">
      <protection locked="0"/>
    </xf>
    <xf numFmtId="0" fontId="22" fillId="68" borderId="69" applyNumberFormat="0" applyBorder="0">
      <protection locked="0"/>
    </xf>
    <xf numFmtId="4" fontId="219" fillId="78" borderId="65" applyNumberFormat="0" applyProtection="0">
      <alignment horizontal="left" vertical="center" indent="1"/>
    </xf>
    <xf numFmtId="0" fontId="9" fillId="0" borderId="0"/>
    <xf numFmtId="4" fontId="219" fillId="78" borderId="65" applyNumberFormat="0" applyProtection="0">
      <alignment horizontal="left" vertical="center" indent="1"/>
    </xf>
    <xf numFmtId="17" fontId="192" fillId="62" borderId="68"/>
    <xf numFmtId="17" fontId="192" fillId="62" borderId="68"/>
    <xf numFmtId="1" fontId="176" fillId="0" borderId="66">
      <alignment vertical="top"/>
    </xf>
    <xf numFmtId="0" fontId="22" fillId="68" borderId="69" applyNumberFormat="0" applyBorder="0">
      <protection locked="0"/>
    </xf>
    <xf numFmtId="0" fontId="262" fillId="83" borderId="67" applyNumberFormat="0">
      <alignment horizontal="left" vertical="top"/>
      <protection hidden="1"/>
    </xf>
    <xf numFmtId="4" fontId="219" fillId="78" borderId="65" applyNumberFormat="0" applyProtection="0">
      <alignment horizontal="left" vertical="center" indent="1"/>
    </xf>
    <xf numFmtId="0" fontId="165" fillId="0" borderId="53"/>
    <xf numFmtId="17" fontId="192" fillId="62" borderId="68"/>
    <xf numFmtId="4" fontId="219" fillId="78" borderId="65" applyNumberFormat="0" applyProtection="0">
      <alignment horizontal="left" vertical="center" indent="1"/>
    </xf>
    <xf numFmtId="0" fontId="262" fillId="83" borderId="67" applyNumberFormat="0">
      <alignment horizontal="left" vertical="top"/>
      <protection hidden="1"/>
    </xf>
    <xf numFmtId="0" fontId="22" fillId="68" borderId="69" applyNumberFormat="0" applyBorder="0">
      <protection locked="0"/>
    </xf>
    <xf numFmtId="4" fontId="219" fillId="78" borderId="65" applyNumberFormat="0" applyProtection="0">
      <alignment horizontal="left" vertical="center" indent="1"/>
    </xf>
    <xf numFmtId="0" fontId="262" fillId="83" borderId="67" applyNumberFormat="0">
      <alignment horizontal="left" vertical="top"/>
      <protection hidden="1"/>
    </xf>
    <xf numFmtId="17" fontId="192" fillId="62" borderId="68"/>
    <xf numFmtId="4" fontId="219" fillId="78" borderId="65" applyNumberFormat="0" applyProtection="0">
      <alignment horizontal="left" vertical="center" indent="1"/>
    </xf>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 fontId="176" fillId="0" borderId="66">
      <alignment vertical="top"/>
    </xf>
    <xf numFmtId="0" fontId="22" fillId="68" borderId="69" applyNumberFormat="0" applyBorder="0">
      <protection locked="0"/>
    </xf>
    <xf numFmtId="0" fontId="9" fillId="0" borderId="0"/>
    <xf numFmtId="17" fontId="192" fillId="62" borderId="68"/>
    <xf numFmtId="17" fontId="192" fillId="62" borderId="68"/>
    <xf numFmtId="0" fontId="22" fillId="68" borderId="69" applyNumberFormat="0" applyBorder="0">
      <protection locked="0"/>
    </xf>
    <xf numFmtId="0" fontId="22" fillId="68" borderId="69" applyNumberFormat="0" applyBorder="0">
      <protection locked="0"/>
    </xf>
    <xf numFmtId="43" fontId="9" fillId="0" borderId="0" applyFont="0" applyFill="0" applyBorder="0" applyAlignment="0" applyProtection="0"/>
    <xf numFmtId="1" fontId="176" fillId="0" borderId="66">
      <alignment vertical="top"/>
    </xf>
    <xf numFmtId="43" fontId="9" fillId="0" borderId="0" applyFont="0" applyFill="0" applyBorder="0" applyAlignment="0" applyProtection="0"/>
    <xf numFmtId="4" fontId="219" fillId="78" borderId="65" applyNumberFormat="0" applyProtection="0">
      <alignment horizontal="left" vertical="center" indent="1"/>
    </xf>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22" fillId="68" borderId="69" applyNumberFormat="0" applyBorder="0">
      <protection locked="0"/>
    </xf>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1" fillId="0" borderId="67" applyNumberFormat="0" applyAlignment="0" applyProtection="0">
      <alignment horizontal="left" vertical="center"/>
    </xf>
    <xf numFmtId="4" fontId="219" fillId="78" borderId="65" applyNumberFormat="0" applyProtection="0">
      <alignment horizontal="left" vertical="center" indent="1"/>
    </xf>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 fontId="219" fillId="78" borderId="65" applyNumberFormat="0" applyProtection="0">
      <alignment horizontal="left" vertical="center" indent="1"/>
    </xf>
    <xf numFmtId="0" fontId="165" fillId="0" borderId="53"/>
    <xf numFmtId="44" fontId="9" fillId="0" borderId="0" applyFont="0" applyFill="0" applyBorder="0" applyAlignment="0" applyProtection="0"/>
    <xf numFmtId="17" fontId="192" fillId="62" borderId="68"/>
    <xf numFmtId="17" fontId="192" fillId="62" borderId="68"/>
    <xf numFmtId="4" fontId="219" fillId="78" borderId="65" applyNumberFormat="0" applyProtection="0">
      <alignment horizontal="left" vertical="center" indent="1"/>
    </xf>
    <xf numFmtId="0" fontId="91" fillId="0" borderId="67" applyNumberFormat="0" applyAlignment="0" applyProtection="0">
      <alignment horizontal="left" vertical="center"/>
    </xf>
    <xf numFmtId="4" fontId="219" fillId="78" borderId="65" applyNumberFormat="0" applyProtection="0">
      <alignment horizontal="left" vertical="center" indent="1"/>
    </xf>
    <xf numFmtId="0" fontId="22" fillId="68" borderId="69" applyNumberFormat="0" applyBorder="0">
      <protection locked="0"/>
    </xf>
    <xf numFmtId="1" fontId="176" fillId="0" borderId="66">
      <alignment vertical="top"/>
    </xf>
    <xf numFmtId="0" fontId="262" fillId="83" borderId="67" applyNumberFormat="0">
      <alignment horizontal="left" vertical="top"/>
      <protection hidden="1"/>
    </xf>
    <xf numFmtId="4" fontId="219" fillId="78" borderId="65" applyNumberFormat="0" applyProtection="0">
      <alignment horizontal="left" vertical="center" indent="1"/>
    </xf>
    <xf numFmtId="0" fontId="22" fillId="68" borderId="69" applyNumberFormat="0" applyBorder="0">
      <protection locked="0"/>
    </xf>
    <xf numFmtId="0" fontId="91" fillId="0" borderId="67" applyNumberFormat="0" applyAlignment="0" applyProtection="0">
      <alignment horizontal="left" vertical="center"/>
    </xf>
    <xf numFmtId="0" fontId="165" fillId="0" borderId="53"/>
    <xf numFmtId="0" fontId="165" fillId="0" borderId="53"/>
    <xf numFmtId="0" fontId="22" fillId="68" borderId="69" applyNumberFormat="0" applyBorder="0">
      <protection locked="0"/>
    </xf>
    <xf numFmtId="0" fontId="165" fillId="0" borderId="53"/>
    <xf numFmtId="0" fontId="165" fillId="0" borderId="53"/>
    <xf numFmtId="17" fontId="192" fillId="62" borderId="68"/>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 fontId="176" fillId="0" borderId="66">
      <alignment vertical="top"/>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2" fillId="68" borderId="69" applyNumberFormat="0" applyBorder="0">
      <protection locked="0"/>
    </xf>
    <xf numFmtId="0" fontId="9" fillId="0" borderId="0"/>
    <xf numFmtId="4" fontId="219" fillId="78" borderId="65" applyNumberFormat="0" applyProtection="0">
      <alignment horizontal="left" vertical="center" inden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62" fillId="83" borderId="67" applyNumberFormat="0">
      <alignment horizontal="left" vertical="top"/>
      <protection hidden="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5" fillId="0" borderId="53"/>
    <xf numFmtId="17" fontId="192" fillId="62" borderId="68"/>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7" fontId="192" fillId="62" borderId="68"/>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7" fontId="192" fillId="62" borderId="68"/>
    <xf numFmtId="0" fontId="262" fillId="83" borderId="67" applyNumberFormat="0">
      <alignment horizontal="left" vertical="top"/>
      <protection hidden="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 fontId="219" fillId="78" borderId="65" applyNumberFormat="0" applyProtection="0">
      <alignment horizontal="left" vertical="center" indent="1"/>
    </xf>
    <xf numFmtId="0" fontId="9" fillId="0" borderId="0"/>
    <xf numFmtId="17" fontId="192" fillId="62" borderId="68"/>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7" fontId="192" fillId="62" borderId="68"/>
    <xf numFmtId="0" fontId="9" fillId="0" borderId="0"/>
    <xf numFmtId="0" fontId="9" fillId="0" borderId="0"/>
    <xf numFmtId="1" fontId="176" fillId="0" borderId="66">
      <alignment vertical="top"/>
    </xf>
    <xf numFmtId="0" fontId="9" fillId="0" borderId="0"/>
    <xf numFmtId="0" fontId="262" fillId="83" borderId="67" applyNumberFormat="0">
      <alignment horizontal="left" vertical="top"/>
      <protection hidden="1"/>
    </xf>
    <xf numFmtId="4" fontId="219" fillId="78" borderId="65" applyNumberFormat="0" applyProtection="0">
      <alignment horizontal="left" vertical="center" indent="1"/>
    </xf>
    <xf numFmtId="0" fontId="9" fillId="0" borderId="0"/>
    <xf numFmtId="0" fontId="9" fillId="0" borderId="0"/>
    <xf numFmtId="0" fontId="9" fillId="0" borderId="0"/>
    <xf numFmtId="220" fontId="9" fillId="0" borderId="0">
      <protection locked="0"/>
    </xf>
    <xf numFmtId="250" fontId="9" fillId="0" borderId="0">
      <protection locked="0"/>
    </xf>
    <xf numFmtId="0" fontId="9" fillId="0" borderId="0">
      <protection locked="0"/>
    </xf>
    <xf numFmtId="0" fontId="9" fillId="0" borderId="0"/>
    <xf numFmtId="0" fontId="9" fillId="0" borderId="0"/>
    <xf numFmtId="17" fontId="192" fillId="62" borderId="68"/>
    <xf numFmtId="0" fontId="9" fillId="0" borderId="0"/>
    <xf numFmtId="0" fontId="9" fillId="0" borderId="0"/>
    <xf numFmtId="1" fontId="176" fillId="0" borderId="66">
      <alignment vertical="top"/>
    </xf>
    <xf numFmtId="0" fontId="9" fillId="0" borderId="0"/>
    <xf numFmtId="0" fontId="9" fillId="0" borderId="0"/>
    <xf numFmtId="0" fontId="9" fillId="0" borderId="0"/>
    <xf numFmtId="0" fontId="9" fillId="0" borderId="0"/>
    <xf numFmtId="0" fontId="91" fillId="0" borderId="67" applyNumberFormat="0" applyAlignment="0" applyProtection="0">
      <alignment horizontal="left" vertical="center"/>
    </xf>
    <xf numFmtId="17" fontId="192" fillId="62" borderId="68"/>
    <xf numFmtId="0" fontId="165" fillId="0" borderId="53"/>
    <xf numFmtId="0" fontId="91" fillId="0" borderId="67" applyNumberFormat="0" applyAlignment="0" applyProtection="0">
      <alignment horizontal="left" vertical="center"/>
    </xf>
    <xf numFmtId="1" fontId="176" fillId="0" borderId="66">
      <alignment vertical="top"/>
    </xf>
    <xf numFmtId="0" fontId="165" fillId="0" borderId="53"/>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234" fontId="9" fillId="0" borderId="0"/>
    <xf numFmtId="0" fontId="9" fillId="0" borderId="0"/>
    <xf numFmtId="0" fontId="9" fillId="0" borderId="0"/>
    <xf numFmtId="0" fontId="9" fillId="0" borderId="0"/>
    <xf numFmtId="0" fontId="9" fillId="0" borderId="0"/>
    <xf numFmtId="0" fontId="9" fillId="0" borderId="0"/>
    <xf numFmtId="0" fontId="9" fillId="5" borderId="16" applyNumberFormat="0" applyFont="0" applyAlignment="0" applyProtection="0"/>
    <xf numFmtId="0" fontId="9" fillId="5" borderId="16" applyNumberFormat="0" applyFont="0" applyAlignment="0" applyProtection="0"/>
    <xf numFmtId="0" fontId="9" fillId="5" borderId="16"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0" fontId="262" fillId="83" borderId="67" applyNumberFormat="0">
      <alignment horizontal="left" vertical="top"/>
      <protection hidden="1"/>
    </xf>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1" fillId="0" borderId="67" applyNumberFormat="0" applyAlignment="0" applyProtection="0">
      <alignment horizontal="left" vertical="center"/>
    </xf>
    <xf numFmtId="0" fontId="165" fillId="0" borderId="53"/>
    <xf numFmtId="0" fontId="91" fillId="0" borderId="67" applyNumberFormat="0" applyAlignment="0" applyProtection="0">
      <alignment horizontal="left" vertical="center"/>
    </xf>
    <xf numFmtId="4" fontId="219" fillId="78" borderId="65" applyNumberFormat="0" applyProtection="0">
      <alignment horizontal="left" vertical="center" indent="1"/>
    </xf>
    <xf numFmtId="4" fontId="219" fillId="78" borderId="65" applyNumberFormat="0" applyProtection="0">
      <alignment horizontal="left" vertical="center" indent="1"/>
    </xf>
    <xf numFmtId="1" fontId="176" fillId="0" borderId="66">
      <alignment vertical="top"/>
    </xf>
    <xf numFmtId="1" fontId="176" fillId="0" borderId="66">
      <alignment vertical="top"/>
    </xf>
    <xf numFmtId="0" fontId="165" fillId="0" borderId="53"/>
    <xf numFmtId="0" fontId="9" fillId="0" borderId="0"/>
    <xf numFmtId="43" fontId="9" fillId="0" borderId="0" applyFont="0" applyFill="0" applyBorder="0" applyAlignment="0" applyProtection="0"/>
    <xf numFmtId="0" fontId="9" fillId="5" borderId="16" applyNumberFormat="0" applyFont="0" applyAlignment="0" applyProtection="0"/>
    <xf numFmtId="4" fontId="219" fillId="78" borderId="65" applyNumberFormat="0" applyProtection="0">
      <alignment horizontal="left" vertical="center" indent="1"/>
    </xf>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167" fontId="9" fillId="0" borderId="0" applyFont="0" applyFill="0" applyBorder="0" applyAlignment="0" applyProtection="0"/>
    <xf numFmtId="0" fontId="9" fillId="0" borderId="0"/>
    <xf numFmtId="0" fontId="165" fillId="0" borderId="53"/>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1" fillId="0" borderId="67" applyNumberFormat="0" applyAlignment="0" applyProtection="0">
      <alignment horizontal="left" vertical="center"/>
    </xf>
    <xf numFmtId="167" fontId="9" fillId="0" borderId="0" applyFont="0" applyFill="0" applyBorder="0" applyAlignment="0" applyProtection="0"/>
    <xf numFmtId="17" fontId="192" fillId="62" borderId="68"/>
    <xf numFmtId="4" fontId="219" fillId="78" borderId="65" applyNumberFormat="0" applyProtection="0">
      <alignment horizontal="left" vertical="center" indent="1"/>
    </xf>
    <xf numFmtId="0" fontId="165" fillId="0" borderId="53"/>
    <xf numFmtId="0" fontId="9" fillId="0" borderId="0"/>
    <xf numFmtId="0" fontId="9" fillId="0" borderId="0"/>
    <xf numFmtId="0" fontId="9" fillId="0" borderId="0"/>
    <xf numFmtId="0" fontId="9" fillId="0" borderId="0"/>
    <xf numFmtId="0" fontId="22" fillId="68" borderId="69" applyNumberFormat="0" applyBorder="0">
      <protection locked="0"/>
    </xf>
    <xf numFmtId="0" fontId="262" fillId="83" borderId="67" applyNumberFormat="0">
      <alignment horizontal="left" vertical="top"/>
      <protection hidden="1"/>
    </xf>
    <xf numFmtId="4" fontId="219" fillId="78" borderId="65" applyNumberFormat="0" applyProtection="0">
      <alignment horizontal="left" vertical="center" indent="1"/>
    </xf>
    <xf numFmtId="17" fontId="192" fillId="62" borderId="68"/>
    <xf numFmtId="4" fontId="219" fillId="78" borderId="65" applyNumberFormat="0" applyProtection="0">
      <alignment horizontal="left" vertical="center" indent="1"/>
    </xf>
    <xf numFmtId="17" fontId="192" fillId="62" borderId="68"/>
    <xf numFmtId="43" fontId="9" fillId="0" borderId="0" applyFont="0" applyFill="0" applyBorder="0" applyAlignment="0" applyProtection="0"/>
    <xf numFmtId="43" fontId="9" fillId="0" borderId="0" applyFont="0" applyFill="0" applyBorder="0" applyAlignment="0" applyProtection="0"/>
    <xf numFmtId="17" fontId="192" fillId="62" borderId="68"/>
    <xf numFmtId="9" fontId="9" fillId="0" borderId="0" applyFont="0" applyFill="0" applyBorder="0" applyAlignment="0" applyProtection="0"/>
    <xf numFmtId="4" fontId="219" fillId="78" borderId="65" applyNumberFormat="0" applyProtection="0">
      <alignment horizontal="left" vertical="center" indent="1"/>
    </xf>
    <xf numFmtId="0" fontId="22" fillId="68" borderId="69" applyNumberFormat="0" applyBorder="0">
      <protection locked="0"/>
    </xf>
    <xf numFmtId="0" fontId="9" fillId="0" borderId="0"/>
    <xf numFmtId="0" fontId="9" fillId="13" borderId="0" applyNumberFormat="0" applyBorder="0" applyAlignment="0" applyProtection="0"/>
    <xf numFmtId="0" fontId="9" fillId="17" borderId="0" applyNumberFormat="0" applyBorder="0" applyAlignment="0" applyProtection="0"/>
    <xf numFmtId="0" fontId="9" fillId="21" borderId="0" applyNumberFormat="0" applyBorder="0" applyAlignment="0" applyProtection="0"/>
    <xf numFmtId="0" fontId="9" fillId="25" borderId="0" applyNumberFormat="0" applyBorder="0" applyAlignment="0" applyProtection="0"/>
    <xf numFmtId="0" fontId="9" fillId="29" borderId="0" applyNumberFormat="0" applyBorder="0" applyAlignment="0" applyProtection="0"/>
    <xf numFmtId="0" fontId="9" fillId="33" borderId="0" applyNumberFormat="0" applyBorder="0" applyAlignment="0" applyProtection="0"/>
    <xf numFmtId="0" fontId="9" fillId="14" borderId="0" applyNumberFormat="0" applyBorder="0" applyAlignment="0" applyProtection="0"/>
    <xf numFmtId="0" fontId="9" fillId="18" borderId="0" applyNumberFormat="0" applyBorder="0" applyAlignment="0" applyProtection="0"/>
    <xf numFmtId="0" fontId="9" fillId="22" borderId="0" applyNumberFormat="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26" borderId="0" applyNumberFormat="0" applyBorder="0" applyAlignment="0" applyProtection="0"/>
    <xf numFmtId="0" fontId="9" fillId="30" borderId="0" applyNumberFormat="0" applyBorder="0" applyAlignment="0" applyProtection="0"/>
    <xf numFmtId="0" fontId="9" fillId="34" borderId="0" applyNumberFormat="0" applyBorder="0" applyAlignment="0" applyProtection="0"/>
    <xf numFmtId="0" fontId="9" fillId="5" borderId="16" applyNumberFormat="0" applyFont="0" applyAlignment="0" applyProtection="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 fontId="219" fillId="78" borderId="65" applyNumberFormat="0" applyProtection="0">
      <alignment horizontal="left" vertical="center" indent="1"/>
    </xf>
    <xf numFmtId="0" fontId="9" fillId="0" borderId="0"/>
    <xf numFmtId="9" fontId="9" fillId="0" borderId="0" applyFont="0" applyFill="0" applyBorder="0" applyAlignment="0" applyProtection="0"/>
    <xf numFmtId="0" fontId="9" fillId="0" borderId="0"/>
    <xf numFmtId="9"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43" fontId="9" fillId="0" borderId="0" applyFont="0" applyFill="0" applyBorder="0" applyAlignment="0" applyProtection="0"/>
    <xf numFmtId="0" fontId="148" fillId="41" borderId="26" applyNumberFormat="0" applyAlignment="0" applyProtection="0"/>
    <xf numFmtId="43" fontId="9" fillId="0" borderId="0" applyFont="0" applyFill="0" applyBorder="0" applyAlignment="0" applyProtection="0"/>
    <xf numFmtId="43"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8" fillId="54" borderId="33" applyNumberFormat="0" applyAlignment="0" applyProtection="0"/>
    <xf numFmtId="0" fontId="43" fillId="57" borderId="32" applyNumberFormat="0" applyFont="0" applyAlignment="0" applyProtection="0"/>
    <xf numFmtId="0" fontId="9" fillId="13" borderId="0" applyNumberFormat="0" applyBorder="0" applyAlignment="0" applyProtection="0"/>
    <xf numFmtId="0" fontId="9" fillId="14"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1" fontId="176" fillId="0" borderId="66">
      <alignment vertical="top"/>
    </xf>
    <xf numFmtId="0" fontId="148" fillId="41" borderId="26" applyNumberForma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191" fillId="0" borderId="53"/>
    <xf numFmtId="0" fontId="165" fillId="0" borderId="53"/>
    <xf numFmtId="0" fontId="134" fillId="54" borderId="26" applyNumberFormat="0" applyAlignment="0" applyProtection="0"/>
    <xf numFmtId="0" fontId="134" fillId="54" borderId="26" applyNumberFormat="0" applyAlignment="0" applyProtection="0"/>
    <xf numFmtId="0" fontId="135" fillId="54" borderId="26" applyNumberFormat="0" applyAlignment="0" applyProtection="0"/>
    <xf numFmtId="175" fontId="134" fillId="54" borderId="26" applyNumberFormat="0" applyAlignment="0" applyProtection="0"/>
    <xf numFmtId="0" fontId="135" fillId="54" borderId="26" applyNumberFormat="0" applyAlignment="0" applyProtection="0"/>
    <xf numFmtId="0" fontId="134" fillId="54" borderId="26" applyNumberFormat="0" applyAlignment="0" applyProtection="0"/>
    <xf numFmtId="0" fontId="134" fillId="54" borderId="26" applyNumberFormat="0" applyAlignment="0" applyProtection="0"/>
    <xf numFmtId="0" fontId="135" fillId="54" borderId="26" applyNumberFormat="0" applyAlignment="0" applyProtection="0"/>
    <xf numFmtId="0" fontId="134" fillId="54" borderId="26" applyNumberFormat="0" applyAlignment="0" applyProtection="0"/>
    <xf numFmtId="0" fontId="135" fillId="54" borderId="26" applyNumberFormat="0" applyAlignment="0" applyProtection="0"/>
    <xf numFmtId="0" fontId="134" fillId="54" borderId="26" applyNumberFormat="0" applyAlignment="0" applyProtection="0"/>
    <xf numFmtId="0" fontId="134" fillId="54" borderId="26" applyNumberFormat="0" applyAlignment="0" applyProtection="0"/>
    <xf numFmtId="0" fontId="134" fillId="54" borderId="26" applyNumberFormat="0" applyAlignment="0" applyProtection="0"/>
    <xf numFmtId="0" fontId="134" fillId="54" borderId="26" applyNumberFormat="0" applyAlignment="0" applyProtection="0"/>
    <xf numFmtId="0" fontId="134" fillId="54" borderId="26" applyNumberFormat="0" applyAlignment="0" applyProtection="0"/>
    <xf numFmtId="0" fontId="230" fillId="0" borderId="53"/>
    <xf numFmtId="43" fontId="9" fillId="0" borderId="0" applyFont="0" applyFill="0" applyBorder="0" applyAlignment="0" applyProtection="0"/>
    <xf numFmtId="43" fontId="9" fillId="0" borderId="0" applyFont="0" applyFill="0" applyBorder="0" applyAlignment="0" applyProtection="0"/>
    <xf numFmtId="0" fontId="149" fillId="41" borderId="26" applyNumberFormat="0" applyAlignment="0" applyProtection="0"/>
    <xf numFmtId="0" fontId="157" fillId="0" borderId="35" applyNumberFormat="0" applyFill="0" applyAlignment="0" applyProtection="0"/>
    <xf numFmtId="43" fontId="9" fillId="0" borderId="0" applyFont="0" applyFill="0" applyBorder="0" applyAlignment="0" applyProtection="0"/>
    <xf numFmtId="0" fontId="84" fillId="54" borderId="26" applyNumberFormat="0" applyAlignment="0" applyProtection="0"/>
    <xf numFmtId="0" fontId="84" fillId="54" borderId="26" applyNumberFormat="0" applyAlignment="0" applyProtection="0"/>
    <xf numFmtId="0" fontId="84" fillId="54" borderId="26" applyNumberFormat="0" applyAlignment="0" applyProtection="0"/>
    <xf numFmtId="0" fontId="148" fillId="41" borderId="26" applyNumberFormat="0" applyAlignment="0" applyProtection="0"/>
    <xf numFmtId="0" fontId="148" fillId="41" borderId="26" applyNumberFormat="0" applyAlignment="0" applyProtection="0"/>
    <xf numFmtId="0" fontId="149" fillId="41" borderId="26" applyNumberFormat="0" applyAlignment="0" applyProtection="0"/>
    <xf numFmtId="175" fontId="148" fillId="41" borderId="26" applyNumberFormat="0" applyAlignment="0" applyProtection="0"/>
    <xf numFmtId="0" fontId="149" fillId="41" borderId="26" applyNumberFormat="0" applyAlignment="0" applyProtection="0"/>
    <xf numFmtId="0" fontId="148" fillId="41" borderId="26" applyNumberFormat="0" applyAlignment="0" applyProtection="0"/>
    <xf numFmtId="0" fontId="148" fillId="41" borderId="26" applyNumberFormat="0" applyAlignment="0" applyProtection="0"/>
    <xf numFmtId="0" fontId="149" fillId="41" borderId="26" applyNumberFormat="0" applyAlignment="0" applyProtection="0"/>
    <xf numFmtId="0" fontId="148" fillId="41" borderId="26" applyNumberFormat="0" applyAlignment="0" applyProtection="0"/>
    <xf numFmtId="0" fontId="149" fillId="41" borderId="26" applyNumberFormat="0" applyAlignment="0" applyProtection="0"/>
    <xf numFmtId="0" fontId="148" fillId="41" borderId="26" applyNumberFormat="0" applyAlignment="0" applyProtection="0"/>
    <xf numFmtId="0" fontId="148" fillId="41" borderId="26" applyNumberFormat="0" applyAlignment="0" applyProtection="0"/>
    <xf numFmtId="0" fontId="148" fillId="41" borderId="26" applyNumberFormat="0" applyAlignment="0" applyProtection="0"/>
    <xf numFmtId="0" fontId="148" fillId="41" borderId="26" applyNumberFormat="0" applyAlignment="0" applyProtection="0"/>
    <xf numFmtId="0" fontId="148" fillId="41" borderId="26" applyNumberFormat="0" applyAlignment="0" applyProtection="0"/>
    <xf numFmtId="0" fontId="98" fillId="54" borderId="33" applyNumberFormat="0" applyAlignment="0" applyProtection="0"/>
    <xf numFmtId="0" fontId="100" fillId="0" borderId="35" applyNumberFormat="0" applyFill="0" applyAlignment="0" applyProtection="0"/>
    <xf numFmtId="0" fontId="9" fillId="0" borderId="0"/>
    <xf numFmtId="0" fontId="9" fillId="0" borderId="0"/>
    <xf numFmtId="0" fontId="165" fillId="0" borderId="53"/>
    <xf numFmtId="0" fontId="158" fillId="0" borderId="35" applyNumberFormat="0" applyFill="0" applyAlignment="0" applyProtection="0"/>
    <xf numFmtId="175" fontId="9" fillId="0" borderId="0"/>
    <xf numFmtId="0" fontId="9" fillId="0" borderId="0"/>
    <xf numFmtId="0" fontId="43" fillId="57" borderId="32" applyNumberFormat="0" applyFont="0" applyAlignment="0" applyProtection="0"/>
    <xf numFmtId="0" fontId="155" fillId="54" borderId="33" applyNumberFormat="0" applyAlignment="0" applyProtection="0"/>
    <xf numFmtId="0" fontId="148" fillId="41" borderId="26" applyNumberFormat="0" applyAlignment="0" applyProtection="0"/>
    <xf numFmtId="175" fontId="9" fillId="0" borderId="0"/>
    <xf numFmtId="4" fontId="221" fillId="77" borderId="58" applyNumberFormat="0" applyProtection="0">
      <alignment horizontal="right" vertical="center"/>
    </xf>
    <xf numFmtId="0" fontId="253" fillId="0" borderId="35" applyNumberFormat="0" applyFill="0" applyAlignment="0" applyProtection="0"/>
    <xf numFmtId="0" fontId="9" fillId="0" borderId="0"/>
    <xf numFmtId="0" fontId="134" fillId="54" borderId="26" applyNumberFormat="0" applyAlignment="0" applyProtection="0"/>
    <xf numFmtId="0" fontId="9" fillId="0" borderId="0"/>
    <xf numFmtId="175" fontId="9" fillId="0" borderId="0"/>
    <xf numFmtId="0" fontId="94" fillId="41" borderId="26" applyNumberFormat="0" applyAlignment="0" applyProtection="0"/>
    <xf numFmtId="175" fontId="23" fillId="57" borderId="32" applyNumberFormat="0" applyFont="0" applyAlignment="0" applyProtection="0"/>
    <xf numFmtId="0" fontId="43" fillId="57" borderId="32" applyNumberFormat="0" applyFont="0" applyAlignment="0" applyProtection="0"/>
    <xf numFmtId="0" fontId="43" fillId="57" borderId="32" applyNumberFormat="0" applyFont="0" applyAlignment="0" applyProtection="0"/>
    <xf numFmtId="0" fontId="9" fillId="0" borderId="0"/>
    <xf numFmtId="0" fontId="43" fillId="57" borderId="32" applyNumberFormat="0" applyFont="0" applyAlignment="0" applyProtection="0"/>
    <xf numFmtId="0" fontId="43" fillId="57" borderId="32" applyNumberFormat="0" applyFont="0" applyAlignment="0" applyProtection="0"/>
    <xf numFmtId="0" fontId="137" fillId="57" borderId="32" applyNumberFormat="0" applyFont="0" applyAlignment="0" applyProtection="0"/>
    <xf numFmtId="0" fontId="9" fillId="5" borderId="16" applyNumberFormat="0" applyFont="0" applyAlignment="0" applyProtection="0"/>
    <xf numFmtId="175" fontId="23" fillId="57" borderId="32" applyNumberFormat="0" applyFont="0" applyAlignment="0" applyProtection="0"/>
    <xf numFmtId="0" fontId="45" fillId="57" borderId="32" applyNumberFormat="0" applyFont="0" applyAlignment="0" applyProtection="0"/>
    <xf numFmtId="0" fontId="43" fillId="57" borderId="32" applyNumberFormat="0" applyFont="0" applyAlignment="0" applyProtection="0"/>
    <xf numFmtId="0" fontId="43" fillId="57" borderId="32" applyNumberFormat="0" applyFont="0" applyAlignment="0" applyProtection="0"/>
    <xf numFmtId="0" fontId="45" fillId="57" borderId="32" applyNumberFormat="0" applyFont="0" applyAlignment="0" applyProtection="0"/>
    <xf numFmtId="0" fontId="43" fillId="57" borderId="32" applyNumberFormat="0" applyFont="0" applyAlignment="0" applyProtection="0"/>
    <xf numFmtId="0" fontId="45" fillId="57" borderId="32" applyNumberFormat="0" applyFont="0" applyAlignment="0" applyProtection="0"/>
    <xf numFmtId="0" fontId="43" fillId="57" borderId="32" applyNumberFormat="0" applyFont="0" applyAlignment="0" applyProtection="0"/>
    <xf numFmtId="0" fontId="43" fillId="57" borderId="32" applyNumberFormat="0" applyFont="0" applyAlignment="0" applyProtection="0"/>
    <xf numFmtId="0" fontId="43" fillId="57" borderId="32" applyNumberFormat="0" applyFont="0" applyAlignment="0" applyProtection="0"/>
    <xf numFmtId="0" fontId="43" fillId="57" borderId="32" applyNumberFormat="0" applyFont="0" applyAlignment="0" applyProtection="0"/>
    <xf numFmtId="0" fontId="43" fillId="57" borderId="32" applyNumberFormat="0" applyFont="0" applyAlignment="0" applyProtection="0"/>
    <xf numFmtId="0" fontId="155" fillId="54" borderId="33" applyNumberFormat="0" applyAlignment="0" applyProtection="0"/>
    <xf numFmtId="0" fontId="155" fillId="54" borderId="33" applyNumberFormat="0" applyAlignment="0" applyProtection="0"/>
    <xf numFmtId="0" fontId="156" fillId="54" borderId="33" applyNumberFormat="0" applyAlignment="0" applyProtection="0"/>
    <xf numFmtId="175" fontId="155" fillId="54" borderId="33" applyNumberFormat="0" applyAlignment="0" applyProtection="0"/>
    <xf numFmtId="0" fontId="156" fillId="54" borderId="33" applyNumberFormat="0" applyAlignment="0" applyProtection="0"/>
    <xf numFmtId="0" fontId="155" fillId="54" borderId="33" applyNumberFormat="0" applyAlignment="0" applyProtection="0"/>
    <xf numFmtId="0" fontId="155" fillId="54" borderId="33" applyNumberFormat="0" applyAlignment="0" applyProtection="0"/>
    <xf numFmtId="0" fontId="156" fillId="54" borderId="33" applyNumberFormat="0" applyAlignment="0" applyProtection="0"/>
    <xf numFmtId="0" fontId="155" fillId="54" borderId="33" applyNumberFormat="0" applyAlignment="0" applyProtection="0"/>
    <xf numFmtId="0" fontId="156" fillId="54" borderId="33" applyNumberFormat="0" applyAlignment="0" applyProtection="0"/>
    <xf numFmtId="0" fontId="155" fillId="54" borderId="33" applyNumberFormat="0" applyAlignment="0" applyProtection="0"/>
    <xf numFmtId="0" fontId="155" fillId="54" borderId="33" applyNumberFormat="0" applyAlignment="0" applyProtection="0"/>
    <xf numFmtId="0" fontId="155" fillId="54" borderId="33" applyNumberFormat="0" applyAlignment="0" applyProtection="0"/>
    <xf numFmtId="0" fontId="155" fillId="54" borderId="33" applyNumberFormat="0" applyAlignment="0" applyProtection="0"/>
    <xf numFmtId="0" fontId="155" fillId="54" borderId="33" applyNumberFormat="0" applyAlignment="0" applyProtection="0"/>
    <xf numFmtId="9" fontId="9" fillId="0" borderId="0" applyFont="0" applyFill="0" applyBorder="0" applyAlignment="0" applyProtection="0"/>
    <xf numFmtId="0" fontId="157" fillId="0" borderId="35" applyNumberFormat="0" applyFill="0" applyAlignment="0" applyProtection="0"/>
    <xf numFmtId="0" fontId="157" fillId="0" borderId="35" applyNumberFormat="0" applyFill="0" applyAlignment="0" applyProtection="0"/>
    <xf numFmtId="0" fontId="158" fillId="0" borderId="35" applyNumberFormat="0" applyFill="0" applyAlignment="0" applyProtection="0"/>
    <xf numFmtId="175" fontId="157" fillId="0" borderId="35" applyNumberFormat="0" applyFill="0" applyAlignment="0" applyProtection="0"/>
    <xf numFmtId="0" fontId="158" fillId="0" borderId="35" applyNumberFormat="0" applyFill="0" applyAlignment="0" applyProtection="0"/>
    <xf numFmtId="0" fontId="157" fillId="0" borderId="35" applyNumberFormat="0" applyFill="0" applyAlignment="0" applyProtection="0"/>
    <xf numFmtId="0" fontId="157" fillId="0" borderId="35" applyNumberFormat="0" applyFill="0" applyAlignment="0" applyProtection="0"/>
    <xf numFmtId="0" fontId="158" fillId="0" borderId="35" applyNumberFormat="0" applyFill="0" applyAlignment="0" applyProtection="0"/>
    <xf numFmtId="0" fontId="157" fillId="0" borderId="35" applyNumberFormat="0" applyFill="0" applyAlignment="0" applyProtection="0"/>
    <xf numFmtId="0" fontId="158" fillId="0" borderId="35" applyNumberFormat="0" applyFill="0" applyAlignment="0" applyProtection="0"/>
    <xf numFmtId="0" fontId="157" fillId="0" borderId="35" applyNumberFormat="0" applyFill="0" applyAlignment="0" applyProtection="0"/>
    <xf numFmtId="0" fontId="157" fillId="0" borderId="35" applyNumberFormat="0" applyFill="0" applyAlignment="0" applyProtection="0"/>
    <xf numFmtId="0" fontId="157" fillId="0" borderId="35" applyNumberFormat="0" applyFill="0" applyAlignment="0" applyProtection="0"/>
    <xf numFmtId="0" fontId="157" fillId="0" borderId="35" applyNumberFormat="0" applyFill="0" applyAlignment="0" applyProtection="0"/>
    <xf numFmtId="0" fontId="157" fillId="0" borderId="35" applyNumberFormat="0" applyFill="0" applyAlignment="0" applyProtection="0"/>
    <xf numFmtId="0" fontId="84" fillId="54" borderId="26" applyNumberFormat="0" applyAlignment="0" applyProtection="0"/>
    <xf numFmtId="9" fontId="9" fillId="0" borderId="0" applyFont="0" applyFill="0" applyBorder="0" applyAlignment="0" applyProtection="0"/>
    <xf numFmtId="0" fontId="9" fillId="0" borderId="0"/>
    <xf numFmtId="0" fontId="155" fillId="54" borderId="33" applyNumberFormat="0" applyAlignment="0" applyProtection="0"/>
    <xf numFmtId="0" fontId="9" fillId="0" borderId="0" applyFont="0" applyFill="0" applyBorder="0" applyAlignment="0" applyProtection="0"/>
    <xf numFmtId="0" fontId="148" fillId="41" borderId="26" applyNumberFormat="0" applyAlignment="0" applyProtection="0"/>
    <xf numFmtId="0" fontId="9" fillId="0" borderId="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175" fontId="9" fillId="0" borderId="0"/>
    <xf numFmtId="0" fontId="9" fillId="0" borderId="0"/>
    <xf numFmtId="175" fontId="9" fillId="0" borderId="0"/>
    <xf numFmtId="0" fontId="9" fillId="0" borderId="0"/>
    <xf numFmtId="0" fontId="9" fillId="0" borderId="0"/>
    <xf numFmtId="175" fontId="9" fillId="0" borderId="0"/>
    <xf numFmtId="0" fontId="9" fillId="0" borderId="0"/>
    <xf numFmtId="0" fontId="9" fillId="5" borderId="16" applyNumberFormat="0" applyFont="0" applyAlignment="0" applyProtection="0"/>
    <xf numFmtId="9" fontId="9" fillId="0" borderId="0" applyFont="0" applyFill="0" applyBorder="0" applyAlignment="0" applyProtection="0"/>
    <xf numFmtId="0" fontId="45" fillId="57" borderId="32"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167" fontId="9" fillId="0" borderId="0" applyFont="0" applyFill="0" applyBorder="0" applyAlignment="0" applyProtection="0"/>
    <xf numFmtId="0" fontId="155" fillId="54" borderId="33" applyNumberFormat="0" applyAlignment="0" applyProtection="0"/>
    <xf numFmtId="9" fontId="9" fillId="0" borderId="0" applyFont="0" applyFill="0" applyBorder="0" applyAlignment="0" applyProtection="0"/>
    <xf numFmtId="0" fontId="9" fillId="0" borderId="0"/>
    <xf numFmtId="0" fontId="191" fillId="0" borderId="53"/>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165" fillId="0" borderId="53"/>
    <xf numFmtId="0" fontId="165" fillId="0" borderId="53"/>
    <xf numFmtId="0" fontId="9" fillId="13" borderId="0" applyNumberFormat="0" applyBorder="0" applyAlignment="0" applyProtection="0"/>
    <xf numFmtId="0" fontId="9" fillId="17" borderId="0" applyNumberFormat="0" applyBorder="0" applyAlignment="0" applyProtection="0"/>
    <xf numFmtId="0" fontId="9" fillId="21" borderId="0" applyNumberFormat="0" applyBorder="0" applyAlignment="0" applyProtection="0"/>
    <xf numFmtId="0" fontId="9" fillId="25" borderId="0" applyNumberFormat="0" applyBorder="0" applyAlignment="0" applyProtection="0"/>
    <xf numFmtId="0" fontId="9" fillId="29" borderId="0" applyNumberFormat="0" applyBorder="0" applyAlignment="0" applyProtection="0"/>
    <xf numFmtId="0" fontId="9" fillId="33" borderId="0" applyNumberFormat="0" applyBorder="0" applyAlignment="0" applyProtection="0"/>
    <xf numFmtId="216" fontId="9" fillId="14" borderId="0" applyNumberFormat="0" applyBorder="0" applyAlignment="0" applyProtection="0"/>
    <xf numFmtId="217" fontId="9" fillId="14" borderId="0" applyNumberFormat="0" applyBorder="0" applyAlignment="0" applyProtection="0"/>
    <xf numFmtId="218" fontId="9" fillId="14" borderId="0" applyNumberFormat="0" applyBorder="0" applyAlignment="0" applyProtection="0"/>
    <xf numFmtId="0" fontId="9" fillId="14" borderId="0" applyNumberFormat="0" applyBorder="0" applyAlignment="0" applyProtection="0"/>
    <xf numFmtId="0" fontId="9" fillId="18" borderId="0" applyNumberFormat="0" applyBorder="0" applyAlignment="0" applyProtection="0"/>
    <xf numFmtId="0" fontId="9" fillId="22" borderId="0" applyNumberFormat="0" applyBorder="0" applyAlignment="0" applyProtection="0"/>
    <xf numFmtId="0" fontId="9" fillId="26" borderId="0" applyNumberFormat="0" applyBorder="0" applyAlignment="0" applyProtection="0"/>
    <xf numFmtId="0" fontId="9" fillId="30" borderId="0" applyNumberFormat="0" applyBorder="0" applyAlignment="0" applyProtection="0"/>
    <xf numFmtId="0" fontId="9" fillId="34" borderId="0" applyNumberFormat="0" applyBorder="0" applyAlignment="0" applyProtection="0"/>
    <xf numFmtId="0" fontId="175" fillId="60" borderId="53"/>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 fontId="219" fillId="68" borderId="58" applyNumberFormat="0" applyProtection="0">
      <alignment vertical="center"/>
    </xf>
    <xf numFmtId="0" fontId="157" fillId="68" borderId="58" applyNumberFormat="0" applyProtection="0">
      <alignment horizontal="left" vertical="top" indent="1"/>
    </xf>
    <xf numFmtId="4" fontId="221" fillId="71" borderId="58" applyNumberFormat="0" applyProtection="0">
      <alignment horizontal="right" vertical="center"/>
    </xf>
    <xf numFmtId="4" fontId="221" fillId="74" borderId="58" applyNumberFormat="0" applyProtection="0">
      <alignment horizontal="right" vertical="center"/>
    </xf>
    <xf numFmtId="0" fontId="129" fillId="64" borderId="58" applyNumberFormat="0" applyProtection="0">
      <alignment horizontal="left" vertical="top" indent="1"/>
    </xf>
    <xf numFmtId="0" fontId="129" fillId="80" borderId="58" applyNumberFormat="0" applyProtection="0">
      <alignment horizontal="left" vertical="top" indent="1"/>
    </xf>
    <xf numFmtId="0" fontId="22" fillId="80" borderId="58" applyNumberFormat="0" applyProtection="0">
      <alignment horizontal="left" vertical="center" indent="1"/>
    </xf>
    <xf numFmtId="0" fontId="247" fillId="41" borderId="26" applyNumberFormat="0" applyAlignment="0" applyProtection="0"/>
    <xf numFmtId="0" fontId="135" fillId="54" borderId="26" applyNumberFormat="0" applyAlignment="0" applyProtection="0"/>
    <xf numFmtId="0" fontId="22" fillId="57" borderId="32" applyNumberFormat="0" applyFont="0" applyAlignment="0" applyProtection="0"/>
    <xf numFmtId="0" fontId="22" fillId="57" borderId="32"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228" fontId="162" fillId="0" borderId="48"/>
    <xf numFmtId="0" fontId="206" fillId="66" borderId="53"/>
    <xf numFmtId="0" fontId="199" fillId="59" borderId="53"/>
    <xf numFmtId="0" fontId="199" fillId="59" borderId="53"/>
    <xf numFmtId="0" fontId="199" fillId="0" borderId="53"/>
    <xf numFmtId="0" fontId="188" fillId="0" borderId="53"/>
    <xf numFmtId="0" fontId="188" fillId="0" borderId="53"/>
    <xf numFmtId="0" fontId="191" fillId="0" borderId="53"/>
    <xf numFmtId="0" fontId="202" fillId="0" borderId="49"/>
    <xf numFmtId="0" fontId="91" fillId="0" borderId="47">
      <alignment horizontal="left" vertical="center"/>
    </xf>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134" fillId="54" borderId="26" applyNumberFormat="0" applyAlignment="0" applyProtection="0"/>
    <xf numFmtId="0" fontId="134" fillId="54" borderId="26" applyNumberFormat="0" applyAlignment="0" applyProtection="0"/>
    <xf numFmtId="0" fontId="134" fillId="54" borderId="26" applyNumberFormat="0" applyAlignment="0" applyProtection="0"/>
    <xf numFmtId="0" fontId="134" fillId="54" borderId="26" applyNumberFormat="0" applyAlignment="0" applyProtection="0"/>
    <xf numFmtId="0" fontId="148" fillId="41" borderId="26" applyNumberFormat="0" applyAlignment="0" applyProtection="0"/>
    <xf numFmtId="0" fontId="148" fillId="41" borderId="26" applyNumberFormat="0" applyAlignment="0" applyProtection="0"/>
    <xf numFmtId="0" fontId="149" fillId="41" borderId="26" applyNumberFormat="0" applyAlignment="0" applyProtection="0"/>
    <xf numFmtId="175" fontId="148" fillId="41" borderId="26" applyNumberFormat="0" applyAlignment="0" applyProtection="0"/>
    <xf numFmtId="0" fontId="43" fillId="57" borderId="32" applyNumberFormat="0" applyFont="0" applyAlignment="0" applyProtection="0"/>
    <xf numFmtId="43" fontId="9" fillId="0" borderId="0" applyFont="0" applyFill="0" applyBorder="0" applyAlignment="0" applyProtection="0"/>
    <xf numFmtId="0" fontId="43" fillId="57" borderId="32" applyNumberFormat="0" applyFont="0" applyAlignment="0" applyProtection="0"/>
    <xf numFmtId="0" fontId="45" fillId="57" borderId="32" applyNumberFormat="0" applyFont="0" applyAlignment="0" applyProtection="0"/>
    <xf numFmtId="0" fontId="155" fillId="54" borderId="33" applyNumberFormat="0" applyAlignment="0" applyProtection="0"/>
    <xf numFmtId="0" fontId="155" fillId="54" borderId="33" applyNumberFormat="0" applyAlignment="0" applyProtection="0"/>
    <xf numFmtId="0" fontId="157" fillId="0" borderId="35" applyNumberFormat="0" applyFill="0" applyAlignment="0" applyProtection="0"/>
    <xf numFmtId="0" fontId="157" fillId="0" borderId="35" applyNumberFormat="0" applyFill="0" applyAlignment="0" applyProtection="0"/>
    <xf numFmtId="0" fontId="158" fillId="0" borderId="35" applyNumberFormat="0" applyFill="0" applyAlignment="0" applyProtection="0"/>
    <xf numFmtId="0" fontId="157" fillId="0" borderId="35" applyNumberFormat="0" applyFill="0" applyAlignment="0" applyProtection="0"/>
    <xf numFmtId="0" fontId="158" fillId="0" borderId="35" applyNumberFormat="0" applyFill="0" applyAlignment="0" applyProtection="0"/>
    <xf numFmtId="0" fontId="157" fillId="0" borderId="35" applyNumberFormat="0" applyFill="0" applyAlignment="0" applyProtection="0"/>
    <xf numFmtId="0" fontId="157" fillId="0" borderId="35" applyNumberFormat="0" applyFill="0" applyAlignment="0" applyProtection="0"/>
    <xf numFmtId="43" fontId="9" fillId="0" borderId="0" applyFont="0" applyFill="0" applyBorder="0" applyAlignment="0" applyProtection="0"/>
    <xf numFmtId="0" fontId="157" fillId="0" borderId="35" applyNumberFormat="0" applyFill="0" applyAlignment="0" applyProtection="0"/>
    <xf numFmtId="0" fontId="165" fillId="0" borderId="53"/>
    <xf numFmtId="43" fontId="9" fillId="0" borderId="0" applyFont="0" applyFill="0" applyBorder="0" applyAlignment="0" applyProtection="0"/>
    <xf numFmtId="0" fontId="165" fillId="0" borderId="53"/>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 fontId="219" fillId="68" borderId="58" applyNumberFormat="0" applyProtection="0">
      <alignment vertical="center"/>
    </xf>
    <xf numFmtId="4" fontId="221" fillId="68" borderId="58" applyNumberFormat="0" applyProtection="0">
      <alignment horizontal="left" vertical="center" indent="1"/>
    </xf>
    <xf numFmtId="4" fontId="221" fillId="70" borderId="58" applyNumberFormat="0" applyProtection="0">
      <alignment horizontal="right" vertical="center"/>
    </xf>
    <xf numFmtId="4" fontId="221" fillId="71" borderId="58" applyNumberFormat="0" applyProtection="0">
      <alignment horizontal="right" vertical="center"/>
    </xf>
    <xf numFmtId="4" fontId="221" fillId="72" borderId="58" applyNumberFormat="0" applyProtection="0">
      <alignment horizontal="right" vertical="center"/>
    </xf>
    <xf numFmtId="4" fontId="221" fillId="73" borderId="58" applyNumberFormat="0" applyProtection="0">
      <alignment horizontal="right" vertical="center"/>
    </xf>
    <xf numFmtId="4" fontId="221" fillId="76" borderId="58" applyNumberFormat="0" applyProtection="0">
      <alignment horizontal="right" vertical="center"/>
    </xf>
    <xf numFmtId="0" fontId="22" fillId="69" borderId="58" applyNumberFormat="0" applyProtection="0">
      <alignment horizontal="left" vertical="top" indent="1"/>
    </xf>
    <xf numFmtId="0" fontId="22" fillId="80" borderId="58" applyNumberFormat="0" applyProtection="0">
      <alignment horizontal="left" vertical="center" indent="1"/>
    </xf>
    <xf numFmtId="0" fontId="22" fillId="80" borderId="58" applyNumberFormat="0" applyProtection="0">
      <alignment horizontal="left" vertical="top" indent="1"/>
    </xf>
    <xf numFmtId="0" fontId="22" fillId="79" borderId="58" applyNumberFormat="0" applyProtection="0">
      <alignment horizontal="left" vertical="center" indent="1"/>
    </xf>
    <xf numFmtId="0" fontId="22" fillId="79" borderId="58" applyNumberFormat="0" applyProtection="0">
      <alignment horizontal="left" vertical="top" indent="1"/>
    </xf>
    <xf numFmtId="0" fontId="22" fillId="81" borderId="58" applyNumberFormat="0" applyProtection="0">
      <alignment horizontal="left" vertical="center" indent="1"/>
    </xf>
    <xf numFmtId="0" fontId="22" fillId="81" borderId="58" applyNumberFormat="0" applyProtection="0">
      <alignment horizontal="left" vertical="top" indent="1"/>
    </xf>
    <xf numFmtId="4" fontId="221" fillId="81" borderId="58" applyNumberFormat="0" applyProtection="0">
      <alignment vertical="center"/>
    </xf>
    <xf numFmtId="4" fontId="222" fillId="81" borderId="58" applyNumberFormat="0" applyProtection="0">
      <alignment vertical="center"/>
    </xf>
    <xf numFmtId="4" fontId="221" fillId="81" borderId="58" applyNumberFormat="0" applyProtection="0">
      <alignment horizontal="right" vertical="center"/>
    </xf>
    <xf numFmtId="4" fontId="222" fillId="81" borderId="58" applyNumberFormat="0" applyProtection="0">
      <alignment horizontal="right" vertical="center"/>
    </xf>
    <xf numFmtId="4" fontId="219" fillId="79" borderId="58" applyNumberFormat="0" applyProtection="0">
      <alignment horizontal="left" vertical="center" indent="1"/>
    </xf>
    <xf numFmtId="0" fontId="129" fillId="80" borderId="58" applyNumberFormat="0" applyProtection="0">
      <alignment horizontal="left" vertical="top" indent="1"/>
    </xf>
    <xf numFmtId="4" fontId="223" fillId="80" borderId="60" applyNumberFormat="0" applyProtection="0">
      <alignment horizontal="left" vertical="center" indent="1"/>
    </xf>
    <xf numFmtId="4" fontId="224" fillId="81" borderId="58" applyNumberFormat="0" applyProtection="0">
      <alignment horizontal="right" vertical="center"/>
    </xf>
    <xf numFmtId="0" fontId="189" fillId="0" borderId="53"/>
    <xf numFmtId="44" fontId="9" fillId="0" borderId="0" applyFont="0" applyFill="0" applyBorder="0" applyAlignment="0" applyProtection="0"/>
    <xf numFmtId="0" fontId="230" fillId="0" borderId="53"/>
    <xf numFmtId="17" fontId="192" fillId="62" borderId="68"/>
    <xf numFmtId="0" fontId="247" fillId="41" borderId="26" applyNumberFormat="0" applyAlignment="0" applyProtection="0"/>
    <xf numFmtId="0" fontId="248" fillId="54" borderId="33" applyNumberFormat="0" applyAlignment="0" applyProtection="0"/>
    <xf numFmtId="0" fontId="249" fillId="54" borderId="26" applyNumberFormat="0" applyAlignment="0" applyProtection="0"/>
    <xf numFmtId="0" fontId="129" fillId="64" borderId="58" applyNumberFormat="0" applyProtection="0">
      <alignment horizontal="left" vertical="top" indent="1"/>
    </xf>
    <xf numFmtId="0" fontId="53" fillId="57" borderId="32" applyNumberFormat="0" applyFont="0" applyAlignment="0" applyProtection="0"/>
    <xf numFmtId="0" fontId="135" fillId="54" borderId="26" applyNumberFormat="0" applyAlignment="0" applyProtection="0"/>
    <xf numFmtId="0" fontId="22" fillId="68" borderId="69" applyNumberFormat="0" applyBorder="0">
      <protection locked="0"/>
    </xf>
    <xf numFmtId="0" fontId="22" fillId="57" borderId="32" applyNumberFormat="0" applyFont="0" applyAlignment="0" applyProtection="0"/>
    <xf numFmtId="0" fontId="45" fillId="57" borderId="32" applyNumberFormat="0" applyFont="0" applyAlignment="0" applyProtection="0"/>
    <xf numFmtId="0" fontId="22" fillId="57" borderId="32" applyNumberFormat="0" applyFont="0" applyAlignment="0" applyProtection="0"/>
    <xf numFmtId="0" fontId="22" fillId="57" borderId="32" applyNumberFormat="0" applyFont="0" applyAlignment="0" applyProtection="0"/>
    <xf numFmtId="0" fontId="22" fillId="69" borderId="58" applyNumberFormat="0" applyProtection="0">
      <alignment horizontal="left" vertical="center" indent="1"/>
    </xf>
    <xf numFmtId="17" fontId="192" fillId="62" borderId="68"/>
    <xf numFmtId="0" fontId="191" fillId="0" borderId="53"/>
    <xf numFmtId="0" fontId="188" fillId="0" borderId="53"/>
    <xf numFmtId="0" fontId="188" fillId="0" borderId="53"/>
    <xf numFmtId="0" fontId="199" fillId="0" borderId="53"/>
    <xf numFmtId="0" fontId="199" fillId="59" borderId="53"/>
    <xf numFmtId="0" fontId="199" fillId="59" borderId="53"/>
    <xf numFmtId="0" fontId="91" fillId="0" borderId="47">
      <alignment horizontal="left" vertical="center"/>
    </xf>
    <xf numFmtId="0" fontId="84" fillId="54" borderId="26" applyNumberFormat="0" applyAlignment="0" applyProtection="0"/>
    <xf numFmtId="0" fontId="202" fillId="0" borderId="49"/>
    <xf numFmtId="0" fontId="206" fillId="66" borderId="53"/>
    <xf numFmtId="0" fontId="98" fillId="54" borderId="33" applyNumberFormat="0" applyAlignment="0" applyProtection="0"/>
    <xf numFmtId="0" fontId="98" fillId="54" borderId="33" applyNumberFormat="0" applyAlignment="0" applyProtection="0"/>
    <xf numFmtId="0" fontId="100" fillId="0" borderId="35" applyNumberFormat="0" applyFill="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0" fontId="9" fillId="0" borderId="0"/>
    <xf numFmtId="0" fontId="134" fillId="54" borderId="26" applyNumberForma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75" fillId="60" borderId="53"/>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84" fillId="54" borderId="26" applyNumberFormat="0" applyAlignment="0" applyProtection="0"/>
    <xf numFmtId="0" fontId="165" fillId="0" borderId="53"/>
    <xf numFmtId="0" fontId="158" fillId="0" borderId="35" applyNumberFormat="0" applyFill="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34" fillId="54" borderId="26" applyNumberFormat="0" applyAlignment="0" applyProtection="0"/>
    <xf numFmtId="4" fontId="221" fillId="81" borderId="58" applyNumberFormat="0" applyProtection="0">
      <alignment horizontal="right" vertical="center"/>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53" fillId="57" borderId="32" applyNumberFormat="0" applyFont="0" applyAlignment="0" applyProtection="0"/>
    <xf numFmtId="0" fontId="94" fillId="41" borderId="26" applyNumberFormat="0" applyAlignment="0" applyProtection="0"/>
    <xf numFmtId="0" fontId="91" fillId="0" borderId="67" applyNumberFormat="0" applyAlignment="0" applyProtection="0">
      <alignment horizontal="left" vertical="center"/>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57" fillId="0" borderId="35" applyNumberFormat="0" applyFill="0" applyAlignment="0" applyProtection="0"/>
    <xf numFmtId="0" fontId="9" fillId="0" borderId="0"/>
    <xf numFmtId="0" fontId="157" fillId="0" borderId="35" applyNumberFormat="0" applyFill="0" applyAlignment="0" applyProtection="0"/>
    <xf numFmtId="0" fontId="157" fillId="0" borderId="35" applyNumberFormat="0" applyFill="0" applyAlignment="0" applyProtection="0"/>
    <xf numFmtId="0" fontId="157" fillId="0" borderId="35" applyNumberFormat="0" applyFill="0" applyAlignment="0" applyProtection="0"/>
    <xf numFmtId="0" fontId="157" fillId="0" borderId="35" applyNumberFormat="0" applyFill="0" applyAlignment="0" applyProtection="0"/>
    <xf numFmtId="0" fontId="157" fillId="0" borderId="35" applyNumberFormat="0" applyFill="0" applyAlignment="0" applyProtection="0"/>
    <xf numFmtId="0" fontId="158" fillId="0" borderId="35" applyNumberFormat="0" applyFill="0" applyAlignment="0" applyProtection="0"/>
    <xf numFmtId="0" fontId="157" fillId="0" borderId="35" applyNumberFormat="0" applyFill="0" applyAlignment="0" applyProtection="0"/>
    <xf numFmtId="0" fontId="158" fillId="0" borderId="35" applyNumberFormat="0" applyFill="0" applyAlignment="0" applyProtection="0"/>
    <xf numFmtId="0" fontId="157" fillId="0" borderId="35" applyNumberFormat="0" applyFill="0" applyAlignment="0" applyProtection="0"/>
    <xf numFmtId="0" fontId="157" fillId="0" borderId="35" applyNumberFormat="0" applyFill="0" applyAlignment="0" applyProtection="0"/>
    <xf numFmtId="0" fontId="158" fillId="0" borderId="35" applyNumberFormat="0" applyFill="0" applyAlignment="0" applyProtection="0"/>
    <xf numFmtId="175" fontId="157" fillId="0" borderId="35" applyNumberFormat="0" applyFill="0" applyAlignment="0" applyProtection="0"/>
    <xf numFmtId="0" fontId="158" fillId="0" borderId="35" applyNumberFormat="0" applyFill="0" applyAlignment="0" applyProtection="0"/>
    <xf numFmtId="0" fontId="157" fillId="0" borderId="35" applyNumberFormat="0" applyFill="0" applyAlignment="0" applyProtection="0"/>
    <xf numFmtId="0" fontId="155" fillId="54" borderId="33" applyNumberFormat="0" applyAlignment="0" applyProtection="0"/>
    <xf numFmtId="0" fontId="155" fillId="54" borderId="33" applyNumberFormat="0" applyAlignment="0" applyProtection="0"/>
    <xf numFmtId="0" fontId="155" fillId="54" borderId="33" applyNumberFormat="0" applyAlignment="0" applyProtection="0"/>
    <xf numFmtId="0" fontId="155" fillId="54" borderId="33" applyNumberFormat="0" applyAlignment="0" applyProtection="0"/>
    <xf numFmtId="0" fontId="43" fillId="57" borderId="32" applyNumberFormat="0" applyFont="0" applyAlignment="0" applyProtection="0"/>
    <xf numFmtId="0" fontId="155" fillId="54" borderId="33" applyNumberFormat="0" applyAlignment="0" applyProtection="0"/>
    <xf numFmtId="0" fontId="156" fillId="54" borderId="33" applyNumberFormat="0" applyAlignment="0" applyProtection="0"/>
    <xf numFmtId="0" fontId="155" fillId="54" borderId="33" applyNumberFormat="0" applyAlignment="0" applyProtection="0"/>
    <xf numFmtId="0" fontId="156" fillId="54" borderId="33" applyNumberFormat="0" applyAlignment="0" applyProtection="0"/>
    <xf numFmtId="0" fontId="155" fillId="54" borderId="33" applyNumberFormat="0" applyAlignment="0" applyProtection="0"/>
    <xf numFmtId="0" fontId="155" fillId="54" borderId="33" applyNumberFormat="0" applyAlignment="0" applyProtection="0"/>
    <xf numFmtId="0" fontId="156" fillId="54" borderId="33" applyNumberFormat="0" applyAlignment="0" applyProtection="0"/>
    <xf numFmtId="175" fontId="155" fillId="54" borderId="33" applyNumberFormat="0" applyAlignment="0" applyProtection="0"/>
    <xf numFmtId="0" fontId="156" fillId="54" borderId="33" applyNumberFormat="0" applyAlignment="0" applyProtection="0"/>
    <xf numFmtId="0" fontId="155" fillId="54" borderId="33" applyNumberFormat="0" applyAlignment="0" applyProtection="0"/>
    <xf numFmtId="0" fontId="43" fillId="57" borderId="32" applyNumberFormat="0" applyFont="0" applyAlignment="0" applyProtection="0"/>
    <xf numFmtId="0" fontId="43" fillId="57" borderId="32" applyNumberFormat="0" applyFont="0" applyAlignment="0" applyProtection="0"/>
    <xf numFmtId="0" fontId="43" fillId="57" borderId="32" applyNumberFormat="0" applyFont="0" applyAlignment="0" applyProtection="0"/>
    <xf numFmtId="0" fontId="45" fillId="57" borderId="32" applyNumberFormat="0" applyFont="0" applyAlignment="0" applyProtection="0"/>
    <xf numFmtId="0" fontId="43" fillId="57" borderId="32" applyNumberFormat="0" applyFont="0" applyAlignment="0" applyProtection="0"/>
    <xf numFmtId="0" fontId="43" fillId="57" borderId="32" applyNumberFormat="0" applyFont="0" applyAlignment="0" applyProtection="0"/>
    <xf numFmtId="0" fontId="45" fillId="57" borderId="32" applyNumberFormat="0" applyFont="0" applyAlignment="0" applyProtection="0"/>
    <xf numFmtId="175" fontId="23" fillId="57" borderId="32" applyNumberFormat="0" applyFont="0" applyAlignment="0" applyProtection="0"/>
    <xf numFmtId="0" fontId="137" fillId="57" borderId="32" applyNumberFormat="0" applyFont="0" applyAlignment="0" applyProtection="0"/>
    <xf numFmtId="0" fontId="43" fillId="57" borderId="32" applyNumberFormat="0" applyFont="0" applyAlignment="0" applyProtection="0"/>
    <xf numFmtId="0" fontId="43" fillId="57" borderId="32" applyNumberFormat="0" applyFont="0" applyAlignment="0" applyProtection="0"/>
    <xf numFmtId="0" fontId="165" fillId="0" borderId="53"/>
    <xf numFmtId="0" fontId="158" fillId="0" borderId="35" applyNumberFormat="0" applyFill="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2" fillId="57" borderId="32" applyNumberFormat="0" applyFont="0" applyAlignment="0" applyProtection="0"/>
    <xf numFmtId="0" fontId="9" fillId="0" borderId="0"/>
    <xf numFmtId="0" fontId="148" fillId="41" borderId="26" applyNumberFormat="0" applyAlignment="0" applyProtection="0"/>
    <xf numFmtId="0" fontId="148" fillId="41" borderId="26" applyNumberFormat="0" applyAlignment="0" applyProtection="0"/>
    <xf numFmtId="0" fontId="148" fillId="41" borderId="26" applyNumberFormat="0" applyAlignment="0" applyProtection="0"/>
    <xf numFmtId="0" fontId="148" fillId="41" borderId="26" applyNumberFormat="0" applyAlignment="0" applyProtection="0"/>
    <xf numFmtId="0" fontId="149" fillId="41" borderId="26" applyNumberFormat="0" applyAlignment="0" applyProtection="0"/>
    <xf numFmtId="0" fontId="148" fillId="41" borderId="26" applyNumberFormat="0" applyAlignment="0" applyProtection="0"/>
    <xf numFmtId="0" fontId="149" fillId="41" borderId="26" applyNumberFormat="0" applyAlignment="0" applyProtection="0"/>
    <xf numFmtId="0" fontId="148" fillId="41" borderId="26" applyNumberFormat="0" applyAlignment="0" applyProtection="0"/>
    <xf numFmtId="0" fontId="148" fillId="41" borderId="26" applyNumberFormat="0" applyAlignment="0" applyProtection="0"/>
    <xf numFmtId="0" fontId="149" fillId="41" borderId="26" applyNumberFormat="0" applyAlignment="0" applyProtection="0"/>
    <xf numFmtId="175" fontId="148" fillId="41" borderId="26" applyNumberFormat="0" applyAlignment="0" applyProtection="0"/>
    <xf numFmtId="0" fontId="148" fillId="41" borderId="26" applyNumberFormat="0" applyAlignment="0" applyProtection="0"/>
    <xf numFmtId="0" fontId="148" fillId="41" borderId="26" applyNumberFormat="0" applyAlignment="0" applyProtection="0"/>
    <xf numFmtId="0" fontId="9" fillId="0" borderId="0"/>
    <xf numFmtId="0" fontId="9" fillId="0" borderId="0"/>
    <xf numFmtId="0" fontId="9" fillId="0" borderId="0"/>
    <xf numFmtId="220" fontId="9" fillId="0" borderId="0">
      <protection locked="0"/>
    </xf>
    <xf numFmtId="250" fontId="9" fillId="0" borderId="0">
      <protection locked="0"/>
    </xf>
    <xf numFmtId="0" fontId="9" fillId="0" borderId="0">
      <protection locked="0"/>
    </xf>
    <xf numFmtId="0" fontId="9" fillId="0" borderId="0"/>
    <xf numFmtId="0" fontId="9" fillId="0" borderId="0"/>
    <xf numFmtId="0" fontId="9" fillId="0" borderId="0"/>
    <xf numFmtId="0" fontId="9" fillId="0" borderId="0"/>
    <xf numFmtId="0" fontId="148" fillId="41" borderId="26" applyNumberFormat="0" applyAlignment="0" applyProtection="0"/>
    <xf numFmtId="0" fontId="9" fillId="0" borderId="0"/>
    <xf numFmtId="0" fontId="9" fillId="0" borderId="0"/>
    <xf numFmtId="0" fontId="9" fillId="0" borderId="0"/>
    <xf numFmtId="0" fontId="9" fillId="0" borderId="0"/>
    <xf numFmtId="0" fontId="22" fillId="57" borderId="32" applyNumberFormat="0" applyFont="0" applyAlignment="0" applyProtection="0"/>
    <xf numFmtId="1" fontId="176" fillId="0" borderId="66">
      <alignment vertical="top"/>
    </xf>
    <xf numFmtId="0" fontId="134" fillId="54" borderId="26" applyNumberFormat="0" applyAlignment="0" applyProtection="0"/>
    <xf numFmtId="0" fontId="134" fillId="54" borderId="26" applyNumberFormat="0" applyAlignment="0" applyProtection="0"/>
    <xf numFmtId="0" fontId="134" fillId="54" borderId="26" applyNumberFormat="0" applyAlignment="0" applyProtection="0"/>
    <xf numFmtId="0" fontId="134" fillId="54" borderId="26" applyNumberFormat="0" applyAlignment="0" applyProtection="0"/>
    <xf numFmtId="0" fontId="135" fillId="54" borderId="26" applyNumberFormat="0" applyAlignment="0" applyProtection="0"/>
    <xf numFmtId="0" fontId="134" fillId="54" borderId="26" applyNumberFormat="0" applyAlignment="0" applyProtection="0"/>
    <xf numFmtId="0" fontId="135" fillId="54" borderId="26" applyNumberFormat="0" applyAlignment="0" applyProtection="0"/>
    <xf numFmtId="0" fontId="134" fillId="54" borderId="26" applyNumberFormat="0" applyAlignment="0" applyProtection="0"/>
    <xf numFmtId="0" fontId="135" fillId="54" borderId="26" applyNumberFormat="0" applyAlignment="0" applyProtection="0"/>
    <xf numFmtId="175" fontId="134" fillId="54" borderId="26" applyNumberFormat="0" applyAlignment="0" applyProtection="0"/>
    <xf numFmtId="0" fontId="135" fillId="54" borderId="26" applyNumberFormat="0" applyAlignment="0" applyProtection="0"/>
    <xf numFmtId="0" fontId="134" fillId="54" borderId="26" applyNumberFormat="0" applyAlignment="0" applyProtection="0"/>
    <xf numFmtId="0" fontId="134" fillId="54" borderId="26" applyNumberForma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8" fillId="57" borderId="3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0" fillId="0" borderId="35" applyNumberFormat="0" applyFill="0" applyAlignment="0" applyProtection="0"/>
    <xf numFmtId="0"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234" fontId="9" fillId="0" borderId="0"/>
    <xf numFmtId="0" fontId="9" fillId="0" borderId="0"/>
    <xf numFmtId="0" fontId="9" fillId="0" borderId="0"/>
    <xf numFmtId="0" fontId="9" fillId="0" borderId="0"/>
    <xf numFmtId="0" fontId="9" fillId="0" borderId="0"/>
    <xf numFmtId="0" fontId="9" fillId="0" borderId="0"/>
    <xf numFmtId="0" fontId="22" fillId="57" borderId="32" applyNumberFormat="0" applyFont="0" applyAlignment="0" applyProtection="0"/>
    <xf numFmtId="0" fontId="9" fillId="5" borderId="16" applyNumberFormat="0" applyFont="0" applyAlignment="0" applyProtection="0"/>
    <xf numFmtId="0" fontId="9" fillId="5" borderId="16" applyNumberFormat="0" applyFont="0" applyAlignment="0" applyProtection="0"/>
    <xf numFmtId="0" fontId="9" fillId="5" borderId="16"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48" fillId="57" borderId="32" applyNumberFormat="0" applyFont="0" applyAlignment="0" applyProtection="0"/>
    <xf numFmtId="9" fontId="9" fillId="0" borderId="0" applyFont="0" applyFill="0" applyBorder="0" applyAlignment="0" applyProtection="0"/>
    <xf numFmtId="0" fontId="98" fillId="54" borderId="33" applyNumberFormat="0" applyAlignment="0" applyProtection="0"/>
    <xf numFmtId="9" fontId="9" fillId="0" borderId="0" applyFont="0" applyFill="0" applyBorder="0" applyAlignment="0" applyProtection="0"/>
    <xf numFmtId="4" fontId="219" fillId="68" borderId="58" applyNumberFormat="0" applyProtection="0">
      <alignment vertical="center"/>
    </xf>
    <xf numFmtId="4" fontId="220" fillId="68" borderId="58" applyNumberFormat="0" applyProtection="0">
      <alignment vertical="center"/>
    </xf>
    <xf numFmtId="4" fontId="221" fillId="68" borderId="58" applyNumberFormat="0" applyProtection="0">
      <alignment horizontal="left" vertical="center" indent="1"/>
    </xf>
    <xf numFmtId="0" fontId="157" fillId="68" borderId="58" applyNumberFormat="0" applyProtection="0">
      <alignment horizontal="left" vertical="top" indent="1"/>
    </xf>
    <xf numFmtId="4" fontId="221" fillId="70" borderId="58" applyNumberFormat="0" applyProtection="0">
      <alignment horizontal="right" vertical="center"/>
    </xf>
    <xf numFmtId="4" fontId="221" fillId="71" borderId="58" applyNumberFormat="0" applyProtection="0">
      <alignment horizontal="right" vertical="center"/>
    </xf>
    <xf numFmtId="4" fontId="221" fillId="72" borderId="58" applyNumberFormat="0" applyProtection="0">
      <alignment horizontal="right" vertical="center"/>
    </xf>
    <xf numFmtId="4" fontId="221" fillId="61" borderId="58" applyNumberFormat="0" applyProtection="0">
      <alignment horizontal="right" vertical="center"/>
    </xf>
    <xf numFmtId="4" fontId="221" fillId="73" borderId="58" applyNumberFormat="0" applyProtection="0">
      <alignment horizontal="right" vertical="center"/>
    </xf>
    <xf numFmtId="4" fontId="221" fillId="74" borderId="58" applyNumberFormat="0" applyProtection="0">
      <alignment horizontal="right" vertical="center"/>
    </xf>
    <xf numFmtId="4" fontId="221" fillId="75" borderId="58" applyNumberFormat="0" applyProtection="0">
      <alignment horizontal="right" vertical="center"/>
    </xf>
    <xf numFmtId="4" fontId="221" fillId="76" borderId="58" applyNumberFormat="0" applyProtection="0">
      <alignment horizontal="right" vertical="center"/>
    </xf>
    <xf numFmtId="4" fontId="221" fillId="77" borderId="58" applyNumberFormat="0" applyProtection="0">
      <alignment horizontal="right" vertical="center"/>
    </xf>
    <xf numFmtId="4" fontId="219" fillId="78" borderId="65" applyNumberFormat="0" applyProtection="0">
      <alignment horizontal="left" vertical="center" indent="1"/>
    </xf>
    <xf numFmtId="4" fontId="221" fillId="79" borderId="58" applyNumberFormat="0" applyProtection="0">
      <alignment horizontal="right" vertical="center"/>
    </xf>
    <xf numFmtId="0" fontId="22" fillId="69" borderId="58" applyNumberFormat="0" applyProtection="0">
      <alignment horizontal="left" vertical="center" indent="1"/>
    </xf>
    <xf numFmtId="0" fontId="22" fillId="69" borderId="58" applyNumberFormat="0" applyProtection="0">
      <alignment horizontal="left" vertical="top" indent="1"/>
    </xf>
    <xf numFmtId="0" fontId="22" fillId="80" borderId="58" applyNumberFormat="0" applyProtection="0">
      <alignment horizontal="left" vertical="center" indent="1"/>
    </xf>
    <xf numFmtId="0" fontId="22" fillId="80" borderId="58" applyNumberFormat="0" applyProtection="0">
      <alignment horizontal="left" vertical="top" indent="1"/>
    </xf>
    <xf numFmtId="0" fontId="22" fillId="79" borderId="58" applyNumberFormat="0" applyProtection="0">
      <alignment horizontal="left" vertical="center" indent="1"/>
    </xf>
    <xf numFmtId="0" fontId="22" fillId="79" borderId="58" applyNumberFormat="0" applyProtection="0">
      <alignment horizontal="left" vertical="top" indent="1"/>
    </xf>
    <xf numFmtId="0" fontId="22" fillId="81" borderId="58" applyNumberFormat="0" applyProtection="0">
      <alignment horizontal="left" vertical="center" indent="1"/>
    </xf>
    <xf numFmtId="0" fontId="22" fillId="81" borderId="58" applyNumberFormat="0" applyProtection="0">
      <alignment horizontal="left" vertical="top" indent="1"/>
    </xf>
    <xf numFmtId="4" fontId="221" fillId="81" borderId="58" applyNumberFormat="0" applyProtection="0">
      <alignment vertical="center"/>
    </xf>
    <xf numFmtId="4" fontId="222" fillId="81" borderId="58" applyNumberFormat="0" applyProtection="0">
      <alignment vertical="center"/>
    </xf>
    <xf numFmtId="4" fontId="219" fillId="79" borderId="60" applyNumberFormat="0" applyProtection="0">
      <alignment horizontal="left" vertical="center" indent="1"/>
    </xf>
    <xf numFmtId="0" fontId="129" fillId="64" borderId="58" applyNumberFormat="0" applyProtection="0">
      <alignment horizontal="left" vertical="top" indent="1"/>
    </xf>
    <xf numFmtId="4" fontId="221" fillId="81" borderId="58" applyNumberFormat="0" applyProtection="0">
      <alignment horizontal="right" vertical="center"/>
    </xf>
    <xf numFmtId="4" fontId="222" fillId="81" borderId="58" applyNumberFormat="0" applyProtection="0">
      <alignment horizontal="right" vertical="center"/>
    </xf>
    <xf numFmtId="4" fontId="219" fillId="79" borderId="58" applyNumberFormat="0" applyProtection="0">
      <alignment horizontal="left" vertical="center" indent="1"/>
    </xf>
    <xf numFmtId="0" fontId="129" fillId="80" borderId="58" applyNumberFormat="0" applyProtection="0">
      <alignment horizontal="left" vertical="top" indent="1"/>
    </xf>
    <xf numFmtId="4" fontId="223" fillId="80" borderId="60" applyNumberFormat="0" applyProtection="0">
      <alignment horizontal="left" vertical="center" indent="1"/>
    </xf>
    <xf numFmtId="4" fontId="224" fillId="81" borderId="58" applyNumberFormat="0" applyProtection="0">
      <alignment horizontal="right" vertical="center"/>
    </xf>
    <xf numFmtId="0" fontId="100" fillId="0" borderId="35" applyNumberFormat="0" applyFill="0" applyAlignment="0" applyProtection="0"/>
    <xf numFmtId="0" fontId="189" fillId="0" borderId="53"/>
    <xf numFmtId="0" fontId="191" fillId="0" borderId="53"/>
    <xf numFmtId="0" fontId="199" fillId="0" borderId="53"/>
    <xf numFmtId="0" fontId="206" fillId="0" borderId="53"/>
    <xf numFmtId="0" fontId="230" fillId="0" borderId="53"/>
    <xf numFmtId="0" fontId="43" fillId="57" borderId="32" applyNumberFormat="0" applyFont="0" applyAlignment="0" applyProtection="0"/>
    <xf numFmtId="0" fontId="134" fillId="54" borderId="26" applyNumberFormat="0" applyAlignment="0" applyProtection="0"/>
    <xf numFmtId="0" fontId="134" fillId="54" borderId="26" applyNumberFormat="0" applyAlignment="0" applyProtection="0"/>
    <xf numFmtId="43" fontId="9" fillId="0" borderId="0" applyFont="0" applyFill="0" applyBorder="0" applyAlignment="0" applyProtection="0"/>
    <xf numFmtId="0" fontId="9" fillId="5" borderId="16" applyNumberFormat="0" applyFont="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167"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199" fillId="59" borderId="53"/>
    <xf numFmtId="0" fontId="9" fillId="0" borderId="0"/>
    <xf numFmtId="0" fontId="188" fillId="0" borderId="53"/>
    <xf numFmtId="167" fontId="9" fillId="0" borderId="0" applyFont="0" applyFill="0" applyBorder="0" applyAlignment="0" applyProtection="0"/>
    <xf numFmtId="0" fontId="43" fillId="57" borderId="32" applyNumberFormat="0" applyFont="0" applyAlignment="0" applyProtection="0"/>
    <xf numFmtId="4" fontId="221" fillId="61" borderId="58" applyNumberFormat="0" applyProtection="0">
      <alignment horizontal="right" vertical="center"/>
    </xf>
    <xf numFmtId="0" fontId="206" fillId="0" borderId="53"/>
    <xf numFmtId="17" fontId="192" fillId="62" borderId="68"/>
    <xf numFmtId="0" fontId="9" fillId="0" borderId="0"/>
    <xf numFmtId="0" fontId="9" fillId="0" borderId="0"/>
    <xf numFmtId="0" fontId="9" fillId="0" borderId="0"/>
    <xf numFmtId="0" fontId="9" fillId="0" borderId="0"/>
    <xf numFmtId="0" fontId="134" fillId="54" borderId="26" applyNumberFormat="0" applyAlignment="0" applyProtection="0"/>
    <xf numFmtId="0" fontId="247" fillId="41" borderId="26" applyNumberFormat="0" applyAlignment="0" applyProtection="0"/>
    <xf numFmtId="0" fontId="248" fillId="54" borderId="33" applyNumberFormat="0" applyAlignment="0" applyProtection="0"/>
    <xf numFmtId="0" fontId="249" fillId="54" borderId="26" applyNumberFormat="0" applyAlignment="0" applyProtection="0"/>
    <xf numFmtId="0" fontId="253" fillId="0" borderId="35" applyNumberFormat="0" applyFill="0" applyAlignment="0" applyProtection="0"/>
    <xf numFmtId="0" fontId="53" fillId="57" borderId="32" applyNumberFormat="0" applyFont="0" applyAlignment="0" applyProtection="0"/>
    <xf numFmtId="0" fontId="135" fillId="54" borderId="26" applyNumberFormat="0" applyAlignment="0" applyProtection="0"/>
    <xf numFmtId="0" fontId="22" fillId="68" borderId="69" applyNumberFormat="0" applyBorder="0">
      <protection locked="0"/>
    </xf>
    <xf numFmtId="0" fontId="43" fillId="57" borderId="32" applyNumberFormat="0" applyFont="0" applyAlignment="0" applyProtection="0"/>
    <xf numFmtId="0" fontId="22" fillId="57" borderId="32" applyNumberFormat="0" applyFont="0" applyAlignment="0" applyProtection="0"/>
    <xf numFmtId="0" fontId="45" fillId="57" borderId="32" applyNumberFormat="0" applyFont="0" applyAlignment="0" applyProtection="0"/>
    <xf numFmtId="0" fontId="22" fillId="57" borderId="32" applyNumberFormat="0" applyFont="0" applyAlignment="0" applyProtection="0"/>
    <xf numFmtId="0" fontId="22" fillId="57" borderId="32" applyNumberFormat="0" applyFont="0" applyAlignment="0" applyProtection="0"/>
    <xf numFmtId="0" fontId="91" fillId="0" borderId="47">
      <alignment horizontal="left" vertical="center"/>
    </xf>
    <xf numFmtId="43" fontId="9" fillId="0" borderId="0" applyFont="0" applyFill="0" applyBorder="0" applyAlignment="0" applyProtection="0"/>
    <xf numFmtId="43" fontId="9" fillId="0" borderId="0" applyFont="0" applyFill="0" applyBorder="0" applyAlignment="0" applyProtection="0"/>
    <xf numFmtId="0" fontId="191" fillId="0" borderId="53"/>
    <xf numFmtId="0" fontId="48" fillId="57" borderId="32" applyNumberFormat="0" applyFont="0" applyAlignment="0" applyProtection="0"/>
    <xf numFmtId="0" fontId="149" fillId="41" borderId="26" applyNumberFormat="0" applyAlignment="0" applyProtection="0"/>
    <xf numFmtId="9" fontId="9" fillId="0" borderId="0" applyFont="0" applyFill="0" applyBorder="0" applyAlignment="0" applyProtection="0"/>
    <xf numFmtId="0" fontId="134" fillId="54" borderId="26" applyNumberFormat="0" applyAlignment="0" applyProtection="0"/>
    <xf numFmtId="0" fontId="22" fillId="57" borderId="32" applyNumberFormat="0" applyFont="0" applyAlignment="0" applyProtection="0"/>
    <xf numFmtId="0" fontId="9" fillId="0" borderId="0"/>
    <xf numFmtId="0" fontId="9" fillId="13" borderId="0" applyNumberFormat="0" applyBorder="0" applyAlignment="0" applyProtection="0"/>
    <xf numFmtId="0" fontId="9" fillId="17" borderId="0" applyNumberFormat="0" applyBorder="0" applyAlignment="0" applyProtection="0"/>
    <xf numFmtId="0" fontId="9" fillId="21" borderId="0" applyNumberFormat="0" applyBorder="0" applyAlignment="0" applyProtection="0"/>
    <xf numFmtId="0" fontId="9" fillId="25" borderId="0" applyNumberFormat="0" applyBorder="0" applyAlignment="0" applyProtection="0"/>
    <xf numFmtId="0" fontId="9" fillId="29" borderId="0" applyNumberFormat="0" applyBorder="0" applyAlignment="0" applyProtection="0"/>
    <xf numFmtId="0" fontId="9" fillId="33" borderId="0" applyNumberFormat="0" applyBorder="0" applyAlignment="0" applyProtection="0"/>
    <xf numFmtId="0" fontId="9" fillId="14" borderId="0" applyNumberFormat="0" applyBorder="0" applyAlignment="0" applyProtection="0"/>
    <xf numFmtId="0" fontId="9" fillId="18" borderId="0" applyNumberFormat="0" applyBorder="0" applyAlignment="0" applyProtection="0"/>
    <xf numFmtId="0" fontId="9" fillId="22" borderId="0" applyNumberFormat="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26" borderId="0" applyNumberFormat="0" applyBorder="0" applyAlignment="0" applyProtection="0"/>
    <xf numFmtId="0" fontId="9" fillId="30" borderId="0" applyNumberFormat="0" applyBorder="0" applyAlignment="0" applyProtection="0"/>
    <xf numFmtId="0" fontId="9" fillId="34" borderId="0" applyNumberFormat="0" applyBorder="0" applyAlignment="0" applyProtection="0"/>
    <xf numFmtId="0" fontId="188" fillId="0" borderId="53"/>
    <xf numFmtId="0" fontId="43" fillId="57" borderId="32" applyNumberFormat="0" applyFont="0" applyAlignment="0" applyProtection="0"/>
    <xf numFmtId="4" fontId="221" fillId="74" borderId="58" applyNumberFormat="0" applyProtection="0">
      <alignment horizontal="right" vertical="center"/>
    </xf>
    <xf numFmtId="0" fontId="9" fillId="5" borderId="16" applyNumberFormat="0" applyFont="0" applyAlignment="0" applyProtection="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22" fillId="68" borderId="69" applyNumberFormat="0" applyBorder="0">
      <protection locked="0"/>
    </xf>
    <xf numFmtId="17" fontId="192" fillId="62" borderId="68"/>
    <xf numFmtId="0" fontId="91" fillId="0" borderId="67" applyNumberFormat="0" applyAlignment="0" applyProtection="0">
      <alignment horizontal="left" vertical="center"/>
    </xf>
    <xf numFmtId="1" fontId="176" fillId="0" borderId="66">
      <alignment vertical="top"/>
    </xf>
    <xf numFmtId="0" fontId="262" fillId="83" borderId="67" applyNumberFormat="0">
      <alignment horizontal="left" vertical="top"/>
      <protection hidden="1"/>
    </xf>
    <xf numFmtId="228" fontId="162" fillId="0" borderId="48"/>
    <xf numFmtId="4" fontId="219" fillId="78" borderId="65" applyNumberFormat="0" applyProtection="0">
      <alignment horizontal="left" vertical="center" indent="1"/>
    </xf>
    <xf numFmtId="0" fontId="9" fillId="0" borderId="0"/>
    <xf numFmtId="9" fontId="9" fillId="0" borderId="0" applyFont="0" applyFill="0" applyBorder="0" applyAlignment="0" applyProtection="0"/>
    <xf numFmtId="0" fontId="9" fillId="0" borderId="0"/>
    <xf numFmtId="9"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0" borderId="0"/>
    <xf numFmtId="9"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0" borderId="0"/>
    <xf numFmtId="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9" fontId="9" fillId="0" borderId="0" applyFont="0" applyFill="0" applyBorder="0" applyAlignment="0" applyProtection="0"/>
    <xf numFmtId="0"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5" fontId="9" fillId="0" borderId="0"/>
    <xf numFmtId="0" fontId="9" fillId="0" borderId="0"/>
    <xf numFmtId="0" fontId="9" fillId="0" borderId="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167"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13" borderId="0" applyNumberFormat="0" applyBorder="0" applyAlignment="0" applyProtection="0"/>
    <xf numFmtId="0" fontId="9" fillId="17" borderId="0" applyNumberFormat="0" applyBorder="0" applyAlignment="0" applyProtection="0"/>
    <xf numFmtId="0" fontId="9" fillId="21" borderId="0" applyNumberFormat="0" applyBorder="0" applyAlignment="0" applyProtection="0"/>
    <xf numFmtId="0" fontId="9" fillId="25" borderId="0" applyNumberFormat="0" applyBorder="0" applyAlignment="0" applyProtection="0"/>
    <xf numFmtId="0" fontId="9" fillId="29" borderId="0" applyNumberFormat="0" applyBorder="0" applyAlignment="0" applyProtection="0"/>
    <xf numFmtId="0" fontId="9" fillId="33" borderId="0" applyNumberFormat="0" applyBorder="0" applyAlignment="0" applyProtection="0"/>
    <xf numFmtId="216" fontId="9" fillId="14" borderId="0" applyNumberFormat="0" applyBorder="0" applyAlignment="0" applyProtection="0"/>
    <xf numFmtId="217" fontId="9" fillId="14" borderId="0" applyNumberFormat="0" applyBorder="0" applyAlignment="0" applyProtection="0"/>
    <xf numFmtId="218" fontId="9" fillId="14" borderId="0" applyNumberFormat="0" applyBorder="0" applyAlignment="0" applyProtection="0"/>
    <xf numFmtId="0" fontId="9" fillId="14" borderId="0" applyNumberFormat="0" applyBorder="0" applyAlignment="0" applyProtection="0"/>
    <xf numFmtId="0" fontId="9" fillId="18" borderId="0" applyNumberFormat="0" applyBorder="0" applyAlignment="0" applyProtection="0"/>
    <xf numFmtId="0" fontId="9" fillId="22" borderId="0" applyNumberFormat="0" applyBorder="0" applyAlignment="0" applyProtection="0"/>
    <xf numFmtId="0" fontId="9" fillId="26" borderId="0" applyNumberFormat="0" applyBorder="0" applyAlignment="0" applyProtection="0"/>
    <xf numFmtId="0" fontId="9" fillId="30" borderId="0" applyNumberFormat="0" applyBorder="0" applyAlignment="0" applyProtection="0"/>
    <xf numFmtId="0" fontId="9" fillId="34"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1" fontId="176" fillId="0" borderId="66">
      <alignment vertical="top"/>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0" fontId="9" fillId="0" borderId="0"/>
    <xf numFmtId="0" fontId="9" fillId="0" borderId="0"/>
    <xf numFmtId="0" fontId="9" fillId="0" borderId="0"/>
    <xf numFmtId="0" fontId="9" fillId="0" borderId="0"/>
    <xf numFmtId="0"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220" fontId="9" fillId="0" borderId="0">
      <protection locked="0"/>
    </xf>
    <xf numFmtId="250" fontId="9" fillId="0" borderId="0">
      <protection locked="0"/>
    </xf>
    <xf numFmtId="0" fontId="9" fillId="0" borderId="0">
      <protection locked="0"/>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234" fontId="9" fillId="0" borderId="0"/>
    <xf numFmtId="0" fontId="9" fillId="0" borderId="0"/>
    <xf numFmtId="0" fontId="9" fillId="0" borderId="0"/>
    <xf numFmtId="0" fontId="9" fillId="5" borderId="16" applyNumberFormat="0" applyFont="0" applyAlignment="0" applyProtection="0"/>
    <xf numFmtId="0" fontId="9" fillId="5" borderId="16" applyNumberFormat="0" applyFont="0" applyAlignment="0" applyProtection="0"/>
    <xf numFmtId="0" fontId="9" fillId="5" borderId="16"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5" borderId="16" applyNumberFormat="0" applyFont="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167"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167" fontId="9" fillId="0" borderId="0" applyFont="0" applyFill="0" applyBorder="0" applyAlignment="0" applyProtection="0"/>
    <xf numFmtId="0" fontId="9" fillId="0" borderId="0"/>
    <xf numFmtId="0" fontId="9" fillId="0" borderId="0"/>
    <xf numFmtId="0" fontId="9" fillId="0" borderId="0"/>
    <xf numFmtId="0" fontId="9" fillId="0" borderId="0"/>
    <xf numFmtId="9"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9" fontId="9" fillId="0" borderId="0" applyFont="0" applyFill="0" applyBorder="0" applyAlignment="0" applyProtection="0"/>
    <xf numFmtId="0" fontId="9" fillId="0" borderId="0"/>
    <xf numFmtId="0" fontId="9" fillId="13" borderId="0" applyNumberFormat="0" applyBorder="0" applyAlignment="0" applyProtection="0"/>
    <xf numFmtId="0" fontId="9" fillId="17" borderId="0" applyNumberFormat="0" applyBorder="0" applyAlignment="0" applyProtection="0"/>
    <xf numFmtId="0" fontId="9" fillId="21" borderId="0" applyNumberFormat="0" applyBorder="0" applyAlignment="0" applyProtection="0"/>
    <xf numFmtId="0" fontId="9" fillId="25" borderId="0" applyNumberFormat="0" applyBorder="0" applyAlignment="0" applyProtection="0"/>
    <xf numFmtId="0" fontId="9" fillId="29" borderId="0" applyNumberFormat="0" applyBorder="0" applyAlignment="0" applyProtection="0"/>
    <xf numFmtId="0" fontId="9" fillId="33" borderId="0" applyNumberFormat="0" applyBorder="0" applyAlignment="0" applyProtection="0"/>
    <xf numFmtId="0" fontId="9" fillId="14" borderId="0" applyNumberFormat="0" applyBorder="0" applyAlignment="0" applyProtection="0"/>
    <xf numFmtId="0" fontId="9" fillId="18" borderId="0" applyNumberFormat="0" applyBorder="0" applyAlignment="0" applyProtection="0"/>
    <xf numFmtId="0" fontId="9" fillId="22" borderId="0" applyNumberFormat="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26" borderId="0" applyNumberFormat="0" applyBorder="0" applyAlignment="0" applyProtection="0"/>
    <xf numFmtId="0" fontId="9" fillId="30" borderId="0" applyNumberFormat="0" applyBorder="0" applyAlignment="0" applyProtection="0"/>
    <xf numFmtId="0" fontId="9" fillId="34" borderId="0" applyNumberFormat="0" applyBorder="0" applyAlignment="0" applyProtection="0"/>
    <xf numFmtId="0" fontId="9" fillId="5" borderId="16" applyNumberFormat="0" applyFont="0" applyAlignment="0" applyProtection="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9" fontId="9" fillId="0" borderId="0" applyFont="0" applyFill="0" applyBorder="0" applyAlignment="0" applyProtection="0"/>
    <xf numFmtId="0" fontId="9" fillId="0" borderId="0"/>
    <xf numFmtId="9"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0" borderId="0"/>
    <xf numFmtId="9" fontId="9" fillId="0" borderId="0" applyFont="0" applyFill="0" applyBorder="0" applyAlignment="0" applyProtection="0"/>
    <xf numFmtId="0" fontId="9" fillId="0" borderId="0"/>
    <xf numFmtId="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262" fillId="83" borderId="67" applyNumberFormat="0">
      <alignment horizontal="left" vertical="top"/>
      <protection hidden="1"/>
    </xf>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 fontId="192" fillId="62" borderId="68"/>
    <xf numFmtId="0" fontId="262" fillId="83" borderId="67" applyNumberFormat="0">
      <alignment horizontal="left" vertical="top"/>
      <protection hidden="1"/>
    </xf>
    <xf numFmtId="0" fontId="9" fillId="0" borderId="0"/>
    <xf numFmtId="175" fontId="9" fillId="0" borderId="0"/>
    <xf numFmtId="0" fontId="9" fillId="0" borderId="0"/>
    <xf numFmtId="175" fontId="9" fillId="0" borderId="0"/>
    <xf numFmtId="0" fontId="9" fillId="0" borderId="0"/>
    <xf numFmtId="175" fontId="9" fillId="0" borderId="0"/>
    <xf numFmtId="17" fontId="192" fillId="62" borderId="68"/>
    <xf numFmtId="9" fontId="9" fillId="0" borderId="0" applyFont="0" applyFill="0" applyBorder="0" applyAlignment="0" applyProtection="0"/>
    <xf numFmtId="0" fontId="22" fillId="68" borderId="69" applyNumberFormat="0" applyBorder="0">
      <protection locked="0"/>
    </xf>
    <xf numFmtId="9" fontId="9" fillId="0" borderId="0" applyFont="0" applyFill="0" applyBorder="0" applyAlignment="0" applyProtection="0"/>
    <xf numFmtId="0" fontId="9" fillId="0" borderId="0" applyFont="0" applyFill="0" applyBorder="0" applyAlignment="0" applyProtection="0"/>
    <xf numFmtId="0" fontId="9" fillId="0" borderId="0"/>
    <xf numFmtId="9"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175" fontId="9" fillId="0" borderId="0"/>
    <xf numFmtId="0" fontId="9" fillId="0" borderId="0"/>
    <xf numFmtId="175" fontId="9" fillId="0" borderId="0"/>
    <xf numFmtId="0" fontId="9" fillId="0" borderId="0"/>
    <xf numFmtId="0" fontId="9" fillId="0" borderId="0"/>
    <xf numFmtId="175" fontId="9" fillId="0" borderId="0"/>
    <xf numFmtId="0" fontId="9" fillId="0" borderId="0"/>
    <xf numFmtId="0" fontId="9" fillId="5" borderId="16" applyNumberFormat="0" applyFont="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167"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165" fillId="0" borderId="53"/>
    <xf numFmtId="0" fontId="9" fillId="13" borderId="0" applyNumberFormat="0" applyBorder="0" applyAlignment="0" applyProtection="0"/>
    <xf numFmtId="0" fontId="9" fillId="17" borderId="0" applyNumberFormat="0" applyBorder="0" applyAlignment="0" applyProtection="0"/>
    <xf numFmtId="0" fontId="9" fillId="21" borderId="0" applyNumberFormat="0" applyBorder="0" applyAlignment="0" applyProtection="0"/>
    <xf numFmtId="0" fontId="9" fillId="25" borderId="0" applyNumberFormat="0" applyBorder="0" applyAlignment="0" applyProtection="0"/>
    <xf numFmtId="0" fontId="9" fillId="29" borderId="0" applyNumberFormat="0" applyBorder="0" applyAlignment="0" applyProtection="0"/>
    <xf numFmtId="0" fontId="9" fillId="33" borderId="0" applyNumberFormat="0" applyBorder="0" applyAlignment="0" applyProtection="0"/>
    <xf numFmtId="216" fontId="9" fillId="14" borderId="0" applyNumberFormat="0" applyBorder="0" applyAlignment="0" applyProtection="0"/>
    <xf numFmtId="217" fontId="9" fillId="14" borderId="0" applyNumberFormat="0" applyBorder="0" applyAlignment="0" applyProtection="0"/>
    <xf numFmtId="218" fontId="9" fillId="14" borderId="0" applyNumberFormat="0" applyBorder="0" applyAlignment="0" applyProtection="0"/>
    <xf numFmtId="0" fontId="9" fillId="14" borderId="0" applyNumberFormat="0" applyBorder="0" applyAlignment="0" applyProtection="0"/>
    <xf numFmtId="0" fontId="9" fillId="18" borderId="0" applyNumberFormat="0" applyBorder="0" applyAlignment="0" applyProtection="0"/>
    <xf numFmtId="0" fontId="9" fillId="22" borderId="0" applyNumberFormat="0" applyBorder="0" applyAlignment="0" applyProtection="0"/>
    <xf numFmtId="0" fontId="9" fillId="26" borderId="0" applyNumberFormat="0" applyBorder="0" applyAlignment="0" applyProtection="0"/>
    <xf numFmtId="0" fontId="9" fillId="30" borderId="0" applyNumberFormat="0" applyBorder="0" applyAlignment="0" applyProtection="0"/>
    <xf numFmtId="0" fontId="9" fillId="34"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0" fontId="9" fillId="0" borderId="0"/>
    <xf numFmtId="0" fontId="9" fillId="0" borderId="0"/>
    <xf numFmtId="0" fontId="9" fillId="0" borderId="0"/>
    <xf numFmtId="0" fontId="9" fillId="0" borderId="0"/>
    <xf numFmtId="0"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220" fontId="9" fillId="0" borderId="0">
      <protection locked="0"/>
    </xf>
    <xf numFmtId="0" fontId="9" fillId="0" borderId="0">
      <protection locked="0"/>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234" fontId="9" fillId="0" borderId="0"/>
    <xf numFmtId="0" fontId="9" fillId="0" borderId="0"/>
    <xf numFmtId="0" fontId="9" fillId="0" borderId="0"/>
    <xf numFmtId="0" fontId="9" fillId="0" borderId="0"/>
    <xf numFmtId="0" fontId="9" fillId="0" borderId="0"/>
    <xf numFmtId="0" fontId="9" fillId="0" borderId="0"/>
    <xf numFmtId="0" fontId="9" fillId="5" borderId="16" applyNumberFormat="0" applyFont="0" applyAlignment="0" applyProtection="0"/>
    <xf numFmtId="0" fontId="9" fillId="5" borderId="16" applyNumberFormat="0" applyFont="0" applyAlignment="0" applyProtection="0"/>
    <xf numFmtId="0" fontId="9" fillId="5" borderId="16"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4" fontId="219" fillId="78" borderId="65" applyNumberFormat="0" applyProtection="0">
      <alignment horizontal="left" vertical="center" indent="1"/>
    </xf>
    <xf numFmtId="43" fontId="9" fillId="0" borderId="0" applyFont="0" applyFill="0" applyBorder="0" applyAlignment="0" applyProtection="0"/>
    <xf numFmtId="0" fontId="9" fillId="5" borderId="16" applyNumberFormat="0" applyFont="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167"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167" fontId="9" fillId="0" borderId="0" applyFont="0" applyFill="0" applyBorder="0" applyAlignment="0" applyProtection="0"/>
    <xf numFmtId="0" fontId="9" fillId="0" borderId="0"/>
    <xf numFmtId="0" fontId="9" fillId="0" borderId="0"/>
    <xf numFmtId="0" fontId="9" fillId="0" borderId="0"/>
    <xf numFmtId="0" fontId="9" fillId="0" borderId="0"/>
    <xf numFmtId="0" fontId="22" fillId="68" borderId="69" applyNumberFormat="0" applyBorder="0">
      <protection locked="0"/>
    </xf>
    <xf numFmtId="1" fontId="176" fillId="0" borderId="66">
      <alignment vertical="top"/>
    </xf>
    <xf numFmtId="43" fontId="9" fillId="0" borderId="0" applyFont="0" applyFill="0" applyBorder="0" applyAlignment="0" applyProtection="0"/>
    <xf numFmtId="43" fontId="9" fillId="0" borderId="0" applyFont="0" applyFill="0" applyBorder="0" applyAlignment="0" applyProtection="0"/>
    <xf numFmtId="9" fontId="9" fillId="0" borderId="0" applyFont="0" applyFill="0" applyBorder="0" applyAlignment="0" applyProtection="0"/>
    <xf numFmtId="0" fontId="9" fillId="0" borderId="0"/>
    <xf numFmtId="0" fontId="9" fillId="13" borderId="0" applyNumberFormat="0" applyBorder="0" applyAlignment="0" applyProtection="0"/>
    <xf numFmtId="0" fontId="9" fillId="17" borderId="0" applyNumberFormat="0" applyBorder="0" applyAlignment="0" applyProtection="0"/>
    <xf numFmtId="0" fontId="9" fillId="21" borderId="0" applyNumberFormat="0" applyBorder="0" applyAlignment="0" applyProtection="0"/>
    <xf numFmtId="0" fontId="9" fillId="25" borderId="0" applyNumberFormat="0" applyBorder="0" applyAlignment="0" applyProtection="0"/>
    <xf numFmtId="0" fontId="9" fillId="29" borderId="0" applyNumberFormat="0" applyBorder="0" applyAlignment="0" applyProtection="0"/>
    <xf numFmtId="0" fontId="9" fillId="33" borderId="0" applyNumberFormat="0" applyBorder="0" applyAlignment="0" applyProtection="0"/>
    <xf numFmtId="0" fontId="9" fillId="14" borderId="0" applyNumberFormat="0" applyBorder="0" applyAlignment="0" applyProtection="0"/>
    <xf numFmtId="0" fontId="9" fillId="18" borderId="0" applyNumberFormat="0" applyBorder="0" applyAlignment="0" applyProtection="0"/>
    <xf numFmtId="0" fontId="9" fillId="22" borderId="0" applyNumberFormat="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26" borderId="0" applyNumberFormat="0" applyBorder="0" applyAlignment="0" applyProtection="0"/>
    <xf numFmtId="0" fontId="9" fillId="30" borderId="0" applyNumberFormat="0" applyBorder="0" applyAlignment="0" applyProtection="0"/>
    <xf numFmtId="0" fontId="9" fillId="34" borderId="0" applyNumberFormat="0" applyBorder="0" applyAlignment="0" applyProtection="0"/>
    <xf numFmtId="0" fontId="9" fillId="5" borderId="16" applyNumberFormat="0" applyFont="0" applyAlignment="0" applyProtection="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9" fontId="9" fillId="0" borderId="0" applyFont="0" applyFill="0" applyBorder="0" applyAlignment="0" applyProtection="0"/>
    <xf numFmtId="0" fontId="9" fillId="0" borderId="0"/>
    <xf numFmtId="9"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9"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165" fillId="0" borderId="53"/>
    <xf numFmtId="0" fontId="22" fillId="68" borderId="69" applyNumberFormat="0" applyBorder="0">
      <protection locked="0"/>
    </xf>
    <xf numFmtId="17" fontId="192" fillId="62" borderId="68"/>
    <xf numFmtId="0" fontId="9" fillId="0" borderId="0"/>
    <xf numFmtId="0" fontId="262" fillId="83" borderId="67" applyNumberFormat="0">
      <alignment horizontal="left" vertical="top"/>
      <protection hidden="1"/>
    </xf>
    <xf numFmtId="0" fontId="22" fillId="68" borderId="69" applyNumberFormat="0" applyBorder="0">
      <protection locked="0"/>
    </xf>
    <xf numFmtId="4" fontId="219" fillId="78" borderId="65" applyNumberFormat="0" applyProtection="0">
      <alignment horizontal="left" vertical="center" indent="1"/>
    </xf>
    <xf numFmtId="4" fontId="219" fillId="78" borderId="65" applyNumberFormat="0" applyProtection="0">
      <alignment horizontal="left" vertical="center" indent="1"/>
    </xf>
    <xf numFmtId="17" fontId="192" fillId="62" borderId="68"/>
    <xf numFmtId="4" fontId="219" fillId="78" borderId="65" applyNumberFormat="0" applyProtection="0">
      <alignment horizontal="left" vertical="center" indent="1"/>
    </xf>
    <xf numFmtId="17" fontId="192" fillId="62" borderId="68"/>
    <xf numFmtId="0" fontId="22" fillId="68" borderId="69" applyNumberFormat="0" applyBorder="0">
      <protection locked="0"/>
    </xf>
    <xf numFmtId="0" fontId="9" fillId="0" borderId="0"/>
    <xf numFmtId="17" fontId="192" fillId="62" borderId="68"/>
    <xf numFmtId="17" fontId="192" fillId="62" borderId="68"/>
    <xf numFmtId="0" fontId="165" fillId="0" borderId="53"/>
    <xf numFmtId="43" fontId="9" fillId="0" borderId="0" applyFont="0" applyFill="0" applyBorder="0" applyAlignment="0" applyProtection="0"/>
    <xf numFmtId="17" fontId="192" fillId="62" borderId="68"/>
    <xf numFmtId="17" fontId="192" fillId="62" borderId="68"/>
    <xf numFmtId="4" fontId="219" fillId="78" borderId="65" applyNumberFormat="0" applyProtection="0">
      <alignment horizontal="left" vertical="center" indent="1"/>
    </xf>
    <xf numFmtId="0" fontId="22" fillId="68" borderId="69" applyNumberFormat="0" applyBorder="0">
      <protection locked="0"/>
    </xf>
    <xf numFmtId="0" fontId="22" fillId="68" borderId="69" applyNumberFormat="0" applyBorder="0">
      <protection locked="0"/>
    </xf>
    <xf numFmtId="0" fontId="9" fillId="0" borderId="0"/>
    <xf numFmtId="17" fontId="192" fillId="62" borderId="68"/>
    <xf numFmtId="43" fontId="9" fillId="0" borderId="0" applyFont="0" applyFill="0" applyBorder="0" applyAlignment="0" applyProtection="0"/>
    <xf numFmtId="4" fontId="219" fillId="78" borderId="65" applyNumberFormat="0" applyProtection="0">
      <alignment horizontal="left" vertical="center" indent="1"/>
    </xf>
    <xf numFmtId="4" fontId="219" fillId="78" borderId="65" applyNumberFormat="0" applyProtection="0">
      <alignment horizontal="left" vertical="center" indent="1"/>
    </xf>
    <xf numFmtId="4" fontId="219" fillId="78" borderId="65" applyNumberFormat="0" applyProtection="0">
      <alignment horizontal="left" vertical="center" indent="1"/>
    </xf>
    <xf numFmtId="0" fontId="9" fillId="0" borderId="0"/>
    <xf numFmtId="0" fontId="9" fillId="0" borderId="0"/>
    <xf numFmtId="0" fontId="22" fillId="68" borderId="69" applyNumberFormat="0" applyBorder="0">
      <protection locked="0"/>
    </xf>
    <xf numFmtId="4" fontId="219" fillId="78" borderId="65" applyNumberFormat="0" applyProtection="0">
      <alignment horizontal="left" vertical="center" indent="1"/>
    </xf>
    <xf numFmtId="17" fontId="192" fillId="62" borderId="68"/>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 fontId="219" fillId="78" borderId="65" applyNumberFormat="0" applyProtection="0">
      <alignment horizontal="left" vertical="center" inden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5" fillId="0" borderId="53"/>
    <xf numFmtId="0" fontId="9" fillId="0" borderId="0"/>
    <xf numFmtId="0" fontId="262" fillId="83" borderId="67" applyNumberFormat="0">
      <alignment horizontal="left" vertical="top"/>
      <protection hidden="1"/>
    </xf>
    <xf numFmtId="43" fontId="9" fillId="0" borderId="0" applyFont="0" applyFill="0" applyBorder="0" applyAlignment="0" applyProtection="0"/>
    <xf numFmtId="0" fontId="9" fillId="0" borderId="0"/>
    <xf numFmtId="0" fontId="22" fillId="68" borderId="69" applyNumberFormat="0" applyBorder="0">
      <protection locked="0"/>
    </xf>
    <xf numFmtId="0" fontId="9" fillId="0" borderId="0"/>
    <xf numFmtId="0" fontId="22" fillId="68" borderId="69" applyNumberFormat="0" applyBorder="0">
      <protection locked="0"/>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9"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165" fillId="0" borderId="53"/>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4" fontId="219" fillId="78" borderId="65" applyNumberFormat="0" applyProtection="0">
      <alignment horizontal="left" vertical="center" indent="1"/>
    </xf>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0" fontId="9" fillId="0" borderId="0"/>
    <xf numFmtId="0" fontId="9" fillId="0" borderId="0"/>
    <xf numFmtId="0" fontId="9" fillId="0" borderId="0"/>
    <xf numFmtId="0" fontId="9" fillId="0" borderId="0"/>
    <xf numFmtId="4" fontId="219" fillId="78" borderId="65" applyNumberFormat="0" applyProtection="0">
      <alignment horizontal="left" vertical="center" indent="1"/>
    </xf>
    <xf numFmtId="0" fontId="9" fillId="0" borderId="0"/>
    <xf numFmtId="0" fontId="22" fillId="68" borderId="69" applyNumberFormat="0" applyBorder="0">
      <protection locked="0"/>
    </xf>
    <xf numFmtId="0" fontId="9" fillId="0" borderId="0"/>
    <xf numFmtId="0" fontId="9" fillId="0" borderId="0"/>
    <xf numFmtId="43"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0" fontId="9" fillId="0" borderId="0"/>
    <xf numFmtId="0" fontId="262" fillId="83" borderId="67" applyNumberFormat="0">
      <alignment horizontal="left" vertical="top"/>
      <protection hidden="1"/>
    </xf>
    <xf numFmtId="0" fontId="9" fillId="0" borderId="0"/>
    <xf numFmtId="4" fontId="219" fillId="78" borderId="65" applyNumberFormat="0" applyProtection="0">
      <alignment horizontal="left" vertical="center" indent="1"/>
    </xf>
    <xf numFmtId="0" fontId="9" fillId="0" borderId="0"/>
    <xf numFmtId="0" fontId="9" fillId="0" borderId="0"/>
    <xf numFmtId="0" fontId="9" fillId="0" borderId="0"/>
    <xf numFmtId="43" fontId="9" fillId="0" borderId="0" applyFont="0" applyFill="0" applyBorder="0" applyAlignment="0" applyProtection="0"/>
    <xf numFmtId="189" fontId="9" fillId="0" borderId="0" applyFont="0" applyFill="0" applyBorder="0" applyAlignment="0" applyProtection="0"/>
    <xf numFmtId="17" fontId="192" fillId="62" borderId="68"/>
    <xf numFmtId="9" fontId="9" fillId="0" borderId="0" applyFont="0" applyFill="0" applyBorder="0" applyAlignment="0" applyProtection="0"/>
    <xf numFmtId="189" fontId="9" fillId="0" borderId="0" applyFont="0" applyFill="0" applyBorder="0" applyAlignment="0" applyProtection="0"/>
    <xf numFmtId="0" fontId="9" fillId="0" borderId="0"/>
    <xf numFmtId="17" fontId="192" fillId="62" borderId="68"/>
    <xf numFmtId="17" fontId="192" fillId="62" borderId="68"/>
    <xf numFmtId="0" fontId="9" fillId="0" borderId="0"/>
    <xf numFmtId="0" fontId="9" fillId="0" borderId="0"/>
    <xf numFmtId="0" fontId="9" fillId="0" borderId="0"/>
    <xf numFmtId="189" fontId="9" fillId="0" borderId="0" applyFont="0" applyFill="0" applyBorder="0" applyAlignment="0" applyProtection="0"/>
    <xf numFmtId="4" fontId="219" fillId="78" borderId="65" applyNumberFormat="0" applyProtection="0">
      <alignment horizontal="left" vertical="center" indent="1"/>
    </xf>
    <xf numFmtId="0" fontId="9" fillId="0" borderId="0"/>
    <xf numFmtId="0" fontId="9" fillId="0" borderId="0"/>
    <xf numFmtId="189"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9" fontId="9" fillId="0" borderId="0" applyFont="0" applyFill="0" applyBorder="0" applyAlignment="0" applyProtection="0"/>
    <xf numFmtId="0" fontId="9" fillId="0" borderId="0"/>
    <xf numFmtId="0" fontId="9" fillId="0" borderId="0"/>
    <xf numFmtId="4" fontId="219" fillId="78" borderId="65" applyNumberFormat="0" applyProtection="0">
      <alignment horizontal="left" vertical="center" inden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7" fontId="192" fillId="62" borderId="68"/>
    <xf numFmtId="4" fontId="219" fillId="78" borderId="65" applyNumberFormat="0" applyProtection="0">
      <alignment horizontal="left" vertical="center" indent="1"/>
    </xf>
    <xf numFmtId="43"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175"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0" fontId="9" fillId="0" borderId="0"/>
    <xf numFmtId="0" fontId="9" fillId="0" borderId="0"/>
    <xf numFmtId="0" fontId="9" fillId="0" borderId="0"/>
    <xf numFmtId="9" fontId="9" fillId="0" borderId="0" applyFont="0" applyFill="0" applyBorder="0" applyAlignment="0" applyProtection="0"/>
    <xf numFmtId="0" fontId="22" fillId="68" borderId="69" applyNumberFormat="0" applyBorder="0">
      <protection locked="0"/>
    </xf>
    <xf numFmtId="4" fontId="219" fillId="78" borderId="65" applyNumberFormat="0" applyProtection="0">
      <alignment horizontal="left" vertical="center" indent="1"/>
    </xf>
    <xf numFmtId="0" fontId="9" fillId="0" borderId="0"/>
    <xf numFmtId="0" fontId="9" fillId="0" borderId="0"/>
    <xf numFmtId="175" fontId="9" fillId="0" borderId="0"/>
    <xf numFmtId="0" fontId="9" fillId="0" borderId="0"/>
    <xf numFmtId="0" fontId="9" fillId="0" borderId="0"/>
    <xf numFmtId="175" fontId="9" fillId="0" borderId="0"/>
    <xf numFmtId="0" fontId="91" fillId="0" borderId="67" applyNumberFormat="0" applyAlignment="0" applyProtection="0">
      <alignment horizontal="left" vertical="center"/>
    </xf>
    <xf numFmtId="0" fontId="9" fillId="0" borderId="0"/>
    <xf numFmtId="0" fontId="9" fillId="0" borderId="0"/>
    <xf numFmtId="43" fontId="9" fillId="0" borderId="0" applyFont="0" applyFill="0" applyBorder="0" applyAlignment="0" applyProtection="0"/>
    <xf numFmtId="0" fontId="9" fillId="0" borderId="0"/>
    <xf numFmtId="17" fontId="192" fillId="62" borderId="68"/>
    <xf numFmtId="0" fontId="9" fillId="0" borderId="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22" fillId="68" borderId="69" applyNumberFormat="0" applyBorder="0">
      <protection locked="0"/>
    </xf>
    <xf numFmtId="0" fontId="9" fillId="0" borderId="0"/>
    <xf numFmtId="0" fontId="9" fillId="0" borderId="0"/>
    <xf numFmtId="0" fontId="9" fillId="0" borderId="0"/>
    <xf numFmtId="0" fontId="9" fillId="0" borderId="0"/>
    <xf numFmtId="0" fontId="9" fillId="0" borderId="0"/>
    <xf numFmtId="0" fontId="9" fillId="0" borderId="0"/>
    <xf numFmtId="0" fontId="9" fillId="5" borderId="16" applyNumberFormat="0" applyFont="0" applyAlignment="0" applyProtection="0"/>
    <xf numFmtId="0" fontId="9" fillId="0" borderId="0"/>
    <xf numFmtId="0" fontId="9" fillId="0" borderId="0"/>
    <xf numFmtId="0" fontId="9" fillId="0" borderId="0"/>
    <xf numFmtId="0" fontId="9" fillId="0" borderId="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189"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4" fontId="219" fillId="78" borderId="65" applyNumberFormat="0" applyProtection="0">
      <alignment horizontal="left" vertical="center" indent="1"/>
    </xf>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175" fontId="9" fillId="0" borderId="0"/>
    <xf numFmtId="0" fontId="9" fillId="0" borderId="0"/>
    <xf numFmtId="175" fontId="9" fillId="0" borderId="0"/>
    <xf numFmtId="0" fontId="9" fillId="0" borderId="0"/>
    <xf numFmtId="175" fontId="9" fillId="0" borderId="0"/>
    <xf numFmtId="0" fontId="9" fillId="0" borderId="0"/>
    <xf numFmtId="0" fontId="9" fillId="5" borderId="16" applyNumberFormat="0" applyFont="0" applyAlignment="0" applyProtection="0"/>
    <xf numFmtId="9" fontId="9" fillId="0" borderId="0" applyFont="0" applyFill="0" applyBorder="0" applyAlignment="0" applyProtection="0"/>
    <xf numFmtId="44" fontId="9" fillId="0" borderId="0" applyFont="0" applyFill="0" applyBorder="0" applyAlignment="0" applyProtection="0"/>
    <xf numFmtId="0" fontId="9" fillId="0" borderId="0"/>
    <xf numFmtId="9" fontId="9" fillId="0" borderId="0" applyFont="0" applyFill="0" applyBorder="0" applyAlignment="0" applyProtection="0"/>
    <xf numFmtId="0" fontId="9" fillId="0" borderId="0"/>
    <xf numFmtId="4" fontId="219" fillId="78" borderId="65" applyNumberFormat="0" applyProtection="0">
      <alignment horizontal="left" vertical="center" indent="1"/>
    </xf>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165" fillId="0" borderId="53"/>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 fontId="219" fillId="78" borderId="65" applyNumberFormat="0" applyProtection="0">
      <alignment horizontal="left" vertical="center" indent="1"/>
    </xf>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22" fillId="68" borderId="69" applyNumberFormat="0" applyBorder="0">
      <protection locked="0"/>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1" fontId="176" fillId="0" borderId="66">
      <alignment vertical="top"/>
    </xf>
    <xf numFmtId="43"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9" fillId="0" borderId="0"/>
    <xf numFmtId="1" fontId="176" fillId="0" borderId="66">
      <alignment vertical="top"/>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43" fontId="9" fillId="0" borderId="0" applyFont="0" applyFill="0" applyBorder="0" applyAlignment="0" applyProtection="0"/>
    <xf numFmtId="0" fontId="22" fillId="68" borderId="69" applyNumberFormat="0" applyBorder="0">
      <protection locked="0"/>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7" fontId="192" fillId="62" borderId="68"/>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9" fontId="9" fillId="0" borderId="0" applyFont="0" applyFill="0" applyBorder="0" applyAlignment="0" applyProtection="0"/>
    <xf numFmtId="0" fontId="9" fillId="0" borderId="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9" fontId="9" fillId="0" borderId="0" applyFont="0" applyFill="0" applyBorder="0" applyAlignment="0" applyProtection="0"/>
    <xf numFmtId="0" fontId="9" fillId="0" borderId="0"/>
    <xf numFmtId="0" fontId="9" fillId="0" borderId="0"/>
    <xf numFmtId="0" fontId="9" fillId="0" borderId="0"/>
    <xf numFmtId="18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1" fillId="0" borderId="67" applyNumberFormat="0" applyAlignment="0" applyProtection="0">
      <alignment horizontal="left" vertical="center"/>
    </xf>
    <xf numFmtId="0" fontId="9" fillId="0" borderId="0"/>
    <xf numFmtId="0" fontId="22" fillId="68" borderId="69" applyNumberFormat="0" applyBorder="0">
      <protection locked="0"/>
    </xf>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9" fillId="0" borderId="0"/>
    <xf numFmtId="0" fontId="9" fillId="0" borderId="0"/>
    <xf numFmtId="9" fontId="9" fillId="0" borderId="0" applyFont="0" applyFill="0" applyBorder="0" applyAlignment="0" applyProtection="0"/>
    <xf numFmtId="0" fontId="9" fillId="0" borderId="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22" fillId="68" borderId="69" applyNumberFormat="0" applyBorder="0">
      <protection locked="0"/>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0" fontId="9" fillId="0" borderId="0"/>
    <xf numFmtId="189"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9" fontId="9" fillId="0" borderId="0" applyFont="0" applyFill="0" applyBorder="0" applyAlignment="0" applyProtection="0"/>
    <xf numFmtId="0" fontId="9" fillId="0" borderId="0"/>
    <xf numFmtId="0" fontId="9" fillId="0" borderId="0"/>
    <xf numFmtId="0" fontId="9" fillId="0" borderId="0"/>
    <xf numFmtId="278" fontId="9" fillId="0" borderId="0"/>
    <xf numFmtId="0" fontId="9" fillId="0" borderId="0"/>
    <xf numFmtId="9"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189" fontId="9" fillId="0" borderId="0" applyFont="0" applyFill="0" applyBorder="0" applyAlignment="0" applyProtection="0"/>
    <xf numFmtId="0" fontId="9" fillId="0" borderId="0"/>
    <xf numFmtId="0" fontId="9" fillId="0" borderId="0"/>
    <xf numFmtId="0" fontId="9" fillId="0" borderId="0"/>
    <xf numFmtId="0" fontId="9" fillId="0" borderId="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1" fillId="0" borderId="67" applyNumberFormat="0" applyAlignment="0" applyProtection="0">
      <alignment horizontal="left" vertical="center"/>
    </xf>
    <xf numFmtId="17" fontId="192" fillId="62" borderId="68"/>
    <xf numFmtId="0" fontId="9" fillId="0" borderId="0"/>
    <xf numFmtId="0" fontId="262" fillId="83" borderId="67" applyNumberFormat="0">
      <alignment horizontal="left" vertical="top"/>
      <protection hidden="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9" fontId="9" fillId="0" borderId="0" applyFont="0" applyFill="0" applyBorder="0" applyAlignment="0" applyProtection="0"/>
    <xf numFmtId="0" fontId="9" fillId="0" borderId="0"/>
    <xf numFmtId="0" fontId="9" fillId="0" borderId="0"/>
    <xf numFmtId="0" fontId="9" fillId="0" borderId="0"/>
    <xf numFmtId="0" fontId="9" fillId="0" borderId="0"/>
    <xf numFmtId="9" fontId="9" fillId="0" borderId="0" applyFont="0" applyFill="0" applyBorder="0" applyAlignment="0" applyProtection="0"/>
    <xf numFmtId="0" fontId="9" fillId="0" borderId="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 fontId="219" fillId="78" borderId="65" applyNumberFormat="0" applyProtection="0">
      <alignment horizontal="left" vertical="center" indent="1"/>
    </xf>
    <xf numFmtId="43" fontId="9" fillId="0" borderId="0" applyFont="0" applyFill="0" applyBorder="0" applyAlignment="0" applyProtection="0"/>
    <xf numFmtId="0" fontId="9" fillId="0" borderId="0"/>
    <xf numFmtId="0" fontId="9" fillId="0" borderId="0"/>
    <xf numFmtId="0" fontId="9" fillId="0" borderId="0"/>
    <xf numFmtId="0" fontId="9" fillId="0" borderId="0"/>
    <xf numFmtId="4" fontId="219" fillId="78" borderId="65" applyNumberFormat="0" applyProtection="0">
      <alignment horizontal="left" vertical="center" indent="1"/>
    </xf>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0" fontId="9" fillId="0" borderId="0"/>
    <xf numFmtId="9"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0" borderId="0"/>
    <xf numFmtId="9" fontId="9" fillId="0" borderId="0" applyFont="0" applyFill="0" applyBorder="0" applyAlignment="0" applyProtection="0"/>
    <xf numFmtId="0" fontId="9" fillId="0" borderId="0"/>
    <xf numFmtId="9" fontId="9" fillId="0" borderId="0" applyFont="0" applyFill="0" applyBorder="0" applyAlignment="0" applyProtection="0"/>
    <xf numFmtId="4" fontId="219" fillId="78" borderId="65" applyNumberFormat="0" applyProtection="0">
      <alignment horizontal="left" vertical="center" indent="1"/>
    </xf>
    <xf numFmtId="0" fontId="175" fillId="60" borderId="53"/>
    <xf numFmtId="0" fontId="165" fillId="0" borderId="53"/>
    <xf numFmtId="0" fontId="157" fillId="0" borderId="35" applyNumberFormat="0" applyFill="0" applyAlignment="0" applyProtection="0"/>
    <xf numFmtId="0" fontId="158" fillId="0" borderId="35" applyNumberFormat="0" applyFill="0" applyAlignment="0" applyProtection="0"/>
    <xf numFmtId="0" fontId="157" fillId="0" borderId="35" applyNumberFormat="0" applyFill="0" applyAlignment="0" applyProtection="0"/>
    <xf numFmtId="0" fontId="156" fillId="54" borderId="33" applyNumberFormat="0" applyAlignment="0" applyProtection="0"/>
    <xf numFmtId="175" fontId="157" fillId="0" borderId="35" applyNumberFormat="0" applyFill="0" applyAlignment="0" applyProtection="0"/>
    <xf numFmtId="0" fontId="157" fillId="0" borderId="35" applyNumberFormat="0" applyFill="0" applyAlignment="0" applyProtection="0"/>
    <xf numFmtId="0" fontId="155" fillId="54" borderId="33" applyNumberFormat="0" applyAlignment="0" applyProtection="0"/>
    <xf numFmtId="0" fontId="156" fillId="54" borderId="33" applyNumberFormat="0" applyAlignment="0" applyProtection="0"/>
    <xf numFmtId="0" fontId="155" fillId="54" borderId="33" applyNumberFormat="0" applyAlignment="0" applyProtection="0"/>
    <xf numFmtId="0" fontId="43" fillId="57" borderId="32" applyNumberFormat="0" applyFont="0" applyAlignment="0" applyProtection="0"/>
    <xf numFmtId="0" fontId="45" fillId="57" borderId="32" applyNumberFormat="0" applyFont="0" applyAlignment="0" applyProtection="0"/>
    <xf numFmtId="0" fontId="43" fillId="57" borderId="32" applyNumberFormat="0" applyFont="0" applyAlignment="0" applyProtection="0"/>
    <xf numFmtId="175" fontId="23" fillId="57" borderId="32" applyNumberFormat="0" applyFont="0" applyAlignment="0" applyProtection="0"/>
    <xf numFmtId="0" fontId="43" fillId="57" borderId="32" applyNumberFormat="0" applyFont="0" applyAlignment="0" applyProtection="0"/>
    <xf numFmtId="0" fontId="148" fillId="41" borderId="26" applyNumberFormat="0" applyAlignment="0" applyProtection="0"/>
    <xf numFmtId="0" fontId="149" fillId="41" borderId="26" applyNumberFormat="0" applyAlignment="0" applyProtection="0"/>
    <xf numFmtId="0" fontId="148" fillId="41" borderId="26" applyNumberFormat="0" applyAlignment="0" applyProtection="0"/>
    <xf numFmtId="175" fontId="148" fillId="41" borderId="26" applyNumberFormat="0" applyAlignment="0" applyProtection="0"/>
    <xf numFmtId="0" fontId="148" fillId="41" borderId="26" applyNumberFormat="0" applyAlignment="0" applyProtection="0"/>
    <xf numFmtId="0" fontId="148" fillId="41" borderId="26" applyNumberFormat="0" applyAlignment="0" applyProtection="0"/>
    <xf numFmtId="0" fontId="22" fillId="57" borderId="32" applyNumberFormat="0" applyFont="0" applyAlignment="0" applyProtection="0"/>
    <xf numFmtId="0" fontId="134" fillId="54" borderId="26" applyNumberFormat="0" applyAlignment="0" applyProtection="0"/>
    <xf numFmtId="0" fontId="134" fillId="54" borderId="26" applyNumberFormat="0" applyAlignment="0" applyProtection="0"/>
    <xf numFmtId="0" fontId="135" fillId="54" borderId="26" applyNumberFormat="0" applyAlignment="0" applyProtection="0"/>
    <xf numFmtId="0" fontId="134" fillId="54" borderId="26" applyNumberFormat="0" applyAlignment="0" applyProtection="0"/>
    <xf numFmtId="0" fontId="135" fillId="54" borderId="26" applyNumberFormat="0" applyAlignment="0" applyProtection="0"/>
    <xf numFmtId="175" fontId="134" fillId="54" borderId="26" applyNumberFormat="0" applyAlignment="0" applyProtection="0"/>
    <xf numFmtId="0" fontId="135" fillId="54" borderId="26" applyNumberFormat="0" applyAlignment="0" applyProtection="0"/>
    <xf numFmtId="0" fontId="134" fillId="54" borderId="26" applyNumberFormat="0" applyAlignment="0" applyProtection="0"/>
    <xf numFmtId="4" fontId="219" fillId="68" borderId="58" applyNumberFormat="0" applyProtection="0">
      <alignment vertical="center"/>
    </xf>
    <xf numFmtId="4" fontId="220" fillId="68" borderId="58" applyNumberFormat="0" applyProtection="0">
      <alignment vertical="center"/>
    </xf>
    <xf numFmtId="4" fontId="221" fillId="68" borderId="58" applyNumberFormat="0" applyProtection="0">
      <alignment horizontal="left" vertical="center" indent="1"/>
    </xf>
    <xf numFmtId="0" fontId="157" fillId="68" borderId="58" applyNumberFormat="0" applyProtection="0">
      <alignment horizontal="left" vertical="top" indent="1"/>
    </xf>
    <xf numFmtId="4" fontId="221" fillId="70" borderId="58" applyNumberFormat="0" applyProtection="0">
      <alignment horizontal="right" vertical="center"/>
    </xf>
    <xf numFmtId="4" fontId="221" fillId="71" borderId="58" applyNumberFormat="0" applyProtection="0">
      <alignment horizontal="right" vertical="center"/>
    </xf>
    <xf numFmtId="4" fontId="221" fillId="72" borderId="58" applyNumberFormat="0" applyProtection="0">
      <alignment horizontal="right" vertical="center"/>
    </xf>
    <xf numFmtId="4" fontId="221" fillId="61" borderId="58" applyNumberFormat="0" applyProtection="0">
      <alignment horizontal="right" vertical="center"/>
    </xf>
    <xf numFmtId="4" fontId="221" fillId="73" borderId="58" applyNumberFormat="0" applyProtection="0">
      <alignment horizontal="right" vertical="center"/>
    </xf>
    <xf numFmtId="4" fontId="221" fillId="74" borderId="58" applyNumberFormat="0" applyProtection="0">
      <alignment horizontal="right" vertical="center"/>
    </xf>
    <xf numFmtId="4" fontId="221" fillId="75" borderId="58" applyNumberFormat="0" applyProtection="0">
      <alignment horizontal="right" vertical="center"/>
    </xf>
    <xf numFmtId="4" fontId="221" fillId="76" borderId="58" applyNumberFormat="0" applyProtection="0">
      <alignment horizontal="right" vertical="center"/>
    </xf>
    <xf numFmtId="4" fontId="221" fillId="77" borderId="58" applyNumberFormat="0" applyProtection="0">
      <alignment horizontal="right" vertical="center"/>
    </xf>
    <xf numFmtId="4" fontId="219" fillId="78" borderId="65" applyNumberFormat="0" applyProtection="0">
      <alignment horizontal="left" vertical="center" indent="1"/>
    </xf>
    <xf numFmtId="4" fontId="221" fillId="79" borderId="58" applyNumberFormat="0" applyProtection="0">
      <alignment horizontal="right" vertical="center"/>
    </xf>
    <xf numFmtId="0" fontId="22" fillId="69" borderId="58" applyNumberFormat="0" applyProtection="0">
      <alignment horizontal="left" vertical="center" indent="1"/>
    </xf>
    <xf numFmtId="0" fontId="22" fillId="69" borderId="58" applyNumberFormat="0" applyProtection="0">
      <alignment horizontal="left" vertical="top" indent="1"/>
    </xf>
    <xf numFmtId="0" fontId="22" fillId="80" borderId="58" applyNumberFormat="0" applyProtection="0">
      <alignment horizontal="left" vertical="center" indent="1"/>
    </xf>
    <xf numFmtId="0" fontId="22" fillId="80" borderId="58" applyNumberFormat="0" applyProtection="0">
      <alignment horizontal="left" vertical="top" indent="1"/>
    </xf>
    <xf numFmtId="0" fontId="22" fillId="79" borderId="58" applyNumberFormat="0" applyProtection="0">
      <alignment horizontal="left" vertical="center" indent="1"/>
    </xf>
    <xf numFmtId="0" fontId="22" fillId="79" borderId="58" applyNumberFormat="0" applyProtection="0">
      <alignment horizontal="left" vertical="top" indent="1"/>
    </xf>
    <xf numFmtId="0" fontId="22" fillId="81" borderId="58" applyNumberFormat="0" applyProtection="0">
      <alignment horizontal="left" vertical="center" indent="1"/>
    </xf>
    <xf numFmtId="0" fontId="22" fillId="81" borderId="58" applyNumberFormat="0" applyProtection="0">
      <alignment horizontal="left" vertical="top" indent="1"/>
    </xf>
    <xf numFmtId="4" fontId="221" fillId="81" borderId="58" applyNumberFormat="0" applyProtection="0">
      <alignment vertical="center"/>
    </xf>
    <xf numFmtId="4" fontId="222" fillId="81" borderId="58" applyNumberFormat="0" applyProtection="0">
      <alignment vertical="center"/>
    </xf>
    <xf numFmtId="4" fontId="219" fillId="79" borderId="60" applyNumberFormat="0" applyProtection="0">
      <alignment horizontal="left" vertical="center" indent="1"/>
    </xf>
    <xf numFmtId="0" fontId="129" fillId="64" borderId="58" applyNumberFormat="0" applyProtection="0">
      <alignment horizontal="left" vertical="top" indent="1"/>
    </xf>
    <xf numFmtId="4" fontId="221" fillId="81" borderId="58" applyNumberFormat="0" applyProtection="0">
      <alignment horizontal="right" vertical="center"/>
    </xf>
    <xf numFmtId="4" fontId="222" fillId="81" borderId="58" applyNumberFormat="0" applyProtection="0">
      <alignment horizontal="right" vertical="center"/>
    </xf>
    <xf numFmtId="4" fontId="219" fillId="79" borderId="58" applyNumberFormat="0" applyProtection="0">
      <alignment horizontal="left" vertical="center" indent="1"/>
    </xf>
    <xf numFmtId="0" fontId="129" fillId="80" borderId="58" applyNumberFormat="0" applyProtection="0">
      <alignment horizontal="left" vertical="top" indent="1"/>
    </xf>
    <xf numFmtId="4" fontId="223" fillId="80" borderId="60" applyNumberFormat="0" applyProtection="0">
      <alignment horizontal="left" vertical="center" indent="1"/>
    </xf>
    <xf numFmtId="4" fontId="224" fillId="81" borderId="58" applyNumberFormat="0" applyProtection="0">
      <alignment horizontal="right" vertical="center"/>
    </xf>
    <xf numFmtId="0" fontId="189" fillId="0" borderId="53"/>
    <xf numFmtId="0" fontId="191" fillId="0" borderId="53"/>
    <xf numFmtId="0" fontId="206" fillId="0" borderId="53"/>
    <xf numFmtId="0" fontId="230" fillId="0" borderId="53"/>
    <xf numFmtId="175" fontId="157" fillId="0" borderId="35" applyNumberFormat="0" applyFill="0" applyAlignment="0" applyProtection="0"/>
    <xf numFmtId="0" fontId="157" fillId="0" borderId="35" applyNumberFormat="0" applyFill="0" applyAlignment="0" applyProtection="0"/>
    <xf numFmtId="0" fontId="155" fillId="54" borderId="33" applyNumberFormat="0" applyAlignment="0" applyProtection="0"/>
    <xf numFmtId="0" fontId="135" fillId="54" borderId="26" applyNumberFormat="0" applyAlignment="0" applyProtection="0"/>
    <xf numFmtId="17" fontId="192" fillId="62" borderId="68"/>
    <xf numFmtId="0" fontId="134" fillId="54" borderId="26" applyNumberFormat="0" applyAlignment="0" applyProtection="0"/>
    <xf numFmtId="0" fontId="247" fillId="41" borderId="26" applyNumberFormat="0" applyAlignment="0" applyProtection="0"/>
    <xf numFmtId="0" fontId="248" fillId="54" borderId="33" applyNumberFormat="0" applyAlignment="0" applyProtection="0"/>
    <xf numFmtId="0" fontId="249" fillId="54" borderId="26" applyNumberFormat="0" applyAlignment="0" applyProtection="0"/>
    <xf numFmtId="0" fontId="253" fillId="0" borderId="35" applyNumberFormat="0" applyFill="0" applyAlignment="0" applyProtection="0"/>
    <xf numFmtId="0" fontId="53" fillId="57" borderId="32" applyNumberFormat="0" applyFont="0" applyAlignment="0" applyProtection="0"/>
    <xf numFmtId="0" fontId="135" fillId="54" borderId="26" applyNumberFormat="0" applyAlignment="0" applyProtection="0"/>
    <xf numFmtId="0" fontId="199" fillId="59" borderId="53"/>
    <xf numFmtId="0" fontId="156" fillId="54" borderId="33" applyNumberFormat="0" applyAlignment="0" applyProtection="0"/>
    <xf numFmtId="0" fontId="22" fillId="68" borderId="69" applyNumberFormat="0" applyBorder="0">
      <protection locked="0"/>
    </xf>
    <xf numFmtId="0" fontId="22" fillId="57" borderId="32" applyNumberFormat="0" applyFont="0" applyAlignment="0" applyProtection="0"/>
    <xf numFmtId="0" fontId="45" fillId="57" borderId="32" applyNumberFormat="0" applyFont="0" applyAlignment="0" applyProtection="0"/>
    <xf numFmtId="0" fontId="22" fillId="57" borderId="32" applyNumberFormat="0" applyFont="0" applyAlignment="0" applyProtection="0"/>
    <xf numFmtId="0" fontId="22" fillId="57" borderId="32" applyNumberFormat="0" applyFont="0" applyAlignment="0" applyProtection="0"/>
    <xf numFmtId="0" fontId="134" fillId="54" borderId="26" applyNumberFormat="0" applyAlignment="0" applyProtection="0"/>
    <xf numFmtId="0" fontId="135" fillId="54" borderId="26" applyNumberFormat="0" applyAlignment="0" applyProtection="0"/>
    <xf numFmtId="0" fontId="134" fillId="54" borderId="26" applyNumberFormat="0" applyAlignment="0" applyProtection="0"/>
    <xf numFmtId="4" fontId="221" fillId="79" borderId="58" applyNumberFormat="0" applyProtection="0">
      <alignment horizontal="right" vertical="center"/>
    </xf>
    <xf numFmtId="0" fontId="43" fillId="57" borderId="32" applyNumberFormat="0" applyFont="0" applyAlignment="0" applyProtection="0"/>
    <xf numFmtId="0" fontId="165" fillId="0" borderId="53"/>
    <xf numFmtId="0" fontId="22" fillId="69" borderId="58" applyNumberFormat="0" applyProtection="0">
      <alignment horizontal="left" vertical="top" indent="1"/>
    </xf>
    <xf numFmtId="0" fontId="45" fillId="57" borderId="32" applyNumberFormat="0" applyFont="0" applyAlignment="0" applyProtection="0"/>
    <xf numFmtId="0" fontId="155" fillId="54" borderId="33" applyNumberFormat="0" applyAlignment="0" applyProtection="0"/>
    <xf numFmtId="0" fontId="22" fillId="57" borderId="32" applyNumberFormat="0" applyFont="0" applyAlignment="0" applyProtection="0"/>
    <xf numFmtId="0" fontId="22" fillId="68" borderId="69" applyNumberFormat="0" applyBorder="0">
      <protection locked="0"/>
    </xf>
    <xf numFmtId="17" fontId="192" fillId="62" borderId="68"/>
    <xf numFmtId="0" fontId="91" fillId="0" borderId="67" applyNumberFormat="0" applyAlignment="0" applyProtection="0">
      <alignment horizontal="left" vertical="center"/>
    </xf>
    <xf numFmtId="1" fontId="176" fillId="0" borderId="66">
      <alignment vertical="top"/>
    </xf>
    <xf numFmtId="0" fontId="262" fillId="83" borderId="67" applyNumberFormat="0">
      <alignment horizontal="left" vertical="top"/>
      <protection hidden="1"/>
    </xf>
    <xf numFmtId="228" fontId="162" fillId="0" borderId="48"/>
    <xf numFmtId="4" fontId="219" fillId="78" borderId="65" applyNumberFormat="0" applyProtection="0">
      <alignment horizontal="left" vertical="center" indent="1"/>
    </xf>
    <xf numFmtId="0" fontId="43" fillId="57" borderId="32" applyNumberFormat="0" applyFont="0" applyAlignment="0" applyProtection="0"/>
    <xf numFmtId="4" fontId="219" fillId="78" borderId="65" applyNumberFormat="0" applyProtection="0">
      <alignment horizontal="left" vertical="center" indent="1"/>
    </xf>
    <xf numFmtId="0" fontId="158" fillId="0" borderId="35" applyNumberFormat="0" applyFill="0" applyAlignment="0" applyProtection="0"/>
    <xf numFmtId="0" fontId="155" fillId="54" borderId="33" applyNumberFormat="0" applyAlignment="0" applyProtection="0"/>
    <xf numFmtId="175" fontId="155" fillId="54" borderId="33" applyNumberFormat="0" applyAlignment="0" applyProtection="0"/>
    <xf numFmtId="0" fontId="22" fillId="81" borderId="58" applyNumberFormat="0" applyProtection="0">
      <alignment horizontal="left" vertical="center" indent="1"/>
    </xf>
    <xf numFmtId="0" fontId="157" fillId="0" borderId="35" applyNumberFormat="0" applyFill="0" applyAlignment="0" applyProtection="0"/>
    <xf numFmtId="0" fontId="135" fillId="54" borderId="26" applyNumberFormat="0" applyAlignment="0" applyProtection="0"/>
    <xf numFmtId="0" fontId="202" fillId="0" borderId="49"/>
    <xf numFmtId="0" fontId="22" fillId="57" borderId="32" applyNumberFormat="0" applyFont="0" applyAlignment="0" applyProtection="0"/>
    <xf numFmtId="0" fontId="249" fillId="54" borderId="26" applyNumberFormat="0" applyAlignment="0" applyProtection="0"/>
    <xf numFmtId="0" fontId="206" fillId="0" borderId="53"/>
    <xf numFmtId="0" fontId="22" fillId="69" borderId="58" applyNumberFormat="0" applyProtection="0">
      <alignment horizontal="left" vertical="center" indent="1"/>
    </xf>
    <xf numFmtId="0" fontId="191" fillId="0" borderId="53"/>
    <xf numFmtId="4" fontId="224" fillId="81" borderId="58" applyNumberFormat="0" applyProtection="0">
      <alignment horizontal="right" vertical="center"/>
    </xf>
    <xf numFmtId="4" fontId="219" fillId="79" borderId="58" applyNumberFormat="0" applyProtection="0">
      <alignment horizontal="left" vertical="center" indent="1"/>
    </xf>
    <xf numFmtId="4" fontId="219" fillId="79" borderId="60" applyNumberFormat="0" applyProtection="0">
      <alignment horizontal="left" vertical="center" indent="1"/>
    </xf>
    <xf numFmtId="4" fontId="221" fillId="73" borderId="58" applyNumberFormat="0" applyProtection="0">
      <alignment horizontal="right" vertical="center"/>
    </xf>
    <xf numFmtId="4" fontId="221" fillId="70" borderId="58" applyNumberFormat="0" applyProtection="0">
      <alignment horizontal="right" vertical="center"/>
    </xf>
    <xf numFmtId="4" fontId="221" fillId="68" borderId="58" applyNumberFormat="0" applyProtection="0">
      <alignment horizontal="left" vertical="center" indent="1"/>
    </xf>
    <xf numFmtId="17" fontId="192" fillId="62" borderId="68"/>
    <xf numFmtId="0" fontId="157" fillId="0" borderId="35" applyNumberFormat="0" applyFill="0" applyAlignment="0" applyProtection="0"/>
    <xf numFmtId="0" fontId="157" fillId="0" borderId="35" applyNumberFormat="0" applyFill="0" applyAlignment="0" applyProtection="0"/>
    <xf numFmtId="0" fontId="155" fillId="54" borderId="33" applyNumberFormat="0" applyAlignment="0" applyProtection="0"/>
    <xf numFmtId="0" fontId="158" fillId="0" borderId="35" applyNumberFormat="0" applyFill="0" applyAlignment="0" applyProtection="0"/>
    <xf numFmtId="0" fontId="155" fillId="54" borderId="33" applyNumberFormat="0" applyAlignment="0" applyProtection="0"/>
    <xf numFmtId="0" fontId="155" fillId="54" borderId="33" applyNumberFormat="0" applyAlignment="0" applyProtection="0"/>
    <xf numFmtId="0" fontId="155" fillId="54" borderId="33" applyNumberFormat="0" applyAlignment="0" applyProtection="0"/>
    <xf numFmtId="0" fontId="155" fillId="54" borderId="33" applyNumberFormat="0" applyAlignment="0" applyProtection="0"/>
    <xf numFmtId="0" fontId="43" fillId="57" borderId="32" applyNumberFormat="0" applyFont="0" applyAlignment="0" applyProtection="0"/>
    <xf numFmtId="0" fontId="43" fillId="57" borderId="32" applyNumberFormat="0" applyFont="0" applyAlignment="0" applyProtection="0"/>
    <xf numFmtId="0" fontId="43" fillId="57" borderId="32" applyNumberFormat="0" applyFont="0" applyAlignment="0" applyProtection="0"/>
    <xf numFmtId="0" fontId="43" fillId="57" borderId="32" applyNumberFormat="0" applyFont="0" applyAlignment="0" applyProtection="0"/>
    <xf numFmtId="0" fontId="148" fillId="41" borderId="26" applyNumberFormat="0" applyAlignment="0" applyProtection="0"/>
    <xf numFmtId="0" fontId="134" fillId="54" borderId="26" applyNumberFormat="0" applyAlignment="0" applyProtection="0"/>
    <xf numFmtId="0" fontId="175" fillId="60" borderId="53"/>
    <xf numFmtId="228" fontId="162" fillId="0" borderId="48"/>
    <xf numFmtId="0" fontId="157" fillId="0" borderId="35" applyNumberFormat="0" applyFill="0" applyAlignment="0" applyProtection="0"/>
    <xf numFmtId="0" fontId="134" fillId="54" borderId="26" applyNumberFormat="0" applyAlignment="0" applyProtection="0"/>
    <xf numFmtId="0" fontId="134" fillId="54" borderId="26" applyNumberFormat="0" applyAlignment="0" applyProtection="0"/>
    <xf numFmtId="0" fontId="135" fillId="54" borderId="26" applyNumberFormat="0" applyAlignment="0" applyProtection="0"/>
    <xf numFmtId="175" fontId="134" fillId="54" borderId="26" applyNumberFormat="0" applyAlignment="0" applyProtection="0"/>
    <xf numFmtId="0" fontId="135" fillId="54" borderId="26" applyNumberFormat="0" applyAlignment="0" applyProtection="0"/>
    <xf numFmtId="0" fontId="134" fillId="54" borderId="26" applyNumberFormat="0" applyAlignment="0" applyProtection="0"/>
    <xf numFmtId="0" fontId="134" fillId="54" borderId="26" applyNumberFormat="0" applyAlignment="0" applyProtection="0"/>
    <xf numFmtId="0" fontId="135" fillId="54" borderId="26" applyNumberFormat="0" applyAlignment="0" applyProtection="0"/>
    <xf numFmtId="0" fontId="134" fillId="54" borderId="26" applyNumberFormat="0" applyAlignment="0" applyProtection="0"/>
    <xf numFmtId="0" fontId="135" fillId="54" borderId="26" applyNumberFormat="0" applyAlignment="0" applyProtection="0"/>
    <xf numFmtId="0" fontId="134" fillId="54" borderId="26" applyNumberFormat="0" applyAlignment="0" applyProtection="0"/>
    <xf numFmtId="0" fontId="134" fillId="54" borderId="26" applyNumberFormat="0" applyAlignment="0" applyProtection="0"/>
    <xf numFmtId="0" fontId="134" fillId="54" borderId="26" applyNumberFormat="0" applyAlignment="0" applyProtection="0"/>
    <xf numFmtId="0" fontId="134" fillId="54" borderId="26" applyNumberFormat="0" applyAlignment="0" applyProtection="0"/>
    <xf numFmtId="0" fontId="134" fillId="54" borderId="26" applyNumberFormat="0" applyAlignment="0" applyProtection="0"/>
    <xf numFmtId="0" fontId="155" fillId="54" borderId="33" applyNumberFormat="0" applyAlignment="0" applyProtection="0"/>
    <xf numFmtId="0" fontId="148" fillId="41" borderId="26" applyNumberFormat="0" applyAlignment="0" applyProtection="0"/>
    <xf numFmtId="0" fontId="148" fillId="41" borderId="26" applyNumberFormat="0" applyAlignment="0" applyProtection="0"/>
    <xf numFmtId="0" fontId="149" fillId="41" borderId="26" applyNumberFormat="0" applyAlignment="0" applyProtection="0"/>
    <xf numFmtId="175" fontId="148" fillId="41" borderId="26" applyNumberFormat="0" applyAlignment="0" applyProtection="0"/>
    <xf numFmtId="0" fontId="149" fillId="41" borderId="26" applyNumberFormat="0" applyAlignment="0" applyProtection="0"/>
    <xf numFmtId="0" fontId="148" fillId="41" borderId="26" applyNumberFormat="0" applyAlignment="0" applyProtection="0"/>
    <xf numFmtId="0" fontId="148" fillId="41" borderId="26" applyNumberFormat="0" applyAlignment="0" applyProtection="0"/>
    <xf numFmtId="0" fontId="149" fillId="41" borderId="26" applyNumberFormat="0" applyAlignment="0" applyProtection="0"/>
    <xf numFmtId="0" fontId="148" fillId="41" borderId="26" applyNumberFormat="0" applyAlignment="0" applyProtection="0"/>
    <xf numFmtId="0" fontId="149" fillId="41" borderId="26" applyNumberFormat="0" applyAlignment="0" applyProtection="0"/>
    <xf numFmtId="0" fontId="148" fillId="41" borderId="26" applyNumberFormat="0" applyAlignment="0" applyProtection="0"/>
    <xf numFmtId="0" fontId="148" fillId="41" borderId="26" applyNumberFormat="0" applyAlignment="0" applyProtection="0"/>
    <xf numFmtId="0" fontId="148" fillId="41" borderId="26" applyNumberFormat="0" applyAlignment="0" applyProtection="0"/>
    <xf numFmtId="0" fontId="148" fillId="41" borderId="26" applyNumberFormat="0" applyAlignment="0" applyProtection="0"/>
    <xf numFmtId="0" fontId="148" fillId="41" borderId="26" applyNumberFormat="0" applyAlignment="0" applyProtection="0"/>
    <xf numFmtId="4" fontId="221" fillId="79" borderId="58" applyNumberFormat="0" applyProtection="0">
      <alignment horizontal="right" vertical="center"/>
    </xf>
    <xf numFmtId="0" fontId="43" fillId="57" borderId="32" applyNumberFormat="0" applyFont="0" applyAlignment="0" applyProtection="0"/>
    <xf numFmtId="0" fontId="43" fillId="57" borderId="32" applyNumberFormat="0" applyFont="0" applyAlignment="0" applyProtection="0"/>
    <xf numFmtId="0" fontId="137" fillId="57" borderId="32" applyNumberFormat="0" applyFont="0" applyAlignment="0" applyProtection="0"/>
    <xf numFmtId="175" fontId="23" fillId="57" borderId="32" applyNumberFormat="0" applyFont="0" applyAlignment="0" applyProtection="0"/>
    <xf numFmtId="0" fontId="45" fillId="57" borderId="32" applyNumberFormat="0" applyFont="0" applyAlignment="0" applyProtection="0"/>
    <xf numFmtId="0" fontId="43" fillId="57" borderId="32" applyNumberFormat="0" applyFont="0" applyAlignment="0" applyProtection="0"/>
    <xf numFmtId="0" fontId="43" fillId="57" borderId="32" applyNumberFormat="0" applyFont="0" applyAlignment="0" applyProtection="0"/>
    <xf numFmtId="0" fontId="45" fillId="57" borderId="32" applyNumberFormat="0" applyFont="0" applyAlignment="0" applyProtection="0"/>
    <xf numFmtId="0" fontId="43" fillId="57" borderId="32" applyNumberFormat="0" applyFont="0" applyAlignment="0" applyProtection="0"/>
    <xf numFmtId="0" fontId="45" fillId="57" borderId="32" applyNumberFormat="0" applyFont="0" applyAlignment="0" applyProtection="0"/>
    <xf numFmtId="0" fontId="43" fillId="57" borderId="32" applyNumberFormat="0" applyFont="0" applyAlignment="0" applyProtection="0"/>
    <xf numFmtId="0" fontId="43" fillId="57" borderId="32" applyNumberFormat="0" applyFont="0" applyAlignment="0" applyProtection="0"/>
    <xf numFmtId="0" fontId="43" fillId="57" borderId="32" applyNumberFormat="0" applyFont="0" applyAlignment="0" applyProtection="0"/>
    <xf numFmtId="0" fontId="43" fillId="57" borderId="32" applyNumberFormat="0" applyFont="0" applyAlignment="0" applyProtection="0"/>
    <xf numFmtId="0" fontId="43" fillId="57" borderId="32" applyNumberFormat="0" applyFont="0" applyAlignment="0" applyProtection="0"/>
    <xf numFmtId="0" fontId="155" fillId="54" borderId="33" applyNumberFormat="0" applyAlignment="0" applyProtection="0"/>
    <xf numFmtId="0" fontId="155" fillId="54" borderId="33" applyNumberFormat="0" applyAlignment="0" applyProtection="0"/>
    <xf numFmtId="0" fontId="156" fillId="54" borderId="33" applyNumberFormat="0" applyAlignment="0" applyProtection="0"/>
    <xf numFmtId="175" fontId="155" fillId="54" borderId="33" applyNumberFormat="0" applyAlignment="0" applyProtection="0"/>
    <xf numFmtId="0" fontId="156" fillId="54" borderId="33" applyNumberFormat="0" applyAlignment="0" applyProtection="0"/>
    <xf numFmtId="0" fontId="155" fillId="54" borderId="33" applyNumberFormat="0" applyAlignment="0" applyProtection="0"/>
    <xf numFmtId="0" fontId="155" fillId="54" borderId="33" applyNumberFormat="0" applyAlignment="0" applyProtection="0"/>
    <xf numFmtId="0" fontId="156" fillId="54" borderId="33" applyNumberFormat="0" applyAlignment="0" applyProtection="0"/>
    <xf numFmtId="0" fontId="155" fillId="54" borderId="33" applyNumberFormat="0" applyAlignment="0" applyProtection="0"/>
    <xf numFmtId="0" fontId="156" fillId="54" borderId="33" applyNumberFormat="0" applyAlignment="0" applyProtection="0"/>
    <xf numFmtId="0" fontId="155" fillId="54" borderId="33" applyNumberFormat="0" applyAlignment="0" applyProtection="0"/>
    <xf numFmtId="0" fontId="155" fillId="54" borderId="33" applyNumberFormat="0" applyAlignment="0" applyProtection="0"/>
    <xf numFmtId="0" fontId="155" fillId="54" borderId="33" applyNumberFormat="0" applyAlignment="0" applyProtection="0"/>
    <xf numFmtId="0" fontId="155" fillId="54" borderId="33" applyNumberFormat="0" applyAlignment="0" applyProtection="0"/>
    <xf numFmtId="0" fontId="155" fillId="54" borderId="33" applyNumberFormat="0" applyAlignment="0" applyProtection="0"/>
    <xf numFmtId="0" fontId="157" fillId="0" borderId="35" applyNumberFormat="0" applyFill="0" applyAlignment="0" applyProtection="0"/>
    <xf numFmtId="0" fontId="157" fillId="0" borderId="35" applyNumberFormat="0" applyFill="0" applyAlignment="0" applyProtection="0"/>
    <xf numFmtId="0" fontId="158" fillId="0" borderId="35" applyNumberFormat="0" applyFill="0" applyAlignment="0" applyProtection="0"/>
    <xf numFmtId="175" fontId="157" fillId="0" borderId="35" applyNumberFormat="0" applyFill="0" applyAlignment="0" applyProtection="0"/>
    <xf numFmtId="0" fontId="158" fillId="0" borderId="35" applyNumberFormat="0" applyFill="0" applyAlignment="0" applyProtection="0"/>
    <xf numFmtId="0" fontId="157" fillId="0" borderId="35" applyNumberFormat="0" applyFill="0" applyAlignment="0" applyProtection="0"/>
    <xf numFmtId="0" fontId="157" fillId="0" borderId="35" applyNumberFormat="0" applyFill="0" applyAlignment="0" applyProtection="0"/>
    <xf numFmtId="0" fontId="158" fillId="0" borderId="35" applyNumberFormat="0" applyFill="0" applyAlignment="0" applyProtection="0"/>
    <xf numFmtId="0" fontId="157" fillId="0" borderId="35" applyNumberFormat="0" applyFill="0" applyAlignment="0" applyProtection="0"/>
    <xf numFmtId="0" fontId="158" fillId="0" borderId="35" applyNumberFormat="0" applyFill="0" applyAlignment="0" applyProtection="0"/>
    <xf numFmtId="0" fontId="157" fillId="0" borderId="35" applyNumberFormat="0" applyFill="0" applyAlignment="0" applyProtection="0"/>
    <xf numFmtId="0" fontId="157" fillId="0" borderId="35" applyNumberFormat="0" applyFill="0" applyAlignment="0" applyProtection="0"/>
    <xf numFmtId="0" fontId="157" fillId="0" borderId="35" applyNumberFormat="0" applyFill="0" applyAlignment="0" applyProtection="0"/>
    <xf numFmtId="0" fontId="157" fillId="0" borderId="35" applyNumberFormat="0" applyFill="0" applyAlignment="0" applyProtection="0"/>
    <xf numFmtId="0" fontId="157" fillId="0" borderId="35" applyNumberFormat="0" applyFill="0" applyAlignment="0" applyProtection="0"/>
    <xf numFmtId="0" fontId="156" fillId="54" borderId="33" applyNumberFormat="0" applyAlignment="0" applyProtection="0"/>
    <xf numFmtId="0" fontId="22" fillId="79" borderId="58" applyNumberFormat="0" applyProtection="0">
      <alignment horizontal="left" vertical="center" indent="1"/>
    </xf>
    <xf numFmtId="0" fontId="165" fillId="0" borderId="53"/>
    <xf numFmtId="0" fontId="165" fillId="0" borderId="53"/>
    <xf numFmtId="0" fontId="175" fillId="60" borderId="53"/>
    <xf numFmtId="0" fontId="94" fillId="41" borderId="26" applyNumberFormat="0" applyAlignment="0" applyProtection="0"/>
    <xf numFmtId="0" fontId="91" fillId="0" borderId="67" applyNumberFormat="0" applyAlignment="0" applyProtection="0">
      <alignment horizontal="left" vertical="center"/>
    </xf>
    <xf numFmtId="0" fontId="134" fillId="54" borderId="26" applyNumberFormat="0" applyAlignment="0" applyProtection="0"/>
    <xf numFmtId="0" fontId="191" fillId="0" borderId="53"/>
    <xf numFmtId="0" fontId="188" fillId="0" borderId="53"/>
    <xf numFmtId="0" fontId="188" fillId="0" borderId="53"/>
    <xf numFmtId="0" fontId="199" fillId="0" borderId="53"/>
    <xf numFmtId="0" fontId="199" fillId="59" borderId="53"/>
    <xf numFmtId="0" fontId="199" fillId="59" borderId="53"/>
    <xf numFmtId="0" fontId="206" fillId="66" borderId="53"/>
    <xf numFmtId="0" fontId="45" fillId="57" borderId="32" applyNumberFormat="0" applyFont="0" applyAlignment="0" applyProtection="0"/>
    <xf numFmtId="0" fontId="253" fillId="0" borderId="35" applyNumberFormat="0" applyFill="0" applyAlignment="0" applyProtection="0"/>
    <xf numFmtId="0" fontId="248" fillId="54" borderId="33" applyNumberFormat="0" applyAlignment="0" applyProtection="0"/>
    <xf numFmtId="0" fontId="189" fillId="0" borderId="53"/>
    <xf numFmtId="4" fontId="223" fillId="80" borderId="60" applyNumberFormat="0" applyProtection="0">
      <alignment horizontal="left" vertical="center" indent="1"/>
    </xf>
    <xf numFmtId="4" fontId="222" fillId="81" borderId="58" applyNumberFormat="0" applyProtection="0">
      <alignment horizontal="right" vertical="center"/>
    </xf>
    <xf numFmtId="4" fontId="221" fillId="81" borderId="58" applyNumberFormat="0" applyProtection="0">
      <alignment vertical="center"/>
    </xf>
    <xf numFmtId="4" fontId="221" fillId="76" borderId="58" applyNumberFormat="0" applyProtection="0">
      <alignment horizontal="right" vertical="center"/>
    </xf>
    <xf numFmtId="4" fontId="221" fillId="61" borderId="58" applyNumberFormat="0" applyProtection="0">
      <alignment horizontal="right" vertical="center"/>
    </xf>
    <xf numFmtId="4" fontId="220" fillId="68" borderId="58" applyNumberFormat="0" applyProtection="0">
      <alignment vertical="center"/>
    </xf>
    <xf numFmtId="0" fontId="22" fillId="57" borderId="32" applyNumberFormat="0" applyFont="0" applyAlignment="0" applyProtection="0"/>
    <xf numFmtId="0" fontId="206" fillId="66" borderId="53"/>
    <xf numFmtId="0" fontId="202" fillId="0" borderId="49"/>
    <xf numFmtId="0" fontId="199" fillId="0" borderId="53"/>
    <xf numFmtId="0" fontId="188" fillId="0" borderId="53"/>
    <xf numFmtId="0" fontId="165" fillId="0" borderId="53"/>
    <xf numFmtId="0" fontId="157" fillId="0" borderId="35" applyNumberFormat="0" applyFill="0" applyAlignment="0" applyProtection="0"/>
    <xf numFmtId="0" fontId="157" fillId="0" borderId="35" applyNumberFormat="0" applyFill="0" applyAlignment="0" applyProtection="0"/>
    <xf numFmtId="0" fontId="43" fillId="57" borderId="32" applyNumberFormat="0" applyFont="0" applyAlignment="0" applyProtection="0"/>
    <xf numFmtId="0" fontId="157" fillId="0" borderId="35" applyNumberFormat="0" applyFill="0" applyAlignment="0" applyProtection="0"/>
    <xf numFmtId="0" fontId="155" fillId="54" borderId="33" applyNumberFormat="0" applyAlignment="0" applyProtection="0"/>
    <xf numFmtId="0" fontId="155" fillId="54" borderId="33" applyNumberFormat="0" applyAlignment="0" applyProtection="0"/>
    <xf numFmtId="0" fontId="156" fillId="54" borderId="33" applyNumberFormat="0" applyAlignment="0" applyProtection="0"/>
    <xf numFmtId="0" fontId="156" fillId="54" borderId="33" applyNumberFormat="0" applyAlignment="0" applyProtection="0"/>
    <xf numFmtId="0" fontId="43" fillId="57" borderId="32" applyNumberFormat="0" applyFont="0" applyAlignment="0" applyProtection="0"/>
    <xf numFmtId="0" fontId="45" fillId="57" borderId="32" applyNumberFormat="0" applyFont="0" applyAlignment="0" applyProtection="0"/>
    <xf numFmtId="0" fontId="45" fillId="57" borderId="32" applyNumberFormat="0" applyFont="0" applyAlignment="0" applyProtection="0"/>
    <xf numFmtId="0" fontId="137" fillId="57" borderId="32" applyNumberFormat="0" applyFont="0" applyAlignment="0" applyProtection="0"/>
    <xf numFmtId="0" fontId="148" fillId="41" borderId="26" applyNumberFormat="0" applyAlignment="0" applyProtection="0"/>
    <xf numFmtId="0" fontId="148" fillId="41" borderId="26" applyNumberFormat="0" applyAlignment="0" applyProtection="0"/>
    <xf numFmtId="0" fontId="22" fillId="57" borderId="32" applyNumberFormat="0" applyFont="0" applyAlignment="0" applyProtection="0"/>
    <xf numFmtId="4" fontId="219" fillId="68" borderId="58" applyNumberFormat="0" applyProtection="0">
      <alignment vertical="center"/>
    </xf>
    <xf numFmtId="4" fontId="220" fillId="68" borderId="58" applyNumberFormat="0" applyProtection="0">
      <alignment vertical="center"/>
    </xf>
    <xf numFmtId="4" fontId="221" fillId="68" borderId="58" applyNumberFormat="0" applyProtection="0">
      <alignment horizontal="left" vertical="center" indent="1"/>
    </xf>
    <xf numFmtId="0" fontId="157" fillId="68" borderId="58" applyNumberFormat="0" applyProtection="0">
      <alignment horizontal="left" vertical="top" indent="1"/>
    </xf>
    <xf numFmtId="4" fontId="221" fillId="70" borderId="58" applyNumberFormat="0" applyProtection="0">
      <alignment horizontal="right" vertical="center"/>
    </xf>
    <xf numFmtId="4" fontId="221" fillId="71" borderId="58" applyNumberFormat="0" applyProtection="0">
      <alignment horizontal="right" vertical="center"/>
    </xf>
    <xf numFmtId="4" fontId="221" fillId="72" borderId="58" applyNumberFormat="0" applyProtection="0">
      <alignment horizontal="right" vertical="center"/>
    </xf>
    <xf numFmtId="4" fontId="221" fillId="61" borderId="58" applyNumberFormat="0" applyProtection="0">
      <alignment horizontal="right" vertical="center"/>
    </xf>
    <xf numFmtId="4" fontId="221" fillId="73" borderId="58" applyNumberFormat="0" applyProtection="0">
      <alignment horizontal="right" vertical="center"/>
    </xf>
    <xf numFmtId="4" fontId="221" fillId="74" borderId="58" applyNumberFormat="0" applyProtection="0">
      <alignment horizontal="right" vertical="center"/>
    </xf>
    <xf numFmtId="4" fontId="221" fillId="75" borderId="58" applyNumberFormat="0" applyProtection="0">
      <alignment horizontal="right" vertical="center"/>
    </xf>
    <xf numFmtId="4" fontId="221" fillId="76" borderId="58" applyNumberFormat="0" applyProtection="0">
      <alignment horizontal="right" vertical="center"/>
    </xf>
    <xf numFmtId="4" fontId="221" fillId="77" borderId="58" applyNumberFormat="0" applyProtection="0">
      <alignment horizontal="right" vertical="center"/>
    </xf>
    <xf numFmtId="4" fontId="219" fillId="78" borderId="65" applyNumberFormat="0" applyProtection="0">
      <alignment horizontal="left" vertical="center" indent="1"/>
    </xf>
    <xf numFmtId="4" fontId="221" fillId="79" borderId="58" applyNumberFormat="0" applyProtection="0">
      <alignment horizontal="right" vertical="center"/>
    </xf>
    <xf numFmtId="0" fontId="22" fillId="69" borderId="58" applyNumberFormat="0" applyProtection="0">
      <alignment horizontal="left" vertical="center" indent="1"/>
    </xf>
    <xf numFmtId="0" fontId="22" fillId="69" borderId="58" applyNumberFormat="0" applyProtection="0">
      <alignment horizontal="left" vertical="top" indent="1"/>
    </xf>
    <xf numFmtId="0" fontId="22" fillId="80" borderId="58" applyNumberFormat="0" applyProtection="0">
      <alignment horizontal="left" vertical="center" indent="1"/>
    </xf>
    <xf numFmtId="0" fontId="22" fillId="80" borderId="58" applyNumberFormat="0" applyProtection="0">
      <alignment horizontal="left" vertical="top" indent="1"/>
    </xf>
    <xf numFmtId="0" fontId="22" fillId="79" borderId="58" applyNumberFormat="0" applyProtection="0">
      <alignment horizontal="left" vertical="center" indent="1"/>
    </xf>
    <xf numFmtId="0" fontId="22" fillId="79" borderId="58" applyNumberFormat="0" applyProtection="0">
      <alignment horizontal="left" vertical="top" indent="1"/>
    </xf>
    <xf numFmtId="0" fontId="22" fillId="81" borderId="58" applyNumberFormat="0" applyProtection="0">
      <alignment horizontal="left" vertical="center" indent="1"/>
    </xf>
    <xf numFmtId="0" fontId="22" fillId="81" borderId="58" applyNumberFormat="0" applyProtection="0">
      <alignment horizontal="left" vertical="top" indent="1"/>
    </xf>
    <xf numFmtId="4" fontId="221" fillId="81" borderId="58" applyNumberFormat="0" applyProtection="0">
      <alignment vertical="center"/>
    </xf>
    <xf numFmtId="4" fontId="222" fillId="81" borderId="58" applyNumberFormat="0" applyProtection="0">
      <alignment vertical="center"/>
    </xf>
    <xf numFmtId="4" fontId="219" fillId="79" borderId="60" applyNumberFormat="0" applyProtection="0">
      <alignment horizontal="left" vertical="center" indent="1"/>
    </xf>
    <xf numFmtId="0" fontId="129" fillId="64" borderId="58" applyNumberFormat="0" applyProtection="0">
      <alignment horizontal="left" vertical="top" indent="1"/>
    </xf>
    <xf numFmtId="4" fontId="221" fillId="81" borderId="58" applyNumberFormat="0" applyProtection="0">
      <alignment horizontal="right" vertical="center"/>
    </xf>
    <xf numFmtId="4" fontId="222" fillId="81" borderId="58" applyNumberFormat="0" applyProtection="0">
      <alignment horizontal="right" vertical="center"/>
    </xf>
    <xf numFmtId="4" fontId="219" fillId="79" borderId="58" applyNumberFormat="0" applyProtection="0">
      <alignment horizontal="left" vertical="center" indent="1"/>
    </xf>
    <xf numFmtId="0" fontId="129" fillId="80" borderId="58" applyNumberFormat="0" applyProtection="0">
      <alignment horizontal="left" vertical="top" indent="1"/>
    </xf>
    <xf numFmtId="4" fontId="223" fillId="80" borderId="60" applyNumberFormat="0" applyProtection="0">
      <alignment horizontal="left" vertical="center" indent="1"/>
    </xf>
    <xf numFmtId="4" fontId="224" fillId="81" borderId="58" applyNumberFormat="0" applyProtection="0">
      <alignment horizontal="right" vertical="center"/>
    </xf>
    <xf numFmtId="0" fontId="189" fillId="0" borderId="53"/>
    <xf numFmtId="0" fontId="191" fillId="0" borderId="53"/>
    <xf numFmtId="0" fontId="206" fillId="0" borderId="53"/>
    <xf numFmtId="0" fontId="230" fillId="0" borderId="53"/>
    <xf numFmtId="17" fontId="192" fillId="62" borderId="68"/>
    <xf numFmtId="0" fontId="247" fillId="41" borderId="26" applyNumberFormat="0" applyAlignment="0" applyProtection="0"/>
    <xf numFmtId="0" fontId="248" fillId="54" borderId="33" applyNumberFormat="0" applyAlignment="0" applyProtection="0"/>
    <xf numFmtId="0" fontId="249" fillId="54" borderId="26" applyNumberFormat="0" applyAlignment="0" applyProtection="0"/>
    <xf numFmtId="0" fontId="253" fillId="0" borderId="35" applyNumberFormat="0" applyFill="0" applyAlignment="0" applyProtection="0"/>
    <xf numFmtId="0" fontId="53" fillId="57" borderId="32" applyNumberFormat="0" applyFont="0" applyAlignment="0" applyProtection="0"/>
    <xf numFmtId="0" fontId="135" fillId="54" borderId="26" applyNumberFormat="0" applyAlignment="0" applyProtection="0"/>
    <xf numFmtId="0" fontId="22" fillId="68" borderId="69" applyNumberFormat="0" applyBorder="0">
      <protection locked="0"/>
    </xf>
    <xf numFmtId="0" fontId="22" fillId="57" borderId="32" applyNumberFormat="0" applyFont="0" applyAlignment="0" applyProtection="0"/>
    <xf numFmtId="0" fontId="45" fillId="57" borderId="32" applyNumberFormat="0" applyFont="0" applyAlignment="0" applyProtection="0"/>
    <xf numFmtId="0" fontId="22" fillId="57" borderId="32" applyNumberFormat="0" applyFont="0" applyAlignment="0" applyProtection="0"/>
    <xf numFmtId="0" fontId="22" fillId="57" borderId="32" applyNumberFormat="0" applyFont="0" applyAlignment="0" applyProtection="0"/>
    <xf numFmtId="0" fontId="22" fillId="57" borderId="32" applyNumberFormat="0" applyFont="0" applyAlignment="0" applyProtection="0"/>
    <xf numFmtId="0" fontId="22" fillId="68" borderId="69" applyNumberFormat="0" applyBorder="0">
      <protection locked="0"/>
    </xf>
    <xf numFmtId="17" fontId="192" fillId="62" borderId="68"/>
    <xf numFmtId="0" fontId="91" fillId="0" borderId="67" applyNumberFormat="0" applyAlignment="0" applyProtection="0">
      <alignment horizontal="left" vertical="center"/>
    </xf>
    <xf numFmtId="1" fontId="176" fillId="0" borderId="66">
      <alignment vertical="top"/>
    </xf>
    <xf numFmtId="0" fontId="262" fillId="83" borderId="67" applyNumberFormat="0">
      <alignment horizontal="left" vertical="top"/>
      <protection hidden="1"/>
    </xf>
    <xf numFmtId="228" fontId="162" fillId="0" borderId="48"/>
    <xf numFmtId="4" fontId="219" fillId="78" borderId="65" applyNumberFormat="0" applyProtection="0">
      <alignment horizontal="left" vertical="center" indent="1"/>
    </xf>
    <xf numFmtId="0" fontId="157" fillId="0" borderId="35" applyNumberFormat="0" applyFill="0" applyAlignment="0" applyProtection="0"/>
    <xf numFmtId="0" fontId="156" fillId="54" borderId="33" applyNumberFormat="0" applyAlignment="0" applyProtection="0"/>
    <xf numFmtId="0" fontId="48" fillId="57" borderId="32" applyNumberFormat="0" applyFont="0" applyAlignment="0" applyProtection="0"/>
    <xf numFmtId="0" fontId="48" fillId="57" borderId="32" applyNumberFormat="0" applyFont="0" applyAlignment="0" applyProtection="0"/>
    <xf numFmtId="0" fontId="48" fillId="57" borderId="32" applyNumberFormat="0" applyFont="0" applyAlignment="0" applyProtection="0"/>
    <xf numFmtId="0" fontId="48" fillId="57" borderId="32" applyNumberFormat="0" applyFont="0" applyAlignment="0" applyProtection="0"/>
    <xf numFmtId="0" fontId="94" fillId="41" borderId="26" applyNumberFormat="0" applyAlignment="0" applyProtection="0"/>
    <xf numFmtId="0" fontId="94" fillId="41" borderId="26" applyNumberFormat="0" applyAlignment="0" applyProtection="0"/>
    <xf numFmtId="0" fontId="94" fillId="41" borderId="26" applyNumberFormat="0" applyAlignment="0" applyProtection="0"/>
    <xf numFmtId="0" fontId="94" fillId="41" borderId="26" applyNumberFormat="0" applyAlignment="0" applyProtection="0"/>
    <xf numFmtId="17" fontId="192" fillId="62" borderId="68"/>
    <xf numFmtId="0" fontId="45" fillId="57" borderId="32" applyNumberFormat="0" applyFont="0" applyAlignment="0" applyProtection="0"/>
    <xf numFmtId="0" fontId="137" fillId="57" borderId="32" applyNumberFormat="0" applyFont="0" applyAlignment="0" applyProtection="0"/>
    <xf numFmtId="0" fontId="148" fillId="41" borderId="26" applyNumberFormat="0" applyAlignment="0" applyProtection="0"/>
    <xf numFmtId="0" fontId="148" fillId="41" borderId="26" applyNumberFormat="0" applyAlignment="0" applyProtection="0"/>
    <xf numFmtId="0" fontId="148" fillId="41" borderId="26" applyNumberFormat="0" applyAlignment="0" applyProtection="0"/>
    <xf numFmtId="0" fontId="148" fillId="41" borderId="26" applyNumberFormat="0" applyAlignment="0" applyProtection="0"/>
    <xf numFmtId="0" fontId="262" fillId="83" borderId="67" applyNumberFormat="0">
      <alignment horizontal="left" vertical="top"/>
      <protection hidden="1"/>
    </xf>
    <xf numFmtId="0" fontId="91" fillId="0" borderId="67" applyNumberFormat="0" applyAlignment="0" applyProtection="0">
      <alignment horizontal="left" vertical="center"/>
    </xf>
    <xf numFmtId="0" fontId="84" fillId="54" borderId="26" applyNumberFormat="0" applyAlignment="0" applyProtection="0"/>
    <xf numFmtId="0" fontId="84" fillId="54" borderId="26" applyNumberFormat="0" applyAlignment="0" applyProtection="0"/>
    <xf numFmtId="0" fontId="84" fillId="54" borderId="26" applyNumberFormat="0" applyAlignment="0" applyProtection="0"/>
    <xf numFmtId="0" fontId="84" fillId="54" borderId="26" applyNumberFormat="0" applyAlignment="0" applyProtection="0"/>
    <xf numFmtId="4" fontId="219" fillId="78" borderId="65" applyNumberFormat="0" applyProtection="0">
      <alignment horizontal="left" vertical="center" indent="1"/>
    </xf>
    <xf numFmtId="0" fontId="94" fillId="41" borderId="26" applyNumberFormat="0" applyAlignment="0" applyProtection="0"/>
    <xf numFmtId="0" fontId="94" fillId="41" borderId="26" applyNumberFormat="0" applyAlignment="0" applyProtection="0"/>
    <xf numFmtId="0" fontId="94" fillId="41" borderId="26" applyNumberFormat="0" applyAlignment="0" applyProtection="0"/>
    <xf numFmtId="0" fontId="94" fillId="41" borderId="26" applyNumberFormat="0" applyAlignment="0" applyProtection="0"/>
    <xf numFmtId="0" fontId="43" fillId="57" borderId="32" applyNumberFormat="0" applyFont="0" applyAlignment="0" applyProtection="0"/>
    <xf numFmtId="0" fontId="43" fillId="57" borderId="32" applyNumberFormat="0" applyFont="0" applyAlignment="0" applyProtection="0"/>
    <xf numFmtId="0" fontId="48" fillId="57" borderId="32" applyNumberFormat="0" applyFont="0" applyAlignment="0" applyProtection="0"/>
    <xf numFmtId="0" fontId="48" fillId="57" borderId="32" applyNumberFormat="0" applyFont="0" applyAlignment="0" applyProtection="0"/>
    <xf numFmtId="0" fontId="48" fillId="57" borderId="32" applyNumberFormat="0" applyFont="0" applyAlignment="0" applyProtection="0"/>
    <xf numFmtId="0" fontId="48" fillId="57" borderId="32" applyNumberFormat="0" applyFont="0" applyAlignment="0" applyProtection="0"/>
    <xf numFmtId="0" fontId="98" fillId="54" borderId="33" applyNumberFormat="0" applyAlignment="0" applyProtection="0"/>
    <xf numFmtId="0" fontId="98" fillId="54" borderId="33" applyNumberFormat="0" applyAlignment="0" applyProtection="0"/>
    <xf numFmtId="0" fontId="98" fillId="54" borderId="33" applyNumberFormat="0" applyAlignment="0" applyProtection="0"/>
    <xf numFmtId="0" fontId="98" fillId="54" borderId="33" applyNumberFormat="0" applyAlignment="0" applyProtection="0"/>
    <xf numFmtId="0" fontId="165" fillId="0" borderId="53"/>
    <xf numFmtId="0" fontId="100" fillId="0" borderId="35" applyNumberFormat="0" applyFill="0" applyAlignment="0" applyProtection="0"/>
    <xf numFmtId="0" fontId="100" fillId="0" borderId="35" applyNumberFormat="0" applyFill="0" applyAlignment="0" applyProtection="0"/>
    <xf numFmtId="0" fontId="206" fillId="66" borderId="53"/>
    <xf numFmtId="0" fontId="134" fillId="54" borderId="26" applyNumberFormat="0" applyAlignment="0" applyProtection="0"/>
    <xf numFmtId="0" fontId="155" fillId="54" borderId="33" applyNumberFormat="0" applyAlignment="0" applyProtection="0"/>
    <xf numFmtId="0" fontId="94" fillId="41" borderId="26" applyNumberFormat="0" applyAlignment="0" applyProtection="0"/>
    <xf numFmtId="0" fontId="149" fillId="41" borderId="26" applyNumberFormat="0" applyAlignment="0" applyProtection="0"/>
    <xf numFmtId="0" fontId="94" fillId="41" borderId="26" applyNumberFormat="0" applyAlignment="0" applyProtection="0"/>
    <xf numFmtId="0" fontId="134" fillId="54" borderId="26" applyNumberFormat="0" applyAlignment="0" applyProtection="0"/>
    <xf numFmtId="0" fontId="134" fillId="54" borderId="26" applyNumberFormat="0" applyAlignment="0" applyProtection="0"/>
    <xf numFmtId="0" fontId="22" fillId="68" borderId="69" applyNumberFormat="0" applyBorder="0">
      <protection locked="0"/>
    </xf>
    <xf numFmtId="4" fontId="221" fillId="75" borderId="58" applyNumberFormat="0" applyProtection="0">
      <alignment horizontal="right" vertical="center"/>
    </xf>
    <xf numFmtId="0" fontId="134" fillId="54" borderId="26" applyNumberFormat="0" applyAlignment="0" applyProtection="0"/>
    <xf numFmtId="0" fontId="155" fillId="54" borderId="33" applyNumberFormat="0" applyAlignment="0" applyProtection="0"/>
    <xf numFmtId="0" fontId="135" fillId="54" borderId="26" applyNumberFormat="0" applyAlignment="0" applyProtection="0"/>
    <xf numFmtId="0" fontId="22" fillId="68" borderId="69" applyNumberFormat="0" applyBorder="0">
      <protection locked="0"/>
    </xf>
    <xf numFmtId="0" fontId="94" fillId="41" borderId="26" applyNumberFormat="0" applyAlignment="0" applyProtection="0"/>
    <xf numFmtId="0" fontId="135" fillId="54" borderId="26" applyNumberFormat="0" applyAlignment="0" applyProtection="0"/>
    <xf numFmtId="0" fontId="22" fillId="80" borderId="58" applyNumberFormat="0" applyProtection="0">
      <alignment horizontal="left" vertical="top" indent="1"/>
    </xf>
    <xf numFmtId="0" fontId="48" fillId="57" borderId="32" applyNumberFormat="0" applyFont="0" applyAlignment="0" applyProtection="0"/>
    <xf numFmtId="4" fontId="220" fillId="68" borderId="58" applyNumberFormat="0" applyProtection="0">
      <alignment vertical="center"/>
    </xf>
    <xf numFmtId="0" fontId="84" fillId="54" borderId="26" applyNumberFormat="0" applyAlignment="0" applyProtection="0"/>
    <xf numFmtId="0" fontId="100" fillId="0" borderId="35" applyNumberFormat="0" applyFill="0" applyAlignment="0" applyProtection="0"/>
    <xf numFmtId="175" fontId="155" fillId="54" borderId="33" applyNumberFormat="0" applyAlignment="0" applyProtection="0"/>
    <xf numFmtId="0" fontId="148" fillId="41" borderId="26" applyNumberFormat="0" applyAlignment="0" applyProtection="0"/>
    <xf numFmtId="175" fontId="23" fillId="57" borderId="32" applyNumberFormat="0" applyFont="0" applyAlignment="0" applyProtection="0"/>
    <xf numFmtId="0" fontId="43" fillId="57" borderId="32" applyNumberFormat="0" applyFont="0" applyAlignment="0" applyProtection="0"/>
    <xf numFmtId="0" fontId="43" fillId="57" borderId="32" applyNumberFormat="0" applyFont="0" applyAlignment="0" applyProtection="0"/>
    <xf numFmtId="0" fontId="43" fillId="57" borderId="32" applyNumberFormat="0" applyFont="0" applyAlignment="0" applyProtection="0"/>
    <xf numFmtId="0" fontId="134" fillId="54" borderId="26" applyNumberFormat="0" applyAlignment="0" applyProtection="0"/>
    <xf numFmtId="0" fontId="155" fillId="54" borderId="33" applyNumberFormat="0" applyAlignment="0" applyProtection="0"/>
    <xf numFmtId="0" fontId="156" fillId="54" borderId="33" applyNumberFormat="0" applyAlignment="0" applyProtection="0"/>
    <xf numFmtId="0" fontId="22" fillId="81" borderId="58" applyNumberFormat="0" applyProtection="0">
      <alignment horizontal="left" vertical="top" indent="1"/>
    </xf>
    <xf numFmtId="0" fontId="43" fillId="57" borderId="32" applyNumberFormat="0" applyFont="0" applyAlignment="0" applyProtection="0"/>
    <xf numFmtId="0" fontId="149" fillId="41" borderId="26" applyNumberFormat="0" applyAlignment="0" applyProtection="0"/>
    <xf numFmtId="0" fontId="157" fillId="68" borderId="58" applyNumberFormat="0" applyProtection="0">
      <alignment horizontal="left" vertical="top" indent="1"/>
    </xf>
    <xf numFmtId="4" fontId="221" fillId="75" borderId="58" applyNumberFormat="0" applyProtection="0">
      <alignment horizontal="right" vertical="center"/>
    </xf>
    <xf numFmtId="0" fontId="149" fillId="41" borderId="26" applyNumberFormat="0" applyAlignment="0" applyProtection="0"/>
    <xf numFmtId="0" fontId="199" fillId="59" borderId="53"/>
    <xf numFmtId="0" fontId="199" fillId="59" borderId="53"/>
    <xf numFmtId="0" fontId="48" fillId="57" borderId="32" applyNumberFormat="0" applyFont="0" applyAlignment="0" applyProtection="0"/>
    <xf numFmtId="0" fontId="43" fillId="57" borderId="32" applyNumberFormat="0" applyFont="0" applyAlignment="0" applyProtection="0"/>
    <xf numFmtId="0" fontId="98" fillId="54" borderId="33" applyNumberFormat="0" applyAlignment="0" applyProtection="0"/>
    <xf numFmtId="0" fontId="149" fillId="41" borderId="26" applyNumberFormat="0" applyAlignment="0" applyProtection="0"/>
    <xf numFmtId="0" fontId="134" fillId="54" borderId="26" applyNumberFormat="0" applyAlignment="0" applyProtection="0"/>
    <xf numFmtId="0" fontId="100" fillId="0" borderId="35" applyNumberFormat="0" applyFill="0" applyAlignment="0" applyProtection="0"/>
    <xf numFmtId="0" fontId="91" fillId="0" borderId="67" applyNumberFormat="0" applyAlignment="0" applyProtection="0">
      <alignment horizontal="left" vertical="center"/>
    </xf>
    <xf numFmtId="0" fontId="148" fillId="41" borderId="26" applyNumberFormat="0" applyAlignment="0" applyProtection="0"/>
    <xf numFmtId="0" fontId="48" fillId="57" borderId="32" applyNumberFormat="0" applyFont="0" applyAlignment="0" applyProtection="0"/>
    <xf numFmtId="4" fontId="221" fillId="77" borderId="58" applyNumberFormat="0" applyProtection="0">
      <alignment horizontal="right" vertical="center"/>
    </xf>
    <xf numFmtId="0" fontId="84" fillId="54" borderId="26" applyNumberFormat="0" applyAlignment="0" applyProtection="0"/>
    <xf numFmtId="4" fontId="222" fillId="81" borderId="58" applyNumberFormat="0" applyProtection="0">
      <alignment vertical="center"/>
    </xf>
    <xf numFmtId="0" fontId="148" fillId="41" borderId="26" applyNumberFormat="0" applyAlignment="0" applyProtection="0"/>
    <xf numFmtId="175" fontId="134" fillId="54" borderId="26" applyNumberFormat="0" applyAlignment="0" applyProtection="0"/>
    <xf numFmtId="0" fontId="157" fillId="0" borderId="35" applyNumberFormat="0" applyFill="0" applyAlignment="0" applyProtection="0"/>
    <xf numFmtId="0" fontId="22" fillId="57" borderId="32" applyNumberFormat="0" applyFont="0" applyAlignment="0" applyProtection="0"/>
    <xf numFmtId="0" fontId="188" fillId="0" borderId="53"/>
    <xf numFmtId="0" fontId="94" fillId="41" borderId="26" applyNumberFormat="0" applyAlignment="0" applyProtection="0"/>
    <xf numFmtId="0" fontId="98" fillId="54" borderId="33" applyNumberFormat="0" applyAlignment="0" applyProtection="0"/>
    <xf numFmtId="0" fontId="98" fillId="54" borderId="33" applyNumberFormat="0" applyAlignment="0" applyProtection="0"/>
    <xf numFmtId="0" fontId="98" fillId="54" borderId="33" applyNumberFormat="0" applyAlignment="0" applyProtection="0"/>
    <xf numFmtId="175" fontId="23" fillId="57" borderId="32" applyNumberFormat="0" applyFont="0" applyAlignment="0" applyProtection="0"/>
    <xf numFmtId="4" fontId="221" fillId="72" borderId="58" applyNumberFormat="0" applyProtection="0">
      <alignment horizontal="right" vertical="center"/>
    </xf>
    <xf numFmtId="0" fontId="22" fillId="79" borderId="58" applyNumberFormat="0" applyProtection="0">
      <alignment horizontal="left" vertical="top" indent="1"/>
    </xf>
    <xf numFmtId="0" fontId="149" fillId="41" borderId="26" applyNumberFormat="0" applyAlignment="0" applyProtection="0"/>
    <xf numFmtId="0" fontId="84" fillId="54" borderId="26" applyNumberFormat="0" applyAlignment="0" applyProtection="0"/>
    <xf numFmtId="4" fontId="219" fillId="79" borderId="60" applyNumberFormat="0" applyProtection="0">
      <alignment horizontal="left" vertical="center" indent="1"/>
    </xf>
    <xf numFmtId="0" fontId="48" fillId="57" borderId="32" applyNumberFormat="0" applyFont="0" applyAlignment="0" applyProtection="0"/>
    <xf numFmtId="0" fontId="84" fillId="54" borderId="26" applyNumberFormat="0" applyAlignment="0" applyProtection="0"/>
    <xf numFmtId="0" fontId="94" fillId="41" borderId="26" applyNumberFormat="0" applyAlignment="0" applyProtection="0"/>
    <xf numFmtId="0" fontId="98" fillId="54" borderId="33" applyNumberFormat="0" applyAlignment="0" applyProtection="0"/>
    <xf numFmtId="0" fontId="98" fillId="54" borderId="33" applyNumberFormat="0" applyAlignment="0" applyProtection="0"/>
    <xf numFmtId="0" fontId="98" fillId="54" borderId="33" applyNumberFormat="0" applyAlignment="0" applyProtection="0"/>
    <xf numFmtId="0" fontId="84" fillId="54" borderId="26" applyNumberFormat="0" applyAlignment="0" applyProtection="0"/>
    <xf numFmtId="0" fontId="48" fillId="57" borderId="32" applyNumberFormat="0" applyFont="0" applyAlignment="0" applyProtection="0"/>
    <xf numFmtId="0" fontId="84" fillId="54" borderId="26" applyNumberForma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62" fillId="83" borderId="67" applyNumberFormat="0">
      <alignment horizontal="left" vertical="top"/>
      <protection hidden="1"/>
    </xf>
    <xf numFmtId="0" fontId="91" fillId="0" borderId="67" applyNumberFormat="0" applyAlignment="0" applyProtection="0">
      <alignment horizontal="left" vertical="center"/>
    </xf>
    <xf numFmtId="17" fontId="192" fillId="62" borderId="68"/>
    <xf numFmtId="17" fontId="192" fillId="62" borderId="68"/>
    <xf numFmtId="17" fontId="192" fillId="62" borderId="68"/>
    <xf numFmtId="4" fontId="219" fillId="78" borderId="65" applyNumberFormat="0" applyProtection="0">
      <alignment horizontal="left" vertical="center" indent="1"/>
    </xf>
    <xf numFmtId="4" fontId="219" fillId="78" borderId="65" applyNumberFormat="0" applyProtection="0">
      <alignment horizontal="left" vertical="center" indent="1"/>
    </xf>
    <xf numFmtId="0" fontId="165" fillId="0" borderId="53"/>
    <xf numFmtId="4" fontId="219" fillId="78" borderId="65" applyNumberFormat="0" applyProtection="0">
      <alignment horizontal="left" vertical="center" indent="1"/>
    </xf>
    <xf numFmtId="17" fontId="192" fillId="62" borderId="68"/>
    <xf numFmtId="17" fontId="192" fillId="62" borderId="68"/>
    <xf numFmtId="0" fontId="22" fillId="68" borderId="69" applyNumberFormat="0" applyBorder="0">
      <protection locked="0"/>
    </xf>
    <xf numFmtId="4" fontId="219" fillId="78" borderId="65" applyNumberFormat="0" applyProtection="0">
      <alignment horizontal="left" vertical="center" indent="1"/>
    </xf>
    <xf numFmtId="0" fontId="22" fillId="68" borderId="69" applyNumberFormat="0" applyBorder="0">
      <protection locked="0"/>
    </xf>
    <xf numFmtId="0" fontId="22" fillId="68" borderId="69" applyNumberFormat="0" applyBorder="0">
      <protection locked="0"/>
    </xf>
    <xf numFmtId="0" fontId="91" fillId="0" borderId="67" applyNumberFormat="0" applyAlignment="0" applyProtection="0">
      <alignment horizontal="left" vertical="center"/>
    </xf>
    <xf numFmtId="0" fontId="91" fillId="0" borderId="67" applyNumberFormat="0" applyAlignment="0" applyProtection="0">
      <alignment horizontal="left" vertical="center"/>
    </xf>
    <xf numFmtId="0" fontId="22" fillId="68" borderId="69" applyNumberFormat="0" applyBorder="0">
      <protection locked="0"/>
    </xf>
    <xf numFmtId="17" fontId="192" fillId="62" borderId="68"/>
    <xf numFmtId="0" fontId="91" fillId="0" borderId="67" applyNumberFormat="0" applyAlignment="0" applyProtection="0">
      <alignment horizontal="left" vertical="center"/>
    </xf>
    <xf numFmtId="1" fontId="176" fillId="0" borderId="66">
      <alignment vertical="top"/>
    </xf>
    <xf numFmtId="0" fontId="262" fillId="83" borderId="67" applyNumberFormat="0">
      <alignment horizontal="left" vertical="top"/>
      <protection hidden="1"/>
    </xf>
    <xf numFmtId="4" fontId="219" fillId="78" borderId="65" applyNumberFormat="0" applyProtection="0">
      <alignment horizontal="left" vertical="center" indent="1"/>
    </xf>
    <xf numFmtId="0" fontId="91" fillId="0" borderId="67" applyNumberFormat="0" applyAlignment="0" applyProtection="0">
      <alignment horizontal="left" vertical="center"/>
    </xf>
    <xf numFmtId="17" fontId="192" fillId="62" borderId="68"/>
    <xf numFmtId="0" fontId="262" fillId="83" borderId="67" applyNumberFormat="0">
      <alignment horizontal="left" vertical="top"/>
      <protection hidden="1"/>
    </xf>
    <xf numFmtId="4" fontId="219" fillId="78" borderId="65" applyNumberFormat="0" applyProtection="0">
      <alignment horizontal="left" vertical="center" indent="1"/>
    </xf>
    <xf numFmtId="1" fontId="176" fillId="0" borderId="66">
      <alignment vertical="top"/>
    </xf>
    <xf numFmtId="0" fontId="91" fillId="0" borderId="67" applyNumberFormat="0" applyAlignment="0" applyProtection="0">
      <alignment horizontal="left" vertical="center"/>
    </xf>
    <xf numFmtId="17" fontId="192" fillId="62" borderId="68"/>
    <xf numFmtId="0" fontId="165" fillId="0" borderId="53"/>
    <xf numFmtId="4" fontId="219" fillId="78" borderId="65" applyNumberFormat="0" applyProtection="0">
      <alignment horizontal="left" vertical="center" indent="1"/>
    </xf>
    <xf numFmtId="0" fontId="22" fillId="68" borderId="69" applyNumberFormat="0" applyBorder="0">
      <protection locked="0"/>
    </xf>
    <xf numFmtId="4" fontId="219" fillId="78" borderId="65" applyNumberFormat="0" applyProtection="0">
      <alignment horizontal="left" vertical="center" indent="1"/>
    </xf>
    <xf numFmtId="0" fontId="165" fillId="0" borderId="53"/>
    <xf numFmtId="0" fontId="22" fillId="68" borderId="69" applyNumberFormat="0" applyBorder="0">
      <protection locked="0"/>
    </xf>
    <xf numFmtId="17" fontId="192" fillId="62" borderId="68"/>
    <xf numFmtId="4" fontId="219" fillId="78" borderId="65" applyNumberFormat="0" applyProtection="0">
      <alignment horizontal="left" vertical="center" indent="1"/>
    </xf>
    <xf numFmtId="4" fontId="219" fillId="78" borderId="65" applyNumberFormat="0" applyProtection="0">
      <alignment horizontal="left" vertical="center" indent="1"/>
    </xf>
    <xf numFmtId="0" fontId="262" fillId="83" borderId="67" applyNumberFormat="0">
      <alignment horizontal="left" vertical="top"/>
      <protection hidden="1"/>
    </xf>
    <xf numFmtId="17" fontId="192" fillId="62" borderId="68"/>
    <xf numFmtId="1" fontId="176" fillId="0" borderId="66">
      <alignment vertical="top"/>
    </xf>
    <xf numFmtId="0" fontId="91" fillId="0" borderId="67" applyNumberFormat="0" applyAlignment="0" applyProtection="0">
      <alignment horizontal="left" vertical="center"/>
    </xf>
    <xf numFmtId="17" fontId="192" fillId="62" borderId="68"/>
    <xf numFmtId="17" fontId="192" fillId="62" borderId="68"/>
    <xf numFmtId="0" fontId="22" fillId="68" borderId="69" applyNumberFormat="0" applyBorder="0">
      <protection locked="0"/>
    </xf>
    <xf numFmtId="17" fontId="192" fillId="62" borderId="68"/>
    <xf numFmtId="0" fontId="22" fillId="68" borderId="69" applyNumberFormat="0" applyBorder="0">
      <protection locked="0"/>
    </xf>
    <xf numFmtId="0" fontId="22" fillId="68" borderId="69" applyNumberFormat="0" applyBorder="0">
      <protection locked="0"/>
    </xf>
    <xf numFmtId="0" fontId="262" fillId="83" borderId="67" applyNumberFormat="0">
      <alignment horizontal="left" vertical="top"/>
      <protection hidden="1"/>
    </xf>
    <xf numFmtId="1" fontId="176" fillId="0" borderId="66">
      <alignment vertical="top"/>
    </xf>
    <xf numFmtId="0" fontId="22" fillId="68" borderId="69" applyNumberFormat="0" applyBorder="0">
      <protection locked="0"/>
    </xf>
    <xf numFmtId="0" fontId="165" fillId="0" borderId="53"/>
    <xf numFmtId="17" fontId="192" fillId="62" borderId="68"/>
    <xf numFmtId="4" fontId="219" fillId="78" borderId="65" applyNumberFormat="0" applyProtection="0">
      <alignment horizontal="left" vertical="center" indent="1"/>
    </xf>
    <xf numFmtId="0" fontId="22" fillId="68" borderId="69" applyNumberFormat="0" applyBorder="0">
      <protection locked="0"/>
    </xf>
    <xf numFmtId="0" fontId="91" fillId="0" borderId="67" applyNumberFormat="0" applyAlignment="0" applyProtection="0">
      <alignment horizontal="left" vertical="center"/>
    </xf>
    <xf numFmtId="17" fontId="192" fillId="62" borderId="68"/>
    <xf numFmtId="4" fontId="219" fillId="78" borderId="65" applyNumberFormat="0" applyProtection="0">
      <alignment horizontal="left" vertical="center" indent="1"/>
    </xf>
    <xf numFmtId="4" fontId="219" fillId="78" borderId="65" applyNumberFormat="0" applyProtection="0">
      <alignment horizontal="left" vertical="center" indent="1"/>
    </xf>
    <xf numFmtId="0" fontId="22" fillId="68" borderId="69" applyNumberFormat="0" applyBorder="0">
      <protection locked="0"/>
    </xf>
    <xf numFmtId="4" fontId="219" fillId="78" borderId="65" applyNumberFormat="0" applyProtection="0">
      <alignment horizontal="left" vertical="center" indent="1"/>
    </xf>
    <xf numFmtId="17" fontId="192" fillId="62" borderId="68"/>
    <xf numFmtId="17" fontId="192" fillId="62" borderId="68"/>
    <xf numFmtId="0" fontId="22" fillId="68" borderId="69" applyNumberFormat="0" applyBorder="0">
      <protection locked="0"/>
    </xf>
    <xf numFmtId="0" fontId="22" fillId="68" borderId="69" applyNumberFormat="0" applyBorder="0">
      <protection locked="0"/>
    </xf>
    <xf numFmtId="4" fontId="219" fillId="78" borderId="65" applyNumberFormat="0" applyProtection="0">
      <alignment horizontal="left" vertical="center" indent="1"/>
    </xf>
    <xf numFmtId="0" fontId="262" fillId="83" borderId="67" applyNumberFormat="0">
      <alignment horizontal="left" vertical="top"/>
      <protection hidden="1"/>
    </xf>
    <xf numFmtId="0" fontId="165" fillId="0" borderId="53"/>
    <xf numFmtId="0" fontId="22" fillId="68" borderId="69" applyNumberFormat="0" applyBorder="0">
      <protection locked="0"/>
    </xf>
    <xf numFmtId="1" fontId="176" fillId="0" borderId="66">
      <alignment vertical="top"/>
    </xf>
    <xf numFmtId="0" fontId="165" fillId="0" borderId="53"/>
    <xf numFmtId="0" fontId="91" fillId="0" borderId="67" applyNumberFormat="0" applyAlignment="0" applyProtection="0">
      <alignment horizontal="left" vertical="center"/>
    </xf>
    <xf numFmtId="0" fontId="165" fillId="0" borderId="53"/>
    <xf numFmtId="4" fontId="219" fillId="78" borderId="65" applyNumberFormat="0" applyProtection="0">
      <alignment horizontal="left" vertical="center" indent="1"/>
    </xf>
    <xf numFmtId="0" fontId="22" fillId="68" borderId="69" applyNumberFormat="0" applyBorder="0">
      <protection locked="0"/>
    </xf>
    <xf numFmtId="0" fontId="9" fillId="0" borderId="0"/>
    <xf numFmtId="0" fontId="22" fillId="68" borderId="69" applyNumberFormat="0" applyBorder="0">
      <protection locked="0"/>
    </xf>
    <xf numFmtId="0" fontId="262" fillId="83" borderId="67" applyNumberFormat="0">
      <alignment horizontal="left" vertical="top"/>
      <protection hidden="1"/>
    </xf>
    <xf numFmtId="4" fontId="219" fillId="78" borderId="65" applyNumberFormat="0" applyProtection="0">
      <alignment horizontal="left" vertical="center" indent="1"/>
    </xf>
    <xf numFmtId="17" fontId="192" fillId="62" borderId="68"/>
    <xf numFmtId="1" fontId="176" fillId="0" borderId="66">
      <alignment vertical="top"/>
    </xf>
    <xf numFmtId="17" fontId="192" fillId="62" borderId="68"/>
    <xf numFmtId="4" fontId="219" fillId="78" borderId="65" applyNumberFormat="0" applyProtection="0">
      <alignment horizontal="left" vertical="center" indent="1"/>
    </xf>
    <xf numFmtId="17" fontId="192" fillId="62" borderId="68"/>
    <xf numFmtId="0" fontId="22" fillId="68" borderId="69" applyNumberFormat="0" applyBorder="0">
      <protection locked="0"/>
    </xf>
    <xf numFmtId="0" fontId="91" fillId="0" borderId="67" applyNumberFormat="0" applyAlignment="0" applyProtection="0">
      <alignment horizontal="left" vertical="center"/>
    </xf>
    <xf numFmtId="0" fontId="165" fillId="0" borderId="53"/>
    <xf numFmtId="4" fontId="219" fillId="78" borderId="65" applyNumberFormat="0" applyProtection="0">
      <alignment horizontal="left" vertical="center" indent="1"/>
    </xf>
    <xf numFmtId="17" fontId="192" fillId="62" borderId="68"/>
    <xf numFmtId="4" fontId="219" fillId="78" borderId="65" applyNumberFormat="0" applyProtection="0">
      <alignment horizontal="left" vertical="center" indent="1"/>
    </xf>
    <xf numFmtId="0" fontId="22" fillId="68" borderId="69" applyNumberFormat="0" applyBorder="0">
      <protection locked="0"/>
    </xf>
    <xf numFmtId="0" fontId="165" fillId="0" borderId="53"/>
    <xf numFmtId="0" fontId="22" fillId="68" borderId="69" applyNumberFormat="0" applyBorder="0">
      <protection locked="0"/>
    </xf>
    <xf numFmtId="0" fontId="91" fillId="0" borderId="67" applyNumberFormat="0" applyAlignment="0" applyProtection="0">
      <alignment horizontal="left" vertical="center"/>
    </xf>
    <xf numFmtId="4" fontId="219" fillId="78" borderId="65" applyNumberFormat="0" applyProtection="0">
      <alignment horizontal="left" vertical="center" indent="1"/>
    </xf>
    <xf numFmtId="0" fontId="22" fillId="68" borderId="69" applyNumberFormat="0" applyBorder="0">
      <protection locked="0"/>
    </xf>
    <xf numFmtId="0" fontId="22" fillId="68" borderId="69" applyNumberFormat="0" applyBorder="0">
      <protection locked="0"/>
    </xf>
    <xf numFmtId="0" fontId="165" fillId="0" borderId="53"/>
    <xf numFmtId="4" fontId="219" fillId="78" borderId="65" applyNumberFormat="0" applyProtection="0">
      <alignment horizontal="left" vertical="center" indent="1"/>
    </xf>
    <xf numFmtId="17" fontId="192" fillId="62" borderId="68"/>
    <xf numFmtId="0" fontId="262" fillId="83" borderId="67" applyNumberFormat="0">
      <alignment horizontal="left" vertical="top"/>
      <protection hidden="1"/>
    </xf>
    <xf numFmtId="17" fontId="192" fillId="62" borderId="68"/>
    <xf numFmtId="0" fontId="91" fillId="0" borderId="67" applyNumberFormat="0" applyAlignment="0" applyProtection="0">
      <alignment horizontal="left" vertical="center"/>
    </xf>
    <xf numFmtId="0" fontId="22" fillId="68" borderId="69" applyNumberFormat="0" applyBorder="0">
      <protection locked="0"/>
    </xf>
    <xf numFmtId="17" fontId="192" fillId="62" borderId="68"/>
    <xf numFmtId="0" fontId="165" fillId="0" borderId="53"/>
    <xf numFmtId="0" fontId="22" fillId="68" borderId="69" applyNumberFormat="0" applyBorder="0">
      <protection locked="0"/>
    </xf>
    <xf numFmtId="17" fontId="192" fillId="62" borderId="68"/>
    <xf numFmtId="0" fontId="91" fillId="0" borderId="67" applyNumberFormat="0" applyAlignment="0" applyProtection="0">
      <alignment horizontal="left" vertical="center"/>
    </xf>
    <xf numFmtId="1" fontId="176" fillId="0" borderId="66">
      <alignment vertical="top"/>
    </xf>
    <xf numFmtId="0" fontId="262" fillId="83" borderId="67" applyNumberFormat="0">
      <alignment horizontal="left" vertical="top"/>
      <protection hidden="1"/>
    </xf>
    <xf numFmtId="4" fontId="219" fillId="78" borderId="65" applyNumberFormat="0" applyProtection="0">
      <alignment horizontal="left" vertical="center" indent="1"/>
    </xf>
    <xf numFmtId="17" fontId="192" fillId="62" borderId="68"/>
    <xf numFmtId="0" fontId="22" fillId="68" borderId="69" applyNumberFormat="0" applyBorder="0">
      <protection locked="0"/>
    </xf>
    <xf numFmtId="0" fontId="91" fillId="0" borderId="67" applyNumberFormat="0" applyAlignment="0" applyProtection="0">
      <alignment horizontal="left" vertical="center"/>
    </xf>
    <xf numFmtId="0" fontId="262" fillId="83" borderId="67" applyNumberFormat="0">
      <alignment horizontal="left" vertical="top"/>
      <protection hidden="1"/>
    </xf>
    <xf numFmtId="0" fontId="22" fillId="68" borderId="69" applyNumberFormat="0" applyBorder="0">
      <protection locked="0"/>
    </xf>
    <xf numFmtId="17" fontId="192" fillId="62" borderId="68"/>
    <xf numFmtId="0" fontId="22" fillId="68" borderId="69" applyNumberFormat="0" applyBorder="0">
      <protection locked="0"/>
    </xf>
    <xf numFmtId="0" fontId="91" fillId="0" borderId="67" applyNumberFormat="0" applyAlignment="0" applyProtection="0">
      <alignment horizontal="left" vertical="center"/>
    </xf>
    <xf numFmtId="1" fontId="176" fillId="0" borderId="66">
      <alignment vertical="top"/>
    </xf>
    <xf numFmtId="17" fontId="192" fillId="62" borderId="68"/>
    <xf numFmtId="0" fontId="165" fillId="0" borderId="53"/>
    <xf numFmtId="0" fontId="165" fillId="0" borderId="53"/>
    <xf numFmtId="17" fontId="192" fillId="62" borderId="68"/>
    <xf numFmtId="1" fontId="176" fillId="0" borderId="66">
      <alignment vertical="top"/>
    </xf>
    <xf numFmtId="0" fontId="165" fillId="0" borderId="53"/>
    <xf numFmtId="1" fontId="176" fillId="0" borderId="66">
      <alignment vertical="top"/>
    </xf>
    <xf numFmtId="0" fontId="22" fillId="68" borderId="69" applyNumberFormat="0" applyBorder="0">
      <protection locked="0"/>
    </xf>
    <xf numFmtId="17" fontId="192" fillId="62" borderId="68"/>
    <xf numFmtId="4" fontId="219" fillId="78" borderId="65" applyNumberFormat="0" applyProtection="0">
      <alignment horizontal="left" vertical="center" indent="1"/>
    </xf>
    <xf numFmtId="0" fontId="165" fillId="0" borderId="53"/>
    <xf numFmtId="0" fontId="22" fillId="68" borderId="69" applyNumberFormat="0" applyBorder="0">
      <protection locked="0"/>
    </xf>
    <xf numFmtId="0" fontId="22" fillId="68" borderId="69" applyNumberFormat="0" applyBorder="0">
      <protection locked="0"/>
    </xf>
    <xf numFmtId="1" fontId="176" fillId="0" borderId="66">
      <alignment vertical="top"/>
    </xf>
    <xf numFmtId="0" fontId="262" fillId="83" borderId="67" applyNumberFormat="0">
      <alignment horizontal="left" vertical="top"/>
      <protection hidden="1"/>
    </xf>
    <xf numFmtId="0" fontId="22" fillId="68" borderId="69" applyNumberFormat="0" applyBorder="0">
      <protection locked="0"/>
    </xf>
    <xf numFmtId="17" fontId="192" fillId="62" borderId="68"/>
    <xf numFmtId="1" fontId="176" fillId="0" borderId="66">
      <alignment vertical="top"/>
    </xf>
    <xf numFmtId="0" fontId="91" fillId="0" borderId="67" applyNumberFormat="0" applyAlignment="0" applyProtection="0">
      <alignment horizontal="left" vertical="center"/>
    </xf>
    <xf numFmtId="4" fontId="219" fillId="78" borderId="65" applyNumberFormat="0" applyProtection="0">
      <alignment horizontal="left" vertical="center" indent="1"/>
    </xf>
    <xf numFmtId="0" fontId="22" fillId="68" borderId="69" applyNumberFormat="0" applyBorder="0">
      <protection locked="0"/>
    </xf>
    <xf numFmtId="17" fontId="192" fillId="62" borderId="68"/>
    <xf numFmtId="0" fontId="22" fillId="68" borderId="69" applyNumberFormat="0" applyBorder="0">
      <protection locked="0"/>
    </xf>
    <xf numFmtId="0" fontId="165" fillId="0" borderId="53"/>
    <xf numFmtId="0" fontId="91" fillId="0" borderId="67" applyNumberFormat="0" applyAlignment="0" applyProtection="0">
      <alignment horizontal="left" vertical="center"/>
    </xf>
    <xf numFmtId="4" fontId="219" fillId="78" borderId="65" applyNumberFormat="0" applyProtection="0">
      <alignment horizontal="left" vertical="center" indent="1"/>
    </xf>
    <xf numFmtId="1" fontId="176" fillId="0" borderId="66">
      <alignment vertical="top"/>
    </xf>
    <xf numFmtId="1" fontId="176" fillId="0" borderId="66">
      <alignment vertical="top"/>
    </xf>
    <xf numFmtId="0" fontId="262" fillId="83" borderId="67" applyNumberFormat="0">
      <alignment horizontal="left" vertical="top"/>
      <protection hidden="1"/>
    </xf>
    <xf numFmtId="0" fontId="22" fillId="68" borderId="69" applyNumberFormat="0" applyBorder="0">
      <protection locked="0"/>
    </xf>
    <xf numFmtId="17" fontId="192" fillId="62" borderId="68"/>
    <xf numFmtId="0" fontId="91" fillId="0" borderId="67" applyNumberFormat="0" applyAlignment="0" applyProtection="0">
      <alignment horizontal="left" vertical="center"/>
    </xf>
    <xf numFmtId="0" fontId="91" fillId="0" borderId="67" applyNumberFormat="0" applyAlignment="0" applyProtection="0">
      <alignment horizontal="left" vertical="center"/>
    </xf>
    <xf numFmtId="0" fontId="165" fillId="0" borderId="53"/>
    <xf numFmtId="0" fontId="165" fillId="0" borderId="53"/>
    <xf numFmtId="0" fontId="22" fillId="68" borderId="69" applyNumberFormat="0" applyBorder="0">
      <protection locked="0"/>
    </xf>
    <xf numFmtId="1" fontId="176" fillId="0" borderId="66">
      <alignment vertical="top"/>
    </xf>
    <xf numFmtId="0" fontId="22" fillId="68" borderId="69" applyNumberFormat="0" applyBorder="0">
      <protection locked="0"/>
    </xf>
    <xf numFmtId="0" fontId="22" fillId="68" borderId="69" applyNumberFormat="0" applyBorder="0">
      <protection locked="0"/>
    </xf>
    <xf numFmtId="4" fontId="219" fillId="78" borderId="65" applyNumberFormat="0" applyProtection="0">
      <alignment horizontal="left" vertical="center" indent="1"/>
    </xf>
    <xf numFmtId="0" fontId="22" fillId="68" borderId="69" applyNumberFormat="0" applyBorder="0">
      <protection locked="0"/>
    </xf>
    <xf numFmtId="17" fontId="192" fillId="62" borderId="68"/>
    <xf numFmtId="4" fontId="219" fillId="78" borderId="65" applyNumberFormat="0" applyProtection="0">
      <alignment horizontal="left" vertical="center" indent="1"/>
    </xf>
    <xf numFmtId="4" fontId="219" fillId="78" borderId="65" applyNumberFormat="0" applyProtection="0">
      <alignment horizontal="left" vertical="center" indent="1"/>
    </xf>
    <xf numFmtId="0" fontId="22" fillId="68" borderId="69" applyNumberFormat="0" applyBorder="0">
      <protection locked="0"/>
    </xf>
    <xf numFmtId="0" fontId="262" fillId="83" borderId="67" applyNumberFormat="0">
      <alignment horizontal="left" vertical="top"/>
      <protection hidden="1"/>
    </xf>
    <xf numFmtId="0" fontId="165" fillId="0" borderId="53"/>
    <xf numFmtId="4" fontId="219" fillId="78" borderId="65" applyNumberFormat="0" applyProtection="0">
      <alignment horizontal="left" vertical="center" indent="1"/>
    </xf>
    <xf numFmtId="0" fontId="262" fillId="83" borderId="67" applyNumberFormat="0">
      <alignment horizontal="left" vertical="top"/>
      <protection hidden="1"/>
    </xf>
    <xf numFmtId="1" fontId="176" fillId="0" borderId="66">
      <alignment vertical="top"/>
    </xf>
    <xf numFmtId="17" fontId="192" fillId="62" borderId="68"/>
    <xf numFmtId="17" fontId="192" fillId="62" borderId="68"/>
    <xf numFmtId="0" fontId="262" fillId="83" borderId="67" applyNumberFormat="0">
      <alignment horizontal="left" vertical="top"/>
      <protection hidden="1"/>
    </xf>
    <xf numFmtId="0" fontId="165" fillId="0" borderId="53"/>
    <xf numFmtId="17" fontId="192" fillId="62" borderId="68"/>
    <xf numFmtId="0" fontId="262" fillId="83" borderId="67" applyNumberFormat="0">
      <alignment horizontal="left" vertical="top"/>
      <protection hidden="1"/>
    </xf>
    <xf numFmtId="0" fontId="262" fillId="83" borderId="67" applyNumberFormat="0">
      <alignment horizontal="left" vertical="top"/>
      <protection hidden="1"/>
    </xf>
    <xf numFmtId="4" fontId="219" fillId="78" borderId="65" applyNumberFormat="0" applyProtection="0">
      <alignment horizontal="left" vertical="center" indent="1"/>
    </xf>
    <xf numFmtId="17" fontId="192" fillId="62" borderId="68"/>
    <xf numFmtId="0" fontId="165" fillId="0" borderId="53"/>
    <xf numFmtId="0" fontId="165" fillId="0" borderId="53"/>
    <xf numFmtId="17" fontId="192" fillId="62" borderId="68"/>
    <xf numFmtId="17" fontId="192" fillId="62" borderId="68"/>
    <xf numFmtId="0" fontId="91" fillId="0" borderId="67" applyNumberFormat="0" applyAlignment="0" applyProtection="0">
      <alignment horizontal="left" vertical="center"/>
    </xf>
    <xf numFmtId="0" fontId="165" fillId="0" borderId="53"/>
    <xf numFmtId="0" fontId="91" fillId="0" borderId="67" applyNumberFormat="0" applyAlignment="0" applyProtection="0">
      <alignment horizontal="left" vertical="center"/>
    </xf>
    <xf numFmtId="0" fontId="165" fillId="0" borderId="53"/>
    <xf numFmtId="0" fontId="165" fillId="0" borderId="53"/>
    <xf numFmtId="4" fontId="219" fillId="78" borderId="65" applyNumberFormat="0" applyProtection="0">
      <alignment horizontal="left" vertical="center" indent="1"/>
    </xf>
    <xf numFmtId="0" fontId="165" fillId="0" borderId="53"/>
    <xf numFmtId="17" fontId="192" fillId="62" borderId="68"/>
    <xf numFmtId="4" fontId="219" fillId="78" borderId="65" applyNumberFormat="0" applyProtection="0">
      <alignment horizontal="left" vertical="center" indent="1"/>
    </xf>
    <xf numFmtId="4" fontId="219" fillId="78" borderId="65" applyNumberFormat="0" applyProtection="0">
      <alignment horizontal="left" vertical="center" indent="1"/>
    </xf>
    <xf numFmtId="0" fontId="165" fillId="0" borderId="53"/>
    <xf numFmtId="17" fontId="192" fillId="62" borderId="68"/>
    <xf numFmtId="0" fontId="165" fillId="0" borderId="53"/>
    <xf numFmtId="0" fontId="165" fillId="0" borderId="53"/>
    <xf numFmtId="0" fontId="91" fillId="0" borderId="67" applyNumberFormat="0" applyAlignment="0" applyProtection="0">
      <alignment horizontal="left" vertical="center"/>
    </xf>
    <xf numFmtId="0" fontId="22" fillId="68" borderId="69" applyNumberFormat="0" applyBorder="0">
      <protection locked="0"/>
    </xf>
    <xf numFmtId="0" fontId="91" fillId="0" borderId="67" applyNumberFormat="0" applyAlignment="0" applyProtection="0">
      <alignment horizontal="left" vertical="center"/>
    </xf>
    <xf numFmtId="1" fontId="176" fillId="0" borderId="66">
      <alignment vertical="top"/>
    </xf>
    <xf numFmtId="17" fontId="192" fillId="62" borderId="68"/>
    <xf numFmtId="4" fontId="219" fillId="78" borderId="65" applyNumberFormat="0" applyProtection="0">
      <alignment horizontal="left" vertical="center" indent="1"/>
    </xf>
    <xf numFmtId="4" fontId="219" fillId="78" borderId="65" applyNumberFormat="0" applyProtection="0">
      <alignment horizontal="left" vertical="center" indent="1"/>
    </xf>
    <xf numFmtId="0" fontId="165" fillId="0" borderId="53"/>
    <xf numFmtId="17" fontId="192" fillId="62" borderId="68"/>
    <xf numFmtId="17" fontId="192" fillId="62" borderId="68"/>
    <xf numFmtId="0" fontId="22" fillId="68" borderId="69" applyNumberFormat="0" applyBorder="0">
      <protection locked="0"/>
    </xf>
    <xf numFmtId="17" fontId="192" fillId="62" borderId="68"/>
    <xf numFmtId="0" fontId="22" fillId="68" borderId="69" applyNumberFormat="0" applyBorder="0">
      <protection locked="0"/>
    </xf>
    <xf numFmtId="17" fontId="192" fillId="62" borderId="68"/>
    <xf numFmtId="0" fontId="91" fillId="0" borderId="67" applyNumberFormat="0" applyAlignment="0" applyProtection="0">
      <alignment horizontal="left" vertical="center"/>
    </xf>
    <xf numFmtId="1" fontId="176" fillId="0" borderId="66">
      <alignment vertical="top"/>
    </xf>
    <xf numFmtId="0" fontId="262" fillId="83" borderId="67" applyNumberFormat="0">
      <alignment horizontal="left" vertical="top"/>
      <protection hidden="1"/>
    </xf>
    <xf numFmtId="4" fontId="219" fillId="78" borderId="65" applyNumberFormat="0" applyProtection="0">
      <alignment horizontal="left" vertical="center" indent="1"/>
    </xf>
    <xf numFmtId="4" fontId="219" fillId="78" borderId="65" applyNumberFormat="0" applyProtection="0">
      <alignment horizontal="left" vertical="center" indent="1"/>
    </xf>
    <xf numFmtId="0" fontId="22" fillId="68" borderId="69" applyNumberFormat="0" applyBorder="0">
      <protection locked="0"/>
    </xf>
    <xf numFmtId="0" fontId="22" fillId="68" borderId="69" applyNumberFormat="0" applyBorder="0">
      <protection locked="0"/>
    </xf>
    <xf numFmtId="17" fontId="192" fillId="62" borderId="68"/>
    <xf numFmtId="1" fontId="176" fillId="0" borderId="66">
      <alignment vertical="top"/>
    </xf>
    <xf numFmtId="0" fontId="165" fillId="0" borderId="53"/>
    <xf numFmtId="17" fontId="192" fillId="62" borderId="68"/>
    <xf numFmtId="0" fontId="165" fillId="0" borderId="53"/>
    <xf numFmtId="0" fontId="91" fillId="0" borderId="67" applyNumberFormat="0" applyAlignment="0" applyProtection="0">
      <alignment horizontal="left" vertical="center"/>
    </xf>
    <xf numFmtId="4" fontId="219" fillId="78" borderId="65" applyNumberFormat="0" applyProtection="0">
      <alignment horizontal="left" vertical="center" indent="1"/>
    </xf>
    <xf numFmtId="0" fontId="22" fillId="68" borderId="69" applyNumberFormat="0" applyBorder="0">
      <protection locked="0"/>
    </xf>
    <xf numFmtId="0" fontId="165" fillId="0" borderId="53"/>
    <xf numFmtId="17" fontId="192" fillId="62" borderId="68"/>
    <xf numFmtId="0" fontId="22" fillId="68" borderId="69" applyNumberFormat="0" applyBorder="0">
      <protection locked="0"/>
    </xf>
    <xf numFmtId="0" fontId="22" fillId="68" borderId="69" applyNumberFormat="0" applyBorder="0">
      <protection locked="0"/>
    </xf>
    <xf numFmtId="17" fontId="192" fillId="62" borderId="68"/>
    <xf numFmtId="0" fontId="91" fillId="0" borderId="67" applyNumberFormat="0" applyAlignment="0" applyProtection="0">
      <alignment horizontal="left" vertical="center"/>
    </xf>
    <xf numFmtId="1" fontId="176" fillId="0" borderId="66">
      <alignment vertical="top"/>
    </xf>
    <xf numFmtId="0" fontId="262" fillId="83" borderId="67" applyNumberFormat="0">
      <alignment horizontal="left" vertical="top"/>
      <protection hidden="1"/>
    </xf>
    <xf numFmtId="4" fontId="219" fillId="78" borderId="65" applyNumberFormat="0" applyProtection="0">
      <alignment horizontal="left" vertical="center" indent="1"/>
    </xf>
    <xf numFmtId="4" fontId="219" fillId="78" borderId="65" applyNumberFormat="0" applyProtection="0">
      <alignment horizontal="left" vertical="center" indent="1"/>
    </xf>
    <xf numFmtId="0" fontId="262" fillId="83" borderId="67" applyNumberFormat="0">
      <alignment horizontal="left" vertical="top"/>
      <protection hidden="1"/>
    </xf>
    <xf numFmtId="0" fontId="22" fillId="68" borderId="69" applyNumberFormat="0" applyBorder="0">
      <protection locked="0"/>
    </xf>
    <xf numFmtId="4" fontId="219" fillId="78" borderId="65" applyNumberFormat="0" applyProtection="0">
      <alignment horizontal="left" vertical="center" indent="1"/>
    </xf>
    <xf numFmtId="4" fontId="219" fillId="78" borderId="65" applyNumberFormat="0" applyProtection="0">
      <alignment horizontal="left" vertical="center" indent="1"/>
    </xf>
    <xf numFmtId="0" fontId="22" fillId="68" borderId="69" applyNumberFormat="0" applyBorder="0">
      <protection locked="0"/>
    </xf>
    <xf numFmtId="1" fontId="176" fillId="0" borderId="66">
      <alignment vertical="top"/>
    </xf>
    <xf numFmtId="0" fontId="9" fillId="0" borderId="0"/>
    <xf numFmtId="1" fontId="176" fillId="0" borderId="66">
      <alignment vertical="top"/>
    </xf>
    <xf numFmtId="4" fontId="219" fillId="78" borderId="65" applyNumberFormat="0" applyProtection="0">
      <alignment horizontal="left" vertical="center" indent="1"/>
    </xf>
    <xf numFmtId="0" fontId="22" fillId="68" borderId="69" applyNumberFormat="0" applyBorder="0">
      <protection locked="0"/>
    </xf>
    <xf numFmtId="0" fontId="165" fillId="0" borderId="53"/>
    <xf numFmtId="17" fontId="192" fillId="62" borderId="68"/>
    <xf numFmtId="0" fontId="262" fillId="83" borderId="67" applyNumberFormat="0">
      <alignment horizontal="left" vertical="top"/>
      <protection hidden="1"/>
    </xf>
    <xf numFmtId="4" fontId="219" fillId="78" borderId="65" applyNumberFormat="0" applyProtection="0">
      <alignment horizontal="left" vertical="center" indent="1"/>
    </xf>
    <xf numFmtId="0" fontId="165" fillId="0" borderId="53"/>
    <xf numFmtId="1" fontId="176" fillId="0" borderId="66">
      <alignment vertical="top"/>
    </xf>
    <xf numFmtId="17" fontId="192" fillId="62" borderId="68"/>
    <xf numFmtId="0" fontId="262" fillId="83" borderId="67" applyNumberFormat="0">
      <alignment horizontal="left" vertical="top"/>
      <protection hidden="1"/>
    </xf>
    <xf numFmtId="1" fontId="176" fillId="0" borderId="66">
      <alignment vertical="top"/>
    </xf>
    <xf numFmtId="0" fontId="165" fillId="0" borderId="53"/>
    <xf numFmtId="4" fontId="219" fillId="78" borderId="65" applyNumberFormat="0" applyProtection="0">
      <alignment horizontal="left" vertical="center" indent="1"/>
    </xf>
    <xf numFmtId="17" fontId="192" fillId="62" borderId="68"/>
    <xf numFmtId="17" fontId="192" fillId="62" borderId="68"/>
    <xf numFmtId="0" fontId="262" fillId="83" borderId="67" applyNumberFormat="0">
      <alignment horizontal="left" vertical="top"/>
      <protection hidden="1"/>
    </xf>
    <xf numFmtId="1" fontId="176" fillId="0" borderId="66">
      <alignment vertical="top"/>
    </xf>
    <xf numFmtId="17" fontId="192" fillId="62" borderId="68"/>
    <xf numFmtId="0" fontId="262" fillId="83" borderId="67" applyNumberFormat="0">
      <alignment horizontal="left" vertical="top"/>
      <protection hidden="1"/>
    </xf>
    <xf numFmtId="4" fontId="219" fillId="78" borderId="65" applyNumberFormat="0" applyProtection="0">
      <alignment horizontal="left" vertical="center" indent="1"/>
    </xf>
    <xf numFmtId="1" fontId="176" fillId="0" borderId="66">
      <alignment vertical="top"/>
    </xf>
    <xf numFmtId="0" fontId="165" fillId="0" borderId="53"/>
    <xf numFmtId="17" fontId="192" fillId="62" borderId="68"/>
    <xf numFmtId="0" fontId="262" fillId="83" borderId="67" applyNumberFormat="0">
      <alignment horizontal="left" vertical="top"/>
      <protection hidden="1"/>
    </xf>
    <xf numFmtId="0" fontId="165" fillId="0" borderId="53"/>
    <xf numFmtId="4" fontId="219" fillId="78" borderId="65" applyNumberFormat="0" applyProtection="0">
      <alignment horizontal="left" vertical="center" indent="1"/>
    </xf>
    <xf numFmtId="0" fontId="9" fillId="0" borderId="0"/>
    <xf numFmtId="43" fontId="9" fillId="0" borderId="0" applyFont="0" applyFill="0" applyBorder="0" applyAlignment="0" applyProtection="0"/>
    <xf numFmtId="165" fontId="9" fillId="0" borderId="0" applyFont="0" applyFill="0" applyBorder="0" applyAlignment="0" applyProtection="0"/>
    <xf numFmtId="0" fontId="9" fillId="0" borderId="0"/>
    <xf numFmtId="0" fontId="206" fillId="66" borderId="53"/>
    <xf numFmtId="0" fontId="149" fillId="41" borderId="26" applyNumberFormat="0" applyAlignment="0" applyProtection="0"/>
    <xf numFmtId="0" fontId="202" fillId="0" borderId="49"/>
    <xf numFmtId="0" fontId="188" fillId="0" borderId="53"/>
    <xf numFmtId="0" fontId="188" fillId="0" borderId="53"/>
    <xf numFmtId="0" fontId="191" fillId="0" borderId="53"/>
    <xf numFmtId="0" fontId="94" fillId="41" borderId="26" applyNumberFormat="0" applyAlignment="0" applyProtection="0"/>
    <xf numFmtId="0" fontId="165" fillId="0" borderId="53"/>
    <xf numFmtId="0" fontId="165" fillId="0" borderId="53"/>
    <xf numFmtId="0" fontId="157" fillId="0" borderId="35" applyNumberFormat="0" applyFill="0" applyAlignment="0" applyProtection="0"/>
    <xf numFmtId="0" fontId="157" fillId="0" borderId="35" applyNumberFormat="0" applyFill="0" applyAlignment="0" applyProtection="0"/>
    <xf numFmtId="0" fontId="157" fillId="0" borderId="35" applyNumberFormat="0" applyFill="0" applyAlignment="0" applyProtection="0"/>
    <xf numFmtId="0" fontId="157" fillId="0" borderId="35" applyNumberFormat="0" applyFill="0" applyAlignment="0" applyProtection="0"/>
    <xf numFmtId="0" fontId="156" fillId="54" borderId="33" applyNumberFormat="0" applyAlignment="0" applyProtection="0"/>
    <xf numFmtId="0" fontId="156" fillId="54" borderId="33" applyNumberFormat="0" applyAlignment="0" applyProtection="0"/>
    <xf numFmtId="0" fontId="155" fillId="54" borderId="33" applyNumberFormat="0" applyAlignment="0" applyProtection="0"/>
    <xf numFmtId="0" fontId="43" fillId="57" borderId="32" applyNumberFormat="0" applyFont="0" applyAlignment="0" applyProtection="0"/>
    <xf numFmtId="0" fontId="43" fillId="57" borderId="32" applyNumberFormat="0" applyFont="0" applyAlignment="0" applyProtection="0"/>
    <xf numFmtId="0" fontId="134" fillId="54" borderId="26" applyNumberFormat="0" applyAlignment="0" applyProtection="0"/>
    <xf numFmtId="0" fontId="43" fillId="57" borderId="32" applyNumberFormat="0" applyFont="0" applyAlignment="0" applyProtection="0"/>
    <xf numFmtId="0" fontId="157" fillId="0" borderId="35" applyNumberFormat="0" applyFill="0" applyAlignment="0" applyProtection="0"/>
    <xf numFmtId="0" fontId="157" fillId="0" borderId="35" applyNumberFormat="0" applyFill="0" applyAlignment="0" applyProtection="0"/>
    <xf numFmtId="0" fontId="158" fillId="0" borderId="35" applyNumberFormat="0" applyFill="0" applyAlignment="0" applyProtection="0"/>
    <xf numFmtId="0" fontId="157" fillId="0" borderId="35" applyNumberFormat="0" applyFill="0" applyAlignment="0" applyProtection="0"/>
    <xf numFmtId="0" fontId="158" fillId="0" borderId="35" applyNumberFormat="0" applyFill="0" applyAlignment="0" applyProtection="0"/>
    <xf numFmtId="0" fontId="157" fillId="0" borderId="35" applyNumberFormat="0" applyFill="0" applyAlignment="0" applyProtection="0"/>
    <xf numFmtId="0" fontId="158" fillId="0" borderId="35" applyNumberFormat="0" applyFill="0" applyAlignment="0" applyProtection="0"/>
    <xf numFmtId="175" fontId="157" fillId="0" borderId="35" applyNumberFormat="0" applyFill="0" applyAlignment="0" applyProtection="0"/>
    <xf numFmtId="0" fontId="158" fillId="0" borderId="35" applyNumberFormat="0" applyFill="0" applyAlignment="0" applyProtection="0"/>
    <xf numFmtId="0" fontId="157" fillId="0" borderId="35" applyNumberFormat="0" applyFill="0" applyAlignment="0" applyProtection="0"/>
    <xf numFmtId="0" fontId="157" fillId="0" borderId="35" applyNumberFormat="0" applyFill="0" applyAlignment="0" applyProtection="0"/>
    <xf numFmtId="0" fontId="155" fillId="54" borderId="33" applyNumberFormat="0" applyAlignment="0" applyProtection="0"/>
    <xf numFmtId="0" fontId="155" fillId="54" borderId="33" applyNumberFormat="0" applyAlignment="0" applyProtection="0"/>
    <xf numFmtId="0" fontId="155" fillId="54" borderId="33" applyNumberFormat="0" applyAlignment="0" applyProtection="0"/>
    <xf numFmtId="0" fontId="155" fillId="54" borderId="33" applyNumberFormat="0" applyAlignment="0" applyProtection="0"/>
    <xf numFmtId="0" fontId="155" fillId="54" borderId="33" applyNumberFormat="0" applyAlignment="0" applyProtection="0"/>
    <xf numFmtId="0" fontId="155" fillId="54" borderId="33" applyNumberFormat="0" applyAlignment="0" applyProtection="0"/>
    <xf numFmtId="0" fontId="155" fillId="54" borderId="33" applyNumberFormat="0" applyAlignment="0" applyProtection="0"/>
    <xf numFmtId="0" fontId="156" fillId="54" borderId="33" applyNumberFormat="0" applyAlignment="0" applyProtection="0"/>
    <xf numFmtId="0" fontId="156" fillId="54" borderId="33" applyNumberFormat="0" applyAlignment="0" applyProtection="0"/>
    <xf numFmtId="175" fontId="155" fillId="54" borderId="33" applyNumberFormat="0" applyAlignment="0" applyProtection="0"/>
    <xf numFmtId="0" fontId="43" fillId="57" borderId="32" applyNumberFormat="0" applyFont="0" applyAlignment="0" applyProtection="0"/>
    <xf numFmtId="0" fontId="155" fillId="54" borderId="33" applyNumberFormat="0" applyAlignment="0" applyProtection="0"/>
    <xf numFmtId="0" fontId="43" fillId="57" borderId="32" applyNumberFormat="0" applyFont="0" applyAlignment="0" applyProtection="0"/>
    <xf numFmtId="0" fontId="43" fillId="57" borderId="32" applyNumberFormat="0" applyFont="0" applyAlignment="0" applyProtection="0"/>
    <xf numFmtId="0" fontId="43" fillId="57" borderId="32" applyNumberFormat="0" applyFont="0" applyAlignment="0" applyProtection="0"/>
    <xf numFmtId="0" fontId="45" fillId="57" borderId="32" applyNumberFormat="0" applyFont="0" applyAlignment="0" applyProtection="0"/>
    <xf numFmtId="0" fontId="43" fillId="57" borderId="32" applyNumberFormat="0" applyFont="0" applyAlignment="0" applyProtection="0"/>
    <xf numFmtId="0" fontId="135" fillId="54" borderId="26" applyNumberFormat="0" applyAlignment="0" applyProtection="0"/>
    <xf numFmtId="0" fontId="134" fillId="54" borderId="26" applyNumberFormat="0" applyAlignment="0" applyProtection="0"/>
    <xf numFmtId="0" fontId="94" fillId="41" borderId="26" applyNumberFormat="0" applyAlignment="0" applyProtection="0"/>
    <xf numFmtId="0" fontId="84" fillId="54" borderId="26" applyNumberFormat="0" applyAlignment="0" applyProtection="0"/>
    <xf numFmtId="0" fontId="84" fillId="54" borderId="26" applyNumberFormat="0" applyAlignment="0" applyProtection="0"/>
    <xf numFmtId="0" fontId="84" fillId="54" borderId="26" applyNumberFormat="0" applyAlignment="0" applyProtection="0"/>
    <xf numFmtId="0" fontId="84" fillId="54" borderId="26" applyNumberFormat="0" applyAlignment="0" applyProtection="0"/>
    <xf numFmtId="0" fontId="165" fillId="0" borderId="53"/>
    <xf numFmtId="0" fontId="165" fillId="0" borderId="53"/>
    <xf numFmtId="0" fontId="175" fillId="60" borderId="53"/>
    <xf numFmtId="0" fontId="135" fillId="54" borderId="26" applyNumberFormat="0" applyAlignment="0" applyProtection="0"/>
    <xf numFmtId="0" fontId="91" fillId="0" borderId="47">
      <alignment horizontal="left" vertical="center"/>
    </xf>
    <xf numFmtId="0" fontId="91" fillId="0" borderId="67" applyNumberFormat="0" applyAlignment="0" applyProtection="0">
      <alignment horizontal="left" vertical="center"/>
    </xf>
    <xf numFmtId="0" fontId="199" fillId="59" borderId="53"/>
    <xf numFmtId="0" fontId="199" fillId="59" borderId="53"/>
    <xf numFmtId="0" fontId="199" fillId="0" borderId="53"/>
    <xf numFmtId="1" fontId="176" fillId="0" borderId="66">
      <alignment vertical="top"/>
    </xf>
    <xf numFmtId="0" fontId="135" fillId="54" borderId="26" applyNumberFormat="0" applyAlignment="0" applyProtection="0"/>
    <xf numFmtId="0" fontId="191" fillId="0" borderId="53"/>
    <xf numFmtId="0" fontId="188" fillId="0" borderId="53"/>
    <xf numFmtId="0" fontId="188" fillId="0" borderId="53"/>
    <xf numFmtId="0" fontId="175" fillId="60" borderId="53"/>
    <xf numFmtId="0" fontId="199" fillId="0" borderId="53"/>
    <xf numFmtId="0" fontId="199" fillId="59" borderId="53"/>
    <xf numFmtId="0" fontId="199" fillId="59" borderId="53"/>
    <xf numFmtId="0" fontId="45" fillId="57" borderId="32" applyNumberFormat="0" applyFont="0" applyAlignment="0" applyProtection="0"/>
    <xf numFmtId="0" fontId="43" fillId="57" borderId="32" applyNumberFormat="0" applyFont="0" applyAlignment="0" applyProtection="0"/>
    <xf numFmtId="0" fontId="43" fillId="57" borderId="32" applyNumberFormat="0" applyFont="0" applyAlignment="0" applyProtection="0"/>
    <xf numFmtId="0" fontId="45" fillId="57" borderId="32" applyNumberFormat="0" applyFont="0" applyAlignment="0" applyProtection="0"/>
    <xf numFmtId="175" fontId="23" fillId="57" borderId="32" applyNumberFormat="0" applyFont="0" applyAlignment="0" applyProtection="0"/>
    <xf numFmtId="0" fontId="137" fillId="57" borderId="32" applyNumberFormat="0" applyFont="0" applyAlignment="0" applyProtection="0"/>
    <xf numFmtId="0" fontId="149" fillId="41" borderId="26" applyNumberFormat="0" applyAlignment="0" applyProtection="0"/>
    <xf numFmtId="0" fontId="206" fillId="66" borderId="53"/>
    <xf numFmtId="0" fontId="148" fillId="41" borderId="26" applyNumberFormat="0" applyAlignment="0" applyProtection="0"/>
    <xf numFmtId="0" fontId="148" fillId="41" borderId="26" applyNumberFormat="0" applyAlignment="0" applyProtection="0"/>
    <xf numFmtId="0" fontId="148" fillId="41" borderId="26" applyNumberFormat="0" applyAlignment="0" applyProtection="0"/>
    <xf numFmtId="0" fontId="148" fillId="41" borderId="26" applyNumberFormat="0" applyAlignment="0" applyProtection="0"/>
    <xf numFmtId="0" fontId="148" fillId="41" borderId="26" applyNumberFormat="0" applyAlignment="0" applyProtection="0"/>
    <xf numFmtId="0" fontId="149" fillId="41" borderId="26" applyNumberFormat="0" applyAlignment="0" applyProtection="0"/>
    <xf numFmtId="0" fontId="148" fillId="41" borderId="26" applyNumberFormat="0" applyAlignment="0" applyProtection="0"/>
    <xf numFmtId="0" fontId="149" fillId="41" borderId="26" applyNumberFormat="0" applyAlignment="0" applyProtection="0"/>
    <xf numFmtId="0" fontId="148" fillId="41" borderId="26" applyNumberFormat="0" applyAlignment="0" applyProtection="0"/>
    <xf numFmtId="0" fontId="148" fillId="41" borderId="26" applyNumberFormat="0" applyAlignment="0" applyProtection="0"/>
    <xf numFmtId="0" fontId="149" fillId="41" borderId="26" applyNumberFormat="0" applyAlignment="0" applyProtection="0"/>
    <xf numFmtId="175" fontId="148" fillId="41" borderId="26" applyNumberFormat="0" applyAlignment="0" applyProtection="0"/>
    <xf numFmtId="0" fontId="149" fillId="41" borderId="26" applyNumberFormat="0" applyAlignment="0" applyProtection="0"/>
    <xf numFmtId="0" fontId="148" fillId="41" borderId="26" applyNumberFormat="0" applyAlignment="0" applyProtection="0"/>
    <xf numFmtId="0" fontId="148" fillId="41" borderId="26" applyNumberFormat="0" applyAlignment="0" applyProtection="0"/>
    <xf numFmtId="0" fontId="134" fillId="54" borderId="26" applyNumberFormat="0" applyAlignment="0" applyProtection="0"/>
    <xf numFmtId="0" fontId="134" fillId="54" borderId="26" applyNumberFormat="0" applyAlignment="0" applyProtection="0"/>
    <xf numFmtId="0" fontId="134" fillId="54" borderId="26" applyNumberFormat="0" applyAlignment="0" applyProtection="0"/>
    <xf numFmtId="0" fontId="135" fillId="54" borderId="26" applyNumberFormat="0" applyAlignment="0" applyProtection="0"/>
    <xf numFmtId="0" fontId="134" fillId="54" borderId="26" applyNumberFormat="0" applyAlignment="0" applyProtection="0"/>
    <xf numFmtId="0" fontId="134" fillId="54" borderId="26" applyNumberFormat="0" applyAlignment="0" applyProtection="0"/>
    <xf numFmtId="0" fontId="135" fillId="54" borderId="26" applyNumberFormat="0" applyAlignment="0" applyProtection="0"/>
    <xf numFmtId="175" fontId="134" fillId="54" borderId="26" applyNumberFormat="0" applyAlignment="0" applyProtection="0"/>
    <xf numFmtId="0" fontId="135" fillId="54" borderId="26" applyNumberFormat="0" applyAlignment="0" applyProtection="0"/>
    <xf numFmtId="0" fontId="134" fillId="54" borderId="26" applyNumberFormat="0" applyAlignment="0" applyProtection="0"/>
    <xf numFmtId="0" fontId="134" fillId="54" borderId="26" applyNumberFormat="0" applyAlignment="0" applyProtection="0"/>
    <xf numFmtId="0" fontId="100" fillId="0" borderId="35" applyNumberFormat="0" applyFill="0" applyAlignment="0" applyProtection="0"/>
    <xf numFmtId="0" fontId="100" fillId="0" borderId="35" applyNumberFormat="0" applyFill="0" applyAlignment="0" applyProtection="0"/>
    <xf numFmtId="0" fontId="98" fillId="54" borderId="33" applyNumberFormat="0" applyAlignment="0" applyProtection="0"/>
    <xf numFmtId="0" fontId="98" fillId="54" borderId="33" applyNumberFormat="0" applyAlignment="0" applyProtection="0"/>
    <xf numFmtId="0" fontId="98" fillId="54" borderId="33" applyNumberFormat="0" applyAlignment="0" applyProtection="0"/>
    <xf numFmtId="0" fontId="98" fillId="54" borderId="33" applyNumberFormat="0" applyAlignment="0" applyProtection="0"/>
    <xf numFmtId="0" fontId="48" fillId="57" borderId="32" applyNumberFormat="0" applyFont="0" applyAlignment="0" applyProtection="0"/>
    <xf numFmtId="0" fontId="48" fillId="57" borderId="32" applyNumberFormat="0" applyFont="0" applyAlignment="0" applyProtection="0"/>
    <xf numFmtId="0" fontId="48" fillId="57" borderId="32" applyNumberFormat="0" applyFont="0" applyAlignment="0" applyProtection="0"/>
    <xf numFmtId="0" fontId="48" fillId="57" borderId="32" applyNumberFormat="0" applyFont="0" applyAlignment="0" applyProtection="0"/>
    <xf numFmtId="0" fontId="94" fillId="41" borderId="26" applyNumberFormat="0" applyAlignment="0" applyProtection="0"/>
    <xf numFmtId="0" fontId="94" fillId="41" borderId="26" applyNumberFormat="0" applyAlignment="0" applyProtection="0"/>
    <xf numFmtId="0" fontId="22" fillId="57" borderId="32" applyNumberFormat="0" applyFont="0" applyAlignment="0" applyProtection="0"/>
    <xf numFmtId="0" fontId="156" fillId="54" borderId="33" applyNumberFormat="0" applyAlignment="0" applyProtection="0"/>
    <xf numFmtId="4" fontId="219" fillId="68" borderId="58" applyNumberFormat="0" applyProtection="0">
      <alignment vertical="center"/>
    </xf>
    <xf numFmtId="4" fontId="220" fillId="68" borderId="58" applyNumberFormat="0" applyProtection="0">
      <alignment vertical="center"/>
    </xf>
    <xf numFmtId="4" fontId="221" fillId="68" borderId="58" applyNumberFormat="0" applyProtection="0">
      <alignment horizontal="left" vertical="center" indent="1"/>
    </xf>
    <xf numFmtId="0" fontId="157" fillId="68" borderId="58" applyNumberFormat="0" applyProtection="0">
      <alignment horizontal="left" vertical="top" indent="1"/>
    </xf>
    <xf numFmtId="4" fontId="221" fillId="70" borderId="58" applyNumberFormat="0" applyProtection="0">
      <alignment horizontal="right" vertical="center"/>
    </xf>
    <xf numFmtId="4" fontId="221" fillId="71" borderId="58" applyNumberFormat="0" applyProtection="0">
      <alignment horizontal="right" vertical="center"/>
    </xf>
    <xf numFmtId="4" fontId="221" fillId="72" borderId="58" applyNumberFormat="0" applyProtection="0">
      <alignment horizontal="right" vertical="center"/>
    </xf>
    <xf numFmtId="4" fontId="221" fillId="61" borderId="58" applyNumberFormat="0" applyProtection="0">
      <alignment horizontal="right" vertical="center"/>
    </xf>
    <xf numFmtId="4" fontId="221" fillId="73" borderId="58" applyNumberFormat="0" applyProtection="0">
      <alignment horizontal="right" vertical="center"/>
    </xf>
    <xf numFmtId="4" fontId="221" fillId="74" borderId="58" applyNumberFormat="0" applyProtection="0">
      <alignment horizontal="right" vertical="center"/>
    </xf>
    <xf numFmtId="4" fontId="221" fillId="75" borderId="58" applyNumberFormat="0" applyProtection="0">
      <alignment horizontal="right" vertical="center"/>
    </xf>
    <xf numFmtId="4" fontId="221" fillId="76" borderId="58" applyNumberFormat="0" applyProtection="0">
      <alignment horizontal="right" vertical="center"/>
    </xf>
    <xf numFmtId="4" fontId="221" fillId="77" borderId="58" applyNumberFormat="0" applyProtection="0">
      <alignment horizontal="right" vertical="center"/>
    </xf>
    <xf numFmtId="4" fontId="219" fillId="78" borderId="65" applyNumberFormat="0" applyProtection="0">
      <alignment horizontal="left" vertical="center" indent="1"/>
    </xf>
    <xf numFmtId="4" fontId="221" fillId="79" borderId="58" applyNumberFormat="0" applyProtection="0">
      <alignment horizontal="right" vertical="center"/>
    </xf>
    <xf numFmtId="0" fontId="22" fillId="69" borderId="58" applyNumberFormat="0" applyProtection="0">
      <alignment horizontal="left" vertical="center" indent="1"/>
    </xf>
    <xf numFmtId="0" fontId="22" fillId="69" borderId="58" applyNumberFormat="0" applyProtection="0">
      <alignment horizontal="left" vertical="top" indent="1"/>
    </xf>
    <xf numFmtId="0" fontId="22" fillId="80" borderId="58" applyNumberFormat="0" applyProtection="0">
      <alignment horizontal="left" vertical="center" indent="1"/>
    </xf>
    <xf numFmtId="0" fontId="22" fillId="80" borderId="58" applyNumberFormat="0" applyProtection="0">
      <alignment horizontal="left" vertical="top" indent="1"/>
    </xf>
    <xf numFmtId="0" fontId="22" fillId="79" borderId="58" applyNumberFormat="0" applyProtection="0">
      <alignment horizontal="left" vertical="center" indent="1"/>
    </xf>
    <xf numFmtId="0" fontId="22" fillId="79" borderId="58" applyNumberFormat="0" applyProtection="0">
      <alignment horizontal="left" vertical="top" indent="1"/>
    </xf>
    <xf numFmtId="0" fontId="22" fillId="81" borderId="58" applyNumberFormat="0" applyProtection="0">
      <alignment horizontal="left" vertical="center" indent="1"/>
    </xf>
    <xf numFmtId="0" fontId="22" fillId="81" borderId="58" applyNumberFormat="0" applyProtection="0">
      <alignment horizontal="left" vertical="top" indent="1"/>
    </xf>
    <xf numFmtId="4" fontId="221" fillId="81" borderId="58" applyNumberFormat="0" applyProtection="0">
      <alignment vertical="center"/>
    </xf>
    <xf numFmtId="4" fontId="222" fillId="81" borderId="58" applyNumberFormat="0" applyProtection="0">
      <alignment vertical="center"/>
    </xf>
    <xf numFmtId="4" fontId="219" fillId="79" borderId="60" applyNumberFormat="0" applyProtection="0">
      <alignment horizontal="left" vertical="center" indent="1"/>
    </xf>
    <xf numFmtId="0" fontId="129" fillId="64" borderId="58" applyNumberFormat="0" applyProtection="0">
      <alignment horizontal="left" vertical="top" indent="1"/>
    </xf>
    <xf numFmtId="4" fontId="221" fillId="81" borderId="58" applyNumberFormat="0" applyProtection="0">
      <alignment horizontal="right" vertical="center"/>
    </xf>
    <xf numFmtId="4" fontId="222" fillId="81" borderId="58" applyNumberFormat="0" applyProtection="0">
      <alignment horizontal="right" vertical="center"/>
    </xf>
    <xf numFmtId="4" fontId="219" fillId="79" borderId="58" applyNumberFormat="0" applyProtection="0">
      <alignment horizontal="left" vertical="center" indent="1"/>
    </xf>
    <xf numFmtId="0" fontId="129" fillId="80" borderId="58" applyNumberFormat="0" applyProtection="0">
      <alignment horizontal="left" vertical="top" indent="1"/>
    </xf>
    <xf numFmtId="4" fontId="223" fillId="80" borderId="60" applyNumberFormat="0" applyProtection="0">
      <alignment horizontal="left" vertical="center" indent="1"/>
    </xf>
    <xf numFmtId="4" fontId="224" fillId="81" borderId="58" applyNumberFormat="0" applyProtection="0">
      <alignment horizontal="right" vertical="center"/>
    </xf>
    <xf numFmtId="0" fontId="189" fillId="0" borderId="53"/>
    <xf numFmtId="0" fontId="191" fillId="0" borderId="53"/>
    <xf numFmtId="0" fontId="158" fillId="0" borderId="35" applyNumberFormat="0" applyFill="0" applyAlignment="0" applyProtection="0"/>
    <xf numFmtId="0" fontId="206" fillId="0" borderId="53"/>
    <xf numFmtId="0" fontId="230" fillId="0" borderId="53"/>
    <xf numFmtId="0" fontId="84" fillId="54" borderId="26" applyNumberFormat="0" applyAlignment="0" applyProtection="0"/>
    <xf numFmtId="0" fontId="84" fillId="54" borderId="26" applyNumberFormat="0" applyAlignment="0" applyProtection="0"/>
    <xf numFmtId="0" fontId="155" fillId="54" borderId="33" applyNumberFormat="0" applyAlignment="0" applyProtection="0"/>
    <xf numFmtId="0" fontId="134" fillId="54" borderId="26" applyNumberFormat="0" applyAlignment="0" applyProtection="0"/>
    <xf numFmtId="0" fontId="48" fillId="57" borderId="32" applyNumberFormat="0" applyFont="0" applyAlignment="0" applyProtection="0"/>
    <xf numFmtId="0" fontId="48" fillId="57" borderId="32" applyNumberFormat="0" applyFont="0" applyAlignment="0" applyProtection="0"/>
    <xf numFmtId="0" fontId="48" fillId="57" borderId="32" applyNumberFormat="0" applyFont="0" applyAlignment="0" applyProtection="0"/>
    <xf numFmtId="0" fontId="48" fillId="57" borderId="32" applyNumberFormat="0" applyFont="0" applyAlignment="0" applyProtection="0"/>
    <xf numFmtId="0" fontId="134" fillId="54" borderId="26" applyNumberFormat="0" applyAlignment="0" applyProtection="0"/>
    <xf numFmtId="175" fontId="23" fillId="57" borderId="32" applyNumberFormat="0" applyFont="0" applyAlignment="0" applyProtection="0"/>
    <xf numFmtId="0" fontId="45" fillId="57" borderId="32" applyNumberFormat="0" applyFont="0" applyAlignment="0" applyProtection="0"/>
    <xf numFmtId="0" fontId="43" fillId="57" borderId="32" applyNumberFormat="0" applyFont="0" applyAlignment="0" applyProtection="0"/>
    <xf numFmtId="0" fontId="43" fillId="57" borderId="32" applyNumberFormat="0" applyFont="0" applyAlignment="0" applyProtection="0"/>
    <xf numFmtId="0" fontId="43" fillId="57" borderId="32" applyNumberFormat="0" applyFont="0" applyAlignment="0" applyProtection="0"/>
    <xf numFmtId="0" fontId="45" fillId="57" borderId="32" applyNumberFormat="0" applyFont="0" applyAlignment="0" applyProtection="0"/>
    <xf numFmtId="0" fontId="43" fillId="57" borderId="32" applyNumberFormat="0" applyFont="0" applyAlignment="0" applyProtection="0"/>
    <xf numFmtId="0" fontId="43" fillId="57" borderId="32" applyNumberFormat="0" applyFont="0" applyAlignment="0" applyProtection="0"/>
    <xf numFmtId="0" fontId="43" fillId="57" borderId="32" applyNumberFormat="0" applyFont="0" applyAlignment="0" applyProtection="0"/>
    <xf numFmtId="0" fontId="165" fillId="0" borderId="53"/>
    <xf numFmtId="0" fontId="165" fillId="0" borderId="53"/>
    <xf numFmtId="0" fontId="165" fillId="0" borderId="53"/>
    <xf numFmtId="0" fontId="165" fillId="0" borderId="53"/>
    <xf numFmtId="0" fontId="175" fillId="60" borderId="53"/>
    <xf numFmtId="0" fontId="135" fillId="54" borderId="26" applyNumberFormat="0" applyAlignment="0" applyProtection="0"/>
    <xf numFmtId="4" fontId="219" fillId="78" borderId="65" applyNumberFormat="0" applyProtection="0">
      <alignment horizontal="left" vertical="center" indent="1"/>
    </xf>
    <xf numFmtId="0" fontId="191" fillId="0" borderId="53"/>
    <xf numFmtId="0" fontId="165" fillId="0" borderId="53"/>
    <xf numFmtId="0" fontId="188" fillId="0" borderId="53"/>
    <xf numFmtId="0" fontId="188" fillId="0" borderId="53"/>
    <xf numFmtId="0" fontId="199" fillId="0" borderId="53"/>
    <xf numFmtId="0" fontId="199" fillId="59" borderId="53"/>
    <xf numFmtId="0" fontId="199" fillId="59" borderId="53"/>
    <xf numFmtId="0" fontId="149" fillId="41" borderId="26" applyNumberFormat="0" applyAlignment="0" applyProtection="0"/>
    <xf numFmtId="0" fontId="206" fillId="66" borderId="53"/>
    <xf numFmtId="0" fontId="22" fillId="57" borderId="32" applyNumberFormat="0" applyFont="0" applyAlignment="0" applyProtection="0"/>
    <xf numFmtId="0" fontId="156" fillId="54" borderId="33" applyNumberFormat="0" applyAlignment="0" applyProtection="0"/>
    <xf numFmtId="4" fontId="219" fillId="68" borderId="58" applyNumberFormat="0" applyProtection="0">
      <alignment vertical="center"/>
    </xf>
    <xf numFmtId="4" fontId="220" fillId="68" borderId="58" applyNumberFormat="0" applyProtection="0">
      <alignment vertical="center"/>
    </xf>
    <xf numFmtId="4" fontId="221" fillId="68" borderId="58" applyNumberFormat="0" applyProtection="0">
      <alignment horizontal="left" vertical="center" indent="1"/>
    </xf>
    <xf numFmtId="0" fontId="157" fillId="68" borderId="58" applyNumberFormat="0" applyProtection="0">
      <alignment horizontal="left" vertical="top" indent="1"/>
    </xf>
    <xf numFmtId="4" fontId="221" fillId="70" borderId="58" applyNumberFormat="0" applyProtection="0">
      <alignment horizontal="right" vertical="center"/>
    </xf>
    <xf numFmtId="4" fontId="221" fillId="71" borderId="58" applyNumberFormat="0" applyProtection="0">
      <alignment horizontal="right" vertical="center"/>
    </xf>
    <xf numFmtId="4" fontId="221" fillId="72" borderId="58" applyNumberFormat="0" applyProtection="0">
      <alignment horizontal="right" vertical="center"/>
    </xf>
    <xf numFmtId="4" fontId="221" fillId="61" borderId="58" applyNumberFormat="0" applyProtection="0">
      <alignment horizontal="right" vertical="center"/>
    </xf>
    <xf numFmtId="4" fontId="221" fillId="73" borderId="58" applyNumberFormat="0" applyProtection="0">
      <alignment horizontal="right" vertical="center"/>
    </xf>
    <xf numFmtId="4" fontId="221" fillId="74" borderId="58" applyNumberFormat="0" applyProtection="0">
      <alignment horizontal="right" vertical="center"/>
    </xf>
    <xf numFmtId="4" fontId="221" fillId="75" borderId="58" applyNumberFormat="0" applyProtection="0">
      <alignment horizontal="right" vertical="center"/>
    </xf>
    <xf numFmtId="4" fontId="221" fillId="76" borderId="58" applyNumberFormat="0" applyProtection="0">
      <alignment horizontal="right" vertical="center"/>
    </xf>
    <xf numFmtId="4" fontId="221" fillId="77" borderId="58" applyNumberFormat="0" applyProtection="0">
      <alignment horizontal="right" vertical="center"/>
    </xf>
    <xf numFmtId="4" fontId="221" fillId="79" borderId="58" applyNumberFormat="0" applyProtection="0">
      <alignment horizontal="right" vertical="center"/>
    </xf>
    <xf numFmtId="0" fontId="22" fillId="69" borderId="58" applyNumberFormat="0" applyProtection="0">
      <alignment horizontal="left" vertical="center" indent="1"/>
    </xf>
    <xf numFmtId="0" fontId="22" fillId="69" borderId="58" applyNumberFormat="0" applyProtection="0">
      <alignment horizontal="left" vertical="top" indent="1"/>
    </xf>
    <xf numFmtId="0" fontId="22" fillId="80" borderId="58" applyNumberFormat="0" applyProtection="0">
      <alignment horizontal="left" vertical="center" indent="1"/>
    </xf>
    <xf numFmtId="0" fontId="22" fillId="80" borderId="58" applyNumberFormat="0" applyProtection="0">
      <alignment horizontal="left" vertical="top" indent="1"/>
    </xf>
    <xf numFmtId="0" fontId="22" fillId="79" borderId="58" applyNumberFormat="0" applyProtection="0">
      <alignment horizontal="left" vertical="center" indent="1"/>
    </xf>
    <xf numFmtId="0" fontId="22" fillId="79" borderId="58" applyNumberFormat="0" applyProtection="0">
      <alignment horizontal="left" vertical="top" indent="1"/>
    </xf>
    <xf numFmtId="0" fontId="22" fillId="81" borderId="58" applyNumberFormat="0" applyProtection="0">
      <alignment horizontal="left" vertical="center" indent="1"/>
    </xf>
    <xf numFmtId="0" fontId="22" fillId="81" borderId="58" applyNumberFormat="0" applyProtection="0">
      <alignment horizontal="left" vertical="top" indent="1"/>
    </xf>
    <xf numFmtId="4" fontId="221" fillId="81" borderId="58" applyNumberFormat="0" applyProtection="0">
      <alignment vertical="center"/>
    </xf>
    <xf numFmtId="4" fontId="222" fillId="81" borderId="58" applyNumberFormat="0" applyProtection="0">
      <alignment vertical="center"/>
    </xf>
    <xf numFmtId="4" fontId="219" fillId="79" borderId="60" applyNumberFormat="0" applyProtection="0">
      <alignment horizontal="left" vertical="center" indent="1"/>
    </xf>
    <xf numFmtId="0" fontId="129" fillId="64" borderId="58" applyNumberFormat="0" applyProtection="0">
      <alignment horizontal="left" vertical="top" indent="1"/>
    </xf>
    <xf numFmtId="4" fontId="221" fillId="81" borderId="58" applyNumberFormat="0" applyProtection="0">
      <alignment horizontal="right" vertical="center"/>
    </xf>
    <xf numFmtId="4" fontId="222" fillId="81" borderId="58" applyNumberFormat="0" applyProtection="0">
      <alignment horizontal="right" vertical="center"/>
    </xf>
    <xf numFmtId="4" fontId="219" fillId="79" borderId="58" applyNumberFormat="0" applyProtection="0">
      <alignment horizontal="left" vertical="center" indent="1"/>
    </xf>
    <xf numFmtId="0" fontId="129" fillId="80" borderId="58" applyNumberFormat="0" applyProtection="0">
      <alignment horizontal="left" vertical="top" indent="1"/>
    </xf>
    <xf numFmtId="4" fontId="223" fillId="80" borderId="60" applyNumberFormat="0" applyProtection="0">
      <alignment horizontal="left" vertical="center" indent="1"/>
    </xf>
    <xf numFmtId="4" fontId="224" fillId="81" borderId="58" applyNumberFormat="0" applyProtection="0">
      <alignment horizontal="right" vertical="center"/>
    </xf>
    <xf numFmtId="0" fontId="189" fillId="0" borderId="53"/>
    <xf numFmtId="0" fontId="191" fillId="0" borderId="53"/>
    <xf numFmtId="0" fontId="158" fillId="0" borderId="35" applyNumberFormat="0" applyFill="0" applyAlignment="0" applyProtection="0"/>
    <xf numFmtId="0" fontId="206" fillId="0" borderId="53"/>
    <xf numFmtId="0" fontId="230" fillId="0" borderId="53"/>
    <xf numFmtId="0" fontId="165" fillId="0" borderId="53"/>
    <xf numFmtId="0" fontId="84" fillId="54" borderId="26" applyNumberFormat="0" applyAlignment="0" applyProtection="0"/>
    <xf numFmtId="0" fontId="84" fillId="54" borderId="26" applyNumberFormat="0" applyAlignment="0" applyProtection="0"/>
    <xf numFmtId="0" fontId="48" fillId="57" borderId="32" applyNumberFormat="0" applyFont="0" applyAlignment="0" applyProtection="0"/>
    <xf numFmtId="0" fontId="48" fillId="57" borderId="32" applyNumberFormat="0" applyFont="0" applyAlignment="0" applyProtection="0"/>
    <xf numFmtId="0" fontId="48" fillId="57" borderId="32" applyNumberFormat="0" applyFont="0" applyAlignment="0" applyProtection="0"/>
    <xf numFmtId="0" fontId="48" fillId="57" borderId="32" applyNumberFormat="0" applyFont="0" applyAlignment="0" applyProtection="0"/>
    <xf numFmtId="0" fontId="134" fillId="54" borderId="26" applyNumberFormat="0" applyAlignment="0" applyProtection="0"/>
    <xf numFmtId="0" fontId="165" fillId="0" borderId="53"/>
    <xf numFmtId="175" fontId="23" fillId="57" borderId="32" applyNumberFormat="0" applyFont="0" applyAlignment="0" applyProtection="0"/>
    <xf numFmtId="0" fontId="45" fillId="57" borderId="32" applyNumberFormat="0" applyFont="0" applyAlignment="0" applyProtection="0"/>
    <xf numFmtId="0" fontId="43" fillId="57" borderId="32" applyNumberFormat="0" applyFont="0" applyAlignment="0" applyProtection="0"/>
    <xf numFmtId="0" fontId="43" fillId="57" borderId="32" applyNumberFormat="0" applyFont="0" applyAlignment="0" applyProtection="0"/>
    <xf numFmtId="0" fontId="43" fillId="57" borderId="32" applyNumberFormat="0" applyFont="0" applyAlignment="0" applyProtection="0"/>
    <xf numFmtId="0" fontId="45" fillId="57" borderId="32" applyNumberFormat="0" applyFont="0" applyAlignment="0" applyProtection="0"/>
    <xf numFmtId="0" fontId="43" fillId="57" borderId="32" applyNumberFormat="0" applyFont="0" applyAlignment="0" applyProtection="0"/>
    <xf numFmtId="0" fontId="43" fillId="57" borderId="32" applyNumberFormat="0" applyFont="0" applyAlignment="0" applyProtection="0"/>
    <xf numFmtId="0" fontId="43" fillId="57" borderId="32" applyNumberFormat="0" applyFont="0" applyAlignment="0" applyProtection="0"/>
    <xf numFmtId="0" fontId="84" fillId="54" borderId="26" applyNumberFormat="0" applyAlignment="0" applyProtection="0"/>
    <xf numFmtId="0" fontId="94" fillId="41" borderId="26" applyNumberFormat="0" applyAlignment="0" applyProtection="0"/>
    <xf numFmtId="0" fontId="98" fillId="54" borderId="33" applyNumberFormat="0" applyAlignment="0" applyProtection="0"/>
    <xf numFmtId="0" fontId="134" fillId="54" borderId="26" applyNumberFormat="0" applyAlignment="0" applyProtection="0"/>
    <xf numFmtId="175" fontId="23" fillId="57" borderId="32" applyNumberFormat="0" applyFont="0" applyAlignment="0" applyProtection="0"/>
    <xf numFmtId="0" fontId="43" fillId="57" borderId="32" applyNumberFormat="0" applyFont="0" applyAlignment="0" applyProtection="0"/>
    <xf numFmtId="0" fontId="43" fillId="57" borderId="32" applyNumberFormat="0" applyFont="0" applyAlignment="0" applyProtection="0"/>
    <xf numFmtId="0" fontId="43" fillId="57" borderId="32" applyNumberFormat="0" applyFont="0" applyAlignment="0" applyProtection="0"/>
    <xf numFmtId="0" fontId="158" fillId="0" borderId="35" applyNumberFormat="0" applyFill="0" applyAlignment="0" applyProtection="0"/>
    <xf numFmtId="0" fontId="157" fillId="0" borderId="35" applyNumberFormat="0" applyFill="0" applyAlignment="0" applyProtection="0"/>
    <xf numFmtId="0" fontId="22" fillId="57" borderId="32" applyNumberFormat="0" applyFont="0" applyAlignment="0" applyProtection="0"/>
    <xf numFmtId="0" fontId="156" fillId="54" borderId="33" applyNumberFormat="0" applyAlignment="0" applyProtection="0"/>
    <xf numFmtId="4" fontId="219" fillId="68" borderId="58" applyNumberFormat="0" applyProtection="0">
      <alignment vertical="center"/>
    </xf>
    <xf numFmtId="4" fontId="220" fillId="68" borderId="58" applyNumberFormat="0" applyProtection="0">
      <alignment vertical="center"/>
    </xf>
    <xf numFmtId="4" fontId="221" fillId="68" borderId="58" applyNumberFormat="0" applyProtection="0">
      <alignment horizontal="left" vertical="center" indent="1"/>
    </xf>
    <xf numFmtId="0" fontId="157" fillId="68" borderId="58" applyNumberFormat="0" applyProtection="0">
      <alignment horizontal="left" vertical="top" indent="1"/>
    </xf>
    <xf numFmtId="4" fontId="221" fillId="70" borderId="58" applyNumberFormat="0" applyProtection="0">
      <alignment horizontal="right" vertical="center"/>
    </xf>
    <xf numFmtId="4" fontId="221" fillId="71" borderId="58" applyNumberFormat="0" applyProtection="0">
      <alignment horizontal="right" vertical="center"/>
    </xf>
    <xf numFmtId="4" fontId="221" fillId="72" borderId="58" applyNumberFormat="0" applyProtection="0">
      <alignment horizontal="right" vertical="center"/>
    </xf>
    <xf numFmtId="4" fontId="221" fillId="61" borderId="58" applyNumberFormat="0" applyProtection="0">
      <alignment horizontal="right" vertical="center"/>
    </xf>
    <xf numFmtId="4" fontId="221" fillId="73" borderId="58" applyNumberFormat="0" applyProtection="0">
      <alignment horizontal="right" vertical="center"/>
    </xf>
    <xf numFmtId="4" fontId="221" fillId="74" borderId="58" applyNumberFormat="0" applyProtection="0">
      <alignment horizontal="right" vertical="center"/>
    </xf>
    <xf numFmtId="4" fontId="221" fillId="75" borderId="58" applyNumberFormat="0" applyProtection="0">
      <alignment horizontal="right" vertical="center"/>
    </xf>
    <xf numFmtId="4" fontId="221" fillId="76" borderId="58" applyNumberFormat="0" applyProtection="0">
      <alignment horizontal="right" vertical="center"/>
    </xf>
    <xf numFmtId="4" fontId="221" fillId="77" borderId="58" applyNumberFormat="0" applyProtection="0">
      <alignment horizontal="right" vertical="center"/>
    </xf>
    <xf numFmtId="4" fontId="221" fillId="79" borderId="58" applyNumberFormat="0" applyProtection="0">
      <alignment horizontal="right" vertical="center"/>
    </xf>
    <xf numFmtId="0" fontId="22" fillId="69" borderId="58" applyNumberFormat="0" applyProtection="0">
      <alignment horizontal="left" vertical="center" indent="1"/>
    </xf>
    <xf numFmtId="0" fontId="22" fillId="69" borderId="58" applyNumberFormat="0" applyProtection="0">
      <alignment horizontal="left" vertical="top" indent="1"/>
    </xf>
    <xf numFmtId="0" fontId="22" fillId="80" borderId="58" applyNumberFormat="0" applyProtection="0">
      <alignment horizontal="left" vertical="center" indent="1"/>
    </xf>
    <xf numFmtId="0" fontId="22" fillId="80" borderId="58" applyNumberFormat="0" applyProtection="0">
      <alignment horizontal="left" vertical="top" indent="1"/>
    </xf>
    <xf numFmtId="0" fontId="22" fillId="79" borderId="58" applyNumberFormat="0" applyProtection="0">
      <alignment horizontal="left" vertical="center" indent="1"/>
    </xf>
    <xf numFmtId="0" fontId="22" fillId="79" borderId="58" applyNumberFormat="0" applyProtection="0">
      <alignment horizontal="left" vertical="top" indent="1"/>
    </xf>
    <xf numFmtId="0" fontId="22" fillId="81" borderId="58" applyNumberFormat="0" applyProtection="0">
      <alignment horizontal="left" vertical="center" indent="1"/>
    </xf>
    <xf numFmtId="0" fontId="22" fillId="81" borderId="58" applyNumberFormat="0" applyProtection="0">
      <alignment horizontal="left" vertical="top" indent="1"/>
    </xf>
    <xf numFmtId="4" fontId="221" fillId="81" borderId="58" applyNumberFormat="0" applyProtection="0">
      <alignment vertical="center"/>
    </xf>
    <xf numFmtId="4" fontId="222" fillId="81" borderId="58" applyNumberFormat="0" applyProtection="0">
      <alignment vertical="center"/>
    </xf>
    <xf numFmtId="4" fontId="219" fillId="79" borderId="60" applyNumberFormat="0" applyProtection="0">
      <alignment horizontal="left" vertical="center" indent="1"/>
    </xf>
    <xf numFmtId="0" fontId="129" fillId="64" borderId="58" applyNumberFormat="0" applyProtection="0">
      <alignment horizontal="left" vertical="top" indent="1"/>
    </xf>
    <xf numFmtId="4" fontId="221" fillId="81" borderId="58" applyNumberFormat="0" applyProtection="0">
      <alignment horizontal="right" vertical="center"/>
    </xf>
    <xf numFmtId="4" fontId="222" fillId="81" borderId="58" applyNumberFormat="0" applyProtection="0">
      <alignment horizontal="right" vertical="center"/>
    </xf>
    <xf numFmtId="4" fontId="219" fillId="79" borderId="58" applyNumberFormat="0" applyProtection="0">
      <alignment horizontal="left" vertical="center" indent="1"/>
    </xf>
    <xf numFmtId="0" fontId="129" fillId="80" borderId="58" applyNumberFormat="0" applyProtection="0">
      <alignment horizontal="left" vertical="top" indent="1"/>
    </xf>
    <xf numFmtId="4" fontId="223" fillId="80" borderId="60" applyNumberFormat="0" applyProtection="0">
      <alignment horizontal="left" vertical="center" indent="1"/>
    </xf>
    <xf numFmtId="4" fontId="224" fillId="81" borderId="58" applyNumberFormat="0" applyProtection="0">
      <alignment horizontal="right" vertical="center"/>
    </xf>
    <xf numFmtId="0" fontId="189" fillId="0" borderId="53"/>
    <xf numFmtId="0" fontId="191" fillId="0" borderId="53"/>
    <xf numFmtId="0" fontId="158" fillId="0" borderId="35" applyNumberFormat="0" applyFill="0" applyAlignment="0" applyProtection="0"/>
    <xf numFmtId="0" fontId="206" fillId="0" borderId="53"/>
    <xf numFmtId="0" fontId="230" fillId="0" borderId="53"/>
    <xf numFmtId="0" fontId="84" fillId="54" borderId="26" applyNumberFormat="0" applyAlignment="0" applyProtection="0"/>
    <xf numFmtId="0" fontId="84" fillId="54" borderId="26" applyNumberFormat="0" applyAlignment="0" applyProtection="0"/>
    <xf numFmtId="0" fontId="84" fillId="54" borderId="26" applyNumberFormat="0" applyAlignment="0" applyProtection="0"/>
    <xf numFmtId="0" fontId="84" fillId="54" borderId="26" applyNumberFormat="0" applyAlignment="0" applyProtection="0"/>
    <xf numFmtId="0" fontId="94" fillId="41" borderId="26" applyNumberFormat="0" applyAlignment="0" applyProtection="0"/>
    <xf numFmtId="0" fontId="94" fillId="41" borderId="26" applyNumberFormat="0" applyAlignment="0" applyProtection="0"/>
    <xf numFmtId="0" fontId="94" fillId="41" borderId="26" applyNumberFormat="0" applyAlignment="0" applyProtection="0"/>
    <xf numFmtId="0" fontId="94" fillId="41" borderId="26" applyNumberFormat="0" applyAlignment="0" applyProtection="0"/>
    <xf numFmtId="0" fontId="48" fillId="57" borderId="32" applyNumberFormat="0" applyFont="0" applyAlignment="0" applyProtection="0"/>
    <xf numFmtId="0" fontId="48" fillId="57" borderId="32" applyNumberFormat="0" applyFont="0" applyAlignment="0" applyProtection="0"/>
    <xf numFmtId="0" fontId="48" fillId="57" borderId="32" applyNumberFormat="0" applyFont="0" applyAlignment="0" applyProtection="0"/>
    <xf numFmtId="0" fontId="48" fillId="57" borderId="32" applyNumberFormat="0" applyFont="0" applyAlignment="0" applyProtection="0"/>
    <xf numFmtId="0" fontId="98" fillId="54" borderId="33" applyNumberFormat="0" applyAlignment="0" applyProtection="0"/>
    <xf numFmtId="0" fontId="98" fillId="54" borderId="33" applyNumberFormat="0" applyAlignment="0" applyProtection="0"/>
    <xf numFmtId="0" fontId="98" fillId="54" borderId="33" applyNumberFormat="0" applyAlignment="0" applyProtection="0"/>
    <xf numFmtId="0" fontId="98" fillId="54" borderId="33" applyNumberFormat="0" applyAlignment="0" applyProtection="0"/>
    <xf numFmtId="0" fontId="100" fillId="0" borderId="35" applyNumberFormat="0" applyFill="0" applyAlignment="0" applyProtection="0"/>
    <xf numFmtId="0" fontId="100" fillId="0" borderId="35" applyNumberFormat="0" applyFill="0" applyAlignment="0" applyProtection="0"/>
    <xf numFmtId="0" fontId="134" fillId="54" borderId="26" applyNumberFormat="0" applyAlignment="0" applyProtection="0"/>
    <xf numFmtId="0" fontId="134" fillId="54" borderId="26" applyNumberFormat="0" applyAlignment="0" applyProtection="0"/>
    <xf numFmtId="0" fontId="135" fillId="54" borderId="26" applyNumberFormat="0" applyAlignment="0" applyProtection="0"/>
    <xf numFmtId="175" fontId="134" fillId="54" borderId="26" applyNumberFormat="0" applyAlignment="0" applyProtection="0"/>
    <xf numFmtId="0" fontId="135" fillId="54" borderId="26" applyNumberFormat="0" applyAlignment="0" applyProtection="0"/>
    <xf numFmtId="0" fontId="134" fillId="54" borderId="26" applyNumberFormat="0" applyAlignment="0" applyProtection="0"/>
    <xf numFmtId="0" fontId="134" fillId="54" borderId="26" applyNumberFormat="0" applyAlignment="0" applyProtection="0"/>
    <xf numFmtId="0" fontId="135" fillId="54" borderId="26" applyNumberFormat="0" applyAlignment="0" applyProtection="0"/>
    <xf numFmtId="0" fontId="134" fillId="54" borderId="26" applyNumberFormat="0" applyAlignment="0" applyProtection="0"/>
    <xf numFmtId="0" fontId="135" fillId="54" borderId="26" applyNumberFormat="0" applyAlignment="0" applyProtection="0"/>
    <xf numFmtId="0" fontId="134" fillId="54" borderId="26" applyNumberFormat="0" applyAlignment="0" applyProtection="0"/>
    <xf numFmtId="0" fontId="134" fillId="54" borderId="26" applyNumberFormat="0" applyAlignment="0" applyProtection="0"/>
    <xf numFmtId="0" fontId="134" fillId="54" borderId="26" applyNumberFormat="0" applyAlignment="0" applyProtection="0"/>
    <xf numFmtId="0" fontId="134" fillId="54" borderId="26" applyNumberFormat="0" applyAlignment="0" applyProtection="0"/>
    <xf numFmtId="0" fontId="134" fillId="54" borderId="26" applyNumberFormat="0" applyAlignment="0" applyProtection="0"/>
    <xf numFmtId="0" fontId="148" fillId="41" borderId="26" applyNumberFormat="0" applyAlignment="0" applyProtection="0"/>
    <xf numFmtId="0" fontId="148" fillId="41" borderId="26" applyNumberFormat="0" applyAlignment="0" applyProtection="0"/>
    <xf numFmtId="0" fontId="149" fillId="41" borderId="26" applyNumberFormat="0" applyAlignment="0" applyProtection="0"/>
    <xf numFmtId="175" fontId="148" fillId="41" borderId="26" applyNumberFormat="0" applyAlignment="0" applyProtection="0"/>
    <xf numFmtId="0" fontId="149" fillId="41" borderId="26" applyNumberFormat="0" applyAlignment="0" applyProtection="0"/>
    <xf numFmtId="0" fontId="148" fillId="41" borderId="26" applyNumberFormat="0" applyAlignment="0" applyProtection="0"/>
    <xf numFmtId="0" fontId="148" fillId="41" borderId="26" applyNumberFormat="0" applyAlignment="0" applyProtection="0"/>
    <xf numFmtId="0" fontId="149" fillId="41" borderId="26" applyNumberFormat="0" applyAlignment="0" applyProtection="0"/>
    <xf numFmtId="0" fontId="148" fillId="41" borderId="26" applyNumberFormat="0" applyAlignment="0" applyProtection="0"/>
    <xf numFmtId="0" fontId="149" fillId="41" borderId="26" applyNumberFormat="0" applyAlignment="0" applyProtection="0"/>
    <xf numFmtId="0" fontId="148" fillId="41" borderId="26" applyNumberFormat="0" applyAlignment="0" applyProtection="0"/>
    <xf numFmtId="0" fontId="148" fillId="41" borderId="26" applyNumberFormat="0" applyAlignment="0" applyProtection="0"/>
    <xf numFmtId="0" fontId="148" fillId="41" borderId="26" applyNumberFormat="0" applyAlignment="0" applyProtection="0"/>
    <xf numFmtId="0" fontId="148" fillId="41" borderId="26" applyNumberFormat="0" applyAlignment="0" applyProtection="0"/>
    <xf numFmtId="0" fontId="148" fillId="41" borderId="26" applyNumberFormat="0" applyAlignment="0" applyProtection="0"/>
    <xf numFmtId="0" fontId="43" fillId="57" borderId="32" applyNumberFormat="0" applyFont="0" applyAlignment="0" applyProtection="0"/>
    <xf numFmtId="0" fontId="43" fillId="57" borderId="32" applyNumberFormat="0" applyFont="0" applyAlignment="0" applyProtection="0"/>
    <xf numFmtId="0" fontId="137" fillId="57" borderId="32" applyNumberFormat="0" applyFont="0" applyAlignment="0" applyProtection="0"/>
    <xf numFmtId="175" fontId="23" fillId="57" borderId="32" applyNumberFormat="0" applyFont="0" applyAlignment="0" applyProtection="0"/>
    <xf numFmtId="0" fontId="45" fillId="57" borderId="32" applyNumberFormat="0" applyFont="0" applyAlignment="0" applyProtection="0"/>
    <xf numFmtId="0" fontId="43" fillId="57" borderId="32" applyNumberFormat="0" applyFont="0" applyAlignment="0" applyProtection="0"/>
    <xf numFmtId="0" fontId="43" fillId="57" borderId="32" applyNumberFormat="0" applyFont="0" applyAlignment="0" applyProtection="0"/>
    <xf numFmtId="0" fontId="45" fillId="57" borderId="32" applyNumberFormat="0" applyFont="0" applyAlignment="0" applyProtection="0"/>
    <xf numFmtId="0" fontId="43" fillId="57" borderId="32" applyNumberFormat="0" applyFont="0" applyAlignment="0" applyProtection="0"/>
    <xf numFmtId="0" fontId="45" fillId="57" borderId="32" applyNumberFormat="0" applyFont="0" applyAlignment="0" applyProtection="0"/>
    <xf numFmtId="0" fontId="43" fillId="57" borderId="32" applyNumberFormat="0" applyFont="0" applyAlignment="0" applyProtection="0"/>
    <xf numFmtId="0" fontId="43" fillId="57" borderId="32" applyNumberFormat="0" applyFont="0" applyAlignment="0" applyProtection="0"/>
    <xf numFmtId="0" fontId="43" fillId="57" borderId="32" applyNumberFormat="0" applyFont="0" applyAlignment="0" applyProtection="0"/>
    <xf numFmtId="0" fontId="43" fillId="57" borderId="32" applyNumberFormat="0" applyFont="0" applyAlignment="0" applyProtection="0"/>
    <xf numFmtId="0" fontId="43" fillId="57" borderId="32" applyNumberFormat="0" applyFont="0" applyAlignment="0" applyProtection="0"/>
    <xf numFmtId="0" fontId="155" fillId="54" borderId="33" applyNumberFormat="0" applyAlignment="0" applyProtection="0"/>
    <xf numFmtId="0" fontId="155" fillId="54" borderId="33" applyNumberFormat="0" applyAlignment="0" applyProtection="0"/>
    <xf numFmtId="0" fontId="156" fillId="54" borderId="33" applyNumberFormat="0" applyAlignment="0" applyProtection="0"/>
    <xf numFmtId="175" fontId="155" fillId="54" borderId="33" applyNumberFormat="0" applyAlignment="0" applyProtection="0"/>
    <xf numFmtId="0" fontId="156" fillId="54" borderId="33" applyNumberFormat="0" applyAlignment="0" applyProtection="0"/>
    <xf numFmtId="0" fontId="155" fillId="54" borderId="33" applyNumberFormat="0" applyAlignment="0" applyProtection="0"/>
    <xf numFmtId="0" fontId="155" fillId="54" borderId="33" applyNumberFormat="0" applyAlignment="0" applyProtection="0"/>
    <xf numFmtId="0" fontId="156" fillId="54" borderId="33" applyNumberFormat="0" applyAlignment="0" applyProtection="0"/>
    <xf numFmtId="0" fontId="155" fillId="54" borderId="33" applyNumberFormat="0" applyAlignment="0" applyProtection="0"/>
    <xf numFmtId="0" fontId="156" fillId="54" borderId="33" applyNumberFormat="0" applyAlignment="0" applyProtection="0"/>
    <xf numFmtId="0" fontId="155" fillId="54" borderId="33" applyNumberFormat="0" applyAlignment="0" applyProtection="0"/>
    <xf numFmtId="0" fontId="155" fillId="54" borderId="33" applyNumberFormat="0" applyAlignment="0" applyProtection="0"/>
    <xf numFmtId="0" fontId="155" fillId="54" borderId="33" applyNumberFormat="0" applyAlignment="0" applyProtection="0"/>
    <xf numFmtId="0" fontId="155" fillId="54" borderId="33" applyNumberFormat="0" applyAlignment="0" applyProtection="0"/>
    <xf numFmtId="0" fontId="155" fillId="54" borderId="33" applyNumberFormat="0" applyAlignment="0" applyProtection="0"/>
    <xf numFmtId="0" fontId="157" fillId="0" borderId="35" applyNumberFormat="0" applyFill="0" applyAlignment="0" applyProtection="0"/>
    <xf numFmtId="0" fontId="157" fillId="0" borderId="35" applyNumberFormat="0" applyFill="0" applyAlignment="0" applyProtection="0"/>
    <xf numFmtId="0" fontId="158" fillId="0" borderId="35" applyNumberFormat="0" applyFill="0" applyAlignment="0" applyProtection="0"/>
    <xf numFmtId="175" fontId="157" fillId="0" borderId="35" applyNumberFormat="0" applyFill="0" applyAlignment="0" applyProtection="0"/>
    <xf numFmtId="0" fontId="158" fillId="0" borderId="35" applyNumberFormat="0" applyFill="0" applyAlignment="0" applyProtection="0"/>
    <xf numFmtId="0" fontId="157" fillId="0" borderId="35" applyNumberFormat="0" applyFill="0" applyAlignment="0" applyProtection="0"/>
    <xf numFmtId="0" fontId="157" fillId="0" borderId="35" applyNumberFormat="0" applyFill="0" applyAlignment="0" applyProtection="0"/>
    <xf numFmtId="0" fontId="158" fillId="0" borderId="35" applyNumberFormat="0" applyFill="0" applyAlignment="0" applyProtection="0"/>
    <xf numFmtId="0" fontId="157" fillId="0" borderId="35" applyNumberFormat="0" applyFill="0" applyAlignment="0" applyProtection="0"/>
    <xf numFmtId="0" fontId="158" fillId="0" borderId="35" applyNumberFormat="0" applyFill="0" applyAlignment="0" applyProtection="0"/>
    <xf numFmtId="0" fontId="157" fillId="0" borderId="35" applyNumberFormat="0" applyFill="0" applyAlignment="0" applyProtection="0"/>
    <xf numFmtId="0" fontId="157" fillId="0" borderId="35" applyNumberFormat="0" applyFill="0" applyAlignment="0" applyProtection="0"/>
    <xf numFmtId="0" fontId="157" fillId="0" borderId="35" applyNumberFormat="0" applyFill="0" applyAlignment="0" applyProtection="0"/>
    <xf numFmtId="0" fontId="157" fillId="0" borderId="35" applyNumberFormat="0" applyFill="0" applyAlignment="0" applyProtection="0"/>
    <xf numFmtId="0" fontId="157" fillId="0" borderId="35" applyNumberFormat="0" applyFill="0" applyAlignment="0" applyProtection="0"/>
    <xf numFmtId="0" fontId="165" fillId="0" borderId="53"/>
    <xf numFmtId="0" fontId="165" fillId="0" borderId="53"/>
    <xf numFmtId="0" fontId="165" fillId="0" borderId="53"/>
    <xf numFmtId="0" fontId="165" fillId="0" borderId="53"/>
    <xf numFmtId="0" fontId="175" fillId="60" borderId="53"/>
    <xf numFmtId="0" fontId="135" fillId="54" borderId="26" applyNumberFormat="0" applyAlignment="0" applyProtection="0"/>
    <xf numFmtId="1" fontId="176" fillId="0" borderId="66">
      <alignment vertical="top"/>
    </xf>
    <xf numFmtId="0" fontId="191" fillId="0" borderId="53"/>
    <xf numFmtId="0" fontId="165" fillId="0" borderId="53"/>
    <xf numFmtId="0" fontId="188" fillId="0" borderId="53"/>
    <xf numFmtId="0" fontId="188" fillId="0" borderId="53"/>
    <xf numFmtId="0" fontId="199" fillId="0" borderId="53"/>
    <xf numFmtId="0" fontId="199" fillId="59" borderId="53"/>
    <xf numFmtId="0" fontId="199" fillId="59" borderId="53"/>
    <xf numFmtId="0" fontId="91" fillId="0" borderId="67" applyNumberFormat="0" applyAlignment="0" applyProtection="0">
      <alignment horizontal="left" vertical="center"/>
    </xf>
    <xf numFmtId="0" fontId="149" fillId="41" borderId="26" applyNumberFormat="0" applyAlignment="0" applyProtection="0"/>
    <xf numFmtId="0" fontId="206" fillId="66" borderId="53"/>
    <xf numFmtId="0" fontId="22" fillId="57" borderId="32" applyNumberFormat="0" applyFont="0" applyAlignment="0" applyProtection="0"/>
    <xf numFmtId="0" fontId="156" fillId="54" borderId="33" applyNumberFormat="0" applyAlignment="0" applyProtection="0"/>
    <xf numFmtId="4" fontId="219" fillId="68" borderId="58" applyNumberFormat="0" applyProtection="0">
      <alignment vertical="center"/>
    </xf>
    <xf numFmtId="4" fontId="220" fillId="68" borderId="58" applyNumberFormat="0" applyProtection="0">
      <alignment vertical="center"/>
    </xf>
    <xf numFmtId="4" fontId="221" fillId="68" borderId="58" applyNumberFormat="0" applyProtection="0">
      <alignment horizontal="left" vertical="center" indent="1"/>
    </xf>
    <xf numFmtId="0" fontId="157" fillId="68" borderId="58" applyNumberFormat="0" applyProtection="0">
      <alignment horizontal="left" vertical="top" indent="1"/>
    </xf>
    <xf numFmtId="4" fontId="221" fillId="70" borderId="58" applyNumberFormat="0" applyProtection="0">
      <alignment horizontal="right" vertical="center"/>
    </xf>
    <xf numFmtId="4" fontId="221" fillId="71" borderId="58" applyNumberFormat="0" applyProtection="0">
      <alignment horizontal="right" vertical="center"/>
    </xf>
    <xf numFmtId="4" fontId="221" fillId="72" borderId="58" applyNumberFormat="0" applyProtection="0">
      <alignment horizontal="right" vertical="center"/>
    </xf>
    <xf numFmtId="4" fontId="221" fillId="61" borderId="58" applyNumberFormat="0" applyProtection="0">
      <alignment horizontal="right" vertical="center"/>
    </xf>
    <xf numFmtId="4" fontId="221" fillId="73" borderId="58" applyNumberFormat="0" applyProtection="0">
      <alignment horizontal="right" vertical="center"/>
    </xf>
    <xf numFmtId="4" fontId="221" fillId="74" borderId="58" applyNumberFormat="0" applyProtection="0">
      <alignment horizontal="right" vertical="center"/>
    </xf>
    <xf numFmtId="4" fontId="221" fillId="75" borderId="58" applyNumberFormat="0" applyProtection="0">
      <alignment horizontal="right" vertical="center"/>
    </xf>
    <xf numFmtId="4" fontId="221" fillId="76" borderId="58" applyNumberFormat="0" applyProtection="0">
      <alignment horizontal="right" vertical="center"/>
    </xf>
    <xf numFmtId="4" fontId="221" fillId="77" borderId="58" applyNumberFormat="0" applyProtection="0">
      <alignment horizontal="right" vertical="center"/>
    </xf>
    <xf numFmtId="4" fontId="221" fillId="79" borderId="58" applyNumberFormat="0" applyProtection="0">
      <alignment horizontal="right" vertical="center"/>
    </xf>
    <xf numFmtId="0" fontId="22" fillId="69" borderId="58" applyNumberFormat="0" applyProtection="0">
      <alignment horizontal="left" vertical="center" indent="1"/>
    </xf>
    <xf numFmtId="0" fontId="22" fillId="69" borderId="58" applyNumberFormat="0" applyProtection="0">
      <alignment horizontal="left" vertical="top" indent="1"/>
    </xf>
    <xf numFmtId="0" fontId="22" fillId="80" borderId="58" applyNumberFormat="0" applyProtection="0">
      <alignment horizontal="left" vertical="center" indent="1"/>
    </xf>
    <xf numFmtId="0" fontId="22" fillId="80" borderId="58" applyNumberFormat="0" applyProtection="0">
      <alignment horizontal="left" vertical="top" indent="1"/>
    </xf>
    <xf numFmtId="0" fontId="22" fillId="79" borderId="58" applyNumberFormat="0" applyProtection="0">
      <alignment horizontal="left" vertical="center" indent="1"/>
    </xf>
    <xf numFmtId="0" fontId="22" fillId="79" borderId="58" applyNumberFormat="0" applyProtection="0">
      <alignment horizontal="left" vertical="top" indent="1"/>
    </xf>
    <xf numFmtId="0" fontId="22" fillId="81" borderId="58" applyNumberFormat="0" applyProtection="0">
      <alignment horizontal="left" vertical="center" indent="1"/>
    </xf>
    <xf numFmtId="0" fontId="22" fillId="81" borderId="58" applyNumberFormat="0" applyProtection="0">
      <alignment horizontal="left" vertical="top" indent="1"/>
    </xf>
    <xf numFmtId="4" fontId="221" fillId="81" borderId="58" applyNumberFormat="0" applyProtection="0">
      <alignment vertical="center"/>
    </xf>
    <xf numFmtId="4" fontId="222" fillId="81" borderId="58" applyNumberFormat="0" applyProtection="0">
      <alignment vertical="center"/>
    </xf>
    <xf numFmtId="4" fontId="219" fillId="79" borderId="60" applyNumberFormat="0" applyProtection="0">
      <alignment horizontal="left" vertical="center" indent="1"/>
    </xf>
    <xf numFmtId="0" fontId="129" fillId="64" borderId="58" applyNumberFormat="0" applyProtection="0">
      <alignment horizontal="left" vertical="top" indent="1"/>
    </xf>
    <xf numFmtId="4" fontId="221" fillId="81" borderId="58" applyNumberFormat="0" applyProtection="0">
      <alignment horizontal="right" vertical="center"/>
    </xf>
    <xf numFmtId="4" fontId="222" fillId="81" borderId="58" applyNumberFormat="0" applyProtection="0">
      <alignment horizontal="right" vertical="center"/>
    </xf>
    <xf numFmtId="4" fontId="219" fillId="79" borderId="58" applyNumberFormat="0" applyProtection="0">
      <alignment horizontal="left" vertical="center" indent="1"/>
    </xf>
    <xf numFmtId="0" fontId="129" fillId="80" borderId="58" applyNumberFormat="0" applyProtection="0">
      <alignment horizontal="left" vertical="top" indent="1"/>
    </xf>
    <xf numFmtId="4" fontId="223" fillId="80" borderId="60" applyNumberFormat="0" applyProtection="0">
      <alignment horizontal="left" vertical="center" indent="1"/>
    </xf>
    <xf numFmtId="4" fontId="224" fillId="81" borderId="58" applyNumberFormat="0" applyProtection="0">
      <alignment horizontal="right" vertical="center"/>
    </xf>
    <xf numFmtId="0" fontId="189" fillId="0" borderId="53"/>
    <xf numFmtId="0" fontId="191" fillId="0" borderId="53"/>
    <xf numFmtId="0" fontId="158" fillId="0" borderId="35" applyNumberFormat="0" applyFill="0" applyAlignment="0" applyProtection="0"/>
    <xf numFmtId="0" fontId="206" fillId="0" borderId="53"/>
    <xf numFmtId="0" fontId="230" fillId="0" borderId="53"/>
    <xf numFmtId="0" fontId="165" fillId="0" borderId="53"/>
    <xf numFmtId="0" fontId="84" fillId="54" borderId="26" applyNumberFormat="0" applyAlignment="0" applyProtection="0"/>
    <xf numFmtId="0" fontId="84" fillId="54" borderId="26" applyNumberFormat="0" applyAlignment="0" applyProtection="0"/>
    <xf numFmtId="0" fontId="84" fillId="54" borderId="26" applyNumberFormat="0" applyAlignment="0" applyProtection="0"/>
    <xf numFmtId="0" fontId="84" fillId="54" borderId="26" applyNumberFormat="0" applyAlignment="0" applyProtection="0"/>
    <xf numFmtId="0" fontId="94" fillId="41" borderId="26" applyNumberFormat="0" applyAlignment="0" applyProtection="0"/>
    <xf numFmtId="0" fontId="94" fillId="41" borderId="26" applyNumberFormat="0" applyAlignment="0" applyProtection="0"/>
    <xf numFmtId="0" fontId="94" fillId="41" borderId="26" applyNumberFormat="0" applyAlignment="0" applyProtection="0"/>
    <xf numFmtId="0" fontId="94" fillId="41" borderId="26" applyNumberFormat="0" applyAlignment="0" applyProtection="0"/>
    <xf numFmtId="0" fontId="48" fillId="57" borderId="32" applyNumberFormat="0" applyFont="0" applyAlignment="0" applyProtection="0"/>
    <xf numFmtId="0" fontId="48" fillId="57" borderId="32" applyNumberFormat="0" applyFont="0" applyAlignment="0" applyProtection="0"/>
    <xf numFmtId="0" fontId="48" fillId="57" borderId="32" applyNumberFormat="0" applyFont="0" applyAlignment="0" applyProtection="0"/>
    <xf numFmtId="0" fontId="48" fillId="57" borderId="32" applyNumberFormat="0" applyFont="0" applyAlignment="0" applyProtection="0"/>
    <xf numFmtId="0" fontId="98" fillId="54" borderId="33" applyNumberFormat="0" applyAlignment="0" applyProtection="0"/>
    <xf numFmtId="0" fontId="98" fillId="54" borderId="33" applyNumberFormat="0" applyAlignment="0" applyProtection="0"/>
    <xf numFmtId="0" fontId="98" fillId="54" borderId="33" applyNumberFormat="0" applyAlignment="0" applyProtection="0"/>
    <xf numFmtId="0" fontId="98" fillId="54" borderId="33" applyNumberFormat="0" applyAlignment="0" applyProtection="0"/>
    <xf numFmtId="0" fontId="100" fillId="0" borderId="35" applyNumberFormat="0" applyFill="0" applyAlignment="0" applyProtection="0"/>
    <xf numFmtId="0" fontId="100" fillId="0" borderId="35" applyNumberFormat="0" applyFill="0" applyAlignment="0" applyProtection="0"/>
    <xf numFmtId="0" fontId="134" fillId="54" borderId="26" applyNumberFormat="0" applyAlignment="0" applyProtection="0"/>
    <xf numFmtId="0" fontId="134" fillId="54" borderId="26" applyNumberFormat="0" applyAlignment="0" applyProtection="0"/>
    <xf numFmtId="0" fontId="135" fillId="54" borderId="26" applyNumberFormat="0" applyAlignment="0" applyProtection="0"/>
    <xf numFmtId="175" fontId="134" fillId="54" borderId="26" applyNumberFormat="0" applyAlignment="0" applyProtection="0"/>
    <xf numFmtId="0" fontId="135" fillId="54" borderId="26" applyNumberFormat="0" applyAlignment="0" applyProtection="0"/>
    <xf numFmtId="0" fontId="134" fillId="54" borderId="26" applyNumberFormat="0" applyAlignment="0" applyProtection="0"/>
    <xf numFmtId="0" fontId="134" fillId="54" borderId="26" applyNumberFormat="0" applyAlignment="0" applyProtection="0"/>
    <xf numFmtId="0" fontId="135" fillId="54" borderId="26" applyNumberFormat="0" applyAlignment="0" applyProtection="0"/>
    <xf numFmtId="0" fontId="134" fillId="54" borderId="26" applyNumberFormat="0" applyAlignment="0" applyProtection="0"/>
    <xf numFmtId="0" fontId="135" fillId="54" borderId="26" applyNumberFormat="0" applyAlignment="0" applyProtection="0"/>
    <xf numFmtId="0" fontId="134" fillId="54" borderId="26" applyNumberFormat="0" applyAlignment="0" applyProtection="0"/>
    <xf numFmtId="0" fontId="134" fillId="54" borderId="26" applyNumberFormat="0" applyAlignment="0" applyProtection="0"/>
    <xf numFmtId="0" fontId="134" fillId="54" borderId="26" applyNumberFormat="0" applyAlignment="0" applyProtection="0"/>
    <xf numFmtId="0" fontId="134" fillId="54" borderId="26" applyNumberFormat="0" applyAlignment="0" applyProtection="0"/>
    <xf numFmtId="0" fontId="134" fillId="54" borderId="26" applyNumberFormat="0" applyAlignment="0" applyProtection="0"/>
    <xf numFmtId="0" fontId="165" fillId="0" borderId="53"/>
    <xf numFmtId="0" fontId="148" fillId="41" borderId="26" applyNumberFormat="0" applyAlignment="0" applyProtection="0"/>
    <xf numFmtId="0" fontId="148" fillId="41" borderId="26" applyNumberFormat="0" applyAlignment="0" applyProtection="0"/>
    <xf numFmtId="0" fontId="149" fillId="41" borderId="26" applyNumberFormat="0" applyAlignment="0" applyProtection="0"/>
    <xf numFmtId="175" fontId="148" fillId="41" borderId="26" applyNumberFormat="0" applyAlignment="0" applyProtection="0"/>
    <xf numFmtId="0" fontId="149" fillId="41" borderId="26" applyNumberFormat="0" applyAlignment="0" applyProtection="0"/>
    <xf numFmtId="0" fontId="148" fillId="41" borderId="26" applyNumberFormat="0" applyAlignment="0" applyProtection="0"/>
    <xf numFmtId="0" fontId="148" fillId="41" borderId="26" applyNumberFormat="0" applyAlignment="0" applyProtection="0"/>
    <xf numFmtId="0" fontId="149" fillId="41" borderId="26" applyNumberFormat="0" applyAlignment="0" applyProtection="0"/>
    <xf numFmtId="0" fontId="148" fillId="41" borderId="26" applyNumberFormat="0" applyAlignment="0" applyProtection="0"/>
    <xf numFmtId="0" fontId="149" fillId="41" borderId="26" applyNumberFormat="0" applyAlignment="0" applyProtection="0"/>
    <xf numFmtId="0" fontId="148" fillId="41" borderId="26" applyNumberFormat="0" applyAlignment="0" applyProtection="0"/>
    <xf numFmtId="0" fontId="148" fillId="41" borderId="26" applyNumberFormat="0" applyAlignment="0" applyProtection="0"/>
    <xf numFmtId="0" fontId="148" fillId="41" borderId="26" applyNumberFormat="0" applyAlignment="0" applyProtection="0"/>
    <xf numFmtId="0" fontId="148" fillId="41" borderId="26" applyNumberFormat="0" applyAlignment="0" applyProtection="0"/>
    <xf numFmtId="0" fontId="148" fillId="41" borderId="26" applyNumberFormat="0" applyAlignment="0" applyProtection="0"/>
    <xf numFmtId="0" fontId="43" fillId="57" borderId="32" applyNumberFormat="0" applyFont="0" applyAlignment="0" applyProtection="0"/>
    <xf numFmtId="0" fontId="43" fillId="57" borderId="32" applyNumberFormat="0" applyFont="0" applyAlignment="0" applyProtection="0"/>
    <xf numFmtId="0" fontId="137" fillId="57" borderId="32" applyNumberFormat="0" applyFont="0" applyAlignment="0" applyProtection="0"/>
    <xf numFmtId="175" fontId="23" fillId="57" borderId="32" applyNumberFormat="0" applyFont="0" applyAlignment="0" applyProtection="0"/>
    <xf numFmtId="0" fontId="45" fillId="57" borderId="32" applyNumberFormat="0" applyFont="0" applyAlignment="0" applyProtection="0"/>
    <xf numFmtId="0" fontId="43" fillId="57" borderId="32" applyNumberFormat="0" applyFont="0" applyAlignment="0" applyProtection="0"/>
    <xf numFmtId="0" fontId="43" fillId="57" borderId="32" applyNumberFormat="0" applyFont="0" applyAlignment="0" applyProtection="0"/>
    <xf numFmtId="0" fontId="45" fillId="57" borderId="32" applyNumberFormat="0" applyFont="0" applyAlignment="0" applyProtection="0"/>
    <xf numFmtId="0" fontId="43" fillId="57" borderId="32" applyNumberFormat="0" applyFont="0" applyAlignment="0" applyProtection="0"/>
    <xf numFmtId="0" fontId="45" fillId="57" borderId="32" applyNumberFormat="0" applyFont="0" applyAlignment="0" applyProtection="0"/>
    <xf numFmtId="0" fontId="43" fillId="57" borderId="32" applyNumberFormat="0" applyFont="0" applyAlignment="0" applyProtection="0"/>
    <xf numFmtId="0" fontId="43" fillId="57" borderId="32" applyNumberFormat="0" applyFont="0" applyAlignment="0" applyProtection="0"/>
    <xf numFmtId="0" fontId="43" fillId="57" borderId="32" applyNumberFormat="0" applyFont="0" applyAlignment="0" applyProtection="0"/>
    <xf numFmtId="0" fontId="43" fillId="57" borderId="32" applyNumberFormat="0" applyFont="0" applyAlignment="0" applyProtection="0"/>
    <xf numFmtId="0" fontId="43" fillId="57" borderId="32" applyNumberFormat="0" applyFont="0" applyAlignment="0" applyProtection="0"/>
    <xf numFmtId="0" fontId="155" fillId="54" borderId="33" applyNumberFormat="0" applyAlignment="0" applyProtection="0"/>
    <xf numFmtId="0" fontId="155" fillId="54" borderId="33" applyNumberFormat="0" applyAlignment="0" applyProtection="0"/>
    <xf numFmtId="0" fontId="156" fillId="54" borderId="33" applyNumberFormat="0" applyAlignment="0" applyProtection="0"/>
    <xf numFmtId="175" fontId="155" fillId="54" borderId="33" applyNumberFormat="0" applyAlignment="0" applyProtection="0"/>
    <xf numFmtId="0" fontId="156" fillId="54" borderId="33" applyNumberFormat="0" applyAlignment="0" applyProtection="0"/>
    <xf numFmtId="0" fontId="155" fillId="54" borderId="33" applyNumberFormat="0" applyAlignment="0" applyProtection="0"/>
    <xf numFmtId="0" fontId="155" fillId="54" borderId="33" applyNumberFormat="0" applyAlignment="0" applyProtection="0"/>
    <xf numFmtId="0" fontId="156" fillId="54" borderId="33" applyNumberFormat="0" applyAlignment="0" applyProtection="0"/>
    <xf numFmtId="0" fontId="155" fillId="54" borderId="33" applyNumberFormat="0" applyAlignment="0" applyProtection="0"/>
    <xf numFmtId="0" fontId="156" fillId="54" borderId="33" applyNumberFormat="0" applyAlignment="0" applyProtection="0"/>
    <xf numFmtId="0" fontId="155" fillId="54" borderId="33" applyNumberFormat="0" applyAlignment="0" applyProtection="0"/>
    <xf numFmtId="0" fontId="155" fillId="54" borderId="33" applyNumberFormat="0" applyAlignment="0" applyProtection="0"/>
    <xf numFmtId="0" fontId="155" fillId="54" borderId="33" applyNumberFormat="0" applyAlignment="0" applyProtection="0"/>
    <xf numFmtId="0" fontId="155" fillId="54" borderId="33" applyNumberFormat="0" applyAlignment="0" applyProtection="0"/>
    <xf numFmtId="0" fontId="155" fillId="54" borderId="33" applyNumberFormat="0" applyAlignment="0" applyProtection="0"/>
    <xf numFmtId="0" fontId="157" fillId="0" borderId="35" applyNumberFormat="0" applyFill="0" applyAlignment="0" applyProtection="0"/>
    <xf numFmtId="0" fontId="157" fillId="0" borderId="35" applyNumberFormat="0" applyFill="0" applyAlignment="0" applyProtection="0"/>
    <xf numFmtId="0" fontId="158" fillId="0" borderId="35" applyNumberFormat="0" applyFill="0" applyAlignment="0" applyProtection="0"/>
    <xf numFmtId="175" fontId="157" fillId="0" borderId="35" applyNumberFormat="0" applyFill="0" applyAlignment="0" applyProtection="0"/>
    <xf numFmtId="0" fontId="158" fillId="0" borderId="35" applyNumberFormat="0" applyFill="0" applyAlignment="0" applyProtection="0"/>
    <xf numFmtId="0" fontId="157" fillId="0" borderId="35" applyNumberFormat="0" applyFill="0" applyAlignment="0" applyProtection="0"/>
    <xf numFmtId="0" fontId="157" fillId="0" borderId="35" applyNumberFormat="0" applyFill="0" applyAlignment="0" applyProtection="0"/>
    <xf numFmtId="0" fontId="158" fillId="0" borderId="35" applyNumberFormat="0" applyFill="0" applyAlignment="0" applyProtection="0"/>
    <xf numFmtId="0" fontId="157" fillId="0" borderId="35" applyNumberFormat="0" applyFill="0" applyAlignment="0" applyProtection="0"/>
    <xf numFmtId="0" fontId="158" fillId="0" borderId="35" applyNumberFormat="0" applyFill="0" applyAlignment="0" applyProtection="0"/>
    <xf numFmtId="0" fontId="157" fillId="0" borderId="35" applyNumberFormat="0" applyFill="0" applyAlignment="0" applyProtection="0"/>
    <xf numFmtId="0" fontId="157" fillId="0" borderId="35" applyNumberFormat="0" applyFill="0" applyAlignment="0" applyProtection="0"/>
    <xf numFmtId="0" fontId="157" fillId="0" borderId="35" applyNumberFormat="0" applyFill="0" applyAlignment="0" applyProtection="0"/>
    <xf numFmtId="0" fontId="157" fillId="0" borderId="35" applyNumberFormat="0" applyFill="0" applyAlignment="0" applyProtection="0"/>
    <xf numFmtId="0" fontId="157" fillId="0" borderId="35" applyNumberFormat="0" applyFill="0" applyAlignment="0" applyProtection="0"/>
    <xf numFmtId="0" fontId="84" fillId="54" borderId="26" applyNumberFormat="0" applyAlignment="0" applyProtection="0"/>
    <xf numFmtId="0" fontId="84" fillId="54" borderId="26" applyNumberFormat="0" applyAlignment="0" applyProtection="0"/>
    <xf numFmtId="0" fontId="84" fillId="54" borderId="26" applyNumberFormat="0" applyAlignment="0" applyProtection="0"/>
    <xf numFmtId="0" fontId="84" fillId="54" borderId="26" applyNumberFormat="0" applyAlignment="0" applyProtection="0"/>
    <xf numFmtId="0" fontId="94" fillId="41" borderId="26" applyNumberFormat="0" applyAlignment="0" applyProtection="0"/>
    <xf numFmtId="0" fontId="94" fillId="41" borderId="26" applyNumberFormat="0" applyAlignment="0" applyProtection="0"/>
    <xf numFmtId="0" fontId="94" fillId="41" borderId="26" applyNumberFormat="0" applyAlignment="0" applyProtection="0"/>
    <xf numFmtId="0" fontId="94" fillId="41" borderId="26" applyNumberFormat="0" applyAlignment="0" applyProtection="0"/>
    <xf numFmtId="0" fontId="48" fillId="57" borderId="32" applyNumberFormat="0" applyFont="0" applyAlignment="0" applyProtection="0"/>
    <xf numFmtId="0" fontId="48" fillId="57" borderId="32" applyNumberFormat="0" applyFont="0" applyAlignment="0" applyProtection="0"/>
    <xf numFmtId="0" fontId="48" fillId="57" borderId="32" applyNumberFormat="0" applyFont="0" applyAlignment="0" applyProtection="0"/>
    <xf numFmtId="0" fontId="48" fillId="57" borderId="32" applyNumberFormat="0" applyFont="0" applyAlignment="0" applyProtection="0"/>
    <xf numFmtId="0" fontId="98" fillId="54" borderId="33" applyNumberFormat="0" applyAlignment="0" applyProtection="0"/>
    <xf numFmtId="0" fontId="98" fillId="54" borderId="33" applyNumberFormat="0" applyAlignment="0" applyProtection="0"/>
    <xf numFmtId="0" fontId="98" fillId="54" borderId="33" applyNumberFormat="0" applyAlignment="0" applyProtection="0"/>
    <xf numFmtId="0" fontId="98" fillId="54" borderId="33" applyNumberFormat="0" applyAlignment="0" applyProtection="0"/>
    <xf numFmtId="0" fontId="100" fillId="0" borderId="35" applyNumberFormat="0" applyFill="0" applyAlignment="0" applyProtection="0"/>
    <xf numFmtId="0" fontId="100" fillId="0" borderId="35" applyNumberFormat="0" applyFill="0" applyAlignment="0" applyProtection="0"/>
    <xf numFmtId="0" fontId="134" fillId="54" borderId="26" applyNumberFormat="0" applyAlignment="0" applyProtection="0"/>
    <xf numFmtId="0" fontId="134" fillId="54" borderId="26" applyNumberFormat="0" applyAlignment="0" applyProtection="0"/>
    <xf numFmtId="0" fontId="135" fillId="54" borderId="26" applyNumberFormat="0" applyAlignment="0" applyProtection="0"/>
    <xf numFmtId="175" fontId="134" fillId="54" borderId="26" applyNumberFormat="0" applyAlignment="0" applyProtection="0"/>
    <xf numFmtId="0" fontId="135" fillId="54" borderId="26" applyNumberFormat="0" applyAlignment="0" applyProtection="0"/>
    <xf numFmtId="0" fontId="134" fillId="54" borderId="26" applyNumberFormat="0" applyAlignment="0" applyProtection="0"/>
    <xf numFmtId="0" fontId="134" fillId="54" borderId="26" applyNumberFormat="0" applyAlignment="0" applyProtection="0"/>
    <xf numFmtId="0" fontId="135" fillId="54" borderId="26" applyNumberFormat="0" applyAlignment="0" applyProtection="0"/>
    <xf numFmtId="0" fontId="134" fillId="54" borderId="26" applyNumberFormat="0" applyAlignment="0" applyProtection="0"/>
    <xf numFmtId="0" fontId="135" fillId="54" borderId="26" applyNumberFormat="0" applyAlignment="0" applyProtection="0"/>
    <xf numFmtId="0" fontId="134" fillId="54" borderId="26" applyNumberFormat="0" applyAlignment="0" applyProtection="0"/>
    <xf numFmtId="0" fontId="134" fillId="54" borderId="26" applyNumberFormat="0" applyAlignment="0" applyProtection="0"/>
    <xf numFmtId="0" fontId="134" fillId="54" borderId="26" applyNumberFormat="0" applyAlignment="0" applyProtection="0"/>
    <xf numFmtId="0" fontId="134" fillId="54" borderId="26" applyNumberFormat="0" applyAlignment="0" applyProtection="0"/>
    <xf numFmtId="0" fontId="134" fillId="54" borderId="26" applyNumberFormat="0" applyAlignment="0" applyProtection="0"/>
    <xf numFmtId="0" fontId="148" fillId="41" borderId="26" applyNumberFormat="0" applyAlignment="0" applyProtection="0"/>
    <xf numFmtId="0" fontId="148" fillId="41" borderId="26" applyNumberFormat="0" applyAlignment="0" applyProtection="0"/>
    <xf numFmtId="0" fontId="149" fillId="41" borderId="26" applyNumberFormat="0" applyAlignment="0" applyProtection="0"/>
    <xf numFmtId="175" fontId="148" fillId="41" borderId="26" applyNumberFormat="0" applyAlignment="0" applyProtection="0"/>
    <xf numFmtId="0" fontId="149" fillId="41" borderId="26" applyNumberFormat="0" applyAlignment="0" applyProtection="0"/>
    <xf numFmtId="0" fontId="148" fillId="41" borderId="26" applyNumberFormat="0" applyAlignment="0" applyProtection="0"/>
    <xf numFmtId="0" fontId="148" fillId="41" borderId="26" applyNumberFormat="0" applyAlignment="0" applyProtection="0"/>
    <xf numFmtId="0" fontId="149" fillId="41" borderId="26" applyNumberFormat="0" applyAlignment="0" applyProtection="0"/>
    <xf numFmtId="0" fontId="148" fillId="41" borderId="26" applyNumberFormat="0" applyAlignment="0" applyProtection="0"/>
    <xf numFmtId="0" fontId="149" fillId="41" borderId="26" applyNumberFormat="0" applyAlignment="0" applyProtection="0"/>
    <xf numFmtId="0" fontId="148" fillId="41" borderId="26" applyNumberFormat="0" applyAlignment="0" applyProtection="0"/>
    <xf numFmtId="0" fontId="148" fillId="41" borderId="26" applyNumberFormat="0" applyAlignment="0" applyProtection="0"/>
    <xf numFmtId="0" fontId="148" fillId="41" borderId="26" applyNumberFormat="0" applyAlignment="0" applyProtection="0"/>
    <xf numFmtId="0" fontId="148" fillId="41" borderId="26" applyNumberFormat="0" applyAlignment="0" applyProtection="0"/>
    <xf numFmtId="0" fontId="148" fillId="41" borderId="26" applyNumberFormat="0" applyAlignment="0" applyProtection="0"/>
    <xf numFmtId="0" fontId="43" fillId="57" borderId="32" applyNumberFormat="0" applyFont="0" applyAlignment="0" applyProtection="0"/>
    <xf numFmtId="0" fontId="43" fillId="57" borderId="32" applyNumberFormat="0" applyFont="0" applyAlignment="0" applyProtection="0"/>
    <xf numFmtId="0" fontId="137" fillId="57" borderId="32" applyNumberFormat="0" applyFont="0" applyAlignment="0" applyProtection="0"/>
    <xf numFmtId="175" fontId="23" fillId="57" borderId="32" applyNumberFormat="0" applyFont="0" applyAlignment="0" applyProtection="0"/>
    <xf numFmtId="0" fontId="45" fillId="57" borderId="32" applyNumberFormat="0" applyFont="0" applyAlignment="0" applyProtection="0"/>
    <xf numFmtId="0" fontId="43" fillId="57" borderId="32" applyNumberFormat="0" applyFont="0" applyAlignment="0" applyProtection="0"/>
    <xf numFmtId="0" fontId="43" fillId="57" borderId="32" applyNumberFormat="0" applyFont="0" applyAlignment="0" applyProtection="0"/>
    <xf numFmtId="0" fontId="45" fillId="57" borderId="32" applyNumberFormat="0" applyFont="0" applyAlignment="0" applyProtection="0"/>
    <xf numFmtId="0" fontId="43" fillId="57" borderId="32" applyNumberFormat="0" applyFont="0" applyAlignment="0" applyProtection="0"/>
    <xf numFmtId="0" fontId="45" fillId="57" borderId="32" applyNumberFormat="0" applyFont="0" applyAlignment="0" applyProtection="0"/>
    <xf numFmtId="0" fontId="43" fillId="57" borderId="32" applyNumberFormat="0" applyFont="0" applyAlignment="0" applyProtection="0"/>
    <xf numFmtId="0" fontId="43" fillId="57" borderId="32" applyNumberFormat="0" applyFont="0" applyAlignment="0" applyProtection="0"/>
    <xf numFmtId="0" fontId="43" fillId="57" borderId="32" applyNumberFormat="0" applyFont="0" applyAlignment="0" applyProtection="0"/>
    <xf numFmtId="0" fontId="43" fillId="57" borderId="32" applyNumberFormat="0" applyFont="0" applyAlignment="0" applyProtection="0"/>
    <xf numFmtId="0" fontId="43" fillId="57" borderId="32" applyNumberFormat="0" applyFont="0" applyAlignment="0" applyProtection="0"/>
    <xf numFmtId="0" fontId="155" fillId="54" borderId="33" applyNumberFormat="0" applyAlignment="0" applyProtection="0"/>
    <xf numFmtId="0" fontId="155" fillId="54" borderId="33" applyNumberFormat="0" applyAlignment="0" applyProtection="0"/>
    <xf numFmtId="0" fontId="156" fillId="54" borderId="33" applyNumberFormat="0" applyAlignment="0" applyProtection="0"/>
    <xf numFmtId="175" fontId="155" fillId="54" borderId="33" applyNumberFormat="0" applyAlignment="0" applyProtection="0"/>
    <xf numFmtId="0" fontId="156" fillId="54" borderId="33" applyNumberFormat="0" applyAlignment="0" applyProtection="0"/>
    <xf numFmtId="0" fontId="155" fillId="54" borderId="33" applyNumberFormat="0" applyAlignment="0" applyProtection="0"/>
    <xf numFmtId="0" fontId="155" fillId="54" borderId="33" applyNumberFormat="0" applyAlignment="0" applyProtection="0"/>
    <xf numFmtId="0" fontId="156" fillId="54" borderId="33" applyNumberFormat="0" applyAlignment="0" applyProtection="0"/>
    <xf numFmtId="0" fontId="155" fillId="54" borderId="33" applyNumberFormat="0" applyAlignment="0" applyProtection="0"/>
    <xf numFmtId="0" fontId="156" fillId="54" borderId="33" applyNumberFormat="0" applyAlignment="0" applyProtection="0"/>
    <xf numFmtId="0" fontId="155" fillId="54" borderId="33" applyNumberFormat="0" applyAlignment="0" applyProtection="0"/>
    <xf numFmtId="0" fontId="155" fillId="54" borderId="33" applyNumberFormat="0" applyAlignment="0" applyProtection="0"/>
    <xf numFmtId="0" fontId="155" fillId="54" borderId="33" applyNumberFormat="0" applyAlignment="0" applyProtection="0"/>
    <xf numFmtId="0" fontId="155" fillId="54" borderId="33" applyNumberFormat="0" applyAlignment="0" applyProtection="0"/>
    <xf numFmtId="0" fontId="155" fillId="54" borderId="33" applyNumberFormat="0" applyAlignment="0" applyProtection="0"/>
    <xf numFmtId="0" fontId="157" fillId="0" borderId="35" applyNumberFormat="0" applyFill="0" applyAlignment="0" applyProtection="0"/>
    <xf numFmtId="0" fontId="157" fillId="0" borderId="35" applyNumberFormat="0" applyFill="0" applyAlignment="0" applyProtection="0"/>
    <xf numFmtId="0" fontId="158" fillId="0" borderId="35" applyNumberFormat="0" applyFill="0" applyAlignment="0" applyProtection="0"/>
    <xf numFmtId="175" fontId="157" fillId="0" borderId="35" applyNumberFormat="0" applyFill="0" applyAlignment="0" applyProtection="0"/>
    <xf numFmtId="0" fontId="158" fillId="0" borderId="35" applyNumberFormat="0" applyFill="0" applyAlignment="0" applyProtection="0"/>
    <xf numFmtId="0" fontId="157" fillId="0" borderId="35" applyNumberFormat="0" applyFill="0" applyAlignment="0" applyProtection="0"/>
    <xf numFmtId="0" fontId="157" fillId="0" borderId="35" applyNumberFormat="0" applyFill="0" applyAlignment="0" applyProtection="0"/>
    <xf numFmtId="0" fontId="158" fillId="0" borderId="35" applyNumberFormat="0" applyFill="0" applyAlignment="0" applyProtection="0"/>
    <xf numFmtId="0" fontId="157" fillId="0" borderId="35" applyNumberFormat="0" applyFill="0" applyAlignment="0" applyProtection="0"/>
    <xf numFmtId="0" fontId="158" fillId="0" borderId="35" applyNumberFormat="0" applyFill="0" applyAlignment="0" applyProtection="0"/>
    <xf numFmtId="0" fontId="157" fillId="0" borderId="35" applyNumberFormat="0" applyFill="0" applyAlignment="0" applyProtection="0"/>
    <xf numFmtId="0" fontId="157" fillId="0" borderId="35" applyNumberFormat="0" applyFill="0" applyAlignment="0" applyProtection="0"/>
    <xf numFmtId="0" fontId="157" fillId="0" borderId="35" applyNumberFormat="0" applyFill="0" applyAlignment="0" applyProtection="0"/>
    <xf numFmtId="0" fontId="157" fillId="0" borderId="35" applyNumberFormat="0" applyFill="0" applyAlignment="0" applyProtection="0"/>
    <xf numFmtId="0" fontId="157" fillId="0" borderId="35" applyNumberFormat="0" applyFill="0" applyAlignment="0" applyProtection="0"/>
    <xf numFmtId="0" fontId="9" fillId="0" borderId="0"/>
    <xf numFmtId="0" fontId="36" fillId="0" borderId="0"/>
    <xf numFmtId="43" fontId="36" fillId="0" borderId="0" applyFont="0" applyFill="0" applyBorder="0" applyAlignment="0" applyProtection="0"/>
    <xf numFmtId="9" fontId="36" fillId="0" borderId="0" applyFont="0" applyFill="0" applyBorder="0" applyAlignment="0" applyProtection="0"/>
    <xf numFmtId="186" fontId="109" fillId="0" borderId="0"/>
    <xf numFmtId="188" fontId="22" fillId="0" borderId="0" applyFont="0" applyFill="0" applyBorder="0" applyAlignment="0" applyProtection="0"/>
    <xf numFmtId="187" fontId="22" fillId="0" borderId="0" applyFont="0" applyFill="0" applyBorder="0" applyAlignment="0" applyProtection="0"/>
    <xf numFmtId="178" fontId="22" fillId="0" borderId="0" applyFont="0" applyFill="0" applyBorder="0" applyAlignment="0" applyProtection="0"/>
    <xf numFmtId="179" fontId="22" fillId="0" borderId="0" applyFont="0" applyFill="0" applyBorder="0" applyAlignment="0" applyProtection="0"/>
    <xf numFmtId="0" fontId="19" fillId="0" borderId="0"/>
    <xf numFmtId="9"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175" fontId="148" fillId="41" borderId="26" applyNumberFormat="0" applyAlignment="0" applyProtection="0"/>
    <xf numFmtId="0" fontId="48" fillId="57" borderId="32" applyNumberFormat="0" applyFont="0" applyAlignment="0" applyProtection="0"/>
    <xf numFmtId="0" fontId="148" fillId="41" borderId="26" applyNumberFormat="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 fontId="221" fillId="74" borderId="58" applyNumberFormat="0" applyProtection="0">
      <alignment horizontal="right" vertical="center"/>
    </xf>
    <xf numFmtId="0" fontId="91" fillId="0" borderId="67" applyNumberFormat="0" applyAlignment="0" applyProtection="0">
      <alignment horizontal="left" vertical="center"/>
    </xf>
    <xf numFmtId="4" fontId="221" fillId="71" borderId="58" applyNumberFormat="0" applyProtection="0">
      <alignment horizontal="right" vertical="center"/>
    </xf>
    <xf numFmtId="4" fontId="221" fillId="72" borderId="58" applyNumberFormat="0" applyProtection="0">
      <alignment horizontal="right" vertical="center"/>
    </xf>
    <xf numFmtId="4" fontId="221" fillId="61" borderId="58" applyNumberFormat="0" applyProtection="0">
      <alignment horizontal="right" vertical="center"/>
    </xf>
    <xf numFmtId="4" fontId="221" fillId="73" borderId="58" applyNumberFormat="0" applyProtection="0">
      <alignment horizontal="right" vertical="center"/>
    </xf>
    <xf numFmtId="4" fontId="221" fillId="75" borderId="58" applyNumberFormat="0" applyProtection="0">
      <alignment horizontal="right" vertical="center"/>
    </xf>
    <xf numFmtId="0" fontId="22" fillId="79" borderId="58" applyNumberFormat="0" applyProtection="0">
      <alignment horizontal="left" vertical="center" indent="1"/>
    </xf>
    <xf numFmtId="0" fontId="158" fillId="0" borderId="35" applyNumberFormat="0" applyFill="0" applyAlignment="0" applyProtection="0"/>
    <xf numFmtId="0" fontId="230" fillId="0" borderId="53"/>
    <xf numFmtId="0" fontId="43" fillId="57" borderId="32" applyNumberFormat="0" applyFont="0" applyAlignment="0" applyProtection="0"/>
    <xf numFmtId="0" fontId="43" fillId="57" borderId="32" applyNumberFormat="0" applyFont="0" applyAlignment="0" applyProtection="0"/>
    <xf numFmtId="0" fontId="43" fillId="57" borderId="32" applyNumberFormat="0" applyFont="0" applyAlignment="0" applyProtection="0"/>
    <xf numFmtId="0" fontId="43" fillId="57" borderId="32" applyNumberFormat="0" applyFont="0" applyAlignment="0" applyProtection="0"/>
    <xf numFmtId="0" fontId="43" fillId="57" borderId="32" applyNumberFormat="0" applyFont="0" applyAlignment="0" applyProtection="0"/>
    <xf numFmtId="0" fontId="155" fillId="54" borderId="33" applyNumberFormat="0" applyAlignment="0" applyProtection="0"/>
    <xf numFmtId="0" fontId="155" fillId="54" borderId="33" applyNumberFormat="0" applyAlignment="0" applyProtection="0"/>
    <xf numFmtId="0" fontId="156" fillId="54" borderId="33" applyNumberFormat="0" applyAlignment="0" applyProtection="0"/>
    <xf numFmtId="175" fontId="155" fillId="54" borderId="33" applyNumberFormat="0" applyAlignment="0" applyProtection="0"/>
    <xf numFmtId="0" fontId="156" fillId="54" borderId="33" applyNumberFormat="0" applyAlignment="0" applyProtection="0"/>
    <xf numFmtId="0" fontId="155" fillId="54" borderId="33" applyNumberFormat="0" applyAlignment="0" applyProtection="0"/>
    <xf numFmtId="176" fontId="9" fillId="0" borderId="0" applyFont="0" applyFill="0" applyBorder="0" applyAlignment="0" applyProtection="0"/>
    <xf numFmtId="0" fontId="9" fillId="0" borderId="0"/>
    <xf numFmtId="0" fontId="148" fillId="41" borderId="26" applyNumberFormat="0" applyAlignment="0" applyProtection="0"/>
    <xf numFmtId="0" fontId="157" fillId="68" borderId="58" applyNumberFormat="0" applyProtection="0">
      <alignment horizontal="left" vertical="top" indent="1"/>
    </xf>
    <xf numFmtId="4" fontId="221" fillId="61" borderId="58" applyNumberFormat="0" applyProtection="0">
      <alignment horizontal="right" vertical="center"/>
    </xf>
    <xf numFmtId="4" fontId="221" fillId="76" borderId="58" applyNumberFormat="0" applyProtection="0">
      <alignment horizontal="right" vertical="center"/>
    </xf>
    <xf numFmtId="0" fontId="22" fillId="69" borderId="58" applyNumberFormat="0" applyProtection="0">
      <alignment horizontal="left" vertical="top" indent="1"/>
    </xf>
    <xf numFmtId="4" fontId="219" fillId="79" borderId="60" applyNumberFormat="0" applyProtection="0">
      <alignment horizontal="left" vertical="center" indent="1"/>
    </xf>
    <xf numFmtId="0" fontId="94" fillId="41" borderId="26" applyNumberFormat="0" applyAlignment="0" applyProtection="0"/>
    <xf numFmtId="0" fontId="100" fillId="0" borderId="35" applyNumberFormat="0" applyFill="0" applyAlignment="0" applyProtection="0"/>
    <xf numFmtId="175" fontId="9" fillId="0" borderId="0"/>
    <xf numFmtId="0" fontId="156" fillId="54" borderId="33" applyNumberFormat="0" applyAlignment="0" applyProtection="0"/>
    <xf numFmtId="0" fontId="155" fillId="54" borderId="33" applyNumberFormat="0" applyAlignment="0" applyProtection="0"/>
    <xf numFmtId="0" fontId="157" fillId="0" borderId="35" applyNumberFormat="0" applyFill="0" applyAlignment="0" applyProtection="0"/>
    <xf numFmtId="0" fontId="157" fillId="0" borderId="35" applyNumberFormat="0" applyFill="0" applyAlignment="0" applyProtection="0"/>
    <xf numFmtId="0" fontId="157" fillId="0" borderId="35" applyNumberFormat="0" applyFill="0" applyAlignment="0" applyProtection="0"/>
    <xf numFmtId="0" fontId="94" fillId="41" borderId="26" applyNumberFormat="0" applyAlignment="0" applyProtection="0"/>
    <xf numFmtId="0" fontId="156" fillId="54" borderId="33" applyNumberFormat="0" applyAlignment="0" applyProtection="0"/>
    <xf numFmtId="4" fontId="219" fillId="68" borderId="58" applyNumberFormat="0" applyProtection="0">
      <alignment vertical="center"/>
    </xf>
    <xf numFmtId="0" fontId="22" fillId="69" borderId="58" applyNumberFormat="0" applyProtection="0">
      <alignment horizontal="left" vertical="center" indent="1"/>
    </xf>
    <xf numFmtId="0" fontId="22" fillId="81" borderId="58" applyNumberFormat="0" applyProtection="0">
      <alignment horizontal="left" vertical="center" indent="1"/>
    </xf>
    <xf numFmtId="0" fontId="9" fillId="0" borderId="0"/>
    <xf numFmtId="0" fontId="43" fillId="57" borderId="32" applyNumberFormat="0" applyFont="0" applyAlignment="0" applyProtection="0"/>
    <xf numFmtId="175" fontId="9" fillId="0" borderId="0"/>
    <xf numFmtId="0" fontId="134" fillId="54" borderId="26" applyNumberFormat="0" applyAlignment="0" applyProtection="0"/>
    <xf numFmtId="0" fontId="149" fillId="41" borderId="26" applyNumberFormat="0" applyAlignment="0" applyProtection="0"/>
    <xf numFmtId="0" fontId="148" fillId="41" borderId="26" applyNumberFormat="0" applyAlignment="0" applyProtection="0"/>
    <xf numFmtId="0" fontId="43" fillId="57" borderId="32" applyNumberFormat="0" applyFont="0" applyAlignment="0" applyProtection="0"/>
    <xf numFmtId="175" fontId="155" fillId="54" borderId="33" applyNumberFormat="0" applyAlignment="0" applyProtection="0"/>
    <xf numFmtId="0" fontId="155" fillId="54" borderId="33" applyNumberFormat="0" applyAlignment="0" applyProtection="0"/>
    <xf numFmtId="0" fontId="156" fillId="54" borderId="33" applyNumberFormat="0" applyAlignment="0" applyProtection="0"/>
    <xf numFmtId="0" fontId="155" fillId="54" borderId="33" applyNumberFormat="0" applyAlignment="0" applyProtection="0"/>
    <xf numFmtId="0" fontId="157" fillId="0" borderId="35" applyNumberFormat="0" applyFill="0" applyAlignment="0" applyProtection="0"/>
    <xf numFmtId="0" fontId="84" fillId="54" borderId="26" applyNumberFormat="0" applyAlignment="0" applyProtection="0"/>
    <xf numFmtId="0" fontId="84" fillId="54" borderId="26" applyNumberFormat="0" applyAlignment="0" applyProtection="0"/>
    <xf numFmtId="0" fontId="84" fillId="54" borderId="26" applyNumberFormat="0" applyAlignment="0" applyProtection="0"/>
    <xf numFmtId="0" fontId="84" fillId="54" borderId="26" applyNumberFormat="0" applyAlignment="0" applyProtection="0"/>
    <xf numFmtId="0" fontId="199" fillId="59" borderId="53"/>
    <xf numFmtId="0" fontId="98" fillId="54" borderId="33" applyNumberFormat="0" applyAlignment="0" applyProtection="0"/>
    <xf numFmtId="0" fontId="156" fillId="54" borderId="33" applyNumberFormat="0" applyAlignment="0" applyProtection="0"/>
    <xf numFmtId="0" fontId="165" fillId="0" borderId="53"/>
    <xf numFmtId="0" fontId="157" fillId="0" borderId="35" applyNumberFormat="0" applyFill="0" applyAlignment="0" applyProtection="0"/>
    <xf numFmtId="0" fontId="157" fillId="0" borderId="35" applyNumberFormat="0" applyFill="0" applyAlignment="0" applyProtection="0"/>
    <xf numFmtId="0" fontId="157" fillId="0" borderId="35" applyNumberFormat="0" applyFill="0" applyAlignment="0" applyProtection="0"/>
    <xf numFmtId="0" fontId="157" fillId="0" borderId="35" applyNumberFormat="0" applyFill="0" applyAlignment="0" applyProtection="0"/>
    <xf numFmtId="0" fontId="158" fillId="0" borderId="35" applyNumberFormat="0" applyFill="0" applyAlignment="0" applyProtection="0"/>
    <xf numFmtId="0" fontId="93" fillId="0" borderId="30" applyNumberFormat="0" applyFill="0" applyAlignment="0" applyProtection="0"/>
    <xf numFmtId="0" fontId="93" fillId="0" borderId="30" applyNumberFormat="0" applyFill="0" applyAlignment="0" applyProtection="0"/>
    <xf numFmtId="0" fontId="93" fillId="0" borderId="30" applyNumberFormat="0" applyFill="0" applyAlignment="0" applyProtection="0"/>
    <xf numFmtId="0" fontId="93" fillId="0" borderId="30" applyNumberFormat="0" applyFill="0" applyAlignment="0" applyProtection="0"/>
    <xf numFmtId="0" fontId="155" fillId="54" borderId="33" applyNumberFormat="0" applyAlignment="0" applyProtection="0"/>
    <xf numFmtId="0" fontId="43" fillId="57" borderId="32" applyNumberFormat="0" applyFont="0" applyAlignment="0" applyProtection="0"/>
    <xf numFmtId="0" fontId="94" fillId="41" borderId="26" applyNumberFormat="0" applyAlignment="0" applyProtection="0"/>
    <xf numFmtId="0" fontId="94" fillId="41" borderId="26" applyNumberFormat="0" applyAlignment="0" applyProtection="0"/>
    <xf numFmtId="0" fontId="94" fillId="41" borderId="26" applyNumberFormat="0" applyAlignment="0" applyProtection="0"/>
    <xf numFmtId="0" fontId="94" fillId="41" borderId="26" applyNumberFormat="0" applyAlignment="0" applyProtection="0"/>
    <xf numFmtId="0" fontId="9" fillId="0" borderId="0"/>
    <xf numFmtId="0" fontId="134" fillId="54" borderId="26" applyNumberFormat="0" applyAlignment="0" applyProtection="0"/>
    <xf numFmtId="175" fontId="148" fillId="41" borderId="26" applyNumberFormat="0" applyAlignment="0" applyProtection="0"/>
    <xf numFmtId="0" fontId="43" fillId="57" borderId="32" applyNumberFormat="0" applyFont="0" applyAlignment="0" applyProtection="0"/>
    <xf numFmtId="0" fontId="43" fillId="57" borderId="32" applyNumberFormat="0" applyFont="0" applyAlignment="0" applyProtection="0"/>
    <xf numFmtId="0" fontId="148" fillId="41" borderId="26" applyNumberFormat="0" applyAlignment="0" applyProtection="0"/>
    <xf numFmtId="175" fontId="134" fillId="54" borderId="26" applyNumberFormat="0" applyAlignment="0" applyProtection="0"/>
    <xf numFmtId="0" fontId="48" fillId="57" borderId="32" applyNumberFormat="0" applyFont="0" applyAlignment="0" applyProtection="0"/>
    <xf numFmtId="0" fontId="48" fillId="57" borderId="32" applyNumberFormat="0" applyFont="0" applyAlignment="0" applyProtection="0"/>
    <xf numFmtId="0" fontId="48" fillId="57" borderId="32" applyNumberFormat="0" applyFont="0" applyAlignment="0" applyProtection="0"/>
    <xf numFmtId="0" fontId="48" fillId="57" borderId="32" applyNumberFormat="0" applyFont="0" applyAlignment="0" applyProtection="0"/>
    <xf numFmtId="0" fontId="98" fillId="54" borderId="33" applyNumberFormat="0" applyAlignment="0" applyProtection="0"/>
    <xf numFmtId="0" fontId="98" fillId="54" borderId="33" applyNumberFormat="0" applyAlignment="0" applyProtection="0"/>
    <xf numFmtId="0" fontId="98" fillId="54" borderId="33" applyNumberFormat="0" applyAlignment="0" applyProtection="0"/>
    <xf numFmtId="0" fontId="98" fillId="54" borderId="33" applyNumberFormat="0" applyAlignment="0" applyProtection="0"/>
    <xf numFmtId="4" fontId="223" fillId="80" borderId="60" applyNumberFormat="0" applyProtection="0">
      <alignment horizontal="left" vertical="center" indent="1"/>
    </xf>
    <xf numFmtId="0" fontId="135" fillId="54" borderId="26" applyNumberFormat="0" applyAlignment="0" applyProtection="0"/>
    <xf numFmtId="0" fontId="158" fillId="0" borderId="35" applyNumberFormat="0" applyFill="0" applyAlignment="0" applyProtection="0"/>
    <xf numFmtId="0" fontId="100" fillId="0" borderId="35" applyNumberFormat="0" applyFill="0" applyAlignment="0" applyProtection="0"/>
    <xf numFmtId="0" fontId="100" fillId="0" borderId="35" applyNumberFormat="0" applyFill="0" applyAlignment="0" applyProtection="0"/>
    <xf numFmtId="43" fontId="9" fillId="0" borderId="0" applyFont="0" applyFill="0" applyBorder="0" applyAlignment="0" applyProtection="0"/>
    <xf numFmtId="43" fontId="9" fillId="0" borderId="0" applyFont="0" applyFill="0" applyBorder="0" applyAlignment="0" applyProtection="0"/>
    <xf numFmtId="0" fontId="43" fillId="57" borderId="32" applyNumberFormat="0" applyFont="0" applyAlignment="0" applyProtection="0"/>
    <xf numFmtId="43" fontId="9" fillId="0" borderId="0" applyFont="0" applyFill="0" applyBorder="0" applyAlignment="0" applyProtection="0"/>
    <xf numFmtId="0" fontId="9" fillId="0" borderId="0"/>
    <xf numFmtId="0" fontId="9" fillId="0" borderId="0"/>
    <xf numFmtId="0" fontId="9" fillId="0" borderId="0"/>
    <xf numFmtId="0" fontId="43" fillId="57" borderId="32" applyNumberFormat="0" applyFont="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158" fillId="0" borderId="35" applyNumberFormat="0" applyFill="0" applyAlignment="0" applyProtection="0"/>
    <xf numFmtId="0" fontId="157" fillId="0" borderId="35" applyNumberFormat="0" applyFill="0" applyAlignment="0" applyProtection="0"/>
    <xf numFmtId="0" fontId="9" fillId="0" borderId="0"/>
    <xf numFmtId="43" fontId="9" fillId="0" borderId="0" applyFont="0" applyFill="0" applyBorder="0" applyAlignment="0" applyProtection="0"/>
    <xf numFmtId="0" fontId="9" fillId="0" borderId="0"/>
    <xf numFmtId="0" fontId="100" fillId="0" borderId="35" applyNumberFormat="0" applyFill="0" applyAlignment="0" applyProtection="0"/>
    <xf numFmtId="0" fontId="134" fillId="54" borderId="26" applyNumberFormat="0" applyAlignment="0" applyProtection="0"/>
    <xf numFmtId="0" fontId="134" fillId="54" borderId="26" applyNumberFormat="0" applyAlignment="0" applyProtection="0"/>
    <xf numFmtId="0" fontId="135" fillId="54" borderId="26" applyNumberFormat="0" applyAlignment="0" applyProtection="0"/>
    <xf numFmtId="0" fontId="135" fillId="54" borderId="26" applyNumberFormat="0" applyAlignment="0" applyProtection="0"/>
    <xf numFmtId="0" fontId="134" fillId="54" borderId="26" applyNumberFormat="0" applyAlignment="0" applyProtection="0"/>
    <xf numFmtId="0" fontId="134" fillId="54" borderId="26" applyNumberFormat="0" applyAlignment="0" applyProtection="0"/>
    <xf numFmtId="0" fontId="135" fillId="54" borderId="26" applyNumberFormat="0" applyAlignment="0" applyProtection="0"/>
    <xf numFmtId="0" fontId="134" fillId="54" borderId="26" applyNumberFormat="0" applyAlignment="0" applyProtection="0"/>
    <xf numFmtId="0" fontId="134" fillId="54" borderId="26" applyNumberFormat="0" applyAlignment="0" applyProtection="0"/>
    <xf numFmtId="0" fontId="134" fillId="54" borderId="26" applyNumberFormat="0" applyAlignment="0" applyProtection="0"/>
    <xf numFmtId="0" fontId="134" fillId="54" borderId="26" applyNumberFormat="0" applyAlignment="0" applyProtection="0"/>
    <xf numFmtId="175" fontId="134" fillId="54" borderId="26" applyNumberFormat="0" applyAlignment="0" applyProtection="0"/>
    <xf numFmtId="0" fontId="148" fillId="41" borderId="26" applyNumberFormat="0" applyAlignment="0" applyProtection="0"/>
    <xf numFmtId="175" fontId="148" fillId="41" borderId="26" applyNumberFormat="0" applyAlignment="0" applyProtection="0"/>
    <xf numFmtId="0" fontId="149" fillId="41" borderId="26" applyNumberFormat="0" applyAlignment="0" applyProtection="0"/>
    <xf numFmtId="0" fontId="148" fillId="41" borderId="26" applyNumberFormat="0" applyAlignment="0" applyProtection="0"/>
    <xf numFmtId="0" fontId="148" fillId="41" borderId="26" applyNumberFormat="0" applyAlignment="0" applyProtection="0"/>
    <xf numFmtId="0" fontId="149" fillId="41" borderId="26" applyNumberFormat="0" applyAlignment="0" applyProtection="0"/>
    <xf numFmtId="0" fontId="148" fillId="41" borderId="26" applyNumberFormat="0" applyAlignment="0" applyProtection="0"/>
    <xf numFmtId="0" fontId="149" fillId="41" borderId="26" applyNumberFormat="0" applyAlignment="0" applyProtection="0"/>
    <xf numFmtId="0" fontId="148" fillId="41" borderId="26" applyNumberFormat="0" applyAlignment="0" applyProtection="0"/>
    <xf numFmtId="0" fontId="43" fillId="57" borderId="32" applyNumberFormat="0" applyFont="0" applyAlignment="0" applyProtection="0"/>
    <xf numFmtId="0" fontId="45" fillId="57" borderId="32" applyNumberFormat="0" applyFont="0" applyAlignment="0" applyProtection="0"/>
    <xf numFmtId="0" fontId="43" fillId="57" borderId="32" applyNumberFormat="0" applyFont="0" applyAlignment="0" applyProtection="0"/>
    <xf numFmtId="0" fontId="43" fillId="57" borderId="32" applyNumberFormat="0" applyFont="0" applyAlignment="0" applyProtection="0"/>
    <xf numFmtId="0" fontId="155" fillId="54" borderId="33" applyNumberFormat="0" applyAlignment="0" applyProtection="0"/>
    <xf numFmtId="0" fontId="43" fillId="57" borderId="32" applyNumberFormat="0" applyFont="0" applyAlignment="0" applyProtection="0"/>
    <xf numFmtId="0" fontId="43" fillId="57" borderId="32" applyNumberFormat="0" applyFont="0" applyAlignment="0" applyProtection="0"/>
    <xf numFmtId="0" fontId="155" fillId="54" borderId="33" applyNumberFormat="0" applyAlignment="0" applyProtection="0"/>
    <xf numFmtId="0" fontId="156" fillId="54" borderId="33" applyNumberFormat="0" applyAlignment="0" applyProtection="0"/>
    <xf numFmtId="0" fontId="155" fillId="54" borderId="33" applyNumberFormat="0" applyAlignment="0" applyProtection="0"/>
    <xf numFmtId="0" fontId="156" fillId="54" borderId="33" applyNumberFormat="0" applyAlignment="0" applyProtection="0"/>
    <xf numFmtId="0" fontId="155" fillId="54" borderId="33" applyNumberFormat="0" applyAlignment="0" applyProtection="0"/>
    <xf numFmtId="0" fontId="155" fillId="54" borderId="33" applyNumberFormat="0" applyAlignment="0" applyProtection="0"/>
    <xf numFmtId="0" fontId="155" fillId="54" borderId="33" applyNumberFormat="0" applyAlignment="0" applyProtection="0"/>
    <xf numFmtId="0" fontId="157" fillId="0" borderId="35" applyNumberFormat="0" applyFill="0" applyAlignment="0" applyProtection="0"/>
    <xf numFmtId="0" fontId="158" fillId="0" borderId="35" applyNumberFormat="0" applyFill="0" applyAlignment="0" applyProtection="0"/>
    <xf numFmtId="175" fontId="157" fillId="0" borderId="35" applyNumberFormat="0" applyFill="0" applyAlignment="0" applyProtection="0"/>
    <xf numFmtId="0" fontId="158" fillId="0" borderId="35" applyNumberFormat="0" applyFill="0" applyAlignment="0" applyProtection="0"/>
    <xf numFmtId="0" fontId="157" fillId="0" borderId="35" applyNumberFormat="0" applyFill="0" applyAlignment="0" applyProtection="0"/>
    <xf numFmtId="0" fontId="157" fillId="0" borderId="35" applyNumberFormat="0" applyFill="0" applyAlignment="0" applyProtection="0"/>
    <xf numFmtId="0" fontId="157" fillId="0" borderId="35" applyNumberFormat="0" applyFill="0" applyAlignment="0" applyProtection="0"/>
    <xf numFmtId="0" fontId="157" fillId="0" borderId="35" applyNumberFormat="0" applyFill="0" applyAlignment="0" applyProtection="0"/>
    <xf numFmtId="0" fontId="157" fillId="0" borderId="35" applyNumberFormat="0" applyFill="0" applyAlignment="0" applyProtection="0"/>
    <xf numFmtId="0" fontId="165" fillId="0" borderId="53"/>
    <xf numFmtId="0" fontId="165" fillId="0" borderId="53"/>
    <xf numFmtId="0" fontId="175" fillId="60" borderId="53"/>
    <xf numFmtId="0" fontId="134" fillId="54" borderId="26" applyNumberFormat="0" applyAlignment="0" applyProtection="0"/>
    <xf numFmtId="0" fontId="134" fillId="54" borderId="26" applyNumberFormat="0" applyAlignment="0" applyProtection="0"/>
    <xf numFmtId="0" fontId="135" fillId="54" borderId="26" applyNumberFormat="0" applyAlignment="0" applyProtection="0"/>
    <xf numFmtId="175" fontId="134" fillId="54" borderId="26" applyNumberFormat="0" applyAlignment="0" applyProtection="0"/>
    <xf numFmtId="0" fontId="135" fillId="54" borderId="26" applyNumberFormat="0" applyAlignment="0" applyProtection="0"/>
    <xf numFmtId="0" fontId="134" fillId="54" borderId="26" applyNumberFormat="0" applyAlignment="0" applyProtection="0"/>
    <xf numFmtId="0" fontId="134" fillId="54" borderId="26" applyNumberFormat="0" applyAlignment="0" applyProtection="0"/>
    <xf numFmtId="0" fontId="135" fillId="54" borderId="26" applyNumberFormat="0" applyAlignment="0" applyProtection="0"/>
    <xf numFmtId="0" fontId="134" fillId="54" borderId="26" applyNumberFormat="0" applyAlignment="0" applyProtection="0"/>
    <xf numFmtId="0" fontId="135" fillId="54" borderId="26" applyNumberFormat="0" applyAlignment="0" applyProtection="0"/>
    <xf numFmtId="0" fontId="134" fillId="54" borderId="26" applyNumberFormat="0" applyAlignment="0" applyProtection="0"/>
    <xf numFmtId="0" fontId="134" fillId="54" borderId="26" applyNumberFormat="0" applyAlignment="0" applyProtection="0"/>
    <xf numFmtId="0" fontId="134" fillId="54" borderId="26" applyNumberFormat="0" applyAlignment="0" applyProtection="0"/>
    <xf numFmtId="0" fontId="134" fillId="54" borderId="26" applyNumberFormat="0" applyAlignment="0" applyProtection="0"/>
    <xf numFmtId="0" fontId="134" fillId="54" borderId="26" applyNumberFormat="0" applyAlignment="0" applyProtection="0"/>
    <xf numFmtId="0" fontId="199" fillId="0" borderId="53"/>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158" fillId="0" borderId="35" applyNumberFormat="0" applyFill="0" applyAlignment="0" applyProtection="0"/>
    <xf numFmtId="0" fontId="148" fillId="41" borderId="26" applyNumberFormat="0" applyAlignment="0" applyProtection="0"/>
    <xf numFmtId="0" fontId="43" fillId="57" borderId="32" applyNumberFormat="0" applyFont="0" applyAlignment="0" applyProtection="0"/>
    <xf numFmtId="0" fontId="157" fillId="0" borderId="35" applyNumberFormat="0" applyFill="0" applyAlignment="0" applyProtection="0"/>
    <xf numFmtId="0" fontId="165" fillId="0" borderId="53"/>
    <xf numFmtId="0" fontId="157" fillId="0" borderId="35" applyNumberFormat="0" applyFill="0" applyAlignment="0" applyProtection="0"/>
    <xf numFmtId="0" fontId="157" fillId="0" borderId="35" applyNumberFormat="0" applyFill="0" applyAlignment="0" applyProtection="0"/>
    <xf numFmtId="0" fontId="157" fillId="0" borderId="35" applyNumberFormat="0" applyFill="0" applyAlignment="0" applyProtection="0"/>
    <xf numFmtId="0" fontId="157" fillId="0" borderId="35" applyNumberFormat="0" applyFill="0" applyAlignment="0" applyProtection="0"/>
    <xf numFmtId="0" fontId="157" fillId="0" borderId="35" applyNumberFormat="0" applyFill="0" applyAlignment="0" applyProtection="0"/>
    <xf numFmtId="0" fontId="158" fillId="0" borderId="35" applyNumberFormat="0" applyFill="0" applyAlignment="0" applyProtection="0"/>
    <xf numFmtId="175" fontId="157" fillId="0" borderId="35" applyNumberFormat="0" applyFill="0" applyAlignment="0" applyProtection="0"/>
    <xf numFmtId="0" fontId="158" fillId="0" borderId="35" applyNumberFormat="0" applyFill="0" applyAlignment="0" applyProtection="0"/>
    <xf numFmtId="0" fontId="157" fillId="0" borderId="35" applyNumberFormat="0" applyFill="0" applyAlignment="0" applyProtection="0"/>
    <xf numFmtId="0" fontId="146" fillId="0" borderId="30" applyNumberFormat="0" applyFill="0" applyAlignment="0" applyProtection="0"/>
    <xf numFmtId="0" fontId="146" fillId="0" borderId="30" applyNumberFormat="0" applyFill="0" applyAlignment="0" applyProtection="0"/>
    <xf numFmtId="0" fontId="147" fillId="0" borderId="30" applyNumberFormat="0" applyFill="0" applyAlignment="0" applyProtection="0"/>
    <xf numFmtId="175" fontId="146" fillId="0" borderId="30" applyNumberFormat="0" applyFill="0" applyAlignment="0" applyProtection="0"/>
    <xf numFmtId="0" fontId="147" fillId="0" borderId="30" applyNumberFormat="0" applyFill="0" applyAlignment="0" applyProtection="0"/>
    <xf numFmtId="0" fontId="146" fillId="0" borderId="30" applyNumberFormat="0" applyFill="0" applyAlignment="0" applyProtection="0"/>
    <xf numFmtId="0" fontId="146" fillId="0" borderId="30" applyNumberFormat="0" applyFill="0" applyAlignment="0" applyProtection="0"/>
    <xf numFmtId="0" fontId="147" fillId="0" borderId="30" applyNumberFormat="0" applyFill="0" applyAlignment="0" applyProtection="0"/>
    <xf numFmtId="0" fontId="146" fillId="0" borderId="30" applyNumberFormat="0" applyFill="0" applyAlignment="0" applyProtection="0"/>
    <xf numFmtId="0" fontId="147" fillId="0" borderId="30" applyNumberFormat="0" applyFill="0" applyAlignment="0" applyProtection="0"/>
    <xf numFmtId="0" fontId="146" fillId="0" borderId="30" applyNumberFormat="0" applyFill="0" applyAlignment="0" applyProtection="0"/>
    <xf numFmtId="0" fontId="146" fillId="0" borderId="30" applyNumberFormat="0" applyFill="0" applyAlignment="0" applyProtection="0"/>
    <xf numFmtId="0" fontId="146" fillId="0" borderId="30" applyNumberFormat="0" applyFill="0" applyAlignment="0" applyProtection="0"/>
    <xf numFmtId="0" fontId="146" fillId="0" borderId="30" applyNumberFormat="0" applyFill="0" applyAlignment="0" applyProtection="0"/>
    <xf numFmtId="0" fontId="146" fillId="0" borderId="30" applyNumberFormat="0" applyFill="0" applyAlignment="0" applyProtection="0"/>
    <xf numFmtId="0" fontId="155" fillId="54" borderId="33" applyNumberFormat="0" applyAlignment="0" applyProtection="0"/>
    <xf numFmtId="0" fontId="155" fillId="54" borderId="33" applyNumberFormat="0" applyAlignment="0" applyProtection="0"/>
    <xf numFmtId="0" fontId="155" fillId="54" borderId="33" applyNumberFormat="0" applyAlignment="0" applyProtection="0"/>
    <xf numFmtId="0" fontId="155" fillId="54" borderId="33" applyNumberFormat="0" applyAlignment="0" applyProtection="0"/>
    <xf numFmtId="0" fontId="156" fillId="54" borderId="33" applyNumberFormat="0" applyAlignment="0" applyProtection="0"/>
    <xf numFmtId="0" fontId="155" fillId="54" borderId="33" applyNumberFormat="0" applyAlignment="0" applyProtection="0"/>
    <xf numFmtId="0" fontId="156" fillId="54" borderId="33" applyNumberFormat="0" applyAlignment="0" applyProtection="0"/>
    <xf numFmtId="0" fontId="148" fillId="41" borderId="26" applyNumberFormat="0" applyAlignment="0" applyProtection="0"/>
    <xf numFmtId="0" fontId="148" fillId="41" borderId="26" applyNumberFormat="0" applyAlignment="0" applyProtection="0"/>
    <xf numFmtId="0" fontId="149" fillId="41" borderId="26" applyNumberFormat="0" applyAlignment="0" applyProtection="0"/>
    <xf numFmtId="175" fontId="148" fillId="41" borderId="26" applyNumberFormat="0" applyAlignment="0" applyProtection="0"/>
    <xf numFmtId="0" fontId="149" fillId="41" borderId="26" applyNumberFormat="0" applyAlignment="0" applyProtection="0"/>
    <xf numFmtId="0" fontId="148" fillId="41" borderId="26" applyNumberFormat="0" applyAlignment="0" applyProtection="0"/>
    <xf numFmtId="0" fontId="148" fillId="41" borderId="26" applyNumberFormat="0" applyAlignment="0" applyProtection="0"/>
    <xf numFmtId="0" fontId="149" fillId="41" borderId="26" applyNumberFormat="0" applyAlignment="0" applyProtection="0"/>
    <xf numFmtId="0" fontId="148" fillId="41" borderId="26" applyNumberFormat="0" applyAlignment="0" applyProtection="0"/>
    <xf numFmtId="0" fontId="149" fillId="41" borderId="26" applyNumberFormat="0" applyAlignment="0" applyProtection="0"/>
    <xf numFmtId="0" fontId="148" fillId="41" borderId="26" applyNumberFormat="0" applyAlignment="0" applyProtection="0"/>
    <xf numFmtId="0" fontId="148" fillId="41" borderId="26" applyNumberFormat="0" applyAlignment="0" applyProtection="0"/>
    <xf numFmtId="0" fontId="148" fillId="41" borderId="26" applyNumberFormat="0" applyAlignment="0" applyProtection="0"/>
    <xf numFmtId="0" fontId="148" fillId="41" borderId="26" applyNumberFormat="0" applyAlignment="0" applyProtection="0"/>
    <xf numFmtId="0" fontId="148" fillId="41" borderId="26" applyNumberFormat="0" applyAlignment="0" applyProtection="0"/>
    <xf numFmtId="0" fontId="84" fillId="54" borderId="26" applyNumberFormat="0" applyAlignment="0" applyProtection="0"/>
    <xf numFmtId="0" fontId="135" fillId="54" borderId="26" applyNumberFormat="0" applyAlignment="0" applyProtection="0"/>
    <xf numFmtId="0" fontId="148" fillId="41" borderId="26" applyNumberFormat="0" applyAlignment="0" applyProtection="0"/>
    <xf numFmtId="0" fontId="9" fillId="0" borderId="0"/>
    <xf numFmtId="0" fontId="9" fillId="0" borderId="0"/>
    <xf numFmtId="0" fontId="188" fillId="0" borderId="53"/>
    <xf numFmtId="0" fontId="199" fillId="59" borderId="53"/>
    <xf numFmtId="0" fontId="148" fillId="41" borderId="26" applyNumberFormat="0" applyAlignment="0" applyProtection="0"/>
    <xf numFmtId="0" fontId="149" fillId="41" borderId="26" applyNumberFormat="0" applyAlignment="0" applyProtection="0"/>
    <xf numFmtId="0" fontId="149" fillId="41" borderId="26" applyNumberFormat="0" applyAlignment="0" applyProtection="0"/>
    <xf numFmtId="175" fontId="9" fillId="0" borderId="0"/>
    <xf numFmtId="0" fontId="9" fillId="0" borderId="0"/>
    <xf numFmtId="0" fontId="135" fillId="54" borderId="26" applyNumberFormat="0" applyAlignment="0" applyProtection="0"/>
    <xf numFmtId="0" fontId="134" fillId="54" borderId="26" applyNumberFormat="0" applyAlignment="0" applyProtection="0"/>
    <xf numFmtId="4" fontId="221" fillId="70" borderId="58" applyNumberFormat="0" applyProtection="0">
      <alignment horizontal="right" vertical="center"/>
    </xf>
    <xf numFmtId="4" fontId="221" fillId="73" borderId="58" applyNumberFormat="0" applyProtection="0">
      <alignment horizontal="right" vertical="center"/>
    </xf>
    <xf numFmtId="4" fontId="221" fillId="77" borderId="58" applyNumberFormat="0" applyProtection="0">
      <alignment horizontal="right" vertical="center"/>
    </xf>
    <xf numFmtId="0" fontId="22" fillId="79" borderId="58" applyNumberFormat="0" applyProtection="0">
      <alignment horizontal="left" vertical="top" indent="1"/>
    </xf>
    <xf numFmtId="0" fontId="206" fillId="0" borderId="53"/>
    <xf numFmtId="0" fontId="94" fillId="41" borderId="26" applyNumberFormat="0" applyAlignment="0" applyProtection="0"/>
    <xf numFmtId="0" fontId="134" fillId="54" borderId="26" applyNumberFormat="0" applyAlignment="0" applyProtection="0"/>
    <xf numFmtId="0" fontId="148" fillId="41" borderId="26" applyNumberFormat="0" applyAlignment="0" applyProtection="0"/>
    <xf numFmtId="0" fontId="158" fillId="0" borderId="35" applyNumberFormat="0" applyFill="0" applyAlignment="0" applyProtection="0"/>
    <xf numFmtId="0" fontId="156" fillId="54" borderId="33" applyNumberFormat="0" applyAlignment="0" applyProtection="0"/>
    <xf numFmtId="175" fontId="155" fillId="54" borderId="33" applyNumberFormat="0" applyAlignment="0" applyProtection="0"/>
    <xf numFmtId="0" fontId="158" fillId="0" borderId="35" applyNumberFormat="0" applyFill="0" applyAlignment="0" applyProtection="0"/>
    <xf numFmtId="0" fontId="158" fillId="0" borderId="35" applyNumberFormat="0" applyFill="0" applyAlignment="0" applyProtection="0"/>
    <xf numFmtId="0" fontId="148" fillId="41" borderId="26" applyNumberFormat="0" applyAlignment="0" applyProtection="0"/>
    <xf numFmtId="0" fontId="98" fillId="54" borderId="33" applyNumberFormat="0" applyAlignment="0" applyProtection="0"/>
    <xf numFmtId="0" fontId="98" fillId="54" borderId="33" applyNumberFormat="0" applyAlignment="0" applyProtection="0"/>
    <xf numFmtId="175" fontId="9" fillId="0" borderId="0"/>
    <xf numFmtId="0" fontId="94" fillId="41" borderId="26" applyNumberFormat="0" applyAlignment="0" applyProtection="0"/>
    <xf numFmtId="0" fontId="9" fillId="0" borderId="0"/>
    <xf numFmtId="0" fontId="9" fillId="0" borderId="0"/>
    <xf numFmtId="175" fontId="9" fillId="0" borderId="0"/>
    <xf numFmtId="4" fontId="221" fillId="71" borderId="58" applyNumberFormat="0" applyProtection="0">
      <alignment horizontal="right" vertical="center"/>
    </xf>
    <xf numFmtId="0" fontId="22" fillId="80" borderId="58" applyNumberFormat="0" applyProtection="0">
      <alignment horizontal="left" vertical="top" indent="1"/>
    </xf>
    <xf numFmtId="0" fontId="129" fillId="64" borderId="58" applyNumberFormat="0" applyProtection="0">
      <alignment horizontal="left" vertical="top" indent="1"/>
    </xf>
    <xf numFmtId="0" fontId="158" fillId="0" borderId="35" applyNumberFormat="0" applyFill="0" applyAlignment="0" applyProtection="0"/>
    <xf numFmtId="0" fontId="165" fillId="0" borderId="53"/>
    <xf numFmtId="175" fontId="23" fillId="57" borderId="32" applyNumberFormat="0" applyFont="0" applyAlignment="0" applyProtection="0"/>
    <xf numFmtId="0" fontId="84" fillId="54" borderId="26" applyNumberFormat="0" applyAlignment="0" applyProtection="0"/>
    <xf numFmtId="0" fontId="98" fillId="54" borderId="33" applyNumberFormat="0" applyAlignment="0" applyProtection="0"/>
    <xf numFmtId="175" fontId="23" fillId="57" borderId="32" applyNumberFormat="0" applyFont="0" applyAlignment="0" applyProtection="0"/>
    <xf numFmtId="0" fontId="43" fillId="57" borderId="32" applyNumberFormat="0" applyFont="0" applyAlignment="0" applyProtection="0"/>
    <xf numFmtId="0" fontId="156" fillId="54" borderId="33" applyNumberFormat="0" applyAlignment="0" applyProtection="0"/>
    <xf numFmtId="0" fontId="155" fillId="54" borderId="33" applyNumberFormat="0" applyAlignment="0" applyProtection="0"/>
    <xf numFmtId="0" fontId="155" fillId="54" borderId="33" applyNumberFormat="0" applyAlignment="0" applyProtection="0"/>
    <xf numFmtId="0" fontId="157" fillId="0" borderId="35" applyNumberFormat="0" applyFill="0" applyAlignment="0" applyProtection="0"/>
    <xf numFmtId="0" fontId="157" fillId="0" borderId="35" applyNumberFormat="0" applyFill="0" applyAlignment="0" applyProtection="0"/>
    <xf numFmtId="0" fontId="9" fillId="0" borderId="0"/>
    <xf numFmtId="0" fontId="43" fillId="57" borderId="32" applyNumberFormat="0" applyFont="0" applyAlignment="0" applyProtection="0"/>
    <xf numFmtId="0" fontId="43" fillId="57" borderId="32" applyNumberFormat="0" applyFont="0" applyAlignment="0" applyProtection="0"/>
    <xf numFmtId="0" fontId="137" fillId="57" borderId="32" applyNumberFormat="0" applyFont="0" applyAlignment="0" applyProtection="0"/>
    <xf numFmtId="0" fontId="9" fillId="5" borderId="16" applyNumberFormat="0" applyFont="0" applyAlignment="0" applyProtection="0"/>
    <xf numFmtId="175" fontId="23" fillId="57" borderId="32" applyNumberFormat="0" applyFont="0" applyAlignment="0" applyProtection="0"/>
    <xf numFmtId="0" fontId="45" fillId="57" borderId="32" applyNumberFormat="0" applyFont="0" applyAlignment="0" applyProtection="0"/>
    <xf numFmtId="0" fontId="43" fillId="57" borderId="32" applyNumberFormat="0" applyFont="0" applyAlignment="0" applyProtection="0"/>
    <xf numFmtId="0" fontId="43" fillId="57" borderId="32" applyNumberFormat="0" applyFont="0" applyAlignment="0" applyProtection="0"/>
    <xf numFmtId="0" fontId="45" fillId="57" borderId="32" applyNumberFormat="0" applyFont="0" applyAlignment="0" applyProtection="0"/>
    <xf numFmtId="0" fontId="43" fillId="57" borderId="32" applyNumberFormat="0" applyFont="0" applyAlignment="0" applyProtection="0"/>
    <xf numFmtId="0" fontId="45" fillId="57" borderId="32" applyNumberFormat="0" applyFont="0" applyAlignment="0" applyProtection="0"/>
    <xf numFmtId="0" fontId="43" fillId="57" borderId="32" applyNumberFormat="0" applyFont="0" applyAlignment="0" applyProtection="0"/>
    <xf numFmtId="0" fontId="43" fillId="57" borderId="32" applyNumberFormat="0" applyFont="0" applyAlignment="0" applyProtection="0"/>
    <xf numFmtId="0" fontId="43" fillId="57" borderId="32" applyNumberFormat="0" applyFont="0" applyAlignment="0" applyProtection="0"/>
    <xf numFmtId="0" fontId="43" fillId="57" borderId="32" applyNumberFormat="0" applyFont="0" applyAlignment="0" applyProtection="0"/>
    <xf numFmtId="0" fontId="43" fillId="57" borderId="32" applyNumberFormat="0" applyFont="0" applyAlignment="0" applyProtection="0"/>
    <xf numFmtId="0" fontId="155" fillId="54" borderId="33" applyNumberFormat="0" applyAlignment="0" applyProtection="0"/>
    <xf numFmtId="0" fontId="155" fillId="54" borderId="33" applyNumberFormat="0" applyAlignment="0" applyProtection="0"/>
    <xf numFmtId="0" fontId="156" fillId="54" borderId="33" applyNumberFormat="0" applyAlignment="0" applyProtection="0"/>
    <xf numFmtId="175" fontId="155" fillId="54" borderId="33" applyNumberFormat="0" applyAlignment="0" applyProtection="0"/>
    <xf numFmtId="0" fontId="156" fillId="54" borderId="33" applyNumberFormat="0" applyAlignment="0" applyProtection="0"/>
    <xf numFmtId="0" fontId="155" fillId="54" borderId="33" applyNumberFormat="0" applyAlignment="0" applyProtection="0"/>
    <xf numFmtId="0" fontId="155" fillId="54" borderId="33" applyNumberFormat="0" applyAlignment="0" applyProtection="0"/>
    <xf numFmtId="0" fontId="156" fillId="54" borderId="33" applyNumberFormat="0" applyAlignment="0" applyProtection="0"/>
    <xf numFmtId="0" fontId="155" fillId="54" borderId="33" applyNumberFormat="0" applyAlignment="0" applyProtection="0"/>
    <xf numFmtId="0" fontId="156" fillId="54" borderId="33" applyNumberFormat="0" applyAlignment="0" applyProtection="0"/>
    <xf numFmtId="0" fontId="155" fillId="54" borderId="33" applyNumberFormat="0" applyAlignment="0" applyProtection="0"/>
    <xf numFmtId="0" fontId="155" fillId="54" borderId="33" applyNumberFormat="0" applyAlignment="0" applyProtection="0"/>
    <xf numFmtId="0" fontId="155" fillId="54" borderId="33" applyNumberFormat="0" applyAlignment="0" applyProtection="0"/>
    <xf numFmtId="0" fontId="155" fillId="54" borderId="33" applyNumberFormat="0" applyAlignment="0" applyProtection="0"/>
    <xf numFmtId="0" fontId="155" fillId="54" borderId="33" applyNumberFormat="0" applyAlignment="0" applyProtection="0"/>
    <xf numFmtId="4" fontId="221" fillId="70" borderId="58" applyNumberFormat="0" applyProtection="0">
      <alignment horizontal="right" vertical="center"/>
    </xf>
    <xf numFmtId="9" fontId="9" fillId="0" borderId="0" applyFont="0" applyFill="0" applyBorder="0" applyAlignment="0" applyProtection="0"/>
    <xf numFmtId="0" fontId="157" fillId="0" borderId="35" applyNumberFormat="0" applyFill="0" applyAlignment="0" applyProtection="0"/>
    <xf numFmtId="0" fontId="157" fillId="0" borderId="35" applyNumberFormat="0" applyFill="0" applyAlignment="0" applyProtection="0"/>
    <xf numFmtId="0" fontId="158" fillId="0" borderId="35" applyNumberFormat="0" applyFill="0" applyAlignment="0" applyProtection="0"/>
    <xf numFmtId="175" fontId="157" fillId="0" borderId="35" applyNumberFormat="0" applyFill="0" applyAlignment="0" applyProtection="0"/>
    <xf numFmtId="0" fontId="158" fillId="0" borderId="35" applyNumberFormat="0" applyFill="0" applyAlignment="0" applyProtection="0"/>
    <xf numFmtId="0" fontId="157" fillId="0" borderId="35" applyNumberFormat="0" applyFill="0" applyAlignment="0" applyProtection="0"/>
    <xf numFmtId="0" fontId="157" fillId="0" borderId="35" applyNumberFormat="0" applyFill="0" applyAlignment="0" applyProtection="0"/>
    <xf numFmtId="0" fontId="158" fillId="0" borderId="35" applyNumberFormat="0" applyFill="0" applyAlignment="0" applyProtection="0"/>
    <xf numFmtId="0" fontId="157" fillId="0" borderId="35" applyNumberFormat="0" applyFill="0" applyAlignment="0" applyProtection="0"/>
    <xf numFmtId="0" fontId="158" fillId="0" borderId="35" applyNumberFormat="0" applyFill="0" applyAlignment="0" applyProtection="0"/>
    <xf numFmtId="0" fontId="157" fillId="0" borderId="35" applyNumberFormat="0" applyFill="0" applyAlignment="0" applyProtection="0"/>
    <xf numFmtId="0" fontId="157" fillId="0" borderId="35" applyNumberFormat="0" applyFill="0" applyAlignment="0" applyProtection="0"/>
    <xf numFmtId="0" fontId="157" fillId="0" borderId="35" applyNumberFormat="0" applyFill="0" applyAlignment="0" applyProtection="0"/>
    <xf numFmtId="0" fontId="157" fillId="0" borderId="35" applyNumberFormat="0" applyFill="0" applyAlignment="0" applyProtection="0"/>
    <xf numFmtId="0" fontId="157" fillId="0" borderId="35" applyNumberFormat="0" applyFill="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155" fillId="54" borderId="33" applyNumberFormat="0" applyAlignment="0" applyProtection="0"/>
    <xf numFmtId="0" fontId="9" fillId="0" borderId="0"/>
    <xf numFmtId="44" fontId="9" fillId="0" borderId="0" applyFont="0" applyFill="0" applyBorder="0" applyAlignment="0" applyProtection="0"/>
    <xf numFmtId="44"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168" fontId="9" fillId="0" borderId="0" applyFont="0" applyFill="0" applyBorder="0" applyAlignment="0" applyProtection="0"/>
    <xf numFmtId="0" fontId="9" fillId="0" borderId="0"/>
    <xf numFmtId="0" fontId="165" fillId="0" borderId="53"/>
    <xf numFmtId="0" fontId="165" fillId="0" borderId="53"/>
    <xf numFmtId="0" fontId="48" fillId="57" borderId="32" applyNumberFormat="0" applyFont="0" applyAlignment="0" applyProtection="0"/>
    <xf numFmtId="0" fontId="48" fillId="57" borderId="32" applyNumberFormat="0" applyFont="0" applyAlignment="0" applyProtection="0"/>
    <xf numFmtId="0" fontId="98" fillId="54" borderId="33" applyNumberFormat="0" applyAlignment="0" applyProtection="0"/>
    <xf numFmtId="0" fontId="98" fillId="54" borderId="33" applyNumberFormat="0" applyAlignment="0" applyProtection="0"/>
    <xf numFmtId="0" fontId="9" fillId="13" borderId="0" applyNumberFormat="0" applyBorder="0" applyAlignment="0" applyProtection="0"/>
    <xf numFmtId="0" fontId="9" fillId="17" borderId="0" applyNumberFormat="0" applyBorder="0" applyAlignment="0" applyProtection="0"/>
    <xf numFmtId="0" fontId="9" fillId="21" borderId="0" applyNumberFormat="0" applyBorder="0" applyAlignment="0" applyProtection="0"/>
    <xf numFmtId="0" fontId="9" fillId="25" borderId="0" applyNumberFormat="0" applyBorder="0" applyAlignment="0" applyProtection="0"/>
    <xf numFmtId="0" fontId="9" fillId="29" borderId="0" applyNumberFormat="0" applyBorder="0" applyAlignment="0" applyProtection="0"/>
    <xf numFmtId="0" fontId="9" fillId="33" borderId="0" applyNumberFormat="0" applyBorder="0" applyAlignment="0" applyProtection="0"/>
    <xf numFmtId="216" fontId="9" fillId="14" borderId="0" applyNumberFormat="0" applyBorder="0" applyAlignment="0" applyProtection="0"/>
    <xf numFmtId="217" fontId="9" fillId="14" borderId="0" applyNumberFormat="0" applyBorder="0" applyAlignment="0" applyProtection="0"/>
    <xf numFmtId="218" fontId="9" fillId="14" borderId="0" applyNumberFormat="0" applyBorder="0" applyAlignment="0" applyProtection="0"/>
    <xf numFmtId="0" fontId="9" fillId="14" borderId="0" applyNumberFormat="0" applyBorder="0" applyAlignment="0" applyProtection="0"/>
    <xf numFmtId="0" fontId="9" fillId="18" borderId="0" applyNumberFormat="0" applyBorder="0" applyAlignment="0" applyProtection="0"/>
    <xf numFmtId="0" fontId="9" fillId="22" borderId="0" applyNumberFormat="0" applyBorder="0" applyAlignment="0" applyProtection="0"/>
    <xf numFmtId="0" fontId="9" fillId="26" borderId="0" applyNumberFormat="0" applyBorder="0" applyAlignment="0" applyProtection="0"/>
    <xf numFmtId="0" fontId="9" fillId="30" borderId="0" applyNumberFormat="0" applyBorder="0" applyAlignment="0" applyProtection="0"/>
    <xf numFmtId="0" fontId="9" fillId="34" borderId="0" applyNumberFormat="0" applyBorder="0" applyAlignment="0" applyProtection="0"/>
    <xf numFmtId="0" fontId="175" fillId="60" borderId="53"/>
    <xf numFmtId="0" fontId="135" fillId="54" borderId="26" applyNumberFormat="0" applyAlignment="0" applyProtection="0"/>
    <xf numFmtId="0" fontId="135" fillId="54" borderId="26" applyNumberForma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1" fillId="0" borderId="47">
      <alignment horizontal="left" vertical="center"/>
    </xf>
    <xf numFmtId="0" fontId="202" fillId="0" borderId="49"/>
    <xf numFmtId="0" fontId="149" fillId="41" borderId="26" applyNumberFormat="0" applyAlignment="0" applyProtection="0"/>
    <xf numFmtId="0" fontId="206" fillId="66" borderId="53"/>
    <xf numFmtId="0" fontId="149" fillId="41" borderId="26" applyNumberFormat="0" applyAlignment="0" applyProtection="0"/>
    <xf numFmtId="0" fontId="202" fillId="0" borderId="49"/>
    <xf numFmtId="0" fontId="91" fillId="0" borderId="47">
      <alignment horizontal="left" vertical="center"/>
    </xf>
    <xf numFmtId="0" fontId="199" fillId="59" borderId="53"/>
    <xf numFmtId="0" fontId="188" fillId="0" borderId="53"/>
    <xf numFmtId="0" fontId="188" fillId="0" borderId="53"/>
    <xf numFmtId="0" fontId="191" fillId="0" borderId="53"/>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22" fillId="69" borderId="58" applyNumberFormat="0" applyProtection="0">
      <alignment horizontal="left" vertical="top" indent="1"/>
    </xf>
    <xf numFmtId="0" fontId="22" fillId="80" borderId="58" applyNumberFormat="0" applyProtection="0">
      <alignment horizontal="left" vertical="center" indent="1"/>
    </xf>
    <xf numFmtId="4" fontId="221" fillId="77" borderId="58" applyNumberFormat="0" applyProtection="0">
      <alignment horizontal="right" vertical="center"/>
    </xf>
    <xf numFmtId="0" fontId="206" fillId="0" borderId="53"/>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84" fillId="54" borderId="26" applyNumberFormat="0" applyAlignment="0" applyProtection="0"/>
    <xf numFmtId="0" fontId="84" fillId="54" borderId="26" applyNumberFormat="0" applyAlignment="0" applyProtection="0"/>
    <xf numFmtId="43" fontId="9" fillId="0" borderId="0" applyFont="0" applyFill="0" applyBorder="0" applyAlignment="0" applyProtection="0"/>
    <xf numFmtId="43" fontId="9" fillId="0" borderId="0" applyFont="0" applyFill="0" applyBorder="0" applyAlignment="0" applyProtection="0"/>
    <xf numFmtId="0" fontId="94" fillId="41" borderId="26" applyNumberFormat="0" applyAlignment="0" applyProtection="0"/>
    <xf numFmtId="0" fontId="94" fillId="41" borderId="26" applyNumberFormat="0" applyAlignment="0" applyProtection="0"/>
    <xf numFmtId="43" fontId="9" fillId="0" borderId="0" applyFont="0" applyFill="0" applyBorder="0" applyAlignment="0" applyProtection="0"/>
    <xf numFmtId="0" fontId="48" fillId="57" borderId="32" applyNumberFormat="0" applyFont="0" applyAlignment="0" applyProtection="0"/>
    <xf numFmtId="0" fontId="48" fillId="57" borderId="32" applyNumberFormat="0" applyFont="0" applyAlignment="0" applyProtection="0"/>
    <xf numFmtId="0" fontId="48" fillId="57" borderId="32"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100" fillId="0" borderId="35" applyNumberFormat="0" applyFill="0" applyAlignment="0" applyProtection="0"/>
    <xf numFmtId="0" fontId="134" fillId="54" borderId="26" applyNumberFormat="0" applyAlignment="0" applyProtection="0"/>
    <xf numFmtId="0" fontId="135" fillId="54" borderId="26" applyNumberFormat="0" applyAlignment="0" applyProtection="0"/>
    <xf numFmtId="0" fontId="134" fillId="54" borderId="26" applyNumberFormat="0" applyAlignment="0" applyProtection="0"/>
    <xf numFmtId="0" fontId="149" fillId="41" borderId="26" applyNumberFormat="0" applyAlignment="0" applyProtection="0"/>
    <xf numFmtId="0" fontId="148" fillId="41" borderId="26" applyNumberFormat="0" applyAlignment="0" applyProtection="0"/>
    <xf numFmtId="0" fontId="148" fillId="41" borderId="26" applyNumberForma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43" fillId="57" borderId="32" applyNumberFormat="0" applyFont="0" applyAlignment="0" applyProtection="0"/>
    <xf numFmtId="175" fontId="23" fillId="57" borderId="32" applyNumberFormat="0" applyFont="0" applyAlignment="0" applyProtection="0"/>
    <xf numFmtId="0" fontId="45" fillId="57" borderId="32" applyNumberFormat="0" applyFont="0" applyAlignment="0" applyProtection="0"/>
    <xf numFmtId="0" fontId="43" fillId="57" borderId="32" applyNumberFormat="0" applyFont="0" applyAlignment="0" applyProtection="0"/>
    <xf numFmtId="0" fontId="43" fillId="57" borderId="32" applyNumberFormat="0" applyFont="0" applyAlignment="0" applyProtection="0"/>
    <xf numFmtId="0" fontId="45" fillId="57" borderId="32" applyNumberFormat="0" applyFont="0" applyAlignment="0" applyProtection="0"/>
    <xf numFmtId="0" fontId="43" fillId="57" borderId="32" applyNumberFormat="0" applyFont="0" applyAlignment="0" applyProtection="0"/>
    <xf numFmtId="0" fontId="45" fillId="57" borderId="32"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155" fillId="54" borderId="33" applyNumberFormat="0" applyAlignment="0" applyProtection="0"/>
    <xf numFmtId="0" fontId="156" fillId="54" borderId="33" applyNumberFormat="0" applyAlignment="0" applyProtection="0"/>
    <xf numFmtId="0" fontId="155" fillId="54" borderId="33" applyNumberFormat="0" applyAlignment="0" applyProtection="0"/>
    <xf numFmtId="0" fontId="156" fillId="54" borderId="33" applyNumberFormat="0" applyAlignment="0" applyProtection="0"/>
    <xf numFmtId="0" fontId="155" fillId="54" borderId="33" applyNumberFormat="0" applyAlignment="0" applyProtection="0"/>
    <xf numFmtId="0" fontId="155" fillId="54" borderId="33" applyNumberFormat="0" applyAlignment="0" applyProtection="0"/>
    <xf numFmtId="0" fontId="155" fillId="54" borderId="33" applyNumberFormat="0" applyAlignment="0" applyProtection="0"/>
    <xf numFmtId="0" fontId="155" fillId="54" borderId="33" applyNumberFormat="0" applyAlignment="0" applyProtection="0"/>
    <xf numFmtId="0" fontId="157" fillId="0" borderId="35" applyNumberFormat="0" applyFill="0" applyAlignment="0" applyProtection="0"/>
    <xf numFmtId="0" fontId="157" fillId="0" borderId="35" applyNumberFormat="0" applyFill="0" applyAlignment="0" applyProtection="0"/>
    <xf numFmtId="0" fontId="158" fillId="0" borderId="35" applyNumberFormat="0" applyFill="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165" fillId="0" borderId="53"/>
    <xf numFmtId="44" fontId="9" fillId="0" borderId="0" applyFont="0" applyFill="0" applyBorder="0" applyAlignment="0" applyProtection="0"/>
    <xf numFmtId="44" fontId="9" fillId="0" borderId="0" applyFont="0" applyFill="0" applyBorder="0" applyAlignment="0" applyProtection="0"/>
    <xf numFmtId="0" fontId="165" fillId="0" borderId="53"/>
    <xf numFmtId="0" fontId="165" fillId="0" borderId="53"/>
    <xf numFmtId="0" fontId="175" fillId="60" borderId="53"/>
    <xf numFmtId="0" fontId="191" fillId="0" borderId="53"/>
    <xf numFmtId="0" fontId="165" fillId="0" borderId="53"/>
    <xf numFmtId="0" fontId="188" fillId="0" borderId="53"/>
    <xf numFmtId="0" fontId="188" fillId="0" borderId="53"/>
    <xf numFmtId="0" fontId="199" fillId="0" borderId="53"/>
    <xf numFmtId="0" fontId="199" fillId="59" borderId="53"/>
    <xf numFmtId="0" fontId="199" fillId="59" borderId="53"/>
    <xf numFmtId="0" fontId="149" fillId="41" borderId="26" applyNumberFormat="0" applyAlignment="0" applyProtection="0"/>
    <xf numFmtId="0" fontId="206" fillId="66" borderId="53"/>
    <xf numFmtId="1" fontId="176" fillId="0" borderId="66">
      <alignment vertical="top"/>
    </xf>
    <xf numFmtId="0" fontId="135" fillId="54" borderId="26" applyNumberFormat="0" applyAlignment="0" applyProtection="0"/>
    <xf numFmtId="0" fontId="191" fillId="0" borderId="53"/>
    <xf numFmtId="0" fontId="188" fillId="0" borderId="53"/>
    <xf numFmtId="0" fontId="188" fillId="0" borderId="53"/>
    <xf numFmtId="0" fontId="175" fillId="60" borderId="53"/>
    <xf numFmtId="175" fontId="134" fillId="54" borderId="26" applyNumberFormat="0" applyAlignment="0" applyProtection="0"/>
    <xf numFmtId="0" fontId="149" fillId="41" borderId="26" applyNumberFormat="0" applyAlignment="0" applyProtection="0"/>
    <xf numFmtId="0" fontId="43" fillId="57" borderId="32" applyNumberFormat="0" applyFont="0" applyAlignment="0" applyProtection="0"/>
    <xf numFmtId="0" fontId="155" fillId="54" borderId="33" applyNumberFormat="0" applyAlignment="0" applyProtection="0"/>
    <xf numFmtId="0" fontId="94" fillId="41" borderId="26" applyNumberFormat="0" applyAlignment="0" applyProtection="0"/>
    <xf numFmtId="0" fontId="48" fillId="57" borderId="32" applyNumberFormat="0" applyFont="0" applyAlignment="0" applyProtection="0"/>
    <xf numFmtId="0" fontId="199" fillId="0" borderId="53"/>
    <xf numFmtId="0" fontId="199" fillId="59" borderId="53"/>
    <xf numFmtId="0" fontId="199" fillId="59" borderId="53"/>
    <xf numFmtId="0" fontId="91" fillId="0" borderId="47">
      <alignment horizontal="left" vertical="center"/>
    </xf>
    <xf numFmtId="0" fontId="155" fillId="54" borderId="33" applyNumberFormat="0" applyAlignment="0" applyProtection="0"/>
    <xf numFmtId="0" fontId="155" fillId="54" borderId="33" applyNumberFormat="0" applyAlignment="0" applyProtection="0"/>
    <xf numFmtId="0" fontId="156" fillId="54" borderId="33" applyNumberFormat="0" applyAlignment="0" applyProtection="0"/>
    <xf numFmtId="175" fontId="155" fillId="54" borderId="33" applyNumberFormat="0" applyAlignment="0" applyProtection="0"/>
    <xf numFmtId="0" fontId="156" fillId="54" borderId="33" applyNumberFormat="0" applyAlignment="0" applyProtection="0"/>
    <xf numFmtId="0" fontId="155" fillId="54" borderId="33" applyNumberFormat="0" applyAlignment="0" applyProtection="0"/>
    <xf numFmtId="0" fontId="155" fillId="54" borderId="33" applyNumberFormat="0" applyAlignment="0" applyProtection="0"/>
    <xf numFmtId="0" fontId="202" fillId="0" borderId="49"/>
    <xf numFmtId="0" fontId="43" fillId="57" borderId="32" applyNumberFormat="0" applyFont="0" applyAlignment="0" applyProtection="0"/>
    <xf numFmtId="0" fontId="43" fillId="57" borderId="32" applyNumberFormat="0" applyFont="0" applyAlignment="0" applyProtection="0"/>
    <xf numFmtId="0" fontId="45" fillId="57" borderId="32" applyNumberFormat="0" applyFont="0" applyAlignment="0" applyProtection="0"/>
    <xf numFmtId="0" fontId="149" fillId="41" borderId="26" applyNumberFormat="0" applyAlignment="0" applyProtection="0"/>
    <xf numFmtId="0" fontId="43" fillId="57" borderId="32" applyNumberFormat="0" applyFont="0" applyAlignment="0" applyProtection="0"/>
    <xf numFmtId="0" fontId="43" fillId="57" borderId="32" applyNumberFormat="0" applyFont="0" applyAlignment="0" applyProtection="0"/>
    <xf numFmtId="0" fontId="206" fillId="66" borderId="53"/>
    <xf numFmtId="0" fontId="45" fillId="57" borderId="32" applyNumberFormat="0" applyFont="0" applyAlignment="0" applyProtection="0"/>
    <xf numFmtId="175" fontId="23" fillId="57" borderId="32" applyNumberFormat="0" applyFont="0" applyAlignment="0" applyProtection="0"/>
    <xf numFmtId="0" fontId="137" fillId="57" borderId="32" applyNumberFormat="0" applyFont="0" applyAlignment="0" applyProtection="0"/>
    <xf numFmtId="0" fontId="43" fillId="57" borderId="32" applyNumberFormat="0" applyFont="0" applyAlignment="0" applyProtection="0"/>
    <xf numFmtId="0" fontId="43" fillId="57" borderId="3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56" fillId="54" borderId="33" applyNumberForma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48" fillId="41" borderId="26" applyNumberForma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48" fillId="41" borderId="26" applyNumberFormat="0" applyAlignment="0" applyProtection="0"/>
    <xf numFmtId="0" fontId="149" fillId="41" borderId="26" applyNumberFormat="0" applyAlignment="0" applyProtection="0"/>
    <xf numFmtId="0" fontId="148" fillId="41" borderId="26" applyNumberFormat="0" applyAlignment="0" applyProtection="0"/>
    <xf numFmtId="0" fontId="148" fillId="41" borderId="26" applyNumberFormat="0" applyAlignment="0" applyProtection="0"/>
    <xf numFmtId="0" fontId="149" fillId="41" borderId="26" applyNumberFormat="0" applyAlignment="0" applyProtection="0"/>
    <xf numFmtId="175" fontId="148" fillId="41" borderId="26" applyNumberFormat="0" applyAlignment="0" applyProtection="0"/>
    <xf numFmtId="0" fontId="149" fillId="41" borderId="26" applyNumberFormat="0" applyAlignment="0" applyProtection="0"/>
    <xf numFmtId="0" fontId="148" fillId="41" borderId="26" applyNumberFormat="0" applyAlignment="0" applyProtection="0"/>
    <xf numFmtId="0" fontId="148" fillId="41" borderId="26" applyNumberForma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49" fillId="41" borderId="26" applyNumberFormat="0" applyAlignment="0" applyProtection="0"/>
    <xf numFmtId="0" fontId="155" fillId="54" borderId="33" applyNumberFormat="0" applyAlignment="0" applyProtection="0"/>
    <xf numFmtId="0" fontId="135" fillId="54" borderId="26" applyNumberFormat="0" applyAlignment="0" applyProtection="0"/>
    <xf numFmtId="0" fontId="9" fillId="0" borderId="0"/>
    <xf numFmtId="0" fontId="134" fillId="54" borderId="26" applyNumberFormat="0" applyAlignment="0" applyProtection="0"/>
    <xf numFmtId="0" fontId="134" fillId="54" borderId="26" applyNumberFormat="0" applyAlignment="0" applyProtection="0"/>
    <xf numFmtId="0" fontId="134" fillId="54" borderId="26" applyNumberFormat="0" applyAlignment="0" applyProtection="0"/>
    <xf numFmtId="0" fontId="134" fillId="54" borderId="26" applyNumberFormat="0" applyAlignment="0" applyProtection="0"/>
    <xf numFmtId="0" fontId="134" fillId="54" borderId="26" applyNumberFormat="0" applyAlignment="0" applyProtection="0"/>
    <xf numFmtId="0" fontId="135" fillId="54" borderId="26" applyNumberFormat="0" applyAlignment="0" applyProtection="0"/>
    <xf numFmtId="0" fontId="134" fillId="54" borderId="26" applyNumberFormat="0" applyAlignment="0" applyProtection="0"/>
    <xf numFmtId="175" fontId="134" fillId="54" borderId="26" applyNumberFormat="0" applyAlignment="0" applyProtection="0"/>
    <xf numFmtId="0" fontId="135" fillId="54" borderId="26" applyNumberFormat="0" applyAlignment="0" applyProtection="0"/>
    <xf numFmtId="0" fontId="134" fillId="54" borderId="26" applyNumberForma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2" fillId="80" borderId="58" applyNumberFormat="0" applyProtection="0">
      <alignment horizontal="left" vertical="center" indent="1"/>
    </xf>
    <xf numFmtId="4" fontId="222" fillId="81" borderId="58" applyNumberFormat="0" applyProtection="0">
      <alignment vertical="center"/>
    </xf>
    <xf numFmtId="4" fontId="221" fillId="81" borderId="58" applyNumberFormat="0" applyProtection="0">
      <alignment vertical="center"/>
    </xf>
    <xf numFmtId="4" fontId="221" fillId="81" borderId="58" applyNumberFormat="0" applyProtection="0">
      <alignment horizontal="right" vertical="center"/>
    </xf>
    <xf numFmtId="4" fontId="222" fillId="81" borderId="58" applyNumberFormat="0" applyProtection="0">
      <alignment horizontal="right" vertical="center"/>
    </xf>
    <xf numFmtId="4" fontId="219" fillId="79" borderId="58" applyNumberFormat="0" applyProtection="0">
      <alignment horizontal="left" vertical="center" indent="1"/>
    </xf>
    <xf numFmtId="0" fontId="129" fillId="80" borderId="58" applyNumberFormat="0" applyProtection="0">
      <alignment horizontal="left" vertical="top" indent="1"/>
    </xf>
    <xf numFmtId="4" fontId="223" fillId="80" borderId="60" applyNumberFormat="0" applyProtection="0">
      <alignment horizontal="left" vertical="center" indent="1"/>
    </xf>
    <xf numFmtId="4" fontId="224" fillId="81" borderId="58" applyNumberFormat="0" applyProtection="0">
      <alignment horizontal="right" vertical="center"/>
    </xf>
    <xf numFmtId="0" fontId="189" fillId="0" borderId="53"/>
    <xf numFmtId="0" fontId="191" fillId="0" borderId="53"/>
    <xf numFmtId="0" fontId="230" fillId="0" borderId="53"/>
    <xf numFmtId="0" fontId="84" fillId="54" borderId="26" applyNumberFormat="0" applyAlignment="0" applyProtection="0"/>
    <xf numFmtId="0" fontId="84" fillId="54" borderId="26" applyNumberFormat="0" applyAlignment="0" applyProtection="0"/>
    <xf numFmtId="0" fontId="84" fillId="54" borderId="26" applyNumberFormat="0" applyAlignment="0" applyProtection="0"/>
    <xf numFmtId="0" fontId="84" fillId="54" borderId="26" applyNumberFormat="0" applyAlignment="0" applyProtection="0"/>
    <xf numFmtId="0" fontId="94" fillId="41" borderId="26" applyNumberFormat="0" applyAlignment="0" applyProtection="0"/>
    <xf numFmtId="0" fontId="48" fillId="57" borderId="32" applyNumberFormat="0" applyFont="0" applyAlignment="0" applyProtection="0"/>
    <xf numFmtId="0" fontId="48" fillId="57" borderId="32" applyNumberFormat="0" applyFont="0" applyAlignment="0" applyProtection="0"/>
    <xf numFmtId="0" fontId="134" fillId="54" borderId="26" applyNumberFormat="0" applyAlignment="0" applyProtection="0"/>
    <xf numFmtId="0" fontId="100" fillId="0" borderId="35" applyNumberFormat="0" applyFill="0" applyAlignment="0" applyProtection="0"/>
    <xf numFmtId="0" fontId="98" fillId="54" borderId="33" applyNumberFormat="0" applyAlignment="0" applyProtection="0"/>
    <xf numFmtId="0" fontId="134" fillId="54" borderId="26" applyNumberFormat="0" applyAlignment="0" applyProtection="0"/>
    <xf numFmtId="0" fontId="134" fillId="54" borderId="26" applyNumberFormat="0" applyAlignment="0" applyProtection="0"/>
    <xf numFmtId="0" fontId="135" fillId="54" borderId="26" applyNumberFormat="0" applyAlignment="0" applyProtection="0"/>
    <xf numFmtId="0" fontId="134" fillId="54" borderId="26" applyNumberFormat="0" applyAlignment="0" applyProtection="0"/>
    <xf numFmtId="0" fontId="134" fillId="54" borderId="26" applyNumberFormat="0" applyAlignment="0" applyProtection="0"/>
    <xf numFmtId="0" fontId="165" fillId="0" borderId="53"/>
    <xf numFmtId="0" fontId="149" fillId="41" borderId="26" applyNumberForma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49" fillId="41" borderId="26" applyNumberFormat="0" applyAlignment="0" applyProtection="0"/>
    <xf numFmtId="0" fontId="148" fillId="41" borderId="26" applyNumberFormat="0" applyAlignment="0" applyProtection="0"/>
    <xf numFmtId="0" fontId="148" fillId="41" borderId="26" applyNumberFormat="0" applyAlignment="0" applyProtection="0"/>
    <xf numFmtId="0" fontId="155" fillId="54" borderId="33" applyNumberFormat="0" applyAlignment="0" applyProtection="0"/>
    <xf numFmtId="0" fontId="43" fillId="57" borderId="32" applyNumberFormat="0" applyFont="0" applyAlignment="0" applyProtection="0"/>
    <xf numFmtId="0" fontId="137" fillId="57" borderId="32" applyNumberFormat="0" applyFont="0" applyAlignment="0" applyProtection="0"/>
    <xf numFmtId="0" fontId="43" fillId="57" borderId="32" applyNumberFormat="0" applyFont="0" applyAlignment="0" applyProtection="0"/>
    <xf numFmtId="0" fontId="45" fillId="57" borderId="32" applyNumberFormat="0" applyFont="0" applyAlignment="0" applyProtection="0"/>
    <xf numFmtId="0" fontId="43" fillId="57" borderId="32" applyNumberFormat="0" applyFont="0" applyAlignment="0" applyProtection="0"/>
    <xf numFmtId="0" fontId="43" fillId="57" borderId="32" applyNumberFormat="0" applyFont="0" applyAlignment="0" applyProtection="0"/>
    <xf numFmtId="0" fontId="43" fillId="57" borderId="32" applyNumberFormat="0" applyFont="0" applyAlignment="0" applyProtection="0"/>
    <xf numFmtId="0" fontId="155" fillId="54" borderId="33" applyNumberFormat="0" applyAlignment="0" applyProtection="0"/>
    <xf numFmtId="0" fontId="155" fillId="54" borderId="33" applyNumberFormat="0" applyAlignment="0" applyProtection="0"/>
    <xf numFmtId="175" fontId="155" fillId="54" borderId="33" applyNumberFormat="0" applyAlignment="0" applyProtection="0"/>
    <xf numFmtId="0" fontId="155" fillId="54" borderId="33" applyNumberFormat="0" applyAlignment="0" applyProtection="0"/>
    <xf numFmtId="0" fontId="156" fillId="54" borderId="33" applyNumberFormat="0" applyAlignment="0" applyProtection="0"/>
    <xf numFmtId="0" fontId="155" fillId="54" borderId="33" applyNumberFormat="0" applyAlignment="0" applyProtection="0"/>
    <xf numFmtId="0" fontId="156" fillId="54" borderId="33" applyNumberFormat="0" applyAlignment="0" applyProtection="0"/>
    <xf numFmtId="0" fontId="157" fillId="0" borderId="35" applyNumberFormat="0" applyFill="0" applyAlignment="0" applyProtection="0"/>
    <xf numFmtId="0" fontId="158" fillId="0" borderId="35" applyNumberFormat="0" applyFill="0" applyAlignment="0" applyProtection="0"/>
    <xf numFmtId="0" fontId="157" fillId="0" borderId="35" applyNumberFormat="0" applyFill="0" applyAlignment="0" applyProtection="0"/>
    <xf numFmtId="175" fontId="157" fillId="0" borderId="35" applyNumberFormat="0" applyFill="0" applyAlignment="0" applyProtection="0"/>
    <xf numFmtId="0" fontId="157" fillId="0" borderId="35" applyNumberFormat="0" applyFill="0" applyAlignment="0" applyProtection="0"/>
    <xf numFmtId="0" fontId="157" fillId="0" borderId="35" applyNumberFormat="0" applyFill="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57" fillId="0" borderId="35" applyNumberFormat="0" applyFill="0" applyAlignment="0" applyProtection="0"/>
    <xf numFmtId="0" fontId="157" fillId="0" borderId="35" applyNumberFormat="0" applyFill="0" applyAlignment="0" applyProtection="0"/>
    <xf numFmtId="0" fontId="157" fillId="0" borderId="35" applyNumberFormat="0" applyFill="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84" fillId="54" borderId="26" applyNumberFormat="0" applyAlignment="0" applyProtection="0"/>
    <xf numFmtId="0" fontId="84" fillId="54" borderId="26" applyNumberFormat="0" applyAlignment="0" applyProtection="0"/>
    <xf numFmtId="0" fontId="9" fillId="0" borderId="0"/>
    <xf numFmtId="0" fontId="98" fillId="54" borderId="33" applyNumberFormat="0" applyAlignment="0" applyProtection="0"/>
    <xf numFmtId="0" fontId="98" fillId="54" borderId="33" applyNumberFormat="0" applyAlignment="0" applyProtection="0"/>
    <xf numFmtId="0" fontId="98" fillId="54" borderId="33" applyNumberFormat="0" applyAlignment="0" applyProtection="0"/>
    <xf numFmtId="0" fontId="100" fillId="0" borderId="35" applyNumberFormat="0" applyFill="0" applyAlignment="0" applyProtection="0"/>
    <xf numFmtId="0" fontId="100" fillId="0" borderId="35" applyNumberFormat="0" applyFill="0" applyAlignment="0" applyProtection="0"/>
    <xf numFmtId="0" fontId="9" fillId="0" borderId="0"/>
    <xf numFmtId="175" fontId="134" fillId="54" borderId="26" applyNumberFormat="0" applyAlignment="0" applyProtection="0"/>
    <xf numFmtId="0" fontId="135" fillId="54" borderId="26" applyNumberFormat="0" applyAlignment="0" applyProtection="0"/>
    <xf numFmtId="0" fontId="135" fillId="54" borderId="26" applyNumberFormat="0" applyAlignment="0" applyProtection="0"/>
    <xf numFmtId="0" fontId="134" fillId="54" borderId="26" applyNumberFormat="0" applyAlignment="0" applyProtection="0"/>
    <xf numFmtId="0" fontId="135" fillId="54" borderId="26" applyNumberFormat="0" applyAlignment="0" applyProtection="0"/>
    <xf numFmtId="0" fontId="134" fillId="54" borderId="26" applyNumberFormat="0" applyAlignment="0" applyProtection="0"/>
    <xf numFmtId="0" fontId="134" fillId="54" borderId="26" applyNumberFormat="0" applyAlignment="0" applyProtection="0"/>
    <xf numFmtId="0" fontId="134" fillId="54" borderId="26" applyNumberFormat="0" applyAlignment="0" applyProtection="0"/>
    <xf numFmtId="0" fontId="134" fillId="54" borderId="26" applyNumberFormat="0" applyAlignment="0" applyProtection="0"/>
    <xf numFmtId="0" fontId="134" fillId="54" borderId="26" applyNumberFormat="0" applyAlignment="0" applyProtection="0"/>
    <xf numFmtId="0" fontId="149" fillId="41" borderId="26" applyNumberFormat="0" applyAlignment="0" applyProtection="0"/>
    <xf numFmtId="0" fontId="9" fillId="0" borderId="0"/>
    <xf numFmtId="0" fontId="148" fillId="41" borderId="26" applyNumberFormat="0" applyAlignment="0" applyProtection="0"/>
    <xf numFmtId="0" fontId="149" fillId="41" borderId="26" applyNumberFormat="0" applyAlignment="0" applyProtection="0"/>
    <xf numFmtId="0" fontId="149" fillId="41" borderId="26" applyNumberFormat="0" applyAlignment="0" applyProtection="0"/>
    <xf numFmtId="0" fontId="148" fillId="41" borderId="26" applyNumberFormat="0" applyAlignment="0" applyProtection="0"/>
    <xf numFmtId="0" fontId="148" fillId="41" borderId="26" applyNumberFormat="0" applyAlignment="0" applyProtection="0"/>
    <xf numFmtId="0" fontId="148" fillId="41" borderId="26" applyNumberFormat="0" applyAlignment="0" applyProtection="0"/>
    <xf numFmtId="0" fontId="148" fillId="41" borderId="26" applyNumberFormat="0" applyAlignment="0" applyProtection="0"/>
    <xf numFmtId="0" fontId="137" fillId="57" borderId="32" applyNumberFormat="0" applyFont="0" applyAlignment="0" applyProtection="0"/>
    <xf numFmtId="0" fontId="43" fillId="57" borderId="32" applyNumberFormat="0" applyFont="0" applyAlignment="0" applyProtection="0"/>
    <xf numFmtId="0" fontId="45" fillId="57" borderId="32" applyNumberFormat="0" applyFont="0" applyAlignment="0" applyProtection="0"/>
    <xf numFmtId="0" fontId="43" fillId="57" borderId="32" applyNumberFormat="0" applyFont="0" applyAlignment="0" applyProtection="0"/>
    <xf numFmtId="0" fontId="45" fillId="57" borderId="32" applyNumberFormat="0" applyFont="0" applyAlignment="0" applyProtection="0"/>
    <xf numFmtId="0" fontId="43" fillId="57" borderId="32" applyNumberFormat="0" applyFont="0" applyAlignment="0" applyProtection="0"/>
    <xf numFmtId="0" fontId="43" fillId="57" borderId="32" applyNumberFormat="0" applyFont="0" applyAlignment="0" applyProtection="0"/>
    <xf numFmtId="0" fontId="9" fillId="0" borderId="0"/>
    <xf numFmtId="0" fontId="9" fillId="0" borderId="0"/>
    <xf numFmtId="0" fontId="9" fillId="0" borderId="0"/>
    <xf numFmtId="0" fontId="156" fillId="54" borderId="33" applyNumberFormat="0" applyAlignment="0" applyProtection="0"/>
    <xf numFmtId="220" fontId="9" fillId="0" borderId="0">
      <protection locked="0"/>
    </xf>
    <xf numFmtId="0" fontId="157" fillId="0" borderId="35" applyNumberFormat="0" applyFill="0" applyAlignment="0" applyProtection="0"/>
    <xf numFmtId="250" fontId="9" fillId="0" borderId="0">
      <protection locked="0"/>
    </xf>
    <xf numFmtId="0" fontId="9" fillId="0" borderId="0">
      <protection locked="0"/>
    </xf>
    <xf numFmtId="0" fontId="9" fillId="0" borderId="0"/>
    <xf numFmtId="0" fontId="9" fillId="0" borderId="0"/>
    <xf numFmtId="0" fontId="9" fillId="0" borderId="0"/>
    <xf numFmtId="0" fontId="9" fillId="0" borderId="0"/>
    <xf numFmtId="0" fontId="100" fillId="0" borderId="35" applyNumberFormat="0" applyFill="0" applyAlignment="0" applyProtection="0"/>
    <xf numFmtId="0" fontId="100" fillId="0" borderId="35" applyNumberFormat="0" applyFill="0" applyAlignment="0" applyProtection="0"/>
    <xf numFmtId="0" fontId="48" fillId="57" borderId="32" applyNumberFormat="0" applyFont="0" applyAlignment="0" applyProtection="0"/>
    <xf numFmtId="0" fontId="98" fillId="54" borderId="33" applyNumberFormat="0" applyAlignment="0" applyProtection="0"/>
    <xf numFmtId="0" fontId="48" fillId="57" borderId="32" applyNumberFormat="0" applyFont="0" applyAlignment="0" applyProtection="0"/>
    <xf numFmtId="0" fontId="48" fillId="57" borderId="32" applyNumberFormat="0" applyFont="0" applyAlignment="0" applyProtection="0"/>
    <xf numFmtId="0" fontId="9" fillId="0" borderId="0"/>
    <xf numFmtId="0" fontId="9" fillId="0" borderId="0"/>
    <xf numFmtId="0" fontId="9" fillId="0" borderId="0"/>
    <xf numFmtId="0" fontId="9" fillId="0" borderId="0"/>
    <xf numFmtId="0" fontId="148" fillId="41" borderId="26" applyNumberFormat="0" applyAlignment="0" applyProtection="0"/>
    <xf numFmtId="0" fontId="84" fillId="54" borderId="26" applyNumberFormat="0" applyAlignment="0" applyProtection="0"/>
    <xf numFmtId="0" fontId="84" fillId="54" borderId="26" applyNumberFormat="0" applyAlignment="0" applyProtection="0"/>
    <xf numFmtId="0" fontId="84" fillId="54" borderId="26" applyNumberFormat="0" applyAlignment="0" applyProtection="0"/>
    <xf numFmtId="0" fontId="84" fillId="54" borderId="26" applyNumberFormat="0" applyAlignment="0" applyProtection="0"/>
    <xf numFmtId="0" fontId="98" fillId="54" borderId="33" applyNumberFormat="0" applyAlignment="0" applyProtection="0"/>
    <xf numFmtId="0" fontId="134" fillId="54" borderId="26" applyNumberFormat="0" applyAlignment="0" applyProtection="0"/>
    <xf numFmtId="0" fontId="135" fillId="54" borderId="26" applyNumberFormat="0" applyAlignment="0" applyProtection="0"/>
    <xf numFmtId="0" fontId="134" fillId="54" borderId="26" applyNumberFormat="0" applyAlignment="0" applyProtection="0"/>
    <xf numFmtId="0" fontId="149" fillId="41" borderId="26" applyNumberFormat="0" applyAlignment="0" applyProtection="0"/>
    <xf numFmtId="0" fontId="148" fillId="41" borderId="26" applyNumberFormat="0" applyAlignment="0" applyProtection="0"/>
    <xf numFmtId="0" fontId="148" fillId="41" borderId="26" applyNumberForma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55" fillId="54" borderId="33" applyNumberFormat="0" applyAlignment="0" applyProtection="0"/>
    <xf numFmtId="0" fontId="155" fillId="54" borderId="33" applyNumberFormat="0" applyAlignment="0" applyProtection="0"/>
    <xf numFmtId="0" fontId="157" fillId="0" borderId="35" applyNumberFormat="0" applyFill="0" applyAlignment="0" applyProtection="0"/>
    <xf numFmtId="0" fontId="157" fillId="0" borderId="35" applyNumberFormat="0" applyFill="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34" fillId="54" borderId="26" applyNumberFormat="0" applyAlignment="0" applyProtection="0"/>
    <xf numFmtId="0" fontId="134" fillId="54" borderId="26" applyNumberFormat="0" applyAlignment="0" applyProtection="0"/>
    <xf numFmtId="0" fontId="148" fillId="41" borderId="26" applyNumberForma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234" fontId="9" fillId="0" borderId="0"/>
    <xf numFmtId="0" fontId="9" fillId="0" borderId="0"/>
    <xf numFmtId="0" fontId="9" fillId="0" borderId="0"/>
    <xf numFmtId="0" fontId="9" fillId="0" borderId="0"/>
    <xf numFmtId="0" fontId="9" fillId="0" borderId="0"/>
    <xf numFmtId="0" fontId="9" fillId="0" borderId="0"/>
    <xf numFmtId="0" fontId="22" fillId="57" borderId="32" applyNumberFormat="0" applyFont="0" applyAlignment="0" applyProtection="0"/>
    <xf numFmtId="0" fontId="9" fillId="5" borderId="16" applyNumberFormat="0" applyFont="0" applyAlignment="0" applyProtection="0"/>
    <xf numFmtId="0" fontId="9" fillId="5" borderId="16" applyNumberFormat="0" applyFont="0" applyAlignment="0" applyProtection="0"/>
    <xf numFmtId="0" fontId="9" fillId="5" borderId="16" applyNumberFormat="0" applyFont="0" applyAlignment="0" applyProtection="0"/>
    <xf numFmtId="0" fontId="156" fillId="54" borderId="33" applyNumberFormat="0" applyAlignment="0" applyProtection="0"/>
    <xf numFmtId="9" fontId="9" fillId="0" borderId="0" applyFont="0" applyFill="0" applyBorder="0" applyAlignment="0" applyProtection="0"/>
    <xf numFmtId="9" fontId="9" fillId="0" borderId="0" applyFont="0" applyFill="0" applyBorder="0" applyAlignment="0" applyProtection="0"/>
    <xf numFmtId="4" fontId="219" fillId="68" borderId="58" applyNumberFormat="0" applyProtection="0">
      <alignment vertical="center"/>
    </xf>
    <xf numFmtId="4" fontId="220" fillId="68" borderId="58" applyNumberFormat="0" applyProtection="0">
      <alignment vertical="center"/>
    </xf>
    <xf numFmtId="4" fontId="221" fillId="68" borderId="58" applyNumberFormat="0" applyProtection="0">
      <alignment horizontal="left" vertical="center" indent="1"/>
    </xf>
    <xf numFmtId="0" fontId="157" fillId="68" borderId="58" applyNumberFormat="0" applyProtection="0">
      <alignment horizontal="left" vertical="top" indent="1"/>
    </xf>
    <xf numFmtId="0" fontId="22" fillId="81" borderId="58" applyNumberFormat="0" applyProtection="0">
      <alignment horizontal="left" vertical="center" indent="1"/>
    </xf>
    <xf numFmtId="0" fontId="22" fillId="81" borderId="58" applyNumberFormat="0" applyProtection="0">
      <alignment horizontal="left" vertical="top" indent="1"/>
    </xf>
    <xf numFmtId="4" fontId="221" fillId="81" borderId="58" applyNumberFormat="0" applyProtection="0">
      <alignment vertical="center"/>
    </xf>
    <xf numFmtId="4" fontId="222" fillId="81" borderId="58" applyNumberFormat="0" applyProtection="0">
      <alignment vertical="center"/>
    </xf>
    <xf numFmtId="4" fontId="219" fillId="79" borderId="60" applyNumberFormat="0" applyProtection="0">
      <alignment horizontal="left" vertical="center" indent="1"/>
    </xf>
    <xf numFmtId="0" fontId="129" fillId="64" borderId="58" applyNumberFormat="0" applyProtection="0">
      <alignment horizontal="left" vertical="top" indent="1"/>
    </xf>
    <xf numFmtId="4" fontId="221" fillId="81" borderId="58" applyNumberFormat="0" applyProtection="0">
      <alignment horizontal="right" vertical="center"/>
    </xf>
    <xf numFmtId="4" fontId="222" fillId="81" borderId="58" applyNumberFormat="0" applyProtection="0">
      <alignment horizontal="right" vertical="center"/>
    </xf>
    <xf numFmtId="4" fontId="219" fillId="79" borderId="58" applyNumberFormat="0" applyProtection="0">
      <alignment horizontal="left" vertical="center" indent="1"/>
    </xf>
    <xf numFmtId="0" fontId="129" fillId="80" borderId="58" applyNumberFormat="0" applyProtection="0">
      <alignment horizontal="left" vertical="top" indent="1"/>
    </xf>
    <xf numFmtId="0" fontId="189" fillId="0" borderId="53"/>
    <xf numFmtId="0" fontId="191" fillId="0" borderId="53"/>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4" fontId="219" fillId="68" borderId="58" applyNumberFormat="0" applyProtection="0">
      <alignment vertical="center"/>
    </xf>
    <xf numFmtId="4" fontId="220" fillId="68" borderId="58" applyNumberFormat="0" applyProtection="0">
      <alignment vertical="center"/>
    </xf>
    <xf numFmtId="4" fontId="221" fillId="68" borderId="58" applyNumberFormat="0" applyProtection="0">
      <alignment horizontal="left" vertical="center" indent="1"/>
    </xf>
    <xf numFmtId="0" fontId="157" fillId="68" borderId="58" applyNumberFormat="0" applyProtection="0">
      <alignment horizontal="left" vertical="top" indent="1"/>
    </xf>
    <xf numFmtId="4" fontId="221" fillId="70" borderId="58" applyNumberFormat="0" applyProtection="0">
      <alignment horizontal="right" vertical="center"/>
    </xf>
    <xf numFmtId="4" fontId="221" fillId="71" borderId="58" applyNumberFormat="0" applyProtection="0">
      <alignment horizontal="right" vertical="center"/>
    </xf>
    <xf numFmtId="4" fontId="221" fillId="72" borderId="58" applyNumberFormat="0" applyProtection="0">
      <alignment horizontal="right" vertical="center"/>
    </xf>
    <xf numFmtId="4" fontId="221" fillId="61" borderId="58" applyNumberFormat="0" applyProtection="0">
      <alignment horizontal="right" vertical="center"/>
    </xf>
    <xf numFmtId="4" fontId="221" fillId="73" borderId="58" applyNumberFormat="0" applyProtection="0">
      <alignment horizontal="right" vertical="center"/>
    </xf>
    <xf numFmtId="4" fontId="221" fillId="74" borderId="58" applyNumberFormat="0" applyProtection="0">
      <alignment horizontal="right" vertical="center"/>
    </xf>
    <xf numFmtId="4" fontId="221" fillId="75" borderId="58" applyNumberFormat="0" applyProtection="0">
      <alignment horizontal="right" vertical="center"/>
    </xf>
    <xf numFmtId="4" fontId="221" fillId="76" borderId="58" applyNumberFormat="0" applyProtection="0">
      <alignment horizontal="right" vertical="center"/>
    </xf>
    <xf numFmtId="4" fontId="221" fillId="77" borderId="58" applyNumberFormat="0" applyProtection="0">
      <alignment horizontal="right" vertical="center"/>
    </xf>
    <xf numFmtId="4" fontId="219" fillId="78" borderId="65" applyNumberFormat="0" applyProtection="0">
      <alignment horizontal="left" vertical="center" indent="1"/>
    </xf>
    <xf numFmtId="4" fontId="221" fillId="79" borderId="58" applyNumberFormat="0" applyProtection="0">
      <alignment horizontal="right" vertical="center"/>
    </xf>
    <xf numFmtId="0" fontId="22" fillId="69" borderId="58" applyNumberFormat="0" applyProtection="0">
      <alignment horizontal="left" vertical="center" indent="1"/>
    </xf>
    <xf numFmtId="0" fontId="22" fillId="69" borderId="58" applyNumberFormat="0" applyProtection="0">
      <alignment horizontal="left" vertical="top" indent="1"/>
    </xf>
    <xf numFmtId="0" fontId="22" fillId="80" borderId="58" applyNumberFormat="0" applyProtection="0">
      <alignment horizontal="left" vertical="center" indent="1"/>
    </xf>
    <xf numFmtId="0" fontId="22" fillId="80" borderId="58" applyNumberFormat="0" applyProtection="0">
      <alignment horizontal="left" vertical="top" indent="1"/>
    </xf>
    <xf numFmtId="0" fontId="22" fillId="79" borderId="58" applyNumberFormat="0" applyProtection="0">
      <alignment horizontal="left" vertical="center" indent="1"/>
    </xf>
    <xf numFmtId="0" fontId="22" fillId="79" borderId="58" applyNumberFormat="0" applyProtection="0">
      <alignment horizontal="left" vertical="top" indent="1"/>
    </xf>
    <xf numFmtId="0" fontId="22" fillId="81" borderId="58" applyNumberFormat="0" applyProtection="0">
      <alignment horizontal="left" vertical="center" indent="1"/>
    </xf>
    <xf numFmtId="0" fontId="22" fillId="81" borderId="58" applyNumberFormat="0" applyProtection="0">
      <alignment horizontal="left" vertical="top" indent="1"/>
    </xf>
    <xf numFmtId="4" fontId="221" fillId="81" borderId="58" applyNumberFormat="0" applyProtection="0">
      <alignment vertical="center"/>
    </xf>
    <xf numFmtId="4" fontId="222" fillId="81" borderId="58" applyNumberFormat="0" applyProtection="0">
      <alignment vertical="center"/>
    </xf>
    <xf numFmtId="4" fontId="219" fillId="79" borderId="60" applyNumberFormat="0" applyProtection="0">
      <alignment horizontal="left" vertical="center" indent="1"/>
    </xf>
    <xf numFmtId="0" fontId="129" fillId="64" borderId="58" applyNumberFormat="0" applyProtection="0">
      <alignment horizontal="left" vertical="top" indent="1"/>
    </xf>
    <xf numFmtId="4" fontId="221" fillId="81" borderId="58" applyNumberFormat="0" applyProtection="0">
      <alignment horizontal="right" vertical="center"/>
    </xf>
    <xf numFmtId="4" fontId="222" fillId="81" borderId="58" applyNumberFormat="0" applyProtection="0">
      <alignment horizontal="right" vertical="center"/>
    </xf>
    <xf numFmtId="4" fontId="219" fillId="79" borderId="58" applyNumberFormat="0" applyProtection="0">
      <alignment horizontal="left" vertical="center" indent="1"/>
    </xf>
    <xf numFmtId="0" fontId="129" fillId="80" borderId="58" applyNumberFormat="0" applyProtection="0">
      <alignment horizontal="left" vertical="top" indent="1"/>
    </xf>
    <xf numFmtId="4" fontId="223" fillId="80" borderId="60" applyNumberFormat="0" applyProtection="0">
      <alignment horizontal="left" vertical="center" indent="1"/>
    </xf>
    <xf numFmtId="4" fontId="224" fillId="81" borderId="58" applyNumberFormat="0" applyProtection="0">
      <alignment horizontal="right" vertical="center"/>
    </xf>
    <xf numFmtId="0" fontId="189" fillId="0" borderId="53"/>
    <xf numFmtId="0" fontId="191" fillId="0" borderId="53"/>
    <xf numFmtId="0" fontId="158" fillId="0" borderId="35" applyNumberFormat="0" applyFill="0" applyAlignment="0" applyProtection="0"/>
    <xf numFmtId="0" fontId="206" fillId="0" borderId="53"/>
    <xf numFmtId="0" fontId="230" fillId="0" borderId="53"/>
    <xf numFmtId="0" fontId="157" fillId="0" borderId="35" applyNumberFormat="0" applyFill="0" applyAlignment="0" applyProtection="0"/>
    <xf numFmtId="0" fontId="9" fillId="0" borderId="0"/>
    <xf numFmtId="0" fontId="188" fillId="0" borderId="53"/>
    <xf numFmtId="0" fontId="94" fillId="41" borderId="26" applyNumberFormat="0" applyAlignment="0" applyProtection="0"/>
    <xf numFmtId="43" fontId="9" fillId="0" borderId="0" applyFont="0" applyFill="0" applyBorder="0" applyAlignment="0" applyProtection="0"/>
    <xf numFmtId="0" fontId="84" fillId="54" borderId="26" applyNumberFormat="0" applyAlignment="0" applyProtection="0"/>
    <xf numFmtId="4" fontId="221" fillId="76" borderId="58" applyNumberFormat="0" applyProtection="0">
      <alignment horizontal="right" vertical="center"/>
    </xf>
    <xf numFmtId="4" fontId="221" fillId="79" borderId="58" applyNumberFormat="0" applyProtection="0">
      <alignment horizontal="right" vertical="center"/>
    </xf>
    <xf numFmtId="0" fontId="22" fillId="69" borderId="58" applyNumberFormat="0" applyProtection="0">
      <alignment horizontal="left" vertical="center" indent="1"/>
    </xf>
    <xf numFmtId="0" fontId="22" fillId="79" borderId="58" applyNumberFormat="0" applyProtection="0">
      <alignment horizontal="left" vertical="top" indent="1"/>
    </xf>
    <xf numFmtId="4" fontId="224" fillId="81" borderId="58" applyNumberFormat="0" applyProtection="0">
      <alignment horizontal="right" vertical="center"/>
    </xf>
    <xf numFmtId="0" fontId="157" fillId="0" borderId="35" applyNumberFormat="0" applyFill="0" applyAlignment="0" applyProtection="0"/>
    <xf numFmtId="176" fontId="9" fillId="0" borderId="0" applyFont="0" applyFill="0" applyBorder="0" applyAlignment="0" applyProtection="0"/>
    <xf numFmtId="0" fontId="199" fillId="59" borderId="53"/>
    <xf numFmtId="0" fontId="148" fillId="41" borderId="26" applyNumberFormat="0" applyAlignment="0" applyProtection="0"/>
    <xf numFmtId="4" fontId="221" fillId="72" borderId="58" applyNumberFormat="0" applyProtection="0">
      <alignment horizontal="right" vertical="center"/>
    </xf>
    <xf numFmtId="4" fontId="221" fillId="75" borderId="58" applyNumberFormat="0" applyProtection="0">
      <alignment horizontal="right" vertical="center"/>
    </xf>
    <xf numFmtId="4" fontId="221" fillId="79" borderId="58" applyNumberFormat="0" applyProtection="0">
      <alignment horizontal="right" vertical="center"/>
    </xf>
    <xf numFmtId="0" fontId="22" fillId="79" borderId="58" applyNumberFormat="0" applyProtection="0">
      <alignment horizontal="left" vertical="center" indent="1"/>
    </xf>
    <xf numFmtId="0" fontId="98" fillId="54" borderId="33" applyNumberFormat="0" applyAlignment="0" applyProtection="0"/>
    <xf numFmtId="0" fontId="134" fillId="54" borderId="26" applyNumberFormat="0" applyAlignment="0" applyProtection="0"/>
    <xf numFmtId="0" fontId="148" fillId="41" borderId="26" applyNumberFormat="0" applyAlignment="0" applyProtection="0"/>
    <xf numFmtId="175" fontId="9" fillId="0" borderId="0"/>
    <xf numFmtId="0" fontId="155" fillId="54" borderId="33" applyNumberFormat="0" applyAlignment="0" applyProtection="0"/>
    <xf numFmtId="0" fontId="155" fillId="54" borderId="33" applyNumberFormat="0" applyAlignment="0" applyProtection="0"/>
    <xf numFmtId="0" fontId="158" fillId="0" borderId="35" applyNumberFormat="0" applyFill="0" applyAlignment="0" applyProtection="0"/>
    <xf numFmtId="0" fontId="157" fillId="0" borderId="35" applyNumberFormat="0" applyFill="0" applyAlignment="0" applyProtection="0"/>
    <xf numFmtId="0" fontId="94" fillId="41" borderId="26" applyNumberFormat="0" applyAlignment="0" applyProtection="0"/>
    <xf numFmtId="0" fontId="9" fillId="0" borderId="0"/>
    <xf numFmtId="0" fontId="43" fillId="57" borderId="32" applyNumberFormat="0" applyFont="0" applyAlignment="0" applyProtection="0"/>
    <xf numFmtId="175" fontId="9" fillId="0" borderId="0"/>
    <xf numFmtId="43" fontId="9" fillId="0" borderId="0" applyFont="0" applyFill="0" applyBorder="0" applyAlignment="0" applyProtection="0"/>
    <xf numFmtId="0" fontId="43" fillId="57" borderId="32" applyNumberFormat="0" applyFont="0" applyAlignment="0" applyProtection="0"/>
    <xf numFmtId="0" fontId="84" fillId="54" borderId="26" applyNumberFormat="0" applyAlignment="0" applyProtection="0"/>
    <xf numFmtId="0" fontId="84" fillId="54" borderId="26" applyNumberFormat="0" applyAlignment="0" applyProtection="0"/>
    <xf numFmtId="0" fontId="84" fillId="54" borderId="26" applyNumberFormat="0" applyAlignment="0" applyProtection="0"/>
    <xf numFmtId="0" fontId="84" fillId="54" borderId="26" applyNumberFormat="0" applyAlignment="0" applyProtection="0"/>
    <xf numFmtId="0" fontId="98" fillId="54" borderId="33" applyNumberFormat="0" applyAlignment="0" applyProtection="0"/>
    <xf numFmtId="0" fontId="158" fillId="0" borderId="35" applyNumberFormat="0" applyFill="0" applyAlignment="0" applyProtection="0"/>
    <xf numFmtId="0" fontId="93" fillId="0" borderId="30" applyNumberFormat="0" applyFill="0" applyAlignment="0" applyProtection="0"/>
    <xf numFmtId="0" fontId="43" fillId="57" borderId="32" applyNumberFormat="0" applyFont="0" applyAlignment="0" applyProtection="0"/>
    <xf numFmtId="0" fontId="94" fillId="41" borderId="26" applyNumberFormat="0" applyAlignment="0" applyProtection="0"/>
    <xf numFmtId="0" fontId="94" fillId="41" borderId="26" applyNumberFormat="0" applyAlignment="0" applyProtection="0"/>
    <xf numFmtId="0" fontId="94" fillId="41" borderId="26" applyNumberFormat="0" applyAlignment="0" applyProtection="0"/>
    <xf numFmtId="0" fontId="94" fillId="41" borderId="26" applyNumberFormat="0" applyAlignment="0" applyProtection="0"/>
    <xf numFmtId="0" fontId="156" fillId="54" borderId="33" applyNumberFormat="0" applyAlignment="0" applyProtection="0"/>
    <xf numFmtId="0" fontId="94" fillId="41" borderId="26" applyNumberFormat="0" applyAlignment="0" applyProtection="0"/>
    <xf numFmtId="0" fontId="135" fillId="54" borderId="26" applyNumberFormat="0" applyAlignment="0" applyProtection="0"/>
    <xf numFmtId="0" fontId="43" fillId="57" borderId="32" applyNumberFormat="0" applyFont="0" applyAlignment="0" applyProtection="0"/>
    <xf numFmtId="0" fontId="155" fillId="54" borderId="33" applyNumberFormat="0" applyAlignment="0" applyProtection="0"/>
    <xf numFmtId="0" fontId="48" fillId="57" borderId="32" applyNumberFormat="0" applyFont="0" applyAlignment="0" applyProtection="0"/>
    <xf numFmtId="0" fontId="48" fillId="57" borderId="32" applyNumberFormat="0" applyFont="0" applyAlignment="0" applyProtection="0"/>
    <xf numFmtId="0" fontId="48" fillId="57" borderId="32" applyNumberFormat="0" applyFont="0" applyAlignment="0" applyProtection="0"/>
    <xf numFmtId="0" fontId="48" fillId="57" borderId="32" applyNumberFormat="0" applyFont="0" applyAlignment="0" applyProtection="0"/>
    <xf numFmtId="0" fontId="48" fillId="57" borderId="32" applyNumberFormat="0" applyFont="0" applyAlignment="0" applyProtection="0"/>
    <xf numFmtId="0" fontId="98" fillId="54" borderId="33" applyNumberFormat="0" applyAlignment="0" applyProtection="0"/>
    <xf numFmtId="0" fontId="98" fillId="54" borderId="33" applyNumberFormat="0" applyAlignment="0" applyProtection="0"/>
    <xf numFmtId="0" fontId="98" fillId="54" borderId="33" applyNumberFormat="0" applyAlignment="0" applyProtection="0"/>
    <xf numFmtId="0" fontId="98" fillId="54" borderId="33" applyNumberFormat="0" applyAlignment="0" applyProtection="0"/>
    <xf numFmtId="0" fontId="100" fillId="0" borderId="35" applyNumberFormat="0" applyFill="0" applyAlignment="0" applyProtection="0"/>
    <xf numFmtId="0" fontId="100" fillId="0" borderId="35" applyNumberFormat="0" applyFill="0" applyAlignment="0" applyProtection="0"/>
    <xf numFmtId="0" fontId="45" fillId="57" borderId="32" applyNumberFormat="0" applyFont="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134" fillId="54" borderId="26" applyNumberFormat="0" applyAlignment="0" applyProtection="0"/>
    <xf numFmtId="0" fontId="134" fillId="54" borderId="26" applyNumberFormat="0" applyAlignment="0" applyProtection="0"/>
    <xf numFmtId="0" fontId="135" fillId="54" borderId="26" applyNumberFormat="0" applyAlignment="0" applyProtection="0"/>
    <xf numFmtId="175" fontId="134" fillId="54" borderId="26" applyNumberFormat="0" applyAlignment="0" applyProtection="0"/>
    <xf numFmtId="0" fontId="135" fillId="54" borderId="26" applyNumberFormat="0" applyAlignment="0" applyProtection="0"/>
    <xf numFmtId="0" fontId="134" fillId="54" borderId="26" applyNumberFormat="0" applyAlignment="0" applyProtection="0"/>
    <xf numFmtId="0" fontId="134" fillId="54" borderId="26" applyNumberFormat="0" applyAlignment="0" applyProtection="0"/>
    <xf numFmtId="0" fontId="135" fillId="54" borderId="26" applyNumberFormat="0" applyAlignment="0" applyProtection="0"/>
    <xf numFmtId="0" fontId="134" fillId="54" borderId="26" applyNumberFormat="0" applyAlignment="0" applyProtection="0"/>
    <xf numFmtId="0" fontId="135" fillId="54" borderId="26" applyNumberFormat="0" applyAlignment="0" applyProtection="0"/>
    <xf numFmtId="0" fontId="134" fillId="54" borderId="26" applyNumberFormat="0" applyAlignment="0" applyProtection="0"/>
    <xf numFmtId="0" fontId="134" fillId="54" borderId="26" applyNumberFormat="0" applyAlignment="0" applyProtection="0"/>
    <xf numFmtId="0" fontId="134" fillId="54" borderId="26" applyNumberFormat="0" applyAlignment="0" applyProtection="0"/>
    <xf numFmtId="0" fontId="134" fillId="54" borderId="26" applyNumberFormat="0" applyAlignment="0" applyProtection="0"/>
    <xf numFmtId="0" fontId="134" fillId="54" borderId="26" applyNumberFormat="0" applyAlignment="0" applyProtection="0"/>
    <xf numFmtId="0" fontId="206" fillId="66" borderId="53"/>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5" fontId="157" fillId="0" borderId="35" applyNumberFormat="0" applyFill="0" applyAlignment="0" applyProtection="0"/>
    <xf numFmtId="0" fontId="148" fillId="41" borderId="26" applyNumberFormat="0" applyAlignment="0" applyProtection="0"/>
    <xf numFmtId="0" fontId="148" fillId="41" borderId="26" applyNumberFormat="0" applyAlignment="0" applyProtection="0"/>
    <xf numFmtId="0" fontId="149" fillId="41" borderId="26" applyNumberFormat="0" applyAlignment="0" applyProtection="0"/>
    <xf numFmtId="175" fontId="148" fillId="41" borderId="26" applyNumberFormat="0" applyAlignment="0" applyProtection="0"/>
    <xf numFmtId="0" fontId="149" fillId="41" borderId="26" applyNumberFormat="0" applyAlignment="0" applyProtection="0"/>
    <xf numFmtId="0" fontId="148" fillId="41" borderId="26" applyNumberFormat="0" applyAlignment="0" applyProtection="0"/>
    <xf numFmtId="0" fontId="148" fillId="41" borderId="26" applyNumberFormat="0" applyAlignment="0" applyProtection="0"/>
    <xf numFmtId="0" fontId="149" fillId="41" borderId="26" applyNumberFormat="0" applyAlignment="0" applyProtection="0"/>
    <xf numFmtId="0" fontId="148" fillId="41" borderId="26" applyNumberFormat="0" applyAlignment="0" applyProtection="0"/>
    <xf numFmtId="0" fontId="149" fillId="41" borderId="26" applyNumberFormat="0" applyAlignment="0" applyProtection="0"/>
    <xf numFmtId="0" fontId="148" fillId="41" borderId="26" applyNumberFormat="0" applyAlignment="0" applyProtection="0"/>
    <xf numFmtId="0" fontId="148" fillId="41" borderId="26" applyNumberFormat="0" applyAlignment="0" applyProtection="0"/>
    <xf numFmtId="0" fontId="148" fillId="41" borderId="26" applyNumberFormat="0" applyAlignment="0" applyProtection="0"/>
    <xf numFmtId="0" fontId="148" fillId="41" borderId="26" applyNumberFormat="0" applyAlignment="0" applyProtection="0"/>
    <xf numFmtId="0" fontId="148" fillId="41" borderId="26" applyNumberFormat="0" applyAlignment="0" applyProtection="0"/>
    <xf numFmtId="0" fontId="9" fillId="0" borderId="0"/>
    <xf numFmtId="0" fontId="9" fillId="0" borderId="0"/>
    <xf numFmtId="0" fontId="148" fillId="41" borderId="26" applyNumberFormat="0" applyAlignment="0" applyProtection="0"/>
    <xf numFmtId="175" fontId="9" fillId="0" borderId="0"/>
    <xf numFmtId="0" fontId="9" fillId="0" borderId="0"/>
    <xf numFmtId="0" fontId="135" fillId="54" borderId="26" applyNumberFormat="0" applyAlignment="0" applyProtection="0"/>
    <xf numFmtId="0" fontId="148" fillId="41" borderId="26" applyNumberFormat="0" applyAlignment="0" applyProtection="0"/>
    <xf numFmtId="0" fontId="22" fillId="57" borderId="32" applyNumberFormat="0" applyFont="0" applyAlignment="0" applyProtection="0"/>
    <xf numFmtId="4" fontId="221" fillId="68" borderId="58" applyNumberFormat="0" applyProtection="0">
      <alignment horizontal="left" vertical="center" indent="1"/>
    </xf>
    <xf numFmtId="4" fontId="221" fillId="74" borderId="58" applyNumberFormat="0" applyProtection="0">
      <alignment horizontal="right" vertical="center"/>
    </xf>
    <xf numFmtId="0" fontId="48" fillId="57" borderId="32" applyNumberFormat="0" applyFont="0" applyAlignment="0" applyProtection="0"/>
    <xf numFmtId="0" fontId="158" fillId="0" borderId="35" applyNumberFormat="0" applyFill="0" applyAlignment="0" applyProtection="0"/>
    <xf numFmtId="175" fontId="157" fillId="0" borderId="35" applyNumberFormat="0" applyFill="0" applyAlignment="0" applyProtection="0"/>
    <xf numFmtId="0" fontId="98" fillId="54" borderId="33" applyNumberFormat="0" applyAlignment="0" applyProtection="0"/>
    <xf numFmtId="175" fontId="9" fillId="0" borderId="0"/>
    <xf numFmtId="0" fontId="9" fillId="0" borderId="0"/>
    <xf numFmtId="0" fontId="9" fillId="0" borderId="0"/>
    <xf numFmtId="175" fontId="9" fillId="0" borderId="0"/>
    <xf numFmtId="0" fontId="45" fillId="57" borderId="32" applyNumberFormat="0" applyFont="0" applyAlignment="0" applyProtection="0"/>
    <xf numFmtId="0" fontId="48" fillId="57" borderId="32" applyNumberFormat="0" applyFont="0" applyAlignment="0" applyProtection="0"/>
    <xf numFmtId="0" fontId="134" fillId="54" borderId="26" applyNumberFormat="0" applyAlignment="0" applyProtection="0"/>
    <xf numFmtId="0" fontId="9" fillId="0" borderId="0"/>
    <xf numFmtId="0" fontId="43" fillId="57" borderId="32" applyNumberFormat="0" applyFont="0" applyAlignment="0" applyProtection="0"/>
    <xf numFmtId="0" fontId="43" fillId="57" borderId="32" applyNumberFormat="0" applyFont="0" applyAlignment="0" applyProtection="0"/>
    <xf numFmtId="0" fontId="137" fillId="57" borderId="32" applyNumberFormat="0" applyFont="0" applyAlignment="0" applyProtection="0"/>
    <xf numFmtId="0" fontId="9" fillId="5" borderId="16" applyNumberFormat="0" applyFont="0" applyAlignment="0" applyProtection="0"/>
    <xf numFmtId="175" fontId="23" fillId="57" borderId="32" applyNumberFormat="0" applyFont="0" applyAlignment="0" applyProtection="0"/>
    <xf numFmtId="0" fontId="45" fillId="57" borderId="32" applyNumberFormat="0" applyFont="0" applyAlignment="0" applyProtection="0"/>
    <xf numFmtId="0" fontId="43" fillId="57" borderId="32" applyNumberFormat="0" applyFont="0" applyAlignment="0" applyProtection="0"/>
    <xf numFmtId="0" fontId="43" fillId="57" borderId="32" applyNumberFormat="0" applyFont="0" applyAlignment="0" applyProtection="0"/>
    <xf numFmtId="0" fontId="45" fillId="57" borderId="32" applyNumberFormat="0" applyFont="0" applyAlignment="0" applyProtection="0"/>
    <xf numFmtId="0" fontId="43" fillId="57" borderId="32" applyNumberFormat="0" applyFont="0" applyAlignment="0" applyProtection="0"/>
    <xf numFmtId="0" fontId="45" fillId="57" borderId="32" applyNumberFormat="0" applyFont="0" applyAlignment="0" applyProtection="0"/>
    <xf numFmtId="0" fontId="43" fillId="57" borderId="32" applyNumberFormat="0" applyFont="0" applyAlignment="0" applyProtection="0"/>
    <xf numFmtId="0" fontId="43" fillId="57" borderId="32" applyNumberFormat="0" applyFont="0" applyAlignment="0" applyProtection="0"/>
    <xf numFmtId="0" fontId="43" fillId="57" borderId="32" applyNumberFormat="0" applyFont="0" applyAlignment="0" applyProtection="0"/>
    <xf numFmtId="0" fontId="43" fillId="57" borderId="32" applyNumberFormat="0" applyFont="0" applyAlignment="0" applyProtection="0"/>
    <xf numFmtId="0" fontId="43" fillId="57" borderId="32" applyNumberFormat="0" applyFont="0" applyAlignment="0" applyProtection="0"/>
    <xf numFmtId="0" fontId="155" fillId="54" borderId="33" applyNumberFormat="0" applyAlignment="0" applyProtection="0"/>
    <xf numFmtId="0" fontId="155" fillId="54" borderId="33" applyNumberFormat="0" applyAlignment="0" applyProtection="0"/>
    <xf numFmtId="0" fontId="156" fillId="54" borderId="33" applyNumberFormat="0" applyAlignment="0" applyProtection="0"/>
    <xf numFmtId="175" fontId="155" fillId="54" borderId="33" applyNumberFormat="0" applyAlignment="0" applyProtection="0"/>
    <xf numFmtId="0" fontId="156" fillId="54" borderId="33" applyNumberFormat="0" applyAlignment="0" applyProtection="0"/>
    <xf numFmtId="0" fontId="155" fillId="54" borderId="33" applyNumberFormat="0" applyAlignment="0" applyProtection="0"/>
    <xf numFmtId="0" fontId="155" fillId="54" borderId="33" applyNumberFormat="0" applyAlignment="0" applyProtection="0"/>
    <xf numFmtId="0" fontId="156" fillId="54" borderId="33" applyNumberFormat="0" applyAlignment="0" applyProtection="0"/>
    <xf numFmtId="0" fontId="155" fillId="54" borderId="33" applyNumberFormat="0" applyAlignment="0" applyProtection="0"/>
    <xf numFmtId="0" fontId="156" fillId="54" borderId="33" applyNumberFormat="0" applyAlignment="0" applyProtection="0"/>
    <xf numFmtId="0" fontId="155" fillId="54" borderId="33" applyNumberFormat="0" applyAlignment="0" applyProtection="0"/>
    <xf numFmtId="0" fontId="155" fillId="54" borderId="33" applyNumberFormat="0" applyAlignment="0" applyProtection="0"/>
    <xf numFmtId="0" fontId="155" fillId="54" borderId="33" applyNumberFormat="0" applyAlignment="0" applyProtection="0"/>
    <xf numFmtId="0" fontId="155" fillId="54" borderId="33" applyNumberFormat="0" applyAlignment="0" applyProtection="0"/>
    <xf numFmtId="0" fontId="155" fillId="54" borderId="33" applyNumberFormat="0" applyAlignment="0" applyProtection="0"/>
    <xf numFmtId="9" fontId="9" fillId="0" borderId="0" applyFont="0" applyFill="0" applyBorder="0" applyAlignment="0" applyProtection="0"/>
    <xf numFmtId="0" fontId="157" fillId="0" borderId="35" applyNumberFormat="0" applyFill="0" applyAlignment="0" applyProtection="0"/>
    <xf numFmtId="0" fontId="157" fillId="0" borderId="35" applyNumberFormat="0" applyFill="0" applyAlignment="0" applyProtection="0"/>
    <xf numFmtId="0" fontId="158" fillId="0" borderId="35" applyNumberFormat="0" applyFill="0" applyAlignment="0" applyProtection="0"/>
    <xf numFmtId="175" fontId="157" fillId="0" borderId="35" applyNumberFormat="0" applyFill="0" applyAlignment="0" applyProtection="0"/>
    <xf numFmtId="0" fontId="158" fillId="0" borderId="35" applyNumberFormat="0" applyFill="0" applyAlignment="0" applyProtection="0"/>
    <xf numFmtId="0" fontId="157" fillId="0" borderId="35" applyNumberFormat="0" applyFill="0" applyAlignment="0" applyProtection="0"/>
    <xf numFmtId="0" fontId="157" fillId="0" borderId="35" applyNumberFormat="0" applyFill="0" applyAlignment="0" applyProtection="0"/>
    <xf numFmtId="0" fontId="158" fillId="0" borderId="35" applyNumberFormat="0" applyFill="0" applyAlignment="0" applyProtection="0"/>
    <xf numFmtId="0" fontId="157" fillId="0" borderId="35" applyNumberFormat="0" applyFill="0" applyAlignment="0" applyProtection="0"/>
    <xf numFmtId="0" fontId="158" fillId="0" borderId="35" applyNumberFormat="0" applyFill="0" applyAlignment="0" applyProtection="0"/>
    <xf numFmtId="0" fontId="157" fillId="0" borderId="35" applyNumberFormat="0" applyFill="0" applyAlignment="0" applyProtection="0"/>
    <xf numFmtId="0" fontId="157" fillId="0" borderId="35" applyNumberFormat="0" applyFill="0" applyAlignment="0" applyProtection="0"/>
    <xf numFmtId="0" fontId="157" fillId="0" borderId="35" applyNumberFormat="0" applyFill="0" applyAlignment="0" applyProtection="0"/>
    <xf numFmtId="0" fontId="157" fillId="0" borderId="35" applyNumberFormat="0" applyFill="0" applyAlignment="0" applyProtection="0"/>
    <xf numFmtId="0" fontId="157" fillId="0" borderId="35" applyNumberFormat="0" applyFill="0" applyAlignment="0" applyProtection="0"/>
    <xf numFmtId="0" fontId="84" fillId="54" borderId="26" applyNumberFormat="0" applyAlignment="0" applyProtection="0"/>
    <xf numFmtId="9" fontId="9" fillId="0" borderId="0" applyFont="0" applyFill="0" applyBorder="0" applyAlignment="0" applyProtection="0"/>
    <xf numFmtId="0" fontId="148" fillId="41" borderId="26" applyNumberFormat="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176" fontId="9" fillId="0" borderId="0" applyFont="0" applyFill="0" applyBorder="0" applyAlignment="0" applyProtection="0"/>
    <xf numFmtId="0" fontId="9" fillId="0" borderId="0"/>
    <xf numFmtId="175" fontId="9" fillId="0" borderId="0"/>
    <xf numFmtId="0" fontId="9" fillId="0" borderId="0"/>
    <xf numFmtId="175" fontId="9" fillId="0" borderId="0"/>
    <xf numFmtId="43" fontId="9" fillId="0" borderId="0" applyFont="0" applyFill="0" applyBorder="0" applyAlignment="0" applyProtection="0"/>
    <xf numFmtId="0" fontId="165" fillId="0" borderId="53"/>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175" fontId="9" fillId="0" borderId="0"/>
    <xf numFmtId="0" fontId="9" fillId="0" borderId="0"/>
    <xf numFmtId="0" fontId="165" fillId="0" borderId="53"/>
    <xf numFmtId="175" fontId="9" fillId="0" borderId="0"/>
    <xf numFmtId="0" fontId="9" fillId="0" borderId="0"/>
    <xf numFmtId="0" fontId="9" fillId="0" borderId="0"/>
    <xf numFmtId="175" fontId="9" fillId="0" borderId="0"/>
    <xf numFmtId="0" fontId="9" fillId="0" borderId="0"/>
    <xf numFmtId="0" fontId="9" fillId="5" borderId="16" applyNumberFormat="0" applyFont="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157" fillId="0" borderId="35" applyNumberFormat="0" applyFill="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176" fontId="9" fillId="0" borderId="0" applyFont="0" applyFill="0" applyBorder="0" applyAlignment="0" applyProtection="0"/>
    <xf numFmtId="0" fontId="9" fillId="0" borderId="0"/>
    <xf numFmtId="175" fontId="9" fillId="0" borderId="0"/>
    <xf numFmtId="0" fontId="9" fillId="0" borderId="0"/>
    <xf numFmtId="175" fontId="9" fillId="0" borderId="0"/>
    <xf numFmtId="43" fontId="9" fillId="0" borderId="0" applyFont="0" applyFill="0" applyBorder="0" applyAlignment="0" applyProtection="0"/>
    <xf numFmtId="0" fontId="94" fillId="41" borderId="26" applyNumberForma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175" fontId="9" fillId="0" borderId="0"/>
    <xf numFmtId="0" fontId="9" fillId="0" borderId="0"/>
    <xf numFmtId="175" fontId="9" fillId="0" borderId="0"/>
    <xf numFmtId="0" fontId="9" fillId="0" borderId="0"/>
    <xf numFmtId="0" fontId="9" fillId="0" borderId="0"/>
    <xf numFmtId="175" fontId="9" fillId="0" borderId="0"/>
    <xf numFmtId="0" fontId="9" fillId="0" borderId="0"/>
    <xf numFmtId="0" fontId="9" fillId="5" borderId="16" applyNumberFormat="0" applyFont="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4" fontId="9" fillId="0" borderId="0" applyFont="0" applyFill="0" applyBorder="0" applyAlignment="0" applyProtection="0"/>
    <xf numFmtId="44"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168" fontId="9" fillId="0" borderId="0" applyFont="0" applyFill="0" applyBorder="0" applyAlignment="0" applyProtection="0"/>
    <xf numFmtId="0" fontId="9" fillId="0" borderId="0"/>
    <xf numFmtId="0" fontId="165" fillId="0" borderId="53"/>
    <xf numFmtId="0" fontId="165" fillId="0" borderId="53"/>
    <xf numFmtId="0" fontId="9" fillId="13" borderId="0" applyNumberFormat="0" applyBorder="0" applyAlignment="0" applyProtection="0"/>
    <xf numFmtId="0" fontId="9" fillId="17" borderId="0" applyNumberFormat="0" applyBorder="0" applyAlignment="0" applyProtection="0"/>
    <xf numFmtId="0" fontId="9" fillId="21" borderId="0" applyNumberFormat="0" applyBorder="0" applyAlignment="0" applyProtection="0"/>
    <xf numFmtId="0" fontId="9" fillId="25" borderId="0" applyNumberFormat="0" applyBorder="0" applyAlignment="0" applyProtection="0"/>
    <xf numFmtId="0" fontId="9" fillId="29" borderId="0" applyNumberFormat="0" applyBorder="0" applyAlignment="0" applyProtection="0"/>
    <xf numFmtId="0" fontId="9" fillId="33" borderId="0" applyNumberFormat="0" applyBorder="0" applyAlignment="0" applyProtection="0"/>
    <xf numFmtId="216" fontId="9" fillId="14" borderId="0" applyNumberFormat="0" applyBorder="0" applyAlignment="0" applyProtection="0"/>
    <xf numFmtId="217" fontId="9" fillId="14" borderId="0" applyNumberFormat="0" applyBorder="0" applyAlignment="0" applyProtection="0"/>
    <xf numFmtId="218" fontId="9" fillId="14" borderId="0" applyNumberFormat="0" applyBorder="0" applyAlignment="0" applyProtection="0"/>
    <xf numFmtId="0" fontId="9" fillId="14" borderId="0" applyNumberFormat="0" applyBorder="0" applyAlignment="0" applyProtection="0"/>
    <xf numFmtId="0" fontId="9" fillId="18" borderId="0" applyNumberFormat="0" applyBorder="0" applyAlignment="0" applyProtection="0"/>
    <xf numFmtId="0" fontId="9" fillId="22" borderId="0" applyNumberFormat="0" applyBorder="0" applyAlignment="0" applyProtection="0"/>
    <xf numFmtId="0" fontId="9" fillId="26" borderId="0" applyNumberFormat="0" applyBorder="0" applyAlignment="0" applyProtection="0"/>
    <xf numFmtId="0" fontId="9" fillId="30" borderId="0" applyNumberFormat="0" applyBorder="0" applyAlignment="0" applyProtection="0"/>
    <xf numFmtId="0" fontId="9" fillId="34" borderId="0" applyNumberFormat="0" applyBorder="0" applyAlignment="0" applyProtection="0"/>
    <xf numFmtId="0" fontId="175" fillId="60" borderId="53"/>
    <xf numFmtId="0" fontId="135" fillId="54" borderId="26" applyNumberForma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 fontId="219" fillId="78" borderId="65" applyNumberFormat="0" applyProtection="0">
      <alignment horizontal="left" vertical="center" indent="1"/>
    </xf>
    <xf numFmtId="0" fontId="191" fillId="0" borderId="53"/>
    <xf numFmtId="0" fontId="165" fillId="0" borderId="53"/>
    <xf numFmtId="0" fontId="188" fillId="0" borderId="53"/>
    <xf numFmtId="0" fontId="188" fillId="0" borderId="53"/>
    <xf numFmtId="0" fontId="199" fillId="0" borderId="53"/>
    <xf numFmtId="0" fontId="199" fillId="59" borderId="53"/>
    <xf numFmtId="0" fontId="199" fillId="59" borderId="53"/>
    <xf numFmtId="0" fontId="149" fillId="41" borderId="26" applyNumberFormat="0" applyAlignment="0" applyProtection="0"/>
    <xf numFmtId="0" fontId="206" fillId="66" borderId="53"/>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220" fontId="9" fillId="0" borderId="0">
      <protection locked="0"/>
    </xf>
    <xf numFmtId="250" fontId="9" fillId="0" borderId="0">
      <protection locked="0"/>
    </xf>
    <xf numFmtId="0" fontId="9" fillId="0" borderId="0">
      <protection locked="0"/>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234" fontId="9" fillId="0" borderId="0"/>
    <xf numFmtId="0" fontId="9" fillId="0" borderId="0"/>
    <xf numFmtId="0" fontId="9" fillId="0" borderId="0"/>
    <xf numFmtId="0" fontId="9" fillId="0" borderId="0"/>
    <xf numFmtId="0" fontId="9" fillId="0" borderId="0"/>
    <xf numFmtId="0" fontId="9" fillId="0" borderId="0"/>
    <xf numFmtId="0" fontId="22" fillId="57" borderId="32" applyNumberFormat="0" applyFont="0" applyAlignment="0" applyProtection="0"/>
    <xf numFmtId="0" fontId="9" fillId="5" borderId="16" applyNumberFormat="0" applyFont="0" applyAlignment="0" applyProtection="0"/>
    <xf numFmtId="0" fontId="9" fillId="5" borderId="16" applyNumberFormat="0" applyFont="0" applyAlignment="0" applyProtection="0"/>
    <xf numFmtId="0" fontId="9" fillId="5" borderId="16" applyNumberFormat="0" applyFont="0" applyAlignment="0" applyProtection="0"/>
    <xf numFmtId="0" fontId="156" fillId="54" borderId="33" applyNumberFormat="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4" fontId="219" fillId="68" borderId="58" applyNumberFormat="0" applyProtection="0">
      <alignment vertical="center"/>
    </xf>
    <xf numFmtId="4" fontId="220" fillId="68" borderId="58" applyNumberFormat="0" applyProtection="0">
      <alignment vertical="center"/>
    </xf>
    <xf numFmtId="4" fontId="221" fillId="68" borderId="58" applyNumberFormat="0" applyProtection="0">
      <alignment horizontal="left" vertical="center" indent="1"/>
    </xf>
    <xf numFmtId="0" fontId="157" fillId="68" borderId="58" applyNumberFormat="0" applyProtection="0">
      <alignment horizontal="left" vertical="top" indent="1"/>
    </xf>
    <xf numFmtId="4" fontId="221" fillId="70" borderId="58" applyNumberFormat="0" applyProtection="0">
      <alignment horizontal="right" vertical="center"/>
    </xf>
    <xf numFmtId="4" fontId="221" fillId="71" borderId="58" applyNumberFormat="0" applyProtection="0">
      <alignment horizontal="right" vertical="center"/>
    </xf>
    <xf numFmtId="4" fontId="221" fillId="72" borderId="58" applyNumberFormat="0" applyProtection="0">
      <alignment horizontal="right" vertical="center"/>
    </xf>
    <xf numFmtId="4" fontId="221" fillId="61" borderId="58" applyNumberFormat="0" applyProtection="0">
      <alignment horizontal="right" vertical="center"/>
    </xf>
    <xf numFmtId="4" fontId="221" fillId="73" borderId="58" applyNumberFormat="0" applyProtection="0">
      <alignment horizontal="right" vertical="center"/>
    </xf>
    <xf numFmtId="4" fontId="221" fillId="74" borderId="58" applyNumberFormat="0" applyProtection="0">
      <alignment horizontal="right" vertical="center"/>
    </xf>
    <xf numFmtId="4" fontId="221" fillId="75" borderId="58" applyNumberFormat="0" applyProtection="0">
      <alignment horizontal="right" vertical="center"/>
    </xf>
    <xf numFmtId="4" fontId="221" fillId="76" borderId="58" applyNumberFormat="0" applyProtection="0">
      <alignment horizontal="right" vertical="center"/>
    </xf>
    <xf numFmtId="4" fontId="221" fillId="77" borderId="58" applyNumberFormat="0" applyProtection="0">
      <alignment horizontal="right" vertical="center"/>
    </xf>
    <xf numFmtId="4" fontId="221" fillId="79" borderId="58" applyNumberFormat="0" applyProtection="0">
      <alignment horizontal="right" vertical="center"/>
    </xf>
    <xf numFmtId="0" fontId="22" fillId="69" borderId="58" applyNumberFormat="0" applyProtection="0">
      <alignment horizontal="left" vertical="center" indent="1"/>
    </xf>
    <xf numFmtId="0" fontId="22" fillId="69" borderId="58" applyNumberFormat="0" applyProtection="0">
      <alignment horizontal="left" vertical="top" indent="1"/>
    </xf>
    <xf numFmtId="0" fontId="22" fillId="80" borderId="58" applyNumberFormat="0" applyProtection="0">
      <alignment horizontal="left" vertical="center" indent="1"/>
    </xf>
    <xf numFmtId="0" fontId="22" fillId="80" borderId="58" applyNumberFormat="0" applyProtection="0">
      <alignment horizontal="left" vertical="top" indent="1"/>
    </xf>
    <xf numFmtId="0" fontId="22" fillId="79" borderId="58" applyNumberFormat="0" applyProtection="0">
      <alignment horizontal="left" vertical="center" indent="1"/>
    </xf>
    <xf numFmtId="0" fontId="22" fillId="79" borderId="58" applyNumberFormat="0" applyProtection="0">
      <alignment horizontal="left" vertical="top" indent="1"/>
    </xf>
    <xf numFmtId="0" fontId="22" fillId="81" borderId="58" applyNumberFormat="0" applyProtection="0">
      <alignment horizontal="left" vertical="center" indent="1"/>
    </xf>
    <xf numFmtId="0" fontId="22" fillId="81" borderId="58" applyNumberFormat="0" applyProtection="0">
      <alignment horizontal="left" vertical="top" indent="1"/>
    </xf>
    <xf numFmtId="4" fontId="221" fillId="81" borderId="58" applyNumberFormat="0" applyProtection="0">
      <alignment vertical="center"/>
    </xf>
    <xf numFmtId="4" fontId="222" fillId="81" borderId="58" applyNumberFormat="0" applyProtection="0">
      <alignment vertical="center"/>
    </xf>
    <xf numFmtId="4" fontId="219" fillId="79" borderId="60" applyNumberFormat="0" applyProtection="0">
      <alignment horizontal="left" vertical="center" indent="1"/>
    </xf>
    <xf numFmtId="0" fontId="129" fillId="64" borderId="58" applyNumberFormat="0" applyProtection="0">
      <alignment horizontal="left" vertical="top" indent="1"/>
    </xf>
    <xf numFmtId="4" fontId="221" fillId="81" borderId="58" applyNumberFormat="0" applyProtection="0">
      <alignment horizontal="right" vertical="center"/>
    </xf>
    <xf numFmtId="4" fontId="222" fillId="81" borderId="58" applyNumberFormat="0" applyProtection="0">
      <alignment horizontal="right" vertical="center"/>
    </xf>
    <xf numFmtId="4" fontId="219" fillId="79" borderId="58" applyNumberFormat="0" applyProtection="0">
      <alignment horizontal="left" vertical="center" indent="1"/>
    </xf>
    <xf numFmtId="0" fontId="129" fillId="80" borderId="58" applyNumberFormat="0" applyProtection="0">
      <alignment horizontal="left" vertical="top" indent="1"/>
    </xf>
    <xf numFmtId="4" fontId="223" fillId="80" borderId="60" applyNumberFormat="0" applyProtection="0">
      <alignment horizontal="left" vertical="center" indent="1"/>
    </xf>
    <xf numFmtId="4" fontId="224" fillId="81" borderId="58" applyNumberFormat="0" applyProtection="0">
      <alignment horizontal="right" vertical="center"/>
    </xf>
    <xf numFmtId="0" fontId="189" fillId="0" borderId="53"/>
    <xf numFmtId="0" fontId="191" fillId="0" borderId="53"/>
    <xf numFmtId="0" fontId="158" fillId="0" borderId="35" applyNumberFormat="0" applyFill="0" applyAlignment="0" applyProtection="0"/>
    <xf numFmtId="0" fontId="206" fillId="0" borderId="53"/>
    <xf numFmtId="0" fontId="230" fillId="0" borderId="53"/>
    <xf numFmtId="43" fontId="9" fillId="0" borderId="0" applyFont="0" applyFill="0" applyBorder="0" applyAlignment="0" applyProtection="0"/>
    <xf numFmtId="0" fontId="165" fillId="0" borderId="53"/>
    <xf numFmtId="176" fontId="9" fillId="0" borderId="0" applyFont="0" applyFill="0" applyBorder="0" applyAlignment="0" applyProtection="0"/>
    <xf numFmtId="175" fontId="9" fillId="0" borderId="0"/>
    <xf numFmtId="0" fontId="9" fillId="0" borderId="0"/>
    <xf numFmtId="175" fontId="9" fillId="0" borderId="0"/>
    <xf numFmtId="43" fontId="9" fillId="0" borderId="0" applyFont="0" applyFill="0" applyBorder="0" applyAlignment="0" applyProtection="0"/>
    <xf numFmtId="0" fontId="84" fillId="54" borderId="26" applyNumberFormat="0" applyAlignment="0" applyProtection="0"/>
    <xf numFmtId="0" fontId="84" fillId="54" borderId="26" applyNumberFormat="0" applyAlignment="0" applyProtection="0"/>
    <xf numFmtId="0" fontId="84" fillId="54" borderId="26" applyNumberFormat="0" applyAlignment="0" applyProtection="0"/>
    <xf numFmtId="0" fontId="84" fillId="54" borderId="26" applyNumberFormat="0" applyAlignment="0" applyProtection="0"/>
    <xf numFmtId="0" fontId="94" fillId="41" borderId="26" applyNumberFormat="0" applyAlignment="0" applyProtection="0"/>
    <xf numFmtId="0" fontId="94" fillId="41" borderId="26" applyNumberFormat="0" applyAlignment="0" applyProtection="0"/>
    <xf numFmtId="0" fontId="94" fillId="41" borderId="26" applyNumberFormat="0" applyAlignment="0" applyProtection="0"/>
    <xf numFmtId="0" fontId="94" fillId="41" borderId="26" applyNumberFormat="0" applyAlignment="0" applyProtection="0"/>
    <xf numFmtId="0" fontId="48" fillId="57" borderId="32" applyNumberFormat="0" applyFont="0" applyAlignment="0" applyProtection="0"/>
    <xf numFmtId="0" fontId="48" fillId="57" borderId="32" applyNumberFormat="0" applyFont="0" applyAlignment="0" applyProtection="0"/>
    <xf numFmtId="0" fontId="48" fillId="57" borderId="32" applyNumberFormat="0" applyFont="0" applyAlignment="0" applyProtection="0"/>
    <xf numFmtId="0" fontId="48" fillId="57" borderId="32" applyNumberFormat="0" applyFont="0" applyAlignment="0" applyProtection="0"/>
    <xf numFmtId="0" fontId="98" fillId="54" borderId="33" applyNumberFormat="0" applyAlignment="0" applyProtection="0"/>
    <xf numFmtId="0" fontId="98" fillId="54" borderId="33" applyNumberFormat="0" applyAlignment="0" applyProtection="0"/>
    <xf numFmtId="0" fontId="98" fillId="54" borderId="33" applyNumberFormat="0" applyAlignment="0" applyProtection="0"/>
    <xf numFmtId="0" fontId="98" fillId="54" borderId="33" applyNumberFormat="0" applyAlignment="0" applyProtection="0"/>
    <xf numFmtId="0" fontId="100" fillId="0" borderId="35" applyNumberFormat="0" applyFill="0" applyAlignment="0" applyProtection="0"/>
    <xf numFmtId="0" fontId="100" fillId="0" borderId="35" applyNumberFormat="0" applyFill="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134" fillId="54" borderId="26" applyNumberFormat="0" applyAlignment="0" applyProtection="0"/>
    <xf numFmtId="0" fontId="134" fillId="54" borderId="26" applyNumberFormat="0" applyAlignment="0" applyProtection="0"/>
    <xf numFmtId="0" fontId="135" fillId="54" borderId="26" applyNumberFormat="0" applyAlignment="0" applyProtection="0"/>
    <xf numFmtId="175" fontId="134" fillId="54" borderId="26" applyNumberFormat="0" applyAlignment="0" applyProtection="0"/>
    <xf numFmtId="0" fontId="135" fillId="54" borderId="26" applyNumberFormat="0" applyAlignment="0" applyProtection="0"/>
    <xf numFmtId="0" fontId="134" fillId="54" borderId="26" applyNumberFormat="0" applyAlignment="0" applyProtection="0"/>
    <xf numFmtId="0" fontId="134" fillId="54" borderId="26" applyNumberFormat="0" applyAlignment="0" applyProtection="0"/>
    <xf numFmtId="0" fontId="135" fillId="54" borderId="26" applyNumberFormat="0" applyAlignment="0" applyProtection="0"/>
    <xf numFmtId="0" fontId="134" fillId="54" borderId="26" applyNumberFormat="0" applyAlignment="0" applyProtection="0"/>
    <xf numFmtId="0" fontId="135" fillId="54" borderId="26" applyNumberFormat="0" applyAlignment="0" applyProtection="0"/>
    <xf numFmtId="0" fontId="134" fillId="54" borderId="26" applyNumberFormat="0" applyAlignment="0" applyProtection="0"/>
    <xf numFmtId="0" fontId="134" fillId="54" borderId="26" applyNumberFormat="0" applyAlignment="0" applyProtection="0"/>
    <xf numFmtId="0" fontId="134" fillId="54" borderId="26" applyNumberFormat="0" applyAlignment="0" applyProtection="0"/>
    <xf numFmtId="0" fontId="134" fillId="54" borderId="26" applyNumberFormat="0" applyAlignment="0" applyProtection="0"/>
    <xf numFmtId="0" fontId="134" fillId="54" borderId="26" applyNumberFormat="0" applyAlignment="0" applyProtection="0"/>
    <xf numFmtId="0" fontId="165" fillId="0" borderId="53"/>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148" fillId="41" borderId="26" applyNumberFormat="0" applyAlignment="0" applyProtection="0"/>
    <xf numFmtId="0" fontId="148" fillId="41" borderId="26" applyNumberFormat="0" applyAlignment="0" applyProtection="0"/>
    <xf numFmtId="0" fontId="149" fillId="41" borderId="26" applyNumberFormat="0" applyAlignment="0" applyProtection="0"/>
    <xf numFmtId="175" fontId="148" fillId="41" borderId="26" applyNumberFormat="0" applyAlignment="0" applyProtection="0"/>
    <xf numFmtId="0" fontId="149" fillId="41" borderId="26" applyNumberFormat="0" applyAlignment="0" applyProtection="0"/>
    <xf numFmtId="0" fontId="148" fillId="41" borderId="26" applyNumberFormat="0" applyAlignment="0" applyProtection="0"/>
    <xf numFmtId="0" fontId="148" fillId="41" borderId="26" applyNumberFormat="0" applyAlignment="0" applyProtection="0"/>
    <xf numFmtId="0" fontId="149" fillId="41" borderId="26" applyNumberFormat="0" applyAlignment="0" applyProtection="0"/>
    <xf numFmtId="0" fontId="148" fillId="41" borderId="26" applyNumberFormat="0" applyAlignment="0" applyProtection="0"/>
    <xf numFmtId="0" fontId="149" fillId="41" borderId="26" applyNumberFormat="0" applyAlignment="0" applyProtection="0"/>
    <xf numFmtId="0" fontId="148" fillId="41" borderId="26" applyNumberFormat="0" applyAlignment="0" applyProtection="0"/>
    <xf numFmtId="0" fontId="148" fillId="41" borderId="26" applyNumberFormat="0" applyAlignment="0" applyProtection="0"/>
    <xf numFmtId="0" fontId="148" fillId="41" borderId="26" applyNumberFormat="0" applyAlignment="0" applyProtection="0"/>
    <xf numFmtId="0" fontId="148" fillId="41" borderId="26" applyNumberFormat="0" applyAlignment="0" applyProtection="0"/>
    <xf numFmtId="0" fontId="148" fillId="41" borderId="26" applyNumberFormat="0" applyAlignment="0" applyProtection="0"/>
    <xf numFmtId="0" fontId="9" fillId="0" borderId="0"/>
    <xf numFmtId="0" fontId="9" fillId="0" borderId="0"/>
    <xf numFmtId="175" fontId="9" fillId="0" borderId="0"/>
    <xf numFmtId="0" fontId="9" fillId="0" borderId="0"/>
    <xf numFmtId="175" fontId="9" fillId="0" borderId="0"/>
    <xf numFmtId="0" fontId="9" fillId="0" borderId="0"/>
    <xf numFmtId="0" fontId="9" fillId="0" borderId="0"/>
    <xf numFmtId="175" fontId="9" fillId="0" borderId="0"/>
    <xf numFmtId="0" fontId="9" fillId="0" borderId="0"/>
    <xf numFmtId="0" fontId="43" fillId="57" borderId="32" applyNumberFormat="0" applyFont="0" applyAlignment="0" applyProtection="0"/>
    <xf numFmtId="0" fontId="43" fillId="57" borderId="32" applyNumberFormat="0" applyFont="0" applyAlignment="0" applyProtection="0"/>
    <xf numFmtId="0" fontId="137" fillId="57" borderId="32" applyNumberFormat="0" applyFont="0" applyAlignment="0" applyProtection="0"/>
    <xf numFmtId="0" fontId="9" fillId="5" borderId="16" applyNumberFormat="0" applyFont="0" applyAlignment="0" applyProtection="0"/>
    <xf numFmtId="175" fontId="23" fillId="57" borderId="32" applyNumberFormat="0" applyFont="0" applyAlignment="0" applyProtection="0"/>
    <xf numFmtId="0" fontId="45" fillId="57" borderId="32" applyNumberFormat="0" applyFont="0" applyAlignment="0" applyProtection="0"/>
    <xf numFmtId="0" fontId="43" fillId="57" borderId="32" applyNumberFormat="0" applyFont="0" applyAlignment="0" applyProtection="0"/>
    <xf numFmtId="0" fontId="43" fillId="57" borderId="32" applyNumberFormat="0" applyFont="0" applyAlignment="0" applyProtection="0"/>
    <xf numFmtId="0" fontId="45" fillId="57" borderId="32" applyNumberFormat="0" applyFont="0" applyAlignment="0" applyProtection="0"/>
    <xf numFmtId="0" fontId="43" fillId="57" borderId="32" applyNumberFormat="0" applyFont="0" applyAlignment="0" applyProtection="0"/>
    <xf numFmtId="0" fontId="45" fillId="57" borderId="32" applyNumberFormat="0" applyFont="0" applyAlignment="0" applyProtection="0"/>
    <xf numFmtId="0" fontId="43" fillId="57" borderId="32" applyNumberFormat="0" applyFont="0" applyAlignment="0" applyProtection="0"/>
    <xf numFmtId="0" fontId="43" fillId="57" borderId="32" applyNumberFormat="0" applyFont="0" applyAlignment="0" applyProtection="0"/>
    <xf numFmtId="0" fontId="43" fillId="57" borderId="32" applyNumberFormat="0" applyFont="0" applyAlignment="0" applyProtection="0"/>
    <xf numFmtId="0" fontId="43" fillId="57" borderId="32" applyNumberFormat="0" applyFont="0" applyAlignment="0" applyProtection="0"/>
    <xf numFmtId="0" fontId="43" fillId="57" borderId="32" applyNumberFormat="0" applyFont="0" applyAlignment="0" applyProtection="0"/>
    <xf numFmtId="0" fontId="155" fillId="54" borderId="33" applyNumberFormat="0" applyAlignment="0" applyProtection="0"/>
    <xf numFmtId="0" fontId="155" fillId="54" borderId="33" applyNumberFormat="0" applyAlignment="0" applyProtection="0"/>
    <xf numFmtId="0" fontId="156" fillId="54" borderId="33" applyNumberFormat="0" applyAlignment="0" applyProtection="0"/>
    <xf numFmtId="175" fontId="155" fillId="54" borderId="33" applyNumberFormat="0" applyAlignment="0" applyProtection="0"/>
    <xf numFmtId="0" fontId="156" fillId="54" borderId="33" applyNumberFormat="0" applyAlignment="0" applyProtection="0"/>
    <xf numFmtId="0" fontId="155" fillId="54" borderId="33" applyNumberFormat="0" applyAlignment="0" applyProtection="0"/>
    <xf numFmtId="0" fontId="155" fillId="54" borderId="33" applyNumberFormat="0" applyAlignment="0" applyProtection="0"/>
    <xf numFmtId="0" fontId="156" fillId="54" borderId="33" applyNumberFormat="0" applyAlignment="0" applyProtection="0"/>
    <xf numFmtId="0" fontId="155" fillId="54" borderId="33" applyNumberFormat="0" applyAlignment="0" applyProtection="0"/>
    <xf numFmtId="0" fontId="156" fillId="54" borderId="33" applyNumberFormat="0" applyAlignment="0" applyProtection="0"/>
    <xf numFmtId="0" fontId="155" fillId="54" borderId="33" applyNumberFormat="0" applyAlignment="0" applyProtection="0"/>
    <xf numFmtId="0" fontId="155" fillId="54" borderId="33" applyNumberFormat="0" applyAlignment="0" applyProtection="0"/>
    <xf numFmtId="0" fontId="155" fillId="54" borderId="33" applyNumberFormat="0" applyAlignment="0" applyProtection="0"/>
    <xf numFmtId="0" fontId="155" fillId="54" borderId="33" applyNumberFormat="0" applyAlignment="0" applyProtection="0"/>
    <xf numFmtId="0" fontId="155" fillId="54" borderId="33" applyNumberFormat="0" applyAlignment="0" applyProtection="0"/>
    <xf numFmtId="9" fontId="9" fillId="0" borderId="0" applyFont="0" applyFill="0" applyBorder="0" applyAlignment="0" applyProtection="0"/>
    <xf numFmtId="0" fontId="157" fillId="0" borderId="35" applyNumberFormat="0" applyFill="0" applyAlignment="0" applyProtection="0"/>
    <xf numFmtId="0" fontId="157" fillId="0" borderId="35" applyNumberFormat="0" applyFill="0" applyAlignment="0" applyProtection="0"/>
    <xf numFmtId="0" fontId="158" fillId="0" borderId="35" applyNumberFormat="0" applyFill="0" applyAlignment="0" applyProtection="0"/>
    <xf numFmtId="175" fontId="157" fillId="0" borderId="35" applyNumberFormat="0" applyFill="0" applyAlignment="0" applyProtection="0"/>
    <xf numFmtId="0" fontId="158" fillId="0" borderId="35" applyNumberFormat="0" applyFill="0" applyAlignment="0" applyProtection="0"/>
    <xf numFmtId="0" fontId="157" fillId="0" borderId="35" applyNumberFormat="0" applyFill="0" applyAlignment="0" applyProtection="0"/>
    <xf numFmtId="0" fontId="157" fillId="0" borderId="35" applyNumberFormat="0" applyFill="0" applyAlignment="0" applyProtection="0"/>
    <xf numFmtId="0" fontId="158" fillId="0" borderId="35" applyNumberFormat="0" applyFill="0" applyAlignment="0" applyProtection="0"/>
    <xf numFmtId="0" fontId="157" fillId="0" borderId="35" applyNumberFormat="0" applyFill="0" applyAlignment="0" applyProtection="0"/>
    <xf numFmtId="0" fontId="158" fillId="0" borderId="35" applyNumberFormat="0" applyFill="0" applyAlignment="0" applyProtection="0"/>
    <xf numFmtId="0" fontId="157" fillId="0" borderId="35" applyNumberFormat="0" applyFill="0" applyAlignment="0" applyProtection="0"/>
    <xf numFmtId="0" fontId="157" fillId="0" borderId="35" applyNumberFormat="0" applyFill="0" applyAlignment="0" applyProtection="0"/>
    <xf numFmtId="0" fontId="157" fillId="0" borderId="35" applyNumberFormat="0" applyFill="0" applyAlignment="0" applyProtection="0"/>
    <xf numFmtId="0" fontId="157" fillId="0" borderId="35" applyNumberFormat="0" applyFill="0" applyAlignment="0" applyProtection="0"/>
    <xf numFmtId="0" fontId="157" fillId="0" borderId="35" applyNumberFormat="0" applyFill="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176" fontId="9" fillId="0" borderId="0" applyFont="0" applyFill="0" applyBorder="0" applyAlignment="0" applyProtection="0"/>
    <xf numFmtId="0" fontId="9" fillId="0" borderId="0"/>
    <xf numFmtId="175" fontId="9" fillId="0" borderId="0"/>
    <xf numFmtId="0" fontId="9" fillId="0" borderId="0"/>
    <xf numFmtId="175" fontId="9" fillId="0" borderId="0"/>
    <xf numFmtId="43" fontId="9" fillId="0" borderId="0" applyFont="0" applyFill="0" applyBorder="0" applyAlignment="0" applyProtection="0"/>
    <xf numFmtId="0" fontId="84" fillId="54" borderId="26" applyNumberFormat="0" applyAlignment="0" applyProtection="0"/>
    <xf numFmtId="0" fontId="84" fillId="54" borderId="26" applyNumberFormat="0" applyAlignment="0" applyProtection="0"/>
    <xf numFmtId="0" fontId="84" fillId="54" borderId="26" applyNumberFormat="0" applyAlignment="0" applyProtection="0"/>
    <xf numFmtId="0" fontId="84" fillId="54" borderId="26" applyNumberFormat="0" applyAlignment="0" applyProtection="0"/>
    <xf numFmtId="0" fontId="94" fillId="41" borderId="26" applyNumberFormat="0" applyAlignment="0" applyProtection="0"/>
    <xf numFmtId="0" fontId="94" fillId="41" borderId="26" applyNumberFormat="0" applyAlignment="0" applyProtection="0"/>
    <xf numFmtId="0" fontId="94" fillId="41" borderId="26" applyNumberFormat="0" applyAlignment="0" applyProtection="0"/>
    <xf numFmtId="0" fontId="94" fillId="41" borderId="26" applyNumberFormat="0" applyAlignment="0" applyProtection="0"/>
    <xf numFmtId="0" fontId="9" fillId="0" borderId="0"/>
    <xf numFmtId="0" fontId="48" fillId="57" borderId="32" applyNumberFormat="0" applyFont="0" applyAlignment="0" applyProtection="0"/>
    <xf numFmtId="0" fontId="48" fillId="57" borderId="32" applyNumberFormat="0" applyFont="0" applyAlignment="0" applyProtection="0"/>
    <xf numFmtId="0" fontId="48" fillId="57" borderId="32" applyNumberFormat="0" applyFont="0" applyAlignment="0" applyProtection="0"/>
    <xf numFmtId="0" fontId="48" fillId="57" borderId="32" applyNumberFormat="0" applyFont="0" applyAlignment="0" applyProtection="0"/>
    <xf numFmtId="0" fontId="98" fillId="54" borderId="33" applyNumberFormat="0" applyAlignment="0" applyProtection="0"/>
    <xf numFmtId="0" fontId="98" fillId="54" borderId="33" applyNumberFormat="0" applyAlignment="0" applyProtection="0"/>
    <xf numFmtId="0" fontId="98" fillId="54" borderId="33" applyNumberFormat="0" applyAlignment="0" applyProtection="0"/>
    <xf numFmtId="0" fontId="98" fillId="54" borderId="33" applyNumberFormat="0" applyAlignment="0" applyProtection="0"/>
    <xf numFmtId="0" fontId="100" fillId="0" borderId="35" applyNumberFormat="0" applyFill="0" applyAlignment="0" applyProtection="0"/>
    <xf numFmtId="0" fontId="100" fillId="0" borderId="35" applyNumberFormat="0" applyFill="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134" fillId="54" borderId="26" applyNumberFormat="0" applyAlignment="0" applyProtection="0"/>
    <xf numFmtId="0" fontId="134" fillId="54" borderId="26" applyNumberFormat="0" applyAlignment="0" applyProtection="0"/>
    <xf numFmtId="0" fontId="135" fillId="54" borderId="26" applyNumberFormat="0" applyAlignment="0" applyProtection="0"/>
    <xf numFmtId="175" fontId="134" fillId="54" borderId="26" applyNumberFormat="0" applyAlignment="0" applyProtection="0"/>
    <xf numFmtId="0" fontId="135" fillId="54" borderId="26" applyNumberFormat="0" applyAlignment="0" applyProtection="0"/>
    <xf numFmtId="0" fontId="134" fillId="54" borderId="26" applyNumberFormat="0" applyAlignment="0" applyProtection="0"/>
    <xf numFmtId="0" fontId="134" fillId="54" borderId="26" applyNumberFormat="0" applyAlignment="0" applyProtection="0"/>
    <xf numFmtId="0" fontId="135" fillId="54" borderId="26" applyNumberFormat="0" applyAlignment="0" applyProtection="0"/>
    <xf numFmtId="0" fontId="134" fillId="54" borderId="26" applyNumberFormat="0" applyAlignment="0" applyProtection="0"/>
    <xf numFmtId="0" fontId="135" fillId="54" borderId="26" applyNumberFormat="0" applyAlignment="0" applyProtection="0"/>
    <xf numFmtId="0" fontId="134" fillId="54" borderId="26" applyNumberFormat="0" applyAlignment="0" applyProtection="0"/>
    <xf numFmtId="0" fontId="134" fillId="54" borderId="26" applyNumberFormat="0" applyAlignment="0" applyProtection="0"/>
    <xf numFmtId="0" fontId="134" fillId="54" borderId="26" applyNumberFormat="0" applyAlignment="0" applyProtection="0"/>
    <xf numFmtId="0" fontId="134" fillId="54" borderId="26" applyNumberFormat="0" applyAlignment="0" applyProtection="0"/>
    <xf numFmtId="0" fontId="134" fillId="54" borderId="26" applyNumberForma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148" fillId="41" borderId="26" applyNumberFormat="0" applyAlignment="0" applyProtection="0"/>
    <xf numFmtId="0" fontId="148" fillId="41" borderId="26" applyNumberFormat="0" applyAlignment="0" applyProtection="0"/>
    <xf numFmtId="0" fontId="149" fillId="41" borderId="26" applyNumberFormat="0" applyAlignment="0" applyProtection="0"/>
    <xf numFmtId="175" fontId="148" fillId="41" borderId="26" applyNumberFormat="0" applyAlignment="0" applyProtection="0"/>
    <xf numFmtId="0" fontId="149" fillId="41" borderId="26" applyNumberFormat="0" applyAlignment="0" applyProtection="0"/>
    <xf numFmtId="0" fontId="148" fillId="41" borderId="26" applyNumberFormat="0" applyAlignment="0" applyProtection="0"/>
    <xf numFmtId="0" fontId="148" fillId="41" borderId="26" applyNumberFormat="0" applyAlignment="0" applyProtection="0"/>
    <xf numFmtId="0" fontId="149" fillId="41" borderId="26" applyNumberFormat="0" applyAlignment="0" applyProtection="0"/>
    <xf numFmtId="0" fontId="148" fillId="41" borderId="26" applyNumberFormat="0" applyAlignment="0" applyProtection="0"/>
    <xf numFmtId="0" fontId="149" fillId="41" borderId="26" applyNumberFormat="0" applyAlignment="0" applyProtection="0"/>
    <xf numFmtId="0" fontId="148" fillId="41" borderId="26" applyNumberFormat="0" applyAlignment="0" applyProtection="0"/>
    <xf numFmtId="0" fontId="148" fillId="41" borderId="26" applyNumberFormat="0" applyAlignment="0" applyProtection="0"/>
    <xf numFmtId="0" fontId="148" fillId="41" borderId="26" applyNumberFormat="0" applyAlignment="0" applyProtection="0"/>
    <xf numFmtId="0" fontId="148" fillId="41" borderId="26" applyNumberFormat="0" applyAlignment="0" applyProtection="0"/>
    <xf numFmtId="0" fontId="148" fillId="41" borderId="26" applyNumberFormat="0" applyAlignment="0" applyProtection="0"/>
    <xf numFmtId="0" fontId="9" fillId="0" borderId="0"/>
    <xf numFmtId="0" fontId="9" fillId="0" borderId="0"/>
    <xf numFmtId="175" fontId="9" fillId="0" borderId="0"/>
    <xf numFmtId="0" fontId="9" fillId="0" borderId="0"/>
    <xf numFmtId="175" fontId="9" fillId="0" borderId="0"/>
    <xf numFmtId="0" fontId="9" fillId="0" borderId="0"/>
    <xf numFmtId="0" fontId="9" fillId="0" borderId="0"/>
    <xf numFmtId="175" fontId="9" fillId="0" borderId="0"/>
    <xf numFmtId="0" fontId="9" fillId="0" borderId="0"/>
    <xf numFmtId="0" fontId="43" fillId="57" borderId="32" applyNumberFormat="0" applyFont="0" applyAlignment="0" applyProtection="0"/>
    <xf numFmtId="0" fontId="43" fillId="57" borderId="32" applyNumberFormat="0" applyFont="0" applyAlignment="0" applyProtection="0"/>
    <xf numFmtId="0" fontId="137" fillId="57" borderId="32" applyNumberFormat="0" applyFont="0" applyAlignment="0" applyProtection="0"/>
    <xf numFmtId="0" fontId="9" fillId="5" borderId="16" applyNumberFormat="0" applyFont="0" applyAlignment="0" applyProtection="0"/>
    <xf numFmtId="175" fontId="23" fillId="57" borderId="32" applyNumberFormat="0" applyFont="0" applyAlignment="0" applyProtection="0"/>
    <xf numFmtId="0" fontId="45" fillId="57" borderId="32" applyNumberFormat="0" applyFont="0" applyAlignment="0" applyProtection="0"/>
    <xf numFmtId="0" fontId="43" fillId="57" borderId="32" applyNumberFormat="0" applyFont="0" applyAlignment="0" applyProtection="0"/>
    <xf numFmtId="0" fontId="43" fillId="57" borderId="32" applyNumberFormat="0" applyFont="0" applyAlignment="0" applyProtection="0"/>
    <xf numFmtId="0" fontId="45" fillId="57" borderId="32" applyNumberFormat="0" applyFont="0" applyAlignment="0" applyProtection="0"/>
    <xf numFmtId="0" fontId="43" fillId="57" borderId="32" applyNumberFormat="0" applyFont="0" applyAlignment="0" applyProtection="0"/>
    <xf numFmtId="0" fontId="45" fillId="57" borderId="32" applyNumberFormat="0" applyFont="0" applyAlignment="0" applyProtection="0"/>
    <xf numFmtId="0" fontId="43" fillId="57" borderId="32" applyNumberFormat="0" applyFont="0" applyAlignment="0" applyProtection="0"/>
    <xf numFmtId="0" fontId="43" fillId="57" borderId="32" applyNumberFormat="0" applyFont="0" applyAlignment="0" applyProtection="0"/>
    <xf numFmtId="0" fontId="43" fillId="57" borderId="32" applyNumberFormat="0" applyFont="0" applyAlignment="0" applyProtection="0"/>
    <xf numFmtId="0" fontId="43" fillId="57" borderId="32" applyNumberFormat="0" applyFont="0" applyAlignment="0" applyProtection="0"/>
    <xf numFmtId="0" fontId="43" fillId="57" borderId="32" applyNumberFormat="0" applyFont="0" applyAlignment="0" applyProtection="0"/>
    <xf numFmtId="0" fontId="155" fillId="54" borderId="33" applyNumberFormat="0" applyAlignment="0" applyProtection="0"/>
    <xf numFmtId="0" fontId="155" fillId="54" borderId="33" applyNumberFormat="0" applyAlignment="0" applyProtection="0"/>
    <xf numFmtId="0" fontId="156" fillId="54" borderId="33" applyNumberFormat="0" applyAlignment="0" applyProtection="0"/>
    <xf numFmtId="175" fontId="155" fillId="54" borderId="33" applyNumberFormat="0" applyAlignment="0" applyProtection="0"/>
    <xf numFmtId="0" fontId="156" fillId="54" borderId="33" applyNumberFormat="0" applyAlignment="0" applyProtection="0"/>
    <xf numFmtId="0" fontId="155" fillId="54" borderId="33" applyNumberFormat="0" applyAlignment="0" applyProtection="0"/>
    <xf numFmtId="0" fontId="155" fillId="54" borderId="33" applyNumberFormat="0" applyAlignment="0" applyProtection="0"/>
    <xf numFmtId="0" fontId="156" fillId="54" borderId="33" applyNumberFormat="0" applyAlignment="0" applyProtection="0"/>
    <xf numFmtId="0" fontId="155" fillId="54" borderId="33" applyNumberFormat="0" applyAlignment="0" applyProtection="0"/>
    <xf numFmtId="0" fontId="156" fillId="54" borderId="33" applyNumberFormat="0" applyAlignment="0" applyProtection="0"/>
    <xf numFmtId="0" fontId="155" fillId="54" borderId="33" applyNumberFormat="0" applyAlignment="0" applyProtection="0"/>
    <xf numFmtId="0" fontId="155" fillId="54" borderId="33" applyNumberFormat="0" applyAlignment="0" applyProtection="0"/>
    <xf numFmtId="0" fontId="155" fillId="54" borderId="33" applyNumberFormat="0" applyAlignment="0" applyProtection="0"/>
    <xf numFmtId="0" fontId="155" fillId="54" borderId="33" applyNumberFormat="0" applyAlignment="0" applyProtection="0"/>
    <xf numFmtId="0" fontId="155" fillId="54" borderId="33" applyNumberFormat="0" applyAlignment="0" applyProtection="0"/>
    <xf numFmtId="9" fontId="9" fillId="0" borderId="0" applyFont="0" applyFill="0" applyBorder="0" applyAlignment="0" applyProtection="0"/>
    <xf numFmtId="0" fontId="157" fillId="0" borderId="35" applyNumberFormat="0" applyFill="0" applyAlignment="0" applyProtection="0"/>
    <xf numFmtId="0" fontId="157" fillId="0" borderId="35" applyNumberFormat="0" applyFill="0" applyAlignment="0" applyProtection="0"/>
    <xf numFmtId="0" fontId="158" fillId="0" borderId="35" applyNumberFormat="0" applyFill="0" applyAlignment="0" applyProtection="0"/>
    <xf numFmtId="175" fontId="157" fillId="0" borderId="35" applyNumberFormat="0" applyFill="0" applyAlignment="0" applyProtection="0"/>
    <xf numFmtId="0" fontId="158" fillId="0" borderId="35" applyNumberFormat="0" applyFill="0" applyAlignment="0" applyProtection="0"/>
    <xf numFmtId="0" fontId="157" fillId="0" borderId="35" applyNumberFormat="0" applyFill="0" applyAlignment="0" applyProtection="0"/>
    <xf numFmtId="0" fontId="157" fillId="0" borderId="35" applyNumberFormat="0" applyFill="0" applyAlignment="0" applyProtection="0"/>
    <xf numFmtId="0" fontId="158" fillId="0" borderId="35" applyNumberFormat="0" applyFill="0" applyAlignment="0" applyProtection="0"/>
    <xf numFmtId="0" fontId="157" fillId="0" borderId="35" applyNumberFormat="0" applyFill="0" applyAlignment="0" applyProtection="0"/>
    <xf numFmtId="0" fontId="158" fillId="0" borderId="35" applyNumberFormat="0" applyFill="0" applyAlignment="0" applyProtection="0"/>
    <xf numFmtId="0" fontId="157" fillId="0" borderId="35" applyNumberFormat="0" applyFill="0" applyAlignment="0" applyProtection="0"/>
    <xf numFmtId="0" fontId="157" fillId="0" borderId="35" applyNumberFormat="0" applyFill="0" applyAlignment="0" applyProtection="0"/>
    <xf numFmtId="0" fontId="157" fillId="0" borderId="35" applyNumberFormat="0" applyFill="0" applyAlignment="0" applyProtection="0"/>
    <xf numFmtId="0" fontId="157" fillId="0" borderId="35" applyNumberFormat="0" applyFill="0" applyAlignment="0" applyProtection="0"/>
    <xf numFmtId="0" fontId="157" fillId="0" borderId="35" applyNumberFormat="0" applyFill="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176" fontId="9" fillId="0" borderId="0" applyFont="0" applyFill="0" applyBorder="0" applyAlignment="0" applyProtection="0"/>
    <xf numFmtId="0" fontId="9" fillId="0" borderId="0"/>
    <xf numFmtId="175" fontId="9" fillId="0" borderId="0"/>
    <xf numFmtId="0" fontId="9" fillId="0" borderId="0"/>
    <xf numFmtId="175"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175" fontId="9" fillId="0" borderId="0"/>
    <xf numFmtId="0" fontId="9" fillId="0" borderId="0"/>
    <xf numFmtId="175" fontId="9" fillId="0" borderId="0"/>
    <xf numFmtId="0" fontId="9" fillId="0" borderId="0"/>
    <xf numFmtId="0" fontId="9" fillId="0" borderId="0"/>
    <xf numFmtId="175" fontId="9" fillId="0" borderId="0"/>
    <xf numFmtId="0" fontId="9" fillId="0" borderId="0"/>
    <xf numFmtId="0" fontId="9" fillId="5" borderId="16" applyNumberFormat="0" applyFont="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0" fontId="9" fillId="0" borderId="0"/>
    <xf numFmtId="44" fontId="9" fillId="0" borderId="0" applyFont="0" applyFill="0" applyBorder="0" applyAlignment="0" applyProtection="0"/>
    <xf numFmtId="0" fontId="22" fillId="80" borderId="58" applyNumberFormat="0" applyProtection="0">
      <alignment horizontal="left" vertical="top" indent="1"/>
    </xf>
    <xf numFmtId="43" fontId="9" fillId="0" borderId="0" applyFont="0" applyFill="0" applyBorder="0" applyAlignment="0" applyProtection="0"/>
    <xf numFmtId="44" fontId="9" fillId="0" borderId="0" applyFont="0" applyFill="0" applyBorder="0" applyAlignment="0" applyProtection="0"/>
    <xf numFmtId="0" fontId="148" fillId="41" borderId="26" applyNumberFormat="0" applyAlignment="0" applyProtection="0"/>
    <xf numFmtId="43" fontId="9" fillId="0" borderId="0" applyFont="0" applyFill="0" applyBorder="0" applyAlignment="0" applyProtection="0"/>
    <xf numFmtId="0" fontId="137" fillId="57" borderId="32"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167"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134" fillId="54" borderId="26" applyNumberFormat="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167" fontId="9" fillId="0" borderId="0" applyFont="0" applyFill="0" applyBorder="0" applyAlignment="0" applyProtection="0"/>
    <xf numFmtId="43" fontId="9" fillId="0" borderId="0" applyFont="0" applyFill="0" applyBorder="0" applyAlignment="0" applyProtection="0"/>
    <xf numFmtId="0" fontId="9" fillId="0" borderId="0"/>
    <xf numFmtId="44"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176" fontId="9" fillId="0" borderId="0" applyFont="0" applyFill="0" applyBorder="0" applyAlignment="0" applyProtection="0"/>
    <xf numFmtId="0" fontId="9" fillId="0" borderId="0"/>
    <xf numFmtId="175" fontId="9" fillId="0" borderId="0"/>
    <xf numFmtId="0" fontId="9" fillId="0" borderId="0"/>
    <xf numFmtId="175"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175" fontId="9" fillId="0" borderId="0"/>
    <xf numFmtId="0" fontId="9" fillId="0" borderId="0"/>
    <xf numFmtId="175" fontId="9" fillId="0" borderId="0"/>
    <xf numFmtId="0" fontId="9" fillId="0" borderId="0"/>
    <xf numFmtId="0" fontId="9" fillId="0" borderId="0"/>
    <xf numFmtId="175" fontId="9" fillId="0" borderId="0"/>
    <xf numFmtId="0" fontId="9" fillId="0" borderId="0"/>
    <xf numFmtId="0" fontId="9" fillId="5" borderId="16" applyNumberFormat="0" applyFont="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176" fontId="9" fillId="0" borderId="0" applyFont="0" applyFill="0" applyBorder="0" applyAlignment="0" applyProtection="0"/>
    <xf numFmtId="0" fontId="9" fillId="0" borderId="0"/>
    <xf numFmtId="175" fontId="9" fillId="0" borderId="0"/>
    <xf numFmtId="0" fontId="9" fillId="0" borderId="0"/>
    <xf numFmtId="175"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175" fontId="9" fillId="0" borderId="0"/>
    <xf numFmtId="0" fontId="9" fillId="0" borderId="0"/>
    <xf numFmtId="175" fontId="9" fillId="0" borderId="0"/>
    <xf numFmtId="0" fontId="9" fillId="0" borderId="0"/>
    <xf numFmtId="0" fontId="9" fillId="0" borderId="0"/>
    <xf numFmtId="175" fontId="9" fillId="0" borderId="0"/>
    <xf numFmtId="0" fontId="9" fillId="0" borderId="0"/>
    <xf numFmtId="0" fontId="9" fillId="5" borderId="16" applyNumberFormat="0" applyFont="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43" fillId="57" borderId="32"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7"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167" fontId="9" fillId="0" borderId="0" applyFont="0" applyFill="0" applyBorder="0" applyAlignment="0" applyProtection="0"/>
    <xf numFmtId="43" fontId="9" fillId="0" borderId="0" applyFont="0" applyFill="0" applyBorder="0" applyAlignment="0" applyProtection="0"/>
    <xf numFmtId="0" fontId="9" fillId="0" borderId="0"/>
    <xf numFmtId="44"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176" fontId="9" fillId="0" borderId="0" applyFont="0" applyFill="0" applyBorder="0" applyAlignment="0" applyProtection="0"/>
    <xf numFmtId="0" fontId="9" fillId="0" borderId="0"/>
    <xf numFmtId="175" fontId="9" fillId="0" borderId="0"/>
    <xf numFmtId="0" fontId="9" fillId="0" borderId="0"/>
    <xf numFmtId="175"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175" fontId="9" fillId="0" borderId="0"/>
    <xf numFmtId="0" fontId="9" fillId="0" borderId="0"/>
    <xf numFmtId="175" fontId="9" fillId="0" borderId="0"/>
    <xf numFmtId="0" fontId="9" fillId="0" borderId="0"/>
    <xf numFmtId="0" fontId="9" fillId="0" borderId="0"/>
    <xf numFmtId="175" fontId="9" fillId="0" borderId="0"/>
    <xf numFmtId="0" fontId="9" fillId="0" borderId="0"/>
    <xf numFmtId="0" fontId="9" fillId="5" borderId="16" applyNumberFormat="0" applyFont="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176" fontId="9" fillId="0" borderId="0" applyFont="0" applyFill="0" applyBorder="0" applyAlignment="0" applyProtection="0"/>
    <xf numFmtId="0" fontId="9" fillId="0" borderId="0"/>
    <xf numFmtId="175" fontId="9" fillId="0" borderId="0"/>
    <xf numFmtId="0" fontId="9" fillId="0" borderId="0"/>
    <xf numFmtId="175"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175" fontId="9" fillId="0" borderId="0"/>
    <xf numFmtId="0" fontId="9" fillId="0" borderId="0"/>
    <xf numFmtId="175" fontId="9" fillId="0" borderId="0"/>
    <xf numFmtId="0" fontId="9" fillId="0" borderId="0"/>
    <xf numFmtId="0" fontId="9" fillId="0" borderId="0"/>
    <xf numFmtId="175" fontId="9" fillId="0" borderId="0"/>
    <xf numFmtId="0" fontId="9" fillId="0" borderId="0"/>
    <xf numFmtId="0" fontId="9" fillId="5" borderId="16" applyNumberFormat="0" applyFont="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7"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167" fontId="9" fillId="0" borderId="0" applyFont="0" applyFill="0" applyBorder="0" applyAlignment="0" applyProtection="0"/>
    <xf numFmtId="43" fontId="9" fillId="0" borderId="0" applyFont="0" applyFill="0" applyBorder="0" applyAlignment="0" applyProtection="0"/>
    <xf numFmtId="0" fontId="9" fillId="0" borderId="0"/>
    <xf numFmtId="44"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176" fontId="9" fillId="0" borderId="0" applyFont="0" applyFill="0" applyBorder="0" applyAlignment="0" applyProtection="0"/>
    <xf numFmtId="0" fontId="9" fillId="0" borderId="0"/>
    <xf numFmtId="175" fontId="9" fillId="0" borderId="0"/>
    <xf numFmtId="0" fontId="9" fillId="0" borderId="0"/>
    <xf numFmtId="175"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175" fontId="9" fillId="0" borderId="0"/>
    <xf numFmtId="0" fontId="9" fillId="0" borderId="0"/>
    <xf numFmtId="175" fontId="9" fillId="0" borderId="0"/>
    <xf numFmtId="0" fontId="9" fillId="0" borderId="0"/>
    <xf numFmtId="0" fontId="9" fillId="0" borderId="0"/>
    <xf numFmtId="175" fontId="9" fillId="0" borderId="0"/>
    <xf numFmtId="0" fontId="9" fillId="0" borderId="0"/>
    <xf numFmtId="0" fontId="9" fillId="5" borderId="16" applyNumberFormat="0" applyFont="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176" fontId="9" fillId="0" borderId="0" applyFont="0" applyFill="0" applyBorder="0" applyAlignment="0" applyProtection="0"/>
    <xf numFmtId="0" fontId="9" fillId="0" borderId="0"/>
    <xf numFmtId="175" fontId="9" fillId="0" borderId="0"/>
    <xf numFmtId="0" fontId="9" fillId="0" borderId="0"/>
    <xf numFmtId="175"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175" fontId="9" fillId="0" borderId="0"/>
    <xf numFmtId="0" fontId="9" fillId="0" borderId="0"/>
    <xf numFmtId="175" fontId="9" fillId="0" borderId="0"/>
    <xf numFmtId="0" fontId="9" fillId="0" borderId="0"/>
    <xf numFmtId="0" fontId="9" fillId="0" borderId="0"/>
    <xf numFmtId="175" fontId="9" fillId="0" borderId="0"/>
    <xf numFmtId="0" fontId="9" fillId="0" borderId="0"/>
    <xf numFmtId="0" fontId="9" fillId="5" borderId="16" applyNumberFormat="0" applyFont="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7"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167" fontId="9" fillId="0" borderId="0" applyFont="0" applyFill="0" applyBorder="0" applyAlignment="0" applyProtection="0"/>
    <xf numFmtId="43" fontId="9" fillId="0" borderId="0" applyFont="0" applyFill="0" applyBorder="0" applyAlignment="0" applyProtection="0"/>
    <xf numFmtId="0" fontId="9" fillId="0" borderId="0"/>
    <xf numFmtId="44"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84" fillId="54" borderId="26" applyNumberFormat="0" applyAlignment="0" applyProtection="0"/>
    <xf numFmtId="0" fontId="22" fillId="57" borderId="32" applyNumberFormat="0" applyFont="0" applyAlignment="0" applyProtection="0"/>
    <xf numFmtId="0" fontId="156" fillId="54" borderId="33" applyNumberFormat="0" applyAlignment="0" applyProtection="0"/>
    <xf numFmtId="0" fontId="218" fillId="0" borderId="52">
      <alignment horizontal="center"/>
    </xf>
    <xf numFmtId="4" fontId="219" fillId="68" borderId="58" applyNumberFormat="0" applyProtection="0">
      <alignment vertical="center"/>
    </xf>
    <xf numFmtId="4" fontId="220" fillId="68" borderId="58" applyNumberFormat="0" applyProtection="0">
      <alignment vertical="center"/>
    </xf>
    <xf numFmtId="4" fontId="221" fillId="68" borderId="58" applyNumberFormat="0" applyProtection="0">
      <alignment horizontal="left" vertical="center" indent="1"/>
    </xf>
    <xf numFmtId="0" fontId="157" fillId="68" borderId="58" applyNumberFormat="0" applyProtection="0">
      <alignment horizontal="left" vertical="top" indent="1"/>
    </xf>
    <xf numFmtId="4" fontId="221" fillId="70" borderId="58" applyNumberFormat="0" applyProtection="0">
      <alignment horizontal="right" vertical="center"/>
    </xf>
    <xf numFmtId="4" fontId="221" fillId="71" borderId="58" applyNumberFormat="0" applyProtection="0">
      <alignment horizontal="right" vertical="center"/>
    </xf>
    <xf numFmtId="4" fontId="221" fillId="72" borderId="58" applyNumberFormat="0" applyProtection="0">
      <alignment horizontal="right" vertical="center"/>
    </xf>
    <xf numFmtId="4" fontId="221" fillId="61" borderId="58" applyNumberFormat="0" applyProtection="0">
      <alignment horizontal="right" vertical="center"/>
    </xf>
    <xf numFmtId="4" fontId="221" fillId="73" borderId="58" applyNumberFormat="0" applyProtection="0">
      <alignment horizontal="right" vertical="center"/>
    </xf>
    <xf numFmtId="4" fontId="221" fillId="74" borderId="58" applyNumberFormat="0" applyProtection="0">
      <alignment horizontal="right" vertical="center"/>
    </xf>
    <xf numFmtId="4" fontId="221" fillId="75" borderId="58" applyNumberFormat="0" applyProtection="0">
      <alignment horizontal="right" vertical="center"/>
    </xf>
    <xf numFmtId="4" fontId="221" fillId="76" borderId="58" applyNumberFormat="0" applyProtection="0">
      <alignment horizontal="right" vertical="center"/>
    </xf>
    <xf numFmtId="4" fontId="221" fillId="77" borderId="58" applyNumberFormat="0" applyProtection="0">
      <alignment horizontal="right" vertical="center"/>
    </xf>
    <xf numFmtId="4" fontId="221" fillId="79" borderId="58" applyNumberFormat="0" applyProtection="0">
      <alignment horizontal="right" vertical="center"/>
    </xf>
    <xf numFmtId="0" fontId="22" fillId="69" borderId="58" applyNumberFormat="0" applyProtection="0">
      <alignment horizontal="left" vertical="center" indent="1"/>
    </xf>
    <xf numFmtId="0" fontId="22" fillId="69" borderId="58" applyNumberFormat="0" applyProtection="0">
      <alignment horizontal="left" vertical="top" indent="1"/>
    </xf>
    <xf numFmtId="0" fontId="22" fillId="80" borderId="58" applyNumberFormat="0" applyProtection="0">
      <alignment horizontal="left" vertical="center" indent="1"/>
    </xf>
    <xf numFmtId="0" fontId="22" fillId="80" borderId="58" applyNumberFormat="0" applyProtection="0">
      <alignment horizontal="left" vertical="top" indent="1"/>
    </xf>
    <xf numFmtId="0" fontId="22" fillId="79" borderId="58" applyNumberFormat="0" applyProtection="0">
      <alignment horizontal="left" vertical="center" indent="1"/>
    </xf>
    <xf numFmtId="0" fontId="22" fillId="79" borderId="58" applyNumberFormat="0" applyProtection="0">
      <alignment horizontal="left" vertical="top" indent="1"/>
    </xf>
    <xf numFmtId="0" fontId="22" fillId="81" borderId="58" applyNumberFormat="0" applyProtection="0">
      <alignment horizontal="left" vertical="center" indent="1"/>
    </xf>
    <xf numFmtId="0" fontId="22" fillId="81" borderId="58" applyNumberFormat="0" applyProtection="0">
      <alignment horizontal="left" vertical="top" indent="1"/>
    </xf>
    <xf numFmtId="4" fontId="221" fillId="81" borderId="58" applyNumberFormat="0" applyProtection="0">
      <alignment vertical="center"/>
    </xf>
    <xf numFmtId="4" fontId="222" fillId="81" borderId="58" applyNumberFormat="0" applyProtection="0">
      <alignment vertical="center"/>
    </xf>
    <xf numFmtId="4" fontId="219" fillId="79" borderId="60" applyNumberFormat="0" applyProtection="0">
      <alignment horizontal="left" vertical="center" indent="1"/>
    </xf>
    <xf numFmtId="0" fontId="129" fillId="64" borderId="58" applyNumberFormat="0" applyProtection="0">
      <alignment horizontal="left" vertical="top" indent="1"/>
    </xf>
    <xf numFmtId="4" fontId="221" fillId="81" borderId="58" applyNumberFormat="0" applyProtection="0">
      <alignment horizontal="right" vertical="center"/>
    </xf>
    <xf numFmtId="4" fontId="222" fillId="81" borderId="58" applyNumberFormat="0" applyProtection="0">
      <alignment horizontal="right" vertical="center"/>
    </xf>
    <xf numFmtId="4" fontId="219" fillId="79" borderId="58" applyNumberFormat="0" applyProtection="0">
      <alignment horizontal="left" vertical="center" indent="1"/>
    </xf>
    <xf numFmtId="0" fontId="129" fillId="80" borderId="58" applyNumberFormat="0" applyProtection="0">
      <alignment horizontal="left" vertical="top" indent="1"/>
    </xf>
    <xf numFmtId="4" fontId="223" fillId="80" borderId="60" applyNumberFormat="0" applyProtection="0">
      <alignment horizontal="left" vertical="center" indent="1"/>
    </xf>
    <xf numFmtId="4" fontId="224" fillId="81" borderId="58" applyNumberFormat="0" applyProtection="0">
      <alignment horizontal="right" vertical="center"/>
    </xf>
    <xf numFmtId="0" fontId="189" fillId="0" borderId="53"/>
    <xf numFmtId="0" fontId="191" fillId="0" borderId="53"/>
    <xf numFmtId="0" fontId="158" fillId="0" borderId="35" applyNumberFormat="0" applyFill="0" applyAlignment="0" applyProtection="0"/>
    <xf numFmtId="0" fontId="206" fillId="0" borderId="53"/>
    <xf numFmtId="0" fontId="230" fillId="0" borderId="53"/>
    <xf numFmtId="0" fontId="9" fillId="0" borderId="0"/>
    <xf numFmtId="0" fontId="157" fillId="0" borderId="35" applyNumberFormat="0" applyFill="0" applyAlignment="0" applyProtection="0"/>
    <xf numFmtId="0" fontId="148" fillId="41" borderId="26" applyNumberFormat="0" applyAlignment="0" applyProtection="0"/>
    <xf numFmtId="0" fontId="155" fillId="54" borderId="33" applyNumberFormat="0" applyAlignment="0" applyProtection="0"/>
    <xf numFmtId="0" fontId="155" fillId="54" borderId="33" applyNumberFormat="0" applyAlignment="0" applyProtection="0"/>
    <xf numFmtId="0" fontId="45" fillId="57" borderId="32" applyNumberFormat="0" applyFont="0" applyAlignment="0" applyProtection="0"/>
    <xf numFmtId="0" fontId="43" fillId="57" borderId="32" applyNumberFormat="0" applyFont="0" applyAlignment="0" applyProtection="0"/>
    <xf numFmtId="0" fontId="148" fillId="41" borderId="26" applyNumberFormat="0" applyAlignment="0" applyProtection="0"/>
    <xf numFmtId="0" fontId="149" fillId="41" borderId="26" applyNumberFormat="0" applyAlignment="0" applyProtection="0"/>
    <xf numFmtId="0" fontId="134" fillId="54" borderId="26" applyNumberFormat="0" applyAlignment="0" applyProtection="0"/>
    <xf numFmtId="0" fontId="48" fillId="57" borderId="32" applyNumberFormat="0" applyFont="0" applyAlignment="0" applyProtection="0"/>
    <xf numFmtId="0" fontId="94" fillId="41" borderId="26" applyNumberFormat="0" applyAlignment="0" applyProtection="0"/>
    <xf numFmtId="0" fontId="84" fillId="54" borderId="26" applyNumberFormat="0" applyAlignment="0" applyProtection="0"/>
    <xf numFmtId="0" fontId="158" fillId="0" borderId="35" applyNumberFormat="0" applyFill="0" applyAlignment="0" applyProtection="0"/>
    <xf numFmtId="0" fontId="155" fillId="54" borderId="33" applyNumberFormat="0" applyAlignment="0" applyProtection="0"/>
    <xf numFmtId="0" fontId="43" fillId="57" borderId="32" applyNumberFormat="0" applyFont="0" applyAlignment="0" applyProtection="0"/>
    <xf numFmtId="0" fontId="43" fillId="57" borderId="32" applyNumberFormat="0" applyFont="0" applyAlignment="0" applyProtection="0"/>
    <xf numFmtId="0" fontId="148" fillId="41" borderId="26" applyNumberFormat="0" applyAlignment="0" applyProtection="0"/>
    <xf numFmtId="0" fontId="148" fillId="41" borderId="26" applyNumberFormat="0" applyAlignment="0" applyProtection="0"/>
    <xf numFmtId="0" fontId="134" fillId="54" borderId="26" applyNumberFormat="0" applyAlignment="0" applyProtection="0"/>
    <xf numFmtId="0" fontId="135" fillId="54" borderId="26" applyNumberFormat="0" applyAlignment="0" applyProtection="0"/>
    <xf numFmtId="0" fontId="98" fillId="54" borderId="33" applyNumberFormat="0" applyAlignment="0" applyProtection="0"/>
    <xf numFmtId="0" fontId="22" fillId="81" borderId="58" applyNumberFormat="0" applyProtection="0">
      <alignment horizontal="left" vertical="top" indent="1"/>
    </xf>
    <xf numFmtId="4" fontId="220" fillId="68" borderId="58" applyNumberFormat="0" applyProtection="0">
      <alignment vertical="center"/>
    </xf>
    <xf numFmtId="0" fontId="84" fillId="54" borderId="26" applyNumberFormat="0" applyAlignment="0" applyProtection="0"/>
    <xf numFmtId="0" fontId="84" fillId="54" borderId="26" applyNumberFormat="0" applyAlignment="0" applyProtection="0"/>
    <xf numFmtId="0" fontId="84" fillId="54" borderId="26" applyNumberFormat="0" applyAlignment="0" applyProtection="0"/>
    <xf numFmtId="0" fontId="84" fillId="54" borderId="26" applyNumberFormat="0" applyAlignment="0" applyProtection="0"/>
    <xf numFmtId="0" fontId="135" fillId="54" borderId="26" applyNumberFormat="0" applyAlignment="0" applyProtection="0"/>
    <xf numFmtId="0" fontId="149" fillId="41" borderId="26" applyNumberFormat="0" applyAlignment="0" applyProtection="0"/>
    <xf numFmtId="0" fontId="134" fillId="54" borderId="26" applyNumberFormat="0" applyAlignment="0" applyProtection="0"/>
    <xf numFmtId="0" fontId="94" fillId="41" borderId="26" applyNumberFormat="0" applyAlignment="0" applyProtection="0"/>
    <xf numFmtId="0" fontId="94" fillId="41" borderId="26" applyNumberFormat="0" applyAlignment="0" applyProtection="0"/>
    <xf numFmtId="0" fontId="94" fillId="41" borderId="26" applyNumberFormat="0" applyAlignment="0" applyProtection="0"/>
    <xf numFmtId="0" fontId="94" fillId="41" borderId="26" applyNumberFormat="0" applyAlignment="0" applyProtection="0"/>
    <xf numFmtId="0" fontId="199" fillId="0" borderId="53"/>
    <xf numFmtId="0" fontId="191" fillId="0" borderId="53"/>
    <xf numFmtId="0" fontId="155" fillId="54" borderId="33" applyNumberFormat="0" applyAlignment="0" applyProtection="0"/>
    <xf numFmtId="0" fontId="48" fillId="57" borderId="32" applyNumberFormat="0" applyFont="0" applyAlignment="0" applyProtection="0"/>
    <xf numFmtId="0" fontId="48" fillId="57" borderId="32" applyNumberFormat="0" applyFont="0" applyAlignment="0" applyProtection="0"/>
    <xf numFmtId="0" fontId="48" fillId="57" borderId="32" applyNumberFormat="0" applyFont="0" applyAlignment="0" applyProtection="0"/>
    <xf numFmtId="0" fontId="48" fillId="57" borderId="32" applyNumberFormat="0" applyFont="0" applyAlignment="0" applyProtection="0"/>
    <xf numFmtId="0" fontId="98" fillId="54" borderId="33" applyNumberFormat="0" applyAlignment="0" applyProtection="0"/>
    <xf numFmtId="0" fontId="98" fillId="54" borderId="33" applyNumberFormat="0" applyAlignment="0" applyProtection="0"/>
    <xf numFmtId="0" fontId="98" fillId="54" borderId="33" applyNumberFormat="0" applyAlignment="0" applyProtection="0"/>
    <xf numFmtId="0" fontId="98" fillId="54" borderId="33" applyNumberFormat="0" applyAlignment="0" applyProtection="0"/>
    <xf numFmtId="0" fontId="100" fillId="0" borderId="35" applyNumberFormat="0" applyFill="0" applyAlignment="0" applyProtection="0"/>
    <xf numFmtId="0" fontId="100" fillId="0" borderId="35" applyNumberFormat="0" applyFill="0" applyAlignment="0" applyProtection="0"/>
    <xf numFmtId="0" fontId="134" fillId="54" borderId="26" applyNumberFormat="0" applyAlignment="0" applyProtection="0"/>
    <xf numFmtId="0" fontId="134" fillId="54" borderId="26" applyNumberFormat="0" applyAlignment="0" applyProtection="0"/>
    <xf numFmtId="0" fontId="135" fillId="54" borderId="26" applyNumberFormat="0" applyAlignment="0" applyProtection="0"/>
    <xf numFmtId="175" fontId="134" fillId="54" borderId="26" applyNumberFormat="0" applyAlignment="0" applyProtection="0"/>
    <xf numFmtId="0" fontId="135" fillId="54" borderId="26" applyNumberFormat="0" applyAlignment="0" applyProtection="0"/>
    <xf numFmtId="0" fontId="134" fillId="54" borderId="26" applyNumberFormat="0" applyAlignment="0" applyProtection="0"/>
    <xf numFmtId="0" fontId="134" fillId="54" borderId="26" applyNumberFormat="0" applyAlignment="0" applyProtection="0"/>
    <xf numFmtId="0" fontId="135" fillId="54" borderId="26" applyNumberFormat="0" applyAlignment="0" applyProtection="0"/>
    <xf numFmtId="0" fontId="134" fillId="54" borderId="26" applyNumberFormat="0" applyAlignment="0" applyProtection="0"/>
    <xf numFmtId="0" fontId="135" fillId="54" borderId="26" applyNumberFormat="0" applyAlignment="0" applyProtection="0"/>
    <xf numFmtId="0" fontId="134" fillId="54" borderId="26" applyNumberFormat="0" applyAlignment="0" applyProtection="0"/>
    <xf numFmtId="0" fontId="134" fillId="54" borderId="26" applyNumberFormat="0" applyAlignment="0" applyProtection="0"/>
    <xf numFmtId="0" fontId="134" fillId="54" borderId="26" applyNumberFormat="0" applyAlignment="0" applyProtection="0"/>
    <xf numFmtId="0" fontId="134" fillId="54" borderId="26" applyNumberFormat="0" applyAlignment="0" applyProtection="0"/>
    <xf numFmtId="0" fontId="134" fillId="54" borderId="26" applyNumberFormat="0" applyAlignment="0" applyProtection="0"/>
    <xf numFmtId="0" fontId="148" fillId="41" borderId="26" applyNumberFormat="0" applyAlignment="0" applyProtection="0"/>
    <xf numFmtId="175" fontId="148" fillId="41" borderId="26" applyNumberFormat="0" applyAlignment="0" applyProtection="0"/>
    <xf numFmtId="0" fontId="148" fillId="41" borderId="26" applyNumberFormat="0" applyAlignment="0" applyProtection="0"/>
    <xf numFmtId="0" fontId="94" fillId="41" borderId="26" applyNumberFormat="0" applyAlignment="0" applyProtection="0"/>
    <xf numFmtId="0" fontId="148" fillId="41" borderId="26" applyNumberFormat="0" applyAlignment="0" applyProtection="0"/>
    <xf numFmtId="0" fontId="148" fillId="41" borderId="26" applyNumberFormat="0" applyAlignment="0" applyProtection="0"/>
    <xf numFmtId="0" fontId="149" fillId="41" borderId="26" applyNumberFormat="0" applyAlignment="0" applyProtection="0"/>
    <xf numFmtId="175" fontId="148" fillId="41" borderId="26" applyNumberFormat="0" applyAlignment="0" applyProtection="0"/>
    <xf numFmtId="0" fontId="149" fillId="41" borderId="26" applyNumberFormat="0" applyAlignment="0" applyProtection="0"/>
    <xf numFmtId="0" fontId="148" fillId="41" borderId="26" applyNumberFormat="0" applyAlignment="0" applyProtection="0"/>
    <xf numFmtId="0" fontId="148" fillId="41" borderId="26" applyNumberFormat="0" applyAlignment="0" applyProtection="0"/>
    <xf numFmtId="0" fontId="149" fillId="41" borderId="26" applyNumberFormat="0" applyAlignment="0" applyProtection="0"/>
    <xf numFmtId="0" fontId="148" fillId="41" borderId="26" applyNumberFormat="0" applyAlignment="0" applyProtection="0"/>
    <xf numFmtId="0" fontId="149" fillId="41" borderId="26" applyNumberFormat="0" applyAlignment="0" applyProtection="0"/>
    <xf numFmtId="0" fontId="148" fillId="41" borderId="26" applyNumberFormat="0" applyAlignment="0" applyProtection="0"/>
    <xf numFmtId="0" fontId="148" fillId="41" borderId="26" applyNumberFormat="0" applyAlignment="0" applyProtection="0"/>
    <xf numFmtId="0" fontId="148" fillId="41" borderId="26" applyNumberFormat="0" applyAlignment="0" applyProtection="0"/>
    <xf numFmtId="0" fontId="148" fillId="41" borderId="26" applyNumberFormat="0" applyAlignment="0" applyProtection="0"/>
    <xf numFmtId="0" fontId="148" fillId="41" borderId="26" applyNumberFormat="0" applyAlignment="0" applyProtection="0"/>
    <xf numFmtId="0" fontId="155" fillId="54" borderId="33" applyNumberFormat="0" applyAlignment="0" applyProtection="0"/>
    <xf numFmtId="0" fontId="134" fillId="54" borderId="26" applyNumberFormat="0" applyAlignment="0" applyProtection="0"/>
    <xf numFmtId="0" fontId="43" fillId="57" borderId="32" applyNumberFormat="0" applyFont="0" applyAlignment="0" applyProtection="0"/>
    <xf numFmtId="0" fontId="43" fillId="57" borderId="32" applyNumberFormat="0" applyFont="0" applyAlignment="0" applyProtection="0"/>
    <xf numFmtId="0" fontId="137" fillId="57" borderId="32" applyNumberFormat="0" applyFont="0" applyAlignment="0" applyProtection="0"/>
    <xf numFmtId="175" fontId="23" fillId="57" borderId="32" applyNumberFormat="0" applyFont="0" applyAlignment="0" applyProtection="0"/>
    <xf numFmtId="0" fontId="45" fillId="57" borderId="32" applyNumberFormat="0" applyFont="0" applyAlignment="0" applyProtection="0"/>
    <xf numFmtId="0" fontId="43" fillId="57" borderId="32" applyNumberFormat="0" applyFont="0" applyAlignment="0" applyProtection="0"/>
    <xf numFmtId="0" fontId="43" fillId="57" borderId="32" applyNumberFormat="0" applyFont="0" applyAlignment="0" applyProtection="0"/>
    <xf numFmtId="0" fontId="45" fillId="57" borderId="32" applyNumberFormat="0" applyFont="0" applyAlignment="0" applyProtection="0"/>
    <xf numFmtId="0" fontId="43" fillId="57" borderId="32" applyNumberFormat="0" applyFont="0" applyAlignment="0" applyProtection="0"/>
    <xf numFmtId="0" fontId="45" fillId="57" borderId="32" applyNumberFormat="0" applyFont="0" applyAlignment="0" applyProtection="0"/>
    <xf numFmtId="0" fontId="43" fillId="57" borderId="32" applyNumberFormat="0" applyFont="0" applyAlignment="0" applyProtection="0"/>
    <xf numFmtId="0" fontId="43" fillId="57" borderId="32" applyNumberFormat="0" applyFont="0" applyAlignment="0" applyProtection="0"/>
    <xf numFmtId="0" fontId="43" fillId="57" borderId="32" applyNumberFormat="0" applyFont="0" applyAlignment="0" applyProtection="0"/>
    <xf numFmtId="0" fontId="43" fillId="57" borderId="32" applyNumberFormat="0" applyFont="0" applyAlignment="0" applyProtection="0"/>
    <xf numFmtId="0" fontId="43" fillId="57" borderId="32" applyNumberFormat="0" applyFont="0" applyAlignment="0" applyProtection="0"/>
    <xf numFmtId="0" fontId="155" fillId="54" borderId="33" applyNumberFormat="0" applyAlignment="0" applyProtection="0"/>
    <xf numFmtId="0" fontId="155" fillId="54" borderId="33" applyNumberFormat="0" applyAlignment="0" applyProtection="0"/>
    <xf numFmtId="0" fontId="156" fillId="54" borderId="33" applyNumberFormat="0" applyAlignment="0" applyProtection="0"/>
    <xf numFmtId="175" fontId="155" fillId="54" borderId="33" applyNumberFormat="0" applyAlignment="0" applyProtection="0"/>
    <xf numFmtId="0" fontId="156" fillId="54" borderId="33" applyNumberFormat="0" applyAlignment="0" applyProtection="0"/>
    <xf numFmtId="0" fontId="155" fillId="54" borderId="33" applyNumberFormat="0" applyAlignment="0" applyProtection="0"/>
    <xf numFmtId="0" fontId="155" fillId="54" borderId="33" applyNumberFormat="0" applyAlignment="0" applyProtection="0"/>
    <xf numFmtId="0" fontId="156" fillId="54" borderId="33" applyNumberFormat="0" applyAlignment="0" applyProtection="0"/>
    <xf numFmtId="0" fontId="155" fillId="54" borderId="33" applyNumberFormat="0" applyAlignment="0" applyProtection="0"/>
    <xf numFmtId="0" fontId="156" fillId="54" borderId="33" applyNumberFormat="0" applyAlignment="0" applyProtection="0"/>
    <xf numFmtId="0" fontId="155" fillId="54" borderId="33" applyNumberFormat="0" applyAlignment="0" applyProtection="0"/>
    <xf numFmtId="0" fontId="155" fillId="54" borderId="33" applyNumberFormat="0" applyAlignment="0" applyProtection="0"/>
    <xf numFmtId="0" fontId="155" fillId="54" borderId="33" applyNumberFormat="0" applyAlignment="0" applyProtection="0"/>
    <xf numFmtId="0" fontId="155" fillId="54" borderId="33" applyNumberFormat="0" applyAlignment="0" applyProtection="0"/>
    <xf numFmtId="0" fontId="155" fillId="54" borderId="33" applyNumberFormat="0" applyAlignment="0" applyProtection="0"/>
    <xf numFmtId="0" fontId="157" fillId="0" borderId="35" applyNumberFormat="0" applyFill="0" applyAlignment="0" applyProtection="0"/>
    <xf numFmtId="0" fontId="157" fillId="0" borderId="35" applyNumberFormat="0" applyFill="0" applyAlignment="0" applyProtection="0"/>
    <xf numFmtId="0" fontId="158" fillId="0" borderId="35" applyNumberFormat="0" applyFill="0" applyAlignment="0" applyProtection="0"/>
    <xf numFmtId="175" fontId="157" fillId="0" borderId="35" applyNumberFormat="0" applyFill="0" applyAlignment="0" applyProtection="0"/>
    <xf numFmtId="0" fontId="158" fillId="0" borderId="35" applyNumberFormat="0" applyFill="0" applyAlignment="0" applyProtection="0"/>
    <xf numFmtId="0" fontId="157" fillId="0" borderId="35" applyNumberFormat="0" applyFill="0" applyAlignment="0" applyProtection="0"/>
    <xf numFmtId="0" fontId="157" fillId="0" borderId="35" applyNumberFormat="0" applyFill="0" applyAlignment="0" applyProtection="0"/>
    <xf numFmtId="0" fontId="158" fillId="0" borderId="35" applyNumberFormat="0" applyFill="0" applyAlignment="0" applyProtection="0"/>
    <xf numFmtId="0" fontId="157" fillId="0" borderId="35" applyNumberFormat="0" applyFill="0" applyAlignment="0" applyProtection="0"/>
    <xf numFmtId="0" fontId="158" fillId="0" borderId="35" applyNumberFormat="0" applyFill="0" applyAlignment="0" applyProtection="0"/>
    <xf numFmtId="0" fontId="157" fillId="0" borderId="35" applyNumberFormat="0" applyFill="0" applyAlignment="0" applyProtection="0"/>
    <xf numFmtId="0" fontId="157" fillId="0" borderId="35" applyNumberFormat="0" applyFill="0" applyAlignment="0" applyProtection="0"/>
    <xf numFmtId="0" fontId="157" fillId="0" borderId="35" applyNumberFormat="0" applyFill="0" applyAlignment="0" applyProtection="0"/>
    <xf numFmtId="0" fontId="157" fillId="0" borderId="35" applyNumberFormat="0" applyFill="0" applyAlignment="0" applyProtection="0"/>
    <xf numFmtId="0" fontId="157" fillId="0" borderId="35" applyNumberFormat="0" applyFill="0" applyAlignment="0" applyProtection="0"/>
    <xf numFmtId="0" fontId="148" fillId="41" borderId="26" applyNumberFormat="0" applyAlignment="0" applyProtection="0"/>
    <xf numFmtId="0" fontId="165" fillId="0" borderId="53"/>
    <xf numFmtId="0" fontId="94" fillId="41" borderId="26" applyNumberFormat="0" applyAlignment="0" applyProtection="0"/>
    <xf numFmtId="0" fontId="165" fillId="0" borderId="53"/>
    <xf numFmtId="0" fontId="148" fillId="41" borderId="26" applyNumberFormat="0" applyAlignment="0" applyProtection="0"/>
    <xf numFmtId="0" fontId="94" fillId="41" borderId="26" applyNumberFormat="0" applyAlignment="0" applyProtection="0"/>
    <xf numFmtId="0" fontId="165" fillId="0" borderId="53"/>
    <xf numFmtId="0" fontId="165" fillId="0" borderId="53"/>
    <xf numFmtId="0" fontId="157" fillId="0" borderId="35" applyNumberFormat="0" applyFill="0" applyAlignment="0" applyProtection="0"/>
    <xf numFmtId="0" fontId="155" fillId="54" borderId="33" applyNumberFormat="0" applyAlignment="0" applyProtection="0"/>
    <xf numFmtId="0" fontId="148" fillId="41" borderId="26" applyNumberFormat="0" applyAlignment="0" applyProtection="0"/>
    <xf numFmtId="0" fontId="48" fillId="57" borderId="32" applyNumberFormat="0" applyFont="0" applyAlignment="0" applyProtection="0"/>
    <xf numFmtId="0" fontId="94" fillId="41" borderId="26" applyNumberFormat="0" applyAlignment="0" applyProtection="0"/>
    <xf numFmtId="0" fontId="155" fillId="54" borderId="33" applyNumberFormat="0" applyAlignment="0" applyProtection="0"/>
    <xf numFmtId="0" fontId="45" fillId="57" borderId="32" applyNumberFormat="0" applyFont="0" applyAlignment="0" applyProtection="0"/>
    <xf numFmtId="0" fontId="148" fillId="41" borderId="26" applyNumberFormat="0" applyAlignment="0" applyProtection="0"/>
    <xf numFmtId="0" fontId="135" fillId="54" borderId="26" applyNumberFormat="0" applyAlignment="0" applyProtection="0"/>
    <xf numFmtId="0" fontId="175" fillId="60" borderId="53"/>
    <xf numFmtId="0" fontId="135" fillId="54" borderId="26" applyNumberFormat="0" applyAlignment="0" applyProtection="0"/>
    <xf numFmtId="1" fontId="176" fillId="0" borderId="66">
      <alignment vertical="top"/>
    </xf>
    <xf numFmtId="0" fontId="165" fillId="0" borderId="53"/>
    <xf numFmtId="0" fontId="191" fillId="0" borderId="53"/>
    <xf numFmtId="0" fontId="165" fillId="0" borderId="53"/>
    <xf numFmtId="0" fontId="188" fillId="0" borderId="53"/>
    <xf numFmtId="0" fontId="188" fillId="0" borderId="53"/>
    <xf numFmtId="0" fontId="199" fillId="0" borderId="53"/>
    <xf numFmtId="0" fontId="199" fillId="59" borderId="53"/>
    <xf numFmtId="0" fontId="199" fillId="59" borderId="53"/>
    <xf numFmtId="0" fontId="91" fillId="0" borderId="67" applyNumberFormat="0" applyAlignment="0" applyProtection="0">
      <alignment horizontal="left" vertical="center"/>
    </xf>
    <xf numFmtId="0" fontId="149" fillId="41" borderId="26" applyNumberFormat="0" applyAlignment="0" applyProtection="0"/>
    <xf numFmtId="0" fontId="206" fillId="66" borderId="53"/>
    <xf numFmtId="0" fontId="157" fillId="0" borderId="35" applyNumberFormat="0" applyFill="0" applyAlignment="0" applyProtection="0"/>
    <xf numFmtId="0" fontId="157" fillId="0" borderId="35" applyNumberFormat="0" applyFill="0" applyAlignment="0" applyProtection="0"/>
    <xf numFmtId="0" fontId="158" fillId="0" borderId="35" applyNumberFormat="0" applyFill="0" applyAlignment="0" applyProtection="0"/>
    <xf numFmtId="0" fontId="158" fillId="0" borderId="35" applyNumberFormat="0" applyFill="0" applyAlignment="0" applyProtection="0"/>
    <xf numFmtId="0" fontId="43" fillId="57" borderId="32" applyNumberFormat="0" applyFont="0" applyAlignment="0" applyProtection="0"/>
    <xf numFmtId="0" fontId="45" fillId="57" borderId="32" applyNumberFormat="0" applyFont="0" applyAlignment="0" applyProtection="0"/>
    <xf numFmtId="0" fontId="45" fillId="57" borderId="32" applyNumberFormat="0" applyFont="0" applyAlignment="0" applyProtection="0"/>
    <xf numFmtId="0" fontId="43" fillId="57" borderId="32" applyNumberFormat="0" applyFont="0" applyAlignment="0" applyProtection="0"/>
    <xf numFmtId="175" fontId="23" fillId="57" borderId="32" applyNumberFormat="0" applyFont="0" applyAlignment="0" applyProtection="0"/>
    <xf numFmtId="0" fontId="137" fillId="57" borderId="32" applyNumberFormat="0" applyFont="0" applyAlignment="0" applyProtection="0"/>
    <xf numFmtId="0" fontId="43" fillId="57" borderId="32" applyNumberFormat="0" applyFont="0" applyAlignment="0" applyProtection="0"/>
    <xf numFmtId="0" fontId="100" fillId="0" borderId="35" applyNumberFormat="0" applyFill="0" applyAlignment="0" applyProtection="0"/>
    <xf numFmtId="0" fontId="98" fillId="54" borderId="33" applyNumberFormat="0" applyAlignment="0" applyProtection="0"/>
    <xf numFmtId="0" fontId="98" fillId="54" borderId="33" applyNumberFormat="0" applyAlignment="0" applyProtection="0"/>
    <xf numFmtId="0" fontId="48" fillId="57" borderId="32" applyNumberFormat="0" applyFont="0" applyAlignment="0" applyProtection="0"/>
    <xf numFmtId="0" fontId="48" fillId="57" borderId="32" applyNumberFormat="0" applyFont="0" applyAlignment="0" applyProtection="0"/>
    <xf numFmtId="0" fontId="84" fillId="54" borderId="26" applyNumberFormat="0" applyAlignment="0" applyProtection="0"/>
    <xf numFmtId="0" fontId="84" fillId="54" borderId="26" applyNumberFormat="0" applyAlignment="0" applyProtection="0"/>
    <xf numFmtId="0" fontId="22" fillId="57" borderId="32" applyNumberFormat="0" applyFont="0" applyAlignment="0" applyProtection="0"/>
    <xf numFmtId="0" fontId="156" fillId="54" borderId="33" applyNumberFormat="0" applyAlignment="0" applyProtection="0"/>
    <xf numFmtId="4" fontId="219" fillId="68" borderId="58" applyNumberFormat="0" applyProtection="0">
      <alignment vertical="center"/>
    </xf>
    <xf numFmtId="4" fontId="220" fillId="68" borderId="58" applyNumberFormat="0" applyProtection="0">
      <alignment vertical="center"/>
    </xf>
    <xf numFmtId="4" fontId="221" fillId="68" borderId="58" applyNumberFormat="0" applyProtection="0">
      <alignment horizontal="left" vertical="center" indent="1"/>
    </xf>
    <xf numFmtId="0" fontId="157" fillId="68" borderId="58" applyNumberFormat="0" applyProtection="0">
      <alignment horizontal="left" vertical="top" indent="1"/>
    </xf>
    <xf numFmtId="4" fontId="221" fillId="70" borderId="58" applyNumberFormat="0" applyProtection="0">
      <alignment horizontal="right" vertical="center"/>
    </xf>
    <xf numFmtId="4" fontId="221" fillId="71" borderId="58" applyNumberFormat="0" applyProtection="0">
      <alignment horizontal="right" vertical="center"/>
    </xf>
    <xf numFmtId="4" fontId="221" fillId="72" borderId="58" applyNumberFormat="0" applyProtection="0">
      <alignment horizontal="right" vertical="center"/>
    </xf>
    <xf numFmtId="4" fontId="221" fillId="61" borderId="58" applyNumberFormat="0" applyProtection="0">
      <alignment horizontal="right" vertical="center"/>
    </xf>
    <xf numFmtId="4" fontId="221" fillId="73" borderId="58" applyNumberFormat="0" applyProtection="0">
      <alignment horizontal="right" vertical="center"/>
    </xf>
    <xf numFmtId="4" fontId="221" fillId="74" borderId="58" applyNumberFormat="0" applyProtection="0">
      <alignment horizontal="right" vertical="center"/>
    </xf>
    <xf numFmtId="4" fontId="221" fillId="75" borderId="58" applyNumberFormat="0" applyProtection="0">
      <alignment horizontal="right" vertical="center"/>
    </xf>
    <xf numFmtId="4" fontId="221" fillId="76" borderId="58" applyNumberFormat="0" applyProtection="0">
      <alignment horizontal="right" vertical="center"/>
    </xf>
    <xf numFmtId="4" fontId="221" fillId="77" borderId="58" applyNumberFormat="0" applyProtection="0">
      <alignment horizontal="right" vertical="center"/>
    </xf>
    <xf numFmtId="4" fontId="221" fillId="79" borderId="58" applyNumberFormat="0" applyProtection="0">
      <alignment horizontal="right" vertical="center"/>
    </xf>
    <xf numFmtId="0" fontId="22" fillId="69" borderId="58" applyNumberFormat="0" applyProtection="0">
      <alignment horizontal="left" vertical="center" indent="1"/>
    </xf>
    <xf numFmtId="0" fontId="22" fillId="69" borderId="58" applyNumberFormat="0" applyProtection="0">
      <alignment horizontal="left" vertical="top" indent="1"/>
    </xf>
    <xf numFmtId="0" fontId="22" fillId="80" borderId="58" applyNumberFormat="0" applyProtection="0">
      <alignment horizontal="left" vertical="center" indent="1"/>
    </xf>
    <xf numFmtId="0" fontId="22" fillId="80" borderId="58" applyNumberFormat="0" applyProtection="0">
      <alignment horizontal="left" vertical="top" indent="1"/>
    </xf>
    <xf numFmtId="0" fontId="22" fillId="79" borderId="58" applyNumberFormat="0" applyProtection="0">
      <alignment horizontal="left" vertical="center" indent="1"/>
    </xf>
    <xf numFmtId="0" fontId="22" fillId="79" borderId="58" applyNumberFormat="0" applyProtection="0">
      <alignment horizontal="left" vertical="top" indent="1"/>
    </xf>
    <xf numFmtId="0" fontId="22" fillId="81" borderId="58" applyNumberFormat="0" applyProtection="0">
      <alignment horizontal="left" vertical="center" indent="1"/>
    </xf>
    <xf numFmtId="0" fontId="22" fillId="81" borderId="58" applyNumberFormat="0" applyProtection="0">
      <alignment horizontal="left" vertical="top" indent="1"/>
    </xf>
    <xf numFmtId="4" fontId="221" fillId="81" borderId="58" applyNumberFormat="0" applyProtection="0">
      <alignment vertical="center"/>
    </xf>
    <xf numFmtId="4" fontId="222" fillId="81" borderId="58" applyNumberFormat="0" applyProtection="0">
      <alignment vertical="center"/>
    </xf>
    <xf numFmtId="4" fontId="219" fillId="79" borderId="60" applyNumberFormat="0" applyProtection="0">
      <alignment horizontal="left" vertical="center" indent="1"/>
    </xf>
    <xf numFmtId="0" fontId="129" fillId="64" borderId="58" applyNumberFormat="0" applyProtection="0">
      <alignment horizontal="left" vertical="top" indent="1"/>
    </xf>
    <xf numFmtId="4" fontId="221" fillId="81" borderId="58" applyNumberFormat="0" applyProtection="0">
      <alignment horizontal="right" vertical="center"/>
    </xf>
    <xf numFmtId="4" fontId="222" fillId="81" borderId="58" applyNumberFormat="0" applyProtection="0">
      <alignment horizontal="right" vertical="center"/>
    </xf>
    <xf numFmtId="4" fontId="219" fillId="79" borderId="58" applyNumberFormat="0" applyProtection="0">
      <alignment horizontal="left" vertical="center" indent="1"/>
    </xf>
    <xf numFmtId="0" fontId="129" fillId="80" borderId="58" applyNumberFormat="0" applyProtection="0">
      <alignment horizontal="left" vertical="top" indent="1"/>
    </xf>
    <xf numFmtId="4" fontId="223" fillId="80" borderId="60" applyNumberFormat="0" applyProtection="0">
      <alignment horizontal="left" vertical="center" indent="1"/>
    </xf>
    <xf numFmtId="4" fontId="224" fillId="81" borderId="58" applyNumberFormat="0" applyProtection="0">
      <alignment horizontal="right" vertical="center"/>
    </xf>
    <xf numFmtId="0" fontId="189" fillId="0" borderId="53"/>
    <xf numFmtId="0" fontId="191" fillId="0" borderId="53"/>
    <xf numFmtId="0" fontId="158" fillId="0" borderId="35" applyNumberFormat="0" applyFill="0" applyAlignment="0" applyProtection="0"/>
    <xf numFmtId="0" fontId="206" fillId="0" borderId="53"/>
    <xf numFmtId="0" fontId="230" fillId="0" borderId="53"/>
    <xf numFmtId="0" fontId="165" fillId="0" borderId="53"/>
    <xf numFmtId="0" fontId="84" fillId="54" borderId="26" applyNumberFormat="0" applyAlignment="0" applyProtection="0"/>
    <xf numFmtId="0" fontId="84" fillId="54" borderId="26" applyNumberFormat="0" applyAlignment="0" applyProtection="0"/>
    <xf numFmtId="0" fontId="84" fillId="54" borderId="26" applyNumberFormat="0" applyAlignment="0" applyProtection="0"/>
    <xf numFmtId="0" fontId="84" fillId="54" borderId="26" applyNumberFormat="0" applyAlignment="0" applyProtection="0"/>
    <xf numFmtId="0" fontId="94" fillId="41" borderId="26" applyNumberFormat="0" applyAlignment="0" applyProtection="0"/>
    <xf numFmtId="0" fontId="94" fillId="41" borderId="26" applyNumberFormat="0" applyAlignment="0" applyProtection="0"/>
    <xf numFmtId="0" fontId="94" fillId="41" borderId="26" applyNumberFormat="0" applyAlignment="0" applyProtection="0"/>
    <xf numFmtId="0" fontId="94" fillId="41" borderId="26" applyNumberFormat="0" applyAlignment="0" applyProtection="0"/>
    <xf numFmtId="0" fontId="48" fillId="57" borderId="32" applyNumberFormat="0" applyFont="0" applyAlignment="0" applyProtection="0"/>
    <xf numFmtId="0" fontId="48" fillId="57" borderId="32" applyNumberFormat="0" applyFont="0" applyAlignment="0" applyProtection="0"/>
    <xf numFmtId="0" fontId="48" fillId="57" borderId="32" applyNumberFormat="0" applyFont="0" applyAlignment="0" applyProtection="0"/>
    <xf numFmtId="0" fontId="48" fillId="57" borderId="32" applyNumberFormat="0" applyFont="0" applyAlignment="0" applyProtection="0"/>
    <xf numFmtId="0" fontId="98" fillId="54" borderId="33" applyNumberFormat="0" applyAlignment="0" applyProtection="0"/>
    <xf numFmtId="0" fontId="98" fillId="54" borderId="33" applyNumberFormat="0" applyAlignment="0" applyProtection="0"/>
    <xf numFmtId="0" fontId="98" fillId="54" borderId="33" applyNumberFormat="0" applyAlignment="0" applyProtection="0"/>
    <xf numFmtId="0" fontId="98" fillId="54" borderId="33" applyNumberFormat="0" applyAlignment="0" applyProtection="0"/>
    <xf numFmtId="0" fontId="100" fillId="0" borderId="35" applyNumberFormat="0" applyFill="0" applyAlignment="0" applyProtection="0"/>
    <xf numFmtId="0" fontId="100" fillId="0" borderId="35" applyNumberFormat="0" applyFill="0" applyAlignment="0" applyProtection="0"/>
    <xf numFmtId="0" fontId="134" fillId="54" borderId="26" applyNumberFormat="0" applyAlignment="0" applyProtection="0"/>
    <xf numFmtId="0" fontId="134" fillId="54" borderId="26" applyNumberFormat="0" applyAlignment="0" applyProtection="0"/>
    <xf numFmtId="0" fontId="135" fillId="54" borderId="26" applyNumberFormat="0" applyAlignment="0" applyProtection="0"/>
    <xf numFmtId="175" fontId="134" fillId="54" borderId="26" applyNumberFormat="0" applyAlignment="0" applyProtection="0"/>
    <xf numFmtId="0" fontId="135" fillId="54" borderId="26" applyNumberFormat="0" applyAlignment="0" applyProtection="0"/>
    <xf numFmtId="0" fontId="134" fillId="54" borderId="26" applyNumberFormat="0" applyAlignment="0" applyProtection="0"/>
    <xf numFmtId="0" fontId="134" fillId="54" borderId="26" applyNumberFormat="0" applyAlignment="0" applyProtection="0"/>
    <xf numFmtId="0" fontId="135" fillId="54" borderId="26" applyNumberFormat="0" applyAlignment="0" applyProtection="0"/>
    <xf numFmtId="0" fontId="134" fillId="54" borderId="26" applyNumberFormat="0" applyAlignment="0" applyProtection="0"/>
    <xf numFmtId="0" fontId="135" fillId="54" borderId="26" applyNumberFormat="0" applyAlignment="0" applyProtection="0"/>
    <xf numFmtId="0" fontId="134" fillId="54" borderId="26" applyNumberFormat="0" applyAlignment="0" applyProtection="0"/>
    <xf numFmtId="0" fontId="134" fillId="54" borderId="26" applyNumberFormat="0" applyAlignment="0" applyProtection="0"/>
    <xf numFmtId="0" fontId="134" fillId="54" borderId="26" applyNumberFormat="0" applyAlignment="0" applyProtection="0"/>
    <xf numFmtId="0" fontId="134" fillId="54" borderId="26" applyNumberFormat="0" applyAlignment="0" applyProtection="0"/>
    <xf numFmtId="0" fontId="134" fillId="54" borderId="26" applyNumberFormat="0" applyAlignment="0" applyProtection="0"/>
    <xf numFmtId="0" fontId="165" fillId="0" borderId="53"/>
    <xf numFmtId="0" fontId="148" fillId="41" borderId="26" applyNumberFormat="0" applyAlignment="0" applyProtection="0"/>
    <xf numFmtId="0" fontId="148" fillId="41" borderId="26" applyNumberFormat="0" applyAlignment="0" applyProtection="0"/>
    <xf numFmtId="0" fontId="149" fillId="41" borderId="26" applyNumberFormat="0" applyAlignment="0" applyProtection="0"/>
    <xf numFmtId="175" fontId="148" fillId="41" borderId="26" applyNumberFormat="0" applyAlignment="0" applyProtection="0"/>
    <xf numFmtId="0" fontId="149" fillId="41" borderId="26" applyNumberFormat="0" applyAlignment="0" applyProtection="0"/>
    <xf numFmtId="0" fontId="148" fillId="41" borderId="26" applyNumberFormat="0" applyAlignment="0" applyProtection="0"/>
    <xf numFmtId="0" fontId="148" fillId="41" borderId="26" applyNumberFormat="0" applyAlignment="0" applyProtection="0"/>
    <xf numFmtId="0" fontId="149" fillId="41" borderId="26" applyNumberFormat="0" applyAlignment="0" applyProtection="0"/>
    <xf numFmtId="0" fontId="148" fillId="41" borderId="26" applyNumberFormat="0" applyAlignment="0" applyProtection="0"/>
    <xf numFmtId="0" fontId="149" fillId="41" borderId="26" applyNumberFormat="0" applyAlignment="0" applyProtection="0"/>
    <xf numFmtId="0" fontId="148" fillId="41" borderId="26" applyNumberFormat="0" applyAlignment="0" applyProtection="0"/>
    <xf numFmtId="0" fontId="148" fillId="41" borderId="26" applyNumberFormat="0" applyAlignment="0" applyProtection="0"/>
    <xf numFmtId="0" fontId="148" fillId="41" borderId="26" applyNumberFormat="0" applyAlignment="0" applyProtection="0"/>
    <xf numFmtId="0" fontId="148" fillId="41" borderId="26" applyNumberFormat="0" applyAlignment="0" applyProtection="0"/>
    <xf numFmtId="0" fontId="148" fillId="41" borderId="26" applyNumberFormat="0" applyAlignment="0" applyProtection="0"/>
    <xf numFmtId="0" fontId="43" fillId="57" borderId="32" applyNumberFormat="0" applyFont="0" applyAlignment="0" applyProtection="0"/>
    <xf numFmtId="0" fontId="43" fillId="57" borderId="32" applyNumberFormat="0" applyFont="0" applyAlignment="0" applyProtection="0"/>
    <xf numFmtId="0" fontId="137" fillId="57" borderId="32" applyNumberFormat="0" applyFont="0" applyAlignment="0" applyProtection="0"/>
    <xf numFmtId="175" fontId="23" fillId="57" borderId="32" applyNumberFormat="0" applyFont="0" applyAlignment="0" applyProtection="0"/>
    <xf numFmtId="0" fontId="45" fillId="57" borderId="32" applyNumberFormat="0" applyFont="0" applyAlignment="0" applyProtection="0"/>
    <xf numFmtId="0" fontId="43" fillId="57" borderId="32" applyNumberFormat="0" applyFont="0" applyAlignment="0" applyProtection="0"/>
    <xf numFmtId="0" fontId="43" fillId="57" borderId="32" applyNumberFormat="0" applyFont="0" applyAlignment="0" applyProtection="0"/>
    <xf numFmtId="0" fontId="45" fillId="57" borderId="32" applyNumberFormat="0" applyFont="0" applyAlignment="0" applyProtection="0"/>
    <xf numFmtId="0" fontId="43" fillId="57" borderId="32" applyNumberFormat="0" applyFont="0" applyAlignment="0" applyProtection="0"/>
    <xf numFmtId="0" fontId="45" fillId="57" borderId="32" applyNumberFormat="0" applyFont="0" applyAlignment="0" applyProtection="0"/>
    <xf numFmtId="0" fontId="43" fillId="57" borderId="32" applyNumberFormat="0" applyFont="0" applyAlignment="0" applyProtection="0"/>
    <xf numFmtId="0" fontId="43" fillId="57" borderId="32" applyNumberFormat="0" applyFont="0" applyAlignment="0" applyProtection="0"/>
    <xf numFmtId="0" fontId="43" fillId="57" borderId="32" applyNumberFormat="0" applyFont="0" applyAlignment="0" applyProtection="0"/>
    <xf numFmtId="0" fontId="43" fillId="57" borderId="32" applyNumberFormat="0" applyFont="0" applyAlignment="0" applyProtection="0"/>
    <xf numFmtId="0" fontId="43" fillId="57" borderId="32" applyNumberFormat="0" applyFont="0" applyAlignment="0" applyProtection="0"/>
    <xf numFmtId="0" fontId="155" fillId="54" borderId="33" applyNumberFormat="0" applyAlignment="0" applyProtection="0"/>
    <xf numFmtId="0" fontId="155" fillId="54" borderId="33" applyNumberFormat="0" applyAlignment="0" applyProtection="0"/>
    <xf numFmtId="0" fontId="156" fillId="54" borderId="33" applyNumberFormat="0" applyAlignment="0" applyProtection="0"/>
    <xf numFmtId="175" fontId="155" fillId="54" borderId="33" applyNumberFormat="0" applyAlignment="0" applyProtection="0"/>
    <xf numFmtId="0" fontId="156" fillId="54" borderId="33" applyNumberFormat="0" applyAlignment="0" applyProtection="0"/>
    <xf numFmtId="0" fontId="155" fillId="54" borderId="33" applyNumberFormat="0" applyAlignment="0" applyProtection="0"/>
    <xf numFmtId="0" fontId="155" fillId="54" borderId="33" applyNumberFormat="0" applyAlignment="0" applyProtection="0"/>
    <xf numFmtId="0" fontId="156" fillId="54" borderId="33" applyNumberFormat="0" applyAlignment="0" applyProtection="0"/>
    <xf numFmtId="0" fontId="155" fillId="54" borderId="33" applyNumberFormat="0" applyAlignment="0" applyProtection="0"/>
    <xf numFmtId="0" fontId="156" fillId="54" borderId="33" applyNumberFormat="0" applyAlignment="0" applyProtection="0"/>
    <xf numFmtId="0" fontId="155" fillId="54" borderId="33" applyNumberFormat="0" applyAlignment="0" applyProtection="0"/>
    <xf numFmtId="0" fontId="155" fillId="54" borderId="33" applyNumberFormat="0" applyAlignment="0" applyProtection="0"/>
    <xf numFmtId="0" fontId="155" fillId="54" borderId="33" applyNumberFormat="0" applyAlignment="0" applyProtection="0"/>
    <xf numFmtId="0" fontId="155" fillId="54" borderId="33" applyNumberFormat="0" applyAlignment="0" applyProtection="0"/>
    <xf numFmtId="0" fontId="155" fillId="54" borderId="33" applyNumberFormat="0" applyAlignment="0" applyProtection="0"/>
    <xf numFmtId="0" fontId="157" fillId="0" borderId="35" applyNumberFormat="0" applyFill="0" applyAlignment="0" applyProtection="0"/>
    <xf numFmtId="0" fontId="157" fillId="0" borderId="35" applyNumberFormat="0" applyFill="0" applyAlignment="0" applyProtection="0"/>
    <xf numFmtId="0" fontId="158" fillId="0" borderId="35" applyNumberFormat="0" applyFill="0" applyAlignment="0" applyProtection="0"/>
    <xf numFmtId="175" fontId="157" fillId="0" borderId="35" applyNumberFormat="0" applyFill="0" applyAlignment="0" applyProtection="0"/>
    <xf numFmtId="0" fontId="158" fillId="0" borderId="35" applyNumberFormat="0" applyFill="0" applyAlignment="0" applyProtection="0"/>
    <xf numFmtId="0" fontId="157" fillId="0" borderId="35" applyNumberFormat="0" applyFill="0" applyAlignment="0" applyProtection="0"/>
    <xf numFmtId="0" fontId="157" fillId="0" borderId="35" applyNumberFormat="0" applyFill="0" applyAlignment="0" applyProtection="0"/>
    <xf numFmtId="0" fontId="158" fillId="0" borderId="35" applyNumberFormat="0" applyFill="0" applyAlignment="0" applyProtection="0"/>
    <xf numFmtId="0" fontId="157" fillId="0" borderId="35" applyNumberFormat="0" applyFill="0" applyAlignment="0" applyProtection="0"/>
    <xf numFmtId="0" fontId="158" fillId="0" borderId="35" applyNumberFormat="0" applyFill="0" applyAlignment="0" applyProtection="0"/>
    <xf numFmtId="0" fontId="157" fillId="0" borderId="35" applyNumberFormat="0" applyFill="0" applyAlignment="0" applyProtection="0"/>
    <xf numFmtId="0" fontId="157" fillId="0" borderId="35" applyNumberFormat="0" applyFill="0" applyAlignment="0" applyProtection="0"/>
    <xf numFmtId="0" fontId="157" fillId="0" borderId="35" applyNumberFormat="0" applyFill="0" applyAlignment="0" applyProtection="0"/>
    <xf numFmtId="0" fontId="157" fillId="0" borderId="35" applyNumberFormat="0" applyFill="0" applyAlignment="0" applyProtection="0"/>
    <xf numFmtId="0" fontId="157" fillId="0" borderId="35" applyNumberFormat="0" applyFill="0" applyAlignment="0" applyProtection="0"/>
    <xf numFmtId="0" fontId="148" fillId="41" borderId="26" applyNumberFormat="0" applyAlignment="0" applyProtection="0"/>
    <xf numFmtId="0" fontId="84" fillId="54" borderId="26" applyNumberFormat="0" applyAlignment="0" applyProtection="0"/>
    <xf numFmtId="0" fontId="84" fillId="54" borderId="26" applyNumberFormat="0" applyAlignment="0" applyProtection="0"/>
    <xf numFmtId="0" fontId="84" fillId="54" borderId="26" applyNumberFormat="0" applyAlignment="0" applyProtection="0"/>
    <xf numFmtId="0" fontId="84" fillId="54" borderId="26" applyNumberFormat="0" applyAlignment="0" applyProtection="0"/>
    <xf numFmtId="0" fontId="94" fillId="41" borderId="26" applyNumberFormat="0" applyAlignment="0" applyProtection="0"/>
    <xf numFmtId="0" fontId="94" fillId="41" borderId="26" applyNumberFormat="0" applyAlignment="0" applyProtection="0"/>
    <xf numFmtId="0" fontId="94" fillId="41" borderId="26" applyNumberFormat="0" applyAlignment="0" applyProtection="0"/>
    <xf numFmtId="0" fontId="94" fillId="41" borderId="26" applyNumberFormat="0" applyAlignment="0" applyProtection="0"/>
    <xf numFmtId="0" fontId="48" fillId="57" borderId="32" applyNumberFormat="0" applyFont="0" applyAlignment="0" applyProtection="0"/>
    <xf numFmtId="0" fontId="48" fillId="57" borderId="32" applyNumberFormat="0" applyFont="0" applyAlignment="0" applyProtection="0"/>
    <xf numFmtId="0" fontId="48" fillId="57" borderId="32" applyNumberFormat="0" applyFont="0" applyAlignment="0" applyProtection="0"/>
    <xf numFmtId="0" fontId="48" fillId="57" borderId="32" applyNumberFormat="0" applyFont="0" applyAlignment="0" applyProtection="0"/>
    <xf numFmtId="0" fontId="98" fillId="54" borderId="33" applyNumberFormat="0" applyAlignment="0" applyProtection="0"/>
    <xf numFmtId="0" fontId="98" fillId="54" borderId="33" applyNumberFormat="0" applyAlignment="0" applyProtection="0"/>
    <xf numFmtId="0" fontId="98" fillId="54" borderId="33" applyNumberFormat="0" applyAlignment="0" applyProtection="0"/>
    <xf numFmtId="0" fontId="98" fillId="54" borderId="33" applyNumberFormat="0" applyAlignment="0" applyProtection="0"/>
    <xf numFmtId="0" fontId="100" fillId="0" borderId="35" applyNumberFormat="0" applyFill="0" applyAlignment="0" applyProtection="0"/>
    <xf numFmtId="0" fontId="100" fillId="0" borderId="35" applyNumberFormat="0" applyFill="0" applyAlignment="0" applyProtection="0"/>
    <xf numFmtId="0" fontId="94" fillId="41" borderId="26" applyNumberFormat="0" applyAlignment="0" applyProtection="0"/>
    <xf numFmtId="0" fontId="134" fillId="54" borderId="26" applyNumberFormat="0" applyAlignment="0" applyProtection="0"/>
    <xf numFmtId="0" fontId="134" fillId="54" borderId="26" applyNumberFormat="0" applyAlignment="0" applyProtection="0"/>
    <xf numFmtId="0" fontId="135" fillId="54" borderId="26" applyNumberFormat="0" applyAlignment="0" applyProtection="0"/>
    <xf numFmtId="175" fontId="134" fillId="54" borderId="26" applyNumberFormat="0" applyAlignment="0" applyProtection="0"/>
    <xf numFmtId="0" fontId="135" fillId="54" borderId="26" applyNumberFormat="0" applyAlignment="0" applyProtection="0"/>
    <xf numFmtId="0" fontId="134" fillId="54" borderId="26" applyNumberFormat="0" applyAlignment="0" applyProtection="0"/>
    <xf numFmtId="0" fontId="134" fillId="54" borderId="26" applyNumberFormat="0" applyAlignment="0" applyProtection="0"/>
    <xf numFmtId="0" fontId="135" fillId="54" borderId="26" applyNumberFormat="0" applyAlignment="0" applyProtection="0"/>
    <xf numFmtId="0" fontId="134" fillId="54" borderId="26" applyNumberFormat="0" applyAlignment="0" applyProtection="0"/>
    <xf numFmtId="0" fontId="135" fillId="54" borderId="26" applyNumberFormat="0" applyAlignment="0" applyProtection="0"/>
    <xf numFmtId="0" fontId="134" fillId="54" borderId="26" applyNumberFormat="0" applyAlignment="0" applyProtection="0"/>
    <xf numFmtId="0" fontId="134" fillId="54" borderId="26" applyNumberFormat="0" applyAlignment="0" applyProtection="0"/>
    <xf numFmtId="0" fontId="134" fillId="54" borderId="26" applyNumberFormat="0" applyAlignment="0" applyProtection="0"/>
    <xf numFmtId="0" fontId="134" fillId="54" borderId="26" applyNumberFormat="0" applyAlignment="0" applyProtection="0"/>
    <xf numFmtId="0" fontId="134" fillId="54" borderId="26" applyNumberFormat="0" applyAlignment="0" applyProtection="0"/>
    <xf numFmtId="0" fontId="148" fillId="41" borderId="26" applyNumberFormat="0" applyAlignment="0" applyProtection="0"/>
    <xf numFmtId="0" fontId="148" fillId="41" borderId="26" applyNumberFormat="0" applyAlignment="0" applyProtection="0"/>
    <xf numFmtId="0" fontId="149" fillId="41" borderId="26" applyNumberFormat="0" applyAlignment="0" applyProtection="0"/>
    <xf numFmtId="175" fontId="148" fillId="41" borderId="26" applyNumberFormat="0" applyAlignment="0" applyProtection="0"/>
    <xf numFmtId="0" fontId="149" fillId="41" borderId="26" applyNumberFormat="0" applyAlignment="0" applyProtection="0"/>
    <xf numFmtId="0" fontId="148" fillId="41" borderId="26" applyNumberFormat="0" applyAlignment="0" applyProtection="0"/>
    <xf numFmtId="0" fontId="148" fillId="41" borderId="26" applyNumberFormat="0" applyAlignment="0" applyProtection="0"/>
    <xf numFmtId="0" fontId="149" fillId="41" borderId="26" applyNumberFormat="0" applyAlignment="0" applyProtection="0"/>
    <xf numFmtId="0" fontId="148" fillId="41" borderId="26" applyNumberFormat="0" applyAlignment="0" applyProtection="0"/>
    <xf numFmtId="0" fontId="149" fillId="41" borderId="26" applyNumberFormat="0" applyAlignment="0" applyProtection="0"/>
    <xf numFmtId="0" fontId="148" fillId="41" borderId="26" applyNumberFormat="0" applyAlignment="0" applyProtection="0"/>
    <xf numFmtId="0" fontId="148" fillId="41" borderId="26" applyNumberFormat="0" applyAlignment="0" applyProtection="0"/>
    <xf numFmtId="0" fontId="148" fillId="41" borderId="26" applyNumberFormat="0" applyAlignment="0" applyProtection="0"/>
    <xf numFmtId="0" fontId="148" fillId="41" borderId="26" applyNumberFormat="0" applyAlignment="0" applyProtection="0"/>
    <xf numFmtId="0" fontId="148" fillId="41" borderId="26" applyNumberFormat="0" applyAlignment="0" applyProtection="0"/>
    <xf numFmtId="0" fontId="43" fillId="57" borderId="32" applyNumberFormat="0" applyFont="0" applyAlignment="0" applyProtection="0"/>
    <xf numFmtId="0" fontId="43" fillId="57" borderId="32" applyNumberFormat="0" applyFont="0" applyAlignment="0" applyProtection="0"/>
    <xf numFmtId="0" fontId="137" fillId="57" borderId="32" applyNumberFormat="0" applyFont="0" applyAlignment="0" applyProtection="0"/>
    <xf numFmtId="175" fontId="23" fillId="57" borderId="32" applyNumberFormat="0" applyFont="0" applyAlignment="0" applyProtection="0"/>
    <xf numFmtId="0" fontId="45" fillId="57" borderId="32" applyNumberFormat="0" applyFont="0" applyAlignment="0" applyProtection="0"/>
    <xf numFmtId="0" fontId="43" fillId="57" borderId="32" applyNumberFormat="0" applyFont="0" applyAlignment="0" applyProtection="0"/>
    <xf numFmtId="0" fontId="43" fillId="57" borderId="32" applyNumberFormat="0" applyFont="0" applyAlignment="0" applyProtection="0"/>
    <xf numFmtId="0" fontId="45" fillId="57" borderId="32" applyNumberFormat="0" applyFont="0" applyAlignment="0" applyProtection="0"/>
    <xf numFmtId="0" fontId="43" fillId="57" borderId="32" applyNumberFormat="0" applyFont="0" applyAlignment="0" applyProtection="0"/>
    <xf numFmtId="0" fontId="45" fillId="57" borderId="32" applyNumberFormat="0" applyFont="0" applyAlignment="0" applyProtection="0"/>
    <xf numFmtId="0" fontId="43" fillId="57" borderId="32" applyNumberFormat="0" applyFont="0" applyAlignment="0" applyProtection="0"/>
    <xf numFmtId="0" fontId="43" fillId="57" borderId="32" applyNumberFormat="0" applyFont="0" applyAlignment="0" applyProtection="0"/>
    <xf numFmtId="0" fontId="43" fillId="57" borderId="32" applyNumberFormat="0" applyFont="0" applyAlignment="0" applyProtection="0"/>
    <xf numFmtId="0" fontId="43" fillId="57" borderId="32" applyNumberFormat="0" applyFont="0" applyAlignment="0" applyProtection="0"/>
    <xf numFmtId="0" fontId="43" fillId="57" borderId="32" applyNumberFormat="0" applyFont="0" applyAlignment="0" applyProtection="0"/>
    <xf numFmtId="0" fontId="155" fillId="54" borderId="33" applyNumberFormat="0" applyAlignment="0" applyProtection="0"/>
    <xf numFmtId="0" fontId="155" fillId="54" borderId="33" applyNumberFormat="0" applyAlignment="0" applyProtection="0"/>
    <xf numFmtId="0" fontId="156" fillId="54" borderId="33" applyNumberFormat="0" applyAlignment="0" applyProtection="0"/>
    <xf numFmtId="175" fontId="155" fillId="54" borderId="33" applyNumberFormat="0" applyAlignment="0" applyProtection="0"/>
    <xf numFmtId="0" fontId="156" fillId="54" borderId="33" applyNumberFormat="0" applyAlignment="0" applyProtection="0"/>
    <xf numFmtId="0" fontId="155" fillId="54" borderId="33" applyNumberFormat="0" applyAlignment="0" applyProtection="0"/>
    <xf numFmtId="0" fontId="155" fillId="54" borderId="33" applyNumberFormat="0" applyAlignment="0" applyProtection="0"/>
    <xf numFmtId="0" fontId="156" fillId="54" borderId="33" applyNumberFormat="0" applyAlignment="0" applyProtection="0"/>
    <xf numFmtId="0" fontId="155" fillId="54" borderId="33" applyNumberFormat="0" applyAlignment="0" applyProtection="0"/>
    <xf numFmtId="0" fontId="156" fillId="54" borderId="33" applyNumberFormat="0" applyAlignment="0" applyProtection="0"/>
    <xf numFmtId="0" fontId="155" fillId="54" borderId="33" applyNumberFormat="0" applyAlignment="0" applyProtection="0"/>
    <xf numFmtId="0" fontId="155" fillId="54" borderId="33" applyNumberFormat="0" applyAlignment="0" applyProtection="0"/>
    <xf numFmtId="0" fontId="155" fillId="54" borderId="33" applyNumberFormat="0" applyAlignment="0" applyProtection="0"/>
    <xf numFmtId="0" fontId="155" fillId="54" borderId="33" applyNumberFormat="0" applyAlignment="0" applyProtection="0"/>
    <xf numFmtId="0" fontId="155" fillId="54" borderId="33" applyNumberFormat="0" applyAlignment="0" applyProtection="0"/>
    <xf numFmtId="0" fontId="157" fillId="0" borderId="35" applyNumberFormat="0" applyFill="0" applyAlignment="0" applyProtection="0"/>
    <xf numFmtId="0" fontId="157" fillId="0" borderId="35" applyNumberFormat="0" applyFill="0" applyAlignment="0" applyProtection="0"/>
    <xf numFmtId="0" fontId="158" fillId="0" borderId="35" applyNumberFormat="0" applyFill="0" applyAlignment="0" applyProtection="0"/>
    <xf numFmtId="175" fontId="157" fillId="0" borderId="35" applyNumberFormat="0" applyFill="0" applyAlignment="0" applyProtection="0"/>
    <xf numFmtId="0" fontId="158" fillId="0" borderId="35" applyNumberFormat="0" applyFill="0" applyAlignment="0" applyProtection="0"/>
    <xf numFmtId="0" fontId="157" fillId="0" borderId="35" applyNumberFormat="0" applyFill="0" applyAlignment="0" applyProtection="0"/>
    <xf numFmtId="0" fontId="157" fillId="0" borderId="35" applyNumberFormat="0" applyFill="0" applyAlignment="0" applyProtection="0"/>
    <xf numFmtId="0" fontId="158" fillId="0" borderId="35" applyNumberFormat="0" applyFill="0" applyAlignment="0" applyProtection="0"/>
    <xf numFmtId="0" fontId="157" fillId="0" borderId="35" applyNumberFormat="0" applyFill="0" applyAlignment="0" applyProtection="0"/>
    <xf numFmtId="0" fontId="158" fillId="0" borderId="35" applyNumberFormat="0" applyFill="0" applyAlignment="0" applyProtection="0"/>
    <xf numFmtId="0" fontId="157" fillId="0" borderId="35" applyNumberFormat="0" applyFill="0" applyAlignment="0" applyProtection="0"/>
    <xf numFmtId="0" fontId="157" fillId="0" borderId="35" applyNumberFormat="0" applyFill="0" applyAlignment="0" applyProtection="0"/>
    <xf numFmtId="0" fontId="157" fillId="0" borderId="35" applyNumberFormat="0" applyFill="0" applyAlignment="0" applyProtection="0"/>
    <xf numFmtId="0" fontId="157" fillId="0" borderId="35" applyNumberFormat="0" applyFill="0" applyAlignment="0" applyProtection="0"/>
    <xf numFmtId="0" fontId="157" fillId="0" borderId="35" applyNumberFormat="0" applyFill="0" applyAlignment="0" applyProtection="0"/>
    <xf numFmtId="0" fontId="134" fillId="54" borderId="26" applyNumberFormat="0" applyAlignment="0" applyProtection="0"/>
    <xf numFmtId="0" fontId="134" fillId="54" borderId="26" applyNumberFormat="0" applyAlignment="0" applyProtection="0"/>
    <xf numFmtId="0" fontId="22" fillId="57" borderId="32" applyNumberFormat="0" applyFont="0" applyAlignment="0" applyProtection="0"/>
    <xf numFmtId="0" fontId="157" fillId="0" borderId="35" applyNumberFormat="0" applyFill="0" applyAlignment="0" applyProtection="0"/>
    <xf numFmtId="0" fontId="98" fillId="54" borderId="33" applyNumberFormat="0" applyAlignment="0" applyProtection="0"/>
    <xf numFmtId="0" fontId="157" fillId="0" borderId="35" applyNumberFormat="0" applyFill="0" applyAlignment="0" applyProtection="0"/>
    <xf numFmtId="0" fontId="94" fillId="41" borderId="26" applyNumberFormat="0" applyAlignment="0" applyProtection="0"/>
    <xf numFmtId="0" fontId="134" fillId="54" borderId="26" applyNumberFormat="0" applyAlignment="0" applyProtection="0"/>
    <xf numFmtId="0" fontId="134" fillId="54" borderId="26" applyNumberFormat="0" applyAlignment="0" applyProtection="0"/>
    <xf numFmtId="0" fontId="157" fillId="0" borderId="35" applyNumberFormat="0" applyFill="0" applyAlignment="0" applyProtection="0"/>
    <xf numFmtId="0" fontId="100" fillId="0" borderId="35" applyNumberFormat="0" applyFill="0" applyAlignment="0" applyProtection="0"/>
    <xf numFmtId="0" fontId="48" fillId="57" borderId="32" applyNumberFormat="0" applyFont="0" applyAlignment="0" applyProtection="0"/>
    <xf numFmtId="0" fontId="98" fillId="54" borderId="33" applyNumberFormat="0" applyAlignment="0" applyProtection="0"/>
    <xf numFmtId="0" fontId="157" fillId="0" borderId="35" applyNumberFormat="0" applyFill="0" applyAlignment="0" applyProtection="0"/>
    <xf numFmtId="0" fontId="94" fillId="41" borderId="26" applyNumberFormat="0" applyAlignment="0" applyProtection="0"/>
    <xf numFmtId="0" fontId="134" fillId="54" borderId="26" applyNumberFormat="0" applyAlignment="0" applyProtection="0"/>
    <xf numFmtId="0" fontId="134" fillId="54" borderId="26" applyNumberFormat="0" applyAlignment="0" applyProtection="0"/>
    <xf numFmtId="0" fontId="157" fillId="0" borderId="35" applyNumberFormat="0" applyFill="0" applyAlignment="0" applyProtection="0"/>
    <xf numFmtId="0" fontId="158" fillId="0" borderId="35" applyNumberFormat="0" applyFill="0" applyAlignment="0" applyProtection="0"/>
    <xf numFmtId="0" fontId="135" fillId="54" borderId="26" applyNumberFormat="0" applyAlignment="0" applyProtection="0"/>
    <xf numFmtId="0" fontId="134" fillId="54" borderId="26" applyNumberFormat="0" applyAlignment="0" applyProtection="0"/>
    <xf numFmtId="0" fontId="156" fillId="54" borderId="33" applyNumberFormat="0" applyAlignment="0" applyProtection="0"/>
    <xf numFmtId="0" fontId="157" fillId="0" borderId="35" applyNumberFormat="0" applyFill="0" applyAlignment="0" applyProtection="0"/>
    <xf numFmtId="0" fontId="36" fillId="0" borderId="0"/>
    <xf numFmtId="43" fontId="36" fillId="0" borderId="0" applyFont="0" applyFill="0" applyBorder="0" applyAlignment="0" applyProtection="0"/>
    <xf numFmtId="9" fontId="36" fillId="0" borderId="0" applyFont="0" applyFill="0" applyBorder="0" applyAlignment="0" applyProtection="0"/>
    <xf numFmtId="43" fontId="36" fillId="0" borderId="0" applyFont="0" applyFill="0" applyBorder="0" applyAlignment="0" applyProtection="0"/>
    <xf numFmtId="188" fontId="22" fillId="0" borderId="0" applyFont="0" applyFill="0" applyBorder="0" applyAlignment="0" applyProtection="0"/>
    <xf numFmtId="0" fontId="36" fillId="0" borderId="0"/>
    <xf numFmtId="43" fontId="36" fillId="0" borderId="0" applyFont="0" applyFill="0" applyBorder="0" applyAlignment="0" applyProtection="0"/>
    <xf numFmtId="0" fontId="36" fillId="0" borderId="0"/>
    <xf numFmtId="188" fontId="22" fillId="0" borderId="0" applyFont="0" applyFill="0" applyBorder="0" applyAlignment="0" applyProtection="0"/>
    <xf numFmtId="9" fontId="36" fillId="0" borderId="0" applyFont="0" applyFill="0" applyBorder="0" applyAlignment="0" applyProtection="0"/>
    <xf numFmtId="9" fontId="9" fillId="0" borderId="0" applyFont="0" applyFill="0" applyBorder="0" applyAlignment="0" applyProtection="0"/>
    <xf numFmtId="0" fontId="36" fillId="0" borderId="0"/>
    <xf numFmtId="43" fontId="36" fillId="0" borderId="0" applyFont="0" applyFill="0" applyBorder="0" applyAlignment="0" applyProtection="0"/>
    <xf numFmtId="0" fontId="36" fillId="0" borderId="0"/>
    <xf numFmtId="0" fontId="36" fillId="0" borderId="0"/>
    <xf numFmtId="43" fontId="36" fillId="0" borderId="0" applyFont="0" applyFill="0" applyBorder="0" applyAlignment="0" applyProtection="0"/>
    <xf numFmtId="0" fontId="36" fillId="0" borderId="0"/>
    <xf numFmtId="0" fontId="36" fillId="0" borderId="0"/>
    <xf numFmtId="188" fontId="22" fillId="0" borderId="0" applyFont="0" applyFill="0" applyBorder="0" applyAlignment="0" applyProtection="0"/>
    <xf numFmtId="0" fontId="36" fillId="0" borderId="0"/>
    <xf numFmtId="43" fontId="36" fillId="0" borderId="0" applyFont="0" applyFill="0" applyBorder="0" applyAlignment="0" applyProtection="0"/>
    <xf numFmtId="9" fontId="36" fillId="0" borderId="0" applyFont="0" applyFill="0" applyBorder="0" applyAlignment="0" applyProtection="0"/>
    <xf numFmtId="188" fontId="22" fillId="0" borderId="0" applyFont="0" applyFill="0" applyBorder="0" applyAlignment="0" applyProtection="0"/>
    <xf numFmtId="43" fontId="36" fillId="0" borderId="0" applyFont="0" applyFill="0" applyBorder="0" applyAlignment="0" applyProtection="0"/>
    <xf numFmtId="9" fontId="36" fillId="0" borderId="0" applyFont="0" applyFill="0" applyBorder="0" applyAlignment="0" applyProtection="0"/>
    <xf numFmtId="188" fontId="22" fillId="0" borderId="0" applyFont="0" applyFill="0" applyBorder="0" applyAlignment="0" applyProtection="0"/>
    <xf numFmtId="43" fontId="36" fillId="0" borderId="0" applyFont="0" applyFill="0" applyBorder="0" applyAlignment="0" applyProtection="0"/>
    <xf numFmtId="9" fontId="36" fillId="0" borderId="0" applyFont="0" applyFill="0" applyBorder="0" applyAlignment="0" applyProtection="0"/>
    <xf numFmtId="188" fontId="22" fillId="0" borderId="0" applyFont="0" applyFill="0" applyBorder="0" applyAlignment="0" applyProtection="0"/>
    <xf numFmtId="43" fontId="36" fillId="0" borderId="0" applyFont="0" applyFill="0" applyBorder="0" applyAlignment="0" applyProtection="0"/>
    <xf numFmtId="9" fontId="36" fillId="0" borderId="0" applyFont="0" applyFill="0" applyBorder="0" applyAlignment="0" applyProtection="0"/>
    <xf numFmtId="188" fontId="22"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22" fillId="0" borderId="0"/>
    <xf numFmtId="0" fontId="36" fillId="0" borderId="0"/>
    <xf numFmtId="43" fontId="36" fillId="0" borderId="0" applyFont="0" applyFill="0" applyBorder="0" applyAlignment="0" applyProtection="0"/>
    <xf numFmtId="9" fontId="36" fillId="0" borderId="0" applyFont="0" applyFill="0" applyBorder="0" applyAlignment="0" applyProtection="0"/>
    <xf numFmtId="43" fontId="36" fillId="0" borderId="0" applyFont="0" applyFill="0" applyBorder="0" applyAlignment="0" applyProtection="0"/>
    <xf numFmtId="0" fontId="36" fillId="0" borderId="0"/>
    <xf numFmtId="9" fontId="36" fillId="0" borderId="0" applyFont="0" applyFill="0" applyBorder="0" applyAlignment="0" applyProtection="0"/>
    <xf numFmtId="0" fontId="9" fillId="0" borderId="0"/>
    <xf numFmtId="0" fontId="23"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272" fillId="59" borderId="53"/>
    <xf numFmtId="0" fontId="9" fillId="0" borderId="0"/>
    <xf numFmtId="1" fontId="176" fillId="0" borderId="54">
      <alignment vertical="top"/>
    </xf>
    <xf numFmtId="176" fontId="9" fillId="0" borderId="0" applyFont="0" applyFill="0" applyBorder="0" applyAlignment="0" applyProtection="0"/>
    <xf numFmtId="0" fontId="9" fillId="0" borderId="0"/>
    <xf numFmtId="175" fontId="9" fillId="0" borderId="0"/>
    <xf numFmtId="0" fontId="91" fillId="0" borderId="80" applyNumberFormat="0" applyAlignment="0" applyProtection="0">
      <alignment horizontal="left" vertical="center"/>
    </xf>
    <xf numFmtId="0" fontId="9" fillId="0" borderId="0"/>
    <xf numFmtId="175" fontId="9" fillId="0" borderId="0"/>
    <xf numFmtId="0" fontId="9" fillId="0" borderId="0"/>
    <xf numFmtId="0" fontId="272" fillId="59" borderId="53"/>
    <xf numFmtId="0" fontId="272" fillId="59" borderId="53"/>
    <xf numFmtId="1" fontId="176" fillId="0" borderId="76">
      <alignment vertical="top"/>
    </xf>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272" fillId="59" borderId="53"/>
    <xf numFmtId="0" fontId="272" fillId="59" borderId="53"/>
    <xf numFmtId="0" fontId="272" fillId="59" borderId="53"/>
    <xf numFmtId="0" fontId="272" fillId="59" borderId="53"/>
    <xf numFmtId="4" fontId="219" fillId="78" borderId="59" applyNumberFormat="0" applyProtection="0">
      <alignment horizontal="left" vertical="center" indent="1"/>
    </xf>
    <xf numFmtId="0" fontId="272" fillId="59" borderId="53"/>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272" fillId="59" borderId="53"/>
    <xf numFmtId="0" fontId="272" fillId="59" borderId="53"/>
    <xf numFmtId="0" fontId="9" fillId="0" borderId="0"/>
    <xf numFmtId="0" fontId="9" fillId="0" borderId="0"/>
    <xf numFmtId="175" fontId="9" fillId="0" borderId="0"/>
    <xf numFmtId="0" fontId="9" fillId="0" borderId="0"/>
    <xf numFmtId="175" fontId="9" fillId="0" borderId="0"/>
    <xf numFmtId="0" fontId="9" fillId="0" borderId="0"/>
    <xf numFmtId="0" fontId="9" fillId="0" borderId="0"/>
    <xf numFmtId="175" fontId="9" fillId="0" borderId="0"/>
    <xf numFmtId="0" fontId="272" fillId="59" borderId="53"/>
    <xf numFmtId="4" fontId="219" fillId="78" borderId="59" applyNumberFormat="0" applyProtection="0">
      <alignment horizontal="left" vertical="center" indent="1"/>
    </xf>
    <xf numFmtId="0" fontId="272" fillId="59" borderId="53"/>
    <xf numFmtId="0" fontId="272" fillId="59" borderId="53"/>
    <xf numFmtId="0" fontId="9" fillId="0" borderId="0"/>
    <xf numFmtId="0" fontId="9" fillId="5" borderId="16" applyNumberFormat="0" applyFont="0" applyAlignment="0" applyProtection="0"/>
    <xf numFmtId="0" fontId="91" fillId="0" borderId="57" applyNumberFormat="0" applyAlignment="0" applyProtection="0">
      <alignment horizontal="left" vertical="center"/>
    </xf>
    <xf numFmtId="9"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4" fontId="9" fillId="0" borderId="0" applyFont="0" applyFill="0" applyBorder="0" applyAlignment="0" applyProtection="0"/>
    <xf numFmtId="44"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168" fontId="9" fillId="0" borderId="0" applyFont="0" applyFill="0" applyBorder="0" applyAlignment="0" applyProtection="0"/>
    <xf numFmtId="0" fontId="272" fillId="59" borderId="53"/>
    <xf numFmtId="0" fontId="9" fillId="0" borderId="0"/>
    <xf numFmtId="0" fontId="272" fillId="59" borderId="53"/>
    <xf numFmtId="0" fontId="165" fillId="0" borderId="53"/>
    <xf numFmtId="0" fontId="272" fillId="59" borderId="53"/>
    <xf numFmtId="0" fontId="9" fillId="13" borderId="0" applyNumberFormat="0" applyBorder="0" applyAlignment="0" applyProtection="0"/>
    <xf numFmtId="0" fontId="9" fillId="17" borderId="0" applyNumberFormat="0" applyBorder="0" applyAlignment="0" applyProtection="0"/>
    <xf numFmtId="0" fontId="9" fillId="21" borderId="0" applyNumberFormat="0" applyBorder="0" applyAlignment="0" applyProtection="0"/>
    <xf numFmtId="0" fontId="9" fillId="25" borderId="0" applyNumberFormat="0" applyBorder="0" applyAlignment="0" applyProtection="0"/>
    <xf numFmtId="0" fontId="9" fillId="29" borderId="0" applyNumberFormat="0" applyBorder="0" applyAlignment="0" applyProtection="0"/>
    <xf numFmtId="0" fontId="9" fillId="33" borderId="0" applyNumberFormat="0" applyBorder="0" applyAlignment="0" applyProtection="0"/>
    <xf numFmtId="216" fontId="9" fillId="14" borderId="0" applyNumberFormat="0" applyBorder="0" applyAlignment="0" applyProtection="0"/>
    <xf numFmtId="217" fontId="9" fillId="14" borderId="0" applyNumberFormat="0" applyBorder="0" applyAlignment="0" applyProtection="0"/>
    <xf numFmtId="218" fontId="9" fillId="14" borderId="0" applyNumberFormat="0" applyBorder="0" applyAlignment="0" applyProtection="0"/>
    <xf numFmtId="0" fontId="9" fillId="14" borderId="0" applyNumberFormat="0" applyBorder="0" applyAlignment="0" applyProtection="0"/>
    <xf numFmtId="0" fontId="9" fillId="18" borderId="0" applyNumberFormat="0" applyBorder="0" applyAlignment="0" applyProtection="0"/>
    <xf numFmtId="0" fontId="9" fillId="22" borderId="0" applyNumberFormat="0" applyBorder="0" applyAlignment="0" applyProtection="0"/>
    <xf numFmtId="0" fontId="9" fillId="26" borderId="0" applyNumberFormat="0" applyBorder="0" applyAlignment="0" applyProtection="0"/>
    <xf numFmtId="0" fontId="9" fillId="30" borderId="0" applyNumberFormat="0" applyBorder="0" applyAlignment="0" applyProtection="0"/>
    <xf numFmtId="0" fontId="9" fillId="34" borderId="0" applyNumberFormat="0" applyBorder="0" applyAlignment="0" applyProtection="0"/>
    <xf numFmtId="3" fontId="122" fillId="0" borderId="7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272" fillId="59" borderId="53"/>
    <xf numFmtId="0" fontId="272" fillId="59" borderId="53"/>
    <xf numFmtId="0" fontId="272" fillId="59" borderId="53"/>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272" fillId="59" borderId="53"/>
    <xf numFmtId="0" fontId="9" fillId="0" borderId="0"/>
    <xf numFmtId="4" fontId="219" fillId="78" borderId="78" applyNumberFormat="0" applyProtection="0">
      <alignment horizontal="left" vertical="center" indent="1"/>
    </xf>
    <xf numFmtId="0" fontId="91" fillId="0" borderId="67" applyNumberFormat="0" applyAlignment="0" applyProtection="0">
      <alignment horizontal="left" vertical="center"/>
    </xf>
    <xf numFmtId="0" fontId="272" fillId="59" borderId="53"/>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272" fillId="59" borderId="53"/>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272" fillId="59" borderId="53"/>
    <xf numFmtId="0" fontId="9" fillId="0" borderId="0"/>
    <xf numFmtId="1" fontId="176" fillId="0" borderId="73">
      <alignment vertical="top"/>
    </xf>
    <xf numFmtId="0" fontId="272" fillId="59" borderId="53"/>
    <xf numFmtId="187" fontId="188" fillId="0" borderId="70" applyNumberFormat="0" applyFont="0" applyFill="0" applyAlignment="0">
      <alignment horizontal="left"/>
    </xf>
    <xf numFmtId="239" fontId="22" fillId="0" borderId="71">
      <alignment vertical="center"/>
    </xf>
    <xf numFmtId="198" fontId="22" fillId="0" borderId="71">
      <alignment vertical="center"/>
    </xf>
    <xf numFmtId="0" fontId="202" fillId="0" borderId="49"/>
    <xf numFmtId="10" fontId="126" fillId="64" borderId="70" applyNumberFormat="0" applyBorder="0" applyAlignment="0" applyProtection="0"/>
    <xf numFmtId="187" fontId="205" fillId="66" borderId="70" applyNumberFormat="0" applyAlignment="0">
      <alignment horizontal="left"/>
    </xf>
    <xf numFmtId="1" fontId="176" fillId="0" borderId="73">
      <alignment vertical="top"/>
    </xf>
    <xf numFmtId="0" fontId="210" fillId="0" borderId="70">
      <alignment horizontal="center"/>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72" fillId="59" borderId="53"/>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72" fillId="59" borderId="53"/>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1" fillId="0" borderId="74" applyNumberFormat="0" applyAlignment="0" applyProtection="0">
      <alignment horizontal="left" vertical="center"/>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72" fillId="59" borderId="53"/>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1" fillId="0" borderId="57" applyNumberFormat="0" applyAlignment="0" applyProtection="0">
      <alignment horizontal="left" vertical="center"/>
    </xf>
    <xf numFmtId="0" fontId="9" fillId="0" borderId="0"/>
    <xf numFmtId="0" fontId="272" fillId="59" borderId="53"/>
    <xf numFmtId="0" fontId="9" fillId="0" borderId="0"/>
    <xf numFmtId="0" fontId="9" fillId="0" borderId="0"/>
    <xf numFmtId="0" fontId="9" fillId="0" borderId="0"/>
    <xf numFmtId="0" fontId="9" fillId="0" borderId="0"/>
    <xf numFmtId="0" fontId="9" fillId="0" borderId="0"/>
    <xf numFmtId="220" fontId="9" fillId="0" borderId="0">
      <protection locked="0"/>
    </xf>
    <xf numFmtId="250" fontId="9" fillId="0" borderId="0">
      <protection locked="0"/>
    </xf>
    <xf numFmtId="0" fontId="9" fillId="0" borderId="0">
      <protection locked="0"/>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72" fillId="59" borderId="53"/>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234" fontId="9" fillId="0" borderId="0"/>
    <xf numFmtId="0" fontId="9" fillId="0" borderId="0"/>
    <xf numFmtId="0" fontId="9" fillId="0" borderId="0"/>
    <xf numFmtId="0" fontId="9" fillId="0" borderId="0"/>
    <xf numFmtId="0" fontId="9" fillId="0" borderId="0"/>
    <xf numFmtId="0" fontId="9" fillId="0" borderId="0"/>
    <xf numFmtId="0" fontId="9" fillId="5" borderId="16" applyNumberFormat="0" applyFont="0" applyAlignment="0" applyProtection="0"/>
    <xf numFmtId="0" fontId="9" fillId="5" borderId="16" applyNumberFormat="0" applyFont="0" applyAlignment="0" applyProtection="0"/>
    <xf numFmtId="0" fontId="9" fillId="5" borderId="16"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218" fillId="0" borderId="2">
      <alignment horizontal="center"/>
    </xf>
    <xf numFmtId="0" fontId="9" fillId="0" borderId="0"/>
    <xf numFmtId="0" fontId="272" fillId="59" borderId="53"/>
    <xf numFmtId="187" fontId="188" fillId="0" borderId="70" applyNumberFormat="0" applyFont="0" applyFill="0" applyAlignment="0">
      <alignment horizontal="left"/>
    </xf>
    <xf numFmtId="187" fontId="205" fillId="0" borderId="72" applyNumberFormat="0" applyFill="0" applyAlignment="0">
      <alignment horizontal="left"/>
    </xf>
    <xf numFmtId="187" fontId="205" fillId="0" borderId="70" applyNumberFormat="0" applyFill="0" applyAlignment="0">
      <alignment horizontal="left"/>
    </xf>
    <xf numFmtId="0" fontId="9" fillId="0" borderId="0"/>
    <xf numFmtId="43" fontId="9" fillId="0" borderId="0" applyFont="0" applyFill="0" applyBorder="0" applyAlignment="0" applyProtection="0"/>
    <xf numFmtId="0" fontId="272" fillId="59" borderId="53"/>
    <xf numFmtId="176" fontId="9" fillId="0" borderId="0" applyFont="0" applyFill="0" applyBorder="0" applyAlignment="0" applyProtection="0"/>
    <xf numFmtId="175" fontId="9" fillId="0" borderId="0"/>
    <xf numFmtId="0" fontId="9" fillId="0" borderId="0"/>
    <xf numFmtId="175" fontId="9" fillId="0" borderId="0"/>
    <xf numFmtId="43" fontId="9" fillId="0" borderId="0" applyFont="0" applyFill="0" applyBorder="0" applyAlignment="0" applyProtection="0"/>
    <xf numFmtId="0" fontId="272" fillId="59" borderId="53"/>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 fontId="219" fillId="78" borderId="65" applyNumberFormat="0" applyProtection="0">
      <alignment horizontal="left" vertical="center" indent="1"/>
    </xf>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 fontId="219" fillId="78" borderId="75" applyNumberFormat="0" applyProtection="0">
      <alignment horizontal="left" vertical="center" indent="1"/>
    </xf>
    <xf numFmtId="175" fontId="9" fillId="0" borderId="0"/>
    <xf numFmtId="0" fontId="9" fillId="0" borderId="0"/>
    <xf numFmtId="175" fontId="9" fillId="0" borderId="0"/>
    <xf numFmtId="0" fontId="9" fillId="0" borderId="0"/>
    <xf numFmtId="0" fontId="9" fillId="0" borderId="0"/>
    <xf numFmtId="175" fontId="9" fillId="0" borderId="0"/>
    <xf numFmtId="0" fontId="9" fillId="0" borderId="0"/>
    <xf numFmtId="0" fontId="9" fillId="5" borderId="16" applyNumberFormat="0" applyFont="0" applyAlignment="0" applyProtection="0"/>
    <xf numFmtId="0" fontId="272" fillId="59" borderId="53"/>
    <xf numFmtId="9" fontId="9" fillId="0" borderId="0" applyFont="0" applyFill="0" applyBorder="0" applyAlignment="0" applyProtection="0"/>
    <xf numFmtId="0" fontId="272" fillId="59" borderId="53"/>
    <xf numFmtId="9" fontId="9" fillId="0" borderId="0" applyFont="0" applyFill="0" applyBorder="0" applyAlignment="0" applyProtection="0"/>
    <xf numFmtId="0" fontId="272" fillId="59" borderId="53"/>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272" fillId="59" borderId="53"/>
    <xf numFmtId="176" fontId="9" fillId="0" borderId="0" applyFont="0" applyFill="0" applyBorder="0" applyAlignment="0" applyProtection="0"/>
    <xf numFmtId="0" fontId="9" fillId="0" borderId="0"/>
    <xf numFmtId="175" fontId="9" fillId="0" borderId="0"/>
    <xf numFmtId="0" fontId="9" fillId="0" borderId="0"/>
    <xf numFmtId="175" fontId="9" fillId="0" borderId="0"/>
    <xf numFmtId="43" fontId="9" fillId="0" borderId="0" applyFont="0" applyFill="0" applyBorder="0" applyAlignment="0" applyProtection="0"/>
    <xf numFmtId="0" fontId="165" fillId="0" borderId="53"/>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175" fontId="9" fillId="0" borderId="0"/>
    <xf numFmtId="0" fontId="9" fillId="0" borderId="0"/>
    <xf numFmtId="0" fontId="165" fillId="0" borderId="53"/>
    <xf numFmtId="175" fontId="9" fillId="0" borderId="0"/>
    <xf numFmtId="0" fontId="9" fillId="0" borderId="0"/>
    <xf numFmtId="0" fontId="9" fillId="0" borderId="0"/>
    <xf numFmtId="175" fontId="9" fillId="0" borderId="0"/>
    <xf numFmtId="0" fontId="9" fillId="0" borderId="0"/>
    <xf numFmtId="0" fontId="9" fillId="5" borderId="16" applyNumberFormat="0" applyFont="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272" fillId="59" borderId="53"/>
    <xf numFmtId="176" fontId="9" fillId="0" borderId="0" applyFont="0" applyFill="0" applyBorder="0" applyAlignment="0" applyProtection="0"/>
    <xf numFmtId="0" fontId="9" fillId="0" borderId="0"/>
    <xf numFmtId="175" fontId="9" fillId="0" borderId="0"/>
    <xf numFmtId="0" fontId="9" fillId="0" borderId="0"/>
    <xf numFmtId="175"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175" fontId="9" fillId="0" borderId="0"/>
    <xf numFmtId="0" fontId="9" fillId="0" borderId="0"/>
    <xf numFmtId="175" fontId="9" fillId="0" borderId="0"/>
    <xf numFmtId="0" fontId="9" fillId="0" borderId="0"/>
    <xf numFmtId="0" fontId="9" fillId="0" borderId="0"/>
    <xf numFmtId="175" fontId="9" fillId="0" borderId="0"/>
    <xf numFmtId="0" fontId="9" fillId="0" borderId="0"/>
    <xf numFmtId="0" fontId="9" fillId="5" borderId="16" applyNumberFormat="0" applyFont="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4" fontId="9" fillId="0" borderId="0" applyFont="0" applyFill="0" applyBorder="0" applyAlignment="0" applyProtection="0"/>
    <xf numFmtId="44"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168" fontId="9" fillId="0" borderId="0" applyFont="0" applyFill="0" applyBorder="0" applyAlignment="0" applyProtection="0"/>
    <xf numFmtId="0" fontId="9" fillId="0" borderId="0"/>
    <xf numFmtId="0" fontId="272" fillId="59" borderId="53"/>
    <xf numFmtId="0" fontId="165" fillId="0" borderId="53"/>
    <xf numFmtId="0" fontId="9" fillId="13" borderId="0" applyNumberFormat="0" applyBorder="0" applyAlignment="0" applyProtection="0"/>
    <xf numFmtId="0" fontId="9" fillId="17" borderId="0" applyNumberFormat="0" applyBorder="0" applyAlignment="0" applyProtection="0"/>
    <xf numFmtId="0" fontId="9" fillId="21" borderId="0" applyNumberFormat="0" applyBorder="0" applyAlignment="0" applyProtection="0"/>
    <xf numFmtId="0" fontId="9" fillId="25" borderId="0" applyNumberFormat="0" applyBorder="0" applyAlignment="0" applyProtection="0"/>
    <xf numFmtId="0" fontId="9" fillId="29" borderId="0" applyNumberFormat="0" applyBorder="0" applyAlignment="0" applyProtection="0"/>
    <xf numFmtId="0" fontId="9" fillId="33" borderId="0" applyNumberFormat="0" applyBorder="0" applyAlignment="0" applyProtection="0"/>
    <xf numFmtId="216" fontId="9" fillId="14" borderId="0" applyNumberFormat="0" applyBorder="0" applyAlignment="0" applyProtection="0"/>
    <xf numFmtId="217" fontId="9" fillId="14" borderId="0" applyNumberFormat="0" applyBorder="0" applyAlignment="0" applyProtection="0"/>
    <xf numFmtId="218" fontId="9" fillId="14" borderId="0" applyNumberFormat="0" applyBorder="0" applyAlignment="0" applyProtection="0"/>
    <xf numFmtId="0" fontId="9" fillId="14" borderId="0" applyNumberFormat="0" applyBorder="0" applyAlignment="0" applyProtection="0"/>
    <xf numFmtId="0" fontId="9" fillId="18" borderId="0" applyNumberFormat="0" applyBorder="0" applyAlignment="0" applyProtection="0"/>
    <xf numFmtId="0" fontId="9" fillId="22" borderId="0" applyNumberFormat="0" applyBorder="0" applyAlignment="0" applyProtection="0"/>
    <xf numFmtId="0" fontId="9" fillId="26" borderId="0" applyNumberFormat="0" applyBorder="0" applyAlignment="0" applyProtection="0"/>
    <xf numFmtId="0" fontId="9" fillId="30" borderId="0" applyNumberFormat="0" applyBorder="0" applyAlignment="0" applyProtection="0"/>
    <xf numFmtId="0" fontId="9" fillId="34"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272" fillId="59" borderId="53"/>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272" fillId="59" borderId="53"/>
    <xf numFmtId="0" fontId="165" fillId="0" borderId="53"/>
    <xf numFmtId="0" fontId="272" fillId="59" borderId="53"/>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220" fontId="9" fillId="0" borderId="0">
      <protection locked="0"/>
    </xf>
    <xf numFmtId="250" fontId="9" fillId="0" borderId="0">
      <protection locked="0"/>
    </xf>
    <xf numFmtId="0" fontId="9" fillId="0" borderId="0">
      <protection locked="0"/>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234"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234" fontId="9" fillId="0" borderId="0"/>
    <xf numFmtId="0" fontId="9" fillId="0" borderId="0"/>
    <xf numFmtId="0" fontId="9" fillId="0" borderId="0"/>
    <xf numFmtId="0" fontId="9" fillId="0" borderId="0"/>
    <xf numFmtId="0" fontId="9" fillId="0" borderId="0"/>
    <xf numFmtId="0" fontId="9" fillId="0" borderId="0"/>
    <xf numFmtId="0" fontId="272" fillId="59" borderId="53"/>
    <xf numFmtId="0" fontId="9" fillId="5" borderId="16" applyNumberFormat="0" applyFont="0" applyAlignment="0" applyProtection="0"/>
    <xf numFmtId="0" fontId="9" fillId="5" borderId="16" applyNumberFormat="0" applyFont="0" applyAlignment="0" applyProtection="0"/>
    <xf numFmtId="0" fontId="9" fillId="5" borderId="16"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272" fillId="59" borderId="53"/>
    <xf numFmtId="43" fontId="9" fillId="0" borderId="0" applyFont="0" applyFill="0" applyBorder="0" applyAlignment="0" applyProtection="0"/>
    <xf numFmtId="0" fontId="272" fillId="59" borderId="53"/>
    <xf numFmtId="0" fontId="165" fillId="0" borderId="53"/>
    <xf numFmtId="176" fontId="9" fillId="0" borderId="0" applyFont="0" applyFill="0" applyBorder="0" applyAlignment="0" applyProtection="0"/>
    <xf numFmtId="175" fontId="9" fillId="0" borderId="0"/>
    <xf numFmtId="0" fontId="9" fillId="0" borderId="0"/>
    <xf numFmtId="175" fontId="9" fillId="0" borderId="0"/>
    <xf numFmtId="43" fontId="9" fillId="0" borderId="0" applyFont="0" applyFill="0" applyBorder="0" applyAlignment="0" applyProtection="0"/>
    <xf numFmtId="1" fontId="176" fillId="0" borderId="54">
      <alignment vertical="top"/>
    </xf>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165" fillId="0" borderId="53"/>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175" fontId="9" fillId="0" borderId="0"/>
    <xf numFmtId="0" fontId="9" fillId="0" borderId="0"/>
    <xf numFmtId="175" fontId="9" fillId="0" borderId="0"/>
    <xf numFmtId="0" fontId="9" fillId="0" borderId="0"/>
    <xf numFmtId="0" fontId="9" fillId="0" borderId="0"/>
    <xf numFmtId="175" fontId="9" fillId="0" borderId="0"/>
    <xf numFmtId="0" fontId="9" fillId="0" borderId="0"/>
    <xf numFmtId="1" fontId="176" fillId="0" borderId="79">
      <alignment vertical="top"/>
    </xf>
    <xf numFmtId="0" fontId="9" fillId="5" borderId="16" applyNumberFormat="0" applyFont="0" applyAlignment="0" applyProtection="0"/>
    <xf numFmtId="9" fontId="9" fillId="0" borderId="0" applyFont="0" applyFill="0" applyBorder="0" applyAlignment="0" applyProtection="0"/>
    <xf numFmtId="1" fontId="176" fillId="0" borderId="66">
      <alignment vertical="top"/>
    </xf>
    <xf numFmtId="9"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176" fontId="9" fillId="0" borderId="0" applyFont="0" applyFill="0" applyBorder="0" applyAlignment="0" applyProtection="0"/>
    <xf numFmtId="0" fontId="9" fillId="0" borderId="0"/>
    <xf numFmtId="175" fontId="9" fillId="0" borderId="0"/>
    <xf numFmtId="0" fontId="9" fillId="0" borderId="0"/>
    <xf numFmtId="175"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175" fontId="9" fillId="0" borderId="0"/>
    <xf numFmtId="0" fontId="9" fillId="0" borderId="0"/>
    <xf numFmtId="175" fontId="9" fillId="0" borderId="0"/>
    <xf numFmtId="0" fontId="9" fillId="0" borderId="0"/>
    <xf numFmtId="0" fontId="9" fillId="0" borderId="0"/>
    <xf numFmtId="175" fontId="9" fillId="0" borderId="0"/>
    <xf numFmtId="0" fontId="9" fillId="0" borderId="0"/>
    <xf numFmtId="0" fontId="9" fillId="5" borderId="16" applyNumberFormat="0" applyFont="0" applyAlignment="0" applyProtection="0"/>
    <xf numFmtId="9"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176" fontId="9" fillId="0" borderId="0" applyFont="0" applyFill="0" applyBorder="0" applyAlignment="0" applyProtection="0"/>
    <xf numFmtId="0" fontId="9" fillId="0" borderId="0"/>
    <xf numFmtId="175" fontId="9" fillId="0" borderId="0"/>
    <xf numFmtId="0" fontId="9" fillId="0" borderId="0"/>
    <xf numFmtId="175"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175" fontId="9" fillId="0" borderId="0"/>
    <xf numFmtId="0" fontId="9" fillId="0" borderId="0"/>
    <xf numFmtId="175" fontId="9" fillId="0" borderId="0"/>
    <xf numFmtId="0" fontId="9" fillId="0" borderId="0"/>
    <xf numFmtId="0" fontId="9" fillId="0" borderId="0"/>
    <xf numFmtId="175" fontId="9" fillId="0" borderId="0"/>
    <xf numFmtId="0" fontId="9" fillId="0" borderId="0"/>
    <xf numFmtId="0" fontId="9" fillId="5" borderId="16" applyNumberFormat="0" applyFont="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7"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167" fontId="9" fillId="0" borderId="0" applyFont="0" applyFill="0" applyBorder="0" applyAlignment="0" applyProtection="0"/>
    <xf numFmtId="43" fontId="9" fillId="0" borderId="0" applyFont="0" applyFill="0" applyBorder="0" applyAlignment="0" applyProtection="0"/>
    <xf numFmtId="0" fontId="9" fillId="0" borderId="0"/>
    <xf numFmtId="44"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176" fontId="9" fillId="0" borderId="0" applyFont="0" applyFill="0" applyBorder="0" applyAlignment="0" applyProtection="0"/>
    <xf numFmtId="0" fontId="9" fillId="0" borderId="0"/>
    <xf numFmtId="175" fontId="9" fillId="0" borderId="0"/>
    <xf numFmtId="0" fontId="9" fillId="0" borderId="0"/>
    <xf numFmtId="175"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175" fontId="9" fillId="0" borderId="0"/>
    <xf numFmtId="0" fontId="9" fillId="0" borderId="0"/>
    <xf numFmtId="175" fontId="9" fillId="0" borderId="0"/>
    <xf numFmtId="0" fontId="9" fillId="0" borderId="0"/>
    <xf numFmtId="0" fontId="9" fillId="0" borderId="0"/>
    <xf numFmtId="175" fontId="9" fillId="0" borderId="0"/>
    <xf numFmtId="0" fontId="9" fillId="0" borderId="0"/>
    <xf numFmtId="0" fontId="9" fillId="5" borderId="16" applyNumberFormat="0" applyFont="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176" fontId="9" fillId="0" borderId="0" applyFont="0" applyFill="0" applyBorder="0" applyAlignment="0" applyProtection="0"/>
    <xf numFmtId="0" fontId="9" fillId="0" borderId="0"/>
    <xf numFmtId="175" fontId="9" fillId="0" borderId="0"/>
    <xf numFmtId="0" fontId="9" fillId="0" borderId="0"/>
    <xf numFmtId="175"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175" fontId="9" fillId="0" borderId="0"/>
    <xf numFmtId="0" fontId="9" fillId="0" borderId="0"/>
    <xf numFmtId="175" fontId="9" fillId="0" borderId="0"/>
    <xf numFmtId="0" fontId="9" fillId="0" borderId="0"/>
    <xf numFmtId="0" fontId="9" fillId="0" borderId="0"/>
    <xf numFmtId="175" fontId="9" fillId="0" borderId="0"/>
    <xf numFmtId="0" fontId="9" fillId="0" borderId="0"/>
    <xf numFmtId="0" fontId="9" fillId="5" borderId="16" applyNumberFormat="0" applyFont="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7"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167" fontId="9" fillId="0" borderId="0" applyFont="0" applyFill="0" applyBorder="0" applyAlignment="0" applyProtection="0"/>
    <xf numFmtId="43" fontId="9" fillId="0" borderId="0" applyFont="0" applyFill="0" applyBorder="0" applyAlignment="0" applyProtection="0"/>
    <xf numFmtId="0" fontId="9" fillId="0" borderId="0"/>
    <xf numFmtId="44"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176" fontId="9" fillId="0" borderId="0" applyFont="0" applyFill="0" applyBorder="0" applyAlignment="0" applyProtection="0"/>
    <xf numFmtId="0" fontId="9" fillId="0" borderId="0"/>
    <xf numFmtId="175" fontId="9" fillId="0" borderId="0"/>
    <xf numFmtId="0" fontId="9" fillId="0" borderId="0"/>
    <xf numFmtId="175"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175" fontId="9" fillId="0" borderId="0"/>
    <xf numFmtId="0" fontId="9" fillId="0" borderId="0"/>
    <xf numFmtId="175" fontId="9" fillId="0" borderId="0"/>
    <xf numFmtId="0" fontId="9" fillId="0" borderId="0"/>
    <xf numFmtId="0" fontId="9" fillId="0" borderId="0"/>
    <xf numFmtId="175" fontId="9" fillId="0" borderId="0"/>
    <xf numFmtId="0" fontId="9" fillId="0" borderId="0"/>
    <xf numFmtId="0" fontId="9" fillId="5" borderId="16" applyNumberFormat="0" applyFont="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176" fontId="9" fillId="0" borderId="0" applyFont="0" applyFill="0" applyBorder="0" applyAlignment="0" applyProtection="0"/>
    <xf numFmtId="0" fontId="9" fillId="0" borderId="0"/>
    <xf numFmtId="175" fontId="9" fillId="0" borderId="0"/>
    <xf numFmtId="0" fontId="9" fillId="0" borderId="0"/>
    <xf numFmtId="175"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175" fontId="9" fillId="0" borderId="0"/>
    <xf numFmtId="0" fontId="9" fillId="0" borderId="0"/>
    <xf numFmtId="175" fontId="9" fillId="0" borderId="0"/>
    <xf numFmtId="0" fontId="9" fillId="0" borderId="0"/>
    <xf numFmtId="0" fontId="9" fillId="0" borderId="0"/>
    <xf numFmtId="175" fontId="9" fillId="0" borderId="0"/>
    <xf numFmtId="0" fontId="9" fillId="0" borderId="0"/>
    <xf numFmtId="0" fontId="9" fillId="5" borderId="16" applyNumberFormat="0" applyFont="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7"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167" fontId="9" fillId="0" borderId="0" applyFont="0" applyFill="0" applyBorder="0" applyAlignment="0" applyProtection="0"/>
    <xf numFmtId="43" fontId="9" fillId="0" borderId="0" applyFont="0" applyFill="0" applyBorder="0" applyAlignment="0" applyProtection="0"/>
    <xf numFmtId="0" fontId="9" fillId="0" borderId="0"/>
    <xf numFmtId="44"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176" fontId="9" fillId="0" borderId="0" applyFont="0" applyFill="0" applyBorder="0" applyAlignment="0" applyProtection="0"/>
    <xf numFmtId="0" fontId="9" fillId="0" borderId="0"/>
    <xf numFmtId="175" fontId="9" fillId="0" borderId="0"/>
    <xf numFmtId="0" fontId="9" fillId="0" borderId="0"/>
    <xf numFmtId="175"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175" fontId="9" fillId="0" borderId="0"/>
    <xf numFmtId="0" fontId="9" fillId="0" borderId="0"/>
    <xf numFmtId="175" fontId="9" fillId="0" borderId="0"/>
    <xf numFmtId="0" fontId="9" fillId="0" borderId="0"/>
    <xf numFmtId="0" fontId="9" fillId="0" borderId="0"/>
    <xf numFmtId="175" fontId="9" fillId="0" borderId="0"/>
    <xf numFmtId="0" fontId="9" fillId="0" borderId="0"/>
    <xf numFmtId="0" fontId="9" fillId="5" borderId="16" applyNumberFormat="0" applyFont="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176" fontId="9" fillId="0" borderId="0" applyFont="0" applyFill="0" applyBorder="0" applyAlignment="0" applyProtection="0"/>
    <xf numFmtId="0" fontId="9" fillId="0" borderId="0"/>
    <xf numFmtId="175" fontId="9" fillId="0" borderId="0"/>
    <xf numFmtId="0" fontId="9" fillId="0" borderId="0"/>
    <xf numFmtId="175"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175" fontId="9" fillId="0" borderId="0"/>
    <xf numFmtId="0" fontId="9" fillId="0" borderId="0"/>
    <xf numFmtId="175" fontId="9" fillId="0" borderId="0"/>
    <xf numFmtId="0" fontId="9" fillId="0" borderId="0"/>
    <xf numFmtId="0" fontId="9" fillId="0" borderId="0"/>
    <xf numFmtId="175" fontId="9" fillId="0" borderId="0"/>
    <xf numFmtId="0" fontId="9" fillId="0" borderId="0"/>
    <xf numFmtId="0" fontId="9" fillId="5" borderId="16" applyNumberFormat="0" applyFont="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7"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167" fontId="9" fillId="0" borderId="0" applyFont="0" applyFill="0" applyBorder="0" applyAlignment="0" applyProtection="0"/>
    <xf numFmtId="43" fontId="9" fillId="0" borderId="0" applyFont="0" applyFill="0" applyBorder="0" applyAlignment="0" applyProtection="0"/>
    <xf numFmtId="0" fontId="9" fillId="0" borderId="0"/>
    <xf numFmtId="44"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272" fillId="59" borderId="53"/>
    <xf numFmtId="0" fontId="272" fillId="59" borderId="53"/>
    <xf numFmtId="0" fontId="272" fillId="59" borderId="53"/>
    <xf numFmtId="0" fontId="91" fillId="0" borderId="74" applyNumberFormat="0" applyAlignment="0" applyProtection="0">
      <alignment horizontal="left" vertical="center"/>
    </xf>
    <xf numFmtId="4" fontId="219" fillId="78" borderId="75" applyNumberFormat="0" applyProtection="0">
      <alignment horizontal="left" vertical="center" indent="1"/>
    </xf>
    <xf numFmtId="0" fontId="272" fillId="59" borderId="53"/>
    <xf numFmtId="0" fontId="272" fillId="59" borderId="53"/>
    <xf numFmtId="0" fontId="272" fillId="59" borderId="53"/>
    <xf numFmtId="0" fontId="91" fillId="0" borderId="77" applyNumberFormat="0" applyAlignment="0" applyProtection="0">
      <alignment horizontal="left" vertical="center"/>
    </xf>
    <xf numFmtId="0" fontId="272" fillId="59" borderId="53"/>
    <xf numFmtId="1" fontId="176" fillId="0" borderId="66">
      <alignment vertical="top"/>
    </xf>
    <xf numFmtId="0" fontId="272" fillId="59" borderId="53"/>
    <xf numFmtId="0" fontId="272" fillId="59" borderId="53"/>
    <xf numFmtId="0" fontId="272" fillId="59" borderId="53"/>
    <xf numFmtId="0" fontId="272" fillId="59" borderId="53"/>
    <xf numFmtId="0" fontId="272" fillId="59" borderId="53"/>
    <xf numFmtId="0" fontId="91" fillId="0" borderId="67" applyNumberFormat="0" applyAlignment="0" applyProtection="0">
      <alignment horizontal="left" vertical="center"/>
    </xf>
    <xf numFmtId="0" fontId="272" fillId="59" borderId="53"/>
    <xf numFmtId="0" fontId="272" fillId="59" borderId="53"/>
    <xf numFmtId="0" fontId="272" fillId="59" borderId="53"/>
    <xf numFmtId="0" fontId="272" fillId="59" borderId="53"/>
    <xf numFmtId="0" fontId="272" fillId="59" borderId="53"/>
    <xf numFmtId="0" fontId="272" fillId="59" borderId="53"/>
    <xf numFmtId="0" fontId="91" fillId="0" borderId="77" applyNumberFormat="0" applyAlignment="0" applyProtection="0">
      <alignment horizontal="left" vertical="center"/>
    </xf>
    <xf numFmtId="0" fontId="272" fillId="59" borderId="53"/>
    <xf numFmtId="1" fontId="176" fillId="0" borderId="76">
      <alignment vertical="top"/>
    </xf>
    <xf numFmtId="0" fontId="91" fillId="0" borderId="80" applyNumberFormat="0" applyAlignment="0" applyProtection="0">
      <alignment horizontal="left" vertical="center"/>
    </xf>
    <xf numFmtId="0" fontId="272" fillId="59" borderId="53"/>
    <xf numFmtId="0" fontId="272" fillId="59" borderId="53"/>
    <xf numFmtId="0" fontId="272" fillId="59" borderId="53"/>
    <xf numFmtId="0" fontId="9" fillId="0" borderId="0"/>
    <xf numFmtId="0" fontId="272" fillId="59" borderId="53"/>
    <xf numFmtId="4" fontId="219" fillId="78" borderId="78" applyNumberFormat="0" applyProtection="0">
      <alignment horizontal="left" vertical="center" indent="1"/>
    </xf>
    <xf numFmtId="1" fontId="176" fillId="0" borderId="79">
      <alignment vertical="top"/>
    </xf>
    <xf numFmtId="0" fontId="272" fillId="59" borderId="53"/>
    <xf numFmtId="4" fontId="219" fillId="78" borderId="65" applyNumberFormat="0" applyProtection="0">
      <alignment horizontal="left" vertical="center" indent="1"/>
    </xf>
    <xf numFmtId="0" fontId="272" fillId="59" borderId="53"/>
    <xf numFmtId="0" fontId="272" fillId="59" borderId="53"/>
    <xf numFmtId="196" fontId="128" fillId="0" borderId="0"/>
    <xf numFmtId="43" fontId="128" fillId="0" borderId="0" applyFont="0" applyFill="0" applyBorder="0" applyAlignment="0" applyProtection="0"/>
    <xf numFmtId="9" fontId="128" fillId="0" borderId="0" applyFont="0" applyFill="0" applyBorder="0" applyAlignment="0" applyProtection="0"/>
    <xf numFmtId="189" fontId="9" fillId="0" borderId="0"/>
    <xf numFmtId="189" fontId="9" fillId="0" borderId="0"/>
    <xf numFmtId="0" fontId="137" fillId="36" borderId="0" applyNumberFormat="0" applyBorder="0" applyAlignment="0" applyProtection="0"/>
    <xf numFmtId="0" fontId="137" fillId="36" borderId="0" applyNumberFormat="0" applyBorder="0" applyAlignment="0" applyProtection="0"/>
    <xf numFmtId="0" fontId="137" fillId="36" borderId="0" applyNumberFormat="0" applyBorder="0" applyAlignment="0" applyProtection="0"/>
    <xf numFmtId="0" fontId="137" fillId="36" borderId="0" applyNumberFormat="0" applyBorder="0" applyAlignment="0" applyProtection="0"/>
    <xf numFmtId="0" fontId="137" fillId="36" borderId="0" applyNumberFormat="0" applyBorder="0" applyAlignment="0" applyProtection="0"/>
    <xf numFmtId="0" fontId="137" fillId="36" borderId="0" applyNumberFormat="0" applyBorder="0" applyAlignment="0" applyProtection="0"/>
    <xf numFmtId="0" fontId="137" fillId="36" borderId="0" applyNumberFormat="0" applyBorder="0" applyAlignment="0" applyProtection="0"/>
    <xf numFmtId="0" fontId="137" fillId="36" borderId="0" applyNumberFormat="0" applyBorder="0" applyAlignment="0" applyProtection="0"/>
    <xf numFmtId="0" fontId="137" fillId="36" borderId="0" applyNumberFormat="0" applyBorder="0" applyAlignment="0" applyProtection="0"/>
    <xf numFmtId="0" fontId="137" fillId="36" borderId="0" applyNumberFormat="0" applyBorder="0" applyAlignment="0" applyProtection="0"/>
    <xf numFmtId="0" fontId="137" fillId="36" borderId="0" applyNumberFormat="0" applyBorder="0" applyAlignment="0" applyProtection="0"/>
    <xf numFmtId="0" fontId="137" fillId="36" borderId="0" applyNumberFormat="0" applyBorder="0" applyAlignment="0" applyProtection="0"/>
    <xf numFmtId="0" fontId="137" fillId="36" borderId="0" applyNumberFormat="0" applyBorder="0" applyAlignment="0" applyProtection="0"/>
    <xf numFmtId="0" fontId="137" fillId="36" borderId="0" applyNumberFormat="0" applyBorder="0" applyAlignment="0" applyProtection="0"/>
    <xf numFmtId="0" fontId="137" fillId="36" borderId="0" applyNumberFormat="0" applyBorder="0" applyAlignment="0" applyProtection="0"/>
    <xf numFmtId="0" fontId="137" fillId="36" borderId="0" applyNumberFormat="0" applyBorder="0" applyAlignment="0" applyProtection="0"/>
    <xf numFmtId="0" fontId="137" fillId="37" borderId="0" applyNumberFormat="0" applyBorder="0" applyAlignment="0" applyProtection="0"/>
    <xf numFmtId="0" fontId="137" fillId="37" borderId="0" applyNumberFormat="0" applyBorder="0" applyAlignment="0" applyProtection="0"/>
    <xf numFmtId="0" fontId="137" fillId="37" borderId="0" applyNumberFormat="0" applyBorder="0" applyAlignment="0" applyProtection="0"/>
    <xf numFmtId="0" fontId="137" fillId="37" borderId="0" applyNumberFormat="0" applyBorder="0" applyAlignment="0" applyProtection="0"/>
    <xf numFmtId="0" fontId="137" fillId="37" borderId="0" applyNumberFormat="0" applyBorder="0" applyAlignment="0" applyProtection="0"/>
    <xf numFmtId="0" fontId="137" fillId="37" borderId="0" applyNumberFormat="0" applyBorder="0" applyAlignment="0" applyProtection="0"/>
    <xf numFmtId="0" fontId="137" fillId="37" borderId="0" applyNumberFormat="0" applyBorder="0" applyAlignment="0" applyProtection="0"/>
    <xf numFmtId="0" fontId="137" fillId="37" borderId="0" applyNumberFormat="0" applyBorder="0" applyAlignment="0" applyProtection="0"/>
    <xf numFmtId="0" fontId="137" fillId="37" borderId="0" applyNumberFormat="0" applyBorder="0" applyAlignment="0" applyProtection="0"/>
    <xf numFmtId="0" fontId="137" fillId="37" borderId="0" applyNumberFormat="0" applyBorder="0" applyAlignment="0" applyProtection="0"/>
    <xf numFmtId="0" fontId="137" fillId="37" borderId="0" applyNumberFormat="0" applyBorder="0" applyAlignment="0" applyProtection="0"/>
    <xf numFmtId="0" fontId="137" fillId="37" borderId="0" applyNumberFormat="0" applyBorder="0" applyAlignment="0" applyProtection="0"/>
    <xf numFmtId="0" fontId="137" fillId="37" borderId="0" applyNumberFormat="0" applyBorder="0" applyAlignment="0" applyProtection="0"/>
    <xf numFmtId="0" fontId="137" fillId="37" borderId="0" applyNumberFormat="0" applyBorder="0" applyAlignment="0" applyProtection="0"/>
    <xf numFmtId="0" fontId="137" fillId="37" borderId="0" applyNumberFormat="0" applyBorder="0" applyAlignment="0" applyProtection="0"/>
    <xf numFmtId="0" fontId="137" fillId="37" borderId="0" applyNumberFormat="0" applyBorder="0" applyAlignment="0" applyProtection="0"/>
    <xf numFmtId="0" fontId="137" fillId="38" borderId="0" applyNumberFormat="0" applyBorder="0" applyAlignment="0" applyProtection="0"/>
    <xf numFmtId="0" fontId="137" fillId="38" borderId="0" applyNumberFormat="0" applyBorder="0" applyAlignment="0" applyProtection="0"/>
    <xf numFmtId="0" fontId="137" fillId="38" borderId="0" applyNumberFormat="0" applyBorder="0" applyAlignment="0" applyProtection="0"/>
    <xf numFmtId="0" fontId="137" fillId="38" borderId="0" applyNumberFormat="0" applyBorder="0" applyAlignment="0" applyProtection="0"/>
    <xf numFmtId="0" fontId="137" fillId="38" borderId="0" applyNumberFormat="0" applyBorder="0" applyAlignment="0" applyProtection="0"/>
    <xf numFmtId="0" fontId="137" fillId="38" borderId="0" applyNumberFormat="0" applyBorder="0" applyAlignment="0" applyProtection="0"/>
    <xf numFmtId="0" fontId="137" fillId="38" borderId="0" applyNumberFormat="0" applyBorder="0" applyAlignment="0" applyProtection="0"/>
    <xf numFmtId="0" fontId="137" fillId="38" borderId="0" applyNumberFormat="0" applyBorder="0" applyAlignment="0" applyProtection="0"/>
    <xf numFmtId="0" fontId="137" fillId="38" borderId="0" applyNumberFormat="0" applyBorder="0" applyAlignment="0" applyProtection="0"/>
    <xf numFmtId="0" fontId="137" fillId="38" borderId="0" applyNumberFormat="0" applyBorder="0" applyAlignment="0" applyProtection="0"/>
    <xf numFmtId="0" fontId="137" fillId="38" borderId="0" applyNumberFormat="0" applyBorder="0" applyAlignment="0" applyProtection="0"/>
    <xf numFmtId="0" fontId="137" fillId="38" borderId="0" applyNumberFormat="0" applyBorder="0" applyAlignment="0" applyProtection="0"/>
    <xf numFmtId="0" fontId="137" fillId="38" borderId="0" applyNumberFormat="0" applyBorder="0" applyAlignment="0" applyProtection="0"/>
    <xf numFmtId="0" fontId="137" fillId="38" borderId="0" applyNumberFormat="0" applyBorder="0" applyAlignment="0" applyProtection="0"/>
    <xf numFmtId="0" fontId="137" fillId="38" borderId="0" applyNumberFormat="0" applyBorder="0" applyAlignment="0" applyProtection="0"/>
    <xf numFmtId="0" fontId="137" fillId="38" borderId="0" applyNumberFormat="0" applyBorder="0" applyAlignment="0" applyProtection="0"/>
    <xf numFmtId="0" fontId="137" fillId="39" borderId="0" applyNumberFormat="0" applyBorder="0" applyAlignment="0" applyProtection="0"/>
    <xf numFmtId="0" fontId="137" fillId="39" borderId="0" applyNumberFormat="0" applyBorder="0" applyAlignment="0" applyProtection="0"/>
    <xf numFmtId="0" fontId="137" fillId="39" borderId="0" applyNumberFormat="0" applyBorder="0" applyAlignment="0" applyProtection="0"/>
    <xf numFmtId="0" fontId="137" fillId="39" borderId="0" applyNumberFormat="0" applyBorder="0" applyAlignment="0" applyProtection="0"/>
    <xf numFmtId="0" fontId="137" fillId="39" borderId="0" applyNumberFormat="0" applyBorder="0" applyAlignment="0" applyProtection="0"/>
    <xf numFmtId="0" fontId="137" fillId="39" borderId="0" applyNumberFormat="0" applyBorder="0" applyAlignment="0" applyProtection="0"/>
    <xf numFmtId="0" fontId="137" fillId="39" borderId="0" applyNumberFormat="0" applyBorder="0" applyAlignment="0" applyProtection="0"/>
    <xf numFmtId="0" fontId="137" fillId="39" borderId="0" applyNumberFormat="0" applyBorder="0" applyAlignment="0" applyProtection="0"/>
    <xf numFmtId="0" fontId="137" fillId="39" borderId="0" applyNumberFormat="0" applyBorder="0" applyAlignment="0" applyProtection="0"/>
    <xf numFmtId="0" fontId="137" fillId="39" borderId="0" applyNumberFormat="0" applyBorder="0" applyAlignment="0" applyProtection="0"/>
    <xf numFmtId="0" fontId="137" fillId="39" borderId="0" applyNumberFormat="0" applyBorder="0" applyAlignment="0" applyProtection="0"/>
    <xf numFmtId="0" fontId="137" fillId="39" borderId="0" applyNumberFormat="0" applyBorder="0" applyAlignment="0" applyProtection="0"/>
    <xf numFmtId="0" fontId="137" fillId="39" borderId="0" applyNumberFormat="0" applyBorder="0" applyAlignment="0" applyProtection="0"/>
    <xf numFmtId="0" fontId="137" fillId="39" borderId="0" applyNumberFormat="0" applyBorder="0" applyAlignment="0" applyProtection="0"/>
    <xf numFmtId="0" fontId="137" fillId="39" borderId="0" applyNumberFormat="0" applyBorder="0" applyAlignment="0" applyProtection="0"/>
    <xf numFmtId="0" fontId="137" fillId="39" borderId="0" applyNumberFormat="0" applyBorder="0" applyAlignment="0" applyProtection="0"/>
    <xf numFmtId="0" fontId="137" fillId="40" borderId="0" applyNumberFormat="0" applyBorder="0" applyAlignment="0" applyProtection="0"/>
    <xf numFmtId="0" fontId="137" fillId="40" borderId="0" applyNumberFormat="0" applyBorder="0" applyAlignment="0" applyProtection="0"/>
    <xf numFmtId="0" fontId="137" fillId="40" borderId="0" applyNumberFormat="0" applyBorder="0" applyAlignment="0" applyProtection="0"/>
    <xf numFmtId="0" fontId="137" fillId="40" borderId="0" applyNumberFormat="0" applyBorder="0" applyAlignment="0" applyProtection="0"/>
    <xf numFmtId="0" fontId="137" fillId="40" borderId="0" applyNumberFormat="0" applyBorder="0" applyAlignment="0" applyProtection="0"/>
    <xf numFmtId="0" fontId="137" fillId="40" borderId="0" applyNumberFormat="0" applyBorder="0" applyAlignment="0" applyProtection="0"/>
    <xf numFmtId="0" fontId="137" fillId="40" borderId="0" applyNumberFormat="0" applyBorder="0" applyAlignment="0" applyProtection="0"/>
    <xf numFmtId="0" fontId="137" fillId="40" borderId="0" applyNumberFormat="0" applyBorder="0" applyAlignment="0" applyProtection="0"/>
    <xf numFmtId="0" fontId="137" fillId="40" borderId="0" applyNumberFormat="0" applyBorder="0" applyAlignment="0" applyProtection="0"/>
    <xf numFmtId="0" fontId="137" fillId="40" borderId="0" applyNumberFormat="0" applyBorder="0" applyAlignment="0" applyProtection="0"/>
    <xf numFmtId="0" fontId="137" fillId="40" borderId="0" applyNumberFormat="0" applyBorder="0" applyAlignment="0" applyProtection="0"/>
    <xf numFmtId="0" fontId="137" fillId="40" borderId="0" applyNumberFormat="0" applyBorder="0" applyAlignment="0" applyProtection="0"/>
    <xf numFmtId="0" fontId="137" fillId="40" borderId="0" applyNumberFormat="0" applyBorder="0" applyAlignment="0" applyProtection="0"/>
    <xf numFmtId="0" fontId="137" fillId="40" borderId="0" applyNumberFormat="0" applyBorder="0" applyAlignment="0" applyProtection="0"/>
    <xf numFmtId="0" fontId="137" fillId="40" borderId="0" applyNumberFormat="0" applyBorder="0" applyAlignment="0" applyProtection="0"/>
    <xf numFmtId="0" fontId="137" fillId="40" borderId="0" applyNumberFormat="0" applyBorder="0" applyAlignment="0" applyProtection="0"/>
    <xf numFmtId="0" fontId="137" fillId="41" borderId="0" applyNumberFormat="0" applyBorder="0" applyAlignment="0" applyProtection="0"/>
    <xf numFmtId="0" fontId="137" fillId="41" borderId="0" applyNumberFormat="0" applyBorder="0" applyAlignment="0" applyProtection="0"/>
    <xf numFmtId="0" fontId="137" fillId="41" borderId="0" applyNumberFormat="0" applyBorder="0" applyAlignment="0" applyProtection="0"/>
    <xf numFmtId="0" fontId="137" fillId="41" borderId="0" applyNumberFormat="0" applyBorder="0" applyAlignment="0" applyProtection="0"/>
    <xf numFmtId="0" fontId="137" fillId="41" borderId="0" applyNumberFormat="0" applyBorder="0" applyAlignment="0" applyProtection="0"/>
    <xf numFmtId="0" fontId="137" fillId="41" borderId="0" applyNumberFormat="0" applyBorder="0" applyAlignment="0" applyProtection="0"/>
    <xf numFmtId="0" fontId="137" fillId="41" borderId="0" applyNumberFormat="0" applyBorder="0" applyAlignment="0" applyProtection="0"/>
    <xf numFmtId="0" fontId="137" fillId="41" borderId="0" applyNumberFormat="0" applyBorder="0" applyAlignment="0" applyProtection="0"/>
    <xf numFmtId="0" fontId="137" fillId="41" borderId="0" applyNumberFormat="0" applyBorder="0" applyAlignment="0" applyProtection="0"/>
    <xf numFmtId="0" fontId="137" fillId="41" borderId="0" applyNumberFormat="0" applyBorder="0" applyAlignment="0" applyProtection="0"/>
    <xf numFmtId="0" fontId="137" fillId="41" borderId="0" applyNumberFormat="0" applyBorder="0" applyAlignment="0" applyProtection="0"/>
    <xf numFmtId="0" fontId="137" fillId="41" borderId="0" applyNumberFormat="0" applyBorder="0" applyAlignment="0" applyProtection="0"/>
    <xf numFmtId="0" fontId="137" fillId="41" borderId="0" applyNumberFormat="0" applyBorder="0" applyAlignment="0" applyProtection="0"/>
    <xf numFmtId="0" fontId="137" fillId="41" borderId="0" applyNumberFormat="0" applyBorder="0" applyAlignment="0" applyProtection="0"/>
    <xf numFmtId="0" fontId="137" fillId="41" borderId="0" applyNumberFormat="0" applyBorder="0" applyAlignment="0" applyProtection="0"/>
    <xf numFmtId="0" fontId="137" fillId="41" borderId="0" applyNumberFormat="0" applyBorder="0" applyAlignment="0" applyProtection="0"/>
    <xf numFmtId="0" fontId="137" fillId="42" borderId="0" applyNumberFormat="0" applyBorder="0" applyAlignment="0" applyProtection="0"/>
    <xf numFmtId="0" fontId="137" fillId="42" borderId="0" applyNumberFormat="0" applyBorder="0" applyAlignment="0" applyProtection="0"/>
    <xf numFmtId="0" fontId="137" fillId="42" borderId="0" applyNumberFormat="0" applyBorder="0" applyAlignment="0" applyProtection="0"/>
    <xf numFmtId="0" fontId="137" fillId="42" borderId="0" applyNumberFormat="0" applyBorder="0" applyAlignment="0" applyProtection="0"/>
    <xf numFmtId="0" fontId="137" fillId="42" borderId="0" applyNumberFormat="0" applyBorder="0" applyAlignment="0" applyProtection="0"/>
    <xf numFmtId="0" fontId="137" fillId="42" borderId="0" applyNumberFormat="0" applyBorder="0" applyAlignment="0" applyProtection="0"/>
    <xf numFmtId="0" fontId="137" fillId="42" borderId="0" applyNumberFormat="0" applyBorder="0" applyAlignment="0" applyProtection="0"/>
    <xf numFmtId="0" fontId="137" fillId="42" borderId="0" applyNumberFormat="0" applyBorder="0" applyAlignment="0" applyProtection="0"/>
    <xf numFmtId="0" fontId="137" fillId="42" borderId="0" applyNumberFormat="0" applyBorder="0" applyAlignment="0" applyProtection="0"/>
    <xf numFmtId="0" fontId="137" fillId="42" borderId="0" applyNumberFormat="0" applyBorder="0" applyAlignment="0" applyProtection="0"/>
    <xf numFmtId="0" fontId="137" fillId="42" borderId="0" applyNumberFormat="0" applyBorder="0" applyAlignment="0" applyProtection="0"/>
    <xf numFmtId="0" fontId="137" fillId="42" borderId="0" applyNumberFormat="0" applyBorder="0" applyAlignment="0" applyProtection="0"/>
    <xf numFmtId="0" fontId="137" fillId="42" borderId="0" applyNumberFormat="0" applyBorder="0" applyAlignment="0" applyProtection="0"/>
    <xf numFmtId="0" fontId="137" fillId="42" borderId="0" applyNumberFormat="0" applyBorder="0" applyAlignment="0" applyProtection="0"/>
    <xf numFmtId="0" fontId="137" fillId="42" borderId="0" applyNumberFormat="0" applyBorder="0" applyAlignment="0" applyProtection="0"/>
    <xf numFmtId="0" fontId="137" fillId="42" borderId="0" applyNumberFormat="0" applyBorder="0" applyAlignment="0" applyProtection="0"/>
    <xf numFmtId="0" fontId="137" fillId="43" borderId="0" applyNumberFormat="0" applyBorder="0" applyAlignment="0" applyProtection="0"/>
    <xf numFmtId="0" fontId="137" fillId="43" borderId="0" applyNumberFormat="0" applyBorder="0" applyAlignment="0" applyProtection="0"/>
    <xf numFmtId="0" fontId="137" fillId="43" borderId="0" applyNumberFormat="0" applyBorder="0" applyAlignment="0" applyProtection="0"/>
    <xf numFmtId="0" fontId="137" fillId="43" borderId="0" applyNumberFormat="0" applyBorder="0" applyAlignment="0" applyProtection="0"/>
    <xf numFmtId="0" fontId="137" fillId="43" borderId="0" applyNumberFormat="0" applyBorder="0" applyAlignment="0" applyProtection="0"/>
    <xf numFmtId="0" fontId="137" fillId="43" borderId="0" applyNumberFormat="0" applyBorder="0" applyAlignment="0" applyProtection="0"/>
    <xf numFmtId="0" fontId="137" fillId="43" borderId="0" applyNumberFormat="0" applyBorder="0" applyAlignment="0" applyProtection="0"/>
    <xf numFmtId="0" fontId="137" fillId="43" borderId="0" applyNumberFormat="0" applyBorder="0" applyAlignment="0" applyProtection="0"/>
    <xf numFmtId="0" fontId="137" fillId="43" borderId="0" applyNumberFormat="0" applyBorder="0" applyAlignment="0" applyProtection="0"/>
    <xf numFmtId="0" fontId="137" fillId="43" borderId="0" applyNumberFormat="0" applyBorder="0" applyAlignment="0" applyProtection="0"/>
    <xf numFmtId="0" fontId="137" fillId="43" borderId="0" applyNumberFormat="0" applyBorder="0" applyAlignment="0" applyProtection="0"/>
    <xf numFmtId="0" fontId="137" fillId="43" borderId="0" applyNumberFormat="0" applyBorder="0" applyAlignment="0" applyProtection="0"/>
    <xf numFmtId="0" fontId="137" fillId="43" borderId="0" applyNumberFormat="0" applyBorder="0" applyAlignment="0" applyProtection="0"/>
    <xf numFmtId="0" fontId="137" fillId="43" borderId="0" applyNumberFormat="0" applyBorder="0" applyAlignment="0" applyProtection="0"/>
    <xf numFmtId="0" fontId="137" fillId="43" borderId="0" applyNumberFormat="0" applyBorder="0" applyAlignment="0" applyProtection="0"/>
    <xf numFmtId="0" fontId="137" fillId="43" borderId="0" applyNumberFormat="0" applyBorder="0" applyAlignment="0" applyProtection="0"/>
    <xf numFmtId="0" fontId="137" fillId="44" borderId="0" applyNumberFormat="0" applyBorder="0" applyAlignment="0" applyProtection="0"/>
    <xf numFmtId="0" fontId="137" fillId="44" borderId="0" applyNumberFormat="0" applyBorder="0" applyAlignment="0" applyProtection="0"/>
    <xf numFmtId="0" fontId="137" fillId="44" borderId="0" applyNumberFormat="0" applyBorder="0" applyAlignment="0" applyProtection="0"/>
    <xf numFmtId="0" fontId="137" fillId="44" borderId="0" applyNumberFormat="0" applyBorder="0" applyAlignment="0" applyProtection="0"/>
    <xf numFmtId="0" fontId="137" fillId="44" borderId="0" applyNumberFormat="0" applyBorder="0" applyAlignment="0" applyProtection="0"/>
    <xf numFmtId="0" fontId="137" fillId="44" borderId="0" applyNumberFormat="0" applyBorder="0" applyAlignment="0" applyProtection="0"/>
    <xf numFmtId="0" fontId="137" fillId="44" borderId="0" applyNumberFormat="0" applyBorder="0" applyAlignment="0" applyProtection="0"/>
    <xf numFmtId="0" fontId="137" fillId="44" borderId="0" applyNumberFormat="0" applyBorder="0" applyAlignment="0" applyProtection="0"/>
    <xf numFmtId="0" fontId="137" fillId="44" borderId="0" applyNumberFormat="0" applyBorder="0" applyAlignment="0" applyProtection="0"/>
    <xf numFmtId="0" fontId="137" fillId="44" borderId="0" applyNumberFormat="0" applyBorder="0" applyAlignment="0" applyProtection="0"/>
    <xf numFmtId="0" fontId="137" fillId="44" borderId="0" applyNumberFormat="0" applyBorder="0" applyAlignment="0" applyProtection="0"/>
    <xf numFmtId="0" fontId="137" fillId="44" borderId="0" applyNumberFormat="0" applyBorder="0" applyAlignment="0" applyProtection="0"/>
    <xf numFmtId="0" fontId="137" fillId="44" borderId="0" applyNumberFormat="0" applyBorder="0" applyAlignment="0" applyProtection="0"/>
    <xf numFmtId="0" fontId="137" fillId="44" borderId="0" applyNumberFormat="0" applyBorder="0" applyAlignment="0" applyProtection="0"/>
    <xf numFmtId="0" fontId="137" fillId="44" borderId="0" applyNumberFormat="0" applyBorder="0" applyAlignment="0" applyProtection="0"/>
    <xf numFmtId="0" fontId="137" fillId="44" borderId="0" applyNumberFormat="0" applyBorder="0" applyAlignment="0" applyProtection="0"/>
    <xf numFmtId="0" fontId="137" fillId="39" borderId="0" applyNumberFormat="0" applyBorder="0" applyAlignment="0" applyProtection="0"/>
    <xf numFmtId="0" fontId="137" fillId="39" borderId="0" applyNumberFormat="0" applyBorder="0" applyAlignment="0" applyProtection="0"/>
    <xf numFmtId="0" fontId="137" fillId="39" borderId="0" applyNumberFormat="0" applyBorder="0" applyAlignment="0" applyProtection="0"/>
    <xf numFmtId="0" fontId="137" fillId="39" borderId="0" applyNumberFormat="0" applyBorder="0" applyAlignment="0" applyProtection="0"/>
    <xf numFmtId="0" fontId="137" fillId="39" borderId="0" applyNumberFormat="0" applyBorder="0" applyAlignment="0" applyProtection="0"/>
    <xf numFmtId="0" fontId="137" fillId="39" borderId="0" applyNumberFormat="0" applyBorder="0" applyAlignment="0" applyProtection="0"/>
    <xf numFmtId="0" fontId="137" fillId="39" borderId="0" applyNumberFormat="0" applyBorder="0" applyAlignment="0" applyProtection="0"/>
    <xf numFmtId="0" fontId="137" fillId="39" borderId="0" applyNumberFormat="0" applyBorder="0" applyAlignment="0" applyProtection="0"/>
    <xf numFmtId="0" fontId="137" fillId="39" borderId="0" applyNumberFormat="0" applyBorder="0" applyAlignment="0" applyProtection="0"/>
    <xf numFmtId="0" fontId="137" fillId="39" borderId="0" applyNumberFormat="0" applyBorder="0" applyAlignment="0" applyProtection="0"/>
    <xf numFmtId="0" fontId="137" fillId="39" borderId="0" applyNumberFormat="0" applyBorder="0" applyAlignment="0" applyProtection="0"/>
    <xf numFmtId="0" fontId="137" fillId="39" borderId="0" applyNumberFormat="0" applyBorder="0" applyAlignment="0" applyProtection="0"/>
    <xf numFmtId="0" fontId="137" fillId="39" borderId="0" applyNumberFormat="0" applyBorder="0" applyAlignment="0" applyProtection="0"/>
    <xf numFmtId="0" fontId="137" fillId="39" borderId="0" applyNumberFormat="0" applyBorder="0" applyAlignment="0" applyProtection="0"/>
    <xf numFmtId="0" fontId="137" fillId="39" borderId="0" applyNumberFormat="0" applyBorder="0" applyAlignment="0" applyProtection="0"/>
    <xf numFmtId="0" fontId="137" fillId="39" borderId="0" applyNumberFormat="0" applyBorder="0" applyAlignment="0" applyProtection="0"/>
    <xf numFmtId="0" fontId="137" fillId="42" borderId="0" applyNumberFormat="0" applyBorder="0" applyAlignment="0" applyProtection="0"/>
    <xf numFmtId="0" fontId="137" fillId="42" borderId="0" applyNumberFormat="0" applyBorder="0" applyAlignment="0" applyProtection="0"/>
    <xf numFmtId="0" fontId="137" fillId="42" borderId="0" applyNumberFormat="0" applyBorder="0" applyAlignment="0" applyProtection="0"/>
    <xf numFmtId="0" fontId="137" fillId="42" borderId="0" applyNumberFormat="0" applyBorder="0" applyAlignment="0" applyProtection="0"/>
    <xf numFmtId="0" fontId="137" fillId="42" borderId="0" applyNumberFormat="0" applyBorder="0" applyAlignment="0" applyProtection="0"/>
    <xf numFmtId="0" fontId="137" fillId="42" borderId="0" applyNumberFormat="0" applyBorder="0" applyAlignment="0" applyProtection="0"/>
    <xf numFmtId="0" fontId="137" fillId="42" borderId="0" applyNumberFormat="0" applyBorder="0" applyAlignment="0" applyProtection="0"/>
    <xf numFmtId="0" fontId="137" fillId="42" borderId="0" applyNumberFormat="0" applyBorder="0" applyAlignment="0" applyProtection="0"/>
    <xf numFmtId="0" fontId="137" fillId="42" borderId="0" applyNumberFormat="0" applyBorder="0" applyAlignment="0" applyProtection="0"/>
    <xf numFmtId="0" fontId="137" fillId="42" borderId="0" applyNumberFormat="0" applyBorder="0" applyAlignment="0" applyProtection="0"/>
    <xf numFmtId="0" fontId="137" fillId="42" borderId="0" applyNumberFormat="0" applyBorder="0" applyAlignment="0" applyProtection="0"/>
    <xf numFmtId="0" fontId="137" fillId="42" borderId="0" applyNumberFormat="0" applyBorder="0" applyAlignment="0" applyProtection="0"/>
    <xf numFmtId="0" fontId="137" fillId="42" borderId="0" applyNumberFormat="0" applyBorder="0" applyAlignment="0" applyProtection="0"/>
    <xf numFmtId="0" fontId="137" fillId="42" borderId="0" applyNumberFormat="0" applyBorder="0" applyAlignment="0" applyProtection="0"/>
    <xf numFmtId="0" fontId="137" fillId="42" borderId="0" applyNumberFormat="0" applyBorder="0" applyAlignment="0" applyProtection="0"/>
    <xf numFmtId="0" fontId="137" fillId="42" borderId="0" applyNumberFormat="0" applyBorder="0" applyAlignment="0" applyProtection="0"/>
    <xf numFmtId="0" fontId="137" fillId="45" borderId="0" applyNumberFormat="0" applyBorder="0" applyAlignment="0" applyProtection="0"/>
    <xf numFmtId="0" fontId="137" fillId="45" borderId="0" applyNumberFormat="0" applyBorder="0" applyAlignment="0" applyProtection="0"/>
    <xf numFmtId="0" fontId="137" fillId="45" borderId="0" applyNumberFormat="0" applyBorder="0" applyAlignment="0" applyProtection="0"/>
    <xf numFmtId="0" fontId="137" fillId="45" borderId="0" applyNumberFormat="0" applyBorder="0" applyAlignment="0" applyProtection="0"/>
    <xf numFmtId="0" fontId="137" fillId="45" borderId="0" applyNumberFormat="0" applyBorder="0" applyAlignment="0" applyProtection="0"/>
    <xf numFmtId="0" fontId="137" fillId="45" borderId="0" applyNumberFormat="0" applyBorder="0" applyAlignment="0" applyProtection="0"/>
    <xf numFmtId="0" fontId="137" fillId="45" borderId="0" applyNumberFormat="0" applyBorder="0" applyAlignment="0" applyProtection="0"/>
    <xf numFmtId="0" fontId="137" fillId="45" borderId="0" applyNumberFormat="0" applyBorder="0" applyAlignment="0" applyProtection="0"/>
    <xf numFmtId="0" fontId="137" fillId="45" borderId="0" applyNumberFormat="0" applyBorder="0" applyAlignment="0" applyProtection="0"/>
    <xf numFmtId="0" fontId="137" fillId="45" borderId="0" applyNumberFormat="0" applyBorder="0" applyAlignment="0" applyProtection="0"/>
    <xf numFmtId="0" fontId="137" fillId="45" borderId="0" applyNumberFormat="0" applyBorder="0" applyAlignment="0" applyProtection="0"/>
    <xf numFmtId="0" fontId="137" fillId="45" borderId="0" applyNumberFormat="0" applyBorder="0" applyAlignment="0" applyProtection="0"/>
    <xf numFmtId="0" fontId="137" fillId="45" borderId="0" applyNumberFormat="0" applyBorder="0" applyAlignment="0" applyProtection="0"/>
    <xf numFmtId="0" fontId="137" fillId="45" borderId="0" applyNumberFormat="0" applyBorder="0" applyAlignment="0" applyProtection="0"/>
    <xf numFmtId="0" fontId="137" fillId="45" borderId="0" applyNumberFormat="0" applyBorder="0" applyAlignment="0" applyProtection="0"/>
    <xf numFmtId="0" fontId="137" fillId="45" borderId="0" applyNumberFormat="0" applyBorder="0" applyAlignment="0" applyProtection="0"/>
    <xf numFmtId="0" fontId="273" fillId="46" borderId="0" applyNumberFormat="0" applyBorder="0" applyAlignment="0" applyProtection="0"/>
    <xf numFmtId="0" fontId="273" fillId="46" borderId="0" applyNumberFormat="0" applyBorder="0" applyAlignment="0" applyProtection="0"/>
    <xf numFmtId="0" fontId="273" fillId="46" borderId="0" applyNumberFormat="0" applyBorder="0" applyAlignment="0" applyProtection="0"/>
    <xf numFmtId="0" fontId="273" fillId="46" borderId="0" applyNumberFormat="0" applyBorder="0" applyAlignment="0" applyProtection="0"/>
    <xf numFmtId="0" fontId="273" fillId="46" borderId="0" applyNumberFormat="0" applyBorder="0" applyAlignment="0" applyProtection="0"/>
    <xf numFmtId="0" fontId="273" fillId="46" borderId="0" applyNumberFormat="0" applyBorder="0" applyAlignment="0" applyProtection="0"/>
    <xf numFmtId="0" fontId="273" fillId="46" borderId="0" applyNumberFormat="0" applyBorder="0" applyAlignment="0" applyProtection="0"/>
    <xf numFmtId="0" fontId="273" fillId="46" borderId="0" applyNumberFormat="0" applyBorder="0" applyAlignment="0" applyProtection="0"/>
    <xf numFmtId="0" fontId="273" fillId="46" borderId="0" applyNumberFormat="0" applyBorder="0" applyAlignment="0" applyProtection="0"/>
    <xf numFmtId="0" fontId="273" fillId="46" borderId="0" applyNumberFormat="0" applyBorder="0" applyAlignment="0" applyProtection="0"/>
    <xf numFmtId="0" fontId="273" fillId="46" borderId="0" applyNumberFormat="0" applyBorder="0" applyAlignment="0" applyProtection="0"/>
    <xf numFmtId="0" fontId="273" fillId="46" borderId="0" applyNumberFormat="0" applyBorder="0" applyAlignment="0" applyProtection="0"/>
    <xf numFmtId="0" fontId="273" fillId="46" borderId="0" applyNumberFormat="0" applyBorder="0" applyAlignment="0" applyProtection="0"/>
    <xf numFmtId="0" fontId="273" fillId="46" borderId="0" applyNumberFormat="0" applyBorder="0" applyAlignment="0" applyProtection="0"/>
    <xf numFmtId="0" fontId="273" fillId="46" borderId="0" applyNumberFormat="0" applyBorder="0" applyAlignment="0" applyProtection="0"/>
    <xf numFmtId="0" fontId="273" fillId="46" borderId="0" applyNumberFormat="0" applyBorder="0" applyAlignment="0" applyProtection="0"/>
    <xf numFmtId="0" fontId="273" fillId="43" borderId="0" applyNumberFormat="0" applyBorder="0" applyAlignment="0" applyProtection="0"/>
    <xf numFmtId="0" fontId="273" fillId="43" borderId="0" applyNumberFormat="0" applyBorder="0" applyAlignment="0" applyProtection="0"/>
    <xf numFmtId="0" fontId="273" fillId="43" borderId="0" applyNumberFormat="0" applyBorder="0" applyAlignment="0" applyProtection="0"/>
    <xf numFmtId="0" fontId="273" fillId="43" borderId="0" applyNumberFormat="0" applyBorder="0" applyAlignment="0" applyProtection="0"/>
    <xf numFmtId="0" fontId="273" fillId="43" borderId="0" applyNumberFormat="0" applyBorder="0" applyAlignment="0" applyProtection="0"/>
    <xf numFmtId="0" fontId="273" fillId="43" borderId="0" applyNumberFormat="0" applyBorder="0" applyAlignment="0" applyProtection="0"/>
    <xf numFmtId="0" fontId="273" fillId="43" borderId="0" applyNumberFormat="0" applyBorder="0" applyAlignment="0" applyProtection="0"/>
    <xf numFmtId="0" fontId="273" fillId="43" borderId="0" applyNumberFormat="0" applyBorder="0" applyAlignment="0" applyProtection="0"/>
    <xf numFmtId="0" fontId="273" fillId="43" borderId="0" applyNumberFormat="0" applyBorder="0" applyAlignment="0" applyProtection="0"/>
    <xf numFmtId="0" fontId="273" fillId="43" borderId="0" applyNumberFormat="0" applyBorder="0" applyAlignment="0" applyProtection="0"/>
    <xf numFmtId="0" fontId="273" fillId="43" borderId="0" applyNumberFormat="0" applyBorder="0" applyAlignment="0" applyProtection="0"/>
    <xf numFmtId="0" fontId="273" fillId="43" borderId="0" applyNumberFormat="0" applyBorder="0" applyAlignment="0" applyProtection="0"/>
    <xf numFmtId="0" fontId="273" fillId="43" borderId="0" applyNumberFormat="0" applyBorder="0" applyAlignment="0" applyProtection="0"/>
    <xf numFmtId="0" fontId="273" fillId="43" borderId="0" applyNumberFormat="0" applyBorder="0" applyAlignment="0" applyProtection="0"/>
    <xf numFmtId="0" fontId="273" fillId="43" borderId="0" applyNumberFormat="0" applyBorder="0" applyAlignment="0" applyProtection="0"/>
    <xf numFmtId="0" fontId="273" fillId="43" borderId="0" applyNumberFormat="0" applyBorder="0" applyAlignment="0" applyProtection="0"/>
    <xf numFmtId="0" fontId="273" fillId="44" borderId="0" applyNumberFormat="0" applyBorder="0" applyAlignment="0" applyProtection="0"/>
    <xf numFmtId="0" fontId="273" fillId="44" borderId="0" applyNumberFormat="0" applyBorder="0" applyAlignment="0" applyProtection="0"/>
    <xf numFmtId="0" fontId="273" fillId="44" borderId="0" applyNumberFormat="0" applyBorder="0" applyAlignment="0" applyProtection="0"/>
    <xf numFmtId="0" fontId="273" fillId="44" borderId="0" applyNumberFormat="0" applyBorder="0" applyAlignment="0" applyProtection="0"/>
    <xf numFmtId="0" fontId="273" fillId="44" borderId="0" applyNumberFormat="0" applyBorder="0" applyAlignment="0" applyProtection="0"/>
    <xf numFmtId="0" fontId="273" fillId="44" borderId="0" applyNumberFormat="0" applyBorder="0" applyAlignment="0" applyProtection="0"/>
    <xf numFmtId="0" fontId="273" fillId="44" borderId="0" applyNumberFormat="0" applyBorder="0" applyAlignment="0" applyProtection="0"/>
    <xf numFmtId="0" fontId="273" fillId="44" borderId="0" applyNumberFormat="0" applyBorder="0" applyAlignment="0" applyProtection="0"/>
    <xf numFmtId="0" fontId="273" fillId="44" borderId="0" applyNumberFormat="0" applyBorder="0" applyAlignment="0" applyProtection="0"/>
    <xf numFmtId="0" fontId="273" fillId="44" borderId="0" applyNumberFormat="0" applyBorder="0" applyAlignment="0" applyProtection="0"/>
    <xf numFmtId="0" fontId="273" fillId="44" borderId="0" applyNumberFormat="0" applyBorder="0" applyAlignment="0" applyProtection="0"/>
    <xf numFmtId="0" fontId="273" fillId="44" borderId="0" applyNumberFormat="0" applyBorder="0" applyAlignment="0" applyProtection="0"/>
    <xf numFmtId="0" fontId="273" fillId="44" borderId="0" applyNumberFormat="0" applyBorder="0" applyAlignment="0" applyProtection="0"/>
    <xf numFmtId="0" fontId="273" fillId="44" borderId="0" applyNumberFormat="0" applyBorder="0" applyAlignment="0" applyProtection="0"/>
    <xf numFmtId="0" fontId="273" fillId="44" borderId="0" applyNumberFormat="0" applyBorder="0" applyAlignment="0" applyProtection="0"/>
    <xf numFmtId="0" fontId="273" fillId="44" borderId="0" applyNumberFormat="0" applyBorder="0" applyAlignment="0" applyProtection="0"/>
    <xf numFmtId="0" fontId="273" fillId="47" borderId="0" applyNumberFormat="0" applyBorder="0" applyAlignment="0" applyProtection="0"/>
    <xf numFmtId="0" fontId="273" fillId="47" borderId="0" applyNumberFormat="0" applyBorder="0" applyAlignment="0" applyProtection="0"/>
    <xf numFmtId="0" fontId="273" fillId="47" borderId="0" applyNumberFormat="0" applyBorder="0" applyAlignment="0" applyProtection="0"/>
    <xf numFmtId="0" fontId="273" fillId="47" borderId="0" applyNumberFormat="0" applyBorder="0" applyAlignment="0" applyProtection="0"/>
    <xf numFmtId="0" fontId="273" fillId="47" borderId="0" applyNumberFormat="0" applyBorder="0" applyAlignment="0" applyProtection="0"/>
    <xf numFmtId="0" fontId="273" fillId="47" borderId="0" applyNumberFormat="0" applyBorder="0" applyAlignment="0" applyProtection="0"/>
    <xf numFmtId="0" fontId="273" fillId="47" borderId="0" applyNumberFormat="0" applyBorder="0" applyAlignment="0" applyProtection="0"/>
    <xf numFmtId="0" fontId="273" fillId="47" borderId="0" applyNumberFormat="0" applyBorder="0" applyAlignment="0" applyProtection="0"/>
    <xf numFmtId="0" fontId="273" fillId="47" borderId="0" applyNumberFormat="0" applyBorder="0" applyAlignment="0" applyProtection="0"/>
    <xf numFmtId="0" fontId="273" fillId="47" borderId="0" applyNumberFormat="0" applyBorder="0" applyAlignment="0" applyProtection="0"/>
    <xf numFmtId="0" fontId="273" fillId="47" borderId="0" applyNumberFormat="0" applyBorder="0" applyAlignment="0" applyProtection="0"/>
    <xf numFmtId="0" fontId="273" fillId="47" borderId="0" applyNumberFormat="0" applyBorder="0" applyAlignment="0" applyProtection="0"/>
    <xf numFmtId="0" fontId="273" fillId="47" borderId="0" applyNumberFormat="0" applyBorder="0" applyAlignment="0" applyProtection="0"/>
    <xf numFmtId="0" fontId="273" fillId="47" borderId="0" applyNumberFormat="0" applyBorder="0" applyAlignment="0" applyProtection="0"/>
    <xf numFmtId="0" fontId="273" fillId="47" borderId="0" applyNumberFormat="0" applyBorder="0" applyAlignment="0" applyProtection="0"/>
    <xf numFmtId="0" fontId="273" fillId="47" borderId="0" applyNumberFormat="0" applyBorder="0" applyAlignment="0" applyProtection="0"/>
    <xf numFmtId="0" fontId="273" fillId="48" borderId="0" applyNumberFormat="0" applyBorder="0" applyAlignment="0" applyProtection="0"/>
    <xf numFmtId="0" fontId="273" fillId="48" borderId="0" applyNumberFormat="0" applyBorder="0" applyAlignment="0" applyProtection="0"/>
    <xf numFmtId="0" fontId="273" fillId="48" borderId="0" applyNumberFormat="0" applyBorder="0" applyAlignment="0" applyProtection="0"/>
    <xf numFmtId="0" fontId="273" fillId="48" borderId="0" applyNumberFormat="0" applyBorder="0" applyAlignment="0" applyProtection="0"/>
    <xf numFmtId="0" fontId="273" fillId="48" borderId="0" applyNumberFormat="0" applyBorder="0" applyAlignment="0" applyProtection="0"/>
    <xf numFmtId="0" fontId="273" fillId="48" borderId="0" applyNumberFormat="0" applyBorder="0" applyAlignment="0" applyProtection="0"/>
    <xf numFmtId="0" fontId="273" fillId="48" borderId="0" applyNumberFormat="0" applyBorder="0" applyAlignment="0" applyProtection="0"/>
    <xf numFmtId="0" fontId="273" fillId="48" borderId="0" applyNumberFormat="0" applyBorder="0" applyAlignment="0" applyProtection="0"/>
    <xf numFmtId="0" fontId="273" fillId="48" borderId="0" applyNumberFormat="0" applyBorder="0" applyAlignment="0" applyProtection="0"/>
    <xf numFmtId="0" fontId="273" fillId="48" borderId="0" applyNumberFormat="0" applyBorder="0" applyAlignment="0" applyProtection="0"/>
    <xf numFmtId="0" fontId="273" fillId="48" borderId="0" applyNumberFormat="0" applyBorder="0" applyAlignment="0" applyProtection="0"/>
    <xf numFmtId="0" fontId="273" fillId="48" borderId="0" applyNumberFormat="0" applyBorder="0" applyAlignment="0" applyProtection="0"/>
    <xf numFmtId="0" fontId="273" fillId="48" borderId="0" applyNumberFormat="0" applyBorder="0" applyAlignment="0" applyProtection="0"/>
    <xf numFmtId="0" fontId="273" fillId="48" borderId="0" applyNumberFormat="0" applyBorder="0" applyAlignment="0" applyProtection="0"/>
    <xf numFmtId="0" fontId="273" fillId="48" borderId="0" applyNumberFormat="0" applyBorder="0" applyAlignment="0" applyProtection="0"/>
    <xf numFmtId="0" fontId="273" fillId="48" borderId="0" applyNumberFormat="0" applyBorder="0" applyAlignment="0" applyProtection="0"/>
    <xf numFmtId="0" fontId="273" fillId="49" borderId="0" applyNumberFormat="0" applyBorder="0" applyAlignment="0" applyProtection="0"/>
    <xf numFmtId="0" fontId="273" fillId="49" borderId="0" applyNumberFormat="0" applyBorder="0" applyAlignment="0" applyProtection="0"/>
    <xf numFmtId="0" fontId="273" fillId="49" borderId="0" applyNumberFormat="0" applyBorder="0" applyAlignment="0" applyProtection="0"/>
    <xf numFmtId="0" fontId="273" fillId="49" borderId="0" applyNumberFormat="0" applyBorder="0" applyAlignment="0" applyProtection="0"/>
    <xf numFmtId="0" fontId="273" fillId="49" borderId="0" applyNumberFormat="0" applyBorder="0" applyAlignment="0" applyProtection="0"/>
    <xf numFmtId="0" fontId="273" fillId="49" borderId="0" applyNumberFormat="0" applyBorder="0" applyAlignment="0" applyProtection="0"/>
    <xf numFmtId="0" fontId="273" fillId="49" borderId="0" applyNumberFormat="0" applyBorder="0" applyAlignment="0" applyProtection="0"/>
    <xf numFmtId="0" fontId="273" fillId="49" borderId="0" applyNumberFormat="0" applyBorder="0" applyAlignment="0" applyProtection="0"/>
    <xf numFmtId="0" fontId="273" fillId="49" borderId="0" applyNumberFormat="0" applyBorder="0" applyAlignment="0" applyProtection="0"/>
    <xf numFmtId="0" fontId="273" fillId="49" borderId="0" applyNumberFormat="0" applyBorder="0" applyAlignment="0" applyProtection="0"/>
    <xf numFmtId="0" fontId="273" fillId="49" borderId="0" applyNumberFormat="0" applyBorder="0" applyAlignment="0" applyProtection="0"/>
    <xf numFmtId="0" fontId="273" fillId="49" borderId="0" applyNumberFormat="0" applyBorder="0" applyAlignment="0" applyProtection="0"/>
    <xf numFmtId="0" fontId="273" fillId="49" borderId="0" applyNumberFormat="0" applyBorder="0" applyAlignment="0" applyProtection="0"/>
    <xf numFmtId="0" fontId="273" fillId="49" borderId="0" applyNumberFormat="0" applyBorder="0" applyAlignment="0" applyProtection="0"/>
    <xf numFmtId="0" fontId="273" fillId="49" borderId="0" applyNumberFormat="0" applyBorder="0" applyAlignment="0" applyProtection="0"/>
    <xf numFmtId="0" fontId="273" fillId="49" borderId="0" applyNumberFormat="0" applyBorder="0" applyAlignment="0" applyProtection="0"/>
    <xf numFmtId="0" fontId="273" fillId="50" borderId="0" applyNumberFormat="0" applyBorder="0" applyAlignment="0" applyProtection="0"/>
    <xf numFmtId="0" fontId="273" fillId="50" borderId="0" applyNumberFormat="0" applyBorder="0" applyAlignment="0" applyProtection="0"/>
    <xf numFmtId="0" fontId="273" fillId="50" borderId="0" applyNumberFormat="0" applyBorder="0" applyAlignment="0" applyProtection="0"/>
    <xf numFmtId="0" fontId="273" fillId="50" borderId="0" applyNumberFormat="0" applyBorder="0" applyAlignment="0" applyProtection="0"/>
    <xf numFmtId="0" fontId="273" fillId="50" borderId="0" applyNumberFormat="0" applyBorder="0" applyAlignment="0" applyProtection="0"/>
    <xf numFmtId="0" fontId="273" fillId="50" borderId="0" applyNumberFormat="0" applyBorder="0" applyAlignment="0" applyProtection="0"/>
    <xf numFmtId="0" fontId="273" fillId="50" borderId="0" applyNumberFormat="0" applyBorder="0" applyAlignment="0" applyProtection="0"/>
    <xf numFmtId="0" fontId="273" fillId="50" borderId="0" applyNumberFormat="0" applyBorder="0" applyAlignment="0" applyProtection="0"/>
    <xf numFmtId="0" fontId="273" fillId="50" borderId="0" applyNumberFormat="0" applyBorder="0" applyAlignment="0" applyProtection="0"/>
    <xf numFmtId="0" fontId="273" fillId="50" borderId="0" applyNumberFormat="0" applyBorder="0" applyAlignment="0" applyProtection="0"/>
    <xf numFmtId="0" fontId="273" fillId="50" borderId="0" applyNumberFormat="0" applyBorder="0" applyAlignment="0" applyProtection="0"/>
    <xf numFmtId="0" fontId="273" fillId="50" borderId="0" applyNumberFormat="0" applyBorder="0" applyAlignment="0" applyProtection="0"/>
    <xf numFmtId="0" fontId="273" fillId="50" borderId="0" applyNumberFormat="0" applyBorder="0" applyAlignment="0" applyProtection="0"/>
    <xf numFmtId="0" fontId="273" fillId="50" borderId="0" applyNumberFormat="0" applyBorder="0" applyAlignment="0" applyProtection="0"/>
    <xf numFmtId="0" fontId="273" fillId="50" borderId="0" applyNumberFormat="0" applyBorder="0" applyAlignment="0" applyProtection="0"/>
    <xf numFmtId="0" fontId="273" fillId="50" borderId="0" applyNumberFormat="0" applyBorder="0" applyAlignment="0" applyProtection="0"/>
    <xf numFmtId="0" fontId="273" fillId="51" borderId="0" applyNumberFormat="0" applyBorder="0" applyAlignment="0" applyProtection="0"/>
    <xf numFmtId="0" fontId="273" fillId="51" borderId="0" applyNumberFormat="0" applyBorder="0" applyAlignment="0" applyProtection="0"/>
    <xf numFmtId="0" fontId="273" fillId="51" borderId="0" applyNumberFormat="0" applyBorder="0" applyAlignment="0" applyProtection="0"/>
    <xf numFmtId="0" fontId="273" fillId="51" borderId="0" applyNumberFormat="0" applyBorder="0" applyAlignment="0" applyProtection="0"/>
    <xf numFmtId="0" fontId="273" fillId="51" borderId="0" applyNumberFormat="0" applyBorder="0" applyAlignment="0" applyProtection="0"/>
    <xf numFmtId="0" fontId="273" fillId="51" borderId="0" applyNumberFormat="0" applyBorder="0" applyAlignment="0" applyProtection="0"/>
    <xf numFmtId="0" fontId="273" fillId="51" borderId="0" applyNumberFormat="0" applyBorder="0" applyAlignment="0" applyProtection="0"/>
    <xf numFmtId="0" fontId="273" fillId="51" borderId="0" applyNumberFormat="0" applyBorder="0" applyAlignment="0" applyProtection="0"/>
    <xf numFmtId="0" fontId="273" fillId="51" borderId="0" applyNumberFormat="0" applyBorder="0" applyAlignment="0" applyProtection="0"/>
    <xf numFmtId="0" fontId="273" fillId="51" borderId="0" applyNumberFormat="0" applyBorder="0" applyAlignment="0" applyProtection="0"/>
    <xf numFmtId="0" fontId="273" fillId="51" borderId="0" applyNumberFormat="0" applyBorder="0" applyAlignment="0" applyProtection="0"/>
    <xf numFmtId="0" fontId="273" fillId="51" borderId="0" applyNumberFormat="0" applyBorder="0" applyAlignment="0" applyProtection="0"/>
    <xf numFmtId="0" fontId="273" fillId="51" borderId="0" applyNumberFormat="0" applyBorder="0" applyAlignment="0" applyProtection="0"/>
    <xf numFmtId="0" fontId="273" fillId="51" borderId="0" applyNumberFormat="0" applyBorder="0" applyAlignment="0" applyProtection="0"/>
    <xf numFmtId="0" fontId="273" fillId="51" borderId="0" applyNumberFormat="0" applyBorder="0" applyAlignment="0" applyProtection="0"/>
    <xf numFmtId="0" fontId="273" fillId="51" borderId="0" applyNumberFormat="0" applyBorder="0" applyAlignment="0" applyProtection="0"/>
    <xf numFmtId="0" fontId="273" fillId="52" borderId="0" applyNumberFormat="0" applyBorder="0" applyAlignment="0" applyProtection="0"/>
    <xf numFmtId="0" fontId="273" fillId="52" borderId="0" applyNumberFormat="0" applyBorder="0" applyAlignment="0" applyProtection="0"/>
    <xf numFmtId="0" fontId="273" fillId="52" borderId="0" applyNumberFormat="0" applyBorder="0" applyAlignment="0" applyProtection="0"/>
    <xf numFmtId="0" fontId="273" fillId="52" borderId="0" applyNumberFormat="0" applyBorder="0" applyAlignment="0" applyProtection="0"/>
    <xf numFmtId="0" fontId="273" fillId="52" borderId="0" applyNumberFormat="0" applyBorder="0" applyAlignment="0" applyProtection="0"/>
    <xf numFmtId="0" fontId="273" fillId="52" borderId="0" applyNumberFormat="0" applyBorder="0" applyAlignment="0" applyProtection="0"/>
    <xf numFmtId="0" fontId="273" fillId="52" borderId="0" applyNumberFormat="0" applyBorder="0" applyAlignment="0" applyProtection="0"/>
    <xf numFmtId="0" fontId="273" fillId="52" borderId="0" applyNumberFormat="0" applyBorder="0" applyAlignment="0" applyProtection="0"/>
    <xf numFmtId="0" fontId="273" fillId="52" borderId="0" applyNumberFormat="0" applyBorder="0" applyAlignment="0" applyProtection="0"/>
    <xf numFmtId="0" fontId="273" fillId="52" borderId="0" applyNumberFormat="0" applyBorder="0" applyAlignment="0" applyProtection="0"/>
    <xf numFmtId="0" fontId="273" fillId="52" borderId="0" applyNumberFormat="0" applyBorder="0" applyAlignment="0" applyProtection="0"/>
    <xf numFmtId="0" fontId="273" fillId="52" borderId="0" applyNumberFormat="0" applyBorder="0" applyAlignment="0" applyProtection="0"/>
    <xf numFmtId="0" fontId="273" fillId="52" borderId="0" applyNumberFormat="0" applyBorder="0" applyAlignment="0" applyProtection="0"/>
    <xf numFmtId="0" fontId="273" fillId="52" borderId="0" applyNumberFormat="0" applyBorder="0" applyAlignment="0" applyProtection="0"/>
    <xf numFmtId="0" fontId="273" fillId="52" borderId="0" applyNumberFormat="0" applyBorder="0" applyAlignment="0" applyProtection="0"/>
    <xf numFmtId="0" fontId="273" fillId="52" borderId="0" applyNumberFormat="0" applyBorder="0" applyAlignment="0" applyProtection="0"/>
    <xf numFmtId="0" fontId="273" fillId="47" borderId="0" applyNumberFormat="0" applyBorder="0" applyAlignment="0" applyProtection="0"/>
    <xf numFmtId="0" fontId="273" fillId="47" borderId="0" applyNumberFormat="0" applyBorder="0" applyAlignment="0" applyProtection="0"/>
    <xf numFmtId="0" fontId="273" fillId="47" borderId="0" applyNumberFormat="0" applyBorder="0" applyAlignment="0" applyProtection="0"/>
    <xf numFmtId="0" fontId="273" fillId="47" borderId="0" applyNumberFormat="0" applyBorder="0" applyAlignment="0" applyProtection="0"/>
    <xf numFmtId="0" fontId="273" fillId="47" borderId="0" applyNumberFormat="0" applyBorder="0" applyAlignment="0" applyProtection="0"/>
    <xf numFmtId="0" fontId="273" fillId="47" borderId="0" applyNumberFormat="0" applyBorder="0" applyAlignment="0" applyProtection="0"/>
    <xf numFmtId="0" fontId="273" fillId="47" borderId="0" applyNumberFormat="0" applyBorder="0" applyAlignment="0" applyProtection="0"/>
    <xf numFmtId="0" fontId="273" fillId="47" borderId="0" applyNumberFormat="0" applyBorder="0" applyAlignment="0" applyProtection="0"/>
    <xf numFmtId="0" fontId="273" fillId="47" borderId="0" applyNumberFormat="0" applyBorder="0" applyAlignment="0" applyProtection="0"/>
    <xf numFmtId="0" fontId="273" fillId="47" borderId="0" applyNumberFormat="0" applyBorder="0" applyAlignment="0" applyProtection="0"/>
    <xf numFmtId="0" fontId="273" fillId="47" borderId="0" applyNumberFormat="0" applyBorder="0" applyAlignment="0" applyProtection="0"/>
    <xf numFmtId="0" fontId="273" fillId="47" borderId="0" applyNumberFormat="0" applyBorder="0" applyAlignment="0" applyProtection="0"/>
    <xf numFmtId="0" fontId="273" fillId="47" borderId="0" applyNumberFormat="0" applyBorder="0" applyAlignment="0" applyProtection="0"/>
    <xf numFmtId="0" fontId="273" fillId="47" borderId="0" applyNumberFormat="0" applyBorder="0" applyAlignment="0" applyProtection="0"/>
    <xf numFmtId="0" fontId="273" fillId="47" borderId="0" applyNumberFormat="0" applyBorder="0" applyAlignment="0" applyProtection="0"/>
    <xf numFmtId="0" fontId="273" fillId="47" borderId="0" applyNumberFormat="0" applyBorder="0" applyAlignment="0" applyProtection="0"/>
    <xf numFmtId="0" fontId="273" fillId="48" borderId="0" applyNumberFormat="0" applyBorder="0" applyAlignment="0" applyProtection="0"/>
    <xf numFmtId="0" fontId="273" fillId="48" borderId="0" applyNumberFormat="0" applyBorder="0" applyAlignment="0" applyProtection="0"/>
    <xf numFmtId="0" fontId="273" fillId="48" borderId="0" applyNumberFormat="0" applyBorder="0" applyAlignment="0" applyProtection="0"/>
    <xf numFmtId="0" fontId="273" fillId="48" borderId="0" applyNumberFormat="0" applyBorder="0" applyAlignment="0" applyProtection="0"/>
    <xf numFmtId="0" fontId="273" fillId="48" borderId="0" applyNumberFormat="0" applyBorder="0" applyAlignment="0" applyProtection="0"/>
    <xf numFmtId="0" fontId="273" fillId="48" borderId="0" applyNumberFormat="0" applyBorder="0" applyAlignment="0" applyProtection="0"/>
    <xf numFmtId="0" fontId="273" fillId="48" borderId="0" applyNumberFormat="0" applyBorder="0" applyAlignment="0" applyProtection="0"/>
    <xf numFmtId="0" fontId="273" fillId="48" borderId="0" applyNumberFormat="0" applyBorder="0" applyAlignment="0" applyProtection="0"/>
    <xf numFmtId="0" fontId="273" fillId="48" borderId="0" applyNumberFormat="0" applyBorder="0" applyAlignment="0" applyProtection="0"/>
    <xf numFmtId="0" fontId="273" fillId="48" borderId="0" applyNumberFormat="0" applyBorder="0" applyAlignment="0" applyProtection="0"/>
    <xf numFmtId="0" fontId="273" fillId="48" borderId="0" applyNumberFormat="0" applyBorder="0" applyAlignment="0" applyProtection="0"/>
    <xf numFmtId="0" fontId="273" fillId="48" borderId="0" applyNumberFormat="0" applyBorder="0" applyAlignment="0" applyProtection="0"/>
    <xf numFmtId="0" fontId="273" fillId="48" borderId="0" applyNumberFormat="0" applyBorder="0" applyAlignment="0" applyProtection="0"/>
    <xf numFmtId="0" fontId="273" fillId="48" borderId="0" applyNumberFormat="0" applyBorder="0" applyAlignment="0" applyProtection="0"/>
    <xf numFmtId="0" fontId="273" fillId="48" borderId="0" applyNumberFormat="0" applyBorder="0" applyAlignment="0" applyProtection="0"/>
    <xf numFmtId="0" fontId="273" fillId="48" borderId="0" applyNumberFormat="0" applyBorder="0" applyAlignment="0" applyProtection="0"/>
    <xf numFmtId="0" fontId="273" fillId="53" borderId="0" applyNumberFormat="0" applyBorder="0" applyAlignment="0" applyProtection="0"/>
    <xf numFmtId="0" fontId="273" fillId="53" borderId="0" applyNumberFormat="0" applyBorder="0" applyAlignment="0" applyProtection="0"/>
    <xf numFmtId="0" fontId="273" fillId="53" borderId="0" applyNumberFormat="0" applyBorder="0" applyAlignment="0" applyProtection="0"/>
    <xf numFmtId="0" fontId="273" fillId="53" borderId="0" applyNumberFormat="0" applyBorder="0" applyAlignment="0" applyProtection="0"/>
    <xf numFmtId="0" fontId="273" fillId="53" borderId="0" applyNumberFormat="0" applyBorder="0" applyAlignment="0" applyProtection="0"/>
    <xf numFmtId="0" fontId="273" fillId="53" borderId="0" applyNumberFormat="0" applyBorder="0" applyAlignment="0" applyProtection="0"/>
    <xf numFmtId="0" fontId="273" fillId="53" borderId="0" applyNumberFormat="0" applyBorder="0" applyAlignment="0" applyProtection="0"/>
    <xf numFmtId="0" fontId="273" fillId="53" borderId="0" applyNumberFormat="0" applyBorder="0" applyAlignment="0" applyProtection="0"/>
    <xf numFmtId="0" fontId="273" fillId="53" borderId="0" applyNumberFormat="0" applyBorder="0" applyAlignment="0" applyProtection="0"/>
    <xf numFmtId="0" fontId="273" fillId="53" borderId="0" applyNumberFormat="0" applyBorder="0" applyAlignment="0" applyProtection="0"/>
    <xf numFmtId="0" fontId="273" fillId="53" borderId="0" applyNumberFormat="0" applyBorder="0" applyAlignment="0" applyProtection="0"/>
    <xf numFmtId="0" fontId="273" fillId="53" borderId="0" applyNumberFormat="0" applyBorder="0" applyAlignment="0" applyProtection="0"/>
    <xf numFmtId="0" fontId="273" fillId="53" borderId="0" applyNumberFormat="0" applyBorder="0" applyAlignment="0" applyProtection="0"/>
    <xf numFmtId="0" fontId="273" fillId="53" borderId="0" applyNumberFormat="0" applyBorder="0" applyAlignment="0" applyProtection="0"/>
    <xf numFmtId="0" fontId="273" fillId="53" borderId="0" applyNumberFormat="0" applyBorder="0" applyAlignment="0" applyProtection="0"/>
    <xf numFmtId="0" fontId="273" fillId="53" borderId="0" applyNumberFormat="0" applyBorder="0" applyAlignment="0" applyProtection="0"/>
    <xf numFmtId="0" fontId="274" fillId="37" borderId="0" applyNumberFormat="0" applyBorder="0" applyAlignment="0" applyProtection="0"/>
    <xf numFmtId="0" fontId="274" fillId="37" borderId="0" applyNumberFormat="0" applyBorder="0" applyAlignment="0" applyProtection="0"/>
    <xf numFmtId="0" fontId="274" fillId="37" borderId="0" applyNumberFormat="0" applyBorder="0" applyAlignment="0" applyProtection="0"/>
    <xf numFmtId="0" fontId="274" fillId="37" borderId="0" applyNumberFormat="0" applyBorder="0" applyAlignment="0" applyProtection="0"/>
    <xf numFmtId="0" fontId="274" fillId="37" borderId="0" applyNumberFormat="0" applyBorder="0" applyAlignment="0" applyProtection="0"/>
    <xf numFmtId="0" fontId="274" fillId="37" borderId="0" applyNumberFormat="0" applyBorder="0" applyAlignment="0" applyProtection="0"/>
    <xf numFmtId="0" fontId="274" fillId="37" borderId="0" applyNumberFormat="0" applyBorder="0" applyAlignment="0" applyProtection="0"/>
    <xf numFmtId="0" fontId="274" fillId="37" borderId="0" applyNumberFormat="0" applyBorder="0" applyAlignment="0" applyProtection="0"/>
    <xf numFmtId="0" fontId="274" fillId="37" borderId="0" applyNumberFormat="0" applyBorder="0" applyAlignment="0" applyProtection="0"/>
    <xf numFmtId="0" fontId="274" fillId="37" borderId="0" applyNumberFormat="0" applyBorder="0" applyAlignment="0" applyProtection="0"/>
    <xf numFmtId="0" fontId="274" fillId="37" borderId="0" applyNumberFormat="0" applyBorder="0" applyAlignment="0" applyProtection="0"/>
    <xf numFmtId="0" fontId="274" fillId="37" borderId="0" applyNumberFormat="0" applyBorder="0" applyAlignment="0" applyProtection="0"/>
    <xf numFmtId="0" fontId="274" fillId="37" borderId="0" applyNumberFormat="0" applyBorder="0" applyAlignment="0" applyProtection="0"/>
    <xf numFmtId="0" fontId="274" fillId="37" borderId="0" applyNumberFormat="0" applyBorder="0" applyAlignment="0" applyProtection="0"/>
    <xf numFmtId="0" fontId="274" fillId="37" borderId="0" applyNumberFormat="0" applyBorder="0" applyAlignment="0" applyProtection="0"/>
    <xf numFmtId="0" fontId="274" fillId="37" borderId="0" applyNumberFormat="0" applyBorder="0" applyAlignment="0" applyProtection="0"/>
    <xf numFmtId="0" fontId="275" fillId="54" borderId="26" applyNumberFormat="0" applyAlignment="0" applyProtection="0"/>
    <xf numFmtId="0" fontId="275" fillId="54" borderId="26" applyNumberFormat="0" applyAlignment="0" applyProtection="0"/>
    <xf numFmtId="0" fontId="275" fillId="54" borderId="26" applyNumberFormat="0" applyAlignment="0" applyProtection="0"/>
    <xf numFmtId="0" fontId="275" fillId="54" borderId="26" applyNumberFormat="0" applyAlignment="0" applyProtection="0"/>
    <xf numFmtId="0" fontId="275" fillId="54" borderId="26" applyNumberFormat="0" applyAlignment="0" applyProtection="0"/>
    <xf numFmtId="0" fontId="275" fillId="54" borderId="26" applyNumberFormat="0" applyAlignment="0" applyProtection="0"/>
    <xf numFmtId="0" fontId="275" fillId="54" borderId="26" applyNumberFormat="0" applyAlignment="0" applyProtection="0"/>
    <xf numFmtId="0" fontId="275" fillId="54" borderId="26" applyNumberFormat="0" applyAlignment="0" applyProtection="0"/>
    <xf numFmtId="0" fontId="275" fillId="54" borderId="26" applyNumberFormat="0" applyAlignment="0" applyProtection="0"/>
    <xf numFmtId="0" fontId="275" fillId="54" borderId="26" applyNumberFormat="0" applyAlignment="0" applyProtection="0"/>
    <xf numFmtId="0" fontId="275" fillId="54" borderId="26" applyNumberFormat="0" applyAlignment="0" applyProtection="0"/>
    <xf numFmtId="0" fontId="275" fillId="54" borderId="26" applyNumberFormat="0" applyAlignment="0" applyProtection="0"/>
    <xf numFmtId="0" fontId="275" fillId="54" borderId="26" applyNumberFormat="0" applyAlignment="0" applyProtection="0"/>
    <xf numFmtId="0" fontId="275" fillId="54" borderId="26" applyNumberFormat="0" applyAlignment="0" applyProtection="0"/>
    <xf numFmtId="0" fontId="275" fillId="54" borderId="26" applyNumberFormat="0" applyAlignment="0" applyProtection="0"/>
    <xf numFmtId="0" fontId="275" fillId="54" borderId="26" applyNumberFormat="0" applyAlignment="0" applyProtection="0"/>
    <xf numFmtId="0" fontId="276" fillId="55" borderId="27" applyNumberFormat="0" applyAlignment="0" applyProtection="0"/>
    <xf numFmtId="0" fontId="276" fillId="55" borderId="27" applyNumberFormat="0" applyAlignment="0" applyProtection="0"/>
    <xf numFmtId="0" fontId="276" fillId="55" borderId="27" applyNumberFormat="0" applyAlignment="0" applyProtection="0"/>
    <xf numFmtId="0" fontId="276" fillId="55" borderId="27" applyNumberFormat="0" applyAlignment="0" applyProtection="0"/>
    <xf numFmtId="0" fontId="276" fillId="55" borderId="27" applyNumberFormat="0" applyAlignment="0" applyProtection="0"/>
    <xf numFmtId="0" fontId="276" fillId="55" borderId="27" applyNumberFormat="0" applyAlignment="0" applyProtection="0"/>
    <xf numFmtId="0" fontId="276" fillId="55" borderId="27" applyNumberFormat="0" applyAlignment="0" applyProtection="0"/>
    <xf numFmtId="0" fontId="276" fillId="55" borderId="27" applyNumberFormat="0" applyAlignment="0" applyProtection="0"/>
    <xf numFmtId="0" fontId="276" fillId="55" borderId="27" applyNumberFormat="0" applyAlignment="0" applyProtection="0"/>
    <xf numFmtId="0" fontId="276" fillId="55" borderId="27" applyNumberFormat="0" applyAlignment="0" applyProtection="0"/>
    <xf numFmtId="0" fontId="276" fillId="55" borderId="27" applyNumberFormat="0" applyAlignment="0" applyProtection="0"/>
    <xf numFmtId="0" fontId="276" fillId="55" borderId="27" applyNumberFormat="0" applyAlignment="0" applyProtection="0"/>
    <xf numFmtId="0" fontId="276" fillId="55" borderId="27" applyNumberFormat="0" applyAlignment="0" applyProtection="0"/>
    <xf numFmtId="0" fontId="276" fillId="55" borderId="27" applyNumberFormat="0" applyAlignment="0" applyProtection="0"/>
    <xf numFmtId="0" fontId="276" fillId="55" borderId="27" applyNumberFormat="0" applyAlignment="0" applyProtection="0"/>
    <xf numFmtId="0" fontId="276" fillId="55" borderId="27" applyNumberFormat="0" applyAlignment="0" applyProtection="0"/>
    <xf numFmtId="43" fontId="9" fillId="0" borderId="0" applyFont="0" applyFill="0" applyBorder="0" applyAlignment="0" applyProtection="0"/>
    <xf numFmtId="43" fontId="9" fillId="0" borderId="0" applyFont="0" applyFill="0" applyBorder="0" applyAlignment="0" applyProtection="0"/>
    <xf numFmtId="167" fontId="19" fillId="0" borderId="0" applyFon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8" fillId="38" borderId="0" applyNumberFormat="0" applyBorder="0" applyAlignment="0" applyProtection="0"/>
    <xf numFmtId="0" fontId="278" fillId="38" borderId="0" applyNumberFormat="0" applyBorder="0" applyAlignment="0" applyProtection="0"/>
    <xf numFmtId="0" fontId="278" fillId="38" borderId="0" applyNumberFormat="0" applyBorder="0" applyAlignment="0" applyProtection="0"/>
    <xf numFmtId="0" fontId="278" fillId="38" borderId="0" applyNumberFormat="0" applyBorder="0" applyAlignment="0" applyProtection="0"/>
    <xf numFmtId="0" fontId="278" fillId="38" borderId="0" applyNumberFormat="0" applyBorder="0" applyAlignment="0" applyProtection="0"/>
    <xf numFmtId="0" fontId="278" fillId="38" borderId="0" applyNumberFormat="0" applyBorder="0" applyAlignment="0" applyProtection="0"/>
    <xf numFmtId="0" fontId="278" fillId="38" borderId="0" applyNumberFormat="0" applyBorder="0" applyAlignment="0" applyProtection="0"/>
    <xf numFmtId="0" fontId="278" fillId="38" borderId="0" applyNumberFormat="0" applyBorder="0" applyAlignment="0" applyProtection="0"/>
    <xf numFmtId="0" fontId="278" fillId="38" borderId="0" applyNumberFormat="0" applyBorder="0" applyAlignment="0" applyProtection="0"/>
    <xf numFmtId="0" fontId="278" fillId="38" borderId="0" applyNumberFormat="0" applyBorder="0" applyAlignment="0" applyProtection="0"/>
    <xf numFmtId="0" fontId="278" fillId="38" borderId="0" applyNumberFormat="0" applyBorder="0" applyAlignment="0" applyProtection="0"/>
    <xf numFmtId="0" fontId="278" fillId="38" borderId="0" applyNumberFormat="0" applyBorder="0" applyAlignment="0" applyProtection="0"/>
    <xf numFmtId="0" fontId="278" fillId="38" borderId="0" applyNumberFormat="0" applyBorder="0" applyAlignment="0" applyProtection="0"/>
    <xf numFmtId="0" fontId="278" fillId="38" borderId="0" applyNumberFormat="0" applyBorder="0" applyAlignment="0" applyProtection="0"/>
    <xf numFmtId="0" fontId="278" fillId="38" borderId="0" applyNumberFormat="0" applyBorder="0" applyAlignment="0" applyProtection="0"/>
    <xf numFmtId="0" fontId="278" fillId="38" borderId="0" applyNumberFormat="0" applyBorder="0" applyAlignment="0" applyProtection="0"/>
    <xf numFmtId="0" fontId="279" fillId="0" borderId="28" applyNumberFormat="0" applyFill="0" applyAlignment="0" applyProtection="0"/>
    <xf numFmtId="0" fontId="279" fillId="0" borderId="28" applyNumberFormat="0" applyFill="0" applyAlignment="0" applyProtection="0"/>
    <xf numFmtId="0" fontId="279" fillId="0" borderId="28" applyNumberFormat="0" applyFill="0" applyAlignment="0" applyProtection="0"/>
    <xf numFmtId="0" fontId="279" fillId="0" borderId="28" applyNumberFormat="0" applyFill="0" applyAlignment="0" applyProtection="0"/>
    <xf numFmtId="0" fontId="279" fillId="0" borderId="28" applyNumberFormat="0" applyFill="0" applyAlignment="0" applyProtection="0"/>
    <xf numFmtId="0" fontId="279" fillId="0" borderId="28" applyNumberFormat="0" applyFill="0" applyAlignment="0" applyProtection="0"/>
    <xf numFmtId="0" fontId="279" fillId="0" borderId="28" applyNumberFormat="0" applyFill="0" applyAlignment="0" applyProtection="0"/>
    <xf numFmtId="0" fontId="279" fillId="0" borderId="28" applyNumberFormat="0" applyFill="0" applyAlignment="0" applyProtection="0"/>
    <xf numFmtId="0" fontId="279" fillId="0" borderId="28" applyNumberFormat="0" applyFill="0" applyAlignment="0" applyProtection="0"/>
    <xf numFmtId="0" fontId="279" fillId="0" borderId="28" applyNumberFormat="0" applyFill="0" applyAlignment="0" applyProtection="0"/>
    <xf numFmtId="0" fontId="279" fillId="0" borderId="28" applyNumberFormat="0" applyFill="0" applyAlignment="0" applyProtection="0"/>
    <xf numFmtId="0" fontId="279" fillId="0" borderId="28" applyNumberFormat="0" applyFill="0" applyAlignment="0" applyProtection="0"/>
    <xf numFmtId="0" fontId="279" fillId="0" borderId="28" applyNumberFormat="0" applyFill="0" applyAlignment="0" applyProtection="0"/>
    <xf numFmtId="0" fontId="279" fillId="0" borderId="28" applyNumberFormat="0" applyFill="0" applyAlignment="0" applyProtection="0"/>
    <xf numFmtId="0" fontId="279" fillId="0" borderId="28" applyNumberFormat="0" applyFill="0" applyAlignment="0" applyProtection="0"/>
    <xf numFmtId="0" fontId="279" fillId="0" borderId="28" applyNumberFormat="0" applyFill="0" applyAlignment="0" applyProtection="0"/>
    <xf numFmtId="0" fontId="280" fillId="0" borderId="29" applyNumberFormat="0" applyFill="0" applyAlignment="0" applyProtection="0"/>
    <xf numFmtId="0" fontId="280" fillId="0" borderId="29" applyNumberFormat="0" applyFill="0" applyAlignment="0" applyProtection="0"/>
    <xf numFmtId="0" fontId="280" fillId="0" borderId="29" applyNumberFormat="0" applyFill="0" applyAlignment="0" applyProtection="0"/>
    <xf numFmtId="0" fontId="280" fillId="0" borderId="29" applyNumberFormat="0" applyFill="0" applyAlignment="0" applyProtection="0"/>
    <xf numFmtId="0" fontId="280" fillId="0" borderId="29" applyNumberFormat="0" applyFill="0" applyAlignment="0" applyProtection="0"/>
    <xf numFmtId="0" fontId="280" fillId="0" borderId="29" applyNumberFormat="0" applyFill="0" applyAlignment="0" applyProtection="0"/>
    <xf numFmtId="0" fontId="280" fillId="0" borderId="29" applyNumberFormat="0" applyFill="0" applyAlignment="0" applyProtection="0"/>
    <xf numFmtId="0" fontId="280" fillId="0" borderId="29" applyNumberFormat="0" applyFill="0" applyAlignment="0" applyProtection="0"/>
    <xf numFmtId="0" fontId="280" fillId="0" borderId="29" applyNumberFormat="0" applyFill="0" applyAlignment="0" applyProtection="0"/>
    <xf numFmtId="0" fontId="280" fillId="0" borderId="29" applyNumberFormat="0" applyFill="0" applyAlignment="0" applyProtection="0"/>
    <xf numFmtId="0" fontId="280" fillId="0" borderId="29" applyNumberFormat="0" applyFill="0" applyAlignment="0" applyProtection="0"/>
    <xf numFmtId="0" fontId="280" fillId="0" borderId="29" applyNumberFormat="0" applyFill="0" applyAlignment="0" applyProtection="0"/>
    <xf numFmtId="0" fontId="280" fillId="0" borderId="29" applyNumberFormat="0" applyFill="0" applyAlignment="0" applyProtection="0"/>
    <xf numFmtId="0" fontId="280" fillId="0" borderId="29" applyNumberFormat="0" applyFill="0" applyAlignment="0" applyProtection="0"/>
    <xf numFmtId="0" fontId="280" fillId="0" borderId="29" applyNumberFormat="0" applyFill="0" applyAlignment="0" applyProtection="0"/>
    <xf numFmtId="0" fontId="280" fillId="0" borderId="29" applyNumberFormat="0" applyFill="0" applyAlignment="0" applyProtection="0"/>
    <xf numFmtId="0" fontId="281" fillId="0" borderId="30" applyNumberFormat="0" applyFill="0" applyAlignment="0" applyProtection="0"/>
    <xf numFmtId="0" fontId="281" fillId="0" borderId="30" applyNumberFormat="0" applyFill="0" applyAlignment="0" applyProtection="0"/>
    <xf numFmtId="0" fontId="281" fillId="0" borderId="30" applyNumberFormat="0" applyFill="0" applyAlignment="0" applyProtection="0"/>
    <xf numFmtId="0" fontId="281" fillId="0" borderId="30" applyNumberFormat="0" applyFill="0" applyAlignment="0" applyProtection="0"/>
    <xf numFmtId="0" fontId="281" fillId="0" borderId="30" applyNumberFormat="0" applyFill="0" applyAlignment="0" applyProtection="0"/>
    <xf numFmtId="0" fontId="281" fillId="0" borderId="30" applyNumberFormat="0" applyFill="0" applyAlignment="0" applyProtection="0"/>
    <xf numFmtId="0" fontId="281" fillId="0" borderId="30" applyNumberFormat="0" applyFill="0" applyAlignment="0" applyProtection="0"/>
    <xf numFmtId="0" fontId="281" fillId="0" borderId="30" applyNumberFormat="0" applyFill="0" applyAlignment="0" applyProtection="0"/>
    <xf numFmtId="0" fontId="281" fillId="0" borderId="30" applyNumberFormat="0" applyFill="0" applyAlignment="0" applyProtection="0"/>
    <xf numFmtId="0" fontId="281" fillId="0" borderId="30" applyNumberFormat="0" applyFill="0" applyAlignment="0" applyProtection="0"/>
    <xf numFmtId="0" fontId="281" fillId="0" borderId="30" applyNumberFormat="0" applyFill="0" applyAlignment="0" applyProtection="0"/>
    <xf numFmtId="0" fontId="281" fillId="0" borderId="30" applyNumberFormat="0" applyFill="0" applyAlignment="0" applyProtection="0"/>
    <xf numFmtId="0" fontId="281" fillId="0" borderId="30" applyNumberFormat="0" applyFill="0" applyAlignment="0" applyProtection="0"/>
    <xf numFmtId="0" fontId="281" fillId="0" borderId="30" applyNumberFormat="0" applyFill="0" applyAlignment="0" applyProtection="0"/>
    <xf numFmtId="0" fontId="281" fillId="0" borderId="30" applyNumberFormat="0" applyFill="0" applyAlignment="0" applyProtection="0"/>
    <xf numFmtId="0" fontId="281" fillId="0" borderId="30" applyNumberFormat="0" applyFill="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2" fillId="41" borderId="26" applyNumberFormat="0" applyAlignment="0" applyProtection="0"/>
    <xf numFmtId="0" fontId="282" fillId="41" borderId="26" applyNumberFormat="0" applyAlignment="0" applyProtection="0"/>
    <xf numFmtId="0" fontId="282" fillId="41" borderId="26" applyNumberFormat="0" applyAlignment="0" applyProtection="0"/>
    <xf numFmtId="0" fontId="282" fillId="41" borderId="26" applyNumberFormat="0" applyAlignment="0" applyProtection="0"/>
    <xf numFmtId="0" fontId="282" fillId="41" borderId="26" applyNumberFormat="0" applyAlignment="0" applyProtection="0"/>
    <xf numFmtId="0" fontId="282" fillId="41" borderId="26" applyNumberFormat="0" applyAlignment="0" applyProtection="0"/>
    <xf numFmtId="0" fontId="282" fillId="41" borderId="26" applyNumberFormat="0" applyAlignment="0" applyProtection="0"/>
    <xf numFmtId="0" fontId="282" fillId="41" borderId="26" applyNumberFormat="0" applyAlignment="0" applyProtection="0"/>
    <xf numFmtId="0" fontId="282" fillId="41" borderId="26" applyNumberFormat="0" applyAlignment="0" applyProtection="0"/>
    <xf numFmtId="0" fontId="282" fillId="41" borderId="26" applyNumberFormat="0" applyAlignment="0" applyProtection="0"/>
    <xf numFmtId="0" fontId="282" fillId="41" borderId="26" applyNumberFormat="0" applyAlignment="0" applyProtection="0"/>
    <xf numFmtId="0" fontId="282" fillId="41" borderId="26" applyNumberFormat="0" applyAlignment="0" applyProtection="0"/>
    <xf numFmtId="0" fontId="282" fillId="41" borderId="26" applyNumberFormat="0" applyAlignment="0" applyProtection="0"/>
    <xf numFmtId="0" fontId="282" fillId="41" borderId="26" applyNumberFormat="0" applyAlignment="0" applyProtection="0"/>
    <xf numFmtId="0" fontId="282" fillId="41" borderId="26" applyNumberFormat="0" applyAlignment="0" applyProtection="0"/>
    <xf numFmtId="0" fontId="282" fillId="41" borderId="26" applyNumberFormat="0" applyAlignment="0" applyProtection="0"/>
    <xf numFmtId="0" fontId="283" fillId="0" borderId="31" applyNumberFormat="0" applyFill="0" applyAlignment="0" applyProtection="0"/>
    <xf numFmtId="0" fontId="283" fillId="0" borderId="31" applyNumberFormat="0" applyFill="0" applyAlignment="0" applyProtection="0"/>
    <xf numFmtId="0" fontId="283" fillId="0" borderId="31" applyNumberFormat="0" applyFill="0" applyAlignment="0" applyProtection="0"/>
    <xf numFmtId="0" fontId="283" fillId="0" borderId="31" applyNumberFormat="0" applyFill="0" applyAlignment="0" applyProtection="0"/>
    <xf numFmtId="0" fontId="283" fillId="0" borderId="31" applyNumberFormat="0" applyFill="0" applyAlignment="0" applyProtection="0"/>
    <xf numFmtId="0" fontId="283" fillId="0" borderId="31" applyNumberFormat="0" applyFill="0" applyAlignment="0" applyProtection="0"/>
    <xf numFmtId="0" fontId="283" fillId="0" borderId="31" applyNumberFormat="0" applyFill="0" applyAlignment="0" applyProtection="0"/>
    <xf numFmtId="0" fontId="283" fillId="0" borderId="31" applyNumberFormat="0" applyFill="0" applyAlignment="0" applyProtection="0"/>
    <xf numFmtId="0" fontId="283" fillId="0" borderId="31" applyNumberFormat="0" applyFill="0" applyAlignment="0" applyProtection="0"/>
    <xf numFmtId="0" fontId="283" fillId="0" borderId="31" applyNumberFormat="0" applyFill="0" applyAlignment="0" applyProtection="0"/>
    <xf numFmtId="0" fontId="283" fillId="0" borderId="31" applyNumberFormat="0" applyFill="0" applyAlignment="0" applyProtection="0"/>
    <xf numFmtId="0" fontId="283" fillId="0" borderId="31" applyNumberFormat="0" applyFill="0" applyAlignment="0" applyProtection="0"/>
    <xf numFmtId="0" fontId="283" fillId="0" borderId="31" applyNumberFormat="0" applyFill="0" applyAlignment="0" applyProtection="0"/>
    <xf numFmtId="0" fontId="283" fillId="0" borderId="31" applyNumberFormat="0" applyFill="0" applyAlignment="0" applyProtection="0"/>
    <xf numFmtId="0" fontId="283" fillId="0" borderId="31" applyNumberFormat="0" applyFill="0" applyAlignment="0" applyProtection="0"/>
    <xf numFmtId="0" fontId="283" fillId="0" borderId="31" applyNumberFormat="0" applyFill="0" applyAlignment="0" applyProtection="0"/>
    <xf numFmtId="0" fontId="284" fillId="56" borderId="0" applyNumberFormat="0" applyBorder="0" applyAlignment="0" applyProtection="0"/>
    <xf numFmtId="0" fontId="284" fillId="56" borderId="0" applyNumberFormat="0" applyBorder="0" applyAlignment="0" applyProtection="0"/>
    <xf numFmtId="0" fontId="284" fillId="56" borderId="0" applyNumberFormat="0" applyBorder="0" applyAlignment="0" applyProtection="0"/>
    <xf numFmtId="0" fontId="284" fillId="56" borderId="0" applyNumberFormat="0" applyBorder="0" applyAlignment="0" applyProtection="0"/>
    <xf numFmtId="0" fontId="284" fillId="56" borderId="0" applyNumberFormat="0" applyBorder="0" applyAlignment="0" applyProtection="0"/>
    <xf numFmtId="0" fontId="284" fillId="56" borderId="0" applyNumberFormat="0" applyBorder="0" applyAlignment="0" applyProtection="0"/>
    <xf numFmtId="0" fontId="284" fillId="56" borderId="0" applyNumberFormat="0" applyBorder="0" applyAlignment="0" applyProtection="0"/>
    <xf numFmtId="0" fontId="284" fillId="56" borderId="0" applyNumberFormat="0" applyBorder="0" applyAlignment="0" applyProtection="0"/>
    <xf numFmtId="0" fontId="284" fillId="56" borderId="0" applyNumberFormat="0" applyBorder="0" applyAlignment="0" applyProtection="0"/>
    <xf numFmtId="0" fontId="284" fillId="56" borderId="0" applyNumberFormat="0" applyBorder="0" applyAlignment="0" applyProtection="0"/>
    <xf numFmtId="0" fontId="284" fillId="56" borderId="0" applyNumberFormat="0" applyBorder="0" applyAlignment="0" applyProtection="0"/>
    <xf numFmtId="0" fontId="284" fillId="56" borderId="0" applyNumberFormat="0" applyBorder="0" applyAlignment="0" applyProtection="0"/>
    <xf numFmtId="0" fontId="284" fillId="56" borderId="0" applyNumberFormat="0" applyBorder="0" applyAlignment="0" applyProtection="0"/>
    <xf numFmtId="0" fontId="284" fillId="56" borderId="0" applyNumberFormat="0" applyBorder="0" applyAlignment="0" applyProtection="0"/>
    <xf numFmtId="0" fontId="284" fillId="56" borderId="0" applyNumberFormat="0" applyBorder="0" applyAlignment="0" applyProtection="0"/>
    <xf numFmtId="0" fontId="284" fillId="56" borderId="0" applyNumberFormat="0" applyBorder="0" applyAlignment="0" applyProtection="0"/>
    <xf numFmtId="169" fontId="9" fillId="0" borderId="0"/>
    <xf numFmtId="189" fontId="9" fillId="0" borderId="0"/>
    <xf numFmtId="169" fontId="9" fillId="0" borderId="0"/>
    <xf numFmtId="169" fontId="9" fillId="0" borderId="0"/>
    <xf numFmtId="169" fontId="9" fillId="0" borderId="0"/>
    <xf numFmtId="169" fontId="9" fillId="0" borderId="0"/>
    <xf numFmtId="189" fontId="9" fillId="0" borderId="0"/>
    <xf numFmtId="196" fontId="22" fillId="0" borderId="0"/>
    <xf numFmtId="0" fontId="9" fillId="0" borderId="0"/>
    <xf numFmtId="0" fontId="19" fillId="0" borderId="0"/>
    <xf numFmtId="0" fontId="22" fillId="57" borderId="32" applyNumberFormat="0" applyFont="0" applyAlignment="0" applyProtection="0"/>
    <xf numFmtId="0" fontId="22" fillId="57" borderId="32" applyNumberFormat="0" applyFont="0" applyAlignment="0" applyProtection="0"/>
    <xf numFmtId="0" fontId="22" fillId="57" borderId="32" applyNumberFormat="0" applyFont="0" applyAlignment="0" applyProtection="0"/>
    <xf numFmtId="0" fontId="22" fillId="57" borderId="32" applyNumberFormat="0" applyFont="0" applyAlignment="0" applyProtection="0"/>
    <xf numFmtId="0" fontId="22" fillId="57" borderId="32" applyNumberFormat="0" applyFont="0" applyAlignment="0" applyProtection="0"/>
    <xf numFmtId="0" fontId="22" fillId="57" borderId="32" applyNumberFormat="0" applyFont="0" applyAlignment="0" applyProtection="0"/>
    <xf numFmtId="0" fontId="22" fillId="57" borderId="32" applyNumberFormat="0" applyFont="0" applyAlignment="0" applyProtection="0"/>
    <xf numFmtId="0" fontId="22" fillId="57" borderId="32" applyNumberFormat="0" applyFont="0" applyAlignment="0" applyProtection="0"/>
    <xf numFmtId="0" fontId="22" fillId="57" borderId="32" applyNumberFormat="0" applyFont="0" applyAlignment="0" applyProtection="0"/>
    <xf numFmtId="0" fontId="22" fillId="57" borderId="32" applyNumberFormat="0" applyFont="0" applyAlignment="0" applyProtection="0"/>
    <xf numFmtId="0" fontId="22" fillId="57" borderId="32" applyNumberFormat="0" applyFont="0" applyAlignment="0" applyProtection="0"/>
    <xf numFmtId="0" fontId="22" fillId="57" borderId="32" applyNumberFormat="0" applyFont="0" applyAlignment="0" applyProtection="0"/>
    <xf numFmtId="0" fontId="22" fillId="57" borderId="32" applyNumberFormat="0" applyFont="0" applyAlignment="0" applyProtection="0"/>
    <xf numFmtId="0" fontId="22" fillId="57" borderId="32" applyNumberFormat="0" applyFont="0" applyAlignment="0" applyProtection="0"/>
    <xf numFmtId="0" fontId="22" fillId="57" borderId="32" applyNumberFormat="0" applyFont="0" applyAlignment="0" applyProtection="0"/>
    <xf numFmtId="0" fontId="285" fillId="54" borderId="33" applyNumberFormat="0" applyAlignment="0" applyProtection="0"/>
    <xf numFmtId="0" fontId="285" fillId="54" borderId="33" applyNumberFormat="0" applyAlignment="0" applyProtection="0"/>
    <xf numFmtId="0" fontId="285" fillId="54" borderId="33" applyNumberFormat="0" applyAlignment="0" applyProtection="0"/>
    <xf numFmtId="0" fontId="285" fillId="54" borderId="33" applyNumberFormat="0" applyAlignment="0" applyProtection="0"/>
    <xf numFmtId="0" fontId="285" fillId="54" borderId="33" applyNumberFormat="0" applyAlignment="0" applyProtection="0"/>
    <xf numFmtId="0" fontId="285" fillId="54" borderId="33" applyNumberFormat="0" applyAlignment="0" applyProtection="0"/>
    <xf numFmtId="0" fontId="285" fillId="54" borderId="33" applyNumberFormat="0" applyAlignment="0" applyProtection="0"/>
    <xf numFmtId="0" fontId="285" fillId="54" borderId="33" applyNumberFormat="0" applyAlignment="0" applyProtection="0"/>
    <xf numFmtId="0" fontId="285" fillId="54" borderId="33" applyNumberFormat="0" applyAlignment="0" applyProtection="0"/>
    <xf numFmtId="0" fontId="285" fillId="54" borderId="33" applyNumberFormat="0" applyAlignment="0" applyProtection="0"/>
    <xf numFmtId="0" fontId="285" fillId="54" borderId="33" applyNumberFormat="0" applyAlignment="0" applyProtection="0"/>
    <xf numFmtId="0" fontId="285" fillId="54" borderId="33" applyNumberFormat="0" applyAlignment="0" applyProtection="0"/>
    <xf numFmtId="0" fontId="285" fillId="54" borderId="33" applyNumberFormat="0" applyAlignment="0" applyProtection="0"/>
    <xf numFmtId="0" fontId="285" fillId="54" borderId="33" applyNumberFormat="0" applyAlignment="0" applyProtection="0"/>
    <xf numFmtId="0" fontId="285" fillId="54" borderId="33" applyNumberFormat="0" applyAlignment="0" applyProtection="0"/>
    <xf numFmtId="0" fontId="285" fillId="54" borderId="33" applyNumberFormat="0" applyAlignment="0" applyProtection="0"/>
    <xf numFmtId="9" fontId="9" fillId="0" borderId="0" applyFont="0" applyFill="0" applyBorder="0" applyAlignment="0" applyProtection="0"/>
    <xf numFmtId="9" fontId="47" fillId="0" borderId="0" applyFont="0" applyFill="0" applyBorder="0" applyAlignment="0" applyProtection="0"/>
    <xf numFmtId="9" fontId="19" fillId="0" borderId="0" applyFon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7" fillId="0" borderId="35" applyNumberFormat="0" applyFill="0" applyAlignment="0" applyProtection="0"/>
    <xf numFmtId="0" fontId="287" fillId="0" borderId="35" applyNumberFormat="0" applyFill="0" applyAlignment="0" applyProtection="0"/>
    <xf numFmtId="0" fontId="287" fillId="0" borderId="35" applyNumberFormat="0" applyFill="0" applyAlignment="0" applyProtection="0"/>
    <xf numFmtId="0" fontId="287" fillId="0" borderId="35" applyNumberFormat="0" applyFill="0" applyAlignment="0" applyProtection="0"/>
    <xf numFmtId="0" fontId="287" fillId="0" borderId="35" applyNumberFormat="0" applyFill="0" applyAlignment="0" applyProtection="0"/>
    <xf numFmtId="0" fontId="287" fillId="0" borderId="35" applyNumberFormat="0" applyFill="0" applyAlignment="0" applyProtection="0"/>
    <xf numFmtId="0" fontId="287" fillId="0" borderId="35" applyNumberFormat="0" applyFill="0" applyAlignment="0" applyProtection="0"/>
    <xf numFmtId="0" fontId="287" fillId="0" borderId="35" applyNumberFormat="0" applyFill="0" applyAlignment="0" applyProtection="0"/>
    <xf numFmtId="0" fontId="287" fillId="0" borderId="35" applyNumberFormat="0" applyFill="0" applyAlignment="0" applyProtection="0"/>
    <xf numFmtId="0" fontId="287" fillId="0" borderId="35" applyNumberFormat="0" applyFill="0" applyAlignment="0" applyProtection="0"/>
    <xf numFmtId="0" fontId="287" fillId="0" borderId="35" applyNumberFormat="0" applyFill="0" applyAlignment="0" applyProtection="0"/>
    <xf numFmtId="0" fontId="287" fillId="0" borderId="35" applyNumberFormat="0" applyFill="0" applyAlignment="0" applyProtection="0"/>
    <xf numFmtId="0" fontId="287" fillId="0" borderId="35" applyNumberFormat="0" applyFill="0" applyAlignment="0" applyProtection="0"/>
    <xf numFmtId="0" fontId="287" fillId="0" borderId="35" applyNumberFormat="0" applyFill="0" applyAlignment="0" applyProtection="0"/>
    <xf numFmtId="0" fontId="287" fillId="0" borderId="35" applyNumberFormat="0" applyFill="0" applyAlignment="0" applyProtection="0"/>
    <xf numFmtId="0" fontId="287" fillId="0" borderId="35" applyNumberFormat="0" applyFill="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0" fontId="288" fillId="0" borderId="0" applyNumberFormat="0" applyFill="0" applyBorder="0" applyAlignment="0" applyProtection="0"/>
    <xf numFmtId="196" fontId="128" fillId="0" borderId="0"/>
    <xf numFmtId="43" fontId="128" fillId="0" borderId="0" applyFont="0" applyFill="0" applyBorder="0" applyAlignment="0" applyProtection="0"/>
    <xf numFmtId="9" fontId="128" fillId="0" borderId="0" applyFont="0" applyFill="0" applyBorder="0" applyAlignment="0" applyProtection="0"/>
    <xf numFmtId="0" fontId="36" fillId="0" borderId="0"/>
    <xf numFmtId="43" fontId="36" fillId="0" borderId="0" applyFont="0" applyFill="0" applyBorder="0" applyAlignment="0" applyProtection="0"/>
    <xf numFmtId="9" fontId="36" fillId="0" borderId="0" applyFont="0" applyFill="0" applyBorder="0" applyAlignment="0" applyProtection="0"/>
    <xf numFmtId="9" fontId="9" fillId="0" borderId="0" applyFont="0" applyFill="0" applyBorder="0" applyAlignment="0" applyProtection="0"/>
    <xf numFmtId="0" fontId="8" fillId="0" borderId="0"/>
    <xf numFmtId="9" fontId="8" fillId="0" borderId="0" applyFont="0" applyFill="0" applyBorder="0" applyAlignment="0" applyProtection="0"/>
    <xf numFmtId="0" fontId="290" fillId="0" borderId="0"/>
    <xf numFmtId="9" fontId="290" fillId="0" borderId="0" applyFont="0" applyFill="0" applyBorder="0" applyAlignment="0" applyProtection="0"/>
    <xf numFmtId="0" fontId="28" fillId="0" borderId="0"/>
    <xf numFmtId="9" fontId="48" fillId="0" borderId="0" applyFont="0" applyFill="0" applyBorder="0" applyAlignment="0" applyProtection="0"/>
    <xf numFmtId="0" fontId="28" fillId="0" borderId="0"/>
    <xf numFmtId="0" fontId="28" fillId="0" borderId="0"/>
    <xf numFmtId="0" fontId="8" fillId="0" borderId="0"/>
    <xf numFmtId="0" fontId="46" fillId="0" borderId="0"/>
    <xf numFmtId="43" fontId="290" fillId="0" borderId="0" applyFont="0" applyFill="0" applyBorder="0" applyAlignment="0" applyProtection="0"/>
    <xf numFmtId="0" fontId="107" fillId="0" borderId="0"/>
    <xf numFmtId="43" fontId="107"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43" fontId="8" fillId="0" borderId="0" applyFont="0" applyFill="0" applyBorder="0" applyAlignment="0" applyProtection="0"/>
    <xf numFmtId="0" fontId="107" fillId="0" borderId="0"/>
    <xf numFmtId="0" fontId="8" fillId="0" borderId="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7" fillId="0" borderId="0"/>
    <xf numFmtId="9" fontId="7" fillId="0" borderId="0" applyFont="0" applyFill="0" applyBorder="0" applyAlignment="0" applyProtection="0"/>
    <xf numFmtId="0" fontId="7" fillId="0" borderId="0"/>
    <xf numFmtId="0" fontId="7" fillId="5" borderId="16" applyNumberFormat="0" applyFont="0" applyAlignment="0" applyProtection="0"/>
    <xf numFmtId="0" fontId="7" fillId="13" borderId="0" applyNumberFormat="0" applyBorder="0" applyAlignment="0" applyProtection="0"/>
    <xf numFmtId="0" fontId="7" fillId="14"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9" fontId="7" fillId="0" borderId="0" applyFont="0" applyFill="0" applyBorder="0" applyAlignment="0" applyProtection="0"/>
    <xf numFmtId="167" fontId="7" fillId="0" borderId="0" applyFont="0" applyFill="0" applyBorder="0" applyAlignment="0" applyProtection="0"/>
    <xf numFmtId="43" fontId="7" fillId="0" borderId="0" applyFont="0" applyFill="0" applyBorder="0" applyAlignment="0" applyProtection="0"/>
    <xf numFmtId="0" fontId="7" fillId="0" borderId="0"/>
    <xf numFmtId="9" fontId="7" fillId="0" borderId="0" applyFont="0" applyFill="0" applyBorder="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9" fontId="7" fillId="0" borderId="0" applyFont="0" applyFill="0" applyBorder="0" applyAlignment="0" applyProtection="0"/>
    <xf numFmtId="43" fontId="36" fillId="0" borderId="0" applyFont="0" applyFill="0" applyBorder="0" applyAlignment="0" applyProtection="0"/>
    <xf numFmtId="186" fontId="108" fillId="0" borderId="0"/>
    <xf numFmtId="167" fontId="7" fillId="0" borderId="0" applyFont="0" applyFill="0" applyBorder="0" applyAlignment="0" applyProtection="0"/>
    <xf numFmtId="0" fontId="53" fillId="0" borderId="0"/>
    <xf numFmtId="0" fontId="36" fillId="0" borderId="0"/>
    <xf numFmtId="0" fontId="22" fillId="0" borderId="0"/>
    <xf numFmtId="43" fontId="109" fillId="0" borderId="0" applyFont="0" applyFill="0" applyBorder="0" applyAlignment="0" applyProtection="0"/>
    <xf numFmtId="0" fontId="107" fillId="0" borderId="0"/>
    <xf numFmtId="0" fontId="7" fillId="0" borderId="0"/>
    <xf numFmtId="167" fontId="19" fillId="0" borderId="0" applyFont="0" applyFill="0" applyBorder="0" applyAlignment="0" applyProtection="0"/>
    <xf numFmtId="0" fontId="6" fillId="0" borderId="0"/>
    <xf numFmtId="9" fontId="6" fillId="0" borderId="0" applyFont="0" applyFill="0" applyBorder="0" applyAlignment="0" applyProtection="0"/>
    <xf numFmtId="0" fontId="6" fillId="0" borderId="0"/>
    <xf numFmtId="9" fontId="6" fillId="0" borderId="0" applyFont="0" applyFill="0" applyBorder="0" applyAlignment="0" applyProtection="0"/>
    <xf numFmtId="0" fontId="6" fillId="0" borderId="0"/>
    <xf numFmtId="9" fontId="6" fillId="0" borderId="0" applyFont="0" applyFill="0" applyBorder="0" applyAlignment="0" applyProtection="0"/>
    <xf numFmtId="0" fontId="6" fillId="0" borderId="0"/>
    <xf numFmtId="9" fontId="6" fillId="0" borderId="0" applyFont="0" applyFill="0" applyBorder="0" applyAlignment="0" applyProtection="0"/>
    <xf numFmtId="0" fontId="6" fillId="0" borderId="0"/>
    <xf numFmtId="9" fontId="6"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76" fontId="5" fillId="0" borderId="0" applyFont="0" applyFill="0" applyBorder="0" applyAlignment="0" applyProtection="0"/>
    <xf numFmtId="0" fontId="5" fillId="0" borderId="0"/>
    <xf numFmtId="0" fontId="5" fillId="0" borderId="0"/>
    <xf numFmtId="0" fontId="5" fillId="0" borderId="0"/>
    <xf numFmtId="0" fontId="5" fillId="0" borderId="0"/>
    <xf numFmtId="175" fontId="5" fillId="0" borderId="0"/>
    <xf numFmtId="0" fontId="5" fillId="0" borderId="0"/>
    <xf numFmtId="0" fontId="5" fillId="0" borderId="0"/>
    <xf numFmtId="175"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5" borderId="16" applyNumberFormat="0" applyFont="0" applyAlignment="0" applyProtection="0"/>
    <xf numFmtId="0" fontId="5" fillId="0" borderId="0"/>
    <xf numFmtId="9" fontId="5" fillId="0" borderId="0" applyFont="0" applyFill="0" applyBorder="0" applyAlignment="0" applyProtection="0"/>
    <xf numFmtId="43" fontId="5" fillId="0" borderId="0" applyFont="0" applyFill="0" applyBorder="0" applyAlignment="0" applyProtection="0"/>
    <xf numFmtId="0" fontId="22" fillId="0" borderId="0">
      <protection locked="0"/>
    </xf>
    <xf numFmtId="9" fontId="22" fillId="0" borderId="0" applyFont="0" applyFill="0" applyBorder="0" applyAlignment="0" applyProtection="0"/>
    <xf numFmtId="0" fontId="28" fillId="0" borderId="0"/>
    <xf numFmtId="43" fontId="22" fillId="0" borderId="0" applyFont="0" applyFill="0" applyBorder="0" applyAlignment="0" applyProtection="0"/>
    <xf numFmtId="0" fontId="19" fillId="0" borderId="0"/>
    <xf numFmtId="0" fontId="5" fillId="0" borderId="0"/>
    <xf numFmtId="0" fontId="39" fillId="0" borderId="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19" fillId="0" borderId="0"/>
    <xf numFmtId="167" fontId="19" fillId="0" borderId="0" applyFont="0" applyFill="0" applyBorder="0" applyAlignment="0" applyProtection="0"/>
    <xf numFmtId="0" fontId="22" fillId="0" borderId="0"/>
    <xf numFmtId="167" fontId="22" fillId="0" borderId="0" applyFont="0" applyFill="0" applyBorder="0" applyAlignment="0" applyProtection="0"/>
    <xf numFmtId="43" fontId="22" fillId="0" borderId="0" applyFont="0" applyFill="0" applyBorder="0" applyAlignment="0" applyProtection="0"/>
    <xf numFmtId="0" fontId="19" fillId="0" borderId="0"/>
    <xf numFmtId="0" fontId="5" fillId="0" borderId="0"/>
    <xf numFmtId="43" fontId="5" fillId="0" borderId="0" applyFont="0" applyFill="0" applyBorder="0" applyAlignment="0" applyProtection="0"/>
    <xf numFmtId="9" fontId="5" fillId="0" borderId="0" applyFont="0" applyFill="0" applyBorder="0" applyAlignment="0" applyProtection="0"/>
    <xf numFmtId="43" fontId="47" fillId="0" borderId="0" applyFont="0" applyFill="0" applyBorder="0" applyAlignment="0" applyProtection="0"/>
    <xf numFmtId="175" fontId="48" fillId="0" borderId="0" applyFont="0" applyFill="0" applyBorder="0" applyAlignment="0" applyProtection="0"/>
    <xf numFmtId="175" fontId="48" fillId="0" borderId="0" applyFont="0" applyFill="0" applyBorder="0" applyAlignment="0" applyProtection="0"/>
    <xf numFmtId="175" fontId="46" fillId="0" borderId="0" applyFont="0" applyFill="0" applyBorder="0" applyAlignment="0" applyProtection="0"/>
    <xf numFmtId="175" fontId="46" fillId="0" borderId="0" applyFont="0" applyFill="0" applyBorder="0" applyAlignment="0" applyProtection="0"/>
    <xf numFmtId="175" fontId="46" fillId="0" borderId="0" applyFont="0" applyFill="0" applyBorder="0" applyAlignment="0" applyProtection="0"/>
    <xf numFmtId="175" fontId="46" fillId="0" borderId="0" applyFont="0" applyFill="0" applyBorder="0" applyAlignment="0" applyProtection="0"/>
    <xf numFmtId="175" fontId="46" fillId="0" borderId="0" applyFont="0" applyFill="0" applyBorder="0" applyAlignment="0" applyProtection="0"/>
    <xf numFmtId="175" fontId="46" fillId="0" borderId="0" applyFont="0" applyFill="0" applyBorder="0" applyAlignment="0" applyProtection="0"/>
    <xf numFmtId="175" fontId="46" fillId="0" borderId="0" applyFont="0" applyFill="0" applyBorder="0" applyAlignment="0" applyProtection="0"/>
    <xf numFmtId="175" fontId="46" fillId="0" borderId="0" applyFont="0" applyFill="0" applyBorder="0" applyAlignment="0" applyProtection="0"/>
    <xf numFmtId="175" fontId="46" fillId="0" borderId="0" applyFont="0" applyFill="0" applyBorder="0" applyAlignment="0" applyProtection="0"/>
    <xf numFmtId="175" fontId="46" fillId="0" borderId="0" applyFont="0" applyFill="0" applyBorder="0" applyAlignment="0" applyProtection="0"/>
    <xf numFmtId="175" fontId="46" fillId="0" borderId="0" applyFont="0" applyFill="0" applyBorder="0" applyAlignment="0" applyProtection="0"/>
    <xf numFmtId="175" fontId="46" fillId="0" borderId="0" applyFont="0" applyFill="0" applyBorder="0" applyAlignment="0" applyProtection="0"/>
    <xf numFmtId="175" fontId="46" fillId="0" borderId="0" applyFont="0" applyFill="0" applyBorder="0" applyAlignment="0" applyProtection="0"/>
    <xf numFmtId="175" fontId="46" fillId="0" borderId="0" applyFont="0" applyFill="0" applyBorder="0" applyAlignment="0" applyProtection="0"/>
    <xf numFmtId="175" fontId="46" fillId="0" borderId="0" applyFont="0" applyFill="0" applyBorder="0" applyAlignment="0" applyProtection="0"/>
    <xf numFmtId="175" fontId="46" fillId="0" borderId="0" applyFont="0" applyFill="0" applyBorder="0" applyAlignment="0" applyProtection="0"/>
    <xf numFmtId="175" fontId="46" fillId="0" borderId="0" applyFont="0" applyFill="0" applyBorder="0" applyAlignment="0" applyProtection="0"/>
    <xf numFmtId="175" fontId="46" fillId="0" borderId="0" applyFont="0" applyFill="0" applyBorder="0" applyAlignment="0" applyProtection="0"/>
    <xf numFmtId="175" fontId="46" fillId="0" borderId="0" applyFont="0" applyFill="0" applyBorder="0" applyAlignment="0" applyProtection="0"/>
    <xf numFmtId="175" fontId="46" fillId="0" borderId="0" applyFont="0" applyFill="0" applyBorder="0" applyAlignment="0" applyProtection="0"/>
    <xf numFmtId="175" fontId="46" fillId="0" borderId="0" applyFont="0" applyFill="0" applyBorder="0" applyAlignment="0" applyProtection="0"/>
    <xf numFmtId="175" fontId="46" fillId="0" borderId="0" applyFont="0" applyFill="0" applyBorder="0" applyAlignment="0" applyProtection="0"/>
    <xf numFmtId="175" fontId="46" fillId="0" borderId="0" applyFont="0" applyFill="0" applyBorder="0" applyAlignment="0" applyProtection="0"/>
    <xf numFmtId="175" fontId="46" fillId="0" borderId="0" applyFont="0" applyFill="0" applyBorder="0" applyAlignment="0" applyProtection="0"/>
    <xf numFmtId="175" fontId="46" fillId="0" borderId="0" applyFont="0" applyFill="0" applyBorder="0" applyAlignment="0" applyProtection="0"/>
    <xf numFmtId="175" fontId="46" fillId="0" borderId="0" applyFont="0" applyFill="0" applyBorder="0" applyAlignment="0" applyProtection="0"/>
    <xf numFmtId="175" fontId="46" fillId="0" borderId="0" applyFont="0" applyFill="0" applyBorder="0" applyAlignment="0" applyProtection="0"/>
    <xf numFmtId="175" fontId="46" fillId="0" borderId="0" applyFont="0" applyFill="0" applyBorder="0" applyAlignment="0" applyProtection="0"/>
    <xf numFmtId="175" fontId="46" fillId="0" borderId="0" applyFont="0" applyFill="0" applyBorder="0" applyAlignment="0" applyProtection="0"/>
    <xf numFmtId="175" fontId="46" fillId="0" borderId="0" applyFont="0" applyFill="0" applyBorder="0" applyAlignment="0" applyProtection="0"/>
    <xf numFmtId="175" fontId="46" fillId="0" borderId="0" applyFont="0" applyFill="0" applyBorder="0" applyAlignment="0" applyProtection="0"/>
    <xf numFmtId="175" fontId="46" fillId="0" borderId="0" applyFont="0" applyFill="0" applyBorder="0" applyAlignment="0" applyProtection="0"/>
    <xf numFmtId="175" fontId="46" fillId="0" borderId="0" applyFont="0" applyFill="0" applyBorder="0" applyAlignment="0" applyProtection="0"/>
    <xf numFmtId="175" fontId="46" fillId="0" borderId="0" applyFont="0" applyFill="0" applyBorder="0" applyAlignment="0" applyProtection="0"/>
    <xf numFmtId="175" fontId="46" fillId="0" borderId="0" applyFont="0" applyFill="0" applyBorder="0" applyAlignment="0" applyProtection="0"/>
    <xf numFmtId="175" fontId="46" fillId="0" borderId="0" applyFont="0" applyFill="0" applyBorder="0" applyAlignment="0" applyProtection="0"/>
    <xf numFmtId="175" fontId="46" fillId="0" borderId="0" applyFont="0" applyFill="0" applyBorder="0" applyAlignment="0" applyProtection="0"/>
    <xf numFmtId="175" fontId="46" fillId="0" borderId="0" applyFont="0" applyFill="0" applyBorder="0" applyAlignment="0" applyProtection="0"/>
    <xf numFmtId="175" fontId="46" fillId="0" borderId="0" applyFont="0" applyFill="0" applyBorder="0" applyAlignment="0" applyProtection="0"/>
    <xf numFmtId="175" fontId="46" fillId="0" borderId="0" applyFont="0" applyFill="0" applyBorder="0" applyAlignment="0" applyProtection="0"/>
    <xf numFmtId="175" fontId="46" fillId="0" borderId="0" applyFont="0" applyFill="0" applyBorder="0" applyAlignment="0" applyProtection="0"/>
    <xf numFmtId="175" fontId="46" fillId="0" borderId="0" applyFont="0" applyFill="0" applyBorder="0" applyAlignment="0" applyProtection="0"/>
    <xf numFmtId="175" fontId="46" fillId="0" borderId="0" applyFont="0" applyFill="0" applyBorder="0" applyAlignment="0" applyProtection="0"/>
    <xf numFmtId="175" fontId="46" fillId="0" borderId="0" applyFont="0" applyFill="0" applyBorder="0" applyAlignment="0" applyProtection="0"/>
    <xf numFmtId="175" fontId="46" fillId="0" borderId="0" applyFont="0" applyFill="0" applyBorder="0" applyAlignment="0" applyProtection="0"/>
    <xf numFmtId="175" fontId="46" fillId="0" borderId="0" applyFont="0" applyFill="0" applyBorder="0" applyAlignment="0" applyProtection="0"/>
    <xf numFmtId="175" fontId="46" fillId="0" borderId="0" applyFont="0" applyFill="0" applyBorder="0" applyAlignment="0" applyProtection="0"/>
    <xf numFmtId="175" fontId="46" fillId="0" borderId="0" applyFont="0" applyFill="0" applyBorder="0" applyAlignment="0" applyProtection="0"/>
    <xf numFmtId="175" fontId="46" fillId="0" borderId="0" applyFont="0" applyFill="0" applyBorder="0" applyAlignment="0" applyProtection="0"/>
    <xf numFmtId="175" fontId="46" fillId="0" borderId="0" applyFont="0" applyFill="0" applyBorder="0" applyAlignment="0" applyProtection="0"/>
    <xf numFmtId="175" fontId="46" fillId="0" borderId="0" applyFont="0" applyFill="0" applyBorder="0" applyAlignment="0" applyProtection="0"/>
    <xf numFmtId="175" fontId="46" fillId="0" borderId="0" applyFont="0" applyFill="0" applyBorder="0" applyAlignment="0" applyProtection="0"/>
    <xf numFmtId="175" fontId="46" fillId="0" borderId="0" applyFont="0" applyFill="0" applyBorder="0" applyAlignment="0" applyProtection="0"/>
    <xf numFmtId="175" fontId="46" fillId="0" borderId="0" applyFont="0" applyFill="0" applyBorder="0" applyAlignment="0" applyProtection="0"/>
    <xf numFmtId="175" fontId="46" fillId="0" borderId="0" applyFont="0" applyFill="0" applyBorder="0" applyAlignment="0" applyProtection="0"/>
    <xf numFmtId="43" fontId="45" fillId="0" borderId="0" applyFont="0" applyFill="0" applyBorder="0" applyAlignment="0" applyProtection="0"/>
    <xf numFmtId="175" fontId="46" fillId="0" borderId="0" applyFont="0" applyFill="0" applyBorder="0" applyAlignment="0" applyProtection="0"/>
    <xf numFmtId="175" fontId="46" fillId="0" borderId="0" applyFont="0" applyFill="0" applyBorder="0" applyAlignment="0" applyProtection="0"/>
    <xf numFmtId="175" fontId="46" fillId="0" borderId="0" applyFont="0" applyFill="0" applyBorder="0" applyAlignment="0" applyProtection="0"/>
    <xf numFmtId="175" fontId="46" fillId="0" borderId="0" applyFont="0" applyFill="0" applyBorder="0" applyAlignment="0" applyProtection="0"/>
    <xf numFmtId="175" fontId="46" fillId="0" borderId="0" applyFont="0" applyFill="0" applyBorder="0" applyAlignment="0" applyProtection="0"/>
    <xf numFmtId="175" fontId="46" fillId="0" borderId="0" applyFont="0" applyFill="0" applyBorder="0" applyAlignment="0" applyProtection="0"/>
    <xf numFmtId="175" fontId="46" fillId="0" borderId="0" applyFont="0" applyFill="0" applyBorder="0" applyAlignment="0" applyProtection="0"/>
    <xf numFmtId="175" fontId="46" fillId="0" borderId="0" applyFont="0" applyFill="0" applyBorder="0" applyAlignment="0" applyProtection="0"/>
    <xf numFmtId="175" fontId="46" fillId="0" borderId="0" applyFont="0" applyFill="0" applyBorder="0" applyAlignment="0" applyProtection="0"/>
    <xf numFmtId="175" fontId="46" fillId="0" borderId="0" applyFont="0" applyFill="0" applyBorder="0" applyAlignment="0" applyProtection="0"/>
    <xf numFmtId="43" fontId="23" fillId="0" borderId="0" applyFont="0" applyFill="0" applyBorder="0" applyAlignment="0" applyProtection="0"/>
    <xf numFmtId="175" fontId="46" fillId="0" borderId="0" applyFont="0" applyFill="0" applyBorder="0" applyAlignment="0" applyProtection="0"/>
    <xf numFmtId="175" fontId="46" fillId="0" borderId="0" applyFont="0" applyFill="0" applyBorder="0" applyAlignment="0" applyProtection="0"/>
    <xf numFmtId="175" fontId="46" fillId="0" borderId="0" applyFont="0" applyFill="0" applyBorder="0" applyAlignment="0" applyProtection="0"/>
    <xf numFmtId="175" fontId="46" fillId="0" borderId="0" applyFont="0" applyFill="0" applyBorder="0" applyAlignment="0" applyProtection="0"/>
    <xf numFmtId="175" fontId="46" fillId="0" borderId="0" applyFont="0" applyFill="0" applyBorder="0" applyAlignment="0" applyProtection="0"/>
    <xf numFmtId="175" fontId="46" fillId="0" borderId="0" applyFont="0" applyFill="0" applyBorder="0" applyAlignment="0" applyProtection="0"/>
    <xf numFmtId="175" fontId="46" fillId="0" borderId="0" applyFont="0" applyFill="0" applyBorder="0" applyAlignment="0" applyProtection="0"/>
    <xf numFmtId="175" fontId="46" fillId="0" borderId="0" applyFont="0" applyFill="0" applyBorder="0" applyAlignment="0" applyProtection="0"/>
    <xf numFmtId="175" fontId="46" fillId="0" borderId="0" applyFont="0" applyFill="0" applyBorder="0" applyAlignment="0" applyProtection="0"/>
    <xf numFmtId="175" fontId="46" fillId="0" borderId="0" applyFont="0" applyFill="0" applyBorder="0" applyAlignment="0" applyProtection="0"/>
    <xf numFmtId="175" fontId="48" fillId="0" borderId="0" applyFont="0" applyFill="0" applyBorder="0" applyAlignment="0" applyProtection="0"/>
    <xf numFmtId="175" fontId="46" fillId="0" borderId="0" applyFont="0" applyFill="0" applyBorder="0" applyAlignment="0" applyProtection="0"/>
    <xf numFmtId="175" fontId="46" fillId="0" borderId="0" applyFont="0" applyFill="0" applyBorder="0" applyAlignment="0" applyProtection="0"/>
    <xf numFmtId="175" fontId="46" fillId="0" borderId="0" applyFont="0" applyFill="0" applyBorder="0" applyAlignment="0" applyProtection="0"/>
    <xf numFmtId="175" fontId="46" fillId="0" borderId="0" applyFont="0" applyFill="0" applyBorder="0" applyAlignment="0" applyProtection="0"/>
    <xf numFmtId="175" fontId="46" fillId="0" borderId="0" applyFont="0" applyFill="0" applyBorder="0" applyAlignment="0" applyProtection="0"/>
    <xf numFmtId="175" fontId="46" fillId="0" borderId="0" applyFont="0" applyFill="0" applyBorder="0" applyAlignment="0" applyProtection="0"/>
    <xf numFmtId="175" fontId="46" fillId="0" borderId="0" applyFont="0" applyFill="0" applyBorder="0" applyAlignment="0" applyProtection="0"/>
    <xf numFmtId="175" fontId="46" fillId="0" borderId="0" applyFont="0" applyFill="0" applyBorder="0" applyAlignment="0" applyProtection="0"/>
    <xf numFmtId="175" fontId="46" fillId="0" borderId="0" applyFont="0" applyFill="0" applyBorder="0" applyAlignment="0" applyProtection="0"/>
    <xf numFmtId="175" fontId="46" fillId="0" borderId="0" applyFont="0" applyFill="0" applyBorder="0" applyAlignment="0" applyProtection="0"/>
    <xf numFmtId="175" fontId="48" fillId="0" borderId="0" applyFont="0" applyFill="0" applyBorder="0" applyAlignment="0" applyProtection="0"/>
    <xf numFmtId="175" fontId="46" fillId="0" borderId="0" applyFont="0" applyFill="0" applyBorder="0" applyAlignment="0" applyProtection="0"/>
    <xf numFmtId="175" fontId="46" fillId="0" borderId="0" applyFont="0" applyFill="0" applyBorder="0" applyAlignment="0" applyProtection="0"/>
    <xf numFmtId="175" fontId="46" fillId="0" borderId="0" applyFont="0" applyFill="0" applyBorder="0" applyAlignment="0" applyProtection="0"/>
    <xf numFmtId="175" fontId="46" fillId="0" borderId="0" applyFont="0" applyFill="0" applyBorder="0" applyAlignment="0" applyProtection="0"/>
    <xf numFmtId="43" fontId="22" fillId="0" borderId="0" applyFont="0" applyFill="0" applyBorder="0" applyAlignment="0" applyProtection="0"/>
    <xf numFmtId="43" fontId="1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75" fontId="48" fillId="0" borderId="0" applyFont="0" applyFill="0" applyBorder="0" applyAlignment="0" applyProtection="0"/>
    <xf numFmtId="175" fontId="48" fillId="0" borderId="0" applyFont="0" applyFill="0" applyBorder="0" applyAlignment="0" applyProtection="0"/>
    <xf numFmtId="175" fontId="48" fillId="0" borderId="0" applyFont="0" applyFill="0" applyBorder="0" applyAlignment="0" applyProtection="0"/>
    <xf numFmtId="43" fontId="5" fillId="0" borderId="0" applyFont="0" applyFill="0" applyBorder="0" applyAlignment="0" applyProtection="0"/>
    <xf numFmtId="175" fontId="48" fillId="0" borderId="0" applyFont="0" applyFill="0" applyBorder="0" applyAlignment="0" applyProtection="0"/>
    <xf numFmtId="175" fontId="4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9" fillId="0" borderId="0" applyFont="0" applyFill="0" applyBorder="0" applyAlignment="0" applyProtection="0"/>
    <xf numFmtId="175" fontId="48" fillId="0" borderId="0" applyFont="0" applyFill="0" applyBorder="0" applyAlignment="0" applyProtection="0"/>
    <xf numFmtId="175" fontId="48" fillId="0" borderId="0" applyFont="0" applyFill="0" applyBorder="0" applyAlignment="0" applyProtection="0"/>
    <xf numFmtId="175" fontId="48" fillId="0" borderId="0" applyFont="0" applyFill="0" applyBorder="0" applyAlignment="0" applyProtection="0"/>
    <xf numFmtId="175" fontId="48" fillId="0" borderId="0" applyFont="0" applyFill="0" applyBorder="0" applyAlignment="0" applyProtection="0"/>
    <xf numFmtId="175" fontId="48" fillId="0" borderId="0" applyFont="0" applyFill="0" applyBorder="0" applyAlignment="0" applyProtection="0"/>
    <xf numFmtId="175" fontId="48" fillId="0" borderId="0" applyFont="0" applyFill="0" applyBorder="0" applyAlignment="0" applyProtection="0"/>
    <xf numFmtId="175" fontId="48" fillId="0" borderId="0" applyFont="0" applyFill="0" applyBorder="0" applyAlignment="0" applyProtection="0"/>
    <xf numFmtId="175" fontId="48" fillId="0" borderId="0" applyFont="0" applyFill="0" applyBorder="0" applyAlignment="0" applyProtection="0"/>
    <xf numFmtId="175" fontId="48" fillId="0" borderId="0" applyFont="0" applyFill="0" applyBorder="0" applyAlignment="0" applyProtection="0"/>
    <xf numFmtId="175" fontId="48" fillId="0" borderId="0" applyFont="0" applyFill="0" applyBorder="0" applyAlignment="0" applyProtection="0"/>
    <xf numFmtId="43" fontId="5" fillId="0" borderId="0" applyFont="0" applyFill="0" applyBorder="0" applyAlignment="0" applyProtection="0"/>
    <xf numFmtId="175" fontId="48" fillId="0" borderId="0" applyFont="0" applyFill="0" applyBorder="0" applyAlignment="0" applyProtection="0"/>
    <xf numFmtId="175" fontId="48" fillId="0" borderId="0" applyFont="0" applyFill="0" applyBorder="0" applyAlignment="0" applyProtection="0"/>
    <xf numFmtId="175" fontId="48" fillId="0" borderId="0" applyFont="0" applyFill="0" applyBorder="0" applyAlignment="0" applyProtection="0"/>
    <xf numFmtId="175" fontId="48" fillId="0" borderId="0" applyFont="0" applyFill="0" applyBorder="0" applyAlignment="0" applyProtection="0"/>
    <xf numFmtId="175" fontId="48" fillId="0" borderId="0" applyFont="0" applyFill="0" applyBorder="0" applyAlignment="0" applyProtection="0"/>
    <xf numFmtId="175" fontId="48" fillId="0" borderId="0" applyFont="0" applyFill="0" applyBorder="0" applyAlignment="0" applyProtection="0"/>
    <xf numFmtId="175" fontId="48" fillId="0" borderId="0" applyFont="0" applyFill="0" applyBorder="0" applyAlignment="0" applyProtection="0"/>
    <xf numFmtId="175" fontId="48" fillId="0" borderId="0" applyFont="0" applyFill="0" applyBorder="0" applyAlignment="0" applyProtection="0"/>
    <xf numFmtId="175" fontId="48" fillId="0" borderId="0" applyFont="0" applyFill="0" applyBorder="0" applyAlignment="0" applyProtection="0"/>
    <xf numFmtId="175" fontId="48" fillId="0" borderId="0" applyFont="0" applyFill="0" applyBorder="0" applyAlignment="0" applyProtection="0"/>
    <xf numFmtId="43" fontId="50" fillId="0" borderId="0" applyFont="0" applyFill="0" applyBorder="0" applyAlignment="0" applyProtection="0"/>
    <xf numFmtId="175" fontId="48" fillId="0" borderId="0" applyFont="0" applyFill="0" applyBorder="0" applyAlignment="0" applyProtection="0"/>
    <xf numFmtId="175" fontId="48" fillId="0" borderId="0" applyFont="0" applyFill="0" applyBorder="0" applyAlignment="0" applyProtection="0"/>
    <xf numFmtId="175" fontId="48" fillId="0" borderId="0" applyFont="0" applyFill="0" applyBorder="0" applyAlignment="0" applyProtection="0"/>
    <xf numFmtId="175" fontId="48" fillId="0" borderId="0" applyFont="0" applyFill="0" applyBorder="0" applyAlignment="0" applyProtection="0"/>
    <xf numFmtId="175" fontId="48" fillId="0" borderId="0" applyFont="0" applyFill="0" applyBorder="0" applyAlignment="0" applyProtection="0"/>
    <xf numFmtId="175" fontId="48" fillId="0" borderId="0" applyFont="0" applyFill="0" applyBorder="0" applyAlignment="0" applyProtection="0"/>
    <xf numFmtId="175" fontId="48" fillId="0" borderId="0" applyFont="0" applyFill="0" applyBorder="0" applyAlignment="0" applyProtection="0"/>
    <xf numFmtId="175" fontId="48" fillId="0" borderId="0" applyFont="0" applyFill="0" applyBorder="0" applyAlignment="0" applyProtection="0"/>
    <xf numFmtId="175" fontId="48" fillId="0" borderId="0" applyFont="0" applyFill="0" applyBorder="0" applyAlignment="0" applyProtection="0"/>
    <xf numFmtId="175" fontId="48" fillId="0" borderId="0" applyFont="0" applyFill="0" applyBorder="0" applyAlignment="0" applyProtection="0"/>
    <xf numFmtId="175" fontId="48" fillId="0" borderId="0" applyFont="0" applyFill="0" applyBorder="0" applyAlignment="0" applyProtection="0"/>
    <xf numFmtId="175" fontId="48" fillId="0" borderId="0" applyFont="0" applyFill="0" applyBorder="0" applyAlignment="0" applyProtection="0"/>
    <xf numFmtId="175" fontId="48" fillId="0" borderId="0" applyFont="0" applyFill="0" applyBorder="0" applyAlignment="0" applyProtection="0"/>
    <xf numFmtId="175" fontId="48" fillId="0" borderId="0" applyFont="0" applyFill="0" applyBorder="0" applyAlignment="0" applyProtection="0"/>
    <xf numFmtId="175" fontId="48" fillId="0" borderId="0" applyFont="0" applyFill="0" applyBorder="0" applyAlignment="0" applyProtection="0"/>
    <xf numFmtId="175" fontId="48" fillId="0" borderId="0" applyFont="0" applyFill="0" applyBorder="0" applyAlignment="0" applyProtection="0"/>
    <xf numFmtId="175" fontId="48" fillId="0" borderId="0" applyFont="0" applyFill="0" applyBorder="0" applyAlignment="0" applyProtection="0"/>
    <xf numFmtId="175" fontId="48" fillId="0" borderId="0" applyFont="0" applyFill="0" applyBorder="0" applyAlignment="0" applyProtection="0"/>
    <xf numFmtId="175" fontId="48" fillId="0" borderId="0" applyFont="0" applyFill="0" applyBorder="0" applyAlignment="0" applyProtection="0"/>
    <xf numFmtId="175" fontId="48" fillId="0" borderId="0" applyFont="0" applyFill="0" applyBorder="0" applyAlignment="0" applyProtection="0"/>
    <xf numFmtId="175" fontId="48" fillId="0" borderId="0" applyFont="0" applyFill="0" applyBorder="0" applyAlignment="0" applyProtection="0"/>
    <xf numFmtId="175" fontId="48" fillId="0" borderId="0" applyFont="0" applyFill="0" applyBorder="0" applyAlignment="0" applyProtection="0"/>
    <xf numFmtId="175" fontId="48" fillId="0" borderId="0" applyFont="0" applyFill="0" applyBorder="0" applyAlignment="0" applyProtection="0"/>
    <xf numFmtId="175" fontId="48" fillId="0" borderId="0" applyFont="0" applyFill="0" applyBorder="0" applyAlignment="0" applyProtection="0"/>
    <xf numFmtId="175" fontId="48" fillId="0" borderId="0" applyFont="0" applyFill="0" applyBorder="0" applyAlignment="0" applyProtection="0"/>
    <xf numFmtId="175" fontId="48" fillId="0" borderId="0" applyFont="0" applyFill="0" applyBorder="0" applyAlignment="0" applyProtection="0"/>
    <xf numFmtId="175" fontId="48" fillId="0" borderId="0" applyFont="0" applyFill="0" applyBorder="0" applyAlignment="0" applyProtection="0"/>
    <xf numFmtId="175" fontId="48" fillId="0" borderId="0" applyFont="0" applyFill="0" applyBorder="0" applyAlignment="0" applyProtection="0"/>
    <xf numFmtId="175" fontId="48" fillId="0" borderId="0" applyFont="0" applyFill="0" applyBorder="0" applyAlignment="0" applyProtection="0"/>
    <xf numFmtId="175" fontId="48" fillId="0" borderId="0" applyFont="0" applyFill="0" applyBorder="0" applyAlignment="0" applyProtection="0"/>
    <xf numFmtId="175" fontId="48" fillId="0" borderId="0" applyFont="0" applyFill="0" applyBorder="0" applyAlignment="0" applyProtection="0"/>
    <xf numFmtId="175" fontId="48" fillId="0" borderId="0" applyFont="0" applyFill="0" applyBorder="0" applyAlignment="0" applyProtection="0"/>
    <xf numFmtId="175" fontId="48" fillId="0" borderId="0" applyFont="0" applyFill="0" applyBorder="0" applyAlignment="0" applyProtection="0"/>
    <xf numFmtId="175" fontId="46" fillId="0" borderId="0" applyFont="0" applyFill="0" applyBorder="0" applyAlignment="0" applyProtection="0"/>
    <xf numFmtId="175" fontId="5" fillId="0" borderId="0" applyFont="0" applyFill="0" applyBorder="0" applyAlignment="0" applyProtection="0"/>
    <xf numFmtId="175" fontId="46" fillId="0" borderId="0" applyFont="0" applyFill="0" applyBorder="0" applyAlignment="0" applyProtection="0"/>
    <xf numFmtId="175" fontId="46" fillId="0" borderId="0" applyFont="0" applyFill="0" applyBorder="0" applyAlignment="0" applyProtection="0"/>
    <xf numFmtId="175" fontId="46" fillId="0" borderId="0" applyFont="0" applyFill="0" applyBorder="0" applyAlignment="0" applyProtection="0"/>
    <xf numFmtId="175" fontId="46" fillId="0" borderId="0" applyFont="0" applyFill="0" applyBorder="0" applyAlignment="0" applyProtection="0"/>
    <xf numFmtId="175" fontId="46" fillId="0" borderId="0" applyFont="0" applyFill="0" applyBorder="0" applyAlignment="0" applyProtection="0"/>
    <xf numFmtId="175" fontId="48" fillId="0" borderId="0" applyFont="0" applyFill="0" applyBorder="0" applyAlignment="0" applyProtection="0"/>
    <xf numFmtId="175" fontId="46" fillId="0" borderId="0" applyFont="0" applyFill="0" applyBorder="0" applyAlignment="0" applyProtection="0"/>
    <xf numFmtId="175" fontId="46" fillId="0" borderId="0" applyFont="0" applyFill="0" applyBorder="0" applyAlignment="0" applyProtection="0"/>
    <xf numFmtId="175" fontId="4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175" fontId="5" fillId="0" borderId="0"/>
    <xf numFmtId="175" fontId="5" fillId="0" borderId="0"/>
    <xf numFmtId="175" fontId="23" fillId="0" borderId="0"/>
    <xf numFmtId="175" fontId="5" fillId="0" borderId="0"/>
    <xf numFmtId="175" fontId="22" fillId="0" borderId="0"/>
    <xf numFmtId="175" fontId="5" fillId="0" borderId="0"/>
    <xf numFmtId="175" fontId="22" fillId="0" borderId="0"/>
    <xf numFmtId="175" fontId="5" fillId="0" borderId="0"/>
    <xf numFmtId="175" fontId="47" fillId="0" borderId="0"/>
    <xf numFmtId="175" fontId="19" fillId="0" borderId="0"/>
    <xf numFmtId="175" fontId="5" fillId="0" borderId="0"/>
    <xf numFmtId="175" fontId="46" fillId="0" borderId="0"/>
    <xf numFmtId="175" fontId="22" fillId="0" borderId="0"/>
    <xf numFmtId="175" fontId="5" fillId="0" borderId="0"/>
    <xf numFmtId="175" fontId="5" fillId="0" borderId="0"/>
    <xf numFmtId="175" fontId="50" fillId="0" borderId="0" applyFill="0" applyBorder="0" applyProtection="0">
      <alignment vertical="center"/>
    </xf>
    <xf numFmtId="175" fontId="5" fillId="0" borderId="0"/>
    <xf numFmtId="175" fontId="5" fillId="0" borderId="0"/>
    <xf numFmtId="175" fontId="5" fillId="0" borderId="0"/>
    <xf numFmtId="175"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43" fontId="5" fillId="0" borderId="0" applyFont="0" applyFill="0" applyBorder="0" applyAlignment="0" applyProtection="0"/>
    <xf numFmtId="165" fontId="50" fillId="0" borderId="0" applyFont="0" applyFill="0" applyBorder="0" applyAlignment="0" applyProtection="0"/>
    <xf numFmtId="175" fontId="5" fillId="0" borderId="0"/>
    <xf numFmtId="175" fontId="5" fillId="0" borderId="0"/>
    <xf numFmtId="175" fontId="5" fillId="0" borderId="0"/>
    <xf numFmtId="175" fontId="5" fillId="0" borderId="0"/>
    <xf numFmtId="175" fontId="5" fillId="0" borderId="0"/>
    <xf numFmtId="175" fontId="5" fillId="0" borderId="0"/>
    <xf numFmtId="9" fontId="5" fillId="0" borderId="0" applyFont="0" applyFill="0" applyBorder="0" applyAlignment="0" applyProtection="0"/>
    <xf numFmtId="9" fontId="5" fillId="0" borderId="0" applyFont="0" applyFill="0" applyBorder="0" applyAlignment="0" applyProtection="0"/>
    <xf numFmtId="175" fontId="5" fillId="0" borderId="0"/>
    <xf numFmtId="43" fontId="5" fillId="0" borderId="0" applyFont="0" applyFill="0" applyBorder="0" applyAlignment="0" applyProtection="0"/>
    <xf numFmtId="175" fontId="22" fillId="0" borderId="0"/>
    <xf numFmtId="175" fontId="5" fillId="0" borderId="0"/>
    <xf numFmtId="175" fontId="5" fillId="0" borderId="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76"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0" fillId="0" borderId="0" applyFill="0" applyBorder="0" applyProtection="0">
      <alignment vertical="center"/>
    </xf>
    <xf numFmtId="0" fontId="5" fillId="0" borderId="0"/>
    <xf numFmtId="0" fontId="5" fillId="0" borderId="0"/>
    <xf numFmtId="0" fontId="5" fillId="0" borderId="0"/>
    <xf numFmtId="175"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0" fontId="22" fillId="0" borderId="0"/>
    <xf numFmtId="0" fontId="5" fillId="0" borderId="0"/>
    <xf numFmtId="0" fontId="5" fillId="0" borderId="0"/>
    <xf numFmtId="43" fontId="5" fillId="0" borderId="0" applyFont="0" applyFill="0" applyBorder="0" applyAlignment="0" applyProtection="0"/>
    <xf numFmtId="0" fontId="22"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5" fillId="0" borderId="0"/>
    <xf numFmtId="0" fontId="2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28"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9" fontId="5" fillId="0" borderId="0" applyFont="0" applyFill="0" applyBorder="0" applyAlignment="0" applyProtection="0"/>
    <xf numFmtId="0" fontId="22" fillId="5" borderId="16" applyNumberFormat="0" applyFont="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76" fontId="5" fillId="0" borderId="0" applyFont="0" applyFill="0" applyBorder="0" applyAlignment="0" applyProtection="0"/>
    <xf numFmtId="0" fontId="5" fillId="0" borderId="0"/>
    <xf numFmtId="0" fontId="5" fillId="0" borderId="0"/>
    <xf numFmtId="0" fontId="5" fillId="0" borderId="0"/>
    <xf numFmtId="0" fontId="5" fillId="0" borderId="0"/>
    <xf numFmtId="175" fontId="5" fillId="0" borderId="0"/>
    <xf numFmtId="0" fontId="5" fillId="0" borderId="0"/>
    <xf numFmtId="0" fontId="5" fillId="0" borderId="0"/>
    <xf numFmtId="175"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0" fontId="5" fillId="5" borderId="16" applyNumberFormat="0" applyFont="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9" fontId="5" fillId="0" borderId="0" applyFont="0" applyFill="0" applyBorder="0" applyAlignment="0" applyProtection="0"/>
    <xf numFmtId="0" fontId="85" fillId="55" borderId="81" applyNumberFormat="0" applyAlignment="0" applyProtection="0"/>
    <xf numFmtId="0" fontId="85" fillId="55" borderId="81" applyNumberFormat="0" applyAlignment="0" applyProtection="0"/>
    <xf numFmtId="0" fontId="85" fillId="55" borderId="81" applyNumberFormat="0" applyAlignment="0" applyProtection="0"/>
    <xf numFmtId="0" fontId="85" fillId="55" borderId="81" applyNumberFormat="0" applyAlignment="0" applyProtection="0"/>
    <xf numFmtId="0" fontId="22" fillId="0" borderId="82" applyNumberFormat="0" applyFont="0" applyBorder="0" applyAlignment="0" applyProtection="0"/>
    <xf numFmtId="0" fontId="22" fillId="0" borderId="82" applyNumberFormat="0" applyFont="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43"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5" borderId="16" applyNumberFormat="0" applyFont="0" applyAlignment="0" applyProtection="0"/>
    <xf numFmtId="0" fontId="5" fillId="13" borderId="0" applyNumberFormat="0" applyBorder="0" applyAlignment="0" applyProtection="0"/>
    <xf numFmtId="0" fontId="5" fillId="14"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9" fontId="5" fillId="0" borderId="0" applyFont="0" applyFill="0" applyBorder="0" applyAlignment="0" applyProtection="0"/>
    <xf numFmtId="167" fontId="5" fillId="0" borderId="0" applyFont="0" applyFill="0" applyBorder="0" applyAlignment="0" applyProtection="0"/>
    <xf numFmtId="43" fontId="5" fillId="0" borderId="0" applyFont="0" applyFill="0" applyBorder="0" applyAlignment="0" applyProtection="0"/>
    <xf numFmtId="186" fontId="294" fillId="0" borderId="0"/>
    <xf numFmtId="43" fontId="108"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186" fontId="108" fillId="0" borderId="0"/>
    <xf numFmtId="9" fontId="5" fillId="0" borderId="0" applyFont="0" applyFill="0" applyBorder="0" applyAlignment="0" applyProtection="0"/>
    <xf numFmtId="0" fontId="4" fillId="0" borderId="0"/>
    <xf numFmtId="9" fontId="4" fillId="0" borderId="0" applyFont="0" applyFill="0" applyBorder="0" applyAlignment="0" applyProtection="0"/>
    <xf numFmtId="43" fontId="4"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97" fillId="0" borderId="0" applyFont="0" applyFill="0" applyBorder="0" applyAlignment="0" applyProtection="0">
      <alignment vertical="top"/>
    </xf>
    <xf numFmtId="43" fontId="3" fillId="0" borderId="0" applyFont="0" applyFill="0" applyBorder="0" applyAlignment="0" applyProtection="0"/>
    <xf numFmtId="43" fontId="3"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6" fontId="2" fillId="0" borderId="0" applyFont="0" applyFill="0" applyBorder="0" applyAlignment="0" applyProtection="0"/>
    <xf numFmtId="0" fontId="2" fillId="0" borderId="0"/>
    <xf numFmtId="0" fontId="2" fillId="0" borderId="0"/>
    <xf numFmtId="0" fontId="2" fillId="0" borderId="0"/>
    <xf numFmtId="0" fontId="2" fillId="0" borderId="0"/>
    <xf numFmtId="175" fontId="2" fillId="0" borderId="0"/>
    <xf numFmtId="0" fontId="2" fillId="0" borderId="0"/>
    <xf numFmtId="0" fontId="2" fillId="0" borderId="0"/>
    <xf numFmtId="175"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0" fontId="2" fillId="5" borderId="16" applyNumberFormat="0" applyFont="0" applyAlignment="0" applyProtection="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5"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75" fontId="2" fillId="0" borderId="0"/>
    <xf numFmtId="175" fontId="2" fillId="0" borderId="0"/>
    <xf numFmtId="175" fontId="2" fillId="0" borderId="0"/>
    <xf numFmtId="175" fontId="2" fillId="0" borderId="0"/>
    <xf numFmtId="175" fontId="2" fillId="0" borderId="0"/>
    <xf numFmtId="175" fontId="2" fillId="0" borderId="0"/>
    <xf numFmtId="175" fontId="2" fillId="0" borderId="0"/>
    <xf numFmtId="175" fontId="2" fillId="0" borderId="0"/>
    <xf numFmtId="175" fontId="2" fillId="0" borderId="0"/>
    <xf numFmtId="175" fontId="2" fillId="0" borderId="0"/>
    <xf numFmtId="175" fontId="2" fillId="0" borderId="0"/>
    <xf numFmtId="175"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43" fontId="2" fillId="0" borderId="0" applyFont="0" applyFill="0" applyBorder="0" applyAlignment="0" applyProtection="0"/>
    <xf numFmtId="175" fontId="2" fillId="0" borderId="0"/>
    <xf numFmtId="175" fontId="2" fillId="0" borderId="0"/>
    <xf numFmtId="175" fontId="2" fillId="0" borderId="0"/>
    <xf numFmtId="175" fontId="2" fillId="0" borderId="0"/>
    <xf numFmtId="175" fontId="2" fillId="0" borderId="0"/>
    <xf numFmtId="175" fontId="2" fillId="0" borderId="0"/>
    <xf numFmtId="9" fontId="2" fillId="0" borderId="0" applyFont="0" applyFill="0" applyBorder="0" applyAlignment="0" applyProtection="0"/>
    <xf numFmtId="9" fontId="2" fillId="0" borderId="0" applyFont="0" applyFill="0" applyBorder="0" applyAlignment="0" applyProtection="0"/>
    <xf numFmtId="175" fontId="2" fillId="0" borderId="0"/>
    <xf numFmtId="43" fontId="2" fillId="0" borderId="0" applyFont="0" applyFill="0" applyBorder="0" applyAlignment="0" applyProtection="0"/>
    <xf numFmtId="175" fontId="2" fillId="0" borderId="0"/>
    <xf numFmtId="175" fontId="2" fillId="0" borderId="0"/>
    <xf numFmtId="43"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6"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5"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6" fontId="2" fillId="0" borderId="0" applyFont="0" applyFill="0" applyBorder="0" applyAlignment="0" applyProtection="0"/>
    <xf numFmtId="0" fontId="2" fillId="0" borderId="0"/>
    <xf numFmtId="0" fontId="2" fillId="0" borderId="0"/>
    <xf numFmtId="0" fontId="2" fillId="0" borderId="0"/>
    <xf numFmtId="0" fontId="2" fillId="0" borderId="0"/>
    <xf numFmtId="175" fontId="2" fillId="0" borderId="0"/>
    <xf numFmtId="0" fontId="2" fillId="0" borderId="0"/>
    <xf numFmtId="0" fontId="2" fillId="0" borderId="0"/>
    <xf numFmtId="175"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5" borderId="16" applyNumberFormat="0" applyFont="0" applyAlignment="0" applyProtection="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9"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5" borderId="16" applyNumberFormat="0" applyFont="0" applyAlignment="0" applyProtection="0"/>
    <xf numFmtId="0" fontId="2" fillId="13" borderId="0" applyNumberFormat="0" applyBorder="0" applyAlignment="0" applyProtection="0"/>
    <xf numFmtId="0" fontId="2" fillId="14"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9" fontId="2" fillId="0" borderId="0" applyFont="0" applyFill="0" applyBorder="0" applyAlignment="0" applyProtection="0"/>
    <xf numFmtId="167" fontId="2" fillId="0" borderId="0" applyFont="0" applyFill="0" applyBorder="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9" fontId="2" fillId="0" borderId="0" applyFont="0" applyFill="0" applyBorder="0" applyAlignment="0" applyProtection="0"/>
    <xf numFmtId="9" fontId="19" fillId="0" borderId="0" applyFont="0" applyFill="0" applyBorder="0" applyAlignment="0" applyProtection="0"/>
    <xf numFmtId="0" fontId="2" fillId="0" borderId="0"/>
    <xf numFmtId="0" fontId="2" fillId="0" borderId="0"/>
    <xf numFmtId="0" fontId="2" fillId="0" borderId="0"/>
    <xf numFmtId="0" fontId="2" fillId="0" borderId="0"/>
    <xf numFmtId="0" fontId="308" fillId="0" borderId="0"/>
    <xf numFmtId="0" fontId="309" fillId="0" borderId="0"/>
    <xf numFmtId="0" fontId="22" fillId="0" borderId="0"/>
    <xf numFmtId="0" fontId="22" fillId="0" borderId="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22" fillId="0" borderId="0" applyFont="0" applyFill="0" applyBorder="0" applyAlignment="0" applyProtection="0"/>
    <xf numFmtId="0" fontId="1" fillId="0" borderId="0"/>
    <xf numFmtId="0" fontId="22" fillId="0" borderId="0"/>
    <xf numFmtId="40" fontId="122" fillId="0" borderId="0" applyFont="0" applyFill="0" applyBorder="0" applyAlignment="0" applyProtection="0"/>
    <xf numFmtId="9" fontId="122" fillId="0" borderId="0" applyFont="0" applyFill="0" applyBorder="0" applyAlignment="0" applyProtection="0"/>
    <xf numFmtId="43" fontId="22"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9" fillId="0" borderId="0"/>
    <xf numFmtId="9" fontId="19" fillId="0" borderId="0" applyFont="0" applyFill="0" applyBorder="0" applyAlignment="0" applyProtection="0"/>
  </cellStyleXfs>
  <cellXfs count="559">
    <xf numFmtId="0" fontId="0" fillId="0" borderId="0" xfId="0"/>
    <xf numFmtId="0" fontId="21" fillId="0" borderId="0" xfId="0" applyFont="1" applyAlignment="1">
      <alignment wrapText="1"/>
    </xf>
    <xf numFmtId="0" fontId="23" fillId="2" borderId="0" xfId="6" applyFont="1" applyFill="1">
      <protection locked="0"/>
    </xf>
    <xf numFmtId="0" fontId="24" fillId="2" borderId="0" xfId="6" applyFont="1" applyFill="1">
      <protection locked="0"/>
    </xf>
    <xf numFmtId="168" fontId="23" fillId="2" borderId="0" xfId="6" applyNumberFormat="1" applyFont="1" applyFill="1">
      <protection locked="0"/>
    </xf>
    <xf numFmtId="168" fontId="23" fillId="2" borderId="0" xfId="6" applyNumberFormat="1" applyFont="1" applyFill="1" applyProtection="1"/>
    <xf numFmtId="0" fontId="23" fillId="2" borderId="0" xfId="9" applyFont="1" applyFill="1"/>
    <xf numFmtId="0" fontId="24" fillId="2" borderId="0" xfId="6" applyFont="1" applyFill="1" applyAlignment="1">
      <alignment horizontal="right"/>
      <protection locked="0"/>
    </xf>
    <xf numFmtId="168" fontId="23" fillId="2" borderId="0" xfId="9" applyNumberFormat="1" applyFont="1" applyFill="1"/>
    <xf numFmtId="0" fontId="21" fillId="0" borderId="0" xfId="3" applyFont="1"/>
    <xf numFmtId="1" fontId="37" fillId="0" borderId="0" xfId="3" applyNumberFormat="1" applyFont="1" applyAlignment="1">
      <alignment vertical="top"/>
    </xf>
    <xf numFmtId="169" fontId="21" fillId="0" borderId="0" xfId="4" applyNumberFormat="1" applyFont="1"/>
    <xf numFmtId="169" fontId="38" fillId="0" borderId="0" xfId="4" applyNumberFormat="1" applyFont="1"/>
    <xf numFmtId="169" fontId="23" fillId="0" borderId="0" xfId="4" applyNumberFormat="1" applyFont="1" applyAlignment="1">
      <alignment horizontal="right" indent="1"/>
    </xf>
    <xf numFmtId="9" fontId="23" fillId="0" borderId="0" xfId="13" applyFont="1"/>
    <xf numFmtId="1" fontId="38" fillId="0" borderId="0" xfId="14" applyNumberFormat="1" applyFont="1" applyAlignment="1">
      <alignment vertical="top" wrapText="1"/>
    </xf>
    <xf numFmtId="1" fontId="38" fillId="0" borderId="0" xfId="14" applyNumberFormat="1" applyFont="1"/>
    <xf numFmtId="0" fontId="20" fillId="0" borderId="0" xfId="14"/>
    <xf numFmtId="1" fontId="38" fillId="0" borderId="0" xfId="15" applyNumberFormat="1" applyFont="1" applyAlignment="1">
      <alignment horizontal="right"/>
    </xf>
    <xf numFmtId="1" fontId="37" fillId="0" borderId="0" xfId="14" applyNumberFormat="1" applyFont="1" applyAlignment="1">
      <alignment vertical="top" wrapText="1"/>
    </xf>
    <xf numFmtId="2" fontId="38" fillId="0" borderId="0" xfId="14" applyNumberFormat="1" applyFont="1"/>
    <xf numFmtId="2" fontId="38" fillId="0" borderId="0" xfId="14" applyNumberFormat="1" applyFont="1" applyAlignment="1">
      <alignment vertical="top" wrapText="1"/>
    </xf>
    <xf numFmtId="2" fontId="38" fillId="0" borderId="0" xfId="16" applyNumberFormat="1" applyFont="1"/>
    <xf numFmtId="2" fontId="38" fillId="0" borderId="0" xfId="17" applyNumberFormat="1" applyFont="1" applyAlignment="1">
      <alignment horizontal="right"/>
    </xf>
    <xf numFmtId="2" fontId="38" fillId="0" borderId="0" xfId="16" applyNumberFormat="1" applyFont="1" applyAlignment="1">
      <alignment horizontal="right"/>
    </xf>
    <xf numFmtId="0" fontId="42" fillId="0" borderId="0" xfId="14" applyFont="1"/>
    <xf numFmtId="0" fontId="21" fillId="0" borderId="0" xfId="14" applyFont="1"/>
    <xf numFmtId="2" fontId="21" fillId="0" borderId="0" xfId="14" applyNumberFormat="1" applyFont="1"/>
    <xf numFmtId="0" fontId="23" fillId="0" borderId="0" xfId="25" applyFont="1"/>
    <xf numFmtId="1" fontId="23" fillId="0" borderId="0" xfId="26" applyNumberFormat="1" applyFont="1"/>
    <xf numFmtId="1" fontId="23" fillId="0" borderId="0" xfId="25" applyNumberFormat="1" applyFont="1"/>
    <xf numFmtId="169" fontId="23" fillId="0" borderId="0" xfId="13" applyNumberFormat="1" applyFont="1"/>
    <xf numFmtId="171" fontId="23" fillId="0" borderId="0" xfId="25" applyNumberFormat="1" applyFont="1"/>
    <xf numFmtId="0" fontId="23" fillId="0" borderId="0" xfId="25" applyFont="1" applyAlignment="1">
      <alignment horizontal="center" vertical="center" wrapText="1"/>
    </xf>
    <xf numFmtId="2" fontId="38" fillId="0" borderId="0" xfId="0" applyNumberFormat="1" applyFont="1"/>
    <xf numFmtId="168" fontId="23" fillId="2" borderId="0" xfId="383" applyNumberFormat="1" applyFont="1" applyFill="1"/>
    <xf numFmtId="0" fontId="23" fillId="2" borderId="0" xfId="34" applyNumberFormat="1" applyFont="1" applyFill="1"/>
    <xf numFmtId="1" fontId="23" fillId="0" borderId="0" xfId="0" applyNumberFormat="1" applyFont="1"/>
    <xf numFmtId="171" fontId="23" fillId="0" borderId="0" xfId="0" applyNumberFormat="1" applyFont="1"/>
    <xf numFmtId="0" fontId="29" fillId="2" borderId="0" xfId="646" applyFont="1" applyFill="1"/>
    <xf numFmtId="0" fontId="15" fillId="2" borderId="0" xfId="646" applyFill="1"/>
    <xf numFmtId="0" fontId="21" fillId="2" borderId="0" xfId="646" applyFont="1" applyFill="1"/>
    <xf numFmtId="0" fontId="32" fillId="2" borderId="0" xfId="646" applyFont="1" applyFill="1"/>
    <xf numFmtId="0" fontId="21" fillId="2" borderId="11" xfId="646" applyFont="1" applyFill="1" applyBorder="1"/>
    <xf numFmtId="0" fontId="21" fillId="2" borderId="12" xfId="646" applyFont="1" applyFill="1" applyBorder="1"/>
    <xf numFmtId="0" fontId="21" fillId="2" borderId="0" xfId="0" applyFont="1" applyFill="1"/>
    <xf numFmtId="0" fontId="21" fillId="2" borderId="13" xfId="646" applyFont="1" applyFill="1" applyBorder="1"/>
    <xf numFmtId="0" fontId="21" fillId="2" borderId="14" xfId="646" applyFont="1" applyFill="1" applyBorder="1"/>
    <xf numFmtId="168" fontId="21" fillId="2" borderId="0" xfId="646" applyNumberFormat="1" applyFont="1" applyFill="1"/>
    <xf numFmtId="10" fontId="21" fillId="2" borderId="0" xfId="647" applyNumberFormat="1" applyFont="1" applyFill="1"/>
    <xf numFmtId="0" fontId="23" fillId="2" borderId="0" xfId="650" applyFont="1" applyFill="1" applyAlignment="1">
      <alignment horizontal="left" indent="1"/>
    </xf>
    <xf numFmtId="169" fontId="21" fillId="0" borderId="0" xfId="808" applyNumberFormat="1" applyFont="1"/>
    <xf numFmtId="169" fontId="23" fillId="0" borderId="0" xfId="808" applyNumberFormat="1" applyFont="1" applyAlignment="1">
      <alignment horizontal="right" indent="1"/>
    </xf>
    <xf numFmtId="14" fontId="23" fillId="0" borderId="0" xfId="14" applyNumberFormat="1" applyFont="1" applyAlignment="1">
      <alignment horizontal="right"/>
    </xf>
    <xf numFmtId="14" fontId="27" fillId="2" borderId="0" xfId="0" applyNumberFormat="1" applyFont="1" applyFill="1" applyAlignment="1">
      <alignment horizontal="right"/>
    </xf>
    <xf numFmtId="169" fontId="21" fillId="0" borderId="0" xfId="2" applyNumberFormat="1" applyFont="1"/>
    <xf numFmtId="175" fontId="23" fillId="0" borderId="0" xfId="287" applyFont="1"/>
    <xf numFmtId="175" fontId="23" fillId="0" borderId="0" xfId="287" applyFont="1" applyAlignment="1">
      <alignment horizontal="center" vertical="center"/>
    </xf>
    <xf numFmtId="171" fontId="23" fillId="0" borderId="0" xfId="287" applyNumberFormat="1" applyFont="1"/>
    <xf numFmtId="3" fontId="23" fillId="0" borderId="0" xfId="287" applyNumberFormat="1" applyFont="1"/>
    <xf numFmtId="3" fontId="23" fillId="0" borderId="0" xfId="13" applyNumberFormat="1" applyFont="1"/>
    <xf numFmtId="175" fontId="27" fillId="0" borderId="0" xfId="287" applyFont="1"/>
    <xf numFmtId="168" fontId="23" fillId="0" borderId="0" xfId="287" applyNumberFormat="1" applyFont="1"/>
    <xf numFmtId="175" fontId="24" fillId="0" borderId="0" xfId="287" applyFont="1"/>
    <xf numFmtId="0" fontId="23" fillId="0" borderId="0" xfId="0" applyFont="1" applyAlignment="1">
      <alignment vertical="center"/>
    </xf>
    <xf numFmtId="3" fontId="27" fillId="0" borderId="0" xfId="287" applyNumberFormat="1" applyFont="1"/>
    <xf numFmtId="1" fontId="23" fillId="0" borderId="0" xfId="13" applyNumberFormat="1" applyFont="1"/>
    <xf numFmtId="0" fontId="75" fillId="2" borderId="5" xfId="0" applyFont="1" applyFill="1" applyBorder="1" applyAlignment="1">
      <alignment wrapText="1"/>
    </xf>
    <xf numFmtId="180" fontId="77" fillId="2" borderId="0" xfId="0" applyNumberFormat="1" applyFont="1" applyFill="1"/>
    <xf numFmtId="180" fontId="76" fillId="2" borderId="0" xfId="0" applyNumberFormat="1" applyFont="1" applyFill="1" applyAlignment="1">
      <alignment horizontal="left" indent="1"/>
    </xf>
    <xf numFmtId="180" fontId="76" fillId="2" borderId="3" xfId="0" applyNumberFormat="1" applyFont="1" applyFill="1" applyBorder="1" applyAlignment="1">
      <alignment horizontal="left" indent="1"/>
    </xf>
    <xf numFmtId="180" fontId="76" fillId="0" borderId="0" xfId="0" applyNumberFormat="1" applyFont="1"/>
    <xf numFmtId="9" fontId="21" fillId="0" borderId="0" xfId="2" applyFont="1"/>
    <xf numFmtId="4" fontId="23" fillId="0" borderId="0" xfId="0" applyNumberFormat="1" applyFont="1" applyAlignment="1">
      <alignment horizontal="right" indent="1"/>
    </xf>
    <xf numFmtId="4" fontId="23" fillId="0" borderId="3" xfId="0" applyNumberFormat="1" applyFont="1" applyBorder="1" applyAlignment="1">
      <alignment horizontal="right" indent="1"/>
    </xf>
    <xf numFmtId="0" fontId="79" fillId="2" borderId="0" xfId="646" applyFont="1" applyFill="1"/>
    <xf numFmtId="0" fontId="27" fillId="2" borderId="0" xfId="6" applyFont="1" applyFill="1">
      <protection locked="0"/>
    </xf>
    <xf numFmtId="168" fontId="27" fillId="2" borderId="0" xfId="6" applyNumberFormat="1" applyFont="1" applyFill="1" applyProtection="1"/>
    <xf numFmtId="181" fontId="23" fillId="0" borderId="0" xfId="19" applyNumberFormat="1" applyFont="1" applyAlignment="1">
      <alignment horizontal="right"/>
    </xf>
    <xf numFmtId="181" fontId="23" fillId="0" borderId="0" xfId="20" applyNumberFormat="1" applyFont="1" applyAlignment="1">
      <alignment horizontal="right" wrapText="1"/>
    </xf>
    <xf numFmtId="181" fontId="23" fillId="0" borderId="0" xfId="21" applyNumberFormat="1" applyFont="1" applyAlignment="1">
      <alignment horizontal="right" wrapText="1"/>
    </xf>
    <xf numFmtId="181" fontId="23" fillId="0" borderId="0" xfId="5" applyNumberFormat="1" applyFont="1" applyAlignment="1">
      <alignment horizontal="right"/>
    </xf>
    <xf numFmtId="181" fontId="23" fillId="0" borderId="0" xfId="5" applyNumberFormat="1" applyFont="1" applyAlignment="1">
      <alignment horizontal="center" vertical="center"/>
    </xf>
    <xf numFmtId="181" fontId="23" fillId="0" borderId="0" xfId="4" applyNumberFormat="1" applyFont="1" applyAlignment="1">
      <alignment horizontal="center" vertical="center"/>
    </xf>
    <xf numFmtId="181" fontId="23" fillId="0" borderId="0" xfId="5" applyNumberFormat="1" applyFont="1" applyAlignment="1">
      <alignment horizontal="center"/>
    </xf>
    <xf numFmtId="181" fontId="23" fillId="0" borderId="0" xfId="4" applyNumberFormat="1" applyFont="1" applyAlignment="1">
      <alignment horizontal="center"/>
    </xf>
    <xf numFmtId="181" fontId="23" fillId="2" borderId="0" xfId="1" applyNumberFormat="1" applyFont="1" applyFill="1" applyAlignment="1">
      <alignment horizontal="right"/>
    </xf>
    <xf numFmtId="181" fontId="23" fillId="2" borderId="0" xfId="1" applyNumberFormat="1" applyFont="1" applyFill="1" applyAlignment="1">
      <alignment horizontal="left"/>
    </xf>
    <xf numFmtId="167" fontId="23" fillId="0" borderId="0" xfId="1" applyFont="1" applyAlignment="1">
      <alignment horizontal="left" wrapText="1"/>
    </xf>
    <xf numFmtId="2" fontId="23" fillId="0" borderId="0" xfId="0" applyNumberFormat="1" applyFont="1" applyAlignment="1">
      <alignment horizontal="left" wrapText="1"/>
    </xf>
    <xf numFmtId="169" fontId="23" fillId="0" borderId="0" xfId="2" applyNumberFormat="1" applyFont="1" applyAlignment="1">
      <alignment horizontal="right"/>
    </xf>
    <xf numFmtId="0" fontId="80" fillId="2" borderId="0" xfId="0" applyFont="1" applyFill="1" applyAlignment="1">
      <alignment horizontal="right" vertical="center"/>
    </xf>
    <xf numFmtId="172" fontId="23" fillId="0" borderId="0" xfId="1" applyNumberFormat="1" applyFont="1" applyAlignment="1">
      <alignment horizontal="right"/>
    </xf>
    <xf numFmtId="0" fontId="44" fillId="2" borderId="0" xfId="646" applyFont="1" applyFill="1"/>
    <xf numFmtId="181" fontId="23" fillId="0" borderId="0" xfId="1" applyNumberFormat="1" applyFont="1" applyAlignment="1">
      <alignment horizontal="right"/>
    </xf>
    <xf numFmtId="181" fontId="23" fillId="0" borderId="0" xfId="1" applyNumberFormat="1" applyFont="1" applyAlignment="1">
      <alignment horizontal="left"/>
    </xf>
    <xf numFmtId="1" fontId="23" fillId="0" borderId="0" xfId="287" applyNumberFormat="1" applyFont="1"/>
    <xf numFmtId="0" fontId="25" fillId="0" borderId="0" xfId="0" applyFont="1"/>
    <xf numFmtId="9" fontId="23" fillId="0" borderId="0" xfId="2" applyFont="1"/>
    <xf numFmtId="169" fontId="23" fillId="0" borderId="0" xfId="2" applyNumberFormat="1" applyFont="1"/>
    <xf numFmtId="169" fontId="25" fillId="0" borderId="0" xfId="2" applyNumberFormat="1" applyFont="1"/>
    <xf numFmtId="1" fontId="23" fillId="2" borderId="0" xfId="6" applyNumberFormat="1" applyFont="1" applyFill="1" applyProtection="1"/>
    <xf numFmtId="1" fontId="23" fillId="2" borderId="0" xfId="6" applyNumberFormat="1" applyFont="1" applyFill="1">
      <protection locked="0"/>
    </xf>
    <xf numFmtId="9" fontId="25" fillId="2" borderId="0" xfId="2" applyFont="1" applyFill="1"/>
    <xf numFmtId="9" fontId="23" fillId="2" borderId="0" xfId="2" applyFont="1" applyFill="1" applyProtection="1">
      <protection locked="0"/>
    </xf>
    <xf numFmtId="0" fontId="23" fillId="2" borderId="0" xfId="25" applyFont="1" applyFill="1" applyAlignment="1">
      <alignment horizontal="center" vertical="center"/>
    </xf>
    <xf numFmtId="171" fontId="23" fillId="2" borderId="0" xfId="25" applyNumberFormat="1" applyFont="1" applyFill="1"/>
    <xf numFmtId="0" fontId="23" fillId="2" borderId="0" xfId="25" applyFont="1" applyFill="1"/>
    <xf numFmtId="171" fontId="23" fillId="2" borderId="0" xfId="0" applyNumberFormat="1" applyFont="1" applyFill="1"/>
    <xf numFmtId="0" fontId="23" fillId="2" borderId="0" xfId="0" applyFont="1" applyFill="1"/>
    <xf numFmtId="0" fontId="23" fillId="2" borderId="0" xfId="0" applyFont="1" applyFill="1" applyAlignment="1">
      <alignment horizontal="center"/>
    </xf>
    <xf numFmtId="0" fontId="23" fillId="2" borderId="0" xfId="25" applyFont="1" applyFill="1" applyAlignment="1">
      <alignment horizontal="center"/>
    </xf>
    <xf numFmtId="175" fontId="23" fillId="0" borderId="0" xfId="287" applyFont="1" applyAlignment="1">
      <alignment horizontal="center"/>
    </xf>
    <xf numFmtId="2" fontId="23" fillId="0" borderId="0" xfId="287" applyNumberFormat="1" applyFont="1" applyAlignment="1">
      <alignment horizontal="right"/>
    </xf>
    <xf numFmtId="171" fontId="23" fillId="0" borderId="0" xfId="146" applyNumberFormat="1" applyFont="1" applyAlignment="1">
      <alignment horizontal="right" vertical="center"/>
    </xf>
    <xf numFmtId="0" fontId="25" fillId="0" borderId="0" xfId="0" applyFont="1" applyAlignment="1">
      <alignment horizontal="left" indent="2"/>
    </xf>
    <xf numFmtId="168" fontId="25" fillId="0" borderId="0" xfId="734" applyNumberFormat="1" applyFont="1"/>
    <xf numFmtId="168" fontId="25" fillId="0" borderId="0" xfId="0" applyNumberFormat="1" applyFont="1"/>
    <xf numFmtId="3" fontId="25" fillId="0" borderId="0" xfId="0" applyNumberFormat="1" applyFont="1"/>
    <xf numFmtId="9" fontId="25" fillId="0" borderId="0" xfId="0" applyNumberFormat="1" applyFont="1"/>
    <xf numFmtId="168" fontId="23" fillId="0" borderId="0" xfId="287" applyNumberFormat="1" applyFont="1" applyAlignment="1">
      <alignment horizontal="right"/>
    </xf>
    <xf numFmtId="1" fontId="23" fillId="0" borderId="0" xfId="287" applyNumberFormat="1" applyFont="1" applyAlignment="1">
      <alignment horizontal="right"/>
    </xf>
    <xf numFmtId="175" fontId="23" fillId="0" borderId="0" xfId="287" applyFont="1" applyAlignment="1">
      <alignment horizontal="left" indent="2"/>
    </xf>
    <xf numFmtId="3" fontId="23" fillId="0" borderId="0" xfId="287" applyNumberFormat="1" applyFont="1" applyAlignment="1">
      <alignment horizontal="right"/>
    </xf>
    <xf numFmtId="0" fontId="80" fillId="0" borderId="0" xfId="14" applyFont="1"/>
    <xf numFmtId="168" fontId="21" fillId="0" borderId="0" xfId="14" applyNumberFormat="1" applyFont="1"/>
    <xf numFmtId="0" fontId="289" fillId="0" borderId="0" xfId="14" applyFont="1"/>
    <xf numFmtId="2" fontId="25" fillId="0" borderId="0" xfId="0" applyNumberFormat="1" applyFont="1"/>
    <xf numFmtId="169" fontId="21" fillId="0" borderId="0" xfId="3" applyNumberFormat="1" applyFont="1"/>
    <xf numFmtId="169" fontId="23" fillId="0" borderId="0" xfId="12" applyNumberFormat="1" applyFont="1" applyAlignment="1">
      <alignment horizontal="right"/>
    </xf>
    <xf numFmtId="169" fontId="37" fillId="0" borderId="0" xfId="3" applyNumberFormat="1" applyFont="1" applyAlignment="1">
      <alignment vertical="top"/>
    </xf>
    <xf numFmtId="169" fontId="21" fillId="0" borderId="0" xfId="691" applyNumberFormat="1" applyFont="1"/>
    <xf numFmtId="169" fontId="38" fillId="0" borderId="0" xfId="3" applyNumberFormat="1" applyFont="1" applyAlignment="1">
      <alignment vertical="top"/>
    </xf>
    <xf numFmtId="1" fontId="21" fillId="0" borderId="0" xfId="3" applyNumberFormat="1" applyFont="1"/>
    <xf numFmtId="1" fontId="23" fillId="0" borderId="0" xfId="3" applyNumberFormat="1" applyFont="1"/>
    <xf numFmtId="1" fontId="35" fillId="0" borderId="0" xfId="3" applyNumberFormat="1" applyFont="1"/>
    <xf numFmtId="1" fontId="23" fillId="0" borderId="0" xfId="691" applyNumberFormat="1" applyFont="1"/>
    <xf numFmtId="1" fontId="79" fillId="2" borderId="8" xfId="37295" applyNumberFormat="1" applyFont="1" applyFill="1" applyBorder="1" applyAlignment="1">
      <alignment horizontal="right"/>
    </xf>
    <xf numFmtId="1" fontId="30" fillId="2" borderId="8" xfId="37295" applyNumberFormat="1" applyFont="1" applyFill="1" applyBorder="1" applyAlignment="1">
      <alignment horizontal="right"/>
    </xf>
    <xf numFmtId="169" fontId="30" fillId="2" borderId="8" xfId="37296" applyNumberFormat="1" applyFont="1" applyFill="1" applyBorder="1" applyAlignment="1">
      <alignment horizontal="right"/>
    </xf>
    <xf numFmtId="1" fontId="30" fillId="2" borderId="7" xfId="37295" applyNumberFormat="1" applyFont="1" applyFill="1" applyBorder="1" applyAlignment="1">
      <alignment horizontal="right"/>
    </xf>
    <xf numFmtId="1" fontId="79" fillId="2" borderId="25" xfId="37295" applyNumberFormat="1" applyFont="1" applyFill="1" applyBorder="1" applyAlignment="1">
      <alignment horizontal="right"/>
    </xf>
    <xf numFmtId="1" fontId="30" fillId="2" borderId="9" xfId="37295" applyNumberFormat="1" applyFont="1" applyFill="1" applyBorder="1"/>
    <xf numFmtId="1" fontId="79" fillId="2" borderId="6" xfId="37295" applyNumberFormat="1" applyFont="1" applyFill="1" applyBorder="1"/>
    <xf numFmtId="1" fontId="30" fillId="2" borderId="10" xfId="37295" applyNumberFormat="1" applyFont="1" applyFill="1" applyBorder="1"/>
    <xf numFmtId="169" fontId="30" fillId="2" borderId="9" xfId="37296" applyNumberFormat="1" applyFont="1" applyFill="1" applyBorder="1"/>
    <xf numFmtId="1" fontId="79" fillId="2" borderId="6" xfId="37295" applyNumberFormat="1" applyFont="1" applyFill="1" applyBorder="1" applyAlignment="1">
      <alignment horizontal="right"/>
    </xf>
    <xf numFmtId="1" fontId="33" fillId="2" borderId="9" xfId="37295" applyNumberFormat="1" applyFont="1" applyFill="1" applyBorder="1" applyAlignment="1">
      <alignment horizontal="right"/>
    </xf>
    <xf numFmtId="1" fontId="291" fillId="2" borderId="9" xfId="37295" applyNumberFormat="1" applyFont="1" applyFill="1" applyBorder="1"/>
    <xf numFmtId="1" fontId="33" fillId="2" borderId="9" xfId="37295" applyNumberFormat="1" applyFont="1" applyFill="1" applyBorder="1"/>
    <xf numFmtId="2" fontId="21" fillId="0" borderId="0" xfId="3" applyNumberFormat="1" applyFont="1"/>
    <xf numFmtId="9" fontId="23" fillId="0" borderId="0" xfId="13" applyNumberFormat="1" applyFont="1"/>
    <xf numFmtId="9" fontId="12" fillId="0" borderId="0" xfId="832" applyNumberFormat="1"/>
    <xf numFmtId="9" fontId="21" fillId="0" borderId="0" xfId="3" applyNumberFormat="1" applyFont="1"/>
    <xf numFmtId="0" fontId="23" fillId="0" borderId="0" xfId="20" applyNumberFormat="1" applyFont="1" applyAlignment="1">
      <alignment horizontal="right" wrapText="1"/>
    </xf>
    <xf numFmtId="169" fontId="23" fillId="2" borderId="0" xfId="5870" applyNumberFormat="1" applyFont="1" applyFill="1"/>
    <xf numFmtId="0" fontId="23" fillId="2" borderId="0" xfId="650" applyFont="1" applyFill="1"/>
    <xf numFmtId="168" fontId="23" fillId="2" borderId="0" xfId="649" applyNumberFormat="1" applyFont="1" applyFill="1" applyBorder="1"/>
    <xf numFmtId="168" fontId="23" fillId="2" borderId="0" xfId="650" applyNumberFormat="1" applyFont="1" applyFill="1"/>
    <xf numFmtId="168" fontId="23" fillId="2" borderId="0" xfId="650" applyNumberFormat="1" applyFont="1" applyFill="1" applyAlignment="1">
      <alignment horizontal="left" indent="1"/>
    </xf>
    <xf numFmtId="168" fontId="23" fillId="2" borderId="0" xfId="5870" applyNumberFormat="1" applyFont="1" applyFill="1"/>
    <xf numFmtId="168" fontId="23" fillId="2" borderId="0" xfId="650" applyNumberFormat="1" applyFont="1" applyFill="1" applyAlignment="1">
      <alignment horizontal="right"/>
    </xf>
    <xf numFmtId="168" fontId="23" fillId="2" borderId="0" xfId="650" applyNumberFormat="1" applyFont="1" applyFill="1" applyAlignment="1">
      <alignment horizontal="left"/>
    </xf>
    <xf numFmtId="167" fontId="23" fillId="0" borderId="0" xfId="1" applyFont="1" applyFill="1" applyBorder="1" applyAlignment="1">
      <alignment horizontal="left"/>
    </xf>
    <xf numFmtId="14" fontId="23" fillId="0" borderId="0" xfId="0" applyNumberFormat="1" applyFont="1" applyAlignment="1">
      <alignment horizontal="center"/>
    </xf>
    <xf numFmtId="0" fontId="25" fillId="0" borderId="0" xfId="0" applyFont="1" applyAlignment="1">
      <alignment horizontal="center" vertical="center" wrapText="1"/>
    </xf>
    <xf numFmtId="0" fontId="80" fillId="0" borderId="0" xfId="0" applyFont="1" applyAlignment="1">
      <alignment horizontal="center" vertical="center" wrapText="1"/>
    </xf>
    <xf numFmtId="0" fontId="289" fillId="0" borderId="0" xfId="0" applyFont="1" applyAlignment="1">
      <alignment horizontal="center" vertical="center" wrapText="1"/>
    </xf>
    <xf numFmtId="182" fontId="25" fillId="0" borderId="0" xfId="1" applyNumberFormat="1" applyFont="1" applyAlignment="1">
      <alignment horizontal="right" vertical="center" wrapText="1"/>
    </xf>
    <xf numFmtId="169" fontId="25" fillId="0" borderId="0" xfId="2" applyNumberFormat="1" applyFont="1" applyAlignment="1">
      <alignment horizontal="right" vertical="center" wrapText="1"/>
    </xf>
    <xf numFmtId="0" fontId="25" fillId="0" borderId="3" xfId="0" applyFont="1" applyBorder="1"/>
    <xf numFmtId="0" fontId="25" fillId="0" borderId="3" xfId="14" applyFont="1" applyBorder="1" applyAlignment="1">
      <alignment horizontal="center" vertical="center" wrapText="1"/>
    </xf>
    <xf numFmtId="0" fontId="25" fillId="0" borderId="3" xfId="0" applyFont="1" applyBorder="1" applyAlignment="1">
      <alignment horizontal="center" vertical="center" wrapText="1"/>
    </xf>
    <xf numFmtId="0" fontId="80" fillId="0" borderId="3" xfId="0" applyFont="1" applyBorder="1" applyAlignment="1">
      <alignment horizontal="center" vertical="center" wrapText="1"/>
    </xf>
    <xf numFmtId="0" fontId="21" fillId="87" borderId="4" xfId="0" applyFont="1" applyFill="1" applyBorder="1" applyAlignment="1">
      <alignment horizontal="center"/>
    </xf>
    <xf numFmtId="177" fontId="21" fillId="0" borderId="0" xfId="14" applyNumberFormat="1" applyFont="1"/>
    <xf numFmtId="189" fontId="23" fillId="0" borderId="0" xfId="1" applyNumberFormat="1" applyFont="1" applyFill="1" applyBorder="1" applyAlignment="1">
      <alignment horizontal="right"/>
    </xf>
    <xf numFmtId="14" fontId="23" fillId="0" borderId="0" xfId="0" applyNumberFormat="1" applyFont="1" applyFill="1" applyBorder="1" applyAlignment="1">
      <alignment horizontal="right"/>
    </xf>
    <xf numFmtId="14" fontId="23" fillId="0" borderId="0" xfId="0" applyNumberFormat="1" applyFont="1" applyAlignment="1">
      <alignment horizontal="right"/>
    </xf>
    <xf numFmtId="14" fontId="23" fillId="0" borderId="3" xfId="0" applyNumberFormat="1" applyFont="1" applyBorder="1" applyAlignment="1">
      <alignment horizontal="right"/>
    </xf>
    <xf numFmtId="167" fontId="23" fillId="0" borderId="0" xfId="1" applyFont="1" applyFill="1" applyBorder="1" applyAlignment="1">
      <alignment horizontal="right"/>
    </xf>
    <xf numFmtId="171" fontId="293" fillId="0" borderId="0" xfId="0" applyNumberFormat="1" applyFont="1" applyAlignment="1">
      <alignment horizontal="right"/>
    </xf>
    <xf numFmtId="171" fontId="293" fillId="0" borderId="0" xfId="0" applyNumberFormat="1" applyFont="1" applyFill="1" applyAlignment="1">
      <alignment horizontal="right"/>
    </xf>
    <xf numFmtId="2" fontId="23" fillId="0" borderId="0" xfId="0" applyNumberFormat="1" applyFont="1" applyFill="1" applyBorder="1" applyAlignment="1">
      <alignment horizontal="right"/>
    </xf>
    <xf numFmtId="2" fontId="23" fillId="0" borderId="0" xfId="0" applyNumberFormat="1" applyFont="1" applyAlignment="1">
      <alignment horizontal="right"/>
    </xf>
    <xf numFmtId="2" fontId="23" fillId="0" borderId="3" xfId="0" applyNumberFormat="1" applyFont="1" applyBorder="1" applyAlignment="1">
      <alignment horizontal="right"/>
    </xf>
    <xf numFmtId="0" fontId="23" fillId="0" borderId="0" xfId="0" applyNumberFormat="1" applyFont="1" applyFill="1" applyBorder="1" applyAlignment="1">
      <alignment horizontal="right" vertical="top"/>
    </xf>
    <xf numFmtId="0" fontId="23" fillId="0" borderId="0" xfId="1" applyNumberFormat="1" applyFont="1" applyFill="1" applyBorder="1" applyAlignment="1">
      <alignment horizontal="right" vertical="top"/>
    </xf>
    <xf numFmtId="2" fontId="23" fillId="0" borderId="0" xfId="0" applyNumberFormat="1" applyFont="1" applyFill="1" applyBorder="1" applyAlignment="1">
      <alignment horizontal="right" vertical="top"/>
    </xf>
    <xf numFmtId="0" fontId="25" fillId="0" borderId="0" xfId="0" applyFont="1" applyFill="1" applyAlignment="1">
      <alignment horizontal="right" vertical="top"/>
    </xf>
    <xf numFmtId="167" fontId="23" fillId="0" borderId="0" xfId="1" applyFont="1" applyFill="1" applyAlignment="1">
      <alignment horizontal="left" wrapText="1"/>
    </xf>
    <xf numFmtId="2" fontId="23" fillId="0" borderId="0" xfId="0" applyNumberFormat="1" applyFont="1" applyFill="1" applyAlignment="1">
      <alignment horizontal="left" wrapText="1"/>
    </xf>
    <xf numFmtId="169" fontId="23" fillId="0" borderId="0" xfId="2" applyNumberFormat="1" applyFont="1" applyFill="1" applyBorder="1" applyAlignment="1">
      <alignment horizontal="right"/>
    </xf>
    <xf numFmtId="0" fontId="4" fillId="0" borderId="0" xfId="37832"/>
    <xf numFmtId="1" fontId="21" fillId="0" borderId="0" xfId="3" applyNumberFormat="1" applyFont="1" applyAlignment="1"/>
    <xf numFmtId="2" fontId="23" fillId="0" borderId="0" xfId="287" applyNumberFormat="1" applyFont="1"/>
    <xf numFmtId="0" fontId="21" fillId="87" borderId="0" xfId="0" applyFont="1" applyFill="1"/>
    <xf numFmtId="0" fontId="21" fillId="87" borderId="0" xfId="0" applyFont="1" applyFill="1" applyAlignment="1">
      <alignment horizontal="center"/>
    </xf>
    <xf numFmtId="0" fontId="34" fillId="87" borderId="0" xfId="0" applyFont="1" applyFill="1" applyAlignment="1">
      <alignment horizontal="right"/>
    </xf>
    <xf numFmtId="0" fontId="34" fillId="88" borderId="0" xfId="0" applyFont="1" applyFill="1"/>
    <xf numFmtId="168" fontId="21" fillId="88" borderId="0" xfId="0" applyNumberFormat="1" applyFont="1" applyFill="1" applyAlignment="1">
      <alignment horizontal="center" vertical="center"/>
    </xf>
    <xf numFmtId="168" fontId="21" fillId="2" borderId="0" xfId="0" applyNumberFormat="1" applyFont="1" applyFill="1" applyAlignment="1">
      <alignment horizontal="center" vertical="center"/>
    </xf>
    <xf numFmtId="0" fontId="21" fillId="88" borderId="0" xfId="0" applyFont="1" applyFill="1"/>
    <xf numFmtId="1" fontId="21" fillId="88" borderId="0" xfId="0" applyNumberFormat="1" applyFont="1" applyFill="1" applyAlignment="1">
      <alignment horizontal="center" vertical="center"/>
    </xf>
    <xf numFmtId="0" fontId="34" fillId="2" borderId="0" xfId="0" applyFont="1" applyFill="1"/>
    <xf numFmtId="0" fontId="23" fillId="0" borderId="0" xfId="1" applyNumberFormat="1" applyFont="1" applyAlignment="1">
      <alignment horizontal="right" wrapText="1"/>
    </xf>
    <xf numFmtId="2" fontId="23" fillId="0" borderId="0" xfId="0" applyNumberFormat="1" applyFont="1" applyAlignment="1">
      <alignment horizontal="left"/>
    </xf>
    <xf numFmtId="182" fontId="25" fillId="0" borderId="0" xfId="1" applyNumberFormat="1" applyFont="1" applyAlignment="1">
      <alignment horizontal="center" vertical="center" wrapText="1"/>
    </xf>
    <xf numFmtId="169" fontId="25" fillId="0" borderId="0" xfId="2" applyNumberFormat="1" applyFont="1" applyAlignment="1">
      <alignment horizontal="center" vertical="center" wrapText="1"/>
    </xf>
    <xf numFmtId="0" fontId="21" fillId="2" borderId="0" xfId="37837" applyFont="1" applyFill="1" applyBorder="1" applyAlignment="1">
      <alignment horizontal="center"/>
    </xf>
    <xf numFmtId="0" fontId="21" fillId="2" borderId="0" xfId="11" applyFont="1" applyFill="1"/>
    <xf numFmtId="1" fontId="21" fillId="2" borderId="0" xfId="37837" applyNumberFormat="1" applyFont="1" applyFill="1" applyBorder="1"/>
    <xf numFmtId="49" fontId="32" fillId="2" borderId="0" xfId="37837" applyNumberFormat="1" applyFont="1" applyFill="1" applyBorder="1" applyAlignment="1">
      <alignment horizontal="center"/>
    </xf>
    <xf numFmtId="0" fontId="21" fillId="2" borderId="0" xfId="37839" applyFont="1" applyFill="1" applyBorder="1" applyAlignment="1">
      <alignment horizontal="center"/>
    </xf>
    <xf numFmtId="1" fontId="21" fillId="2" borderId="0" xfId="37839" applyNumberFormat="1" applyFont="1" applyFill="1" applyBorder="1"/>
    <xf numFmtId="49" fontId="32" fillId="2" borderId="0" xfId="37839" applyNumberFormat="1" applyFont="1" applyFill="1" applyBorder="1" applyAlignment="1">
      <alignment horizontal="center"/>
    </xf>
    <xf numFmtId="10" fontId="23" fillId="0" borderId="0" xfId="2" applyNumberFormat="1" applyFont="1" applyAlignment="1">
      <alignment horizontal="right"/>
    </xf>
    <xf numFmtId="182" fontId="23" fillId="0" borderId="0" xfId="1" applyNumberFormat="1" applyFont="1" applyFill="1" applyBorder="1" applyAlignment="1">
      <alignment horizontal="left"/>
    </xf>
    <xf numFmtId="0" fontId="32" fillId="0" borderId="0" xfId="3" applyFont="1"/>
    <xf numFmtId="168" fontId="23" fillId="0" borderId="0" xfId="0" applyNumberFormat="1" applyFont="1"/>
    <xf numFmtId="3" fontId="23" fillId="0" borderId="0" xfId="0" applyNumberFormat="1" applyFont="1"/>
    <xf numFmtId="0" fontId="289" fillId="0" borderId="0" xfId="0" applyFont="1" applyAlignment="1">
      <alignment horizontal="left" vertical="center" wrapText="1"/>
    </xf>
    <xf numFmtId="0" fontId="124" fillId="0" borderId="41" xfId="0" applyFont="1" applyBorder="1" applyAlignment="1">
      <alignment horizontal="center" vertical="center"/>
    </xf>
    <xf numFmtId="0" fontId="295" fillId="0" borderId="37" xfId="0" applyFont="1" applyBorder="1" applyAlignment="1">
      <alignment horizontal="center" vertical="center" wrapText="1"/>
    </xf>
    <xf numFmtId="0" fontId="295" fillId="0" borderId="38" xfId="0" applyFont="1" applyBorder="1" applyAlignment="1">
      <alignment horizontal="center" vertical="center" wrapText="1"/>
    </xf>
    <xf numFmtId="0" fontId="295" fillId="0" borderId="45" xfId="0" applyFont="1" applyBorder="1" applyAlignment="1">
      <alignment vertical="center" wrapText="1"/>
    </xf>
    <xf numFmtId="0" fontId="295" fillId="0" borderId="44" xfId="0" applyFont="1" applyBorder="1" applyAlignment="1">
      <alignment vertical="center" wrapText="1"/>
    </xf>
    <xf numFmtId="0" fontId="172" fillId="0" borderId="46" xfId="0" applyFont="1" applyBorder="1" applyAlignment="1">
      <alignment vertical="center" wrapText="1"/>
    </xf>
    <xf numFmtId="0" fontId="296" fillId="0" borderId="39" xfId="0" applyFont="1" applyBorder="1" applyAlignment="1">
      <alignment horizontal="right" vertical="center" wrapText="1"/>
    </xf>
    <xf numFmtId="0" fontId="172" fillId="0" borderId="41" xfId="0" applyFont="1" applyBorder="1" applyAlignment="1">
      <alignment vertical="center" wrapText="1"/>
    </xf>
    <xf numFmtId="0" fontId="172" fillId="0" borderId="40" xfId="0" applyFont="1" applyBorder="1" applyAlignment="1">
      <alignment vertical="center" wrapText="1"/>
    </xf>
    <xf numFmtId="0" fontId="296" fillId="0" borderId="42" xfId="0" applyFont="1" applyBorder="1" applyAlignment="1">
      <alignment horizontal="right" vertical="center" wrapText="1"/>
    </xf>
    <xf numFmtId="0" fontId="296" fillId="0" borderId="43" xfId="0" applyFont="1" applyBorder="1" applyAlignment="1">
      <alignment horizontal="right" vertical="center" wrapText="1"/>
    </xf>
    <xf numFmtId="0" fontId="295" fillId="0" borderId="40" xfId="0" applyFont="1" applyBorder="1" applyAlignment="1">
      <alignment vertical="center" wrapText="1"/>
    </xf>
    <xf numFmtId="0" fontId="21" fillId="0" borderId="0" xfId="37832" applyFont="1"/>
    <xf numFmtId="0" fontId="21" fillId="0" borderId="0" xfId="0" applyFont="1"/>
    <xf numFmtId="169" fontId="21" fillId="0" borderId="0" xfId="37833" applyNumberFormat="1" applyFont="1"/>
    <xf numFmtId="170" fontId="21" fillId="0" borderId="0" xfId="37834" applyNumberFormat="1" applyFont="1"/>
    <xf numFmtId="0" fontId="21" fillId="0" borderId="0" xfId="37833" applyNumberFormat="1" applyFont="1"/>
    <xf numFmtId="169" fontId="21" fillId="0" borderId="0" xfId="0" applyNumberFormat="1" applyFont="1"/>
    <xf numFmtId="0" fontId="21" fillId="0" borderId="0" xfId="2" applyNumberFormat="1" applyFont="1"/>
    <xf numFmtId="169" fontId="21" fillId="0" borderId="0" xfId="37832" applyNumberFormat="1" applyFont="1"/>
    <xf numFmtId="2" fontId="297" fillId="86" borderId="0" xfId="0" applyNumberFormat="1" applyFont="1" applyFill="1"/>
    <xf numFmtId="2" fontId="38" fillId="0" borderId="0" xfId="0" applyNumberFormat="1" applyFont="1" applyFill="1" applyBorder="1"/>
    <xf numFmtId="168" fontId="38" fillId="0" borderId="0" xfId="0" applyNumberFormat="1" applyFont="1"/>
    <xf numFmtId="2" fontId="21" fillId="0" borderId="0" xfId="0" applyNumberFormat="1" applyFont="1"/>
    <xf numFmtId="2" fontId="21" fillId="0" borderId="0" xfId="6326" applyNumberFormat="1" applyFont="1"/>
    <xf numFmtId="2" fontId="21" fillId="0" borderId="0" xfId="2" applyNumberFormat="1" applyFont="1"/>
    <xf numFmtId="2" fontId="38" fillId="0" borderId="0" xfId="15" applyNumberFormat="1" applyFont="1" applyAlignment="1">
      <alignment horizontal="right"/>
    </xf>
    <xf numFmtId="14" fontId="27" fillId="89" borderId="0" xfId="0" applyNumberFormat="1" applyFont="1" applyFill="1" applyAlignment="1">
      <alignment horizontal="right"/>
    </xf>
    <xf numFmtId="14" fontId="27" fillId="0" borderId="0" xfId="0" applyNumberFormat="1" applyFont="1" applyAlignment="1">
      <alignment horizontal="center"/>
    </xf>
    <xf numFmtId="14" fontId="27" fillId="2" borderId="0" xfId="0" applyNumberFormat="1" applyFont="1" applyFill="1" applyBorder="1" applyAlignment="1">
      <alignment horizontal="right"/>
    </xf>
    <xf numFmtId="0" fontId="80" fillId="2" borderId="0" xfId="0" applyFont="1" applyFill="1" applyAlignment="1">
      <alignment vertical="center"/>
    </xf>
    <xf numFmtId="0" fontId="25" fillId="2" borderId="0" xfId="0" applyFont="1" applyFill="1" applyAlignment="1">
      <alignment vertical="center" wrapText="1"/>
    </xf>
    <xf numFmtId="0" fontId="25" fillId="2" borderId="0" xfId="0" applyFont="1" applyFill="1" applyAlignment="1">
      <alignment horizontal="right"/>
    </xf>
    <xf numFmtId="0" fontId="80" fillId="2" borderId="0" xfId="0" applyFont="1" applyFill="1" applyAlignment="1">
      <alignment horizontal="right"/>
    </xf>
    <xf numFmtId="0" fontId="23" fillId="2" borderId="0" xfId="0" applyFont="1" applyFill="1" applyAlignment="1">
      <alignment horizontal="right"/>
    </xf>
    <xf numFmtId="165" fontId="23" fillId="0" borderId="0" xfId="21" applyFont="1" applyFill="1" applyBorder="1" applyAlignment="1">
      <alignment horizontal="right" wrapText="1"/>
    </xf>
    <xf numFmtId="0" fontId="23" fillId="0" borderId="0" xfId="1" applyNumberFormat="1" applyFont="1" applyFill="1" applyBorder="1" applyAlignment="1">
      <alignment horizontal="center" vertical="center"/>
    </xf>
    <xf numFmtId="0" fontId="23" fillId="0" borderId="0" xfId="2" applyNumberFormat="1" applyFont="1" applyFill="1" applyBorder="1" applyAlignment="1">
      <alignment horizontal="center" vertical="center"/>
    </xf>
    <xf numFmtId="182" fontId="23" fillId="2" borderId="0" xfId="1" applyNumberFormat="1" applyFont="1" applyFill="1" applyAlignment="1">
      <alignment horizontal="right"/>
    </xf>
    <xf numFmtId="172" fontId="23" fillId="2" borderId="0" xfId="1" applyNumberFormat="1" applyFont="1" applyFill="1" applyAlignment="1">
      <alignment horizontal="right"/>
    </xf>
    <xf numFmtId="182" fontId="23" fillId="2" borderId="0" xfId="1" applyNumberFormat="1" applyFont="1" applyFill="1" applyBorder="1" applyAlignment="1">
      <alignment horizontal="right"/>
    </xf>
    <xf numFmtId="167" fontId="23" fillId="2" borderId="0" xfId="1" applyFont="1" applyFill="1" applyBorder="1" applyAlignment="1">
      <alignment horizontal="right"/>
    </xf>
    <xf numFmtId="180" fontId="23" fillId="2" borderId="0" xfId="1" applyNumberFormat="1" applyFont="1" applyFill="1" applyBorder="1" applyAlignment="1">
      <alignment horizontal="right"/>
    </xf>
    <xf numFmtId="0" fontId="80" fillId="2" borderId="0" xfId="0" applyFont="1" applyFill="1"/>
    <xf numFmtId="0" fontId="27" fillId="2" borderId="0" xfId="0" applyFont="1" applyFill="1" applyAlignment="1">
      <alignment horizontal="right" vertical="center"/>
    </xf>
    <xf numFmtId="182" fontId="23" fillId="0" borderId="0" xfId="1" applyNumberFormat="1" applyFont="1" applyAlignment="1">
      <alignment horizontal="right"/>
    </xf>
    <xf numFmtId="49" fontId="27" fillId="2" borderId="0" xfId="0" applyNumberFormat="1" applyFont="1" applyFill="1" applyAlignment="1">
      <alignment horizontal="right"/>
    </xf>
    <xf numFmtId="0" fontId="38" fillId="0" borderId="0" xfId="29" applyFont="1"/>
    <xf numFmtId="0" fontId="38" fillId="0" borderId="0" xfId="29" applyFont="1" applyAlignment="1">
      <alignment wrapText="1"/>
    </xf>
    <xf numFmtId="0" fontId="298" fillId="0" borderId="0" xfId="29" applyFont="1" applyAlignment="1">
      <alignment wrapText="1"/>
    </xf>
    <xf numFmtId="2" fontId="38" fillId="0" borderId="0" xfId="29" applyNumberFormat="1" applyFont="1" applyAlignment="1">
      <alignment wrapText="1"/>
    </xf>
    <xf numFmtId="43" fontId="38" fillId="0" borderId="0" xfId="30" applyFont="1"/>
    <xf numFmtId="168" fontId="38" fillId="0" borderId="0" xfId="29" applyNumberFormat="1" applyFont="1"/>
    <xf numFmtId="2" fontId="38" fillId="0" borderId="0" xfId="29" applyNumberFormat="1" applyFont="1"/>
    <xf numFmtId="0" fontId="38" fillId="0" borderId="0" xfId="29" applyFont="1" applyAlignment="1">
      <alignment horizontal="right" vertical="center" wrapText="1"/>
    </xf>
    <xf numFmtId="0" fontId="38" fillId="0" borderId="3" xfId="29" applyFont="1" applyBorder="1"/>
    <xf numFmtId="0" fontId="21" fillId="0" borderId="0" xfId="29" applyFont="1"/>
    <xf numFmtId="0" fontId="32" fillId="0" borderId="0" xfId="29" applyFont="1"/>
    <xf numFmtId="168" fontId="300" fillId="0" borderId="0" xfId="29" applyNumberFormat="1" applyFont="1"/>
    <xf numFmtId="0" fontId="300" fillId="0" borderId="0" xfId="29" applyFont="1"/>
    <xf numFmtId="0" fontId="21" fillId="0" borderId="0" xfId="691" applyFont="1"/>
    <xf numFmtId="0" fontId="32" fillId="0" borderId="0" xfId="0" applyFont="1"/>
    <xf numFmtId="168" fontId="301" fillId="0" borderId="0" xfId="29" applyNumberFormat="1" applyFont="1"/>
    <xf numFmtId="2" fontId="300" fillId="0" borderId="0" xfId="29" applyNumberFormat="1" applyFont="1"/>
    <xf numFmtId="9" fontId="21" fillId="0" borderId="0" xfId="31" applyFont="1"/>
    <xf numFmtId="2" fontId="21" fillId="0" borderId="0" xfId="29" applyNumberFormat="1" applyFont="1"/>
    <xf numFmtId="2" fontId="21" fillId="0" borderId="0" xfId="1" applyNumberFormat="1" applyFont="1" applyAlignment="1">
      <alignment wrapText="1"/>
    </xf>
    <xf numFmtId="2" fontId="32" fillId="0" borderId="0" xfId="1" applyNumberFormat="1" applyFont="1" applyAlignment="1">
      <alignment vertical="center" wrapText="1"/>
    </xf>
    <xf numFmtId="2" fontId="21" fillId="0" borderId="0" xfId="1" applyNumberFormat="1" applyFont="1"/>
    <xf numFmtId="168" fontId="21" fillId="0" borderId="0" xfId="0" applyNumberFormat="1" applyFont="1"/>
    <xf numFmtId="0" fontId="38" fillId="0" borderId="0" xfId="0" applyFont="1"/>
    <xf numFmtId="2" fontId="38" fillId="0" borderId="0" xfId="1" applyNumberFormat="1" applyFont="1"/>
    <xf numFmtId="0" fontId="303" fillId="0" borderId="0" xfId="0" applyFont="1"/>
    <xf numFmtId="0" fontId="304" fillId="0" borderId="0" xfId="0" applyFont="1"/>
    <xf numFmtId="0" fontId="38" fillId="0" borderId="0" xfId="0" applyFont="1" applyBorder="1"/>
    <xf numFmtId="2" fontId="21" fillId="0" borderId="0" xfId="37359" applyNumberFormat="1" applyFont="1" applyFill="1"/>
    <xf numFmtId="2" fontId="38" fillId="0" borderId="0" xfId="1" applyNumberFormat="1" applyFont="1" applyBorder="1"/>
    <xf numFmtId="168" fontId="38" fillId="0" borderId="0" xfId="0" applyNumberFormat="1" applyFont="1" applyBorder="1"/>
    <xf numFmtId="2" fontId="38" fillId="0" borderId="0" xfId="0" applyNumberFormat="1" applyFont="1" applyBorder="1"/>
    <xf numFmtId="0" fontId="299" fillId="0" borderId="0" xfId="0" applyFont="1"/>
    <xf numFmtId="2" fontId="299" fillId="0" borderId="0" xfId="0" applyNumberFormat="1" applyFont="1"/>
    <xf numFmtId="2" fontId="304" fillId="0" borderId="0" xfId="0" applyNumberFormat="1" applyFont="1"/>
    <xf numFmtId="2" fontId="304" fillId="0" borderId="0" xfId="37851" applyNumberFormat="1" applyFont="1"/>
    <xf numFmtId="0" fontId="21" fillId="0" borderId="0" xfId="0" applyFont="1" applyBorder="1"/>
    <xf numFmtId="2" fontId="21" fillId="0" borderId="0" xfId="1" applyNumberFormat="1" applyFont="1" applyBorder="1"/>
    <xf numFmtId="0" fontId="21" fillId="0" borderId="0" xfId="0" applyFont="1" applyBorder="1" applyAlignment="1">
      <alignment wrapText="1"/>
    </xf>
    <xf numFmtId="168" fontId="21" fillId="0" borderId="0" xfId="0" applyNumberFormat="1" applyFont="1" applyBorder="1"/>
    <xf numFmtId="168" fontId="21" fillId="0" borderId="0" xfId="2" applyNumberFormat="1" applyFont="1" applyBorder="1"/>
    <xf numFmtId="168" fontId="302" fillId="0" borderId="0" xfId="0" applyNumberFormat="1" applyFont="1" applyBorder="1"/>
    <xf numFmtId="0" fontId="303" fillId="0" borderId="0" xfId="0" applyFont="1" applyBorder="1"/>
    <xf numFmtId="177" fontId="38" fillId="0" borderId="0" xfId="0" applyNumberFormat="1" applyFont="1" applyBorder="1"/>
    <xf numFmtId="0" fontId="304" fillId="0" borderId="0" xfId="0" applyFont="1" applyBorder="1"/>
    <xf numFmtId="168" fontId="298" fillId="0" borderId="0" xfId="0" applyNumberFormat="1" applyFont="1" applyBorder="1"/>
    <xf numFmtId="0" fontId="298" fillId="0" borderId="0" xfId="0" applyFont="1" applyBorder="1"/>
    <xf numFmtId="168" fontId="299" fillId="0" borderId="0" xfId="0" applyNumberFormat="1" applyFont="1" applyBorder="1"/>
    <xf numFmtId="0" fontId="306" fillId="0" borderId="0" xfId="0" applyFont="1" applyAlignment="1">
      <alignment wrapText="1"/>
    </xf>
    <xf numFmtId="11" fontId="21" fillId="0" borderId="0" xfId="0" applyNumberFormat="1" applyFont="1"/>
    <xf numFmtId="0" fontId="306" fillId="0" borderId="0" xfId="0" applyFont="1" applyAlignment="1">
      <alignment horizontal="left" vertical="center" wrapText="1"/>
    </xf>
    <xf numFmtId="0" fontId="306" fillId="0" borderId="0" xfId="0" applyFont="1"/>
    <xf numFmtId="169" fontId="38" fillId="0" borderId="0" xfId="2" applyNumberFormat="1" applyFont="1"/>
    <xf numFmtId="169" fontId="38" fillId="0" borderId="0" xfId="0" applyNumberFormat="1" applyFont="1"/>
    <xf numFmtId="0" fontId="307" fillId="0" borderId="0" xfId="0" applyFont="1"/>
    <xf numFmtId="0" fontId="307" fillId="0" borderId="3" xfId="0" applyFont="1" applyBorder="1"/>
    <xf numFmtId="169" fontId="304" fillId="0" borderId="0" xfId="2" applyNumberFormat="1" applyFont="1"/>
    <xf numFmtId="0" fontId="297" fillId="0" borderId="0" xfId="0" applyFont="1"/>
    <xf numFmtId="0" fontId="298" fillId="0" borderId="0" xfId="0" applyFont="1"/>
    <xf numFmtId="169" fontId="299" fillId="0" borderId="0" xfId="0" applyNumberFormat="1" applyFont="1"/>
    <xf numFmtId="169" fontId="299" fillId="0" borderId="0" xfId="2" applyNumberFormat="1" applyFont="1"/>
    <xf numFmtId="0" fontId="23" fillId="90" borderId="0" xfId="25" applyFont="1" applyFill="1" applyAlignment="1">
      <alignment horizontal="center" vertical="center" wrapText="1"/>
    </xf>
    <xf numFmtId="0" fontId="25" fillId="0" borderId="0" xfId="0" applyNumberFormat="1" applyFont="1"/>
    <xf numFmtId="0" fontId="25" fillId="0" borderId="0" xfId="0" applyNumberFormat="1" applyFont="1" applyBorder="1"/>
    <xf numFmtId="2" fontId="25" fillId="0" borderId="0" xfId="0" applyNumberFormat="1" applyFont="1" applyBorder="1"/>
    <xf numFmtId="182" fontId="25" fillId="0" borderId="3" xfId="1" applyNumberFormat="1" applyFont="1" applyFill="1" applyBorder="1" applyAlignment="1" applyProtection="1">
      <alignment horizontal="left" vertical="center" wrapText="1"/>
    </xf>
    <xf numFmtId="169" fontId="25" fillId="0" borderId="3" xfId="2" applyNumberFormat="1" applyFont="1" applyBorder="1" applyAlignment="1">
      <alignment wrapText="1"/>
    </xf>
    <xf numFmtId="0" fontId="27" fillId="2" borderId="0" xfId="38106" applyFont="1" applyFill="1"/>
    <xf numFmtId="1" fontId="27" fillId="91" borderId="0" xfId="38106" applyNumberFormat="1" applyFont="1" applyFill="1"/>
    <xf numFmtId="0" fontId="27" fillId="91" borderId="0" xfId="34" applyNumberFormat="1" applyFont="1" applyFill="1"/>
    <xf numFmtId="1" fontId="27" fillId="2" borderId="0" xfId="38106" applyNumberFormat="1" applyFont="1" applyFill="1"/>
    <xf numFmtId="0" fontId="23" fillId="2" borderId="0" xfId="38106" applyFont="1" applyFill="1"/>
    <xf numFmtId="168" fontId="27" fillId="91" borderId="0" xfId="38106" applyNumberFormat="1" applyFont="1" applyFill="1"/>
    <xf numFmtId="168" fontId="27" fillId="2" borderId="0" xfId="38106" applyNumberFormat="1" applyFont="1" applyFill="1"/>
    <xf numFmtId="0" fontId="24" fillId="2" borderId="0" xfId="38106" applyFont="1" applyFill="1" applyAlignment="1">
      <alignment horizontal="right"/>
    </xf>
    <xf numFmtId="0" fontId="23" fillId="2" borderId="0" xfId="38107" applyFont="1" applyFill="1"/>
    <xf numFmtId="0" fontId="25" fillId="2" borderId="0" xfId="650" applyFont="1" applyFill="1"/>
    <xf numFmtId="0" fontId="24" fillId="2" borderId="0" xfId="38106" applyFont="1" applyFill="1"/>
    <xf numFmtId="0" fontId="80" fillId="91" borderId="0" xfId="650" applyFont="1" applyFill="1"/>
    <xf numFmtId="0" fontId="27" fillId="91" borderId="0" xfId="650" applyFont="1" applyFill="1"/>
    <xf numFmtId="1" fontId="25" fillId="2" borderId="0" xfId="650" applyNumberFormat="1" applyFont="1" applyFill="1"/>
    <xf numFmtId="168" fontId="23" fillId="2" borderId="0" xfId="38106" applyNumberFormat="1" applyFont="1" applyFill="1"/>
    <xf numFmtId="168" fontId="23" fillId="2" borderId="0" xfId="38106" applyNumberFormat="1" applyFont="1" applyFill="1" applyAlignment="1">
      <alignment horizontal="left" indent="1"/>
    </xf>
    <xf numFmtId="0" fontId="23" fillId="2" borderId="0" xfId="38106" applyFont="1" applyFill="1" applyAlignment="1">
      <alignment horizontal="left" indent="1"/>
    </xf>
    <xf numFmtId="1" fontId="23" fillId="2" borderId="0" xfId="38106" applyNumberFormat="1" applyFont="1" applyFill="1"/>
    <xf numFmtId="1" fontId="23" fillId="2" borderId="0" xfId="34" applyNumberFormat="1" applyFont="1" applyFill="1"/>
    <xf numFmtId="0" fontId="23" fillId="2" borderId="0" xfId="38106" applyFont="1" applyFill="1" applyAlignment="1">
      <alignment horizontal="left"/>
    </xf>
    <xf numFmtId="168" fontId="23" fillId="2" borderId="0" xfId="34" applyNumberFormat="1" applyFont="1" applyFill="1"/>
    <xf numFmtId="9" fontId="23" fillId="2" borderId="0" xfId="5870" applyFont="1" applyFill="1"/>
    <xf numFmtId="3" fontId="23" fillId="2" borderId="0" xfId="38107" applyNumberFormat="1" applyFont="1" applyFill="1"/>
    <xf numFmtId="0" fontId="27" fillId="91" borderId="0" xfId="38106" applyFont="1" applyFill="1"/>
    <xf numFmtId="1" fontId="23" fillId="2" borderId="0" xfId="650" applyNumberFormat="1" applyFont="1" applyFill="1" applyAlignment="1">
      <alignment horizontal="right"/>
    </xf>
    <xf numFmtId="1" fontId="23" fillId="2" borderId="0" xfId="649" applyNumberFormat="1" applyFont="1" applyFill="1" applyBorder="1"/>
    <xf numFmtId="2" fontId="23" fillId="2" borderId="0" xfId="5870" applyNumberFormat="1" applyFont="1" applyFill="1"/>
    <xf numFmtId="1" fontId="23" fillId="0" borderId="0" xfId="650" applyNumberFormat="1" applyFont="1"/>
    <xf numFmtId="14" fontId="78" fillId="2" borderId="0" xfId="0" applyNumberFormat="1" applyFont="1" applyFill="1" applyAlignment="1">
      <alignment horizontal="right"/>
    </xf>
    <xf numFmtId="167" fontId="22" fillId="2" borderId="0" xfId="1" applyFont="1" applyFill="1" applyBorder="1" applyAlignment="1">
      <alignment horizontal="right"/>
    </xf>
    <xf numFmtId="182" fontId="23" fillId="0" borderId="0" xfId="0" applyNumberFormat="1" applyFont="1" applyAlignment="1">
      <alignment horizontal="left"/>
    </xf>
    <xf numFmtId="182" fontId="23" fillId="0" borderId="0" xfId="0" applyNumberFormat="1" applyFont="1" applyFill="1" applyAlignment="1">
      <alignment horizontal="left"/>
    </xf>
    <xf numFmtId="9" fontId="21" fillId="0" borderId="0" xfId="2" applyNumberFormat="1" applyFont="1"/>
    <xf numFmtId="2" fontId="38" fillId="0" borderId="0" xfId="14" applyNumberFormat="1" applyFont="1" applyBorder="1" applyAlignment="1">
      <alignment vertical="top" wrapText="1"/>
    </xf>
    <xf numFmtId="10" fontId="38" fillId="0" borderId="0" xfId="2" applyNumberFormat="1" applyFont="1" applyBorder="1" applyAlignment="1">
      <alignment horizontal="right"/>
    </xf>
    <xf numFmtId="10" fontId="21" fillId="0" borderId="0" xfId="2" applyNumberFormat="1" applyFont="1" applyBorder="1"/>
    <xf numFmtId="10" fontId="23" fillId="0" borderId="0" xfId="2" applyNumberFormat="1" applyFont="1" applyBorder="1" applyAlignment="1">
      <alignment horizontal="left" vertical="center" wrapText="1"/>
    </xf>
    <xf numFmtId="2" fontId="23" fillId="0" borderId="0" xfId="0" applyNumberFormat="1" applyFont="1" applyBorder="1" applyAlignment="1">
      <alignment horizontal="left" vertical="center" wrapText="1"/>
    </xf>
    <xf numFmtId="171" fontId="23" fillId="0" borderId="0" xfId="0" applyNumberFormat="1" applyFont="1" applyBorder="1" applyAlignment="1">
      <alignment horizontal="right" indent="1"/>
    </xf>
    <xf numFmtId="0" fontId="21" fillId="0" borderId="0" xfId="14" applyFont="1" applyBorder="1"/>
    <xf numFmtId="10" fontId="54" fillId="0" borderId="0" xfId="2" applyNumberFormat="1" applyFont="1" applyBorder="1"/>
    <xf numFmtId="4" fontId="23" fillId="0" borderId="0" xfId="0" applyNumberFormat="1" applyFont="1" applyBorder="1" applyAlignment="1">
      <alignment horizontal="right" indent="1"/>
    </xf>
    <xf numFmtId="0" fontId="21" fillId="0" borderId="0" xfId="14" applyFont="1" applyAlignment="1">
      <alignment horizontal="right"/>
    </xf>
    <xf numFmtId="171" fontId="23" fillId="90" borderId="0" xfId="25" applyNumberFormat="1" applyFont="1" applyFill="1" applyAlignment="1">
      <alignment horizontal="center" vertical="center" wrapText="1"/>
    </xf>
    <xf numFmtId="168" fontId="23" fillId="0" borderId="0" xfId="25" applyNumberFormat="1" applyFont="1"/>
    <xf numFmtId="168" fontId="23" fillId="90" borderId="0" xfId="25" applyNumberFormat="1" applyFont="1" applyFill="1" applyAlignment="1">
      <alignment horizontal="center" vertical="center" wrapText="1"/>
    </xf>
    <xf numFmtId="168" fontId="23" fillId="2" borderId="0" xfId="25" applyNumberFormat="1" applyFont="1" applyFill="1"/>
    <xf numFmtId="168" fontId="23" fillId="2" borderId="0" xfId="0" applyNumberFormat="1" applyFont="1" applyFill="1"/>
    <xf numFmtId="168" fontId="23" fillId="2" borderId="0" xfId="561" applyNumberFormat="1" applyFont="1" applyFill="1"/>
    <xf numFmtId="168" fontId="23" fillId="2" borderId="0" xfId="386" applyNumberFormat="1" applyFont="1" applyFill="1"/>
    <xf numFmtId="0" fontId="295" fillId="0" borderId="3" xfId="0" applyFont="1" applyBorder="1" applyAlignment="1">
      <alignment vertical="center" wrapText="1"/>
    </xf>
    <xf numFmtId="0" fontId="296" fillId="0" borderId="83" xfId="0" applyFont="1" applyBorder="1" applyAlignment="1">
      <alignment horizontal="right" vertical="center" wrapText="1"/>
    </xf>
    <xf numFmtId="168" fontId="25" fillId="0" borderId="0" xfId="0" applyNumberFormat="1" applyFont="1" applyAlignment="1">
      <alignment horizontal="right" vertical="center" wrapText="1"/>
    </xf>
    <xf numFmtId="169" fontId="25" fillId="0" borderId="0" xfId="2" applyNumberFormat="1" applyFont="1" applyAlignment="1">
      <alignment horizontal="center" vertical="center"/>
    </xf>
    <xf numFmtId="182" fontId="25" fillId="0" borderId="0" xfId="1" applyNumberFormat="1" applyFont="1" applyAlignment="1">
      <alignment horizontal="right"/>
    </xf>
    <xf numFmtId="1" fontId="21" fillId="2" borderId="0" xfId="0" applyNumberFormat="1" applyFont="1" applyFill="1" applyAlignment="1">
      <alignment horizontal="center" vertical="center"/>
    </xf>
    <xf numFmtId="0" fontId="311" fillId="2" borderId="0" xfId="0" applyFont="1" applyFill="1"/>
    <xf numFmtId="168" fontId="311" fillId="2" borderId="0" xfId="0" applyNumberFormat="1" applyFont="1" applyFill="1" applyAlignment="1">
      <alignment horizontal="center" vertical="center"/>
    </xf>
    <xf numFmtId="2" fontId="298" fillId="0" borderId="0" xfId="37851" applyNumberFormat="1" applyFont="1" applyBorder="1"/>
    <xf numFmtId="2" fontId="298" fillId="0" borderId="0" xfId="0" applyNumberFormat="1" applyFont="1" applyBorder="1"/>
    <xf numFmtId="2" fontId="298" fillId="0" borderId="0" xfId="1" applyNumberFormat="1" applyFont="1" applyBorder="1"/>
    <xf numFmtId="2" fontId="0" fillId="0" borderId="0" xfId="0" applyNumberFormat="1"/>
    <xf numFmtId="2" fontId="0" fillId="0" borderId="0" xfId="0" applyNumberFormat="1" applyFont="1"/>
    <xf numFmtId="168" fontId="4" fillId="0" borderId="0" xfId="37832" applyNumberFormat="1"/>
    <xf numFmtId="0" fontId="23" fillId="2" borderId="0" xfId="0" applyNumberFormat="1" applyFont="1" applyFill="1" applyBorder="1" applyAlignment="1" applyProtection="1"/>
    <xf numFmtId="0" fontId="23" fillId="2" borderId="0" xfId="0" applyNumberFormat="1" applyFont="1" applyFill="1" applyBorder="1" applyAlignment="1" applyProtection="1">
      <alignment horizontal="center"/>
    </xf>
    <xf numFmtId="171" fontId="23" fillId="2" borderId="0" xfId="0" applyNumberFormat="1" applyFont="1" applyFill="1" applyBorder="1" applyAlignment="1" applyProtection="1"/>
    <xf numFmtId="168" fontId="27" fillId="2" borderId="0" xfId="0" applyNumberFormat="1" applyFont="1" applyFill="1" applyBorder="1" applyAlignment="1" applyProtection="1">
      <alignment horizontal="right"/>
    </xf>
    <xf numFmtId="3" fontId="23" fillId="2" borderId="0" xfId="38106" applyNumberFormat="1" applyFont="1" applyFill="1"/>
    <xf numFmtId="4" fontId="23" fillId="2" borderId="0" xfId="38106" applyNumberFormat="1" applyFont="1" applyFill="1"/>
    <xf numFmtId="182" fontId="25" fillId="0" borderId="0" xfId="1" applyNumberFormat="1" applyFont="1"/>
    <xf numFmtId="169" fontId="25" fillId="0" borderId="0" xfId="2" applyNumberFormat="1" applyFont="1" applyAlignment="1">
      <alignment horizontal="center"/>
    </xf>
    <xf numFmtId="0" fontId="296" fillId="0" borderId="85" xfId="0" applyFont="1" applyBorder="1" applyAlignment="1">
      <alignment horizontal="center" vertical="center" wrapText="1"/>
    </xf>
    <xf numFmtId="0" fontId="79" fillId="2" borderId="25" xfId="0" applyFont="1" applyFill="1" applyBorder="1" applyAlignment="1">
      <alignment horizontal="left"/>
    </xf>
    <xf numFmtId="0" fontId="30" fillId="2" borderId="8" xfId="0" applyFont="1" applyFill="1" applyBorder="1" applyAlignment="1">
      <alignment horizontal="left"/>
    </xf>
    <xf numFmtId="0" fontId="79" fillId="2" borderId="8" xfId="0" applyFont="1" applyFill="1" applyBorder="1" applyAlignment="1">
      <alignment horizontal="left"/>
    </xf>
    <xf numFmtId="0" fontId="30" fillId="2" borderId="8" xfId="0" applyFont="1" applyFill="1" applyBorder="1"/>
    <xf numFmtId="0" fontId="30" fillId="2" borderId="70" xfId="0" applyFont="1" applyFill="1" applyBorder="1" applyAlignment="1">
      <alignment horizontal="center" vertical="center"/>
    </xf>
    <xf numFmtId="0" fontId="30" fillId="2" borderId="84" xfId="0" applyFont="1" applyFill="1" applyBorder="1" applyAlignment="1">
      <alignment horizontal="center" vertical="center" wrapText="1"/>
    </xf>
    <xf numFmtId="0" fontId="30" fillId="2" borderId="7" xfId="0" applyFont="1" applyFill="1" applyBorder="1" applyAlignment="1">
      <alignment horizontal="center" vertical="center"/>
    </xf>
    <xf numFmtId="0" fontId="30" fillId="2" borderId="84" xfId="0" applyFont="1" applyFill="1" applyBorder="1" applyAlignment="1">
      <alignment horizontal="center" vertical="center"/>
    </xf>
    <xf numFmtId="1" fontId="291" fillId="2" borderId="6" xfId="37295" applyNumberFormat="1" applyFont="1" applyFill="1" applyBorder="1" applyAlignment="1">
      <alignment horizontal="right"/>
    </xf>
    <xf numFmtId="168" fontId="291" fillId="2" borderId="88" xfId="37295" applyNumberFormat="1" applyFont="1" applyFill="1" applyBorder="1" applyAlignment="1">
      <alignment horizontal="right" wrapText="1"/>
    </xf>
    <xf numFmtId="168" fontId="33" fillId="2" borderId="89" xfId="37295" applyNumberFormat="1" applyFont="1" applyFill="1" applyBorder="1" applyAlignment="1">
      <alignment horizontal="right" wrapText="1"/>
    </xf>
    <xf numFmtId="168" fontId="291" fillId="2" borderId="89" xfId="37295" applyNumberFormat="1" applyFont="1" applyFill="1" applyBorder="1" applyAlignment="1">
      <alignment horizontal="right" wrapText="1"/>
    </xf>
    <xf numFmtId="0" fontId="30" fillId="2" borderId="9" xfId="37295" applyFont="1" applyFill="1" applyBorder="1"/>
    <xf numFmtId="0" fontId="79" fillId="2" borderId="6" xfId="37295" applyFont="1" applyFill="1" applyBorder="1"/>
    <xf numFmtId="0" fontId="30" fillId="2" borderId="10" xfId="37295" applyFont="1" applyFill="1" applyBorder="1"/>
    <xf numFmtId="168" fontId="33" fillId="2" borderId="84" xfId="37295" applyNumberFormat="1" applyFont="1" applyFill="1" applyBorder="1" applyAlignment="1">
      <alignment horizontal="right" wrapText="1"/>
    </xf>
    <xf numFmtId="0" fontId="79" fillId="2" borderId="9" xfId="37295" applyFont="1" applyFill="1" applyBorder="1"/>
    <xf numFmtId="168" fontId="79" fillId="2" borderId="89" xfId="37295" applyNumberFormat="1" applyFont="1" applyFill="1" applyBorder="1"/>
    <xf numFmtId="0" fontId="31" fillId="2" borderId="9" xfId="37295" applyFont="1" applyFill="1" applyBorder="1"/>
    <xf numFmtId="168" fontId="30" fillId="2" borderId="89" xfId="37295" applyNumberFormat="1" applyFont="1" applyFill="1" applyBorder="1"/>
    <xf numFmtId="1" fontId="30" fillId="2" borderId="89" xfId="37295" applyNumberFormat="1" applyFont="1" applyFill="1" applyBorder="1" applyAlignment="1">
      <alignment horizontal="right"/>
    </xf>
    <xf numFmtId="0" fontId="31" fillId="2" borderId="10" xfId="37295" applyFont="1" applyFill="1" applyBorder="1"/>
    <xf numFmtId="169" fontId="30" fillId="2" borderId="7" xfId="37296" applyNumberFormat="1" applyFont="1" applyFill="1" applyBorder="1" applyAlignment="1">
      <alignment horizontal="right"/>
    </xf>
    <xf numFmtId="169" fontId="30" fillId="2" borderId="10" xfId="37296" applyNumberFormat="1" applyFont="1" applyFill="1" applyBorder="1"/>
    <xf numFmtId="1" fontId="30" fillId="2" borderId="84" xfId="37295" applyNumberFormat="1" applyFont="1" applyFill="1" applyBorder="1" applyAlignment="1">
      <alignment horizontal="right"/>
    </xf>
    <xf numFmtId="9" fontId="23" fillId="2" borderId="0" xfId="2" applyFont="1" applyFill="1"/>
    <xf numFmtId="169" fontId="23" fillId="2" borderId="0" xfId="2" applyNumberFormat="1" applyFont="1" applyFill="1"/>
    <xf numFmtId="172" fontId="22" fillId="0" borderId="0" xfId="1" applyNumberFormat="1" applyFont="1" applyFill="1" applyBorder="1" applyAlignment="1">
      <alignment horizontal="right"/>
    </xf>
    <xf numFmtId="172" fontId="22" fillId="2" borderId="0" xfId="1" applyNumberFormat="1" applyFont="1" applyFill="1" applyBorder="1" applyAlignment="1">
      <alignment horizontal="right"/>
    </xf>
    <xf numFmtId="0" fontId="25" fillId="0" borderId="0" xfId="14" applyFont="1"/>
    <xf numFmtId="14" fontId="22" fillId="2" borderId="0" xfId="0" applyNumberFormat="1" applyFont="1" applyFill="1" applyAlignment="1">
      <alignment horizontal="right"/>
    </xf>
    <xf numFmtId="168" fontId="21" fillId="0" borderId="0" xfId="29" applyNumberFormat="1" applyFont="1"/>
    <xf numFmtId="2" fontId="21" fillId="0" borderId="0" xfId="37851" applyNumberFormat="1" applyFont="1" applyBorder="1"/>
    <xf numFmtId="2" fontId="21" fillId="0" borderId="0" xfId="0" applyNumberFormat="1" applyFont="1" applyBorder="1"/>
    <xf numFmtId="2" fontId="312" fillId="0" borderId="0" xfId="0" applyNumberFormat="1" applyFont="1"/>
    <xf numFmtId="0" fontId="21" fillId="2" borderId="69" xfId="646" applyFont="1" applyFill="1" applyBorder="1"/>
    <xf numFmtId="0" fontId="313" fillId="2" borderId="0" xfId="646" applyFont="1" applyFill="1"/>
    <xf numFmtId="0" fontId="30" fillId="2" borderId="0" xfId="646" applyFont="1" applyFill="1"/>
    <xf numFmtId="1" fontId="30" fillId="2" borderId="0" xfId="646" applyNumberFormat="1" applyFont="1" applyFill="1"/>
    <xf numFmtId="0" fontId="21" fillId="0" borderId="0" xfId="0" applyFont="1" applyAlignment="1">
      <alignment vertical="center"/>
    </xf>
    <xf numFmtId="0" fontId="21" fillId="0" borderId="0" xfId="0" applyFont="1" applyAlignment="1"/>
    <xf numFmtId="0" fontId="80" fillId="0" borderId="0" xfId="0" applyFont="1"/>
    <xf numFmtId="1" fontId="25" fillId="0" borderId="0" xfId="0" applyNumberFormat="1" applyFont="1"/>
    <xf numFmtId="0" fontId="23" fillId="0" borderId="0" xfId="0" applyFont="1"/>
    <xf numFmtId="2" fontId="21" fillId="0" borderId="0" xfId="37832" applyNumberFormat="1" applyFont="1"/>
    <xf numFmtId="168" fontId="21" fillId="0" borderId="0" xfId="37832" applyNumberFormat="1" applyFont="1"/>
    <xf numFmtId="1" fontId="314" fillId="0" borderId="0" xfId="0" applyNumberFormat="1" applyFont="1"/>
    <xf numFmtId="1" fontId="315" fillId="0" borderId="0" xfId="0" applyNumberFormat="1" applyFont="1"/>
    <xf numFmtId="0" fontId="296" fillId="0" borderId="0" xfId="0" applyFont="1"/>
    <xf numFmtId="2" fontId="314" fillId="0" borderId="0" xfId="0" applyNumberFormat="1" applyFont="1"/>
    <xf numFmtId="2" fontId="315" fillId="0" borderId="0" xfId="0" applyNumberFormat="1" applyFont="1"/>
    <xf numFmtId="168" fontId="296" fillId="0" borderId="0" xfId="0" applyNumberFormat="1" applyFont="1"/>
    <xf numFmtId="2" fontId="296" fillId="0" borderId="0" xfId="0" applyNumberFormat="1" applyFont="1"/>
    <xf numFmtId="168" fontId="315" fillId="0" borderId="0" xfId="0" applyNumberFormat="1" applyFont="1"/>
    <xf numFmtId="177" fontId="21" fillId="0" borderId="0" xfId="0" applyNumberFormat="1" applyFont="1"/>
    <xf numFmtId="168" fontId="21" fillId="0" borderId="0" xfId="3" applyNumberFormat="1" applyFont="1"/>
    <xf numFmtId="1" fontId="25" fillId="0" borderId="0" xfId="3" applyNumberFormat="1" applyFont="1" applyAlignment="1">
      <alignment horizontal="right"/>
    </xf>
    <xf numFmtId="1" fontId="23" fillId="0" borderId="0" xfId="2" applyNumberFormat="1" applyFont="1"/>
    <xf numFmtId="1" fontId="21" fillId="0" borderId="0" xfId="0" applyNumberFormat="1" applyFont="1"/>
    <xf numFmtId="0" fontId="75" fillId="2" borderId="5" xfId="38131" applyFont="1" applyFill="1" applyBorder="1" applyAlignment="1">
      <alignment horizontal="center" vertical="center" wrapText="1"/>
    </xf>
    <xf numFmtId="180" fontId="76" fillId="2" borderId="5" xfId="38131" applyNumberFormat="1" applyFont="1" applyFill="1" applyBorder="1" applyAlignment="1">
      <alignment horizontal="center" vertical="center" wrapText="1"/>
    </xf>
    <xf numFmtId="180" fontId="77" fillId="2" borderId="0" xfId="38131" applyNumberFormat="1" applyFont="1" applyFill="1"/>
    <xf numFmtId="169" fontId="77" fillId="2" borderId="0" xfId="38131" applyNumberFormat="1" applyFont="1" applyFill="1"/>
    <xf numFmtId="180" fontId="76" fillId="2" borderId="0" xfId="38131" applyNumberFormat="1" applyFont="1" applyFill="1"/>
    <xf numFmtId="169" fontId="76" fillId="2" borderId="0" xfId="38132" applyNumberFormat="1" applyFont="1" applyFill="1"/>
    <xf numFmtId="180" fontId="76" fillId="2" borderId="0" xfId="38131" applyNumberFormat="1" applyFont="1" applyFill="1" applyAlignment="1">
      <alignment horizontal="left" indent="2"/>
    </xf>
    <xf numFmtId="169" fontId="76" fillId="2" borderId="0" xfId="38132" applyNumberFormat="1" applyFont="1" applyFill="1" applyAlignment="1">
      <alignment horizontal="left" indent="5"/>
    </xf>
    <xf numFmtId="169" fontId="76" fillId="2" borderId="0" xfId="2" applyNumberFormat="1" applyFont="1" applyFill="1" applyAlignment="1"/>
    <xf numFmtId="180" fontId="76" fillId="2" borderId="3" xfId="38131" applyNumberFormat="1" applyFont="1" applyFill="1" applyBorder="1"/>
    <xf numFmtId="169" fontId="76" fillId="2" borderId="3" xfId="38132" applyNumberFormat="1" applyFont="1" applyFill="1" applyBorder="1"/>
    <xf numFmtId="180" fontId="292" fillId="2" borderId="4" xfId="38131" applyNumberFormat="1" applyFont="1" applyFill="1" applyBorder="1"/>
    <xf numFmtId="180" fontId="77" fillId="2" borderId="4" xfId="38131" applyNumberFormat="1" applyFont="1" applyFill="1" applyBorder="1"/>
    <xf numFmtId="169" fontId="77" fillId="2" borderId="4" xfId="38131" applyNumberFormat="1" applyFont="1" applyFill="1" applyBorder="1"/>
    <xf numFmtId="180" fontId="123" fillId="2" borderId="0" xfId="38131" applyNumberFormat="1" applyFont="1" applyFill="1"/>
    <xf numFmtId="169" fontId="123" fillId="2" borderId="0" xfId="38132" applyNumberFormat="1" applyFont="1" applyFill="1"/>
    <xf numFmtId="180" fontId="75" fillId="2" borderId="0" xfId="38131" applyNumberFormat="1" applyFont="1" applyFill="1"/>
    <xf numFmtId="9" fontId="76" fillId="2" borderId="3" xfId="38132" applyFont="1" applyFill="1" applyBorder="1"/>
    <xf numFmtId="0" fontId="79" fillId="2" borderId="70" xfId="37295" applyFont="1" applyFill="1" applyBorder="1" applyAlignment="1"/>
    <xf numFmtId="1" fontId="25" fillId="2" borderId="0" xfId="816" applyNumberFormat="1" applyFont="1" applyFill="1"/>
    <xf numFmtId="14" fontId="78" fillId="92" borderId="0" xfId="0" applyNumberFormat="1" applyFont="1" applyFill="1" applyBorder="1" applyAlignment="1">
      <alignment wrapText="1"/>
    </xf>
    <xf numFmtId="0" fontId="78" fillId="92" borderId="0" xfId="0" applyFont="1" applyFill="1" applyBorder="1" applyAlignment="1">
      <alignment wrapText="1"/>
    </xf>
    <xf numFmtId="4" fontId="22" fillId="92" borderId="0" xfId="0" applyNumberFormat="1" applyFont="1" applyFill="1" applyBorder="1" applyAlignment="1">
      <alignment wrapText="1"/>
    </xf>
    <xf numFmtId="14" fontId="21" fillId="0" borderId="0" xfId="0" applyNumberFormat="1" applyFont="1"/>
    <xf numFmtId="0" fontId="21" fillId="0" borderId="0" xfId="0" applyFont="1" applyAlignment="1">
      <alignment horizontal="center"/>
    </xf>
    <xf numFmtId="0" fontId="47" fillId="2" borderId="0" xfId="0" applyFont="1" applyFill="1" applyAlignment="1">
      <alignment horizontal="right"/>
    </xf>
    <xf numFmtId="0" fontId="47" fillId="2" borderId="3" xfId="0" applyFont="1" applyFill="1" applyBorder="1" applyAlignment="1">
      <alignment horizontal="right"/>
    </xf>
    <xf numFmtId="0" fontId="47" fillId="2" borderId="10" xfId="0" applyFont="1" applyFill="1" applyBorder="1" applyAlignment="1">
      <alignment horizontal="right"/>
    </xf>
    <xf numFmtId="0" fontId="47" fillId="2" borderId="9" xfId="0" applyFont="1" applyFill="1" applyBorder="1" applyAlignment="1">
      <alignment horizontal="right"/>
    </xf>
    <xf numFmtId="0" fontId="21" fillId="2" borderId="52" xfId="646" applyFont="1" applyFill="1" applyBorder="1"/>
    <xf numFmtId="0" fontId="295" fillId="0" borderId="85" xfId="0" applyFont="1" applyBorder="1" applyAlignment="1">
      <alignment horizontal="center" vertical="center" wrapText="1"/>
    </xf>
    <xf numFmtId="0" fontId="296" fillId="0" borderId="0" xfId="0" applyFont="1" applyAlignment="1">
      <alignment horizontal="right" vertical="center" wrapText="1"/>
    </xf>
    <xf numFmtId="0" fontId="296" fillId="0" borderId="40" xfId="0" applyFont="1" applyBorder="1" applyAlignment="1">
      <alignment horizontal="right" vertical="center" wrapText="1"/>
    </xf>
    <xf numFmtId="0" fontId="296" fillId="0" borderId="41" xfId="0" applyFont="1" applyBorder="1" applyAlignment="1">
      <alignment horizontal="right" vertical="center" wrapText="1"/>
    </xf>
    <xf numFmtId="0" fontId="21" fillId="2" borderId="90" xfId="646" applyFont="1" applyFill="1" applyBorder="1"/>
    <xf numFmtId="0" fontId="21" fillId="2" borderId="91" xfId="646" applyFont="1" applyFill="1" applyBorder="1"/>
    <xf numFmtId="168" fontId="316" fillId="0" borderId="0" xfId="29" applyNumberFormat="1" applyFont="1"/>
    <xf numFmtId="168" fontId="317" fillId="0" borderId="0" xfId="29" applyNumberFormat="1" applyFont="1"/>
    <xf numFmtId="0" fontId="316" fillId="0" borderId="0" xfId="29" applyFont="1"/>
    <xf numFmtId="0" fontId="317" fillId="0" borderId="0" xfId="29" applyFont="1"/>
    <xf numFmtId="0" fontId="38" fillId="0" borderId="0" xfId="29" applyFont="1" applyAlignment="1">
      <alignment horizontal="right"/>
    </xf>
    <xf numFmtId="2" fontId="38" fillId="0" borderId="0" xfId="3" applyNumberFormat="1" applyFont="1"/>
    <xf numFmtId="2" fontId="316" fillId="0" borderId="0" xfId="29" applyNumberFormat="1" applyFont="1"/>
    <xf numFmtId="2" fontId="317" fillId="0" borderId="0" xfId="29" applyNumberFormat="1" applyFont="1"/>
    <xf numFmtId="0" fontId="21" fillId="0" borderId="0" xfId="37832" applyFont="1" applyAlignment="1">
      <alignment horizontal="center"/>
    </xf>
    <xf numFmtId="0" fontId="38" fillId="0" borderId="0" xfId="29" applyFont="1" applyAlignment="1">
      <alignment horizontal="center" vertical="center"/>
    </xf>
    <xf numFmtId="0" fontId="299" fillId="0" borderId="0" xfId="0" applyFont="1" applyBorder="1"/>
    <xf numFmtId="2" fontId="305" fillId="0" borderId="0" xfId="37851" applyNumberFormat="1" applyFont="1" applyBorder="1"/>
    <xf numFmtId="2" fontId="299" fillId="0" borderId="0" xfId="0" applyNumberFormat="1" applyFont="1" applyBorder="1"/>
    <xf numFmtId="2" fontId="299" fillId="0" borderId="0" xfId="1" applyNumberFormat="1" applyFont="1" applyBorder="1"/>
    <xf numFmtId="0" fontId="299" fillId="0" borderId="92" xfId="0" applyFont="1" applyBorder="1"/>
    <xf numFmtId="0" fontId="21" fillId="0" borderId="92" xfId="0" applyFont="1" applyBorder="1"/>
    <xf numFmtId="2" fontId="305" fillId="0" borderId="92" xfId="37851" applyNumberFormat="1" applyFont="1" applyBorder="1"/>
    <xf numFmtId="2" fontId="299" fillId="0" borderId="92" xfId="0" applyNumberFormat="1" applyFont="1" applyBorder="1"/>
    <xf numFmtId="2" fontId="299" fillId="0" borderId="92" xfId="1" applyNumberFormat="1" applyFont="1" applyBorder="1"/>
    <xf numFmtId="168" fontId="299" fillId="0" borderId="92" xfId="0" applyNumberFormat="1" applyFont="1" applyBorder="1"/>
    <xf numFmtId="168" fontId="317" fillId="0" borderId="0" xfId="0" applyNumberFormat="1" applyFont="1" applyBorder="1"/>
    <xf numFmtId="168" fontId="316" fillId="0" borderId="92" xfId="0" applyNumberFormat="1" applyFont="1" applyBorder="1"/>
    <xf numFmtId="169" fontId="316" fillId="0" borderId="0" xfId="2" applyNumberFormat="1" applyFont="1"/>
    <xf numFmtId="2" fontId="317" fillId="0" borderId="0" xfId="0" applyNumberFormat="1" applyFont="1"/>
    <xf numFmtId="169" fontId="317" fillId="0" borderId="0" xfId="2" applyNumberFormat="1" applyFont="1"/>
    <xf numFmtId="169" fontId="317" fillId="0" borderId="0" xfId="0" applyNumberFormat="1" applyFont="1"/>
    <xf numFmtId="0" fontId="102" fillId="0" borderId="0" xfId="0" applyFont="1" applyFill="1" applyBorder="1" applyAlignment="1">
      <alignment wrapText="1"/>
    </xf>
    <xf numFmtId="2" fontId="304" fillId="0" borderId="92" xfId="37851" applyNumberFormat="1" applyFont="1" applyBorder="1"/>
    <xf numFmtId="168" fontId="300" fillId="0" borderId="92" xfId="29" applyNumberFormat="1" applyFont="1" applyBorder="1"/>
    <xf numFmtId="2" fontId="38" fillId="0" borderId="0" xfId="14" applyNumberFormat="1" applyFont="1" applyAlignment="1">
      <alignment horizontal="left" vertical="top" wrapText="1"/>
    </xf>
    <xf numFmtId="168" fontId="38" fillId="0" borderId="0" xfId="14" applyNumberFormat="1" applyFont="1" applyAlignment="1">
      <alignment vertical="top" wrapText="1"/>
    </xf>
    <xf numFmtId="168" fontId="38" fillId="0" borderId="0" xfId="16" applyNumberFormat="1" applyFont="1"/>
    <xf numFmtId="168" fontId="38" fillId="0" borderId="0" xfId="16" applyNumberFormat="1" applyFont="1" applyAlignment="1">
      <alignment horizontal="right"/>
    </xf>
    <xf numFmtId="168" fontId="38" fillId="0" borderId="0" xfId="14" applyNumberFormat="1" applyFont="1"/>
    <xf numFmtId="168" fontId="38" fillId="0" borderId="0" xfId="0" applyNumberFormat="1" applyFont="1" applyFill="1" applyBorder="1"/>
    <xf numFmtId="168" fontId="38" fillId="0" borderId="0" xfId="17" applyNumberFormat="1" applyFont="1" applyAlignment="1">
      <alignment horizontal="right"/>
    </xf>
    <xf numFmtId="0" fontId="21" fillId="0" borderId="0" xfId="37832" applyFont="1" applyAlignment="1">
      <alignment horizontal="center"/>
    </xf>
    <xf numFmtId="2" fontId="23" fillId="2" borderId="0" xfId="9" applyNumberFormat="1" applyFont="1" applyFill="1" applyAlignment="1">
      <alignment horizontal="center" vertical="center" wrapText="1"/>
    </xf>
    <xf numFmtId="1" fontId="38" fillId="0" borderId="0" xfId="14" applyNumberFormat="1" applyFont="1" applyAlignment="1">
      <alignment horizontal="center"/>
    </xf>
    <xf numFmtId="0" fontId="21" fillId="0" borderId="0" xfId="14" applyFont="1" applyAlignment="1">
      <alignment horizontal="center"/>
    </xf>
    <xf numFmtId="2" fontId="38" fillId="0" borderId="0" xfId="14" applyNumberFormat="1" applyFont="1" applyAlignment="1">
      <alignment horizontal="left" vertical="top" wrapText="1"/>
    </xf>
    <xf numFmtId="0" fontId="31" fillId="2" borderId="70" xfId="37295" applyFont="1" applyFill="1" applyBorder="1" applyAlignment="1">
      <alignment horizontal="center" vertical="center"/>
    </xf>
    <xf numFmtId="49" fontId="79" fillId="2" borderId="86" xfId="0" applyNumberFormat="1" applyFont="1" applyFill="1" applyBorder="1" applyAlignment="1">
      <alignment horizontal="center" wrapText="1"/>
    </xf>
    <xf numFmtId="49" fontId="79" fillId="2" borderId="87" xfId="0" applyNumberFormat="1" applyFont="1" applyFill="1" applyBorder="1" applyAlignment="1">
      <alignment horizontal="center" wrapText="1"/>
    </xf>
    <xf numFmtId="0" fontId="79" fillId="2" borderId="86" xfId="37295" applyFont="1" applyFill="1" applyBorder="1" applyAlignment="1">
      <alignment horizontal="center"/>
    </xf>
    <xf numFmtId="0" fontId="79" fillId="2" borderId="87" xfId="37295" applyFont="1" applyFill="1" applyBorder="1" applyAlignment="1">
      <alignment horizontal="center"/>
    </xf>
    <xf numFmtId="0" fontId="38" fillId="0" borderId="0" xfId="691" applyFont="1" applyAlignment="1">
      <alignment horizontal="center" vertical="center"/>
    </xf>
    <xf numFmtId="0" fontId="38" fillId="0" borderId="0" xfId="29" applyFont="1" applyAlignment="1">
      <alignment horizontal="center" vertical="center"/>
    </xf>
    <xf numFmtId="0" fontId="38" fillId="4" borderId="0" xfId="29" applyFont="1" applyFill="1" applyAlignment="1">
      <alignment horizontal="center"/>
    </xf>
    <xf numFmtId="0" fontId="23" fillId="0" borderId="0" xfId="0" applyFont="1" applyAlignment="1">
      <alignment horizontal="center" vertical="center"/>
    </xf>
    <xf numFmtId="0" fontId="23" fillId="0" borderId="0" xfId="0" applyFont="1" applyAlignment="1">
      <alignment horizontal="center"/>
    </xf>
    <xf numFmtId="180" fontId="76" fillId="2" borderId="0" xfId="38131" applyNumberFormat="1" applyFont="1" applyFill="1" applyAlignment="1">
      <alignment horizontal="left" indent="1"/>
    </xf>
    <xf numFmtId="180" fontId="123" fillId="2" borderId="0" xfId="38131" applyNumberFormat="1" applyFont="1" applyFill="1" applyAlignment="1">
      <alignment horizontal="left" indent="2"/>
    </xf>
    <xf numFmtId="180" fontId="123" fillId="2" borderId="0" xfId="38131" applyNumberFormat="1" applyFont="1" applyFill="1" applyAlignment="1">
      <alignment horizontal="left" indent="4"/>
    </xf>
    <xf numFmtId="180" fontId="76" fillId="2" borderId="3" xfId="38131" applyNumberFormat="1" applyFont="1" applyFill="1" applyBorder="1" applyAlignment="1">
      <alignment horizontal="left" indent="1"/>
    </xf>
  </cellXfs>
  <cellStyles count="38133">
    <cellStyle name="_x0002_" xfId="34381" xr:uid="{00000000-0005-0000-0000-000000000000}"/>
    <cellStyle name="_x0002_ 10" xfId="17399" xr:uid="{00000000-0005-0000-0000-000001000000}"/>
    <cellStyle name="_x0002_ 10 2" xfId="29930" xr:uid="{00000000-0005-0000-0000-000002000000}"/>
    <cellStyle name="_x0002_ 11" xfId="17404" xr:uid="{00000000-0005-0000-0000-000003000000}"/>
    <cellStyle name="_x0002_ 11 2" xfId="29935" xr:uid="{00000000-0005-0000-0000-000004000000}"/>
    <cellStyle name="_x0002_ 12" xfId="17344" xr:uid="{00000000-0005-0000-0000-000005000000}"/>
    <cellStyle name="_x0002_ 12 2" xfId="29875" xr:uid="{00000000-0005-0000-0000-000006000000}"/>
    <cellStyle name="_x0002_ 13" xfId="17353" xr:uid="{00000000-0005-0000-0000-000007000000}"/>
    <cellStyle name="_x0002_ 13 2" xfId="29884" xr:uid="{00000000-0005-0000-0000-000008000000}"/>
    <cellStyle name="_x0002_ 14" xfId="12592" xr:uid="{00000000-0005-0000-0000-000009000000}"/>
    <cellStyle name="_x0002_ 14 2" xfId="25338" xr:uid="{00000000-0005-0000-0000-00000A000000}"/>
    <cellStyle name="_x0002_ 15" xfId="17414" xr:uid="{00000000-0005-0000-0000-00000B000000}"/>
    <cellStyle name="_x0002_ 15 2" xfId="29945" xr:uid="{00000000-0005-0000-0000-00000C000000}"/>
    <cellStyle name="_x0002_ 16" xfId="17417" xr:uid="{00000000-0005-0000-0000-00000D000000}"/>
    <cellStyle name="_x0002_ 16 2" xfId="29948" xr:uid="{00000000-0005-0000-0000-00000E000000}"/>
    <cellStyle name="_x0002_ 17" xfId="17245" xr:uid="{00000000-0005-0000-0000-00000F000000}"/>
    <cellStyle name="_x0002_ 17 2" xfId="29776" xr:uid="{00000000-0005-0000-0000-000010000000}"/>
    <cellStyle name="_x0002_ 18" xfId="17537" xr:uid="{00000000-0005-0000-0000-000011000000}"/>
    <cellStyle name="_x0002_ 18 2" xfId="30009" xr:uid="{00000000-0005-0000-0000-000012000000}"/>
    <cellStyle name="_x0002_ 19" xfId="17445" xr:uid="{00000000-0005-0000-0000-000013000000}"/>
    <cellStyle name="_x0002_ 19 2" xfId="29962" xr:uid="{00000000-0005-0000-0000-000014000000}"/>
    <cellStyle name="_x0002_ 2" xfId="35258" xr:uid="{00000000-0005-0000-0000-000015000000}"/>
    <cellStyle name="_x0002_ 2 10" xfId="12248" xr:uid="{00000000-0005-0000-0000-000016000000}"/>
    <cellStyle name="_x0002_ 2 10 2" xfId="24994" xr:uid="{00000000-0005-0000-0000-000017000000}"/>
    <cellStyle name="_x0002_ 2 11" xfId="17270" xr:uid="{00000000-0005-0000-0000-000018000000}"/>
    <cellStyle name="_x0002_ 2 11 2" xfId="29801" xr:uid="{00000000-0005-0000-0000-000019000000}"/>
    <cellStyle name="_x0002_ 2 12" xfId="12367" xr:uid="{00000000-0005-0000-0000-00001A000000}"/>
    <cellStyle name="_x0002_ 2 12 2" xfId="25113" xr:uid="{00000000-0005-0000-0000-00001B000000}"/>
    <cellStyle name="_x0002_ 2 13" xfId="16791" xr:uid="{00000000-0005-0000-0000-00001C000000}"/>
    <cellStyle name="_x0002_ 2 13 2" xfId="29326" xr:uid="{00000000-0005-0000-0000-00001D000000}"/>
    <cellStyle name="_x0002_ 2 14" xfId="16035" xr:uid="{00000000-0005-0000-0000-00001E000000}"/>
    <cellStyle name="_x0002_ 2 14 2" xfId="28663" xr:uid="{00000000-0005-0000-0000-00001F000000}"/>
    <cellStyle name="_x0002_ 2 15" xfId="17271" xr:uid="{00000000-0005-0000-0000-000020000000}"/>
    <cellStyle name="_x0002_ 2 15 2" xfId="29802" xr:uid="{00000000-0005-0000-0000-000021000000}"/>
    <cellStyle name="_x0002_ 2 16" xfId="19116" xr:uid="{00000000-0005-0000-0000-000022000000}"/>
    <cellStyle name="_x0002_ 2 16 2" xfId="30133" xr:uid="{00000000-0005-0000-0000-000023000000}"/>
    <cellStyle name="_x0002_ 2 17" xfId="20670" xr:uid="{00000000-0005-0000-0000-000024000000}"/>
    <cellStyle name="_x0002_ 2 17 2" xfId="30348" xr:uid="{00000000-0005-0000-0000-000025000000}"/>
    <cellStyle name="_x0002_ 2 18" xfId="22824" xr:uid="{00000000-0005-0000-0000-000026000000}"/>
    <cellStyle name="_x0002_ 2 19" xfId="32238" xr:uid="{00000000-0005-0000-0000-000027000000}"/>
    <cellStyle name="_x0002_ 2 2" xfId="11663" xr:uid="{00000000-0005-0000-0000-000028000000}"/>
    <cellStyle name="_x0002_ 2 2 10" xfId="12262" xr:uid="{00000000-0005-0000-0000-000029000000}"/>
    <cellStyle name="_x0002_ 2 2 10 2" xfId="25008" xr:uid="{00000000-0005-0000-0000-00002A000000}"/>
    <cellStyle name="_x0002_ 2 2 11" xfId="12977" xr:uid="{00000000-0005-0000-0000-00002B000000}"/>
    <cellStyle name="_x0002_ 2 2 11 2" xfId="25723" xr:uid="{00000000-0005-0000-0000-00002C000000}"/>
    <cellStyle name="_x0002_ 2 2 12" xfId="12108" xr:uid="{00000000-0005-0000-0000-00002D000000}"/>
    <cellStyle name="_x0002_ 2 2 12 2" xfId="24853" xr:uid="{00000000-0005-0000-0000-00002E000000}"/>
    <cellStyle name="_x0002_ 2 2 13" xfId="24415" xr:uid="{00000000-0005-0000-0000-00002F000000}"/>
    <cellStyle name="_x0002_ 2 2 2" xfId="16921" xr:uid="{00000000-0005-0000-0000-000030000000}"/>
    <cellStyle name="_x0002_ 2 2 2 2" xfId="29455" xr:uid="{00000000-0005-0000-0000-000031000000}"/>
    <cellStyle name="_x0002_ 2 2 3" xfId="17369" xr:uid="{00000000-0005-0000-0000-000032000000}"/>
    <cellStyle name="_x0002_ 2 2 3 2" xfId="29900" xr:uid="{00000000-0005-0000-0000-000033000000}"/>
    <cellStyle name="_x0002_ 2 2 4" xfId="13767" xr:uid="{00000000-0005-0000-0000-000034000000}"/>
    <cellStyle name="_x0002_ 2 2 4 2" xfId="26498" xr:uid="{00000000-0005-0000-0000-000035000000}"/>
    <cellStyle name="_x0002_ 2 2 5" xfId="17375" xr:uid="{00000000-0005-0000-0000-000036000000}"/>
    <cellStyle name="_x0002_ 2 2 5 2" xfId="29906" xr:uid="{00000000-0005-0000-0000-000037000000}"/>
    <cellStyle name="_x0002_ 2 2 6" xfId="17253" xr:uid="{00000000-0005-0000-0000-000038000000}"/>
    <cellStyle name="_x0002_ 2 2 6 2" xfId="29784" xr:uid="{00000000-0005-0000-0000-000039000000}"/>
    <cellStyle name="_x0002_ 2 2 7" xfId="17215" xr:uid="{00000000-0005-0000-0000-00003A000000}"/>
    <cellStyle name="_x0002_ 2 2 7 2" xfId="29746" xr:uid="{00000000-0005-0000-0000-00003B000000}"/>
    <cellStyle name="_x0002_ 2 2 8" xfId="12364" xr:uid="{00000000-0005-0000-0000-00003C000000}"/>
    <cellStyle name="_x0002_ 2 2 8 2" xfId="25110" xr:uid="{00000000-0005-0000-0000-00003D000000}"/>
    <cellStyle name="_x0002_ 2 2 9" xfId="12968" xr:uid="{00000000-0005-0000-0000-00003E000000}"/>
    <cellStyle name="_x0002_ 2 2 9 2" xfId="25714" xr:uid="{00000000-0005-0000-0000-00003F000000}"/>
    <cellStyle name="_x0002_ 2 20" xfId="33963" xr:uid="{00000000-0005-0000-0000-000040000000}"/>
    <cellStyle name="_x0002_ 2 21" xfId="31143" xr:uid="{00000000-0005-0000-0000-000041000000}"/>
    <cellStyle name="_x0002_ 2 22" xfId="35257" xr:uid="{00000000-0005-0000-0000-000042000000}"/>
    <cellStyle name="_x0002_ 2 23" xfId="36583" xr:uid="{00000000-0005-0000-0000-000043000000}"/>
    <cellStyle name="_x0002_ 2 24" xfId="35135" xr:uid="{00000000-0005-0000-0000-000044000000}"/>
    <cellStyle name="_x0002_ 2 25" xfId="34881" xr:uid="{00000000-0005-0000-0000-000045000000}"/>
    <cellStyle name="_x0002_ 2 26" xfId="34426" xr:uid="{00000000-0005-0000-0000-000046000000}"/>
    <cellStyle name="_x0002_ 2 27" xfId="34321" xr:uid="{00000000-0005-0000-0000-000047000000}"/>
    <cellStyle name="_x0002_ 2 28" xfId="36598" xr:uid="{00000000-0005-0000-0000-000048000000}"/>
    <cellStyle name="_x0002_ 2 29" xfId="35096" xr:uid="{00000000-0005-0000-0000-000049000000}"/>
    <cellStyle name="_x0002_ 2 3" xfId="6788" xr:uid="{00000000-0005-0000-0000-00004A000000}"/>
    <cellStyle name="_x0002_ 2 3 10" xfId="17154" xr:uid="{00000000-0005-0000-0000-00004B000000}"/>
    <cellStyle name="_x0002_ 2 3 10 2" xfId="29685" xr:uid="{00000000-0005-0000-0000-00004C000000}"/>
    <cellStyle name="_x0002_ 2 3 11" xfId="16332" xr:uid="{00000000-0005-0000-0000-00004D000000}"/>
    <cellStyle name="_x0002_ 2 3 11 2" xfId="28874" xr:uid="{00000000-0005-0000-0000-00004E000000}"/>
    <cellStyle name="_x0002_ 2 3 12" xfId="12368" xr:uid="{00000000-0005-0000-0000-00004F000000}"/>
    <cellStyle name="_x0002_ 2 3 12 2" xfId="25114" xr:uid="{00000000-0005-0000-0000-000050000000}"/>
    <cellStyle name="_x0002_ 2 3 13" xfId="21519" xr:uid="{00000000-0005-0000-0000-000051000000}"/>
    <cellStyle name="_x0002_ 2 3 2" xfId="13352" xr:uid="{00000000-0005-0000-0000-000052000000}"/>
    <cellStyle name="_x0002_ 2 3 2 2" xfId="26087" xr:uid="{00000000-0005-0000-0000-000053000000}"/>
    <cellStyle name="_x0002_ 2 3 3" xfId="12080" xr:uid="{00000000-0005-0000-0000-000054000000}"/>
    <cellStyle name="_x0002_ 2 3 3 2" xfId="24825" xr:uid="{00000000-0005-0000-0000-000055000000}"/>
    <cellStyle name="_x0002_ 2 3 4" xfId="17336" xr:uid="{00000000-0005-0000-0000-000056000000}"/>
    <cellStyle name="_x0002_ 2 3 4 2" xfId="29867" xr:uid="{00000000-0005-0000-0000-000057000000}"/>
    <cellStyle name="_x0002_ 2 3 5" xfId="13078" xr:uid="{00000000-0005-0000-0000-000058000000}"/>
    <cellStyle name="_x0002_ 2 3 5 2" xfId="25823" xr:uid="{00000000-0005-0000-0000-000059000000}"/>
    <cellStyle name="_x0002_ 2 3 6" xfId="12111" xr:uid="{00000000-0005-0000-0000-00005A000000}"/>
    <cellStyle name="_x0002_ 2 3 6 2" xfId="24856" xr:uid="{00000000-0005-0000-0000-00005B000000}"/>
    <cellStyle name="_x0002_ 2 3 7" xfId="17345" xr:uid="{00000000-0005-0000-0000-00005C000000}"/>
    <cellStyle name="_x0002_ 2 3 7 2" xfId="29876" xr:uid="{00000000-0005-0000-0000-00005D000000}"/>
    <cellStyle name="_x0002_ 2 3 8" xfId="17302" xr:uid="{00000000-0005-0000-0000-00005E000000}"/>
    <cellStyle name="_x0002_ 2 3 8 2" xfId="29833" xr:uid="{00000000-0005-0000-0000-00005F000000}"/>
    <cellStyle name="_x0002_ 2 3 9" xfId="17199" xr:uid="{00000000-0005-0000-0000-000060000000}"/>
    <cellStyle name="_x0002_ 2 3 9 2" xfId="29730" xr:uid="{00000000-0005-0000-0000-000061000000}"/>
    <cellStyle name="_x0002_ 2 30" xfId="34320" xr:uid="{00000000-0005-0000-0000-000062000000}"/>
    <cellStyle name="_x0002_ 2 31" xfId="34341" xr:uid="{00000000-0005-0000-0000-000063000000}"/>
    <cellStyle name="_x0002_ 2 4" xfId="7234" xr:uid="{00000000-0005-0000-0000-000064000000}"/>
    <cellStyle name="_x0002_ 2 4 2" xfId="21962" xr:uid="{00000000-0005-0000-0000-000065000000}"/>
    <cellStyle name="_x0002_ 2 5" xfId="15199" xr:uid="{00000000-0005-0000-0000-000066000000}"/>
    <cellStyle name="_x0002_ 2 5 2" xfId="27857" xr:uid="{00000000-0005-0000-0000-000067000000}"/>
    <cellStyle name="_x0002_ 2 6" xfId="17220" xr:uid="{00000000-0005-0000-0000-000068000000}"/>
    <cellStyle name="_x0002_ 2 6 2" xfId="29751" xr:uid="{00000000-0005-0000-0000-000069000000}"/>
    <cellStyle name="_x0002_ 2 7" xfId="17181" xr:uid="{00000000-0005-0000-0000-00006A000000}"/>
    <cellStyle name="_x0002_ 2 7 2" xfId="29712" xr:uid="{00000000-0005-0000-0000-00006B000000}"/>
    <cellStyle name="_x0002_ 2 8" xfId="12091" xr:uid="{00000000-0005-0000-0000-00006C000000}"/>
    <cellStyle name="_x0002_ 2 8 2" xfId="24836" xr:uid="{00000000-0005-0000-0000-00006D000000}"/>
    <cellStyle name="_x0002_ 2 9" xfId="17239" xr:uid="{00000000-0005-0000-0000-00006E000000}"/>
    <cellStyle name="_x0002_ 2 9 2" xfId="29770" xr:uid="{00000000-0005-0000-0000-00006F000000}"/>
    <cellStyle name="_x0002_ 20" xfId="21023" xr:uid="{00000000-0005-0000-0000-000070000000}"/>
    <cellStyle name="_x0002_ 21" xfId="30959" xr:uid="{00000000-0005-0000-0000-000071000000}"/>
    <cellStyle name="_x0002_ 22" xfId="30674" xr:uid="{00000000-0005-0000-0000-000072000000}"/>
    <cellStyle name="_x0002_ 23" xfId="30773" xr:uid="{00000000-0005-0000-0000-000073000000}"/>
    <cellStyle name="_x0002_ 24" xfId="34380" xr:uid="{00000000-0005-0000-0000-000074000000}"/>
    <cellStyle name="_x0002_ 25" xfId="34682" xr:uid="{00000000-0005-0000-0000-000075000000}"/>
    <cellStyle name="_x0002_ 26" xfId="34382" xr:uid="{00000000-0005-0000-0000-000076000000}"/>
    <cellStyle name="_x0002_ 27" xfId="35945" xr:uid="{00000000-0005-0000-0000-000077000000}"/>
    <cellStyle name="_x0002_ 28" xfId="35137" xr:uid="{00000000-0005-0000-0000-000078000000}"/>
    <cellStyle name="_x0002_ 29" xfId="36603" xr:uid="{00000000-0005-0000-0000-000079000000}"/>
    <cellStyle name="_x0002_ 3" xfId="35387" xr:uid="{00000000-0005-0000-0000-00007A000000}"/>
    <cellStyle name="_x0002_ 3 10" xfId="17322" xr:uid="{00000000-0005-0000-0000-00007B000000}"/>
    <cellStyle name="_x0002_ 3 10 2" xfId="29853" xr:uid="{00000000-0005-0000-0000-00007C000000}"/>
    <cellStyle name="_x0002_ 3 11" xfId="17279" xr:uid="{00000000-0005-0000-0000-00007D000000}"/>
    <cellStyle name="_x0002_ 3 11 2" xfId="29810" xr:uid="{00000000-0005-0000-0000-00007E000000}"/>
    <cellStyle name="_x0002_ 3 12" xfId="12112" xr:uid="{00000000-0005-0000-0000-00007F000000}"/>
    <cellStyle name="_x0002_ 3 12 2" xfId="24857" xr:uid="{00000000-0005-0000-0000-000080000000}"/>
    <cellStyle name="_x0002_ 3 13" xfId="19253" xr:uid="{00000000-0005-0000-0000-000081000000}"/>
    <cellStyle name="_x0002_ 3 13 2" xfId="30139" xr:uid="{00000000-0005-0000-0000-000082000000}"/>
    <cellStyle name="_x0002_ 3 14" xfId="20676" xr:uid="{00000000-0005-0000-0000-000083000000}"/>
    <cellStyle name="_x0002_ 3 14 2" xfId="30354" xr:uid="{00000000-0005-0000-0000-000084000000}"/>
    <cellStyle name="_x0002_ 3 15" xfId="21384" xr:uid="{00000000-0005-0000-0000-000085000000}"/>
    <cellStyle name="_x0002_ 3 16" xfId="32370" xr:uid="{00000000-0005-0000-0000-000086000000}"/>
    <cellStyle name="_x0002_ 3 17" xfId="33979" xr:uid="{00000000-0005-0000-0000-000087000000}"/>
    <cellStyle name="_x0002_ 3 18" xfId="31147" xr:uid="{00000000-0005-0000-0000-000088000000}"/>
    <cellStyle name="_x0002_ 3 19" xfId="35388" xr:uid="{00000000-0005-0000-0000-000089000000}"/>
    <cellStyle name="_x0002_ 3 2" xfId="13232" xr:uid="{00000000-0005-0000-0000-00008A000000}"/>
    <cellStyle name="_x0002_ 3 2 2" xfId="25976" xr:uid="{00000000-0005-0000-0000-00008B000000}"/>
    <cellStyle name="_x0002_ 3 20" xfId="36589" xr:uid="{00000000-0005-0000-0000-00008C000000}"/>
    <cellStyle name="_x0002_ 3 21" xfId="36580" xr:uid="{00000000-0005-0000-0000-00008D000000}"/>
    <cellStyle name="_x0002_ 3 22" xfId="35936" xr:uid="{00000000-0005-0000-0000-00008E000000}"/>
    <cellStyle name="_x0002_ 3 23" xfId="35108" xr:uid="{00000000-0005-0000-0000-00008F000000}"/>
    <cellStyle name="_x0002_ 3 24" xfId="34310" xr:uid="{00000000-0005-0000-0000-000090000000}"/>
    <cellStyle name="_x0002_ 3 25" xfId="34520" xr:uid="{00000000-0005-0000-0000-000091000000}"/>
    <cellStyle name="_x0002_ 3 26" xfId="36596" xr:uid="{00000000-0005-0000-0000-000092000000}"/>
    <cellStyle name="_x0002_ 3 27" xfId="36610" xr:uid="{00000000-0005-0000-0000-000093000000}"/>
    <cellStyle name="_x0002_ 3 28" xfId="36585" xr:uid="{00000000-0005-0000-0000-000094000000}"/>
    <cellStyle name="_x0002_ 3 3" xfId="17063" xr:uid="{00000000-0005-0000-0000-000095000000}"/>
    <cellStyle name="_x0002_ 3 3 2" xfId="29594" xr:uid="{00000000-0005-0000-0000-000096000000}"/>
    <cellStyle name="_x0002_ 3 4" xfId="12351" xr:uid="{00000000-0005-0000-0000-000097000000}"/>
    <cellStyle name="_x0002_ 3 4 2" xfId="25097" xr:uid="{00000000-0005-0000-0000-000098000000}"/>
    <cellStyle name="_x0002_ 3 5" xfId="12113" xr:uid="{00000000-0005-0000-0000-000099000000}"/>
    <cellStyle name="_x0002_ 3 5 2" xfId="24858" xr:uid="{00000000-0005-0000-0000-00009A000000}"/>
    <cellStyle name="_x0002_ 3 6" xfId="17338" xr:uid="{00000000-0005-0000-0000-00009B000000}"/>
    <cellStyle name="_x0002_ 3 6 2" xfId="29869" xr:uid="{00000000-0005-0000-0000-00009C000000}"/>
    <cellStyle name="_x0002_ 3 7" xfId="17218" xr:uid="{00000000-0005-0000-0000-00009D000000}"/>
    <cellStyle name="_x0002_ 3 7 2" xfId="29749" xr:uid="{00000000-0005-0000-0000-00009E000000}"/>
    <cellStyle name="_x0002_ 3 8" xfId="16059" xr:uid="{00000000-0005-0000-0000-00009F000000}"/>
    <cellStyle name="_x0002_ 3 8 2" xfId="28687" xr:uid="{00000000-0005-0000-0000-0000A0000000}"/>
    <cellStyle name="_x0002_ 3 9" xfId="17274" xr:uid="{00000000-0005-0000-0000-0000A1000000}"/>
    <cellStyle name="_x0002_ 3 9 2" xfId="29805" xr:uid="{00000000-0005-0000-0000-0000A2000000}"/>
    <cellStyle name="_x0002_ 30" xfId="36581" xr:uid="{00000000-0005-0000-0000-0000A3000000}"/>
    <cellStyle name="_x0002_ 31" xfId="36575" xr:uid="{00000000-0005-0000-0000-0000A4000000}"/>
    <cellStyle name="_x0002_ 32" xfId="34751" xr:uid="{00000000-0005-0000-0000-0000A5000000}"/>
    <cellStyle name="_x0002_ 33" xfId="34349" xr:uid="{00000000-0005-0000-0000-0000A6000000}"/>
    <cellStyle name="_x0002_ 4" xfId="35948" xr:uid="{00000000-0005-0000-0000-0000A7000000}"/>
    <cellStyle name="_x0002_ 4 10" xfId="17177" xr:uid="{00000000-0005-0000-0000-0000A8000000}"/>
    <cellStyle name="_x0002_ 4 10 2" xfId="29708" xr:uid="{00000000-0005-0000-0000-0000A9000000}"/>
    <cellStyle name="_x0002_ 4 11" xfId="12222" xr:uid="{00000000-0005-0000-0000-0000AA000000}"/>
    <cellStyle name="_x0002_ 4 11 2" xfId="24968" xr:uid="{00000000-0005-0000-0000-0000AB000000}"/>
    <cellStyle name="_x0002_ 4 12" xfId="15950" xr:uid="{00000000-0005-0000-0000-0000AC000000}"/>
    <cellStyle name="_x0002_ 4 12 2" xfId="28590" xr:uid="{00000000-0005-0000-0000-0000AD000000}"/>
    <cellStyle name="_x0002_ 4 13" xfId="19860" xr:uid="{00000000-0005-0000-0000-0000AE000000}"/>
    <cellStyle name="_x0002_ 4 13 2" xfId="30186" xr:uid="{00000000-0005-0000-0000-0000AF000000}"/>
    <cellStyle name="_x0002_ 4 14" xfId="20724" xr:uid="{00000000-0005-0000-0000-0000B0000000}"/>
    <cellStyle name="_x0002_ 4 14 2" xfId="30402" xr:uid="{00000000-0005-0000-0000-0000B1000000}"/>
    <cellStyle name="_x0002_ 4 15" xfId="21826" xr:uid="{00000000-0005-0000-0000-0000B2000000}"/>
    <cellStyle name="_x0002_ 4 16" xfId="32973" xr:uid="{00000000-0005-0000-0000-0000B3000000}"/>
    <cellStyle name="_x0002_ 4 17" xfId="34045" xr:uid="{00000000-0005-0000-0000-0000B4000000}"/>
    <cellStyle name="_x0002_ 4 18" xfId="30885" xr:uid="{00000000-0005-0000-0000-0000B5000000}"/>
    <cellStyle name="_x0002_ 4 19" xfId="35947" xr:uid="{00000000-0005-0000-0000-0000B6000000}"/>
    <cellStyle name="_x0002_ 4 2" xfId="13633" xr:uid="{00000000-0005-0000-0000-0000B7000000}"/>
    <cellStyle name="_x0002_ 4 2 2" xfId="26364" xr:uid="{00000000-0005-0000-0000-0000B8000000}"/>
    <cellStyle name="_x0002_ 4 20" xfId="36601" xr:uid="{00000000-0005-0000-0000-0000B9000000}"/>
    <cellStyle name="_x0002_ 4 21" xfId="34360" xr:uid="{00000000-0005-0000-0000-0000BA000000}"/>
    <cellStyle name="_x0002_ 4 22" xfId="35102" xr:uid="{00000000-0005-0000-0000-0000BB000000}"/>
    <cellStyle name="_x0002_ 4 23" xfId="34446" xr:uid="{00000000-0005-0000-0000-0000BC000000}"/>
    <cellStyle name="_x0002_ 4 24" xfId="34344" xr:uid="{00000000-0005-0000-0000-0000BD000000}"/>
    <cellStyle name="_x0002_ 4 25" xfId="34849" xr:uid="{00000000-0005-0000-0000-0000BE000000}"/>
    <cellStyle name="_x0002_ 4 26" xfId="36595" xr:uid="{00000000-0005-0000-0000-0000BF000000}"/>
    <cellStyle name="_x0002_ 4 27" xfId="36608" xr:uid="{00000000-0005-0000-0000-0000C0000000}"/>
    <cellStyle name="_x0002_ 4 28" xfId="34342" xr:uid="{00000000-0005-0000-0000-0000C1000000}"/>
    <cellStyle name="_x0002_ 4 3" xfId="12068" xr:uid="{00000000-0005-0000-0000-0000C2000000}"/>
    <cellStyle name="_x0002_ 4 3 2" xfId="24813" xr:uid="{00000000-0005-0000-0000-0000C3000000}"/>
    <cellStyle name="_x0002_ 4 4" xfId="17234" xr:uid="{00000000-0005-0000-0000-0000C4000000}"/>
    <cellStyle name="_x0002_ 4 4 2" xfId="29765" xr:uid="{00000000-0005-0000-0000-0000C5000000}"/>
    <cellStyle name="_x0002_ 4 5" xfId="17335" xr:uid="{00000000-0005-0000-0000-0000C6000000}"/>
    <cellStyle name="_x0002_ 4 5 2" xfId="29866" xr:uid="{00000000-0005-0000-0000-0000C7000000}"/>
    <cellStyle name="_x0002_ 4 6" xfId="12951" xr:uid="{00000000-0005-0000-0000-0000C8000000}"/>
    <cellStyle name="_x0002_ 4 6 2" xfId="25697" xr:uid="{00000000-0005-0000-0000-0000C9000000}"/>
    <cellStyle name="_x0002_ 4 7" xfId="12753" xr:uid="{00000000-0005-0000-0000-0000CA000000}"/>
    <cellStyle name="_x0002_ 4 7 2" xfId="25499" xr:uid="{00000000-0005-0000-0000-0000CB000000}"/>
    <cellStyle name="_x0002_ 4 8" xfId="12365" xr:uid="{00000000-0005-0000-0000-0000CC000000}"/>
    <cellStyle name="_x0002_ 4 8 2" xfId="25111" xr:uid="{00000000-0005-0000-0000-0000CD000000}"/>
    <cellStyle name="_x0002_ 4 9" xfId="17315" xr:uid="{00000000-0005-0000-0000-0000CE000000}"/>
    <cellStyle name="_x0002_ 4 9 2" xfId="29846" xr:uid="{00000000-0005-0000-0000-0000CF000000}"/>
    <cellStyle name="_x0002_ 5" xfId="35154" xr:uid="{00000000-0005-0000-0000-0000D0000000}"/>
    <cellStyle name="_x0002_ 5 10" xfId="17329" xr:uid="{00000000-0005-0000-0000-0000D1000000}"/>
    <cellStyle name="_x0002_ 5 10 2" xfId="29860" xr:uid="{00000000-0005-0000-0000-0000D2000000}"/>
    <cellStyle name="_x0002_ 5 11" xfId="12062" xr:uid="{00000000-0005-0000-0000-0000D3000000}"/>
    <cellStyle name="_x0002_ 5 11 2" xfId="24807" xr:uid="{00000000-0005-0000-0000-0000D4000000}"/>
    <cellStyle name="_x0002_ 5 12" xfId="17292" xr:uid="{00000000-0005-0000-0000-0000D5000000}"/>
    <cellStyle name="_x0002_ 5 12 2" xfId="29823" xr:uid="{00000000-0005-0000-0000-0000D6000000}"/>
    <cellStyle name="_x0002_ 5 13" xfId="18953" xr:uid="{00000000-0005-0000-0000-0000D7000000}"/>
    <cellStyle name="_x0002_ 5 13 2" xfId="30131" xr:uid="{00000000-0005-0000-0000-0000D8000000}"/>
    <cellStyle name="_x0002_ 5 14" xfId="20668" xr:uid="{00000000-0005-0000-0000-0000D9000000}"/>
    <cellStyle name="_x0002_ 5 14 2" xfId="30346" xr:uid="{00000000-0005-0000-0000-0000DA000000}"/>
    <cellStyle name="_x0002_ 5 15" xfId="24459" xr:uid="{00000000-0005-0000-0000-0000DB000000}"/>
    <cellStyle name="_x0002_ 5 16" xfId="32134" xr:uid="{00000000-0005-0000-0000-0000DC000000}"/>
    <cellStyle name="_x0002_ 5 17" xfId="33958" xr:uid="{00000000-0005-0000-0000-0000DD000000}"/>
    <cellStyle name="_x0002_ 5 18" xfId="31140" xr:uid="{00000000-0005-0000-0000-0000DE000000}"/>
    <cellStyle name="_x0002_ 5 19" xfId="35320" xr:uid="{00000000-0005-0000-0000-0000DF000000}"/>
    <cellStyle name="_x0002_ 5 2" xfId="16950" xr:uid="{00000000-0005-0000-0000-0000E0000000}"/>
    <cellStyle name="_x0002_ 5 2 2" xfId="29483" xr:uid="{00000000-0005-0000-0000-0000E1000000}"/>
    <cellStyle name="_x0002_ 5 20" xfId="36586" xr:uid="{00000000-0005-0000-0000-0000E2000000}"/>
    <cellStyle name="_x0002_ 5 21" xfId="34348" xr:uid="{00000000-0005-0000-0000-0000E3000000}"/>
    <cellStyle name="_x0002_ 5 22" xfId="34424" xr:uid="{00000000-0005-0000-0000-0000E4000000}"/>
    <cellStyle name="_x0002_ 5 23" xfId="35139" xr:uid="{00000000-0005-0000-0000-0000E5000000}"/>
    <cellStyle name="_x0002_ 5 24" xfId="35208" xr:uid="{00000000-0005-0000-0000-0000E6000000}"/>
    <cellStyle name="_x0002_ 5 25" xfId="34339" xr:uid="{00000000-0005-0000-0000-0000E7000000}"/>
    <cellStyle name="_x0002_ 5 26" xfId="36592" xr:uid="{00000000-0005-0000-0000-0000E8000000}"/>
    <cellStyle name="_x0002_ 5 27" xfId="34340" xr:uid="{00000000-0005-0000-0000-0000E9000000}"/>
    <cellStyle name="_x0002_ 5 28" xfId="36591" xr:uid="{00000000-0005-0000-0000-0000EA000000}"/>
    <cellStyle name="_x0002_ 5 3" xfId="17371" xr:uid="{00000000-0005-0000-0000-0000EB000000}"/>
    <cellStyle name="_x0002_ 5 3 2" xfId="29902" xr:uid="{00000000-0005-0000-0000-0000EC000000}"/>
    <cellStyle name="_x0002_ 5 4" xfId="12957" xr:uid="{00000000-0005-0000-0000-0000ED000000}"/>
    <cellStyle name="_x0002_ 5 4 2" xfId="25703" xr:uid="{00000000-0005-0000-0000-0000EE000000}"/>
    <cellStyle name="_x0002_ 5 5" xfId="17333" xr:uid="{00000000-0005-0000-0000-0000EF000000}"/>
    <cellStyle name="_x0002_ 5 5 2" xfId="29864" xr:uid="{00000000-0005-0000-0000-0000F0000000}"/>
    <cellStyle name="_x0002_ 5 6" xfId="17328" xr:uid="{00000000-0005-0000-0000-0000F1000000}"/>
    <cellStyle name="_x0002_ 5 6 2" xfId="29859" xr:uid="{00000000-0005-0000-0000-0000F2000000}"/>
    <cellStyle name="_x0002_ 5 7" xfId="17342" xr:uid="{00000000-0005-0000-0000-0000F3000000}"/>
    <cellStyle name="_x0002_ 5 7 2" xfId="29873" xr:uid="{00000000-0005-0000-0000-0000F4000000}"/>
    <cellStyle name="_x0002_ 5 8" xfId="12750" xr:uid="{00000000-0005-0000-0000-0000F5000000}"/>
    <cellStyle name="_x0002_ 5 8 2" xfId="25496" xr:uid="{00000000-0005-0000-0000-0000F6000000}"/>
    <cellStyle name="_x0002_ 5 9" xfId="17303" xr:uid="{00000000-0005-0000-0000-0000F7000000}"/>
    <cellStyle name="_x0002_ 5 9 2" xfId="29834" xr:uid="{00000000-0005-0000-0000-0000F8000000}"/>
    <cellStyle name="_x0002_ 6" xfId="35177" xr:uid="{00000000-0005-0000-0000-0000F9000000}"/>
    <cellStyle name="_x0002_ 6 10" xfId="34523" xr:uid="{00000000-0005-0000-0000-0000FA000000}"/>
    <cellStyle name="_x0002_ 6 11" xfId="34425" xr:uid="{00000000-0005-0000-0000-0000FB000000}"/>
    <cellStyle name="_x0002_ 6 12" xfId="34361" xr:uid="{00000000-0005-0000-0000-0000FC000000}"/>
    <cellStyle name="_x0002_ 6 13" xfId="36576" xr:uid="{00000000-0005-0000-0000-0000FD000000}"/>
    <cellStyle name="_x0002_ 6 14" xfId="36611" xr:uid="{00000000-0005-0000-0000-0000FE000000}"/>
    <cellStyle name="_x0002_ 6 15" xfId="36602" xr:uid="{00000000-0005-0000-0000-0000FF000000}"/>
    <cellStyle name="_x0002_ 6 16" xfId="36587" xr:uid="{00000000-0005-0000-0000-000000010000}"/>
    <cellStyle name="_x0002_ 6 17" xfId="34450" xr:uid="{00000000-0005-0000-0000-000001010000}"/>
    <cellStyle name="_x0002_ 6 2" xfId="18977" xr:uid="{00000000-0005-0000-0000-000002010000}"/>
    <cellStyle name="_x0002_ 6 2 2" xfId="30132" xr:uid="{00000000-0005-0000-0000-000003010000}"/>
    <cellStyle name="_x0002_ 6 3" xfId="20669" xr:uid="{00000000-0005-0000-0000-000004010000}"/>
    <cellStyle name="_x0002_ 6 3 2" xfId="30347" xr:uid="{00000000-0005-0000-0000-000005010000}"/>
    <cellStyle name="_x0002_ 6 4" xfId="24541" xr:uid="{00000000-0005-0000-0000-000006010000}"/>
    <cellStyle name="_x0002_ 6 5" xfId="32157" xr:uid="{00000000-0005-0000-0000-000007010000}"/>
    <cellStyle name="_x0002_ 6 6" xfId="33960" xr:uid="{00000000-0005-0000-0000-000008010000}"/>
    <cellStyle name="_x0002_ 6 7" xfId="33977" xr:uid="{00000000-0005-0000-0000-000009010000}"/>
    <cellStyle name="_x0002_ 6 8" xfId="35147" xr:uid="{00000000-0005-0000-0000-00000A010000}"/>
    <cellStyle name="_x0002_ 6 9" xfId="36579" xr:uid="{00000000-0005-0000-0000-00000B010000}"/>
    <cellStyle name="_x0002_ 7" xfId="35966" xr:uid="{00000000-0005-0000-0000-00000C010000}"/>
    <cellStyle name="_x0002_ 7 10" xfId="36605" xr:uid="{00000000-0005-0000-0000-00000D010000}"/>
    <cellStyle name="_x0002_ 7 11" xfId="34898" xr:uid="{00000000-0005-0000-0000-00000E010000}"/>
    <cellStyle name="_x0002_ 7 12" xfId="36574" xr:uid="{00000000-0005-0000-0000-00000F010000}"/>
    <cellStyle name="_x0002_ 7 13" xfId="34378" xr:uid="{00000000-0005-0000-0000-000010010000}"/>
    <cellStyle name="_x0002_ 7 14" xfId="36594" xr:uid="{00000000-0005-0000-0000-000011010000}"/>
    <cellStyle name="_x0002_ 7 15" xfId="34358" xr:uid="{00000000-0005-0000-0000-000012010000}"/>
    <cellStyle name="_x0002_ 7 16" xfId="36593" xr:uid="{00000000-0005-0000-0000-000013010000}"/>
    <cellStyle name="_x0002_ 7 17" xfId="34460" xr:uid="{00000000-0005-0000-0000-000014010000}"/>
    <cellStyle name="_x0002_ 7 2" xfId="19884" xr:uid="{00000000-0005-0000-0000-000015010000}"/>
    <cellStyle name="_x0002_ 7 2 2" xfId="30194" xr:uid="{00000000-0005-0000-0000-000016010000}"/>
    <cellStyle name="_x0002_ 7 3" xfId="20758" xr:uid="{00000000-0005-0000-0000-000017010000}"/>
    <cellStyle name="_x0002_ 7 3 2" xfId="30436" xr:uid="{00000000-0005-0000-0000-000018010000}"/>
    <cellStyle name="_x0002_ 7 4" xfId="24908" xr:uid="{00000000-0005-0000-0000-000019010000}"/>
    <cellStyle name="_x0002_ 7 5" xfId="33023" xr:uid="{00000000-0005-0000-0000-00001A010000}"/>
    <cellStyle name="_x0002_ 7 6" xfId="34079" xr:uid="{00000000-0005-0000-0000-00001B010000}"/>
    <cellStyle name="_x0002_ 7 7" xfId="31546" xr:uid="{00000000-0005-0000-0000-00001C010000}"/>
    <cellStyle name="_x0002_ 7 8" xfId="35386" xr:uid="{00000000-0005-0000-0000-00001D010000}"/>
    <cellStyle name="_x0002_ 7 9" xfId="36588" xr:uid="{00000000-0005-0000-0000-00001E010000}"/>
    <cellStyle name="_x0002_ 8" xfId="15967" xr:uid="{00000000-0005-0000-0000-00001F010000}"/>
    <cellStyle name="_x0002_ 8 2" xfId="28605" xr:uid="{00000000-0005-0000-0000-000020010000}"/>
    <cellStyle name="_x0002_ 9" xfId="17395" xr:uid="{00000000-0005-0000-0000-000021010000}"/>
    <cellStyle name="_x0002_ 9 2" xfId="29926" xr:uid="{00000000-0005-0000-0000-000022010000}"/>
    <cellStyle name="%" xfId="3202" xr:uid="{00000000-0005-0000-0000-000023010000}"/>
    <cellStyle name="%_13A.Recv-08" xfId="3203" xr:uid="{00000000-0005-0000-0000-000024010000}"/>
    <cellStyle name="%_19A.Payb-W1" xfId="3204" xr:uid="{00000000-0005-0000-0000-000025010000}"/>
    <cellStyle name="?" xfId="3205" xr:uid="{00000000-0005-0000-0000-000026010000}"/>
    <cellStyle name="? 10" xfId="30799" xr:uid="{00000000-0005-0000-0000-000027010000}"/>
    <cellStyle name="? 11" xfId="30774" xr:uid="{00000000-0005-0000-0000-000028010000}"/>
    <cellStyle name="? 2" xfId="8784" xr:uid="{00000000-0005-0000-0000-000029010000}"/>
    <cellStyle name="? 2 2" xfId="11664" xr:uid="{00000000-0005-0000-0000-00002A010000}"/>
    <cellStyle name="? 2 2 2" xfId="16922" xr:uid="{00000000-0005-0000-0000-00002B010000}"/>
    <cellStyle name="? 2 2 2 2" xfId="29456" xr:uid="{00000000-0005-0000-0000-00002C010000}"/>
    <cellStyle name="? 2 2 3" xfId="24416" xr:uid="{00000000-0005-0000-0000-00002D010000}"/>
    <cellStyle name="? 2 3" xfId="6790" xr:uid="{00000000-0005-0000-0000-00002E010000}"/>
    <cellStyle name="? 2 3 2" xfId="13354" xr:uid="{00000000-0005-0000-0000-00002F010000}"/>
    <cellStyle name="? 2 3 2 2" xfId="26089" xr:uid="{00000000-0005-0000-0000-000030010000}"/>
    <cellStyle name="? 2 3 3" xfId="21521" xr:uid="{00000000-0005-0000-0000-000031010000}"/>
    <cellStyle name="? 2 4" xfId="7298" xr:uid="{00000000-0005-0000-0000-000032010000}"/>
    <cellStyle name="? 2 4 2" xfId="22026" xr:uid="{00000000-0005-0000-0000-000033010000}"/>
    <cellStyle name="? 2 5" xfId="19117" xr:uid="{00000000-0005-0000-0000-000034010000}"/>
    <cellStyle name="? 2 5 2" xfId="30134" xr:uid="{00000000-0005-0000-0000-000035010000}"/>
    <cellStyle name="? 2 6" xfId="20671" xr:uid="{00000000-0005-0000-0000-000036010000}"/>
    <cellStyle name="? 2 6 2" xfId="30349" xr:uid="{00000000-0005-0000-0000-000037010000}"/>
    <cellStyle name="? 2 7" xfId="32239" xr:uid="{00000000-0005-0000-0000-000038010000}"/>
    <cellStyle name="? 2 8" xfId="33964" xr:uid="{00000000-0005-0000-0000-000039010000}"/>
    <cellStyle name="? 2 9" xfId="31144" xr:uid="{00000000-0005-0000-0000-00003A010000}"/>
    <cellStyle name="? 3" xfId="6645" xr:uid="{00000000-0005-0000-0000-00003B010000}"/>
    <cellStyle name="? 3 2" xfId="13233" xr:uid="{00000000-0005-0000-0000-00003C010000}"/>
    <cellStyle name="? 3 2 2" xfId="25977" xr:uid="{00000000-0005-0000-0000-00003D010000}"/>
    <cellStyle name="? 3 3" xfId="21385" xr:uid="{00000000-0005-0000-0000-00003E010000}"/>
    <cellStyle name="? 4" xfId="6529" xr:uid="{00000000-0005-0000-0000-00003F010000}"/>
    <cellStyle name="? 4 2" xfId="13122" xr:uid="{00000000-0005-0000-0000-000040010000}"/>
    <cellStyle name="? 4 2 2" xfId="25867" xr:uid="{00000000-0005-0000-0000-000041010000}"/>
    <cellStyle name="? 4 3" xfId="21273" xr:uid="{00000000-0005-0000-0000-000042010000}"/>
    <cellStyle name="? 5" xfId="11394" xr:uid="{00000000-0005-0000-0000-000043010000}"/>
    <cellStyle name="? 5 2" xfId="16700" xr:uid="{00000000-0005-0000-0000-000044010000}"/>
    <cellStyle name="? 5 2 2" xfId="29235" xr:uid="{00000000-0005-0000-0000-000045010000}"/>
    <cellStyle name="? 5 3" xfId="24149" xr:uid="{00000000-0005-0000-0000-000046010000}"/>
    <cellStyle name="? 6" xfId="11904" xr:uid="{00000000-0005-0000-0000-000047010000}"/>
    <cellStyle name="? 6 2" xfId="24653" xr:uid="{00000000-0005-0000-0000-000048010000}"/>
    <cellStyle name="? 7" xfId="17538" xr:uid="{00000000-0005-0000-0000-000049010000}"/>
    <cellStyle name="? 7 2" xfId="30010" xr:uid="{00000000-0005-0000-0000-00004A010000}"/>
    <cellStyle name="? 8" xfId="17444" xr:uid="{00000000-0005-0000-0000-00004B010000}"/>
    <cellStyle name="? 8 2" xfId="29961" xr:uid="{00000000-0005-0000-0000-00004C010000}"/>
    <cellStyle name="? 9" xfId="30960" xr:uid="{00000000-0005-0000-0000-00004D010000}"/>
    <cellStyle name="??" xfId="3206" xr:uid="{00000000-0005-0000-0000-00004E010000}"/>
    <cellStyle name="?? [0.00]_????? (2)" xfId="3207" xr:uid="{00000000-0005-0000-0000-00004F010000}"/>
    <cellStyle name="???? [0.00]_????? (2)" xfId="3208" xr:uid="{00000000-0005-0000-0000-000050010000}"/>
    <cellStyle name="???????" xfId="3209" xr:uid="{00000000-0005-0000-0000-000051010000}"/>
    <cellStyle name="????????????" xfId="3210" xr:uid="{00000000-0005-0000-0000-000052010000}"/>
    <cellStyle name="????_????? (2)" xfId="3211" xr:uid="{00000000-0005-0000-0000-000053010000}"/>
    <cellStyle name="??_????" xfId="3212" xr:uid="{00000000-0005-0000-0000-000054010000}"/>
    <cellStyle name="@_text" xfId="3213" xr:uid="{00000000-0005-0000-0000-000055010000}"/>
    <cellStyle name="@_text_sheet" xfId="3214" xr:uid="{00000000-0005-0000-0000-000056010000}"/>
    <cellStyle name="_BROK_VAL" xfId="1348" xr:uid="{00000000-0005-0000-0000-000057010000}"/>
    <cellStyle name="_Brokers" xfId="1349" xr:uid="{00000000-0005-0000-0000-000058010000}"/>
    <cellStyle name="_NRV test-FG(MI)" xfId="3215" xr:uid="{00000000-0005-0000-0000-000059010000}"/>
    <cellStyle name="_NRV test-FG(MI)_13A.Recv-08" xfId="3216" xr:uid="{00000000-0005-0000-0000-00005A010000}"/>
    <cellStyle name="_NRV test-FG(MI)_19A.Payb-W1" xfId="3217" xr:uid="{00000000-0005-0000-0000-00005B010000}"/>
    <cellStyle name="_PNE_Precision_30 09 07_HHPP4BB4" xfId="3218" xr:uid="{00000000-0005-0000-0000-00005C010000}"/>
    <cellStyle name="_Spansion 2007 (RAJ)" xfId="3219" xr:uid="{00000000-0005-0000-0000-00005D010000}"/>
    <cellStyle name="{Comma [0]}" xfId="3220" xr:uid="{00000000-0005-0000-0000-00005E010000}"/>
    <cellStyle name="{Comma}" xfId="3221" xr:uid="{00000000-0005-0000-0000-00005F010000}"/>
    <cellStyle name="{Date}" xfId="3222" xr:uid="{00000000-0005-0000-0000-000060010000}"/>
    <cellStyle name="{Month}" xfId="3223" xr:uid="{00000000-0005-0000-0000-000061010000}"/>
    <cellStyle name="{Percent}" xfId="3224" xr:uid="{00000000-0005-0000-0000-000062010000}"/>
    <cellStyle name="{Thousand [0]}" xfId="3225" xr:uid="{00000000-0005-0000-0000-000063010000}"/>
    <cellStyle name="{Thousand}" xfId="3226" xr:uid="{00000000-0005-0000-0000-000064010000}"/>
    <cellStyle name="{Z'0000(1 dec)}" xfId="3227" xr:uid="{00000000-0005-0000-0000-000065010000}"/>
    <cellStyle name="{Z'0000(4 dec)}" xfId="3228" xr:uid="{00000000-0005-0000-0000-000066010000}"/>
    <cellStyle name="=C:\WINNT\SYSTEM32\COMMAND.COM" xfId="6070" xr:uid="{00000000-0005-0000-0000-000067010000}"/>
    <cellStyle name="=C:\WINNT\SYSTEM32\COMMAND.COM 2" xfId="6069" xr:uid="{00000000-0005-0000-0000-000068010000}"/>
    <cellStyle name="=C:\WINNT\SYSTEM32\COMMAND.COM 2 2" xfId="6068" xr:uid="{00000000-0005-0000-0000-000069010000}"/>
    <cellStyle name="=C:\WINNT\SYSTEM32\COMMAND.COM 3" xfId="6067" xr:uid="{00000000-0005-0000-0000-00006A010000}"/>
    <cellStyle name="=C:\WINNT\SYSTEM32\COMMAND.COM 3 2" xfId="6239" xr:uid="{00000000-0005-0000-0000-00006B010000}"/>
    <cellStyle name="=C:\WINNT\SYSTEM32\COMMAND.COM 4" xfId="6194" xr:uid="{00000000-0005-0000-0000-00006C010000}"/>
    <cellStyle name="=C:\WINNT\SYSTEM32\COMMAND.COM_2012 Budget Breakdown by Cost Center Boroo_Base case" xfId="6309" xr:uid="{00000000-0005-0000-0000-00006D010000}"/>
    <cellStyle name="=C:\WINNT35\SYSTEM32\COMMAND.COM" xfId="830" xr:uid="{00000000-0005-0000-0000-00006E010000}"/>
    <cellStyle name="=C:\WINNT35\SYSTEM32\COMMAND.COM 2" xfId="1231" xr:uid="{00000000-0005-0000-0000-00006F010000}"/>
    <cellStyle name="=C:\WINNT35\SYSTEM32\COMMAND.COM 3" xfId="10948" xr:uid="{00000000-0005-0000-0000-000070010000}"/>
    <cellStyle name="‡" xfId="6240" xr:uid="{00000000-0005-0000-0000-000071010000}"/>
    <cellStyle name="‡_BOOK1" xfId="6241" xr:uid="{00000000-0005-0000-0000-000072010000}"/>
    <cellStyle name="‡_STA-DRP" xfId="6242" xr:uid="{00000000-0005-0000-0000-000073010000}"/>
    <cellStyle name="‡_STA-DRP_BOOK1" xfId="6243" xr:uid="{00000000-0005-0000-0000-000074010000}"/>
    <cellStyle name="•\Ž¦Ï‚Ý‚ÌƒnƒCƒp[ƒŠƒ“ƒN" xfId="3229" xr:uid="{00000000-0005-0000-0000-000075010000}"/>
    <cellStyle name="•W_Major Items" xfId="3230" xr:uid="{00000000-0005-0000-0000-000076010000}"/>
    <cellStyle name="ÊÝ [0.00]_PERSON2" xfId="3231" xr:uid="{00000000-0005-0000-0000-000077010000}"/>
    <cellStyle name="ÊÝ_PERSON2" xfId="3232" xr:uid="{00000000-0005-0000-0000-000078010000}"/>
    <cellStyle name="¹éºÐÀ²_±âÅ¸" xfId="6244" xr:uid="{00000000-0005-0000-0000-000079010000}"/>
    <cellStyle name="20% - Accent1" xfId="668" builtinId="30" customBuiltin="1"/>
    <cellStyle name="20% - Accent1 10" xfId="2252" xr:uid="{00000000-0005-0000-0000-00007B010000}"/>
    <cellStyle name="20% - Accent1 10 2" xfId="36617" xr:uid="{00000000-0005-0000-0000-00007C010000}"/>
    <cellStyle name="20% - Accent1 11" xfId="2253" xr:uid="{00000000-0005-0000-0000-00007D010000}"/>
    <cellStyle name="20% - Accent1 11 2" xfId="36618" xr:uid="{00000000-0005-0000-0000-00007E010000}"/>
    <cellStyle name="20% - Accent1 12" xfId="2254" xr:uid="{00000000-0005-0000-0000-00007F010000}"/>
    <cellStyle name="20% - Accent1 12 2" xfId="36619" xr:uid="{00000000-0005-0000-0000-000080010000}"/>
    <cellStyle name="20% - Accent1 13" xfId="7785" xr:uid="{00000000-0005-0000-0000-000081010000}"/>
    <cellStyle name="20% - Accent1 13 2" xfId="14280" xr:uid="{00000000-0005-0000-0000-000082010000}"/>
    <cellStyle name="20% - Accent1 13 2 2" xfId="26994" xr:uid="{00000000-0005-0000-0000-000083010000}"/>
    <cellStyle name="20% - Accent1 13 3" xfId="22487" xr:uid="{00000000-0005-0000-0000-000084010000}"/>
    <cellStyle name="20% - Accent1 13 4" xfId="36620" xr:uid="{00000000-0005-0000-0000-000085010000}"/>
    <cellStyle name="20% - Accent1 14" xfId="8632" xr:uid="{00000000-0005-0000-0000-000086010000}"/>
    <cellStyle name="20% - Accent1 14 2" xfId="15117" xr:uid="{00000000-0005-0000-0000-000087010000}"/>
    <cellStyle name="20% - Accent1 14 2 2" xfId="27786" xr:uid="{00000000-0005-0000-0000-000088010000}"/>
    <cellStyle name="20% - Accent1 14 3" xfId="22700" xr:uid="{00000000-0005-0000-0000-000089010000}"/>
    <cellStyle name="20% - Accent1 14 4" xfId="36621" xr:uid="{00000000-0005-0000-0000-00008A010000}"/>
    <cellStyle name="20% - Accent1 15" xfId="6425" xr:uid="{00000000-0005-0000-0000-00008B010000}"/>
    <cellStyle name="20% - Accent1 15 2" xfId="13048" xr:uid="{00000000-0005-0000-0000-00008C010000}"/>
    <cellStyle name="20% - Accent1 15 2 2" xfId="25794" xr:uid="{00000000-0005-0000-0000-00008D010000}"/>
    <cellStyle name="20% - Accent1 15 3" xfId="21174" xr:uid="{00000000-0005-0000-0000-00008E010000}"/>
    <cellStyle name="20% - Accent1 15 4" xfId="36622" xr:uid="{00000000-0005-0000-0000-00008F010000}"/>
    <cellStyle name="20% - Accent1 16" xfId="12017" xr:uid="{00000000-0005-0000-0000-000090010000}"/>
    <cellStyle name="20% - Accent1 16 2" xfId="24765" xr:uid="{00000000-0005-0000-0000-000091010000}"/>
    <cellStyle name="20% - Accent1 16 3" xfId="36623" xr:uid="{00000000-0005-0000-0000-000092010000}"/>
    <cellStyle name="20% - Accent1 17" xfId="36624" xr:uid="{00000000-0005-0000-0000-000093010000}"/>
    <cellStyle name="20% - Accent1 18" xfId="2195" xr:uid="{00000000-0005-0000-0000-000094010000}"/>
    <cellStyle name="20% - Accent1 19" xfId="37321" xr:uid="{00000000-0005-0000-0000-000095010000}"/>
    <cellStyle name="20% - Accent1 2" xfId="836" xr:uid="{00000000-0005-0000-0000-000096010000}"/>
    <cellStyle name="20% - Accent1 2 2" xfId="2256" xr:uid="{00000000-0005-0000-0000-000097010000}"/>
    <cellStyle name="20% - Accent1 2 2 2" xfId="6337" xr:uid="{00000000-0005-0000-0000-000098010000}"/>
    <cellStyle name="20% - Accent1 2 2 2 2" xfId="8579" xr:uid="{00000000-0005-0000-0000-000099010000}"/>
    <cellStyle name="20% - Accent1 2 2 2 2 2" xfId="15064" xr:uid="{00000000-0005-0000-0000-00009A010000}"/>
    <cellStyle name="20% - Accent1 2 2 2 2 2 2" xfId="27735" xr:uid="{00000000-0005-0000-0000-00009B010000}"/>
    <cellStyle name="20% - Accent1 2 2 2 2 3" xfId="22652" xr:uid="{00000000-0005-0000-0000-00009C010000}"/>
    <cellStyle name="20% - Accent1 2 2 2 3" xfId="9546" xr:uid="{00000000-0005-0000-0000-00009D010000}"/>
    <cellStyle name="20% - Accent1 2 2 2 3 2" xfId="15905" xr:uid="{00000000-0005-0000-0000-00009E010000}"/>
    <cellStyle name="20% - Accent1 2 2 2 3 2 2" xfId="28546" xr:uid="{00000000-0005-0000-0000-00009F010000}"/>
    <cellStyle name="20% - Accent1 2 2 2 3 3" xfId="23530" xr:uid="{00000000-0005-0000-0000-0000A0010000}"/>
    <cellStyle name="20% - Accent1 2 2 2 4" xfId="7707" xr:uid="{00000000-0005-0000-0000-0000A1010000}"/>
    <cellStyle name="20% - Accent1 2 2 2 4 2" xfId="14205" xr:uid="{00000000-0005-0000-0000-0000A2010000}"/>
    <cellStyle name="20% - Accent1 2 2 2 4 2 2" xfId="26931" xr:uid="{00000000-0005-0000-0000-0000A3010000}"/>
    <cellStyle name="20% - Accent1 2 2 2 4 3" xfId="22427" xr:uid="{00000000-0005-0000-0000-0000A4010000}"/>
    <cellStyle name="20% - Accent1 2 2 2 5" xfId="12995" xr:uid="{00000000-0005-0000-0000-0000A5010000}"/>
    <cellStyle name="20% - Accent1 2 2 2 5 2" xfId="25741" xr:uid="{00000000-0005-0000-0000-0000A6010000}"/>
    <cellStyle name="20% - Accent1 2 2 2 6" xfId="21120" xr:uid="{00000000-0005-0000-0000-0000A7010000}"/>
    <cellStyle name="20% - Accent1 2 3" xfId="2257" xr:uid="{00000000-0005-0000-0000-0000A8010000}"/>
    <cellStyle name="20% - Accent1 2 4" xfId="10071" xr:uid="{00000000-0005-0000-0000-0000A9010000}"/>
    <cellStyle name="20% - Accent1 2 5" xfId="9805" xr:uid="{00000000-0005-0000-0000-0000AA010000}"/>
    <cellStyle name="20% - Accent1 2 6" xfId="36625" xr:uid="{00000000-0005-0000-0000-0000AB010000}"/>
    <cellStyle name="20% - Accent1 2 7" xfId="2255" xr:uid="{00000000-0005-0000-0000-0000AC010000}"/>
    <cellStyle name="20% - Accent1 20" xfId="37387" xr:uid="{00000000-0005-0000-0000-0000AD010000}"/>
    <cellStyle name="20% - Accent1 21" xfId="37871" xr:uid="{00000000-0005-0000-0000-0000AE010000}"/>
    <cellStyle name="20% - Accent1 3" xfId="837" xr:uid="{00000000-0005-0000-0000-0000AF010000}"/>
    <cellStyle name="20% - Accent1 3 2" xfId="2259" xr:uid="{00000000-0005-0000-0000-0000B0010000}"/>
    <cellStyle name="20% - Accent1 3 3" xfId="3233" xr:uid="{00000000-0005-0000-0000-0000B1010000}"/>
    <cellStyle name="20% - Accent1 3 3 2" xfId="7862" xr:uid="{00000000-0005-0000-0000-0000B2010000}"/>
    <cellStyle name="20% - Accent1 3 3 2 2" xfId="14357" xr:uid="{00000000-0005-0000-0000-0000B3010000}"/>
    <cellStyle name="20% - Accent1 3 3 2 2 2" xfId="27045" xr:uid="{00000000-0005-0000-0000-0000B4010000}"/>
    <cellStyle name="20% - Accent1 3 3 2 3" xfId="22534" xr:uid="{00000000-0005-0000-0000-0000B5010000}"/>
    <cellStyle name="20% - Accent1 3 3 3" xfId="8785" xr:uid="{00000000-0005-0000-0000-0000B6010000}"/>
    <cellStyle name="20% - Accent1 3 3 3 2" xfId="15200" xr:uid="{00000000-0005-0000-0000-0000B7010000}"/>
    <cellStyle name="20% - Accent1 3 3 3 2 2" xfId="27858" xr:uid="{00000000-0005-0000-0000-0000B8010000}"/>
    <cellStyle name="20% - Accent1 3 3 3 3" xfId="22825" xr:uid="{00000000-0005-0000-0000-0000B9010000}"/>
    <cellStyle name="20% - Accent1 3 3 4" xfId="10074" xr:uid="{00000000-0005-0000-0000-0000BA010000}"/>
    <cellStyle name="20% - Accent1 3 3 5" xfId="6647" xr:uid="{00000000-0005-0000-0000-0000BB010000}"/>
    <cellStyle name="20% - Accent1 3 3 5 2" xfId="13234" xr:uid="{00000000-0005-0000-0000-0000BC010000}"/>
    <cellStyle name="20% - Accent1 3 3 5 2 2" xfId="25978" xr:uid="{00000000-0005-0000-0000-0000BD010000}"/>
    <cellStyle name="20% - Accent1 3 3 5 3" xfId="21387" xr:uid="{00000000-0005-0000-0000-0000BE010000}"/>
    <cellStyle name="20% - Accent1 3 3 6" xfId="12164" xr:uid="{00000000-0005-0000-0000-0000BF010000}"/>
    <cellStyle name="20% - Accent1 3 3 6 2" xfId="24910" xr:uid="{00000000-0005-0000-0000-0000C0010000}"/>
    <cellStyle name="20% - Accent1 3 3 7" xfId="21024" xr:uid="{00000000-0005-0000-0000-0000C1010000}"/>
    <cellStyle name="20% - Accent1 3 4" xfId="9806" xr:uid="{00000000-0005-0000-0000-0000C2010000}"/>
    <cellStyle name="20% - Accent1 3 5" xfId="17539" xr:uid="{00000000-0005-0000-0000-0000C3010000}"/>
    <cellStyle name="20% - Accent1 3 5 2" xfId="19118" xr:uid="{00000000-0005-0000-0000-0000C4010000}"/>
    <cellStyle name="20% - Accent1 3 5 2 2" xfId="32240" xr:uid="{00000000-0005-0000-0000-0000C5010000}"/>
    <cellStyle name="20% - Accent1 3 5 2 3" xfId="35259" xr:uid="{00000000-0005-0000-0000-0000C6010000}"/>
    <cellStyle name="20% - Accent1 3 5 3" xfId="30965" xr:uid="{00000000-0005-0000-0000-0000C7010000}"/>
    <cellStyle name="20% - Accent1 3 5 4" xfId="34383" xr:uid="{00000000-0005-0000-0000-0000C8010000}"/>
    <cellStyle name="20% - Accent1 3 6" xfId="36626" xr:uid="{00000000-0005-0000-0000-0000C9010000}"/>
    <cellStyle name="20% - Accent1 3 7" xfId="2258" xr:uid="{00000000-0005-0000-0000-0000CA010000}"/>
    <cellStyle name="20% - Accent1 4" xfId="838" xr:uid="{00000000-0005-0000-0000-0000CB010000}"/>
    <cellStyle name="20% - Accent1 4 2" xfId="2261" xr:uid="{00000000-0005-0000-0000-0000CC010000}"/>
    <cellStyle name="20% - Accent1 4 3" xfId="10076" xr:uid="{00000000-0005-0000-0000-0000CD010000}"/>
    <cellStyle name="20% - Accent1 4 4" xfId="9807" xr:uid="{00000000-0005-0000-0000-0000CE010000}"/>
    <cellStyle name="20% - Accent1 4 5" xfId="36627" xr:uid="{00000000-0005-0000-0000-0000CF010000}"/>
    <cellStyle name="20% - Accent1 4 6" xfId="2260" xr:uid="{00000000-0005-0000-0000-0000D0010000}"/>
    <cellStyle name="20% - Accent1 5" xfId="839" xr:uid="{00000000-0005-0000-0000-0000D1010000}"/>
    <cellStyle name="20% - Accent1 5 2" xfId="10078" xr:uid="{00000000-0005-0000-0000-0000D2010000}"/>
    <cellStyle name="20% - Accent1 5 3" xfId="9808" xr:uid="{00000000-0005-0000-0000-0000D3010000}"/>
    <cellStyle name="20% - Accent1 5 4" xfId="36628" xr:uid="{00000000-0005-0000-0000-0000D4010000}"/>
    <cellStyle name="20% - Accent1 5 5" xfId="2262" xr:uid="{00000000-0005-0000-0000-0000D5010000}"/>
    <cellStyle name="20% - Accent1 6" xfId="1240" xr:uid="{00000000-0005-0000-0000-0000D6010000}"/>
    <cellStyle name="20% - Accent1 6 2" xfId="36629" xr:uid="{00000000-0005-0000-0000-0000D7010000}"/>
    <cellStyle name="20% - Accent1 6 3" xfId="2263" xr:uid="{00000000-0005-0000-0000-0000D8010000}"/>
    <cellStyle name="20% - Accent1 6 4" xfId="37807" xr:uid="{00000000-0005-0000-0000-0000D9010000}"/>
    <cellStyle name="20% - Accent1 6 5" xfId="38079" xr:uid="{00000000-0005-0000-0000-0000DA010000}"/>
    <cellStyle name="20% - Accent1 7" xfId="2264" xr:uid="{00000000-0005-0000-0000-0000DB010000}"/>
    <cellStyle name="20% - Accent1 7 2" xfId="36630" xr:uid="{00000000-0005-0000-0000-0000DC010000}"/>
    <cellStyle name="20% - Accent1 7 3" xfId="37739" xr:uid="{00000000-0005-0000-0000-0000DD010000}"/>
    <cellStyle name="20% - Accent1 7 4" xfId="38017" xr:uid="{00000000-0005-0000-0000-0000DE010000}"/>
    <cellStyle name="20% - Accent1 8" xfId="2265" xr:uid="{00000000-0005-0000-0000-0000DF010000}"/>
    <cellStyle name="20% - Accent1 8 2" xfId="36631" xr:uid="{00000000-0005-0000-0000-0000E0010000}"/>
    <cellStyle name="20% - Accent1 9" xfId="2266" xr:uid="{00000000-0005-0000-0000-0000E1010000}"/>
    <cellStyle name="20% - Accent1 9 2" xfId="36632" xr:uid="{00000000-0005-0000-0000-0000E2010000}"/>
    <cellStyle name="20% - Accent2" xfId="672" builtinId="34" customBuiltin="1"/>
    <cellStyle name="20% - Accent2 10" xfId="2267" xr:uid="{00000000-0005-0000-0000-0000E4010000}"/>
    <cellStyle name="20% - Accent2 10 2" xfId="36633" xr:uid="{00000000-0005-0000-0000-0000E5010000}"/>
    <cellStyle name="20% - Accent2 11" xfId="2268" xr:uid="{00000000-0005-0000-0000-0000E6010000}"/>
    <cellStyle name="20% - Accent2 11 2" xfId="36634" xr:uid="{00000000-0005-0000-0000-0000E7010000}"/>
    <cellStyle name="20% - Accent2 12" xfId="2269" xr:uid="{00000000-0005-0000-0000-0000E8010000}"/>
    <cellStyle name="20% - Accent2 12 2" xfId="36635" xr:uid="{00000000-0005-0000-0000-0000E9010000}"/>
    <cellStyle name="20% - Accent2 13" xfId="7787" xr:uid="{00000000-0005-0000-0000-0000EA010000}"/>
    <cellStyle name="20% - Accent2 13 2" xfId="14282" xr:uid="{00000000-0005-0000-0000-0000EB010000}"/>
    <cellStyle name="20% - Accent2 13 2 2" xfId="26996" xr:uid="{00000000-0005-0000-0000-0000EC010000}"/>
    <cellStyle name="20% - Accent2 13 3" xfId="22489" xr:uid="{00000000-0005-0000-0000-0000ED010000}"/>
    <cellStyle name="20% - Accent2 13 4" xfId="36636" xr:uid="{00000000-0005-0000-0000-0000EE010000}"/>
    <cellStyle name="20% - Accent2 14" xfId="8634" xr:uid="{00000000-0005-0000-0000-0000EF010000}"/>
    <cellStyle name="20% - Accent2 14 2" xfId="15119" xr:uid="{00000000-0005-0000-0000-0000F0010000}"/>
    <cellStyle name="20% - Accent2 14 2 2" xfId="27788" xr:uid="{00000000-0005-0000-0000-0000F1010000}"/>
    <cellStyle name="20% - Accent2 14 3" xfId="22702" xr:uid="{00000000-0005-0000-0000-0000F2010000}"/>
    <cellStyle name="20% - Accent2 14 4" xfId="36637" xr:uid="{00000000-0005-0000-0000-0000F3010000}"/>
    <cellStyle name="20% - Accent2 15" xfId="6427" xr:uid="{00000000-0005-0000-0000-0000F4010000}"/>
    <cellStyle name="20% - Accent2 15 2" xfId="13050" xr:uid="{00000000-0005-0000-0000-0000F5010000}"/>
    <cellStyle name="20% - Accent2 15 2 2" xfId="25796" xr:uid="{00000000-0005-0000-0000-0000F6010000}"/>
    <cellStyle name="20% - Accent2 15 3" xfId="21176" xr:uid="{00000000-0005-0000-0000-0000F7010000}"/>
    <cellStyle name="20% - Accent2 15 4" xfId="36638" xr:uid="{00000000-0005-0000-0000-0000F8010000}"/>
    <cellStyle name="20% - Accent2 16" xfId="12019" xr:uid="{00000000-0005-0000-0000-0000F9010000}"/>
    <cellStyle name="20% - Accent2 16 2" xfId="24767" xr:uid="{00000000-0005-0000-0000-0000FA010000}"/>
    <cellStyle name="20% - Accent2 16 3" xfId="36639" xr:uid="{00000000-0005-0000-0000-0000FB010000}"/>
    <cellStyle name="20% - Accent2 17" xfId="36640" xr:uid="{00000000-0005-0000-0000-0000FC010000}"/>
    <cellStyle name="20% - Accent2 18" xfId="2197" xr:uid="{00000000-0005-0000-0000-0000FD010000}"/>
    <cellStyle name="20% - Accent2 19" xfId="37323" xr:uid="{00000000-0005-0000-0000-0000FE010000}"/>
    <cellStyle name="20% - Accent2 2" xfId="840" xr:uid="{00000000-0005-0000-0000-0000FF010000}"/>
    <cellStyle name="20% - Accent2 2 2" xfId="2271" xr:uid="{00000000-0005-0000-0000-000000020000}"/>
    <cellStyle name="20% - Accent2 2 2 2" xfId="6338" xr:uid="{00000000-0005-0000-0000-000001020000}"/>
    <cellStyle name="20% - Accent2 2 2 2 2" xfId="8580" xr:uid="{00000000-0005-0000-0000-000002020000}"/>
    <cellStyle name="20% - Accent2 2 2 2 2 2" xfId="15065" xr:uid="{00000000-0005-0000-0000-000003020000}"/>
    <cellStyle name="20% - Accent2 2 2 2 2 2 2" xfId="27736" xr:uid="{00000000-0005-0000-0000-000004020000}"/>
    <cellStyle name="20% - Accent2 2 2 2 2 3" xfId="22653" xr:uid="{00000000-0005-0000-0000-000005020000}"/>
    <cellStyle name="20% - Accent2 2 2 2 3" xfId="9547" xr:uid="{00000000-0005-0000-0000-000006020000}"/>
    <cellStyle name="20% - Accent2 2 2 2 3 2" xfId="15906" xr:uid="{00000000-0005-0000-0000-000007020000}"/>
    <cellStyle name="20% - Accent2 2 2 2 3 2 2" xfId="28547" xr:uid="{00000000-0005-0000-0000-000008020000}"/>
    <cellStyle name="20% - Accent2 2 2 2 3 3" xfId="23531" xr:uid="{00000000-0005-0000-0000-000009020000}"/>
    <cellStyle name="20% - Accent2 2 2 2 4" xfId="7708" xr:uid="{00000000-0005-0000-0000-00000A020000}"/>
    <cellStyle name="20% - Accent2 2 2 2 4 2" xfId="14206" xr:uid="{00000000-0005-0000-0000-00000B020000}"/>
    <cellStyle name="20% - Accent2 2 2 2 4 2 2" xfId="26932" xr:uid="{00000000-0005-0000-0000-00000C020000}"/>
    <cellStyle name="20% - Accent2 2 2 2 4 3" xfId="22428" xr:uid="{00000000-0005-0000-0000-00000D020000}"/>
    <cellStyle name="20% - Accent2 2 2 2 5" xfId="12996" xr:uid="{00000000-0005-0000-0000-00000E020000}"/>
    <cellStyle name="20% - Accent2 2 2 2 5 2" xfId="25742" xr:uid="{00000000-0005-0000-0000-00000F020000}"/>
    <cellStyle name="20% - Accent2 2 2 2 6" xfId="21121" xr:uid="{00000000-0005-0000-0000-000010020000}"/>
    <cellStyle name="20% - Accent2 2 3" xfId="2272" xr:uid="{00000000-0005-0000-0000-000011020000}"/>
    <cellStyle name="20% - Accent2 2 4" xfId="10085" xr:uid="{00000000-0005-0000-0000-000012020000}"/>
    <cellStyle name="20% - Accent2 2 5" xfId="9809" xr:uid="{00000000-0005-0000-0000-000013020000}"/>
    <cellStyle name="20% - Accent2 2 6" xfId="36641" xr:uid="{00000000-0005-0000-0000-000014020000}"/>
    <cellStyle name="20% - Accent2 2 7" xfId="2270" xr:uid="{00000000-0005-0000-0000-000015020000}"/>
    <cellStyle name="20% - Accent2 20" xfId="37390" xr:uid="{00000000-0005-0000-0000-000016020000}"/>
    <cellStyle name="20% - Accent2 21" xfId="37874" xr:uid="{00000000-0005-0000-0000-000017020000}"/>
    <cellStyle name="20% - Accent2 3" xfId="841" xr:uid="{00000000-0005-0000-0000-000018020000}"/>
    <cellStyle name="20% - Accent2 3 2" xfId="2274" xr:uid="{00000000-0005-0000-0000-000019020000}"/>
    <cellStyle name="20% - Accent2 3 3" xfId="3234" xr:uid="{00000000-0005-0000-0000-00001A020000}"/>
    <cellStyle name="20% - Accent2 3 3 2" xfId="7863" xr:uid="{00000000-0005-0000-0000-00001B020000}"/>
    <cellStyle name="20% - Accent2 3 3 2 2" xfId="14358" xr:uid="{00000000-0005-0000-0000-00001C020000}"/>
    <cellStyle name="20% - Accent2 3 3 2 2 2" xfId="27046" xr:uid="{00000000-0005-0000-0000-00001D020000}"/>
    <cellStyle name="20% - Accent2 3 3 2 3" xfId="22535" xr:uid="{00000000-0005-0000-0000-00001E020000}"/>
    <cellStyle name="20% - Accent2 3 3 3" xfId="8786" xr:uid="{00000000-0005-0000-0000-00001F020000}"/>
    <cellStyle name="20% - Accent2 3 3 3 2" xfId="15201" xr:uid="{00000000-0005-0000-0000-000020020000}"/>
    <cellStyle name="20% - Accent2 3 3 3 2 2" xfId="27859" xr:uid="{00000000-0005-0000-0000-000021020000}"/>
    <cellStyle name="20% - Accent2 3 3 3 3" xfId="22826" xr:uid="{00000000-0005-0000-0000-000022020000}"/>
    <cellStyle name="20% - Accent2 3 3 4" xfId="10088" xr:uid="{00000000-0005-0000-0000-000023020000}"/>
    <cellStyle name="20% - Accent2 3 3 5" xfId="6648" xr:uid="{00000000-0005-0000-0000-000024020000}"/>
    <cellStyle name="20% - Accent2 3 3 5 2" xfId="13235" xr:uid="{00000000-0005-0000-0000-000025020000}"/>
    <cellStyle name="20% - Accent2 3 3 5 2 2" xfId="25979" xr:uid="{00000000-0005-0000-0000-000026020000}"/>
    <cellStyle name="20% - Accent2 3 3 5 3" xfId="21388" xr:uid="{00000000-0005-0000-0000-000027020000}"/>
    <cellStyle name="20% - Accent2 3 3 6" xfId="12165" xr:uid="{00000000-0005-0000-0000-000028020000}"/>
    <cellStyle name="20% - Accent2 3 3 6 2" xfId="24911" xr:uid="{00000000-0005-0000-0000-000029020000}"/>
    <cellStyle name="20% - Accent2 3 3 7" xfId="21025" xr:uid="{00000000-0005-0000-0000-00002A020000}"/>
    <cellStyle name="20% - Accent2 3 4" xfId="9810" xr:uid="{00000000-0005-0000-0000-00002B020000}"/>
    <cellStyle name="20% - Accent2 3 5" xfId="17540" xr:uid="{00000000-0005-0000-0000-00002C020000}"/>
    <cellStyle name="20% - Accent2 3 5 2" xfId="19119" xr:uid="{00000000-0005-0000-0000-00002D020000}"/>
    <cellStyle name="20% - Accent2 3 5 2 2" xfId="32241" xr:uid="{00000000-0005-0000-0000-00002E020000}"/>
    <cellStyle name="20% - Accent2 3 5 2 3" xfId="35260" xr:uid="{00000000-0005-0000-0000-00002F020000}"/>
    <cellStyle name="20% - Accent2 3 5 3" xfId="30966" xr:uid="{00000000-0005-0000-0000-000030020000}"/>
    <cellStyle name="20% - Accent2 3 5 4" xfId="34384" xr:uid="{00000000-0005-0000-0000-000031020000}"/>
    <cellStyle name="20% - Accent2 3 6" xfId="36642" xr:uid="{00000000-0005-0000-0000-000032020000}"/>
    <cellStyle name="20% - Accent2 3 7" xfId="2273" xr:uid="{00000000-0005-0000-0000-000033020000}"/>
    <cellStyle name="20% - Accent2 4" xfId="842" xr:uid="{00000000-0005-0000-0000-000034020000}"/>
    <cellStyle name="20% - Accent2 4 2" xfId="2276" xr:uid="{00000000-0005-0000-0000-000035020000}"/>
    <cellStyle name="20% - Accent2 4 3" xfId="10089" xr:uid="{00000000-0005-0000-0000-000036020000}"/>
    <cellStyle name="20% - Accent2 4 4" xfId="9811" xr:uid="{00000000-0005-0000-0000-000037020000}"/>
    <cellStyle name="20% - Accent2 4 5" xfId="36643" xr:uid="{00000000-0005-0000-0000-000038020000}"/>
    <cellStyle name="20% - Accent2 4 6" xfId="2275" xr:uid="{00000000-0005-0000-0000-000039020000}"/>
    <cellStyle name="20% - Accent2 5" xfId="843" xr:uid="{00000000-0005-0000-0000-00003A020000}"/>
    <cellStyle name="20% - Accent2 5 2" xfId="10090" xr:uid="{00000000-0005-0000-0000-00003B020000}"/>
    <cellStyle name="20% - Accent2 5 3" xfId="9812" xr:uid="{00000000-0005-0000-0000-00003C020000}"/>
    <cellStyle name="20% - Accent2 5 4" xfId="36644" xr:uid="{00000000-0005-0000-0000-00003D020000}"/>
    <cellStyle name="20% - Accent2 5 5" xfId="2277" xr:uid="{00000000-0005-0000-0000-00003E020000}"/>
    <cellStyle name="20% - Accent2 6" xfId="1242" xr:uid="{00000000-0005-0000-0000-00003F020000}"/>
    <cellStyle name="20% - Accent2 6 2" xfId="36645" xr:uid="{00000000-0005-0000-0000-000040020000}"/>
    <cellStyle name="20% - Accent2 6 3" xfId="2278" xr:uid="{00000000-0005-0000-0000-000041020000}"/>
    <cellStyle name="20% - Accent2 6 4" xfId="37809" xr:uid="{00000000-0005-0000-0000-000042020000}"/>
    <cellStyle name="20% - Accent2 6 5" xfId="38081" xr:uid="{00000000-0005-0000-0000-000043020000}"/>
    <cellStyle name="20% - Accent2 7" xfId="2279" xr:uid="{00000000-0005-0000-0000-000044020000}"/>
    <cellStyle name="20% - Accent2 7 2" xfId="36646" xr:uid="{00000000-0005-0000-0000-000045020000}"/>
    <cellStyle name="20% - Accent2 7 3" xfId="37742" xr:uid="{00000000-0005-0000-0000-000046020000}"/>
    <cellStyle name="20% - Accent2 7 4" xfId="38020" xr:uid="{00000000-0005-0000-0000-000047020000}"/>
    <cellStyle name="20% - Accent2 8" xfId="2280" xr:uid="{00000000-0005-0000-0000-000048020000}"/>
    <cellStyle name="20% - Accent2 8 2" xfId="36647" xr:uid="{00000000-0005-0000-0000-000049020000}"/>
    <cellStyle name="20% - Accent2 9" xfId="2281" xr:uid="{00000000-0005-0000-0000-00004A020000}"/>
    <cellStyle name="20% - Accent2 9 2" xfId="36648" xr:uid="{00000000-0005-0000-0000-00004B020000}"/>
    <cellStyle name="20% - Accent3" xfId="676" builtinId="38" customBuiltin="1"/>
    <cellStyle name="20% - Accent3 10" xfId="2282" xr:uid="{00000000-0005-0000-0000-00004D020000}"/>
    <cellStyle name="20% - Accent3 10 2" xfId="36649" xr:uid="{00000000-0005-0000-0000-00004E020000}"/>
    <cellStyle name="20% - Accent3 11" xfId="2283" xr:uid="{00000000-0005-0000-0000-00004F020000}"/>
    <cellStyle name="20% - Accent3 11 2" xfId="36650" xr:uid="{00000000-0005-0000-0000-000050020000}"/>
    <cellStyle name="20% - Accent3 12" xfId="2284" xr:uid="{00000000-0005-0000-0000-000051020000}"/>
    <cellStyle name="20% - Accent3 12 2" xfId="36651" xr:uid="{00000000-0005-0000-0000-000052020000}"/>
    <cellStyle name="20% - Accent3 13" xfId="7789" xr:uid="{00000000-0005-0000-0000-000053020000}"/>
    <cellStyle name="20% - Accent3 13 2" xfId="14284" xr:uid="{00000000-0005-0000-0000-000054020000}"/>
    <cellStyle name="20% - Accent3 13 2 2" xfId="26998" xr:uid="{00000000-0005-0000-0000-000055020000}"/>
    <cellStyle name="20% - Accent3 13 3" xfId="22491" xr:uid="{00000000-0005-0000-0000-000056020000}"/>
    <cellStyle name="20% - Accent3 13 4" xfId="36652" xr:uid="{00000000-0005-0000-0000-000057020000}"/>
    <cellStyle name="20% - Accent3 14" xfId="8636" xr:uid="{00000000-0005-0000-0000-000058020000}"/>
    <cellStyle name="20% - Accent3 14 2" xfId="15121" xr:uid="{00000000-0005-0000-0000-000059020000}"/>
    <cellStyle name="20% - Accent3 14 2 2" xfId="27790" xr:uid="{00000000-0005-0000-0000-00005A020000}"/>
    <cellStyle name="20% - Accent3 14 3" xfId="22704" xr:uid="{00000000-0005-0000-0000-00005B020000}"/>
    <cellStyle name="20% - Accent3 14 4" xfId="36653" xr:uid="{00000000-0005-0000-0000-00005C020000}"/>
    <cellStyle name="20% - Accent3 15" xfId="6429" xr:uid="{00000000-0005-0000-0000-00005D020000}"/>
    <cellStyle name="20% - Accent3 15 2" xfId="13052" xr:uid="{00000000-0005-0000-0000-00005E020000}"/>
    <cellStyle name="20% - Accent3 15 2 2" xfId="25798" xr:uid="{00000000-0005-0000-0000-00005F020000}"/>
    <cellStyle name="20% - Accent3 15 3" xfId="21178" xr:uid="{00000000-0005-0000-0000-000060020000}"/>
    <cellStyle name="20% - Accent3 15 4" xfId="36654" xr:uid="{00000000-0005-0000-0000-000061020000}"/>
    <cellStyle name="20% - Accent3 16" xfId="12021" xr:uid="{00000000-0005-0000-0000-000062020000}"/>
    <cellStyle name="20% - Accent3 16 2" xfId="24769" xr:uid="{00000000-0005-0000-0000-000063020000}"/>
    <cellStyle name="20% - Accent3 16 3" xfId="36655" xr:uid="{00000000-0005-0000-0000-000064020000}"/>
    <cellStyle name="20% - Accent3 17" xfId="36656" xr:uid="{00000000-0005-0000-0000-000065020000}"/>
    <cellStyle name="20% - Accent3 18" xfId="2199" xr:uid="{00000000-0005-0000-0000-000066020000}"/>
    <cellStyle name="20% - Accent3 19" xfId="37325" xr:uid="{00000000-0005-0000-0000-000067020000}"/>
    <cellStyle name="20% - Accent3 2" xfId="844" xr:uid="{00000000-0005-0000-0000-000068020000}"/>
    <cellStyle name="20% - Accent3 2 2" xfId="2286" xr:uid="{00000000-0005-0000-0000-000069020000}"/>
    <cellStyle name="20% - Accent3 2 2 2" xfId="6339" xr:uid="{00000000-0005-0000-0000-00006A020000}"/>
    <cellStyle name="20% - Accent3 2 2 2 2" xfId="8581" xr:uid="{00000000-0005-0000-0000-00006B020000}"/>
    <cellStyle name="20% - Accent3 2 2 2 2 2" xfId="15066" xr:uid="{00000000-0005-0000-0000-00006C020000}"/>
    <cellStyle name="20% - Accent3 2 2 2 2 2 2" xfId="27737" xr:uid="{00000000-0005-0000-0000-00006D020000}"/>
    <cellStyle name="20% - Accent3 2 2 2 2 3" xfId="22654" xr:uid="{00000000-0005-0000-0000-00006E020000}"/>
    <cellStyle name="20% - Accent3 2 2 2 3" xfId="9548" xr:uid="{00000000-0005-0000-0000-00006F020000}"/>
    <cellStyle name="20% - Accent3 2 2 2 3 2" xfId="15907" xr:uid="{00000000-0005-0000-0000-000070020000}"/>
    <cellStyle name="20% - Accent3 2 2 2 3 2 2" xfId="28548" xr:uid="{00000000-0005-0000-0000-000071020000}"/>
    <cellStyle name="20% - Accent3 2 2 2 3 3" xfId="23532" xr:uid="{00000000-0005-0000-0000-000072020000}"/>
    <cellStyle name="20% - Accent3 2 2 2 4" xfId="7709" xr:uid="{00000000-0005-0000-0000-000073020000}"/>
    <cellStyle name="20% - Accent3 2 2 2 4 2" xfId="14207" xr:uid="{00000000-0005-0000-0000-000074020000}"/>
    <cellStyle name="20% - Accent3 2 2 2 4 2 2" xfId="26933" xr:uid="{00000000-0005-0000-0000-000075020000}"/>
    <cellStyle name="20% - Accent3 2 2 2 4 3" xfId="22429" xr:uid="{00000000-0005-0000-0000-000076020000}"/>
    <cellStyle name="20% - Accent3 2 2 2 5" xfId="12997" xr:uid="{00000000-0005-0000-0000-000077020000}"/>
    <cellStyle name="20% - Accent3 2 2 2 5 2" xfId="25743" xr:uid="{00000000-0005-0000-0000-000078020000}"/>
    <cellStyle name="20% - Accent3 2 2 2 6" xfId="21122" xr:uid="{00000000-0005-0000-0000-000079020000}"/>
    <cellStyle name="20% - Accent3 2 3" xfId="2287" xr:uid="{00000000-0005-0000-0000-00007A020000}"/>
    <cellStyle name="20% - Accent3 2 4" xfId="10094" xr:uid="{00000000-0005-0000-0000-00007B020000}"/>
    <cellStyle name="20% - Accent3 2 5" xfId="9813" xr:uid="{00000000-0005-0000-0000-00007C020000}"/>
    <cellStyle name="20% - Accent3 2 6" xfId="36657" xr:uid="{00000000-0005-0000-0000-00007D020000}"/>
    <cellStyle name="20% - Accent3 2 7" xfId="2285" xr:uid="{00000000-0005-0000-0000-00007E020000}"/>
    <cellStyle name="20% - Accent3 20" xfId="37393" xr:uid="{00000000-0005-0000-0000-00007F020000}"/>
    <cellStyle name="20% - Accent3 21" xfId="37877" xr:uid="{00000000-0005-0000-0000-000080020000}"/>
    <cellStyle name="20% - Accent3 3" xfId="845" xr:uid="{00000000-0005-0000-0000-000081020000}"/>
    <cellStyle name="20% - Accent3 3 2" xfId="2289" xr:uid="{00000000-0005-0000-0000-000082020000}"/>
    <cellStyle name="20% - Accent3 3 3" xfId="3235" xr:uid="{00000000-0005-0000-0000-000083020000}"/>
    <cellStyle name="20% - Accent3 3 3 2" xfId="7864" xr:uid="{00000000-0005-0000-0000-000084020000}"/>
    <cellStyle name="20% - Accent3 3 3 2 2" xfId="14359" xr:uid="{00000000-0005-0000-0000-000085020000}"/>
    <cellStyle name="20% - Accent3 3 3 2 2 2" xfId="27047" xr:uid="{00000000-0005-0000-0000-000086020000}"/>
    <cellStyle name="20% - Accent3 3 3 2 3" xfId="22536" xr:uid="{00000000-0005-0000-0000-000087020000}"/>
    <cellStyle name="20% - Accent3 3 3 3" xfId="8787" xr:uid="{00000000-0005-0000-0000-000088020000}"/>
    <cellStyle name="20% - Accent3 3 3 3 2" xfId="15202" xr:uid="{00000000-0005-0000-0000-000089020000}"/>
    <cellStyle name="20% - Accent3 3 3 3 2 2" xfId="27860" xr:uid="{00000000-0005-0000-0000-00008A020000}"/>
    <cellStyle name="20% - Accent3 3 3 3 3" xfId="22827" xr:uid="{00000000-0005-0000-0000-00008B020000}"/>
    <cellStyle name="20% - Accent3 3 3 4" xfId="10096" xr:uid="{00000000-0005-0000-0000-00008C020000}"/>
    <cellStyle name="20% - Accent3 3 3 5" xfId="6649" xr:uid="{00000000-0005-0000-0000-00008D020000}"/>
    <cellStyle name="20% - Accent3 3 3 5 2" xfId="13236" xr:uid="{00000000-0005-0000-0000-00008E020000}"/>
    <cellStyle name="20% - Accent3 3 3 5 2 2" xfId="25980" xr:uid="{00000000-0005-0000-0000-00008F020000}"/>
    <cellStyle name="20% - Accent3 3 3 5 3" xfId="21389" xr:uid="{00000000-0005-0000-0000-000090020000}"/>
    <cellStyle name="20% - Accent3 3 3 6" xfId="12166" xr:uid="{00000000-0005-0000-0000-000091020000}"/>
    <cellStyle name="20% - Accent3 3 3 6 2" xfId="24912" xr:uid="{00000000-0005-0000-0000-000092020000}"/>
    <cellStyle name="20% - Accent3 3 3 7" xfId="21026" xr:uid="{00000000-0005-0000-0000-000093020000}"/>
    <cellStyle name="20% - Accent3 3 4" xfId="9814" xr:uid="{00000000-0005-0000-0000-000094020000}"/>
    <cellStyle name="20% - Accent3 3 5" xfId="17541" xr:uid="{00000000-0005-0000-0000-000095020000}"/>
    <cellStyle name="20% - Accent3 3 5 2" xfId="19120" xr:uid="{00000000-0005-0000-0000-000096020000}"/>
    <cellStyle name="20% - Accent3 3 5 2 2" xfId="32242" xr:uid="{00000000-0005-0000-0000-000097020000}"/>
    <cellStyle name="20% - Accent3 3 5 2 3" xfId="35261" xr:uid="{00000000-0005-0000-0000-000098020000}"/>
    <cellStyle name="20% - Accent3 3 5 3" xfId="30967" xr:uid="{00000000-0005-0000-0000-000099020000}"/>
    <cellStyle name="20% - Accent3 3 5 4" xfId="34385" xr:uid="{00000000-0005-0000-0000-00009A020000}"/>
    <cellStyle name="20% - Accent3 3 6" xfId="36658" xr:uid="{00000000-0005-0000-0000-00009B020000}"/>
    <cellStyle name="20% - Accent3 3 7" xfId="2288" xr:uid="{00000000-0005-0000-0000-00009C020000}"/>
    <cellStyle name="20% - Accent3 4" xfId="846" xr:uid="{00000000-0005-0000-0000-00009D020000}"/>
    <cellStyle name="20% - Accent3 4 2" xfId="2291" xr:uid="{00000000-0005-0000-0000-00009E020000}"/>
    <cellStyle name="20% - Accent3 4 3" xfId="10098" xr:uid="{00000000-0005-0000-0000-00009F020000}"/>
    <cellStyle name="20% - Accent3 4 4" xfId="9815" xr:uid="{00000000-0005-0000-0000-0000A0020000}"/>
    <cellStyle name="20% - Accent3 4 5" xfId="36659" xr:uid="{00000000-0005-0000-0000-0000A1020000}"/>
    <cellStyle name="20% - Accent3 4 6" xfId="2290" xr:uid="{00000000-0005-0000-0000-0000A2020000}"/>
    <cellStyle name="20% - Accent3 5" xfId="847" xr:uid="{00000000-0005-0000-0000-0000A3020000}"/>
    <cellStyle name="20% - Accent3 5 2" xfId="10100" xr:uid="{00000000-0005-0000-0000-0000A4020000}"/>
    <cellStyle name="20% - Accent3 5 3" xfId="9816" xr:uid="{00000000-0005-0000-0000-0000A5020000}"/>
    <cellStyle name="20% - Accent3 5 4" xfId="36660" xr:uid="{00000000-0005-0000-0000-0000A6020000}"/>
    <cellStyle name="20% - Accent3 5 5" xfId="2292" xr:uid="{00000000-0005-0000-0000-0000A7020000}"/>
    <cellStyle name="20% - Accent3 6" xfId="1244" xr:uid="{00000000-0005-0000-0000-0000A8020000}"/>
    <cellStyle name="20% - Accent3 6 2" xfId="36661" xr:uid="{00000000-0005-0000-0000-0000A9020000}"/>
    <cellStyle name="20% - Accent3 6 3" xfId="2293" xr:uid="{00000000-0005-0000-0000-0000AA020000}"/>
    <cellStyle name="20% - Accent3 6 4" xfId="37811" xr:uid="{00000000-0005-0000-0000-0000AB020000}"/>
    <cellStyle name="20% - Accent3 6 5" xfId="38083" xr:uid="{00000000-0005-0000-0000-0000AC020000}"/>
    <cellStyle name="20% - Accent3 7" xfId="2294" xr:uid="{00000000-0005-0000-0000-0000AD020000}"/>
    <cellStyle name="20% - Accent3 7 2" xfId="36662" xr:uid="{00000000-0005-0000-0000-0000AE020000}"/>
    <cellStyle name="20% - Accent3 7 3" xfId="37745" xr:uid="{00000000-0005-0000-0000-0000AF020000}"/>
    <cellStyle name="20% - Accent3 7 4" xfId="38023" xr:uid="{00000000-0005-0000-0000-0000B0020000}"/>
    <cellStyle name="20% - Accent3 8" xfId="2295" xr:uid="{00000000-0005-0000-0000-0000B1020000}"/>
    <cellStyle name="20% - Accent3 8 2" xfId="36663" xr:uid="{00000000-0005-0000-0000-0000B2020000}"/>
    <cellStyle name="20% - Accent3 9" xfId="2296" xr:uid="{00000000-0005-0000-0000-0000B3020000}"/>
    <cellStyle name="20% - Accent3 9 2" xfId="36664" xr:uid="{00000000-0005-0000-0000-0000B4020000}"/>
    <cellStyle name="20% - Accent4" xfId="680" builtinId="42" customBuiltin="1"/>
    <cellStyle name="20% - Accent4 10" xfId="2297" xr:uid="{00000000-0005-0000-0000-0000B6020000}"/>
    <cellStyle name="20% - Accent4 10 2" xfId="36665" xr:uid="{00000000-0005-0000-0000-0000B7020000}"/>
    <cellStyle name="20% - Accent4 11" xfId="2298" xr:uid="{00000000-0005-0000-0000-0000B8020000}"/>
    <cellStyle name="20% - Accent4 11 2" xfId="36666" xr:uid="{00000000-0005-0000-0000-0000B9020000}"/>
    <cellStyle name="20% - Accent4 12" xfId="2299" xr:uid="{00000000-0005-0000-0000-0000BA020000}"/>
    <cellStyle name="20% - Accent4 12 2" xfId="36667" xr:uid="{00000000-0005-0000-0000-0000BB020000}"/>
    <cellStyle name="20% - Accent4 13" xfId="7791" xr:uid="{00000000-0005-0000-0000-0000BC020000}"/>
    <cellStyle name="20% - Accent4 13 2" xfId="14286" xr:uid="{00000000-0005-0000-0000-0000BD020000}"/>
    <cellStyle name="20% - Accent4 13 2 2" xfId="27000" xr:uid="{00000000-0005-0000-0000-0000BE020000}"/>
    <cellStyle name="20% - Accent4 13 3" xfId="22493" xr:uid="{00000000-0005-0000-0000-0000BF020000}"/>
    <cellStyle name="20% - Accent4 13 4" xfId="36668" xr:uid="{00000000-0005-0000-0000-0000C0020000}"/>
    <cellStyle name="20% - Accent4 14" xfId="8638" xr:uid="{00000000-0005-0000-0000-0000C1020000}"/>
    <cellStyle name="20% - Accent4 14 2" xfId="15123" xr:uid="{00000000-0005-0000-0000-0000C2020000}"/>
    <cellStyle name="20% - Accent4 14 2 2" xfId="27792" xr:uid="{00000000-0005-0000-0000-0000C3020000}"/>
    <cellStyle name="20% - Accent4 14 3" xfId="22706" xr:uid="{00000000-0005-0000-0000-0000C4020000}"/>
    <cellStyle name="20% - Accent4 14 4" xfId="36669" xr:uid="{00000000-0005-0000-0000-0000C5020000}"/>
    <cellStyle name="20% - Accent4 15" xfId="6431" xr:uid="{00000000-0005-0000-0000-0000C6020000}"/>
    <cellStyle name="20% - Accent4 15 2" xfId="13054" xr:uid="{00000000-0005-0000-0000-0000C7020000}"/>
    <cellStyle name="20% - Accent4 15 2 2" xfId="25800" xr:uid="{00000000-0005-0000-0000-0000C8020000}"/>
    <cellStyle name="20% - Accent4 15 3" xfId="21180" xr:uid="{00000000-0005-0000-0000-0000C9020000}"/>
    <cellStyle name="20% - Accent4 15 4" xfId="36670" xr:uid="{00000000-0005-0000-0000-0000CA020000}"/>
    <cellStyle name="20% - Accent4 16" xfId="12023" xr:uid="{00000000-0005-0000-0000-0000CB020000}"/>
    <cellStyle name="20% - Accent4 16 2" xfId="24771" xr:uid="{00000000-0005-0000-0000-0000CC020000}"/>
    <cellStyle name="20% - Accent4 16 3" xfId="36671" xr:uid="{00000000-0005-0000-0000-0000CD020000}"/>
    <cellStyle name="20% - Accent4 17" xfId="36672" xr:uid="{00000000-0005-0000-0000-0000CE020000}"/>
    <cellStyle name="20% - Accent4 18" xfId="2201" xr:uid="{00000000-0005-0000-0000-0000CF020000}"/>
    <cellStyle name="20% - Accent4 19" xfId="37327" xr:uid="{00000000-0005-0000-0000-0000D0020000}"/>
    <cellStyle name="20% - Accent4 2" xfId="848" xr:uid="{00000000-0005-0000-0000-0000D1020000}"/>
    <cellStyle name="20% - Accent4 2 2" xfId="2301" xr:uid="{00000000-0005-0000-0000-0000D2020000}"/>
    <cellStyle name="20% - Accent4 2 2 2" xfId="6340" xr:uid="{00000000-0005-0000-0000-0000D3020000}"/>
    <cellStyle name="20% - Accent4 2 2 2 2" xfId="8582" xr:uid="{00000000-0005-0000-0000-0000D4020000}"/>
    <cellStyle name="20% - Accent4 2 2 2 2 2" xfId="15067" xr:uid="{00000000-0005-0000-0000-0000D5020000}"/>
    <cellStyle name="20% - Accent4 2 2 2 2 2 2" xfId="27738" xr:uid="{00000000-0005-0000-0000-0000D6020000}"/>
    <cellStyle name="20% - Accent4 2 2 2 2 3" xfId="22655" xr:uid="{00000000-0005-0000-0000-0000D7020000}"/>
    <cellStyle name="20% - Accent4 2 2 2 3" xfId="9549" xr:uid="{00000000-0005-0000-0000-0000D8020000}"/>
    <cellStyle name="20% - Accent4 2 2 2 3 2" xfId="15908" xr:uid="{00000000-0005-0000-0000-0000D9020000}"/>
    <cellStyle name="20% - Accent4 2 2 2 3 2 2" xfId="28549" xr:uid="{00000000-0005-0000-0000-0000DA020000}"/>
    <cellStyle name="20% - Accent4 2 2 2 3 3" xfId="23533" xr:uid="{00000000-0005-0000-0000-0000DB020000}"/>
    <cellStyle name="20% - Accent4 2 2 2 4" xfId="7710" xr:uid="{00000000-0005-0000-0000-0000DC020000}"/>
    <cellStyle name="20% - Accent4 2 2 2 4 2" xfId="14208" xr:uid="{00000000-0005-0000-0000-0000DD020000}"/>
    <cellStyle name="20% - Accent4 2 2 2 4 2 2" xfId="26934" xr:uid="{00000000-0005-0000-0000-0000DE020000}"/>
    <cellStyle name="20% - Accent4 2 2 2 4 3" xfId="22430" xr:uid="{00000000-0005-0000-0000-0000DF020000}"/>
    <cellStyle name="20% - Accent4 2 2 2 5" xfId="12998" xr:uid="{00000000-0005-0000-0000-0000E0020000}"/>
    <cellStyle name="20% - Accent4 2 2 2 5 2" xfId="25744" xr:uid="{00000000-0005-0000-0000-0000E1020000}"/>
    <cellStyle name="20% - Accent4 2 2 2 6" xfId="21123" xr:uid="{00000000-0005-0000-0000-0000E2020000}"/>
    <cellStyle name="20% - Accent4 2 3" xfId="2302" xr:uid="{00000000-0005-0000-0000-0000E3020000}"/>
    <cellStyle name="20% - Accent4 2 4" xfId="10107" xr:uid="{00000000-0005-0000-0000-0000E4020000}"/>
    <cellStyle name="20% - Accent4 2 5" xfId="9817" xr:uid="{00000000-0005-0000-0000-0000E5020000}"/>
    <cellStyle name="20% - Accent4 2 6" xfId="36673" xr:uid="{00000000-0005-0000-0000-0000E6020000}"/>
    <cellStyle name="20% - Accent4 2 7" xfId="2300" xr:uid="{00000000-0005-0000-0000-0000E7020000}"/>
    <cellStyle name="20% - Accent4 20" xfId="37396" xr:uid="{00000000-0005-0000-0000-0000E8020000}"/>
    <cellStyle name="20% - Accent4 21" xfId="37880" xr:uid="{00000000-0005-0000-0000-0000E9020000}"/>
    <cellStyle name="20% - Accent4 3" xfId="849" xr:uid="{00000000-0005-0000-0000-0000EA020000}"/>
    <cellStyle name="20% - Accent4 3 2" xfId="2304" xr:uid="{00000000-0005-0000-0000-0000EB020000}"/>
    <cellStyle name="20% - Accent4 3 3" xfId="3236" xr:uid="{00000000-0005-0000-0000-0000EC020000}"/>
    <cellStyle name="20% - Accent4 3 3 2" xfId="7865" xr:uid="{00000000-0005-0000-0000-0000ED020000}"/>
    <cellStyle name="20% - Accent4 3 3 2 2" xfId="14360" xr:uid="{00000000-0005-0000-0000-0000EE020000}"/>
    <cellStyle name="20% - Accent4 3 3 2 2 2" xfId="27048" xr:uid="{00000000-0005-0000-0000-0000EF020000}"/>
    <cellStyle name="20% - Accent4 3 3 2 3" xfId="22537" xr:uid="{00000000-0005-0000-0000-0000F0020000}"/>
    <cellStyle name="20% - Accent4 3 3 3" xfId="8788" xr:uid="{00000000-0005-0000-0000-0000F1020000}"/>
    <cellStyle name="20% - Accent4 3 3 3 2" xfId="15203" xr:uid="{00000000-0005-0000-0000-0000F2020000}"/>
    <cellStyle name="20% - Accent4 3 3 3 2 2" xfId="27861" xr:uid="{00000000-0005-0000-0000-0000F3020000}"/>
    <cellStyle name="20% - Accent4 3 3 3 3" xfId="22828" xr:uid="{00000000-0005-0000-0000-0000F4020000}"/>
    <cellStyle name="20% - Accent4 3 3 4" xfId="10108" xr:uid="{00000000-0005-0000-0000-0000F5020000}"/>
    <cellStyle name="20% - Accent4 3 3 5" xfId="6650" xr:uid="{00000000-0005-0000-0000-0000F6020000}"/>
    <cellStyle name="20% - Accent4 3 3 5 2" xfId="13237" xr:uid="{00000000-0005-0000-0000-0000F7020000}"/>
    <cellStyle name="20% - Accent4 3 3 5 2 2" xfId="25981" xr:uid="{00000000-0005-0000-0000-0000F8020000}"/>
    <cellStyle name="20% - Accent4 3 3 5 3" xfId="21390" xr:uid="{00000000-0005-0000-0000-0000F9020000}"/>
    <cellStyle name="20% - Accent4 3 3 6" xfId="12167" xr:uid="{00000000-0005-0000-0000-0000FA020000}"/>
    <cellStyle name="20% - Accent4 3 3 6 2" xfId="24913" xr:uid="{00000000-0005-0000-0000-0000FB020000}"/>
    <cellStyle name="20% - Accent4 3 3 7" xfId="21027" xr:uid="{00000000-0005-0000-0000-0000FC020000}"/>
    <cellStyle name="20% - Accent4 3 4" xfId="9818" xr:uid="{00000000-0005-0000-0000-0000FD020000}"/>
    <cellStyle name="20% - Accent4 3 5" xfId="17542" xr:uid="{00000000-0005-0000-0000-0000FE020000}"/>
    <cellStyle name="20% - Accent4 3 5 2" xfId="19121" xr:uid="{00000000-0005-0000-0000-0000FF020000}"/>
    <cellStyle name="20% - Accent4 3 5 2 2" xfId="32243" xr:uid="{00000000-0005-0000-0000-000000030000}"/>
    <cellStyle name="20% - Accent4 3 5 2 3" xfId="35262" xr:uid="{00000000-0005-0000-0000-000001030000}"/>
    <cellStyle name="20% - Accent4 3 5 3" xfId="30968" xr:uid="{00000000-0005-0000-0000-000002030000}"/>
    <cellStyle name="20% - Accent4 3 5 4" xfId="34386" xr:uid="{00000000-0005-0000-0000-000003030000}"/>
    <cellStyle name="20% - Accent4 3 6" xfId="36674" xr:uid="{00000000-0005-0000-0000-000004030000}"/>
    <cellStyle name="20% - Accent4 3 7" xfId="2303" xr:uid="{00000000-0005-0000-0000-000005030000}"/>
    <cellStyle name="20% - Accent4 4" xfId="850" xr:uid="{00000000-0005-0000-0000-000006030000}"/>
    <cellStyle name="20% - Accent4 4 2" xfId="2306" xr:uid="{00000000-0005-0000-0000-000007030000}"/>
    <cellStyle name="20% - Accent4 4 3" xfId="10110" xr:uid="{00000000-0005-0000-0000-000008030000}"/>
    <cellStyle name="20% - Accent4 4 4" xfId="9819" xr:uid="{00000000-0005-0000-0000-000009030000}"/>
    <cellStyle name="20% - Accent4 4 5" xfId="36675" xr:uid="{00000000-0005-0000-0000-00000A030000}"/>
    <cellStyle name="20% - Accent4 4 6" xfId="2305" xr:uid="{00000000-0005-0000-0000-00000B030000}"/>
    <cellStyle name="20% - Accent4 5" xfId="851" xr:uid="{00000000-0005-0000-0000-00000C030000}"/>
    <cellStyle name="20% - Accent4 5 2" xfId="10112" xr:uid="{00000000-0005-0000-0000-00000D030000}"/>
    <cellStyle name="20% - Accent4 5 3" xfId="9820" xr:uid="{00000000-0005-0000-0000-00000E030000}"/>
    <cellStyle name="20% - Accent4 5 4" xfId="36676" xr:uid="{00000000-0005-0000-0000-00000F030000}"/>
    <cellStyle name="20% - Accent4 5 5" xfId="2307" xr:uid="{00000000-0005-0000-0000-000010030000}"/>
    <cellStyle name="20% - Accent4 6" xfId="1246" xr:uid="{00000000-0005-0000-0000-000011030000}"/>
    <cellStyle name="20% - Accent4 6 2" xfId="36677" xr:uid="{00000000-0005-0000-0000-000012030000}"/>
    <cellStyle name="20% - Accent4 6 3" xfId="2308" xr:uid="{00000000-0005-0000-0000-000013030000}"/>
    <cellStyle name="20% - Accent4 6 4" xfId="37813" xr:uid="{00000000-0005-0000-0000-000014030000}"/>
    <cellStyle name="20% - Accent4 6 5" xfId="38085" xr:uid="{00000000-0005-0000-0000-000015030000}"/>
    <cellStyle name="20% - Accent4 7" xfId="2309" xr:uid="{00000000-0005-0000-0000-000016030000}"/>
    <cellStyle name="20% - Accent4 7 2" xfId="36678" xr:uid="{00000000-0005-0000-0000-000017030000}"/>
    <cellStyle name="20% - Accent4 7 3" xfId="37748" xr:uid="{00000000-0005-0000-0000-000018030000}"/>
    <cellStyle name="20% - Accent4 7 4" xfId="38026" xr:uid="{00000000-0005-0000-0000-000019030000}"/>
    <cellStyle name="20% - Accent4 8" xfId="2310" xr:uid="{00000000-0005-0000-0000-00001A030000}"/>
    <cellStyle name="20% - Accent4 8 2" xfId="36679" xr:uid="{00000000-0005-0000-0000-00001B030000}"/>
    <cellStyle name="20% - Accent4 9" xfId="2311" xr:uid="{00000000-0005-0000-0000-00001C030000}"/>
    <cellStyle name="20% - Accent4 9 2" xfId="36680" xr:uid="{00000000-0005-0000-0000-00001D030000}"/>
    <cellStyle name="20% - Accent5" xfId="684" builtinId="46" customBuiltin="1"/>
    <cellStyle name="20% - Accent5 10" xfId="2312" xr:uid="{00000000-0005-0000-0000-00001F030000}"/>
    <cellStyle name="20% - Accent5 10 2" xfId="36681" xr:uid="{00000000-0005-0000-0000-000020030000}"/>
    <cellStyle name="20% - Accent5 11" xfId="2313" xr:uid="{00000000-0005-0000-0000-000021030000}"/>
    <cellStyle name="20% - Accent5 11 2" xfId="36682" xr:uid="{00000000-0005-0000-0000-000022030000}"/>
    <cellStyle name="20% - Accent5 12" xfId="2314" xr:uid="{00000000-0005-0000-0000-000023030000}"/>
    <cellStyle name="20% - Accent5 12 2" xfId="36683" xr:uid="{00000000-0005-0000-0000-000024030000}"/>
    <cellStyle name="20% - Accent5 13" xfId="7793" xr:uid="{00000000-0005-0000-0000-000025030000}"/>
    <cellStyle name="20% - Accent5 13 2" xfId="14288" xr:uid="{00000000-0005-0000-0000-000026030000}"/>
    <cellStyle name="20% - Accent5 13 2 2" xfId="27002" xr:uid="{00000000-0005-0000-0000-000027030000}"/>
    <cellStyle name="20% - Accent5 13 3" xfId="22495" xr:uid="{00000000-0005-0000-0000-000028030000}"/>
    <cellStyle name="20% - Accent5 13 4" xfId="36684" xr:uid="{00000000-0005-0000-0000-000029030000}"/>
    <cellStyle name="20% - Accent5 14" xfId="8640" xr:uid="{00000000-0005-0000-0000-00002A030000}"/>
    <cellStyle name="20% - Accent5 14 2" xfId="15125" xr:uid="{00000000-0005-0000-0000-00002B030000}"/>
    <cellStyle name="20% - Accent5 14 2 2" xfId="27794" xr:uid="{00000000-0005-0000-0000-00002C030000}"/>
    <cellStyle name="20% - Accent5 14 3" xfId="22708" xr:uid="{00000000-0005-0000-0000-00002D030000}"/>
    <cellStyle name="20% - Accent5 14 4" xfId="36685" xr:uid="{00000000-0005-0000-0000-00002E030000}"/>
    <cellStyle name="20% - Accent5 15" xfId="6433" xr:uid="{00000000-0005-0000-0000-00002F030000}"/>
    <cellStyle name="20% - Accent5 15 2" xfId="13056" xr:uid="{00000000-0005-0000-0000-000030030000}"/>
    <cellStyle name="20% - Accent5 15 2 2" xfId="25802" xr:uid="{00000000-0005-0000-0000-000031030000}"/>
    <cellStyle name="20% - Accent5 15 3" xfId="21182" xr:uid="{00000000-0005-0000-0000-000032030000}"/>
    <cellStyle name="20% - Accent5 15 4" xfId="36686" xr:uid="{00000000-0005-0000-0000-000033030000}"/>
    <cellStyle name="20% - Accent5 16" xfId="12025" xr:uid="{00000000-0005-0000-0000-000034030000}"/>
    <cellStyle name="20% - Accent5 16 2" xfId="24773" xr:uid="{00000000-0005-0000-0000-000035030000}"/>
    <cellStyle name="20% - Accent5 16 3" xfId="36687" xr:uid="{00000000-0005-0000-0000-000036030000}"/>
    <cellStyle name="20% - Accent5 17" xfId="36688" xr:uid="{00000000-0005-0000-0000-000037030000}"/>
    <cellStyle name="20% - Accent5 18" xfId="2203" xr:uid="{00000000-0005-0000-0000-000038030000}"/>
    <cellStyle name="20% - Accent5 19" xfId="37329" xr:uid="{00000000-0005-0000-0000-000039030000}"/>
    <cellStyle name="20% - Accent5 2" xfId="852" xr:uid="{00000000-0005-0000-0000-00003A030000}"/>
    <cellStyle name="20% - Accent5 2 2" xfId="2316" xr:uid="{00000000-0005-0000-0000-00003B030000}"/>
    <cellStyle name="20% - Accent5 2 3" xfId="2317" xr:uid="{00000000-0005-0000-0000-00003C030000}"/>
    <cellStyle name="20% - Accent5 2 4" xfId="10117" xr:uid="{00000000-0005-0000-0000-00003D030000}"/>
    <cellStyle name="20% - Accent5 2 5" xfId="9821" xr:uid="{00000000-0005-0000-0000-00003E030000}"/>
    <cellStyle name="20% - Accent5 2 6" xfId="36689" xr:uid="{00000000-0005-0000-0000-00003F030000}"/>
    <cellStyle name="20% - Accent5 2 7" xfId="2315" xr:uid="{00000000-0005-0000-0000-000040030000}"/>
    <cellStyle name="20% - Accent5 20" xfId="37399" xr:uid="{00000000-0005-0000-0000-000041030000}"/>
    <cellStyle name="20% - Accent5 21" xfId="37883" xr:uid="{00000000-0005-0000-0000-000042030000}"/>
    <cellStyle name="20% - Accent5 3" xfId="853" xr:uid="{00000000-0005-0000-0000-000043030000}"/>
    <cellStyle name="20% - Accent5 3 2" xfId="2319" xr:uid="{00000000-0005-0000-0000-000044030000}"/>
    <cellStyle name="20% - Accent5 3 3" xfId="3237" xr:uid="{00000000-0005-0000-0000-000045030000}"/>
    <cellStyle name="20% - Accent5 3 3 2" xfId="7866" xr:uid="{00000000-0005-0000-0000-000046030000}"/>
    <cellStyle name="20% - Accent5 3 3 2 2" xfId="14361" xr:uid="{00000000-0005-0000-0000-000047030000}"/>
    <cellStyle name="20% - Accent5 3 3 2 2 2" xfId="27049" xr:uid="{00000000-0005-0000-0000-000048030000}"/>
    <cellStyle name="20% - Accent5 3 3 2 3" xfId="22538" xr:uid="{00000000-0005-0000-0000-000049030000}"/>
    <cellStyle name="20% - Accent5 3 3 3" xfId="8789" xr:uid="{00000000-0005-0000-0000-00004A030000}"/>
    <cellStyle name="20% - Accent5 3 3 3 2" xfId="15204" xr:uid="{00000000-0005-0000-0000-00004B030000}"/>
    <cellStyle name="20% - Accent5 3 3 3 2 2" xfId="27862" xr:uid="{00000000-0005-0000-0000-00004C030000}"/>
    <cellStyle name="20% - Accent5 3 3 3 3" xfId="22829" xr:uid="{00000000-0005-0000-0000-00004D030000}"/>
    <cellStyle name="20% - Accent5 3 3 4" xfId="10120" xr:uid="{00000000-0005-0000-0000-00004E030000}"/>
    <cellStyle name="20% - Accent5 3 3 5" xfId="6651" xr:uid="{00000000-0005-0000-0000-00004F030000}"/>
    <cellStyle name="20% - Accent5 3 3 5 2" xfId="13238" xr:uid="{00000000-0005-0000-0000-000050030000}"/>
    <cellStyle name="20% - Accent5 3 3 5 2 2" xfId="25982" xr:uid="{00000000-0005-0000-0000-000051030000}"/>
    <cellStyle name="20% - Accent5 3 3 5 3" xfId="21391" xr:uid="{00000000-0005-0000-0000-000052030000}"/>
    <cellStyle name="20% - Accent5 3 3 6" xfId="12168" xr:uid="{00000000-0005-0000-0000-000053030000}"/>
    <cellStyle name="20% - Accent5 3 3 6 2" xfId="24914" xr:uid="{00000000-0005-0000-0000-000054030000}"/>
    <cellStyle name="20% - Accent5 3 3 7" xfId="21028" xr:uid="{00000000-0005-0000-0000-000055030000}"/>
    <cellStyle name="20% - Accent5 3 4" xfId="9822" xr:uid="{00000000-0005-0000-0000-000056030000}"/>
    <cellStyle name="20% - Accent5 3 5" xfId="17543" xr:uid="{00000000-0005-0000-0000-000057030000}"/>
    <cellStyle name="20% - Accent5 3 5 2" xfId="19122" xr:uid="{00000000-0005-0000-0000-000058030000}"/>
    <cellStyle name="20% - Accent5 3 5 2 2" xfId="32244" xr:uid="{00000000-0005-0000-0000-000059030000}"/>
    <cellStyle name="20% - Accent5 3 5 2 3" xfId="35263" xr:uid="{00000000-0005-0000-0000-00005A030000}"/>
    <cellStyle name="20% - Accent5 3 5 3" xfId="30969" xr:uid="{00000000-0005-0000-0000-00005B030000}"/>
    <cellStyle name="20% - Accent5 3 5 4" xfId="34387" xr:uid="{00000000-0005-0000-0000-00005C030000}"/>
    <cellStyle name="20% - Accent5 3 6" xfId="36690" xr:uid="{00000000-0005-0000-0000-00005D030000}"/>
    <cellStyle name="20% - Accent5 3 7" xfId="2318" xr:uid="{00000000-0005-0000-0000-00005E030000}"/>
    <cellStyle name="20% - Accent5 4" xfId="854" xr:uid="{00000000-0005-0000-0000-00005F030000}"/>
    <cellStyle name="20% - Accent5 4 2" xfId="2321" xr:uid="{00000000-0005-0000-0000-000060030000}"/>
    <cellStyle name="20% - Accent5 4 3" xfId="10122" xr:uid="{00000000-0005-0000-0000-000061030000}"/>
    <cellStyle name="20% - Accent5 4 4" xfId="9823" xr:uid="{00000000-0005-0000-0000-000062030000}"/>
    <cellStyle name="20% - Accent5 4 5" xfId="36691" xr:uid="{00000000-0005-0000-0000-000063030000}"/>
    <cellStyle name="20% - Accent5 4 6" xfId="2320" xr:uid="{00000000-0005-0000-0000-000064030000}"/>
    <cellStyle name="20% - Accent5 5" xfId="855" xr:uid="{00000000-0005-0000-0000-000065030000}"/>
    <cellStyle name="20% - Accent5 5 2" xfId="6341" xr:uid="{00000000-0005-0000-0000-000066030000}"/>
    <cellStyle name="20% - Accent5 5 2 2" xfId="8583" xr:uid="{00000000-0005-0000-0000-000067030000}"/>
    <cellStyle name="20% - Accent5 5 2 2 2" xfId="15068" xr:uid="{00000000-0005-0000-0000-000068030000}"/>
    <cellStyle name="20% - Accent5 5 2 2 2 2" xfId="27739" xr:uid="{00000000-0005-0000-0000-000069030000}"/>
    <cellStyle name="20% - Accent5 5 2 2 3" xfId="22656" xr:uid="{00000000-0005-0000-0000-00006A030000}"/>
    <cellStyle name="20% - Accent5 5 2 3" xfId="9550" xr:uid="{00000000-0005-0000-0000-00006B030000}"/>
    <cellStyle name="20% - Accent5 5 2 3 2" xfId="15909" xr:uid="{00000000-0005-0000-0000-00006C030000}"/>
    <cellStyle name="20% - Accent5 5 2 3 2 2" xfId="28550" xr:uid="{00000000-0005-0000-0000-00006D030000}"/>
    <cellStyle name="20% - Accent5 5 2 3 3" xfId="23534" xr:uid="{00000000-0005-0000-0000-00006E030000}"/>
    <cellStyle name="20% - Accent5 5 2 4" xfId="10124" xr:uid="{00000000-0005-0000-0000-00006F030000}"/>
    <cellStyle name="20% - Accent5 5 2 5" xfId="7711" xr:uid="{00000000-0005-0000-0000-000070030000}"/>
    <cellStyle name="20% - Accent5 5 2 5 2" xfId="14209" xr:uid="{00000000-0005-0000-0000-000071030000}"/>
    <cellStyle name="20% - Accent5 5 2 5 2 2" xfId="26935" xr:uid="{00000000-0005-0000-0000-000072030000}"/>
    <cellStyle name="20% - Accent5 5 2 5 3" xfId="22431" xr:uid="{00000000-0005-0000-0000-000073030000}"/>
    <cellStyle name="20% - Accent5 5 2 6" xfId="12999" xr:uid="{00000000-0005-0000-0000-000074030000}"/>
    <cellStyle name="20% - Accent5 5 2 6 2" xfId="25745" xr:uid="{00000000-0005-0000-0000-000075030000}"/>
    <cellStyle name="20% - Accent5 5 2 7" xfId="21124" xr:uid="{00000000-0005-0000-0000-000076030000}"/>
    <cellStyle name="20% - Accent5 5 3" xfId="9824" xr:uid="{00000000-0005-0000-0000-000077030000}"/>
    <cellStyle name="20% - Accent5 5 4" xfId="36692" xr:uid="{00000000-0005-0000-0000-000078030000}"/>
    <cellStyle name="20% - Accent5 5 5" xfId="2322" xr:uid="{00000000-0005-0000-0000-000079030000}"/>
    <cellStyle name="20% - Accent5 6" xfId="1248" xr:uid="{00000000-0005-0000-0000-00007A030000}"/>
    <cellStyle name="20% - Accent5 6 2" xfId="36693" xr:uid="{00000000-0005-0000-0000-00007B030000}"/>
    <cellStyle name="20% - Accent5 6 3" xfId="2323" xr:uid="{00000000-0005-0000-0000-00007C030000}"/>
    <cellStyle name="20% - Accent5 6 4" xfId="37815" xr:uid="{00000000-0005-0000-0000-00007D030000}"/>
    <cellStyle name="20% - Accent5 6 5" xfId="38087" xr:uid="{00000000-0005-0000-0000-00007E030000}"/>
    <cellStyle name="20% - Accent5 7" xfId="2324" xr:uid="{00000000-0005-0000-0000-00007F030000}"/>
    <cellStyle name="20% - Accent5 7 2" xfId="36694" xr:uid="{00000000-0005-0000-0000-000080030000}"/>
    <cellStyle name="20% - Accent5 7 3" xfId="37751" xr:uid="{00000000-0005-0000-0000-000081030000}"/>
    <cellStyle name="20% - Accent5 7 4" xfId="38029" xr:uid="{00000000-0005-0000-0000-000082030000}"/>
    <cellStyle name="20% - Accent5 8" xfId="2325" xr:uid="{00000000-0005-0000-0000-000083030000}"/>
    <cellStyle name="20% - Accent5 8 2" xfId="36695" xr:uid="{00000000-0005-0000-0000-000084030000}"/>
    <cellStyle name="20% - Accent5 9" xfId="2326" xr:uid="{00000000-0005-0000-0000-000085030000}"/>
    <cellStyle name="20% - Accent5 9 2" xfId="36696" xr:uid="{00000000-0005-0000-0000-000086030000}"/>
    <cellStyle name="20% - Accent6" xfId="688" builtinId="50" customBuiltin="1"/>
    <cellStyle name="20% - Accent6 10" xfId="2327" xr:uid="{00000000-0005-0000-0000-000088030000}"/>
    <cellStyle name="20% - Accent6 10 2" xfId="36697" xr:uid="{00000000-0005-0000-0000-000089030000}"/>
    <cellStyle name="20% - Accent6 11" xfId="2328" xr:uid="{00000000-0005-0000-0000-00008A030000}"/>
    <cellStyle name="20% - Accent6 11 2" xfId="36698" xr:uid="{00000000-0005-0000-0000-00008B030000}"/>
    <cellStyle name="20% - Accent6 12" xfId="2329" xr:uid="{00000000-0005-0000-0000-00008C030000}"/>
    <cellStyle name="20% - Accent6 12 2" xfId="36699" xr:uid="{00000000-0005-0000-0000-00008D030000}"/>
    <cellStyle name="20% - Accent6 13" xfId="7795" xr:uid="{00000000-0005-0000-0000-00008E030000}"/>
    <cellStyle name="20% - Accent6 13 2" xfId="14290" xr:uid="{00000000-0005-0000-0000-00008F030000}"/>
    <cellStyle name="20% - Accent6 13 2 2" xfId="27004" xr:uid="{00000000-0005-0000-0000-000090030000}"/>
    <cellStyle name="20% - Accent6 13 3" xfId="22497" xr:uid="{00000000-0005-0000-0000-000091030000}"/>
    <cellStyle name="20% - Accent6 13 4" xfId="36700" xr:uid="{00000000-0005-0000-0000-000092030000}"/>
    <cellStyle name="20% - Accent6 14" xfId="8642" xr:uid="{00000000-0005-0000-0000-000093030000}"/>
    <cellStyle name="20% - Accent6 14 2" xfId="15127" xr:uid="{00000000-0005-0000-0000-000094030000}"/>
    <cellStyle name="20% - Accent6 14 2 2" xfId="27796" xr:uid="{00000000-0005-0000-0000-000095030000}"/>
    <cellStyle name="20% - Accent6 14 3" xfId="22710" xr:uid="{00000000-0005-0000-0000-000096030000}"/>
    <cellStyle name="20% - Accent6 14 4" xfId="36701" xr:uid="{00000000-0005-0000-0000-000097030000}"/>
    <cellStyle name="20% - Accent6 15" xfId="6435" xr:uid="{00000000-0005-0000-0000-000098030000}"/>
    <cellStyle name="20% - Accent6 15 2" xfId="13058" xr:uid="{00000000-0005-0000-0000-000099030000}"/>
    <cellStyle name="20% - Accent6 15 2 2" xfId="25804" xr:uid="{00000000-0005-0000-0000-00009A030000}"/>
    <cellStyle name="20% - Accent6 15 3" xfId="21184" xr:uid="{00000000-0005-0000-0000-00009B030000}"/>
    <cellStyle name="20% - Accent6 15 4" xfId="36702" xr:uid="{00000000-0005-0000-0000-00009C030000}"/>
    <cellStyle name="20% - Accent6 16" xfId="12027" xr:uid="{00000000-0005-0000-0000-00009D030000}"/>
    <cellStyle name="20% - Accent6 16 2" xfId="24775" xr:uid="{00000000-0005-0000-0000-00009E030000}"/>
    <cellStyle name="20% - Accent6 16 3" xfId="36703" xr:uid="{00000000-0005-0000-0000-00009F030000}"/>
    <cellStyle name="20% - Accent6 17" xfId="36704" xr:uid="{00000000-0005-0000-0000-0000A0030000}"/>
    <cellStyle name="20% - Accent6 18" xfId="2205" xr:uid="{00000000-0005-0000-0000-0000A1030000}"/>
    <cellStyle name="20% - Accent6 19" xfId="37331" xr:uid="{00000000-0005-0000-0000-0000A2030000}"/>
    <cellStyle name="20% - Accent6 2" xfId="856" xr:uid="{00000000-0005-0000-0000-0000A3030000}"/>
    <cellStyle name="20% - Accent6 2 2" xfId="2331" xr:uid="{00000000-0005-0000-0000-0000A4030000}"/>
    <cellStyle name="20% - Accent6 2 3" xfId="2332" xr:uid="{00000000-0005-0000-0000-0000A5030000}"/>
    <cellStyle name="20% - Accent6 2 4" xfId="10128" xr:uid="{00000000-0005-0000-0000-0000A6030000}"/>
    <cellStyle name="20% - Accent6 2 5" xfId="9825" xr:uid="{00000000-0005-0000-0000-0000A7030000}"/>
    <cellStyle name="20% - Accent6 2 6" xfId="36705" xr:uid="{00000000-0005-0000-0000-0000A8030000}"/>
    <cellStyle name="20% - Accent6 2 7" xfId="2330" xr:uid="{00000000-0005-0000-0000-0000A9030000}"/>
    <cellStyle name="20% - Accent6 20" xfId="37402" xr:uid="{00000000-0005-0000-0000-0000AA030000}"/>
    <cellStyle name="20% - Accent6 21" xfId="37886" xr:uid="{00000000-0005-0000-0000-0000AB030000}"/>
    <cellStyle name="20% - Accent6 3" xfId="857" xr:uid="{00000000-0005-0000-0000-0000AC030000}"/>
    <cellStyle name="20% - Accent6 3 2" xfId="2334" xr:uid="{00000000-0005-0000-0000-0000AD030000}"/>
    <cellStyle name="20% - Accent6 3 3" xfId="3238" xr:uid="{00000000-0005-0000-0000-0000AE030000}"/>
    <cellStyle name="20% - Accent6 3 3 2" xfId="7867" xr:uid="{00000000-0005-0000-0000-0000AF030000}"/>
    <cellStyle name="20% - Accent6 3 3 2 2" xfId="14362" xr:uid="{00000000-0005-0000-0000-0000B0030000}"/>
    <cellStyle name="20% - Accent6 3 3 2 2 2" xfId="27050" xr:uid="{00000000-0005-0000-0000-0000B1030000}"/>
    <cellStyle name="20% - Accent6 3 3 2 3" xfId="22539" xr:uid="{00000000-0005-0000-0000-0000B2030000}"/>
    <cellStyle name="20% - Accent6 3 3 3" xfId="8790" xr:uid="{00000000-0005-0000-0000-0000B3030000}"/>
    <cellStyle name="20% - Accent6 3 3 3 2" xfId="15205" xr:uid="{00000000-0005-0000-0000-0000B4030000}"/>
    <cellStyle name="20% - Accent6 3 3 3 2 2" xfId="27863" xr:uid="{00000000-0005-0000-0000-0000B5030000}"/>
    <cellStyle name="20% - Accent6 3 3 3 3" xfId="22830" xr:uid="{00000000-0005-0000-0000-0000B6030000}"/>
    <cellStyle name="20% - Accent6 3 3 4" xfId="10129" xr:uid="{00000000-0005-0000-0000-0000B7030000}"/>
    <cellStyle name="20% - Accent6 3 3 5" xfId="6652" xr:uid="{00000000-0005-0000-0000-0000B8030000}"/>
    <cellStyle name="20% - Accent6 3 3 5 2" xfId="13239" xr:uid="{00000000-0005-0000-0000-0000B9030000}"/>
    <cellStyle name="20% - Accent6 3 3 5 2 2" xfId="25983" xr:uid="{00000000-0005-0000-0000-0000BA030000}"/>
    <cellStyle name="20% - Accent6 3 3 5 3" xfId="21392" xr:uid="{00000000-0005-0000-0000-0000BB030000}"/>
    <cellStyle name="20% - Accent6 3 3 6" xfId="12169" xr:uid="{00000000-0005-0000-0000-0000BC030000}"/>
    <cellStyle name="20% - Accent6 3 3 6 2" xfId="24915" xr:uid="{00000000-0005-0000-0000-0000BD030000}"/>
    <cellStyle name="20% - Accent6 3 3 7" xfId="21029" xr:uid="{00000000-0005-0000-0000-0000BE030000}"/>
    <cellStyle name="20% - Accent6 3 4" xfId="9826" xr:uid="{00000000-0005-0000-0000-0000BF030000}"/>
    <cellStyle name="20% - Accent6 3 5" xfId="17544" xr:uid="{00000000-0005-0000-0000-0000C0030000}"/>
    <cellStyle name="20% - Accent6 3 5 2" xfId="19123" xr:uid="{00000000-0005-0000-0000-0000C1030000}"/>
    <cellStyle name="20% - Accent6 3 5 2 2" xfId="32245" xr:uid="{00000000-0005-0000-0000-0000C2030000}"/>
    <cellStyle name="20% - Accent6 3 5 2 3" xfId="35264" xr:uid="{00000000-0005-0000-0000-0000C3030000}"/>
    <cellStyle name="20% - Accent6 3 5 3" xfId="30970" xr:uid="{00000000-0005-0000-0000-0000C4030000}"/>
    <cellStyle name="20% - Accent6 3 5 4" xfId="34388" xr:uid="{00000000-0005-0000-0000-0000C5030000}"/>
    <cellStyle name="20% - Accent6 3 6" xfId="36706" xr:uid="{00000000-0005-0000-0000-0000C6030000}"/>
    <cellStyle name="20% - Accent6 3 7" xfId="2333" xr:uid="{00000000-0005-0000-0000-0000C7030000}"/>
    <cellStyle name="20% - Accent6 4" xfId="858" xr:uid="{00000000-0005-0000-0000-0000C8030000}"/>
    <cellStyle name="20% - Accent6 4 2" xfId="2336" xr:uid="{00000000-0005-0000-0000-0000C9030000}"/>
    <cellStyle name="20% - Accent6 4 3" xfId="10130" xr:uid="{00000000-0005-0000-0000-0000CA030000}"/>
    <cellStyle name="20% - Accent6 4 4" xfId="9827" xr:uid="{00000000-0005-0000-0000-0000CB030000}"/>
    <cellStyle name="20% - Accent6 4 5" xfId="36707" xr:uid="{00000000-0005-0000-0000-0000CC030000}"/>
    <cellStyle name="20% - Accent6 4 6" xfId="2335" xr:uid="{00000000-0005-0000-0000-0000CD030000}"/>
    <cellStyle name="20% - Accent6 5" xfId="859" xr:uid="{00000000-0005-0000-0000-0000CE030000}"/>
    <cellStyle name="20% - Accent6 5 2" xfId="6342" xr:uid="{00000000-0005-0000-0000-0000CF030000}"/>
    <cellStyle name="20% - Accent6 5 2 2" xfId="8584" xr:uid="{00000000-0005-0000-0000-0000D0030000}"/>
    <cellStyle name="20% - Accent6 5 2 2 2" xfId="15069" xr:uid="{00000000-0005-0000-0000-0000D1030000}"/>
    <cellStyle name="20% - Accent6 5 2 2 2 2" xfId="27740" xr:uid="{00000000-0005-0000-0000-0000D2030000}"/>
    <cellStyle name="20% - Accent6 5 2 2 3" xfId="22657" xr:uid="{00000000-0005-0000-0000-0000D3030000}"/>
    <cellStyle name="20% - Accent6 5 2 3" xfId="9551" xr:uid="{00000000-0005-0000-0000-0000D4030000}"/>
    <cellStyle name="20% - Accent6 5 2 3 2" xfId="15910" xr:uid="{00000000-0005-0000-0000-0000D5030000}"/>
    <cellStyle name="20% - Accent6 5 2 3 2 2" xfId="28551" xr:uid="{00000000-0005-0000-0000-0000D6030000}"/>
    <cellStyle name="20% - Accent6 5 2 3 3" xfId="23535" xr:uid="{00000000-0005-0000-0000-0000D7030000}"/>
    <cellStyle name="20% - Accent6 5 2 4" xfId="10131" xr:uid="{00000000-0005-0000-0000-0000D8030000}"/>
    <cellStyle name="20% - Accent6 5 2 5" xfId="7712" xr:uid="{00000000-0005-0000-0000-0000D9030000}"/>
    <cellStyle name="20% - Accent6 5 2 5 2" xfId="14210" xr:uid="{00000000-0005-0000-0000-0000DA030000}"/>
    <cellStyle name="20% - Accent6 5 2 5 2 2" xfId="26936" xr:uid="{00000000-0005-0000-0000-0000DB030000}"/>
    <cellStyle name="20% - Accent6 5 2 5 3" xfId="22432" xr:uid="{00000000-0005-0000-0000-0000DC030000}"/>
    <cellStyle name="20% - Accent6 5 2 6" xfId="13000" xr:uid="{00000000-0005-0000-0000-0000DD030000}"/>
    <cellStyle name="20% - Accent6 5 2 6 2" xfId="25746" xr:uid="{00000000-0005-0000-0000-0000DE030000}"/>
    <cellStyle name="20% - Accent6 5 2 7" xfId="21125" xr:uid="{00000000-0005-0000-0000-0000DF030000}"/>
    <cellStyle name="20% - Accent6 5 3" xfId="9828" xr:uid="{00000000-0005-0000-0000-0000E0030000}"/>
    <cellStyle name="20% - Accent6 5 4" xfId="36708" xr:uid="{00000000-0005-0000-0000-0000E1030000}"/>
    <cellStyle name="20% - Accent6 5 5" xfId="2337" xr:uid="{00000000-0005-0000-0000-0000E2030000}"/>
    <cellStyle name="20% - Accent6 6" xfId="1250" xr:uid="{00000000-0005-0000-0000-0000E3030000}"/>
    <cellStyle name="20% - Accent6 6 2" xfId="36709" xr:uid="{00000000-0005-0000-0000-0000E4030000}"/>
    <cellStyle name="20% - Accent6 6 3" xfId="2338" xr:uid="{00000000-0005-0000-0000-0000E5030000}"/>
    <cellStyle name="20% - Accent6 6 4" xfId="37817" xr:uid="{00000000-0005-0000-0000-0000E6030000}"/>
    <cellStyle name="20% - Accent6 6 5" xfId="38089" xr:uid="{00000000-0005-0000-0000-0000E7030000}"/>
    <cellStyle name="20% - Accent6 7" xfId="2339" xr:uid="{00000000-0005-0000-0000-0000E8030000}"/>
    <cellStyle name="20% - Accent6 7 2" xfId="36710" xr:uid="{00000000-0005-0000-0000-0000E9030000}"/>
    <cellStyle name="20% - Accent6 7 3" xfId="37754" xr:uid="{00000000-0005-0000-0000-0000EA030000}"/>
    <cellStyle name="20% - Accent6 7 4" xfId="38032" xr:uid="{00000000-0005-0000-0000-0000EB030000}"/>
    <cellStyle name="20% - Accent6 8" xfId="2340" xr:uid="{00000000-0005-0000-0000-0000EC030000}"/>
    <cellStyle name="20% - Accent6 8 2" xfId="36711" xr:uid="{00000000-0005-0000-0000-0000ED030000}"/>
    <cellStyle name="20% - Accent6 9" xfId="2341" xr:uid="{00000000-0005-0000-0000-0000EE030000}"/>
    <cellStyle name="20% - Accent6 9 2" xfId="36712" xr:uid="{00000000-0005-0000-0000-0000EF030000}"/>
    <cellStyle name="20% - Акцент1" xfId="6066" xr:uid="{00000000-0005-0000-0000-0000F0030000}"/>
    <cellStyle name="20% - Акцент2" xfId="6065" xr:uid="{00000000-0005-0000-0000-0000F1030000}"/>
    <cellStyle name="20% - Акцент3" xfId="6076" xr:uid="{00000000-0005-0000-0000-0000F2030000}"/>
    <cellStyle name="20% - Акцент4" xfId="6077" xr:uid="{00000000-0005-0000-0000-0000F3030000}"/>
    <cellStyle name="20% - Акцент5" xfId="6078" xr:uid="{00000000-0005-0000-0000-0000F4030000}"/>
    <cellStyle name="20% - Акцент6" xfId="6079" xr:uid="{00000000-0005-0000-0000-0000F5030000}"/>
    <cellStyle name="40% - Accent1" xfId="669" builtinId="31" customBuiltin="1"/>
    <cellStyle name="40% - Accent1 10" xfId="2342" xr:uid="{00000000-0005-0000-0000-0000F7030000}"/>
    <cellStyle name="40% - Accent1 10 2" xfId="36713" xr:uid="{00000000-0005-0000-0000-0000F8030000}"/>
    <cellStyle name="40% - Accent1 11" xfId="2343" xr:uid="{00000000-0005-0000-0000-0000F9030000}"/>
    <cellStyle name="40% - Accent1 11 2" xfId="36714" xr:uid="{00000000-0005-0000-0000-0000FA030000}"/>
    <cellStyle name="40% - Accent1 12" xfId="2344" xr:uid="{00000000-0005-0000-0000-0000FB030000}"/>
    <cellStyle name="40% - Accent1 12 2" xfId="36715" xr:uid="{00000000-0005-0000-0000-0000FC030000}"/>
    <cellStyle name="40% - Accent1 13" xfId="7786" xr:uid="{00000000-0005-0000-0000-0000FD030000}"/>
    <cellStyle name="40% - Accent1 13 2" xfId="14281" xr:uid="{00000000-0005-0000-0000-0000FE030000}"/>
    <cellStyle name="40% - Accent1 13 2 2" xfId="26995" xr:uid="{00000000-0005-0000-0000-0000FF030000}"/>
    <cellStyle name="40% - Accent1 13 3" xfId="22488" xr:uid="{00000000-0005-0000-0000-000000040000}"/>
    <cellStyle name="40% - Accent1 13 4" xfId="36716" xr:uid="{00000000-0005-0000-0000-000001040000}"/>
    <cellStyle name="40% - Accent1 14" xfId="8633" xr:uid="{00000000-0005-0000-0000-000002040000}"/>
    <cellStyle name="40% - Accent1 14 2" xfId="15118" xr:uid="{00000000-0005-0000-0000-000003040000}"/>
    <cellStyle name="40% - Accent1 14 2 2" xfId="27787" xr:uid="{00000000-0005-0000-0000-000004040000}"/>
    <cellStyle name="40% - Accent1 14 3" xfId="22701" xr:uid="{00000000-0005-0000-0000-000005040000}"/>
    <cellStyle name="40% - Accent1 14 4" xfId="36717" xr:uid="{00000000-0005-0000-0000-000006040000}"/>
    <cellStyle name="40% - Accent1 15" xfId="6426" xr:uid="{00000000-0005-0000-0000-000007040000}"/>
    <cellStyle name="40% - Accent1 15 2" xfId="13049" xr:uid="{00000000-0005-0000-0000-000008040000}"/>
    <cellStyle name="40% - Accent1 15 2 2" xfId="25795" xr:uid="{00000000-0005-0000-0000-000009040000}"/>
    <cellStyle name="40% - Accent1 15 3" xfId="21175" xr:uid="{00000000-0005-0000-0000-00000A040000}"/>
    <cellStyle name="40% - Accent1 15 4" xfId="36718" xr:uid="{00000000-0005-0000-0000-00000B040000}"/>
    <cellStyle name="40% - Accent1 16" xfId="12018" xr:uid="{00000000-0005-0000-0000-00000C040000}"/>
    <cellStyle name="40% - Accent1 16 2" xfId="24766" xr:uid="{00000000-0005-0000-0000-00000D040000}"/>
    <cellStyle name="40% - Accent1 16 3" xfId="36719" xr:uid="{00000000-0005-0000-0000-00000E040000}"/>
    <cellStyle name="40% - Accent1 17" xfId="36720" xr:uid="{00000000-0005-0000-0000-00000F040000}"/>
    <cellStyle name="40% - Accent1 18" xfId="2196" xr:uid="{00000000-0005-0000-0000-000010040000}"/>
    <cellStyle name="40% - Accent1 19" xfId="37322" xr:uid="{00000000-0005-0000-0000-000011040000}"/>
    <cellStyle name="40% - Accent1 2" xfId="860" xr:uid="{00000000-0005-0000-0000-000012040000}"/>
    <cellStyle name="40% - Accent1 2 2" xfId="2346" xr:uid="{00000000-0005-0000-0000-000013040000}"/>
    <cellStyle name="40% - Accent1 2 3" xfId="2347" xr:uid="{00000000-0005-0000-0000-000014040000}"/>
    <cellStyle name="40% - Accent1 2 4" xfId="3239" xr:uid="{00000000-0005-0000-0000-000015040000}"/>
    <cellStyle name="40% - Accent1 2 4 2" xfId="7868" xr:uid="{00000000-0005-0000-0000-000016040000}"/>
    <cellStyle name="40% - Accent1 2 4 2 2" xfId="14363" xr:uid="{00000000-0005-0000-0000-000017040000}"/>
    <cellStyle name="40% - Accent1 2 4 2 2 2" xfId="27051" xr:uid="{00000000-0005-0000-0000-000018040000}"/>
    <cellStyle name="40% - Accent1 2 4 2 3" xfId="22540" xr:uid="{00000000-0005-0000-0000-000019040000}"/>
    <cellStyle name="40% - Accent1 2 4 3" xfId="8791" xr:uid="{00000000-0005-0000-0000-00001A040000}"/>
    <cellStyle name="40% - Accent1 2 4 3 2" xfId="15206" xr:uid="{00000000-0005-0000-0000-00001B040000}"/>
    <cellStyle name="40% - Accent1 2 4 3 2 2" xfId="27864" xr:uid="{00000000-0005-0000-0000-00001C040000}"/>
    <cellStyle name="40% - Accent1 2 4 3 3" xfId="22831" xr:uid="{00000000-0005-0000-0000-00001D040000}"/>
    <cellStyle name="40% - Accent1 2 4 4" xfId="10135" xr:uid="{00000000-0005-0000-0000-00001E040000}"/>
    <cellStyle name="40% - Accent1 2 4 5" xfId="6653" xr:uid="{00000000-0005-0000-0000-00001F040000}"/>
    <cellStyle name="40% - Accent1 2 4 5 2" xfId="13240" xr:uid="{00000000-0005-0000-0000-000020040000}"/>
    <cellStyle name="40% - Accent1 2 4 5 2 2" xfId="25984" xr:uid="{00000000-0005-0000-0000-000021040000}"/>
    <cellStyle name="40% - Accent1 2 4 5 3" xfId="21393" xr:uid="{00000000-0005-0000-0000-000022040000}"/>
    <cellStyle name="40% - Accent1 2 4 6" xfId="12170" xr:uid="{00000000-0005-0000-0000-000023040000}"/>
    <cellStyle name="40% - Accent1 2 4 6 2" xfId="24916" xr:uid="{00000000-0005-0000-0000-000024040000}"/>
    <cellStyle name="40% - Accent1 2 4 7" xfId="21030" xr:uid="{00000000-0005-0000-0000-000025040000}"/>
    <cellStyle name="40% - Accent1 2 5" xfId="9829" xr:uid="{00000000-0005-0000-0000-000026040000}"/>
    <cellStyle name="40% - Accent1 2 6" xfId="17545" xr:uid="{00000000-0005-0000-0000-000027040000}"/>
    <cellStyle name="40% - Accent1 2 6 2" xfId="19124" xr:uid="{00000000-0005-0000-0000-000028040000}"/>
    <cellStyle name="40% - Accent1 2 6 2 2" xfId="32246" xr:uid="{00000000-0005-0000-0000-000029040000}"/>
    <cellStyle name="40% - Accent1 2 6 2 3" xfId="35265" xr:uid="{00000000-0005-0000-0000-00002A040000}"/>
    <cellStyle name="40% - Accent1 2 6 3" xfId="30971" xr:uid="{00000000-0005-0000-0000-00002B040000}"/>
    <cellStyle name="40% - Accent1 2 6 4" xfId="34389" xr:uid="{00000000-0005-0000-0000-00002C040000}"/>
    <cellStyle name="40% - Accent1 2 7" xfId="36721" xr:uid="{00000000-0005-0000-0000-00002D040000}"/>
    <cellStyle name="40% - Accent1 2 8" xfId="2345" xr:uid="{00000000-0005-0000-0000-00002E040000}"/>
    <cellStyle name="40% - Accent1 20" xfId="37388" xr:uid="{00000000-0005-0000-0000-00002F040000}"/>
    <cellStyle name="40% - Accent1 21" xfId="37872" xr:uid="{00000000-0005-0000-0000-000030040000}"/>
    <cellStyle name="40% - Accent1 3" xfId="861" xr:uid="{00000000-0005-0000-0000-000031040000}"/>
    <cellStyle name="40% - Accent1 3 2" xfId="2349" xr:uid="{00000000-0005-0000-0000-000032040000}"/>
    <cellStyle name="40% - Accent1 3 3" xfId="3240" xr:uid="{00000000-0005-0000-0000-000033040000}"/>
    <cellStyle name="40% - Accent1 3 3 2" xfId="7869" xr:uid="{00000000-0005-0000-0000-000034040000}"/>
    <cellStyle name="40% - Accent1 3 3 2 2" xfId="14364" xr:uid="{00000000-0005-0000-0000-000035040000}"/>
    <cellStyle name="40% - Accent1 3 3 2 2 2" xfId="27052" xr:uid="{00000000-0005-0000-0000-000036040000}"/>
    <cellStyle name="40% - Accent1 3 3 2 3" xfId="22541" xr:uid="{00000000-0005-0000-0000-000037040000}"/>
    <cellStyle name="40% - Accent1 3 3 3" xfId="8792" xr:uid="{00000000-0005-0000-0000-000038040000}"/>
    <cellStyle name="40% - Accent1 3 3 3 2" xfId="15207" xr:uid="{00000000-0005-0000-0000-000039040000}"/>
    <cellStyle name="40% - Accent1 3 3 3 2 2" xfId="27865" xr:uid="{00000000-0005-0000-0000-00003A040000}"/>
    <cellStyle name="40% - Accent1 3 3 3 3" xfId="22832" xr:uid="{00000000-0005-0000-0000-00003B040000}"/>
    <cellStyle name="40% - Accent1 3 3 4" xfId="10137" xr:uid="{00000000-0005-0000-0000-00003C040000}"/>
    <cellStyle name="40% - Accent1 3 3 5" xfId="6654" xr:uid="{00000000-0005-0000-0000-00003D040000}"/>
    <cellStyle name="40% - Accent1 3 3 5 2" xfId="13241" xr:uid="{00000000-0005-0000-0000-00003E040000}"/>
    <cellStyle name="40% - Accent1 3 3 5 2 2" xfId="25985" xr:uid="{00000000-0005-0000-0000-00003F040000}"/>
    <cellStyle name="40% - Accent1 3 3 5 3" xfId="21394" xr:uid="{00000000-0005-0000-0000-000040040000}"/>
    <cellStyle name="40% - Accent1 3 3 6" xfId="12171" xr:uid="{00000000-0005-0000-0000-000041040000}"/>
    <cellStyle name="40% - Accent1 3 3 6 2" xfId="24917" xr:uid="{00000000-0005-0000-0000-000042040000}"/>
    <cellStyle name="40% - Accent1 3 3 7" xfId="21031" xr:uid="{00000000-0005-0000-0000-000043040000}"/>
    <cellStyle name="40% - Accent1 3 4" xfId="9830" xr:uid="{00000000-0005-0000-0000-000044040000}"/>
    <cellStyle name="40% - Accent1 3 5" xfId="17546" xr:uid="{00000000-0005-0000-0000-000045040000}"/>
    <cellStyle name="40% - Accent1 3 5 2" xfId="19125" xr:uid="{00000000-0005-0000-0000-000046040000}"/>
    <cellStyle name="40% - Accent1 3 5 2 2" xfId="32247" xr:uid="{00000000-0005-0000-0000-000047040000}"/>
    <cellStyle name="40% - Accent1 3 5 2 3" xfId="35266" xr:uid="{00000000-0005-0000-0000-000048040000}"/>
    <cellStyle name="40% - Accent1 3 5 3" xfId="30972" xr:uid="{00000000-0005-0000-0000-000049040000}"/>
    <cellStyle name="40% - Accent1 3 5 4" xfId="34390" xr:uid="{00000000-0005-0000-0000-00004A040000}"/>
    <cellStyle name="40% - Accent1 3 6" xfId="36722" xr:uid="{00000000-0005-0000-0000-00004B040000}"/>
    <cellStyle name="40% - Accent1 3 7" xfId="2348" xr:uid="{00000000-0005-0000-0000-00004C040000}"/>
    <cellStyle name="40% - Accent1 4" xfId="862" xr:uid="{00000000-0005-0000-0000-00004D040000}"/>
    <cellStyle name="40% - Accent1 4 2" xfId="2351" xr:uid="{00000000-0005-0000-0000-00004E040000}"/>
    <cellStyle name="40% - Accent1 4 3" xfId="3241" xr:uid="{00000000-0005-0000-0000-00004F040000}"/>
    <cellStyle name="40% - Accent1 4 3 2" xfId="7870" xr:uid="{00000000-0005-0000-0000-000050040000}"/>
    <cellStyle name="40% - Accent1 4 3 2 2" xfId="14365" xr:uid="{00000000-0005-0000-0000-000051040000}"/>
    <cellStyle name="40% - Accent1 4 3 2 2 2" xfId="27053" xr:uid="{00000000-0005-0000-0000-000052040000}"/>
    <cellStyle name="40% - Accent1 4 3 2 3" xfId="22542" xr:uid="{00000000-0005-0000-0000-000053040000}"/>
    <cellStyle name="40% - Accent1 4 3 3" xfId="8793" xr:uid="{00000000-0005-0000-0000-000054040000}"/>
    <cellStyle name="40% - Accent1 4 3 3 2" xfId="15208" xr:uid="{00000000-0005-0000-0000-000055040000}"/>
    <cellStyle name="40% - Accent1 4 3 3 2 2" xfId="27866" xr:uid="{00000000-0005-0000-0000-000056040000}"/>
    <cellStyle name="40% - Accent1 4 3 3 3" xfId="22833" xr:uid="{00000000-0005-0000-0000-000057040000}"/>
    <cellStyle name="40% - Accent1 4 3 4" xfId="10138" xr:uid="{00000000-0005-0000-0000-000058040000}"/>
    <cellStyle name="40% - Accent1 4 3 5" xfId="6655" xr:uid="{00000000-0005-0000-0000-000059040000}"/>
    <cellStyle name="40% - Accent1 4 3 5 2" xfId="13242" xr:uid="{00000000-0005-0000-0000-00005A040000}"/>
    <cellStyle name="40% - Accent1 4 3 5 2 2" xfId="25986" xr:uid="{00000000-0005-0000-0000-00005B040000}"/>
    <cellStyle name="40% - Accent1 4 3 5 3" xfId="21395" xr:uid="{00000000-0005-0000-0000-00005C040000}"/>
    <cellStyle name="40% - Accent1 4 3 6" xfId="12172" xr:uid="{00000000-0005-0000-0000-00005D040000}"/>
    <cellStyle name="40% - Accent1 4 3 6 2" xfId="24918" xr:uid="{00000000-0005-0000-0000-00005E040000}"/>
    <cellStyle name="40% - Accent1 4 3 7" xfId="21032" xr:uid="{00000000-0005-0000-0000-00005F040000}"/>
    <cellStyle name="40% - Accent1 4 4" xfId="9831" xr:uid="{00000000-0005-0000-0000-000060040000}"/>
    <cellStyle name="40% - Accent1 4 5" xfId="17547" xr:uid="{00000000-0005-0000-0000-000061040000}"/>
    <cellStyle name="40% - Accent1 4 5 2" xfId="19126" xr:uid="{00000000-0005-0000-0000-000062040000}"/>
    <cellStyle name="40% - Accent1 4 5 2 2" xfId="32248" xr:uid="{00000000-0005-0000-0000-000063040000}"/>
    <cellStyle name="40% - Accent1 4 5 2 3" xfId="35267" xr:uid="{00000000-0005-0000-0000-000064040000}"/>
    <cellStyle name="40% - Accent1 4 5 3" xfId="30973" xr:uid="{00000000-0005-0000-0000-000065040000}"/>
    <cellStyle name="40% - Accent1 4 5 4" xfId="34391" xr:uid="{00000000-0005-0000-0000-000066040000}"/>
    <cellStyle name="40% - Accent1 4 6" xfId="36723" xr:uid="{00000000-0005-0000-0000-000067040000}"/>
    <cellStyle name="40% - Accent1 4 7" xfId="2350" xr:uid="{00000000-0005-0000-0000-000068040000}"/>
    <cellStyle name="40% - Accent1 5" xfId="863" xr:uid="{00000000-0005-0000-0000-000069040000}"/>
    <cellStyle name="40% - Accent1 5 2" xfId="3242" xr:uid="{00000000-0005-0000-0000-00006A040000}"/>
    <cellStyle name="40% - Accent1 5 2 2" xfId="7871" xr:uid="{00000000-0005-0000-0000-00006B040000}"/>
    <cellStyle name="40% - Accent1 5 2 2 2" xfId="14366" xr:uid="{00000000-0005-0000-0000-00006C040000}"/>
    <cellStyle name="40% - Accent1 5 2 2 2 2" xfId="27054" xr:uid="{00000000-0005-0000-0000-00006D040000}"/>
    <cellStyle name="40% - Accent1 5 2 2 3" xfId="22543" xr:uid="{00000000-0005-0000-0000-00006E040000}"/>
    <cellStyle name="40% - Accent1 5 2 3" xfId="8794" xr:uid="{00000000-0005-0000-0000-00006F040000}"/>
    <cellStyle name="40% - Accent1 5 2 3 2" xfId="15209" xr:uid="{00000000-0005-0000-0000-000070040000}"/>
    <cellStyle name="40% - Accent1 5 2 3 2 2" xfId="27867" xr:uid="{00000000-0005-0000-0000-000071040000}"/>
    <cellStyle name="40% - Accent1 5 2 3 3" xfId="22834" xr:uid="{00000000-0005-0000-0000-000072040000}"/>
    <cellStyle name="40% - Accent1 5 2 4" xfId="10140" xr:uid="{00000000-0005-0000-0000-000073040000}"/>
    <cellStyle name="40% - Accent1 5 2 5" xfId="6656" xr:uid="{00000000-0005-0000-0000-000074040000}"/>
    <cellStyle name="40% - Accent1 5 2 5 2" xfId="13243" xr:uid="{00000000-0005-0000-0000-000075040000}"/>
    <cellStyle name="40% - Accent1 5 2 5 2 2" xfId="25987" xr:uid="{00000000-0005-0000-0000-000076040000}"/>
    <cellStyle name="40% - Accent1 5 2 5 3" xfId="21396" xr:uid="{00000000-0005-0000-0000-000077040000}"/>
    <cellStyle name="40% - Accent1 5 2 6" xfId="12173" xr:uid="{00000000-0005-0000-0000-000078040000}"/>
    <cellStyle name="40% - Accent1 5 2 6 2" xfId="24919" xr:uid="{00000000-0005-0000-0000-000079040000}"/>
    <cellStyle name="40% - Accent1 5 2 7" xfId="21033" xr:uid="{00000000-0005-0000-0000-00007A040000}"/>
    <cellStyle name="40% - Accent1 5 3" xfId="9832" xr:uid="{00000000-0005-0000-0000-00007B040000}"/>
    <cellStyle name="40% - Accent1 5 4" xfId="17548" xr:uid="{00000000-0005-0000-0000-00007C040000}"/>
    <cellStyle name="40% - Accent1 5 4 2" xfId="19127" xr:uid="{00000000-0005-0000-0000-00007D040000}"/>
    <cellStyle name="40% - Accent1 5 4 2 2" xfId="32249" xr:uid="{00000000-0005-0000-0000-00007E040000}"/>
    <cellStyle name="40% - Accent1 5 4 2 3" xfId="35268" xr:uid="{00000000-0005-0000-0000-00007F040000}"/>
    <cellStyle name="40% - Accent1 5 4 3" xfId="30974" xr:uid="{00000000-0005-0000-0000-000080040000}"/>
    <cellStyle name="40% - Accent1 5 4 4" xfId="34392" xr:uid="{00000000-0005-0000-0000-000081040000}"/>
    <cellStyle name="40% - Accent1 5 5" xfId="36724" xr:uid="{00000000-0005-0000-0000-000082040000}"/>
    <cellStyle name="40% - Accent1 5 6" xfId="2352" xr:uid="{00000000-0005-0000-0000-000083040000}"/>
    <cellStyle name="40% - Accent1 6" xfId="1241" xr:uid="{00000000-0005-0000-0000-000084040000}"/>
    <cellStyle name="40% - Accent1 6 2" xfId="6343" xr:uid="{00000000-0005-0000-0000-000085040000}"/>
    <cellStyle name="40% - Accent1 6 2 2" xfId="8585" xr:uid="{00000000-0005-0000-0000-000086040000}"/>
    <cellStyle name="40% - Accent1 6 2 2 2" xfId="15070" xr:uid="{00000000-0005-0000-0000-000087040000}"/>
    <cellStyle name="40% - Accent1 6 2 2 2 2" xfId="27741" xr:uid="{00000000-0005-0000-0000-000088040000}"/>
    <cellStyle name="40% - Accent1 6 2 2 3" xfId="22658" xr:uid="{00000000-0005-0000-0000-000089040000}"/>
    <cellStyle name="40% - Accent1 6 2 3" xfId="9552" xr:uid="{00000000-0005-0000-0000-00008A040000}"/>
    <cellStyle name="40% - Accent1 6 2 3 2" xfId="15911" xr:uid="{00000000-0005-0000-0000-00008B040000}"/>
    <cellStyle name="40% - Accent1 6 2 3 2 2" xfId="28552" xr:uid="{00000000-0005-0000-0000-00008C040000}"/>
    <cellStyle name="40% - Accent1 6 2 3 3" xfId="23536" xr:uid="{00000000-0005-0000-0000-00008D040000}"/>
    <cellStyle name="40% - Accent1 6 2 4" xfId="7713" xr:uid="{00000000-0005-0000-0000-00008E040000}"/>
    <cellStyle name="40% - Accent1 6 2 4 2" xfId="14211" xr:uid="{00000000-0005-0000-0000-00008F040000}"/>
    <cellStyle name="40% - Accent1 6 2 4 2 2" xfId="26937" xr:uid="{00000000-0005-0000-0000-000090040000}"/>
    <cellStyle name="40% - Accent1 6 2 4 3" xfId="22433" xr:uid="{00000000-0005-0000-0000-000091040000}"/>
    <cellStyle name="40% - Accent1 6 2 5" xfId="13001" xr:uid="{00000000-0005-0000-0000-000092040000}"/>
    <cellStyle name="40% - Accent1 6 2 5 2" xfId="25747" xr:uid="{00000000-0005-0000-0000-000093040000}"/>
    <cellStyle name="40% - Accent1 6 2 6" xfId="21126" xr:uid="{00000000-0005-0000-0000-000094040000}"/>
    <cellStyle name="40% - Accent1 6 3" xfId="36725" xr:uid="{00000000-0005-0000-0000-000095040000}"/>
    <cellStyle name="40% - Accent1 6 4" xfId="2353" xr:uid="{00000000-0005-0000-0000-000096040000}"/>
    <cellStyle name="40% - Accent1 6 5" xfId="37808" xr:uid="{00000000-0005-0000-0000-000097040000}"/>
    <cellStyle name="40% - Accent1 6 6" xfId="38080" xr:uid="{00000000-0005-0000-0000-000098040000}"/>
    <cellStyle name="40% - Accent1 7" xfId="2354" xr:uid="{00000000-0005-0000-0000-000099040000}"/>
    <cellStyle name="40% - Accent1 7 2" xfId="36726" xr:uid="{00000000-0005-0000-0000-00009A040000}"/>
    <cellStyle name="40% - Accent1 7 3" xfId="37740" xr:uid="{00000000-0005-0000-0000-00009B040000}"/>
    <cellStyle name="40% - Accent1 7 4" xfId="38018" xr:uid="{00000000-0005-0000-0000-00009C040000}"/>
    <cellStyle name="40% - Accent1 8" xfId="2355" xr:uid="{00000000-0005-0000-0000-00009D040000}"/>
    <cellStyle name="40% - Accent1 8 2" xfId="36727" xr:uid="{00000000-0005-0000-0000-00009E040000}"/>
    <cellStyle name="40% - Accent1 9" xfId="2356" xr:uid="{00000000-0005-0000-0000-00009F040000}"/>
    <cellStyle name="40% - Accent1 9 2" xfId="36728" xr:uid="{00000000-0005-0000-0000-0000A0040000}"/>
    <cellStyle name="40% - Accent2" xfId="673" builtinId="35" customBuiltin="1"/>
    <cellStyle name="40% - Accent2 10" xfId="2357" xr:uid="{00000000-0005-0000-0000-0000A2040000}"/>
    <cellStyle name="40% - Accent2 10 2" xfId="36729" xr:uid="{00000000-0005-0000-0000-0000A3040000}"/>
    <cellStyle name="40% - Accent2 11" xfId="2358" xr:uid="{00000000-0005-0000-0000-0000A4040000}"/>
    <cellStyle name="40% - Accent2 11 2" xfId="36730" xr:uid="{00000000-0005-0000-0000-0000A5040000}"/>
    <cellStyle name="40% - Accent2 12" xfId="2359" xr:uid="{00000000-0005-0000-0000-0000A6040000}"/>
    <cellStyle name="40% - Accent2 12 2" xfId="36731" xr:uid="{00000000-0005-0000-0000-0000A7040000}"/>
    <cellStyle name="40% - Accent2 13" xfId="7788" xr:uid="{00000000-0005-0000-0000-0000A8040000}"/>
    <cellStyle name="40% - Accent2 13 2" xfId="14283" xr:uid="{00000000-0005-0000-0000-0000A9040000}"/>
    <cellStyle name="40% - Accent2 13 2 2" xfId="26997" xr:uid="{00000000-0005-0000-0000-0000AA040000}"/>
    <cellStyle name="40% - Accent2 13 3" xfId="22490" xr:uid="{00000000-0005-0000-0000-0000AB040000}"/>
    <cellStyle name="40% - Accent2 13 4" xfId="36732" xr:uid="{00000000-0005-0000-0000-0000AC040000}"/>
    <cellStyle name="40% - Accent2 14" xfId="8635" xr:uid="{00000000-0005-0000-0000-0000AD040000}"/>
    <cellStyle name="40% - Accent2 14 2" xfId="15120" xr:uid="{00000000-0005-0000-0000-0000AE040000}"/>
    <cellStyle name="40% - Accent2 14 2 2" xfId="27789" xr:uid="{00000000-0005-0000-0000-0000AF040000}"/>
    <cellStyle name="40% - Accent2 14 3" xfId="22703" xr:uid="{00000000-0005-0000-0000-0000B0040000}"/>
    <cellStyle name="40% - Accent2 14 4" xfId="36733" xr:uid="{00000000-0005-0000-0000-0000B1040000}"/>
    <cellStyle name="40% - Accent2 15" xfId="6428" xr:uid="{00000000-0005-0000-0000-0000B2040000}"/>
    <cellStyle name="40% - Accent2 15 2" xfId="13051" xr:uid="{00000000-0005-0000-0000-0000B3040000}"/>
    <cellStyle name="40% - Accent2 15 2 2" xfId="25797" xr:uid="{00000000-0005-0000-0000-0000B4040000}"/>
    <cellStyle name="40% - Accent2 15 3" xfId="21177" xr:uid="{00000000-0005-0000-0000-0000B5040000}"/>
    <cellStyle name="40% - Accent2 15 4" xfId="36734" xr:uid="{00000000-0005-0000-0000-0000B6040000}"/>
    <cellStyle name="40% - Accent2 16" xfId="12020" xr:uid="{00000000-0005-0000-0000-0000B7040000}"/>
    <cellStyle name="40% - Accent2 16 2" xfId="24768" xr:uid="{00000000-0005-0000-0000-0000B8040000}"/>
    <cellStyle name="40% - Accent2 16 3" xfId="36735" xr:uid="{00000000-0005-0000-0000-0000B9040000}"/>
    <cellStyle name="40% - Accent2 17" xfId="36736" xr:uid="{00000000-0005-0000-0000-0000BA040000}"/>
    <cellStyle name="40% - Accent2 18" xfId="2198" xr:uid="{00000000-0005-0000-0000-0000BB040000}"/>
    <cellStyle name="40% - Accent2 19" xfId="37324" xr:uid="{00000000-0005-0000-0000-0000BC040000}"/>
    <cellStyle name="40% - Accent2 2" xfId="864" xr:uid="{00000000-0005-0000-0000-0000BD040000}"/>
    <cellStyle name="40% - Accent2 2 2" xfId="2361" xr:uid="{00000000-0005-0000-0000-0000BE040000}"/>
    <cellStyle name="40% - Accent2 2 3" xfId="2362" xr:uid="{00000000-0005-0000-0000-0000BF040000}"/>
    <cellStyle name="40% - Accent2 2 4" xfId="10143" xr:uid="{00000000-0005-0000-0000-0000C0040000}"/>
    <cellStyle name="40% - Accent2 2 5" xfId="9833" xr:uid="{00000000-0005-0000-0000-0000C1040000}"/>
    <cellStyle name="40% - Accent2 2 6" xfId="36737" xr:uid="{00000000-0005-0000-0000-0000C2040000}"/>
    <cellStyle name="40% - Accent2 2 7" xfId="2360" xr:uid="{00000000-0005-0000-0000-0000C3040000}"/>
    <cellStyle name="40% - Accent2 20" xfId="37391" xr:uid="{00000000-0005-0000-0000-0000C4040000}"/>
    <cellStyle name="40% - Accent2 21" xfId="37875" xr:uid="{00000000-0005-0000-0000-0000C5040000}"/>
    <cellStyle name="40% - Accent2 3" xfId="865" xr:uid="{00000000-0005-0000-0000-0000C6040000}"/>
    <cellStyle name="40% - Accent2 3 2" xfId="2364" xr:uid="{00000000-0005-0000-0000-0000C7040000}"/>
    <cellStyle name="40% - Accent2 3 3" xfId="3243" xr:uid="{00000000-0005-0000-0000-0000C8040000}"/>
    <cellStyle name="40% - Accent2 3 3 2" xfId="7872" xr:uid="{00000000-0005-0000-0000-0000C9040000}"/>
    <cellStyle name="40% - Accent2 3 3 2 2" xfId="14367" xr:uid="{00000000-0005-0000-0000-0000CA040000}"/>
    <cellStyle name="40% - Accent2 3 3 2 2 2" xfId="27055" xr:uid="{00000000-0005-0000-0000-0000CB040000}"/>
    <cellStyle name="40% - Accent2 3 3 2 3" xfId="22544" xr:uid="{00000000-0005-0000-0000-0000CC040000}"/>
    <cellStyle name="40% - Accent2 3 3 3" xfId="8795" xr:uid="{00000000-0005-0000-0000-0000CD040000}"/>
    <cellStyle name="40% - Accent2 3 3 3 2" xfId="15210" xr:uid="{00000000-0005-0000-0000-0000CE040000}"/>
    <cellStyle name="40% - Accent2 3 3 3 2 2" xfId="27868" xr:uid="{00000000-0005-0000-0000-0000CF040000}"/>
    <cellStyle name="40% - Accent2 3 3 3 3" xfId="22835" xr:uid="{00000000-0005-0000-0000-0000D0040000}"/>
    <cellStyle name="40% - Accent2 3 3 4" xfId="10145" xr:uid="{00000000-0005-0000-0000-0000D1040000}"/>
    <cellStyle name="40% - Accent2 3 3 5" xfId="6657" xr:uid="{00000000-0005-0000-0000-0000D2040000}"/>
    <cellStyle name="40% - Accent2 3 3 5 2" xfId="13244" xr:uid="{00000000-0005-0000-0000-0000D3040000}"/>
    <cellStyle name="40% - Accent2 3 3 5 2 2" xfId="25988" xr:uid="{00000000-0005-0000-0000-0000D4040000}"/>
    <cellStyle name="40% - Accent2 3 3 5 3" xfId="21397" xr:uid="{00000000-0005-0000-0000-0000D5040000}"/>
    <cellStyle name="40% - Accent2 3 3 6" xfId="12174" xr:uid="{00000000-0005-0000-0000-0000D6040000}"/>
    <cellStyle name="40% - Accent2 3 3 6 2" xfId="24920" xr:uid="{00000000-0005-0000-0000-0000D7040000}"/>
    <cellStyle name="40% - Accent2 3 3 7" xfId="21034" xr:uid="{00000000-0005-0000-0000-0000D8040000}"/>
    <cellStyle name="40% - Accent2 3 4" xfId="9834" xr:uid="{00000000-0005-0000-0000-0000D9040000}"/>
    <cellStyle name="40% - Accent2 3 5" xfId="17549" xr:uid="{00000000-0005-0000-0000-0000DA040000}"/>
    <cellStyle name="40% - Accent2 3 5 2" xfId="19128" xr:uid="{00000000-0005-0000-0000-0000DB040000}"/>
    <cellStyle name="40% - Accent2 3 5 2 2" xfId="32250" xr:uid="{00000000-0005-0000-0000-0000DC040000}"/>
    <cellStyle name="40% - Accent2 3 5 2 3" xfId="35269" xr:uid="{00000000-0005-0000-0000-0000DD040000}"/>
    <cellStyle name="40% - Accent2 3 5 3" xfId="30975" xr:uid="{00000000-0005-0000-0000-0000DE040000}"/>
    <cellStyle name="40% - Accent2 3 5 4" xfId="34393" xr:uid="{00000000-0005-0000-0000-0000DF040000}"/>
    <cellStyle name="40% - Accent2 3 6" xfId="36738" xr:uid="{00000000-0005-0000-0000-0000E0040000}"/>
    <cellStyle name="40% - Accent2 3 7" xfId="2363" xr:uid="{00000000-0005-0000-0000-0000E1040000}"/>
    <cellStyle name="40% - Accent2 4" xfId="866" xr:uid="{00000000-0005-0000-0000-0000E2040000}"/>
    <cellStyle name="40% - Accent2 4 2" xfId="2366" xr:uid="{00000000-0005-0000-0000-0000E3040000}"/>
    <cellStyle name="40% - Accent2 4 3" xfId="10147" xr:uid="{00000000-0005-0000-0000-0000E4040000}"/>
    <cellStyle name="40% - Accent2 4 4" xfId="9835" xr:uid="{00000000-0005-0000-0000-0000E5040000}"/>
    <cellStyle name="40% - Accent2 4 5" xfId="36739" xr:uid="{00000000-0005-0000-0000-0000E6040000}"/>
    <cellStyle name="40% - Accent2 4 6" xfId="2365" xr:uid="{00000000-0005-0000-0000-0000E7040000}"/>
    <cellStyle name="40% - Accent2 5" xfId="867" xr:uid="{00000000-0005-0000-0000-0000E8040000}"/>
    <cellStyle name="40% - Accent2 5 2" xfId="6344" xr:uid="{00000000-0005-0000-0000-0000E9040000}"/>
    <cellStyle name="40% - Accent2 5 2 2" xfId="8586" xr:uid="{00000000-0005-0000-0000-0000EA040000}"/>
    <cellStyle name="40% - Accent2 5 2 2 2" xfId="15071" xr:uid="{00000000-0005-0000-0000-0000EB040000}"/>
    <cellStyle name="40% - Accent2 5 2 2 2 2" xfId="27742" xr:uid="{00000000-0005-0000-0000-0000EC040000}"/>
    <cellStyle name="40% - Accent2 5 2 2 3" xfId="22659" xr:uid="{00000000-0005-0000-0000-0000ED040000}"/>
    <cellStyle name="40% - Accent2 5 2 3" xfId="9553" xr:uid="{00000000-0005-0000-0000-0000EE040000}"/>
    <cellStyle name="40% - Accent2 5 2 3 2" xfId="15912" xr:uid="{00000000-0005-0000-0000-0000EF040000}"/>
    <cellStyle name="40% - Accent2 5 2 3 2 2" xfId="28553" xr:uid="{00000000-0005-0000-0000-0000F0040000}"/>
    <cellStyle name="40% - Accent2 5 2 3 3" xfId="23537" xr:uid="{00000000-0005-0000-0000-0000F1040000}"/>
    <cellStyle name="40% - Accent2 5 2 4" xfId="10149" xr:uid="{00000000-0005-0000-0000-0000F2040000}"/>
    <cellStyle name="40% - Accent2 5 2 5" xfId="7714" xr:uid="{00000000-0005-0000-0000-0000F3040000}"/>
    <cellStyle name="40% - Accent2 5 2 5 2" xfId="14212" xr:uid="{00000000-0005-0000-0000-0000F4040000}"/>
    <cellStyle name="40% - Accent2 5 2 5 2 2" xfId="26938" xr:uid="{00000000-0005-0000-0000-0000F5040000}"/>
    <cellStyle name="40% - Accent2 5 2 5 3" xfId="22434" xr:uid="{00000000-0005-0000-0000-0000F6040000}"/>
    <cellStyle name="40% - Accent2 5 2 6" xfId="13002" xr:uid="{00000000-0005-0000-0000-0000F7040000}"/>
    <cellStyle name="40% - Accent2 5 2 6 2" xfId="25748" xr:uid="{00000000-0005-0000-0000-0000F8040000}"/>
    <cellStyle name="40% - Accent2 5 2 7" xfId="21127" xr:uid="{00000000-0005-0000-0000-0000F9040000}"/>
    <cellStyle name="40% - Accent2 5 3" xfId="9836" xr:uid="{00000000-0005-0000-0000-0000FA040000}"/>
    <cellStyle name="40% - Accent2 5 4" xfId="36740" xr:uid="{00000000-0005-0000-0000-0000FB040000}"/>
    <cellStyle name="40% - Accent2 5 5" xfId="2367" xr:uid="{00000000-0005-0000-0000-0000FC040000}"/>
    <cellStyle name="40% - Accent2 6" xfId="1243" xr:uid="{00000000-0005-0000-0000-0000FD040000}"/>
    <cellStyle name="40% - Accent2 6 2" xfId="36741" xr:uid="{00000000-0005-0000-0000-0000FE040000}"/>
    <cellStyle name="40% - Accent2 6 3" xfId="2368" xr:uid="{00000000-0005-0000-0000-0000FF040000}"/>
    <cellStyle name="40% - Accent2 6 4" xfId="37810" xr:uid="{00000000-0005-0000-0000-000000050000}"/>
    <cellStyle name="40% - Accent2 6 5" xfId="38082" xr:uid="{00000000-0005-0000-0000-000001050000}"/>
    <cellStyle name="40% - Accent2 7" xfId="2369" xr:uid="{00000000-0005-0000-0000-000002050000}"/>
    <cellStyle name="40% - Accent2 7 2" xfId="36742" xr:uid="{00000000-0005-0000-0000-000003050000}"/>
    <cellStyle name="40% - Accent2 7 3" xfId="37743" xr:uid="{00000000-0005-0000-0000-000004050000}"/>
    <cellStyle name="40% - Accent2 7 4" xfId="38021" xr:uid="{00000000-0005-0000-0000-000005050000}"/>
    <cellStyle name="40% - Accent2 8" xfId="2370" xr:uid="{00000000-0005-0000-0000-000006050000}"/>
    <cellStyle name="40% - Accent2 8 2" xfId="36743" xr:uid="{00000000-0005-0000-0000-000007050000}"/>
    <cellStyle name="40% - Accent2 9" xfId="2371" xr:uid="{00000000-0005-0000-0000-000008050000}"/>
    <cellStyle name="40% - Accent2 9 2" xfId="36744" xr:uid="{00000000-0005-0000-0000-000009050000}"/>
    <cellStyle name="40% - Accent3" xfId="677" builtinId="39" customBuiltin="1"/>
    <cellStyle name="40% - Accent3 10" xfId="2372" xr:uid="{00000000-0005-0000-0000-00000B050000}"/>
    <cellStyle name="40% - Accent3 10 2" xfId="36745" xr:uid="{00000000-0005-0000-0000-00000C050000}"/>
    <cellStyle name="40% - Accent3 11" xfId="2373" xr:uid="{00000000-0005-0000-0000-00000D050000}"/>
    <cellStyle name="40% - Accent3 11 2" xfId="36746" xr:uid="{00000000-0005-0000-0000-00000E050000}"/>
    <cellStyle name="40% - Accent3 12" xfId="2374" xr:uid="{00000000-0005-0000-0000-00000F050000}"/>
    <cellStyle name="40% - Accent3 12 2" xfId="36747" xr:uid="{00000000-0005-0000-0000-000010050000}"/>
    <cellStyle name="40% - Accent3 13" xfId="7790" xr:uid="{00000000-0005-0000-0000-000011050000}"/>
    <cellStyle name="40% - Accent3 13 2" xfId="14285" xr:uid="{00000000-0005-0000-0000-000012050000}"/>
    <cellStyle name="40% - Accent3 13 2 2" xfId="26999" xr:uid="{00000000-0005-0000-0000-000013050000}"/>
    <cellStyle name="40% - Accent3 13 3" xfId="22492" xr:uid="{00000000-0005-0000-0000-000014050000}"/>
    <cellStyle name="40% - Accent3 13 4" xfId="36748" xr:uid="{00000000-0005-0000-0000-000015050000}"/>
    <cellStyle name="40% - Accent3 14" xfId="8637" xr:uid="{00000000-0005-0000-0000-000016050000}"/>
    <cellStyle name="40% - Accent3 14 2" xfId="15122" xr:uid="{00000000-0005-0000-0000-000017050000}"/>
    <cellStyle name="40% - Accent3 14 2 2" xfId="27791" xr:uid="{00000000-0005-0000-0000-000018050000}"/>
    <cellStyle name="40% - Accent3 14 3" xfId="22705" xr:uid="{00000000-0005-0000-0000-000019050000}"/>
    <cellStyle name="40% - Accent3 14 4" xfId="36749" xr:uid="{00000000-0005-0000-0000-00001A050000}"/>
    <cellStyle name="40% - Accent3 15" xfId="6430" xr:uid="{00000000-0005-0000-0000-00001B050000}"/>
    <cellStyle name="40% - Accent3 15 2" xfId="13053" xr:uid="{00000000-0005-0000-0000-00001C050000}"/>
    <cellStyle name="40% - Accent3 15 2 2" xfId="25799" xr:uid="{00000000-0005-0000-0000-00001D050000}"/>
    <cellStyle name="40% - Accent3 15 3" xfId="21179" xr:uid="{00000000-0005-0000-0000-00001E050000}"/>
    <cellStyle name="40% - Accent3 15 4" xfId="36750" xr:uid="{00000000-0005-0000-0000-00001F050000}"/>
    <cellStyle name="40% - Accent3 16" xfId="12022" xr:uid="{00000000-0005-0000-0000-000020050000}"/>
    <cellStyle name="40% - Accent3 16 2" xfId="24770" xr:uid="{00000000-0005-0000-0000-000021050000}"/>
    <cellStyle name="40% - Accent3 16 3" xfId="36751" xr:uid="{00000000-0005-0000-0000-000022050000}"/>
    <cellStyle name="40% - Accent3 17" xfId="36752" xr:uid="{00000000-0005-0000-0000-000023050000}"/>
    <cellStyle name="40% - Accent3 18" xfId="2200" xr:uid="{00000000-0005-0000-0000-000024050000}"/>
    <cellStyle name="40% - Accent3 19" xfId="37326" xr:uid="{00000000-0005-0000-0000-000025050000}"/>
    <cellStyle name="40% - Accent3 2" xfId="868" xr:uid="{00000000-0005-0000-0000-000026050000}"/>
    <cellStyle name="40% - Accent3 2 2" xfId="2376" xr:uid="{00000000-0005-0000-0000-000027050000}"/>
    <cellStyle name="40% - Accent3 2 2 2" xfId="6345" xr:uid="{00000000-0005-0000-0000-000028050000}"/>
    <cellStyle name="40% - Accent3 2 2 2 2" xfId="8587" xr:uid="{00000000-0005-0000-0000-000029050000}"/>
    <cellStyle name="40% - Accent3 2 2 2 2 2" xfId="15072" xr:uid="{00000000-0005-0000-0000-00002A050000}"/>
    <cellStyle name="40% - Accent3 2 2 2 2 2 2" xfId="27743" xr:uid="{00000000-0005-0000-0000-00002B050000}"/>
    <cellStyle name="40% - Accent3 2 2 2 2 3" xfId="22660" xr:uid="{00000000-0005-0000-0000-00002C050000}"/>
    <cellStyle name="40% - Accent3 2 2 2 3" xfId="9554" xr:uid="{00000000-0005-0000-0000-00002D050000}"/>
    <cellStyle name="40% - Accent3 2 2 2 3 2" xfId="15913" xr:uid="{00000000-0005-0000-0000-00002E050000}"/>
    <cellStyle name="40% - Accent3 2 2 2 3 2 2" xfId="28554" xr:uid="{00000000-0005-0000-0000-00002F050000}"/>
    <cellStyle name="40% - Accent3 2 2 2 3 3" xfId="23538" xr:uid="{00000000-0005-0000-0000-000030050000}"/>
    <cellStyle name="40% - Accent3 2 2 2 4" xfId="7715" xr:uid="{00000000-0005-0000-0000-000031050000}"/>
    <cellStyle name="40% - Accent3 2 2 2 4 2" xfId="14213" xr:uid="{00000000-0005-0000-0000-000032050000}"/>
    <cellStyle name="40% - Accent3 2 2 2 4 2 2" xfId="26939" xr:uid="{00000000-0005-0000-0000-000033050000}"/>
    <cellStyle name="40% - Accent3 2 2 2 4 3" xfId="22435" xr:uid="{00000000-0005-0000-0000-000034050000}"/>
    <cellStyle name="40% - Accent3 2 2 2 5" xfId="13003" xr:uid="{00000000-0005-0000-0000-000035050000}"/>
    <cellStyle name="40% - Accent3 2 2 2 5 2" xfId="25749" xr:uid="{00000000-0005-0000-0000-000036050000}"/>
    <cellStyle name="40% - Accent3 2 2 2 6" xfId="21128" xr:uid="{00000000-0005-0000-0000-000037050000}"/>
    <cellStyle name="40% - Accent3 2 3" xfId="2377" xr:uid="{00000000-0005-0000-0000-000038050000}"/>
    <cellStyle name="40% - Accent3 2 4" xfId="10154" xr:uid="{00000000-0005-0000-0000-000039050000}"/>
    <cellStyle name="40% - Accent3 2 5" xfId="9837" xr:uid="{00000000-0005-0000-0000-00003A050000}"/>
    <cellStyle name="40% - Accent3 2 6" xfId="36753" xr:uid="{00000000-0005-0000-0000-00003B050000}"/>
    <cellStyle name="40% - Accent3 2 7" xfId="2375" xr:uid="{00000000-0005-0000-0000-00003C050000}"/>
    <cellStyle name="40% - Accent3 20" xfId="37394" xr:uid="{00000000-0005-0000-0000-00003D050000}"/>
    <cellStyle name="40% - Accent3 21" xfId="37878" xr:uid="{00000000-0005-0000-0000-00003E050000}"/>
    <cellStyle name="40% - Accent3 3" xfId="869" xr:uid="{00000000-0005-0000-0000-00003F050000}"/>
    <cellStyle name="40% - Accent3 3 2" xfId="2379" xr:uid="{00000000-0005-0000-0000-000040050000}"/>
    <cellStyle name="40% - Accent3 3 3" xfId="3244" xr:uid="{00000000-0005-0000-0000-000041050000}"/>
    <cellStyle name="40% - Accent3 3 3 2" xfId="7873" xr:uid="{00000000-0005-0000-0000-000042050000}"/>
    <cellStyle name="40% - Accent3 3 3 2 2" xfId="14368" xr:uid="{00000000-0005-0000-0000-000043050000}"/>
    <cellStyle name="40% - Accent3 3 3 2 2 2" xfId="27056" xr:uid="{00000000-0005-0000-0000-000044050000}"/>
    <cellStyle name="40% - Accent3 3 3 2 3" xfId="22545" xr:uid="{00000000-0005-0000-0000-000045050000}"/>
    <cellStyle name="40% - Accent3 3 3 3" xfId="8796" xr:uid="{00000000-0005-0000-0000-000046050000}"/>
    <cellStyle name="40% - Accent3 3 3 3 2" xfId="15211" xr:uid="{00000000-0005-0000-0000-000047050000}"/>
    <cellStyle name="40% - Accent3 3 3 3 2 2" xfId="27869" xr:uid="{00000000-0005-0000-0000-000048050000}"/>
    <cellStyle name="40% - Accent3 3 3 3 3" xfId="22836" xr:uid="{00000000-0005-0000-0000-000049050000}"/>
    <cellStyle name="40% - Accent3 3 3 4" xfId="10157" xr:uid="{00000000-0005-0000-0000-00004A050000}"/>
    <cellStyle name="40% - Accent3 3 3 5" xfId="6658" xr:uid="{00000000-0005-0000-0000-00004B050000}"/>
    <cellStyle name="40% - Accent3 3 3 5 2" xfId="13245" xr:uid="{00000000-0005-0000-0000-00004C050000}"/>
    <cellStyle name="40% - Accent3 3 3 5 2 2" xfId="25989" xr:uid="{00000000-0005-0000-0000-00004D050000}"/>
    <cellStyle name="40% - Accent3 3 3 5 3" xfId="21398" xr:uid="{00000000-0005-0000-0000-00004E050000}"/>
    <cellStyle name="40% - Accent3 3 3 6" xfId="12175" xr:uid="{00000000-0005-0000-0000-00004F050000}"/>
    <cellStyle name="40% - Accent3 3 3 6 2" xfId="24921" xr:uid="{00000000-0005-0000-0000-000050050000}"/>
    <cellStyle name="40% - Accent3 3 3 7" xfId="21035" xr:uid="{00000000-0005-0000-0000-000051050000}"/>
    <cellStyle name="40% - Accent3 3 4" xfId="9838" xr:uid="{00000000-0005-0000-0000-000052050000}"/>
    <cellStyle name="40% - Accent3 3 5" xfId="17550" xr:uid="{00000000-0005-0000-0000-000053050000}"/>
    <cellStyle name="40% - Accent3 3 5 2" xfId="19129" xr:uid="{00000000-0005-0000-0000-000054050000}"/>
    <cellStyle name="40% - Accent3 3 5 2 2" xfId="32251" xr:uid="{00000000-0005-0000-0000-000055050000}"/>
    <cellStyle name="40% - Accent3 3 5 2 3" xfId="35270" xr:uid="{00000000-0005-0000-0000-000056050000}"/>
    <cellStyle name="40% - Accent3 3 5 3" xfId="30976" xr:uid="{00000000-0005-0000-0000-000057050000}"/>
    <cellStyle name="40% - Accent3 3 5 4" xfId="34394" xr:uid="{00000000-0005-0000-0000-000058050000}"/>
    <cellStyle name="40% - Accent3 3 6" xfId="36754" xr:uid="{00000000-0005-0000-0000-000059050000}"/>
    <cellStyle name="40% - Accent3 3 7" xfId="2378" xr:uid="{00000000-0005-0000-0000-00005A050000}"/>
    <cellStyle name="40% - Accent3 4" xfId="870" xr:uid="{00000000-0005-0000-0000-00005B050000}"/>
    <cellStyle name="40% - Accent3 4 2" xfId="2381" xr:uid="{00000000-0005-0000-0000-00005C050000}"/>
    <cellStyle name="40% - Accent3 4 3" xfId="10158" xr:uid="{00000000-0005-0000-0000-00005D050000}"/>
    <cellStyle name="40% - Accent3 4 4" xfId="9839" xr:uid="{00000000-0005-0000-0000-00005E050000}"/>
    <cellStyle name="40% - Accent3 4 5" xfId="36755" xr:uid="{00000000-0005-0000-0000-00005F050000}"/>
    <cellStyle name="40% - Accent3 4 6" xfId="2380" xr:uid="{00000000-0005-0000-0000-000060050000}"/>
    <cellStyle name="40% - Accent3 5" xfId="871" xr:uid="{00000000-0005-0000-0000-000061050000}"/>
    <cellStyle name="40% - Accent3 5 2" xfId="10159" xr:uid="{00000000-0005-0000-0000-000062050000}"/>
    <cellStyle name="40% - Accent3 5 3" xfId="9840" xr:uid="{00000000-0005-0000-0000-000063050000}"/>
    <cellStyle name="40% - Accent3 5 4" xfId="36756" xr:uid="{00000000-0005-0000-0000-000064050000}"/>
    <cellStyle name="40% - Accent3 5 5" xfId="2382" xr:uid="{00000000-0005-0000-0000-000065050000}"/>
    <cellStyle name="40% - Accent3 6" xfId="1245" xr:uid="{00000000-0005-0000-0000-000066050000}"/>
    <cellStyle name="40% - Accent3 6 2" xfId="36757" xr:uid="{00000000-0005-0000-0000-000067050000}"/>
    <cellStyle name="40% - Accent3 6 3" xfId="2383" xr:uid="{00000000-0005-0000-0000-000068050000}"/>
    <cellStyle name="40% - Accent3 6 4" xfId="37812" xr:uid="{00000000-0005-0000-0000-000069050000}"/>
    <cellStyle name="40% - Accent3 6 5" xfId="38084" xr:uid="{00000000-0005-0000-0000-00006A050000}"/>
    <cellStyle name="40% - Accent3 7" xfId="2384" xr:uid="{00000000-0005-0000-0000-00006B050000}"/>
    <cellStyle name="40% - Accent3 7 2" xfId="36758" xr:uid="{00000000-0005-0000-0000-00006C050000}"/>
    <cellStyle name="40% - Accent3 7 3" xfId="37746" xr:uid="{00000000-0005-0000-0000-00006D050000}"/>
    <cellStyle name="40% - Accent3 7 4" xfId="38024" xr:uid="{00000000-0005-0000-0000-00006E050000}"/>
    <cellStyle name="40% - Accent3 8" xfId="2385" xr:uid="{00000000-0005-0000-0000-00006F050000}"/>
    <cellStyle name="40% - Accent3 8 2" xfId="36759" xr:uid="{00000000-0005-0000-0000-000070050000}"/>
    <cellStyle name="40% - Accent3 9" xfId="2386" xr:uid="{00000000-0005-0000-0000-000071050000}"/>
    <cellStyle name="40% - Accent3 9 2" xfId="36760" xr:uid="{00000000-0005-0000-0000-000072050000}"/>
    <cellStyle name="40% - Accent4" xfId="681" builtinId="43" customBuiltin="1"/>
    <cellStyle name="40% - Accent4 10" xfId="2387" xr:uid="{00000000-0005-0000-0000-000074050000}"/>
    <cellStyle name="40% - Accent4 10 2" xfId="36761" xr:uid="{00000000-0005-0000-0000-000075050000}"/>
    <cellStyle name="40% - Accent4 11" xfId="2388" xr:uid="{00000000-0005-0000-0000-000076050000}"/>
    <cellStyle name="40% - Accent4 11 2" xfId="36762" xr:uid="{00000000-0005-0000-0000-000077050000}"/>
    <cellStyle name="40% - Accent4 12" xfId="2389" xr:uid="{00000000-0005-0000-0000-000078050000}"/>
    <cellStyle name="40% - Accent4 12 2" xfId="36763" xr:uid="{00000000-0005-0000-0000-000079050000}"/>
    <cellStyle name="40% - Accent4 13" xfId="7792" xr:uid="{00000000-0005-0000-0000-00007A050000}"/>
    <cellStyle name="40% - Accent4 13 2" xfId="14287" xr:uid="{00000000-0005-0000-0000-00007B050000}"/>
    <cellStyle name="40% - Accent4 13 2 2" xfId="27001" xr:uid="{00000000-0005-0000-0000-00007C050000}"/>
    <cellStyle name="40% - Accent4 13 3" xfId="22494" xr:uid="{00000000-0005-0000-0000-00007D050000}"/>
    <cellStyle name="40% - Accent4 13 4" xfId="36764" xr:uid="{00000000-0005-0000-0000-00007E050000}"/>
    <cellStyle name="40% - Accent4 14" xfId="8639" xr:uid="{00000000-0005-0000-0000-00007F050000}"/>
    <cellStyle name="40% - Accent4 14 2" xfId="15124" xr:uid="{00000000-0005-0000-0000-000080050000}"/>
    <cellStyle name="40% - Accent4 14 2 2" xfId="27793" xr:uid="{00000000-0005-0000-0000-000081050000}"/>
    <cellStyle name="40% - Accent4 14 3" xfId="22707" xr:uid="{00000000-0005-0000-0000-000082050000}"/>
    <cellStyle name="40% - Accent4 14 4" xfId="36765" xr:uid="{00000000-0005-0000-0000-000083050000}"/>
    <cellStyle name="40% - Accent4 15" xfId="6432" xr:uid="{00000000-0005-0000-0000-000084050000}"/>
    <cellStyle name="40% - Accent4 15 2" xfId="13055" xr:uid="{00000000-0005-0000-0000-000085050000}"/>
    <cellStyle name="40% - Accent4 15 2 2" xfId="25801" xr:uid="{00000000-0005-0000-0000-000086050000}"/>
    <cellStyle name="40% - Accent4 15 3" xfId="21181" xr:uid="{00000000-0005-0000-0000-000087050000}"/>
    <cellStyle name="40% - Accent4 15 4" xfId="36766" xr:uid="{00000000-0005-0000-0000-000088050000}"/>
    <cellStyle name="40% - Accent4 16" xfId="12024" xr:uid="{00000000-0005-0000-0000-000089050000}"/>
    <cellStyle name="40% - Accent4 16 2" xfId="24772" xr:uid="{00000000-0005-0000-0000-00008A050000}"/>
    <cellStyle name="40% - Accent4 16 3" xfId="36767" xr:uid="{00000000-0005-0000-0000-00008B050000}"/>
    <cellStyle name="40% - Accent4 17" xfId="36768" xr:uid="{00000000-0005-0000-0000-00008C050000}"/>
    <cellStyle name="40% - Accent4 18" xfId="2202" xr:uid="{00000000-0005-0000-0000-00008D050000}"/>
    <cellStyle name="40% - Accent4 19" xfId="37328" xr:uid="{00000000-0005-0000-0000-00008E050000}"/>
    <cellStyle name="40% - Accent4 2" xfId="872" xr:uid="{00000000-0005-0000-0000-00008F050000}"/>
    <cellStyle name="40% - Accent4 2 2" xfId="2391" xr:uid="{00000000-0005-0000-0000-000090050000}"/>
    <cellStyle name="40% - Accent4 2 3" xfId="2392" xr:uid="{00000000-0005-0000-0000-000091050000}"/>
    <cellStyle name="40% - Accent4 2 4" xfId="10165" xr:uid="{00000000-0005-0000-0000-000092050000}"/>
    <cellStyle name="40% - Accent4 2 5" xfId="9841" xr:uid="{00000000-0005-0000-0000-000093050000}"/>
    <cellStyle name="40% - Accent4 2 6" xfId="36769" xr:uid="{00000000-0005-0000-0000-000094050000}"/>
    <cellStyle name="40% - Accent4 2 7" xfId="2390" xr:uid="{00000000-0005-0000-0000-000095050000}"/>
    <cellStyle name="40% - Accent4 20" xfId="37397" xr:uid="{00000000-0005-0000-0000-000096050000}"/>
    <cellStyle name="40% - Accent4 21" xfId="37881" xr:uid="{00000000-0005-0000-0000-000097050000}"/>
    <cellStyle name="40% - Accent4 3" xfId="873" xr:uid="{00000000-0005-0000-0000-000098050000}"/>
    <cellStyle name="40% - Accent4 3 2" xfId="2394" xr:uid="{00000000-0005-0000-0000-000099050000}"/>
    <cellStyle name="40% - Accent4 3 3" xfId="3245" xr:uid="{00000000-0005-0000-0000-00009A050000}"/>
    <cellStyle name="40% - Accent4 3 3 2" xfId="7874" xr:uid="{00000000-0005-0000-0000-00009B050000}"/>
    <cellStyle name="40% - Accent4 3 3 2 2" xfId="14369" xr:uid="{00000000-0005-0000-0000-00009C050000}"/>
    <cellStyle name="40% - Accent4 3 3 2 2 2" xfId="27057" xr:uid="{00000000-0005-0000-0000-00009D050000}"/>
    <cellStyle name="40% - Accent4 3 3 2 3" xfId="22546" xr:uid="{00000000-0005-0000-0000-00009E050000}"/>
    <cellStyle name="40% - Accent4 3 3 3" xfId="8797" xr:uid="{00000000-0005-0000-0000-00009F050000}"/>
    <cellStyle name="40% - Accent4 3 3 3 2" xfId="15212" xr:uid="{00000000-0005-0000-0000-0000A0050000}"/>
    <cellStyle name="40% - Accent4 3 3 3 2 2" xfId="27870" xr:uid="{00000000-0005-0000-0000-0000A1050000}"/>
    <cellStyle name="40% - Accent4 3 3 3 3" xfId="22837" xr:uid="{00000000-0005-0000-0000-0000A2050000}"/>
    <cellStyle name="40% - Accent4 3 3 4" xfId="10167" xr:uid="{00000000-0005-0000-0000-0000A3050000}"/>
    <cellStyle name="40% - Accent4 3 3 5" xfId="6659" xr:uid="{00000000-0005-0000-0000-0000A4050000}"/>
    <cellStyle name="40% - Accent4 3 3 5 2" xfId="13246" xr:uid="{00000000-0005-0000-0000-0000A5050000}"/>
    <cellStyle name="40% - Accent4 3 3 5 2 2" xfId="25990" xr:uid="{00000000-0005-0000-0000-0000A6050000}"/>
    <cellStyle name="40% - Accent4 3 3 5 3" xfId="21399" xr:uid="{00000000-0005-0000-0000-0000A7050000}"/>
    <cellStyle name="40% - Accent4 3 3 6" xfId="12176" xr:uid="{00000000-0005-0000-0000-0000A8050000}"/>
    <cellStyle name="40% - Accent4 3 3 6 2" xfId="24922" xr:uid="{00000000-0005-0000-0000-0000A9050000}"/>
    <cellStyle name="40% - Accent4 3 3 7" xfId="21036" xr:uid="{00000000-0005-0000-0000-0000AA050000}"/>
    <cellStyle name="40% - Accent4 3 4" xfId="9842" xr:uid="{00000000-0005-0000-0000-0000AB050000}"/>
    <cellStyle name="40% - Accent4 3 5" xfId="17551" xr:uid="{00000000-0005-0000-0000-0000AC050000}"/>
    <cellStyle name="40% - Accent4 3 5 2" xfId="19130" xr:uid="{00000000-0005-0000-0000-0000AD050000}"/>
    <cellStyle name="40% - Accent4 3 5 2 2" xfId="32252" xr:uid="{00000000-0005-0000-0000-0000AE050000}"/>
    <cellStyle name="40% - Accent4 3 5 2 3" xfId="35271" xr:uid="{00000000-0005-0000-0000-0000AF050000}"/>
    <cellStyle name="40% - Accent4 3 5 3" xfId="30977" xr:uid="{00000000-0005-0000-0000-0000B0050000}"/>
    <cellStyle name="40% - Accent4 3 5 4" xfId="34395" xr:uid="{00000000-0005-0000-0000-0000B1050000}"/>
    <cellStyle name="40% - Accent4 3 6" xfId="36770" xr:uid="{00000000-0005-0000-0000-0000B2050000}"/>
    <cellStyle name="40% - Accent4 3 7" xfId="2393" xr:uid="{00000000-0005-0000-0000-0000B3050000}"/>
    <cellStyle name="40% - Accent4 4" xfId="874" xr:uid="{00000000-0005-0000-0000-0000B4050000}"/>
    <cellStyle name="40% - Accent4 4 2" xfId="2396" xr:uid="{00000000-0005-0000-0000-0000B5050000}"/>
    <cellStyle name="40% - Accent4 4 3" xfId="10168" xr:uid="{00000000-0005-0000-0000-0000B6050000}"/>
    <cellStyle name="40% - Accent4 4 4" xfId="9843" xr:uid="{00000000-0005-0000-0000-0000B7050000}"/>
    <cellStyle name="40% - Accent4 4 5" xfId="36771" xr:uid="{00000000-0005-0000-0000-0000B8050000}"/>
    <cellStyle name="40% - Accent4 4 6" xfId="2395" xr:uid="{00000000-0005-0000-0000-0000B9050000}"/>
    <cellStyle name="40% - Accent4 5" xfId="875" xr:uid="{00000000-0005-0000-0000-0000BA050000}"/>
    <cellStyle name="40% - Accent4 5 2" xfId="6352" xr:uid="{00000000-0005-0000-0000-0000BB050000}"/>
    <cellStyle name="40% - Accent4 5 2 2" xfId="8592" xr:uid="{00000000-0005-0000-0000-0000BC050000}"/>
    <cellStyle name="40% - Accent4 5 2 2 2" xfId="15077" xr:uid="{00000000-0005-0000-0000-0000BD050000}"/>
    <cellStyle name="40% - Accent4 5 2 2 2 2" xfId="27748" xr:uid="{00000000-0005-0000-0000-0000BE050000}"/>
    <cellStyle name="40% - Accent4 5 2 2 3" xfId="22665" xr:uid="{00000000-0005-0000-0000-0000BF050000}"/>
    <cellStyle name="40% - Accent4 5 2 3" xfId="9559" xr:uid="{00000000-0005-0000-0000-0000C0050000}"/>
    <cellStyle name="40% - Accent4 5 2 3 2" xfId="15918" xr:uid="{00000000-0005-0000-0000-0000C1050000}"/>
    <cellStyle name="40% - Accent4 5 2 3 2 2" xfId="28559" xr:uid="{00000000-0005-0000-0000-0000C2050000}"/>
    <cellStyle name="40% - Accent4 5 2 3 3" xfId="23543" xr:uid="{00000000-0005-0000-0000-0000C3050000}"/>
    <cellStyle name="40% - Accent4 5 2 4" xfId="10169" xr:uid="{00000000-0005-0000-0000-0000C4050000}"/>
    <cellStyle name="40% - Accent4 5 2 5" xfId="7720" xr:uid="{00000000-0005-0000-0000-0000C5050000}"/>
    <cellStyle name="40% - Accent4 5 2 5 2" xfId="14218" xr:uid="{00000000-0005-0000-0000-0000C6050000}"/>
    <cellStyle name="40% - Accent4 5 2 5 2 2" xfId="26944" xr:uid="{00000000-0005-0000-0000-0000C7050000}"/>
    <cellStyle name="40% - Accent4 5 2 5 3" xfId="22440" xr:uid="{00000000-0005-0000-0000-0000C8050000}"/>
    <cellStyle name="40% - Accent4 5 2 6" xfId="13008" xr:uid="{00000000-0005-0000-0000-0000C9050000}"/>
    <cellStyle name="40% - Accent4 5 2 6 2" xfId="25754" xr:uid="{00000000-0005-0000-0000-0000CA050000}"/>
    <cellStyle name="40% - Accent4 5 2 7" xfId="21133" xr:uid="{00000000-0005-0000-0000-0000CB050000}"/>
    <cellStyle name="40% - Accent4 5 3" xfId="9844" xr:uid="{00000000-0005-0000-0000-0000CC050000}"/>
    <cellStyle name="40% - Accent4 5 4" xfId="36772" xr:uid="{00000000-0005-0000-0000-0000CD050000}"/>
    <cellStyle name="40% - Accent4 5 5" xfId="2397" xr:uid="{00000000-0005-0000-0000-0000CE050000}"/>
    <cellStyle name="40% - Accent4 6" xfId="1247" xr:uid="{00000000-0005-0000-0000-0000CF050000}"/>
    <cellStyle name="40% - Accent4 6 2" xfId="36773" xr:uid="{00000000-0005-0000-0000-0000D0050000}"/>
    <cellStyle name="40% - Accent4 6 3" xfId="2398" xr:uid="{00000000-0005-0000-0000-0000D1050000}"/>
    <cellStyle name="40% - Accent4 6 4" xfId="37814" xr:uid="{00000000-0005-0000-0000-0000D2050000}"/>
    <cellStyle name="40% - Accent4 6 5" xfId="38086" xr:uid="{00000000-0005-0000-0000-0000D3050000}"/>
    <cellStyle name="40% - Accent4 7" xfId="2399" xr:uid="{00000000-0005-0000-0000-0000D4050000}"/>
    <cellStyle name="40% - Accent4 7 2" xfId="36774" xr:uid="{00000000-0005-0000-0000-0000D5050000}"/>
    <cellStyle name="40% - Accent4 7 3" xfId="37749" xr:uid="{00000000-0005-0000-0000-0000D6050000}"/>
    <cellStyle name="40% - Accent4 7 4" xfId="38027" xr:uid="{00000000-0005-0000-0000-0000D7050000}"/>
    <cellStyle name="40% - Accent4 8" xfId="2400" xr:uid="{00000000-0005-0000-0000-0000D8050000}"/>
    <cellStyle name="40% - Accent4 8 2" xfId="36775" xr:uid="{00000000-0005-0000-0000-0000D9050000}"/>
    <cellStyle name="40% - Accent4 9" xfId="2401" xr:uid="{00000000-0005-0000-0000-0000DA050000}"/>
    <cellStyle name="40% - Accent4 9 2" xfId="36776" xr:uid="{00000000-0005-0000-0000-0000DB050000}"/>
    <cellStyle name="40% - Accent5" xfId="685" builtinId="47" customBuiltin="1"/>
    <cellStyle name="40% - Accent5 10" xfId="2402" xr:uid="{00000000-0005-0000-0000-0000DD050000}"/>
    <cellStyle name="40% - Accent5 10 2" xfId="36777" xr:uid="{00000000-0005-0000-0000-0000DE050000}"/>
    <cellStyle name="40% - Accent5 11" xfId="2403" xr:uid="{00000000-0005-0000-0000-0000DF050000}"/>
    <cellStyle name="40% - Accent5 11 2" xfId="36778" xr:uid="{00000000-0005-0000-0000-0000E0050000}"/>
    <cellStyle name="40% - Accent5 12" xfId="2404" xr:uid="{00000000-0005-0000-0000-0000E1050000}"/>
    <cellStyle name="40% - Accent5 12 2" xfId="36779" xr:uid="{00000000-0005-0000-0000-0000E2050000}"/>
    <cellStyle name="40% - Accent5 13" xfId="7794" xr:uid="{00000000-0005-0000-0000-0000E3050000}"/>
    <cellStyle name="40% - Accent5 13 2" xfId="14289" xr:uid="{00000000-0005-0000-0000-0000E4050000}"/>
    <cellStyle name="40% - Accent5 13 2 2" xfId="27003" xr:uid="{00000000-0005-0000-0000-0000E5050000}"/>
    <cellStyle name="40% - Accent5 13 3" xfId="22496" xr:uid="{00000000-0005-0000-0000-0000E6050000}"/>
    <cellStyle name="40% - Accent5 13 4" xfId="36780" xr:uid="{00000000-0005-0000-0000-0000E7050000}"/>
    <cellStyle name="40% - Accent5 14" xfId="8641" xr:uid="{00000000-0005-0000-0000-0000E8050000}"/>
    <cellStyle name="40% - Accent5 14 2" xfId="15126" xr:uid="{00000000-0005-0000-0000-0000E9050000}"/>
    <cellStyle name="40% - Accent5 14 2 2" xfId="27795" xr:uid="{00000000-0005-0000-0000-0000EA050000}"/>
    <cellStyle name="40% - Accent5 14 3" xfId="22709" xr:uid="{00000000-0005-0000-0000-0000EB050000}"/>
    <cellStyle name="40% - Accent5 14 4" xfId="36781" xr:uid="{00000000-0005-0000-0000-0000EC050000}"/>
    <cellStyle name="40% - Accent5 15" xfId="6434" xr:uid="{00000000-0005-0000-0000-0000ED050000}"/>
    <cellStyle name="40% - Accent5 15 2" xfId="13057" xr:uid="{00000000-0005-0000-0000-0000EE050000}"/>
    <cellStyle name="40% - Accent5 15 2 2" xfId="25803" xr:uid="{00000000-0005-0000-0000-0000EF050000}"/>
    <cellStyle name="40% - Accent5 15 3" xfId="21183" xr:uid="{00000000-0005-0000-0000-0000F0050000}"/>
    <cellStyle name="40% - Accent5 15 4" xfId="36782" xr:uid="{00000000-0005-0000-0000-0000F1050000}"/>
    <cellStyle name="40% - Accent5 16" xfId="12026" xr:uid="{00000000-0005-0000-0000-0000F2050000}"/>
    <cellStyle name="40% - Accent5 16 2" xfId="24774" xr:uid="{00000000-0005-0000-0000-0000F3050000}"/>
    <cellStyle name="40% - Accent5 16 3" xfId="36783" xr:uid="{00000000-0005-0000-0000-0000F4050000}"/>
    <cellStyle name="40% - Accent5 17" xfId="36784" xr:uid="{00000000-0005-0000-0000-0000F5050000}"/>
    <cellStyle name="40% - Accent5 18" xfId="2204" xr:uid="{00000000-0005-0000-0000-0000F6050000}"/>
    <cellStyle name="40% - Accent5 19" xfId="37330" xr:uid="{00000000-0005-0000-0000-0000F7050000}"/>
    <cellStyle name="40% - Accent5 2" xfId="876" xr:uid="{00000000-0005-0000-0000-0000F8050000}"/>
    <cellStyle name="40% - Accent5 2 2" xfId="2406" xr:uid="{00000000-0005-0000-0000-0000F9050000}"/>
    <cellStyle name="40% - Accent5 2 3" xfId="2407" xr:uid="{00000000-0005-0000-0000-0000FA050000}"/>
    <cellStyle name="40% - Accent5 2 4" xfId="10172" xr:uid="{00000000-0005-0000-0000-0000FB050000}"/>
    <cellStyle name="40% - Accent5 2 5" xfId="9845" xr:uid="{00000000-0005-0000-0000-0000FC050000}"/>
    <cellStyle name="40% - Accent5 2 6" xfId="36785" xr:uid="{00000000-0005-0000-0000-0000FD050000}"/>
    <cellStyle name="40% - Accent5 2 7" xfId="2405" xr:uid="{00000000-0005-0000-0000-0000FE050000}"/>
    <cellStyle name="40% - Accent5 20" xfId="37400" xr:uid="{00000000-0005-0000-0000-0000FF050000}"/>
    <cellStyle name="40% - Accent5 21" xfId="37884" xr:uid="{00000000-0005-0000-0000-000000060000}"/>
    <cellStyle name="40% - Accent5 3" xfId="877" xr:uid="{00000000-0005-0000-0000-000001060000}"/>
    <cellStyle name="40% - Accent5 3 2" xfId="2409" xr:uid="{00000000-0005-0000-0000-000002060000}"/>
    <cellStyle name="40% - Accent5 3 3" xfId="3246" xr:uid="{00000000-0005-0000-0000-000003060000}"/>
    <cellStyle name="40% - Accent5 3 3 2" xfId="7875" xr:uid="{00000000-0005-0000-0000-000004060000}"/>
    <cellStyle name="40% - Accent5 3 3 2 2" xfId="14370" xr:uid="{00000000-0005-0000-0000-000005060000}"/>
    <cellStyle name="40% - Accent5 3 3 2 2 2" xfId="27058" xr:uid="{00000000-0005-0000-0000-000006060000}"/>
    <cellStyle name="40% - Accent5 3 3 2 3" xfId="22547" xr:uid="{00000000-0005-0000-0000-000007060000}"/>
    <cellStyle name="40% - Accent5 3 3 3" xfId="8798" xr:uid="{00000000-0005-0000-0000-000008060000}"/>
    <cellStyle name="40% - Accent5 3 3 3 2" xfId="15213" xr:uid="{00000000-0005-0000-0000-000009060000}"/>
    <cellStyle name="40% - Accent5 3 3 3 2 2" xfId="27871" xr:uid="{00000000-0005-0000-0000-00000A060000}"/>
    <cellStyle name="40% - Accent5 3 3 3 3" xfId="22838" xr:uid="{00000000-0005-0000-0000-00000B060000}"/>
    <cellStyle name="40% - Accent5 3 3 4" xfId="10174" xr:uid="{00000000-0005-0000-0000-00000C060000}"/>
    <cellStyle name="40% - Accent5 3 3 5" xfId="6660" xr:uid="{00000000-0005-0000-0000-00000D060000}"/>
    <cellStyle name="40% - Accent5 3 3 5 2" xfId="13247" xr:uid="{00000000-0005-0000-0000-00000E060000}"/>
    <cellStyle name="40% - Accent5 3 3 5 2 2" xfId="25991" xr:uid="{00000000-0005-0000-0000-00000F060000}"/>
    <cellStyle name="40% - Accent5 3 3 5 3" xfId="21400" xr:uid="{00000000-0005-0000-0000-000010060000}"/>
    <cellStyle name="40% - Accent5 3 3 6" xfId="12177" xr:uid="{00000000-0005-0000-0000-000011060000}"/>
    <cellStyle name="40% - Accent5 3 3 6 2" xfId="24923" xr:uid="{00000000-0005-0000-0000-000012060000}"/>
    <cellStyle name="40% - Accent5 3 3 7" xfId="21037" xr:uid="{00000000-0005-0000-0000-000013060000}"/>
    <cellStyle name="40% - Accent5 3 4" xfId="9846" xr:uid="{00000000-0005-0000-0000-000014060000}"/>
    <cellStyle name="40% - Accent5 3 5" xfId="17552" xr:uid="{00000000-0005-0000-0000-000015060000}"/>
    <cellStyle name="40% - Accent5 3 5 2" xfId="19131" xr:uid="{00000000-0005-0000-0000-000016060000}"/>
    <cellStyle name="40% - Accent5 3 5 2 2" xfId="32253" xr:uid="{00000000-0005-0000-0000-000017060000}"/>
    <cellStyle name="40% - Accent5 3 5 2 3" xfId="35272" xr:uid="{00000000-0005-0000-0000-000018060000}"/>
    <cellStyle name="40% - Accent5 3 5 3" xfId="30978" xr:uid="{00000000-0005-0000-0000-000019060000}"/>
    <cellStyle name="40% - Accent5 3 5 4" xfId="34396" xr:uid="{00000000-0005-0000-0000-00001A060000}"/>
    <cellStyle name="40% - Accent5 3 6" xfId="36786" xr:uid="{00000000-0005-0000-0000-00001B060000}"/>
    <cellStyle name="40% - Accent5 3 7" xfId="2408" xr:uid="{00000000-0005-0000-0000-00001C060000}"/>
    <cellStyle name="40% - Accent5 4" xfId="878" xr:uid="{00000000-0005-0000-0000-00001D060000}"/>
    <cellStyle name="40% - Accent5 4 2" xfId="2411" xr:uid="{00000000-0005-0000-0000-00001E060000}"/>
    <cellStyle name="40% - Accent5 4 3" xfId="10176" xr:uid="{00000000-0005-0000-0000-00001F060000}"/>
    <cellStyle name="40% - Accent5 4 4" xfId="9847" xr:uid="{00000000-0005-0000-0000-000020060000}"/>
    <cellStyle name="40% - Accent5 4 5" xfId="36787" xr:uid="{00000000-0005-0000-0000-000021060000}"/>
    <cellStyle name="40% - Accent5 4 6" xfId="2410" xr:uid="{00000000-0005-0000-0000-000022060000}"/>
    <cellStyle name="40% - Accent5 5" xfId="879" xr:uid="{00000000-0005-0000-0000-000023060000}"/>
    <cellStyle name="40% - Accent5 5 2" xfId="6353" xr:uid="{00000000-0005-0000-0000-000024060000}"/>
    <cellStyle name="40% - Accent5 5 2 2" xfId="8593" xr:uid="{00000000-0005-0000-0000-000025060000}"/>
    <cellStyle name="40% - Accent5 5 2 2 2" xfId="15078" xr:uid="{00000000-0005-0000-0000-000026060000}"/>
    <cellStyle name="40% - Accent5 5 2 2 2 2" xfId="27749" xr:uid="{00000000-0005-0000-0000-000027060000}"/>
    <cellStyle name="40% - Accent5 5 2 2 3" xfId="22666" xr:uid="{00000000-0005-0000-0000-000028060000}"/>
    <cellStyle name="40% - Accent5 5 2 3" xfId="9560" xr:uid="{00000000-0005-0000-0000-000029060000}"/>
    <cellStyle name="40% - Accent5 5 2 3 2" xfId="15919" xr:uid="{00000000-0005-0000-0000-00002A060000}"/>
    <cellStyle name="40% - Accent5 5 2 3 2 2" xfId="28560" xr:uid="{00000000-0005-0000-0000-00002B060000}"/>
    <cellStyle name="40% - Accent5 5 2 3 3" xfId="23544" xr:uid="{00000000-0005-0000-0000-00002C060000}"/>
    <cellStyle name="40% - Accent5 5 2 4" xfId="10177" xr:uid="{00000000-0005-0000-0000-00002D060000}"/>
    <cellStyle name="40% - Accent5 5 2 5" xfId="7721" xr:uid="{00000000-0005-0000-0000-00002E060000}"/>
    <cellStyle name="40% - Accent5 5 2 5 2" xfId="14219" xr:uid="{00000000-0005-0000-0000-00002F060000}"/>
    <cellStyle name="40% - Accent5 5 2 5 2 2" xfId="26945" xr:uid="{00000000-0005-0000-0000-000030060000}"/>
    <cellStyle name="40% - Accent5 5 2 5 3" xfId="22441" xr:uid="{00000000-0005-0000-0000-000031060000}"/>
    <cellStyle name="40% - Accent5 5 2 6" xfId="13009" xr:uid="{00000000-0005-0000-0000-000032060000}"/>
    <cellStyle name="40% - Accent5 5 2 6 2" xfId="25755" xr:uid="{00000000-0005-0000-0000-000033060000}"/>
    <cellStyle name="40% - Accent5 5 2 7" xfId="21134" xr:uid="{00000000-0005-0000-0000-000034060000}"/>
    <cellStyle name="40% - Accent5 5 3" xfId="9848" xr:uid="{00000000-0005-0000-0000-000035060000}"/>
    <cellStyle name="40% - Accent5 5 4" xfId="36788" xr:uid="{00000000-0005-0000-0000-000036060000}"/>
    <cellStyle name="40% - Accent5 5 5" xfId="2412" xr:uid="{00000000-0005-0000-0000-000037060000}"/>
    <cellStyle name="40% - Accent5 6" xfId="1249" xr:uid="{00000000-0005-0000-0000-000038060000}"/>
    <cellStyle name="40% - Accent5 6 2" xfId="36789" xr:uid="{00000000-0005-0000-0000-000039060000}"/>
    <cellStyle name="40% - Accent5 6 3" xfId="2413" xr:uid="{00000000-0005-0000-0000-00003A060000}"/>
    <cellStyle name="40% - Accent5 6 4" xfId="37816" xr:uid="{00000000-0005-0000-0000-00003B060000}"/>
    <cellStyle name="40% - Accent5 6 5" xfId="38088" xr:uid="{00000000-0005-0000-0000-00003C060000}"/>
    <cellStyle name="40% - Accent5 7" xfId="2414" xr:uid="{00000000-0005-0000-0000-00003D060000}"/>
    <cellStyle name="40% - Accent5 7 2" xfId="36790" xr:uid="{00000000-0005-0000-0000-00003E060000}"/>
    <cellStyle name="40% - Accent5 7 3" xfId="37752" xr:uid="{00000000-0005-0000-0000-00003F060000}"/>
    <cellStyle name="40% - Accent5 7 4" xfId="38030" xr:uid="{00000000-0005-0000-0000-000040060000}"/>
    <cellStyle name="40% - Accent5 8" xfId="2415" xr:uid="{00000000-0005-0000-0000-000041060000}"/>
    <cellStyle name="40% - Accent5 8 2" xfId="36791" xr:uid="{00000000-0005-0000-0000-000042060000}"/>
    <cellStyle name="40% - Accent5 9" xfId="2416" xr:uid="{00000000-0005-0000-0000-000043060000}"/>
    <cellStyle name="40% - Accent5 9 2" xfId="36792" xr:uid="{00000000-0005-0000-0000-000044060000}"/>
    <cellStyle name="40% - Accent6" xfId="689" builtinId="51" customBuiltin="1"/>
    <cellStyle name="40% - Accent6 10" xfId="2417" xr:uid="{00000000-0005-0000-0000-000046060000}"/>
    <cellStyle name="40% - Accent6 10 2" xfId="36793" xr:uid="{00000000-0005-0000-0000-000047060000}"/>
    <cellStyle name="40% - Accent6 11" xfId="2418" xr:uid="{00000000-0005-0000-0000-000048060000}"/>
    <cellStyle name="40% - Accent6 11 2" xfId="36794" xr:uid="{00000000-0005-0000-0000-000049060000}"/>
    <cellStyle name="40% - Accent6 12" xfId="2419" xr:uid="{00000000-0005-0000-0000-00004A060000}"/>
    <cellStyle name="40% - Accent6 12 2" xfId="36795" xr:uid="{00000000-0005-0000-0000-00004B060000}"/>
    <cellStyle name="40% - Accent6 13" xfId="7796" xr:uid="{00000000-0005-0000-0000-00004C060000}"/>
    <cellStyle name="40% - Accent6 13 2" xfId="14291" xr:uid="{00000000-0005-0000-0000-00004D060000}"/>
    <cellStyle name="40% - Accent6 13 2 2" xfId="27005" xr:uid="{00000000-0005-0000-0000-00004E060000}"/>
    <cellStyle name="40% - Accent6 13 3" xfId="22498" xr:uid="{00000000-0005-0000-0000-00004F060000}"/>
    <cellStyle name="40% - Accent6 13 4" xfId="36796" xr:uid="{00000000-0005-0000-0000-000050060000}"/>
    <cellStyle name="40% - Accent6 14" xfId="8643" xr:uid="{00000000-0005-0000-0000-000051060000}"/>
    <cellStyle name="40% - Accent6 14 2" xfId="15128" xr:uid="{00000000-0005-0000-0000-000052060000}"/>
    <cellStyle name="40% - Accent6 14 2 2" xfId="27797" xr:uid="{00000000-0005-0000-0000-000053060000}"/>
    <cellStyle name="40% - Accent6 14 3" xfId="22711" xr:uid="{00000000-0005-0000-0000-000054060000}"/>
    <cellStyle name="40% - Accent6 14 4" xfId="36797" xr:uid="{00000000-0005-0000-0000-000055060000}"/>
    <cellStyle name="40% - Accent6 15" xfId="6436" xr:uid="{00000000-0005-0000-0000-000056060000}"/>
    <cellStyle name="40% - Accent6 15 2" xfId="13059" xr:uid="{00000000-0005-0000-0000-000057060000}"/>
    <cellStyle name="40% - Accent6 15 2 2" xfId="25805" xr:uid="{00000000-0005-0000-0000-000058060000}"/>
    <cellStyle name="40% - Accent6 15 3" xfId="21185" xr:uid="{00000000-0005-0000-0000-000059060000}"/>
    <cellStyle name="40% - Accent6 15 4" xfId="36798" xr:uid="{00000000-0005-0000-0000-00005A060000}"/>
    <cellStyle name="40% - Accent6 16" xfId="12028" xr:uid="{00000000-0005-0000-0000-00005B060000}"/>
    <cellStyle name="40% - Accent6 16 2" xfId="24776" xr:uid="{00000000-0005-0000-0000-00005C060000}"/>
    <cellStyle name="40% - Accent6 16 3" xfId="36799" xr:uid="{00000000-0005-0000-0000-00005D060000}"/>
    <cellStyle name="40% - Accent6 17" xfId="36800" xr:uid="{00000000-0005-0000-0000-00005E060000}"/>
    <cellStyle name="40% - Accent6 18" xfId="2206" xr:uid="{00000000-0005-0000-0000-00005F060000}"/>
    <cellStyle name="40% - Accent6 19" xfId="37332" xr:uid="{00000000-0005-0000-0000-000060060000}"/>
    <cellStyle name="40% - Accent6 2" xfId="880" xr:uid="{00000000-0005-0000-0000-000061060000}"/>
    <cellStyle name="40% - Accent6 2 2" xfId="2421" xr:uid="{00000000-0005-0000-0000-000062060000}"/>
    <cellStyle name="40% - Accent6 2 3" xfId="2422" xr:uid="{00000000-0005-0000-0000-000063060000}"/>
    <cellStyle name="40% - Accent6 2 4" xfId="10181" xr:uid="{00000000-0005-0000-0000-000064060000}"/>
    <cellStyle name="40% - Accent6 2 5" xfId="9849" xr:uid="{00000000-0005-0000-0000-000065060000}"/>
    <cellStyle name="40% - Accent6 2 6" xfId="36801" xr:uid="{00000000-0005-0000-0000-000066060000}"/>
    <cellStyle name="40% - Accent6 2 7" xfId="2420" xr:uid="{00000000-0005-0000-0000-000067060000}"/>
    <cellStyle name="40% - Accent6 20" xfId="37403" xr:uid="{00000000-0005-0000-0000-000068060000}"/>
    <cellStyle name="40% - Accent6 21" xfId="37887" xr:uid="{00000000-0005-0000-0000-000069060000}"/>
    <cellStyle name="40% - Accent6 3" xfId="881" xr:uid="{00000000-0005-0000-0000-00006A060000}"/>
    <cellStyle name="40% - Accent6 3 2" xfId="2424" xr:uid="{00000000-0005-0000-0000-00006B060000}"/>
    <cellStyle name="40% - Accent6 3 3" xfId="3247" xr:uid="{00000000-0005-0000-0000-00006C060000}"/>
    <cellStyle name="40% - Accent6 3 3 2" xfId="7876" xr:uid="{00000000-0005-0000-0000-00006D060000}"/>
    <cellStyle name="40% - Accent6 3 3 2 2" xfId="14371" xr:uid="{00000000-0005-0000-0000-00006E060000}"/>
    <cellStyle name="40% - Accent6 3 3 2 2 2" xfId="27059" xr:uid="{00000000-0005-0000-0000-00006F060000}"/>
    <cellStyle name="40% - Accent6 3 3 2 3" xfId="22548" xr:uid="{00000000-0005-0000-0000-000070060000}"/>
    <cellStyle name="40% - Accent6 3 3 3" xfId="8799" xr:uid="{00000000-0005-0000-0000-000071060000}"/>
    <cellStyle name="40% - Accent6 3 3 3 2" xfId="15214" xr:uid="{00000000-0005-0000-0000-000072060000}"/>
    <cellStyle name="40% - Accent6 3 3 3 2 2" xfId="27872" xr:uid="{00000000-0005-0000-0000-000073060000}"/>
    <cellStyle name="40% - Accent6 3 3 3 3" xfId="22839" xr:uid="{00000000-0005-0000-0000-000074060000}"/>
    <cellStyle name="40% - Accent6 3 3 4" xfId="10183" xr:uid="{00000000-0005-0000-0000-000075060000}"/>
    <cellStyle name="40% - Accent6 3 3 5" xfId="6661" xr:uid="{00000000-0005-0000-0000-000076060000}"/>
    <cellStyle name="40% - Accent6 3 3 5 2" xfId="13248" xr:uid="{00000000-0005-0000-0000-000077060000}"/>
    <cellStyle name="40% - Accent6 3 3 5 2 2" xfId="25992" xr:uid="{00000000-0005-0000-0000-000078060000}"/>
    <cellStyle name="40% - Accent6 3 3 5 3" xfId="21401" xr:uid="{00000000-0005-0000-0000-000079060000}"/>
    <cellStyle name="40% - Accent6 3 3 6" xfId="12178" xr:uid="{00000000-0005-0000-0000-00007A060000}"/>
    <cellStyle name="40% - Accent6 3 3 6 2" xfId="24924" xr:uid="{00000000-0005-0000-0000-00007B060000}"/>
    <cellStyle name="40% - Accent6 3 3 7" xfId="21038" xr:uid="{00000000-0005-0000-0000-00007C060000}"/>
    <cellStyle name="40% - Accent6 3 4" xfId="9850" xr:uid="{00000000-0005-0000-0000-00007D060000}"/>
    <cellStyle name="40% - Accent6 3 5" xfId="17553" xr:uid="{00000000-0005-0000-0000-00007E060000}"/>
    <cellStyle name="40% - Accent6 3 5 2" xfId="19132" xr:uid="{00000000-0005-0000-0000-00007F060000}"/>
    <cellStyle name="40% - Accent6 3 5 2 2" xfId="32254" xr:uid="{00000000-0005-0000-0000-000080060000}"/>
    <cellStyle name="40% - Accent6 3 5 2 3" xfId="35273" xr:uid="{00000000-0005-0000-0000-000081060000}"/>
    <cellStyle name="40% - Accent6 3 5 3" xfId="30979" xr:uid="{00000000-0005-0000-0000-000082060000}"/>
    <cellStyle name="40% - Accent6 3 5 4" xfId="34397" xr:uid="{00000000-0005-0000-0000-000083060000}"/>
    <cellStyle name="40% - Accent6 3 6" xfId="36802" xr:uid="{00000000-0005-0000-0000-000084060000}"/>
    <cellStyle name="40% - Accent6 3 7" xfId="2423" xr:uid="{00000000-0005-0000-0000-000085060000}"/>
    <cellStyle name="40% - Accent6 4" xfId="882" xr:uid="{00000000-0005-0000-0000-000086060000}"/>
    <cellStyle name="40% - Accent6 4 2" xfId="2426" xr:uid="{00000000-0005-0000-0000-000087060000}"/>
    <cellStyle name="40% - Accent6 4 3" xfId="10184" xr:uid="{00000000-0005-0000-0000-000088060000}"/>
    <cellStyle name="40% - Accent6 4 4" xfId="9851" xr:uid="{00000000-0005-0000-0000-000089060000}"/>
    <cellStyle name="40% - Accent6 4 5" xfId="36803" xr:uid="{00000000-0005-0000-0000-00008A060000}"/>
    <cellStyle name="40% - Accent6 4 6" xfId="2425" xr:uid="{00000000-0005-0000-0000-00008B060000}"/>
    <cellStyle name="40% - Accent6 5" xfId="883" xr:uid="{00000000-0005-0000-0000-00008C060000}"/>
    <cellStyle name="40% - Accent6 5 2" xfId="6354" xr:uid="{00000000-0005-0000-0000-00008D060000}"/>
    <cellStyle name="40% - Accent6 5 2 2" xfId="8594" xr:uid="{00000000-0005-0000-0000-00008E060000}"/>
    <cellStyle name="40% - Accent6 5 2 2 2" xfId="15079" xr:uid="{00000000-0005-0000-0000-00008F060000}"/>
    <cellStyle name="40% - Accent6 5 2 2 2 2" xfId="27750" xr:uid="{00000000-0005-0000-0000-000090060000}"/>
    <cellStyle name="40% - Accent6 5 2 2 3" xfId="22667" xr:uid="{00000000-0005-0000-0000-000091060000}"/>
    <cellStyle name="40% - Accent6 5 2 3" xfId="9561" xr:uid="{00000000-0005-0000-0000-000092060000}"/>
    <cellStyle name="40% - Accent6 5 2 3 2" xfId="15920" xr:uid="{00000000-0005-0000-0000-000093060000}"/>
    <cellStyle name="40% - Accent6 5 2 3 2 2" xfId="28561" xr:uid="{00000000-0005-0000-0000-000094060000}"/>
    <cellStyle name="40% - Accent6 5 2 3 3" xfId="23545" xr:uid="{00000000-0005-0000-0000-000095060000}"/>
    <cellStyle name="40% - Accent6 5 2 4" xfId="10186" xr:uid="{00000000-0005-0000-0000-000096060000}"/>
    <cellStyle name="40% - Accent6 5 2 5" xfId="7722" xr:uid="{00000000-0005-0000-0000-000097060000}"/>
    <cellStyle name="40% - Accent6 5 2 5 2" xfId="14220" xr:uid="{00000000-0005-0000-0000-000098060000}"/>
    <cellStyle name="40% - Accent6 5 2 5 2 2" xfId="26946" xr:uid="{00000000-0005-0000-0000-000099060000}"/>
    <cellStyle name="40% - Accent6 5 2 5 3" xfId="22442" xr:uid="{00000000-0005-0000-0000-00009A060000}"/>
    <cellStyle name="40% - Accent6 5 2 6" xfId="13010" xr:uid="{00000000-0005-0000-0000-00009B060000}"/>
    <cellStyle name="40% - Accent6 5 2 6 2" xfId="25756" xr:uid="{00000000-0005-0000-0000-00009C060000}"/>
    <cellStyle name="40% - Accent6 5 2 7" xfId="21135" xr:uid="{00000000-0005-0000-0000-00009D060000}"/>
    <cellStyle name="40% - Accent6 5 3" xfId="9852" xr:uid="{00000000-0005-0000-0000-00009E060000}"/>
    <cellStyle name="40% - Accent6 5 4" xfId="36804" xr:uid="{00000000-0005-0000-0000-00009F060000}"/>
    <cellStyle name="40% - Accent6 5 5" xfId="2427" xr:uid="{00000000-0005-0000-0000-0000A0060000}"/>
    <cellStyle name="40% - Accent6 6" xfId="1251" xr:uid="{00000000-0005-0000-0000-0000A1060000}"/>
    <cellStyle name="40% - Accent6 6 2" xfId="36805" xr:uid="{00000000-0005-0000-0000-0000A2060000}"/>
    <cellStyle name="40% - Accent6 6 3" xfId="2428" xr:uid="{00000000-0005-0000-0000-0000A3060000}"/>
    <cellStyle name="40% - Accent6 6 4" xfId="37818" xr:uid="{00000000-0005-0000-0000-0000A4060000}"/>
    <cellStyle name="40% - Accent6 6 5" xfId="38090" xr:uid="{00000000-0005-0000-0000-0000A5060000}"/>
    <cellStyle name="40% - Accent6 7" xfId="2429" xr:uid="{00000000-0005-0000-0000-0000A6060000}"/>
    <cellStyle name="40% - Accent6 7 2" xfId="36806" xr:uid="{00000000-0005-0000-0000-0000A7060000}"/>
    <cellStyle name="40% - Accent6 7 3" xfId="37755" xr:uid="{00000000-0005-0000-0000-0000A8060000}"/>
    <cellStyle name="40% - Accent6 7 4" xfId="38033" xr:uid="{00000000-0005-0000-0000-0000A9060000}"/>
    <cellStyle name="40% - Accent6 8" xfId="2430" xr:uid="{00000000-0005-0000-0000-0000AA060000}"/>
    <cellStyle name="40% - Accent6 8 2" xfId="36807" xr:uid="{00000000-0005-0000-0000-0000AB060000}"/>
    <cellStyle name="40% - Accent6 9" xfId="2431" xr:uid="{00000000-0005-0000-0000-0000AC060000}"/>
    <cellStyle name="40% - Accent6 9 2" xfId="36808" xr:uid="{00000000-0005-0000-0000-0000AD060000}"/>
    <cellStyle name="40% - Акцент1" xfId="6080" xr:uid="{00000000-0005-0000-0000-0000AE060000}"/>
    <cellStyle name="40% - Акцент2" xfId="6081" xr:uid="{00000000-0005-0000-0000-0000AF060000}"/>
    <cellStyle name="40% - Акцент3" xfId="6082" xr:uid="{00000000-0005-0000-0000-0000B0060000}"/>
    <cellStyle name="40% - Акцент4" xfId="6083" xr:uid="{00000000-0005-0000-0000-0000B1060000}"/>
    <cellStyle name="40% - Акцент5" xfId="6084" xr:uid="{00000000-0005-0000-0000-0000B2060000}"/>
    <cellStyle name="40% - Акцент6" xfId="6085" xr:uid="{00000000-0005-0000-0000-0000B3060000}"/>
    <cellStyle name="6" xfId="6086" xr:uid="{00000000-0005-0000-0000-0000B4060000}"/>
    <cellStyle name="6_BGCI P&amp;L" xfId="6245" xr:uid="{00000000-0005-0000-0000-0000B5060000}"/>
    <cellStyle name="60% - Accent1" xfId="670" builtinId="32" customBuiltin="1"/>
    <cellStyle name="60% - Accent1 10" xfId="2432" xr:uid="{00000000-0005-0000-0000-0000B7060000}"/>
    <cellStyle name="60% - Accent1 10 2" xfId="36809" xr:uid="{00000000-0005-0000-0000-0000B8060000}"/>
    <cellStyle name="60% - Accent1 11" xfId="2433" xr:uid="{00000000-0005-0000-0000-0000B9060000}"/>
    <cellStyle name="60% - Accent1 11 2" xfId="36810" xr:uid="{00000000-0005-0000-0000-0000BA060000}"/>
    <cellStyle name="60% - Accent1 12" xfId="2434" xr:uid="{00000000-0005-0000-0000-0000BB060000}"/>
    <cellStyle name="60% - Accent1 12 2" xfId="36811" xr:uid="{00000000-0005-0000-0000-0000BC060000}"/>
    <cellStyle name="60% - Accent1 13" xfId="36812" xr:uid="{00000000-0005-0000-0000-0000BD060000}"/>
    <cellStyle name="60% - Accent1 14" xfId="36813" xr:uid="{00000000-0005-0000-0000-0000BE060000}"/>
    <cellStyle name="60% - Accent1 15" xfId="36814" xr:uid="{00000000-0005-0000-0000-0000BF060000}"/>
    <cellStyle name="60% - Accent1 16" xfId="36815" xr:uid="{00000000-0005-0000-0000-0000C0060000}"/>
    <cellStyle name="60% - Accent1 17" xfId="36816" xr:uid="{00000000-0005-0000-0000-0000C1060000}"/>
    <cellStyle name="60% - Accent1 18" xfId="37389" xr:uid="{00000000-0005-0000-0000-0000C2060000}"/>
    <cellStyle name="60% - Accent1 19" xfId="37873" xr:uid="{00000000-0005-0000-0000-0000C3060000}"/>
    <cellStyle name="60% - Accent1 2" xfId="884" xr:uid="{00000000-0005-0000-0000-0000C4060000}"/>
    <cellStyle name="60% - Accent1 2 2" xfId="1260" xr:uid="{00000000-0005-0000-0000-0000C5060000}"/>
    <cellStyle name="60% - Accent1 2 2 2" xfId="2436" xr:uid="{00000000-0005-0000-0000-0000C6060000}"/>
    <cellStyle name="60% - Accent1 2 3" xfId="2437" xr:uid="{00000000-0005-0000-0000-0000C7060000}"/>
    <cellStyle name="60% - Accent1 2 4" xfId="10189" xr:uid="{00000000-0005-0000-0000-0000C8060000}"/>
    <cellStyle name="60% - Accent1 2 5" xfId="9853" xr:uid="{00000000-0005-0000-0000-0000C9060000}"/>
    <cellStyle name="60% - Accent1 2 6" xfId="36817" xr:uid="{00000000-0005-0000-0000-0000CA060000}"/>
    <cellStyle name="60% - Accent1 2 7" xfId="2435" xr:uid="{00000000-0005-0000-0000-0000CB060000}"/>
    <cellStyle name="60% - Accent1 3" xfId="885" xr:uid="{00000000-0005-0000-0000-0000CC060000}"/>
    <cellStyle name="60% - Accent1 3 2" xfId="2439" xr:uid="{00000000-0005-0000-0000-0000CD060000}"/>
    <cellStyle name="60% - Accent1 3 3" xfId="10191" xr:uid="{00000000-0005-0000-0000-0000CE060000}"/>
    <cellStyle name="60% - Accent1 3 4" xfId="9854" xr:uid="{00000000-0005-0000-0000-0000CF060000}"/>
    <cellStyle name="60% - Accent1 3 5" xfId="36818" xr:uid="{00000000-0005-0000-0000-0000D0060000}"/>
    <cellStyle name="60% - Accent1 3 6" xfId="2438" xr:uid="{00000000-0005-0000-0000-0000D1060000}"/>
    <cellStyle name="60% - Accent1 4" xfId="886" xr:uid="{00000000-0005-0000-0000-0000D2060000}"/>
    <cellStyle name="60% - Accent1 4 2" xfId="2441" xr:uid="{00000000-0005-0000-0000-0000D3060000}"/>
    <cellStyle name="60% - Accent1 4 3" xfId="10192" xr:uid="{00000000-0005-0000-0000-0000D4060000}"/>
    <cellStyle name="60% - Accent1 4 4" xfId="9855" xr:uid="{00000000-0005-0000-0000-0000D5060000}"/>
    <cellStyle name="60% - Accent1 4 5" xfId="36819" xr:uid="{00000000-0005-0000-0000-0000D6060000}"/>
    <cellStyle name="60% - Accent1 4 6" xfId="2440" xr:uid="{00000000-0005-0000-0000-0000D7060000}"/>
    <cellStyle name="60% - Accent1 5" xfId="887" xr:uid="{00000000-0005-0000-0000-0000D8060000}"/>
    <cellStyle name="60% - Accent1 5 2" xfId="10193" xr:uid="{00000000-0005-0000-0000-0000D9060000}"/>
    <cellStyle name="60% - Accent1 5 3" xfId="9856" xr:uid="{00000000-0005-0000-0000-0000DA060000}"/>
    <cellStyle name="60% - Accent1 5 4" xfId="36820" xr:uid="{00000000-0005-0000-0000-0000DB060000}"/>
    <cellStyle name="60% - Accent1 5 5" xfId="2442" xr:uid="{00000000-0005-0000-0000-0000DC060000}"/>
    <cellStyle name="60% - Accent1 6" xfId="2443" xr:uid="{00000000-0005-0000-0000-0000DD060000}"/>
    <cellStyle name="60% - Accent1 6 2" xfId="36821" xr:uid="{00000000-0005-0000-0000-0000DE060000}"/>
    <cellStyle name="60% - Accent1 6 3" xfId="37741" xr:uid="{00000000-0005-0000-0000-0000DF060000}"/>
    <cellStyle name="60% - Accent1 6 4" xfId="38019" xr:uid="{00000000-0005-0000-0000-0000E0060000}"/>
    <cellStyle name="60% - Accent1 7" xfId="2444" xr:uid="{00000000-0005-0000-0000-0000E1060000}"/>
    <cellStyle name="60% - Accent1 7 2" xfId="36822" xr:uid="{00000000-0005-0000-0000-0000E2060000}"/>
    <cellStyle name="60% - Accent1 8" xfId="2445" xr:uid="{00000000-0005-0000-0000-0000E3060000}"/>
    <cellStyle name="60% - Accent1 8 2" xfId="36823" xr:uid="{00000000-0005-0000-0000-0000E4060000}"/>
    <cellStyle name="60% - Accent1 9" xfId="2446" xr:uid="{00000000-0005-0000-0000-0000E5060000}"/>
    <cellStyle name="60% - Accent1 9 2" xfId="36824" xr:uid="{00000000-0005-0000-0000-0000E6060000}"/>
    <cellStyle name="60% - Accent2" xfId="674" builtinId="36" customBuiltin="1"/>
    <cellStyle name="60% - Accent2 10" xfId="2447" xr:uid="{00000000-0005-0000-0000-0000E8060000}"/>
    <cellStyle name="60% - Accent2 10 2" xfId="36825" xr:uid="{00000000-0005-0000-0000-0000E9060000}"/>
    <cellStyle name="60% - Accent2 11" xfId="2448" xr:uid="{00000000-0005-0000-0000-0000EA060000}"/>
    <cellStyle name="60% - Accent2 11 2" xfId="36826" xr:uid="{00000000-0005-0000-0000-0000EB060000}"/>
    <cellStyle name="60% - Accent2 12" xfId="2449" xr:uid="{00000000-0005-0000-0000-0000EC060000}"/>
    <cellStyle name="60% - Accent2 12 2" xfId="36827" xr:uid="{00000000-0005-0000-0000-0000ED060000}"/>
    <cellStyle name="60% - Accent2 13" xfId="36828" xr:uid="{00000000-0005-0000-0000-0000EE060000}"/>
    <cellStyle name="60% - Accent2 14" xfId="36829" xr:uid="{00000000-0005-0000-0000-0000EF060000}"/>
    <cellStyle name="60% - Accent2 15" xfId="36830" xr:uid="{00000000-0005-0000-0000-0000F0060000}"/>
    <cellStyle name="60% - Accent2 16" xfId="36831" xr:uid="{00000000-0005-0000-0000-0000F1060000}"/>
    <cellStyle name="60% - Accent2 17" xfId="36832" xr:uid="{00000000-0005-0000-0000-0000F2060000}"/>
    <cellStyle name="60% - Accent2 18" xfId="37392" xr:uid="{00000000-0005-0000-0000-0000F3060000}"/>
    <cellStyle name="60% - Accent2 19" xfId="37876" xr:uid="{00000000-0005-0000-0000-0000F4060000}"/>
    <cellStyle name="60% - Accent2 2" xfId="888" xr:uid="{00000000-0005-0000-0000-0000F5060000}"/>
    <cellStyle name="60% - Accent2 2 2" xfId="1261" xr:uid="{00000000-0005-0000-0000-0000F6060000}"/>
    <cellStyle name="60% - Accent2 2 2 2" xfId="2451" xr:uid="{00000000-0005-0000-0000-0000F7060000}"/>
    <cellStyle name="60% - Accent2 2 3" xfId="2452" xr:uid="{00000000-0005-0000-0000-0000F8060000}"/>
    <cellStyle name="60% - Accent2 2 4" xfId="10197" xr:uid="{00000000-0005-0000-0000-0000F9060000}"/>
    <cellStyle name="60% - Accent2 2 5" xfId="9857" xr:uid="{00000000-0005-0000-0000-0000FA060000}"/>
    <cellStyle name="60% - Accent2 2 6" xfId="36833" xr:uid="{00000000-0005-0000-0000-0000FB060000}"/>
    <cellStyle name="60% - Accent2 2 7" xfId="2450" xr:uid="{00000000-0005-0000-0000-0000FC060000}"/>
    <cellStyle name="60% - Accent2 3" xfId="889" xr:uid="{00000000-0005-0000-0000-0000FD060000}"/>
    <cellStyle name="60% - Accent2 3 2" xfId="2454" xr:uid="{00000000-0005-0000-0000-0000FE060000}"/>
    <cellStyle name="60% - Accent2 3 3" xfId="10198" xr:uid="{00000000-0005-0000-0000-0000FF060000}"/>
    <cellStyle name="60% - Accent2 3 4" xfId="9858" xr:uid="{00000000-0005-0000-0000-000000070000}"/>
    <cellStyle name="60% - Accent2 3 5" xfId="36834" xr:uid="{00000000-0005-0000-0000-000001070000}"/>
    <cellStyle name="60% - Accent2 3 6" xfId="2453" xr:uid="{00000000-0005-0000-0000-000002070000}"/>
    <cellStyle name="60% - Accent2 4" xfId="890" xr:uid="{00000000-0005-0000-0000-000003070000}"/>
    <cellStyle name="60% - Accent2 4 2" xfId="2456" xr:uid="{00000000-0005-0000-0000-000004070000}"/>
    <cellStyle name="60% - Accent2 4 3" xfId="10199" xr:uid="{00000000-0005-0000-0000-000005070000}"/>
    <cellStyle name="60% - Accent2 4 4" xfId="9859" xr:uid="{00000000-0005-0000-0000-000006070000}"/>
    <cellStyle name="60% - Accent2 4 5" xfId="36835" xr:uid="{00000000-0005-0000-0000-000007070000}"/>
    <cellStyle name="60% - Accent2 4 6" xfId="2455" xr:uid="{00000000-0005-0000-0000-000008070000}"/>
    <cellStyle name="60% - Accent2 5" xfId="891" xr:uid="{00000000-0005-0000-0000-000009070000}"/>
    <cellStyle name="60% - Accent2 5 2" xfId="10201" xr:uid="{00000000-0005-0000-0000-00000A070000}"/>
    <cellStyle name="60% - Accent2 5 3" xfId="9860" xr:uid="{00000000-0005-0000-0000-00000B070000}"/>
    <cellStyle name="60% - Accent2 5 4" xfId="36836" xr:uid="{00000000-0005-0000-0000-00000C070000}"/>
    <cellStyle name="60% - Accent2 5 5" xfId="2457" xr:uid="{00000000-0005-0000-0000-00000D070000}"/>
    <cellStyle name="60% - Accent2 6" xfId="2458" xr:uid="{00000000-0005-0000-0000-00000E070000}"/>
    <cellStyle name="60% - Accent2 6 2" xfId="36837" xr:uid="{00000000-0005-0000-0000-00000F070000}"/>
    <cellStyle name="60% - Accent2 6 3" xfId="37744" xr:uid="{00000000-0005-0000-0000-000010070000}"/>
    <cellStyle name="60% - Accent2 6 4" xfId="38022" xr:uid="{00000000-0005-0000-0000-000011070000}"/>
    <cellStyle name="60% - Accent2 7" xfId="2459" xr:uid="{00000000-0005-0000-0000-000012070000}"/>
    <cellStyle name="60% - Accent2 7 2" xfId="36838" xr:uid="{00000000-0005-0000-0000-000013070000}"/>
    <cellStyle name="60% - Accent2 8" xfId="2460" xr:uid="{00000000-0005-0000-0000-000014070000}"/>
    <cellStyle name="60% - Accent2 8 2" xfId="36839" xr:uid="{00000000-0005-0000-0000-000015070000}"/>
    <cellStyle name="60% - Accent2 9" xfId="2461" xr:uid="{00000000-0005-0000-0000-000016070000}"/>
    <cellStyle name="60% - Accent2 9 2" xfId="36840" xr:uid="{00000000-0005-0000-0000-000017070000}"/>
    <cellStyle name="60% - Accent3" xfId="678" builtinId="40" customBuiltin="1"/>
    <cellStyle name="60% - Accent3 10" xfId="2462" xr:uid="{00000000-0005-0000-0000-000019070000}"/>
    <cellStyle name="60% - Accent3 10 2" xfId="36841" xr:uid="{00000000-0005-0000-0000-00001A070000}"/>
    <cellStyle name="60% - Accent3 11" xfId="2463" xr:uid="{00000000-0005-0000-0000-00001B070000}"/>
    <cellStyle name="60% - Accent3 11 2" xfId="36842" xr:uid="{00000000-0005-0000-0000-00001C070000}"/>
    <cellStyle name="60% - Accent3 12" xfId="2464" xr:uid="{00000000-0005-0000-0000-00001D070000}"/>
    <cellStyle name="60% - Accent3 12 2" xfId="36843" xr:uid="{00000000-0005-0000-0000-00001E070000}"/>
    <cellStyle name="60% - Accent3 13" xfId="36844" xr:uid="{00000000-0005-0000-0000-00001F070000}"/>
    <cellStyle name="60% - Accent3 14" xfId="36845" xr:uid="{00000000-0005-0000-0000-000020070000}"/>
    <cellStyle name="60% - Accent3 15" xfId="36846" xr:uid="{00000000-0005-0000-0000-000021070000}"/>
    <cellStyle name="60% - Accent3 16" xfId="36847" xr:uid="{00000000-0005-0000-0000-000022070000}"/>
    <cellStyle name="60% - Accent3 17" xfId="36848" xr:uid="{00000000-0005-0000-0000-000023070000}"/>
    <cellStyle name="60% - Accent3 18" xfId="37395" xr:uid="{00000000-0005-0000-0000-000024070000}"/>
    <cellStyle name="60% - Accent3 19" xfId="37879" xr:uid="{00000000-0005-0000-0000-000025070000}"/>
    <cellStyle name="60% - Accent3 2" xfId="892" xr:uid="{00000000-0005-0000-0000-000026070000}"/>
    <cellStyle name="60% - Accent3 2 2" xfId="1262" xr:uid="{00000000-0005-0000-0000-000027070000}"/>
    <cellStyle name="60% - Accent3 2 2 2" xfId="6355" xr:uid="{00000000-0005-0000-0000-000028070000}"/>
    <cellStyle name="60% - Accent3 2 2 3" xfId="2466" xr:uid="{00000000-0005-0000-0000-000029070000}"/>
    <cellStyle name="60% - Accent3 2 3" xfId="2467" xr:uid="{00000000-0005-0000-0000-00002A070000}"/>
    <cellStyle name="60% - Accent3 2 4" xfId="10208" xr:uid="{00000000-0005-0000-0000-00002B070000}"/>
    <cellStyle name="60% - Accent3 2 5" xfId="9861" xr:uid="{00000000-0005-0000-0000-00002C070000}"/>
    <cellStyle name="60% - Accent3 2 6" xfId="36849" xr:uid="{00000000-0005-0000-0000-00002D070000}"/>
    <cellStyle name="60% - Accent3 2 7" xfId="2465" xr:uid="{00000000-0005-0000-0000-00002E070000}"/>
    <cellStyle name="60% - Accent3 3" xfId="893" xr:uid="{00000000-0005-0000-0000-00002F070000}"/>
    <cellStyle name="60% - Accent3 3 2" xfId="2469" xr:uid="{00000000-0005-0000-0000-000030070000}"/>
    <cellStyle name="60% - Accent3 3 3" xfId="10211" xr:uid="{00000000-0005-0000-0000-000031070000}"/>
    <cellStyle name="60% - Accent3 3 4" xfId="9862" xr:uid="{00000000-0005-0000-0000-000032070000}"/>
    <cellStyle name="60% - Accent3 3 5" xfId="36850" xr:uid="{00000000-0005-0000-0000-000033070000}"/>
    <cellStyle name="60% - Accent3 3 6" xfId="2468" xr:uid="{00000000-0005-0000-0000-000034070000}"/>
    <cellStyle name="60% - Accent3 4" xfId="894" xr:uid="{00000000-0005-0000-0000-000035070000}"/>
    <cellStyle name="60% - Accent3 4 2" xfId="2471" xr:uid="{00000000-0005-0000-0000-000036070000}"/>
    <cellStyle name="60% - Accent3 4 3" xfId="10212" xr:uid="{00000000-0005-0000-0000-000037070000}"/>
    <cellStyle name="60% - Accent3 4 4" xfId="9863" xr:uid="{00000000-0005-0000-0000-000038070000}"/>
    <cellStyle name="60% - Accent3 4 5" xfId="36851" xr:uid="{00000000-0005-0000-0000-000039070000}"/>
    <cellStyle name="60% - Accent3 4 6" xfId="2470" xr:uid="{00000000-0005-0000-0000-00003A070000}"/>
    <cellStyle name="60% - Accent3 5" xfId="895" xr:uid="{00000000-0005-0000-0000-00003B070000}"/>
    <cellStyle name="60% - Accent3 5 2" xfId="10213" xr:uid="{00000000-0005-0000-0000-00003C070000}"/>
    <cellStyle name="60% - Accent3 5 3" xfId="9864" xr:uid="{00000000-0005-0000-0000-00003D070000}"/>
    <cellStyle name="60% - Accent3 5 4" xfId="36852" xr:uid="{00000000-0005-0000-0000-00003E070000}"/>
    <cellStyle name="60% - Accent3 5 5" xfId="2472" xr:uid="{00000000-0005-0000-0000-00003F070000}"/>
    <cellStyle name="60% - Accent3 6" xfId="2473" xr:uid="{00000000-0005-0000-0000-000040070000}"/>
    <cellStyle name="60% - Accent3 6 2" xfId="36853" xr:uid="{00000000-0005-0000-0000-000041070000}"/>
    <cellStyle name="60% - Accent3 6 3" xfId="37747" xr:uid="{00000000-0005-0000-0000-000042070000}"/>
    <cellStyle name="60% - Accent3 6 4" xfId="38025" xr:uid="{00000000-0005-0000-0000-000043070000}"/>
    <cellStyle name="60% - Accent3 7" xfId="2474" xr:uid="{00000000-0005-0000-0000-000044070000}"/>
    <cellStyle name="60% - Accent3 7 2" xfId="36854" xr:uid="{00000000-0005-0000-0000-000045070000}"/>
    <cellStyle name="60% - Accent3 8" xfId="2475" xr:uid="{00000000-0005-0000-0000-000046070000}"/>
    <cellStyle name="60% - Accent3 8 2" xfId="36855" xr:uid="{00000000-0005-0000-0000-000047070000}"/>
    <cellStyle name="60% - Accent3 9" xfId="2476" xr:uid="{00000000-0005-0000-0000-000048070000}"/>
    <cellStyle name="60% - Accent3 9 2" xfId="36856" xr:uid="{00000000-0005-0000-0000-000049070000}"/>
    <cellStyle name="60% - Accent4" xfId="682" builtinId="44" customBuiltin="1"/>
    <cellStyle name="60% - Accent4 10" xfId="2477" xr:uid="{00000000-0005-0000-0000-00004B070000}"/>
    <cellStyle name="60% - Accent4 10 2" xfId="36857" xr:uid="{00000000-0005-0000-0000-00004C070000}"/>
    <cellStyle name="60% - Accent4 11" xfId="2478" xr:uid="{00000000-0005-0000-0000-00004D070000}"/>
    <cellStyle name="60% - Accent4 11 2" xfId="36858" xr:uid="{00000000-0005-0000-0000-00004E070000}"/>
    <cellStyle name="60% - Accent4 12" xfId="2479" xr:uid="{00000000-0005-0000-0000-00004F070000}"/>
    <cellStyle name="60% - Accent4 12 2" xfId="36859" xr:uid="{00000000-0005-0000-0000-000050070000}"/>
    <cellStyle name="60% - Accent4 13" xfId="36860" xr:uid="{00000000-0005-0000-0000-000051070000}"/>
    <cellStyle name="60% - Accent4 14" xfId="36861" xr:uid="{00000000-0005-0000-0000-000052070000}"/>
    <cellStyle name="60% - Accent4 15" xfId="36862" xr:uid="{00000000-0005-0000-0000-000053070000}"/>
    <cellStyle name="60% - Accent4 16" xfId="36863" xr:uid="{00000000-0005-0000-0000-000054070000}"/>
    <cellStyle name="60% - Accent4 17" xfId="36864" xr:uid="{00000000-0005-0000-0000-000055070000}"/>
    <cellStyle name="60% - Accent4 18" xfId="37398" xr:uid="{00000000-0005-0000-0000-000056070000}"/>
    <cellStyle name="60% - Accent4 19" xfId="37882" xr:uid="{00000000-0005-0000-0000-000057070000}"/>
    <cellStyle name="60% - Accent4 2" xfId="896" xr:uid="{00000000-0005-0000-0000-000058070000}"/>
    <cellStyle name="60% - Accent4 2 2" xfId="1263" xr:uid="{00000000-0005-0000-0000-000059070000}"/>
    <cellStyle name="60% - Accent4 2 2 2" xfId="6356" xr:uid="{00000000-0005-0000-0000-00005A070000}"/>
    <cellStyle name="60% - Accent4 2 2 3" xfId="2481" xr:uid="{00000000-0005-0000-0000-00005B070000}"/>
    <cellStyle name="60% - Accent4 2 3" xfId="2482" xr:uid="{00000000-0005-0000-0000-00005C070000}"/>
    <cellStyle name="60% - Accent4 2 4" xfId="10217" xr:uid="{00000000-0005-0000-0000-00005D070000}"/>
    <cellStyle name="60% - Accent4 2 5" xfId="9865" xr:uid="{00000000-0005-0000-0000-00005E070000}"/>
    <cellStyle name="60% - Accent4 2 6" xfId="36865" xr:uid="{00000000-0005-0000-0000-00005F070000}"/>
    <cellStyle name="60% - Accent4 2 7" xfId="2480" xr:uid="{00000000-0005-0000-0000-000060070000}"/>
    <cellStyle name="60% - Accent4 3" xfId="897" xr:uid="{00000000-0005-0000-0000-000061070000}"/>
    <cellStyle name="60% - Accent4 3 2" xfId="2484" xr:uid="{00000000-0005-0000-0000-000062070000}"/>
    <cellStyle name="60% - Accent4 3 3" xfId="10219" xr:uid="{00000000-0005-0000-0000-000063070000}"/>
    <cellStyle name="60% - Accent4 3 4" xfId="9866" xr:uid="{00000000-0005-0000-0000-000064070000}"/>
    <cellStyle name="60% - Accent4 3 5" xfId="36866" xr:uid="{00000000-0005-0000-0000-000065070000}"/>
    <cellStyle name="60% - Accent4 3 6" xfId="2483" xr:uid="{00000000-0005-0000-0000-000066070000}"/>
    <cellStyle name="60% - Accent4 4" xfId="898" xr:uid="{00000000-0005-0000-0000-000067070000}"/>
    <cellStyle name="60% - Accent4 4 2" xfId="2486" xr:uid="{00000000-0005-0000-0000-000068070000}"/>
    <cellStyle name="60% - Accent4 4 3" xfId="10220" xr:uid="{00000000-0005-0000-0000-000069070000}"/>
    <cellStyle name="60% - Accent4 4 4" xfId="9867" xr:uid="{00000000-0005-0000-0000-00006A070000}"/>
    <cellStyle name="60% - Accent4 4 5" xfId="36867" xr:uid="{00000000-0005-0000-0000-00006B070000}"/>
    <cellStyle name="60% - Accent4 4 6" xfId="2485" xr:uid="{00000000-0005-0000-0000-00006C070000}"/>
    <cellStyle name="60% - Accent4 5" xfId="899" xr:uid="{00000000-0005-0000-0000-00006D070000}"/>
    <cellStyle name="60% - Accent4 5 2" xfId="10222" xr:uid="{00000000-0005-0000-0000-00006E070000}"/>
    <cellStyle name="60% - Accent4 5 3" xfId="9868" xr:uid="{00000000-0005-0000-0000-00006F070000}"/>
    <cellStyle name="60% - Accent4 5 4" xfId="36868" xr:uid="{00000000-0005-0000-0000-000070070000}"/>
    <cellStyle name="60% - Accent4 5 5" xfId="2487" xr:uid="{00000000-0005-0000-0000-000071070000}"/>
    <cellStyle name="60% - Accent4 6" xfId="2488" xr:uid="{00000000-0005-0000-0000-000072070000}"/>
    <cellStyle name="60% - Accent4 6 2" xfId="36869" xr:uid="{00000000-0005-0000-0000-000073070000}"/>
    <cellStyle name="60% - Accent4 6 3" xfId="37750" xr:uid="{00000000-0005-0000-0000-000074070000}"/>
    <cellStyle name="60% - Accent4 6 4" xfId="38028" xr:uid="{00000000-0005-0000-0000-000075070000}"/>
    <cellStyle name="60% - Accent4 7" xfId="2489" xr:uid="{00000000-0005-0000-0000-000076070000}"/>
    <cellStyle name="60% - Accent4 7 2" xfId="36870" xr:uid="{00000000-0005-0000-0000-000077070000}"/>
    <cellStyle name="60% - Accent4 8" xfId="2490" xr:uid="{00000000-0005-0000-0000-000078070000}"/>
    <cellStyle name="60% - Accent4 8 2" xfId="36871" xr:uid="{00000000-0005-0000-0000-000079070000}"/>
    <cellStyle name="60% - Accent4 9" xfId="2491" xr:uid="{00000000-0005-0000-0000-00007A070000}"/>
    <cellStyle name="60% - Accent4 9 2" xfId="36872" xr:uid="{00000000-0005-0000-0000-00007B070000}"/>
    <cellStyle name="60% - Accent5" xfId="686" builtinId="48" customBuiltin="1"/>
    <cellStyle name="60% - Accent5 10" xfId="2492" xr:uid="{00000000-0005-0000-0000-00007D070000}"/>
    <cellStyle name="60% - Accent5 10 2" xfId="36873" xr:uid="{00000000-0005-0000-0000-00007E070000}"/>
    <cellStyle name="60% - Accent5 11" xfId="2493" xr:uid="{00000000-0005-0000-0000-00007F070000}"/>
    <cellStyle name="60% - Accent5 11 2" xfId="36874" xr:uid="{00000000-0005-0000-0000-000080070000}"/>
    <cellStyle name="60% - Accent5 12" xfId="2494" xr:uid="{00000000-0005-0000-0000-000081070000}"/>
    <cellStyle name="60% - Accent5 12 2" xfId="36875" xr:uid="{00000000-0005-0000-0000-000082070000}"/>
    <cellStyle name="60% - Accent5 13" xfId="36876" xr:uid="{00000000-0005-0000-0000-000083070000}"/>
    <cellStyle name="60% - Accent5 14" xfId="36877" xr:uid="{00000000-0005-0000-0000-000084070000}"/>
    <cellStyle name="60% - Accent5 15" xfId="36878" xr:uid="{00000000-0005-0000-0000-000085070000}"/>
    <cellStyle name="60% - Accent5 16" xfId="36879" xr:uid="{00000000-0005-0000-0000-000086070000}"/>
    <cellStyle name="60% - Accent5 17" xfId="36880" xr:uid="{00000000-0005-0000-0000-000087070000}"/>
    <cellStyle name="60% - Accent5 18" xfId="37401" xr:uid="{00000000-0005-0000-0000-000088070000}"/>
    <cellStyle name="60% - Accent5 19" xfId="37885" xr:uid="{00000000-0005-0000-0000-000089070000}"/>
    <cellStyle name="60% - Accent5 2" xfId="900" xr:uid="{00000000-0005-0000-0000-00008A070000}"/>
    <cellStyle name="60% - Accent5 2 2" xfId="1264" xr:uid="{00000000-0005-0000-0000-00008B070000}"/>
    <cellStyle name="60% - Accent5 2 2 2" xfId="2496" xr:uid="{00000000-0005-0000-0000-00008C070000}"/>
    <cellStyle name="60% - Accent5 2 3" xfId="2497" xr:uid="{00000000-0005-0000-0000-00008D070000}"/>
    <cellStyle name="60% - Accent5 2 4" xfId="10223" xr:uid="{00000000-0005-0000-0000-00008E070000}"/>
    <cellStyle name="60% - Accent5 2 5" xfId="9869" xr:uid="{00000000-0005-0000-0000-00008F070000}"/>
    <cellStyle name="60% - Accent5 2 6" xfId="36881" xr:uid="{00000000-0005-0000-0000-000090070000}"/>
    <cellStyle name="60% - Accent5 2 7" xfId="2495" xr:uid="{00000000-0005-0000-0000-000091070000}"/>
    <cellStyle name="60% - Accent5 3" xfId="901" xr:uid="{00000000-0005-0000-0000-000092070000}"/>
    <cellStyle name="60% - Accent5 3 2" xfId="2499" xr:uid="{00000000-0005-0000-0000-000093070000}"/>
    <cellStyle name="60% - Accent5 3 3" xfId="10225" xr:uid="{00000000-0005-0000-0000-000094070000}"/>
    <cellStyle name="60% - Accent5 3 4" xfId="9870" xr:uid="{00000000-0005-0000-0000-000095070000}"/>
    <cellStyle name="60% - Accent5 3 5" xfId="36882" xr:uid="{00000000-0005-0000-0000-000096070000}"/>
    <cellStyle name="60% - Accent5 3 6" xfId="2498" xr:uid="{00000000-0005-0000-0000-000097070000}"/>
    <cellStyle name="60% - Accent5 4" xfId="902" xr:uid="{00000000-0005-0000-0000-000098070000}"/>
    <cellStyle name="60% - Accent5 4 2" xfId="2501" xr:uid="{00000000-0005-0000-0000-000099070000}"/>
    <cellStyle name="60% - Accent5 4 3" xfId="10227" xr:uid="{00000000-0005-0000-0000-00009A070000}"/>
    <cellStyle name="60% - Accent5 4 4" xfId="9871" xr:uid="{00000000-0005-0000-0000-00009B070000}"/>
    <cellStyle name="60% - Accent5 4 5" xfId="36883" xr:uid="{00000000-0005-0000-0000-00009C070000}"/>
    <cellStyle name="60% - Accent5 4 6" xfId="2500" xr:uid="{00000000-0005-0000-0000-00009D070000}"/>
    <cellStyle name="60% - Accent5 5" xfId="903" xr:uid="{00000000-0005-0000-0000-00009E070000}"/>
    <cellStyle name="60% - Accent5 5 2" xfId="10229" xr:uid="{00000000-0005-0000-0000-00009F070000}"/>
    <cellStyle name="60% - Accent5 5 3" xfId="9872" xr:uid="{00000000-0005-0000-0000-0000A0070000}"/>
    <cellStyle name="60% - Accent5 5 4" xfId="36884" xr:uid="{00000000-0005-0000-0000-0000A1070000}"/>
    <cellStyle name="60% - Accent5 5 5" xfId="2502" xr:uid="{00000000-0005-0000-0000-0000A2070000}"/>
    <cellStyle name="60% - Accent5 6" xfId="2503" xr:uid="{00000000-0005-0000-0000-0000A3070000}"/>
    <cellStyle name="60% - Accent5 6 2" xfId="36885" xr:uid="{00000000-0005-0000-0000-0000A4070000}"/>
    <cellStyle name="60% - Accent5 6 3" xfId="37753" xr:uid="{00000000-0005-0000-0000-0000A5070000}"/>
    <cellStyle name="60% - Accent5 6 4" xfId="38031" xr:uid="{00000000-0005-0000-0000-0000A6070000}"/>
    <cellStyle name="60% - Accent5 7" xfId="2504" xr:uid="{00000000-0005-0000-0000-0000A7070000}"/>
    <cellStyle name="60% - Accent5 7 2" xfId="36886" xr:uid="{00000000-0005-0000-0000-0000A8070000}"/>
    <cellStyle name="60% - Accent5 8" xfId="2505" xr:uid="{00000000-0005-0000-0000-0000A9070000}"/>
    <cellStyle name="60% - Accent5 8 2" xfId="36887" xr:uid="{00000000-0005-0000-0000-0000AA070000}"/>
    <cellStyle name="60% - Accent5 9" xfId="2506" xr:uid="{00000000-0005-0000-0000-0000AB070000}"/>
    <cellStyle name="60% - Accent5 9 2" xfId="36888" xr:uid="{00000000-0005-0000-0000-0000AC070000}"/>
    <cellStyle name="60% - Accent6" xfId="690" builtinId="52" customBuiltin="1"/>
    <cellStyle name="60% - Accent6 10" xfId="2507" xr:uid="{00000000-0005-0000-0000-0000AE070000}"/>
    <cellStyle name="60% - Accent6 10 2" xfId="36889" xr:uid="{00000000-0005-0000-0000-0000AF070000}"/>
    <cellStyle name="60% - Accent6 11" xfId="2508" xr:uid="{00000000-0005-0000-0000-0000B0070000}"/>
    <cellStyle name="60% - Accent6 11 2" xfId="36890" xr:uid="{00000000-0005-0000-0000-0000B1070000}"/>
    <cellStyle name="60% - Accent6 12" xfId="2509" xr:uid="{00000000-0005-0000-0000-0000B2070000}"/>
    <cellStyle name="60% - Accent6 12 2" xfId="36891" xr:uid="{00000000-0005-0000-0000-0000B3070000}"/>
    <cellStyle name="60% - Accent6 13" xfId="36892" xr:uid="{00000000-0005-0000-0000-0000B4070000}"/>
    <cellStyle name="60% - Accent6 14" xfId="36893" xr:uid="{00000000-0005-0000-0000-0000B5070000}"/>
    <cellStyle name="60% - Accent6 15" xfId="36894" xr:uid="{00000000-0005-0000-0000-0000B6070000}"/>
    <cellStyle name="60% - Accent6 16" xfId="36895" xr:uid="{00000000-0005-0000-0000-0000B7070000}"/>
    <cellStyle name="60% - Accent6 17" xfId="36896" xr:uid="{00000000-0005-0000-0000-0000B8070000}"/>
    <cellStyle name="60% - Accent6 18" xfId="37404" xr:uid="{00000000-0005-0000-0000-0000B9070000}"/>
    <cellStyle name="60% - Accent6 19" xfId="37888" xr:uid="{00000000-0005-0000-0000-0000BA070000}"/>
    <cellStyle name="60% - Accent6 2" xfId="904" xr:uid="{00000000-0005-0000-0000-0000BB070000}"/>
    <cellStyle name="60% - Accent6 2 2" xfId="1265" xr:uid="{00000000-0005-0000-0000-0000BC070000}"/>
    <cellStyle name="60% - Accent6 2 2 2" xfId="6357" xr:uid="{00000000-0005-0000-0000-0000BD070000}"/>
    <cellStyle name="60% - Accent6 2 2 3" xfId="2511" xr:uid="{00000000-0005-0000-0000-0000BE070000}"/>
    <cellStyle name="60% - Accent6 2 3" xfId="2512" xr:uid="{00000000-0005-0000-0000-0000BF070000}"/>
    <cellStyle name="60% - Accent6 2 4" xfId="10233" xr:uid="{00000000-0005-0000-0000-0000C0070000}"/>
    <cellStyle name="60% - Accent6 2 5" xfId="9873" xr:uid="{00000000-0005-0000-0000-0000C1070000}"/>
    <cellStyle name="60% - Accent6 2 6" xfId="36897" xr:uid="{00000000-0005-0000-0000-0000C2070000}"/>
    <cellStyle name="60% - Accent6 2 7" xfId="2510" xr:uid="{00000000-0005-0000-0000-0000C3070000}"/>
    <cellStyle name="60% - Accent6 3" xfId="905" xr:uid="{00000000-0005-0000-0000-0000C4070000}"/>
    <cellStyle name="60% - Accent6 3 2" xfId="2514" xr:uid="{00000000-0005-0000-0000-0000C5070000}"/>
    <cellStyle name="60% - Accent6 3 3" xfId="10235" xr:uid="{00000000-0005-0000-0000-0000C6070000}"/>
    <cellStyle name="60% - Accent6 3 4" xfId="9874" xr:uid="{00000000-0005-0000-0000-0000C7070000}"/>
    <cellStyle name="60% - Accent6 3 5" xfId="36898" xr:uid="{00000000-0005-0000-0000-0000C8070000}"/>
    <cellStyle name="60% - Accent6 3 6" xfId="2513" xr:uid="{00000000-0005-0000-0000-0000C9070000}"/>
    <cellStyle name="60% - Accent6 4" xfId="906" xr:uid="{00000000-0005-0000-0000-0000CA070000}"/>
    <cellStyle name="60% - Accent6 4 2" xfId="2516" xr:uid="{00000000-0005-0000-0000-0000CB070000}"/>
    <cellStyle name="60% - Accent6 4 3" xfId="10236" xr:uid="{00000000-0005-0000-0000-0000CC070000}"/>
    <cellStyle name="60% - Accent6 4 4" xfId="9875" xr:uid="{00000000-0005-0000-0000-0000CD070000}"/>
    <cellStyle name="60% - Accent6 4 5" xfId="36899" xr:uid="{00000000-0005-0000-0000-0000CE070000}"/>
    <cellStyle name="60% - Accent6 4 6" xfId="2515" xr:uid="{00000000-0005-0000-0000-0000CF070000}"/>
    <cellStyle name="60% - Accent6 5" xfId="907" xr:uid="{00000000-0005-0000-0000-0000D0070000}"/>
    <cellStyle name="60% - Accent6 5 2" xfId="10237" xr:uid="{00000000-0005-0000-0000-0000D1070000}"/>
    <cellStyle name="60% - Accent6 5 3" xfId="9876" xr:uid="{00000000-0005-0000-0000-0000D2070000}"/>
    <cellStyle name="60% - Accent6 5 4" xfId="36900" xr:uid="{00000000-0005-0000-0000-0000D3070000}"/>
    <cellStyle name="60% - Accent6 5 5" xfId="2517" xr:uid="{00000000-0005-0000-0000-0000D4070000}"/>
    <cellStyle name="60% - Accent6 6" xfId="2518" xr:uid="{00000000-0005-0000-0000-0000D5070000}"/>
    <cellStyle name="60% - Accent6 6 2" xfId="36901" xr:uid="{00000000-0005-0000-0000-0000D6070000}"/>
    <cellStyle name="60% - Accent6 6 3" xfId="37756" xr:uid="{00000000-0005-0000-0000-0000D7070000}"/>
    <cellStyle name="60% - Accent6 6 4" xfId="38034" xr:uid="{00000000-0005-0000-0000-0000D8070000}"/>
    <cellStyle name="60% - Accent6 7" xfId="2519" xr:uid="{00000000-0005-0000-0000-0000D9070000}"/>
    <cellStyle name="60% - Accent6 7 2" xfId="36902" xr:uid="{00000000-0005-0000-0000-0000DA070000}"/>
    <cellStyle name="60% - Accent6 8" xfId="2520" xr:uid="{00000000-0005-0000-0000-0000DB070000}"/>
    <cellStyle name="60% - Accent6 8 2" xfId="36903" xr:uid="{00000000-0005-0000-0000-0000DC070000}"/>
    <cellStyle name="60% - Accent6 9" xfId="2521" xr:uid="{00000000-0005-0000-0000-0000DD070000}"/>
    <cellStyle name="60% - Accent6 9 2" xfId="36904" xr:uid="{00000000-0005-0000-0000-0000DE070000}"/>
    <cellStyle name="60% - Акцент1" xfId="6087" xr:uid="{00000000-0005-0000-0000-0000DF070000}"/>
    <cellStyle name="60% - Акцент2" xfId="6088" xr:uid="{00000000-0005-0000-0000-0000E0070000}"/>
    <cellStyle name="60% - Акцент3" xfId="6089" xr:uid="{00000000-0005-0000-0000-0000E1070000}"/>
    <cellStyle name="60% - Акцент4" xfId="6090" xr:uid="{00000000-0005-0000-0000-0000E2070000}"/>
    <cellStyle name="60% - Акцент5" xfId="6091" xr:uid="{00000000-0005-0000-0000-0000E3070000}"/>
    <cellStyle name="60% - Акцент6" xfId="6092" xr:uid="{00000000-0005-0000-0000-0000E4070000}"/>
    <cellStyle name="8" xfId="3248" xr:uid="{00000000-0005-0000-0000-0000E5070000}"/>
    <cellStyle name="8 10" xfId="31160" xr:uid="{00000000-0005-0000-0000-0000E6070000}"/>
    <cellStyle name="8 11" xfId="30775" xr:uid="{00000000-0005-0000-0000-0000E7070000}"/>
    <cellStyle name="8 2" xfId="8800" xr:uid="{00000000-0005-0000-0000-0000E8070000}"/>
    <cellStyle name="8 2 2" xfId="11665" xr:uid="{00000000-0005-0000-0000-0000E9070000}"/>
    <cellStyle name="8 2 2 2" xfId="16923" xr:uid="{00000000-0005-0000-0000-0000EA070000}"/>
    <cellStyle name="8 2 2 2 2" xfId="29457" xr:uid="{00000000-0005-0000-0000-0000EB070000}"/>
    <cellStyle name="8 2 2 3" xfId="24417" xr:uid="{00000000-0005-0000-0000-0000EC070000}"/>
    <cellStyle name="8 2 3" xfId="11579" xr:uid="{00000000-0005-0000-0000-0000ED070000}"/>
    <cellStyle name="8 2 3 2" xfId="16839" xr:uid="{00000000-0005-0000-0000-0000EE070000}"/>
    <cellStyle name="8 2 3 2 2" xfId="29373" xr:uid="{00000000-0005-0000-0000-0000EF070000}"/>
    <cellStyle name="8 2 3 3" xfId="24331" xr:uid="{00000000-0005-0000-0000-0000F0070000}"/>
    <cellStyle name="8 2 4" xfId="11975" xr:uid="{00000000-0005-0000-0000-0000F1070000}"/>
    <cellStyle name="8 2 4 2" xfId="24724" xr:uid="{00000000-0005-0000-0000-0000F2070000}"/>
    <cellStyle name="8 2 5" xfId="19133" xr:uid="{00000000-0005-0000-0000-0000F3070000}"/>
    <cellStyle name="8 2 5 2" xfId="30135" xr:uid="{00000000-0005-0000-0000-0000F4070000}"/>
    <cellStyle name="8 2 6" xfId="20672" xr:uid="{00000000-0005-0000-0000-0000F5070000}"/>
    <cellStyle name="8 2 6 2" xfId="30350" xr:uid="{00000000-0005-0000-0000-0000F6070000}"/>
    <cellStyle name="8 2 7" xfId="32255" xr:uid="{00000000-0005-0000-0000-0000F7070000}"/>
    <cellStyle name="8 2 8" xfId="33974" xr:uid="{00000000-0005-0000-0000-0000F8070000}"/>
    <cellStyle name="8 2 9" xfId="31145" xr:uid="{00000000-0005-0000-0000-0000F9070000}"/>
    <cellStyle name="8 3" xfId="6662" xr:uid="{00000000-0005-0000-0000-0000FA070000}"/>
    <cellStyle name="8 3 2" xfId="13249" xr:uid="{00000000-0005-0000-0000-0000FB070000}"/>
    <cellStyle name="8 3 2 2" xfId="25993" xr:uid="{00000000-0005-0000-0000-0000FC070000}"/>
    <cellStyle name="8 3 3" xfId="21402" xr:uid="{00000000-0005-0000-0000-0000FD070000}"/>
    <cellStyle name="8 4" xfId="7084" xr:uid="{00000000-0005-0000-0000-0000FE070000}"/>
    <cellStyle name="8 4 2" xfId="13620" xr:uid="{00000000-0005-0000-0000-0000FF070000}"/>
    <cellStyle name="8 4 2 2" xfId="26351" xr:uid="{00000000-0005-0000-0000-000000080000}"/>
    <cellStyle name="8 4 3" xfId="21811" xr:uid="{00000000-0005-0000-0000-000001080000}"/>
    <cellStyle name="8 5" xfId="11392" xr:uid="{00000000-0005-0000-0000-000002080000}"/>
    <cellStyle name="8 5 2" xfId="16699" xr:uid="{00000000-0005-0000-0000-000003080000}"/>
    <cellStyle name="8 5 2 2" xfId="29234" xr:uid="{00000000-0005-0000-0000-000004080000}"/>
    <cellStyle name="8 5 3" xfId="24147" xr:uid="{00000000-0005-0000-0000-000005080000}"/>
    <cellStyle name="8 6" xfId="12000" xr:uid="{00000000-0005-0000-0000-000006080000}"/>
    <cellStyle name="8 6 2" xfId="24748" xr:uid="{00000000-0005-0000-0000-000007080000}"/>
    <cellStyle name="8 7" xfId="17554" xr:uid="{00000000-0005-0000-0000-000008080000}"/>
    <cellStyle name="8 7 2" xfId="30011" xr:uid="{00000000-0005-0000-0000-000009080000}"/>
    <cellStyle name="8 8" xfId="17816" xr:uid="{00000000-0005-0000-0000-00000A080000}"/>
    <cellStyle name="8 8 2" xfId="30023" xr:uid="{00000000-0005-0000-0000-00000B080000}"/>
    <cellStyle name="8 9" xfId="30980" xr:uid="{00000000-0005-0000-0000-00000C080000}"/>
    <cellStyle name="Accent1" xfId="667" builtinId="29" customBuiltin="1"/>
    <cellStyle name="Accent1 10" xfId="2522" xr:uid="{00000000-0005-0000-0000-00000E080000}"/>
    <cellStyle name="Accent1 10 2" xfId="36905" xr:uid="{00000000-0005-0000-0000-00000F080000}"/>
    <cellStyle name="Accent1 11" xfId="2523" xr:uid="{00000000-0005-0000-0000-000010080000}"/>
    <cellStyle name="Accent1 11 2" xfId="36906" xr:uid="{00000000-0005-0000-0000-000011080000}"/>
    <cellStyle name="Accent1 12" xfId="2524" xr:uid="{00000000-0005-0000-0000-000012080000}"/>
    <cellStyle name="Accent1 12 2" xfId="36907" xr:uid="{00000000-0005-0000-0000-000013080000}"/>
    <cellStyle name="Accent1 13" xfId="36908" xr:uid="{00000000-0005-0000-0000-000014080000}"/>
    <cellStyle name="Accent1 14" xfId="36909" xr:uid="{00000000-0005-0000-0000-000015080000}"/>
    <cellStyle name="Accent1 15" xfId="36910" xr:uid="{00000000-0005-0000-0000-000016080000}"/>
    <cellStyle name="Accent1 16" xfId="36911" xr:uid="{00000000-0005-0000-0000-000017080000}"/>
    <cellStyle name="Accent1 17" xfId="36912" xr:uid="{00000000-0005-0000-0000-000018080000}"/>
    <cellStyle name="Accent1 2" xfId="908" xr:uid="{00000000-0005-0000-0000-000019080000}"/>
    <cellStyle name="Accent1 2 2" xfId="2526" xr:uid="{00000000-0005-0000-0000-00001A080000}"/>
    <cellStyle name="Accent1 2 3" xfId="2527" xr:uid="{00000000-0005-0000-0000-00001B080000}"/>
    <cellStyle name="Accent1 2 4" xfId="10242" xr:uid="{00000000-0005-0000-0000-00001C080000}"/>
    <cellStyle name="Accent1 2 5" xfId="9877" xr:uid="{00000000-0005-0000-0000-00001D080000}"/>
    <cellStyle name="Accent1 2 6" xfId="36913" xr:uid="{00000000-0005-0000-0000-00001E080000}"/>
    <cellStyle name="Accent1 2 7" xfId="2525" xr:uid="{00000000-0005-0000-0000-00001F080000}"/>
    <cellStyle name="Accent1 3" xfId="909" xr:uid="{00000000-0005-0000-0000-000020080000}"/>
    <cellStyle name="Accent1 3 2" xfId="2529" xr:uid="{00000000-0005-0000-0000-000021080000}"/>
    <cellStyle name="Accent1 3 3" xfId="10244" xr:uid="{00000000-0005-0000-0000-000022080000}"/>
    <cellStyle name="Accent1 3 4" xfId="9878" xr:uid="{00000000-0005-0000-0000-000023080000}"/>
    <cellStyle name="Accent1 3 5" xfId="36914" xr:uid="{00000000-0005-0000-0000-000024080000}"/>
    <cellStyle name="Accent1 3 6" xfId="2528" xr:uid="{00000000-0005-0000-0000-000025080000}"/>
    <cellStyle name="Accent1 4" xfId="910" xr:uid="{00000000-0005-0000-0000-000026080000}"/>
    <cellStyle name="Accent1 4 2" xfId="2531" xr:uid="{00000000-0005-0000-0000-000027080000}"/>
    <cellStyle name="Accent1 4 3" xfId="10245" xr:uid="{00000000-0005-0000-0000-000028080000}"/>
    <cellStyle name="Accent1 4 4" xfId="9879" xr:uid="{00000000-0005-0000-0000-000029080000}"/>
    <cellStyle name="Accent1 4 5" xfId="36915" xr:uid="{00000000-0005-0000-0000-00002A080000}"/>
    <cellStyle name="Accent1 4 6" xfId="2530" xr:uid="{00000000-0005-0000-0000-00002B080000}"/>
    <cellStyle name="Accent1 5" xfId="911" xr:uid="{00000000-0005-0000-0000-00002C080000}"/>
    <cellStyle name="Accent1 5 2" xfId="10246" xr:uid="{00000000-0005-0000-0000-00002D080000}"/>
    <cellStyle name="Accent1 5 3" xfId="9880" xr:uid="{00000000-0005-0000-0000-00002E080000}"/>
    <cellStyle name="Accent1 5 4" xfId="36916" xr:uid="{00000000-0005-0000-0000-00002F080000}"/>
    <cellStyle name="Accent1 5 5" xfId="2532" xr:uid="{00000000-0005-0000-0000-000030080000}"/>
    <cellStyle name="Accent1 6" xfId="2533" xr:uid="{00000000-0005-0000-0000-000031080000}"/>
    <cellStyle name="Accent1 6 2" xfId="36917" xr:uid="{00000000-0005-0000-0000-000032080000}"/>
    <cellStyle name="Accent1 7" xfId="2534" xr:uid="{00000000-0005-0000-0000-000033080000}"/>
    <cellStyle name="Accent1 7 2" xfId="36918" xr:uid="{00000000-0005-0000-0000-000034080000}"/>
    <cellStyle name="Accent1 8" xfId="2535" xr:uid="{00000000-0005-0000-0000-000035080000}"/>
    <cellStyle name="Accent1 8 2" xfId="36919" xr:uid="{00000000-0005-0000-0000-000036080000}"/>
    <cellStyle name="Accent1 9" xfId="2536" xr:uid="{00000000-0005-0000-0000-000037080000}"/>
    <cellStyle name="Accent1 9 2" xfId="36920" xr:uid="{00000000-0005-0000-0000-000038080000}"/>
    <cellStyle name="Accent2" xfId="671" builtinId="33" customBuiltin="1"/>
    <cellStyle name="Accent2 10" xfId="2537" xr:uid="{00000000-0005-0000-0000-00003A080000}"/>
    <cellStyle name="Accent2 10 2" xfId="36921" xr:uid="{00000000-0005-0000-0000-00003B080000}"/>
    <cellStyle name="Accent2 11" xfId="2538" xr:uid="{00000000-0005-0000-0000-00003C080000}"/>
    <cellStyle name="Accent2 11 2" xfId="36922" xr:uid="{00000000-0005-0000-0000-00003D080000}"/>
    <cellStyle name="Accent2 12" xfId="2539" xr:uid="{00000000-0005-0000-0000-00003E080000}"/>
    <cellStyle name="Accent2 12 2" xfId="36923" xr:uid="{00000000-0005-0000-0000-00003F080000}"/>
    <cellStyle name="Accent2 13" xfId="36924" xr:uid="{00000000-0005-0000-0000-000040080000}"/>
    <cellStyle name="Accent2 14" xfId="36925" xr:uid="{00000000-0005-0000-0000-000041080000}"/>
    <cellStyle name="Accent2 15" xfId="36926" xr:uid="{00000000-0005-0000-0000-000042080000}"/>
    <cellStyle name="Accent2 16" xfId="36927" xr:uid="{00000000-0005-0000-0000-000043080000}"/>
    <cellStyle name="Accent2 17" xfId="36928" xr:uid="{00000000-0005-0000-0000-000044080000}"/>
    <cellStyle name="Accent2 2" xfId="912" xr:uid="{00000000-0005-0000-0000-000045080000}"/>
    <cellStyle name="Accent2 2 2" xfId="2541" xr:uid="{00000000-0005-0000-0000-000046080000}"/>
    <cellStyle name="Accent2 2 3" xfId="2542" xr:uid="{00000000-0005-0000-0000-000047080000}"/>
    <cellStyle name="Accent2 2 4" xfId="10248" xr:uid="{00000000-0005-0000-0000-000048080000}"/>
    <cellStyle name="Accent2 2 5" xfId="9881" xr:uid="{00000000-0005-0000-0000-000049080000}"/>
    <cellStyle name="Accent2 2 6" xfId="36929" xr:uid="{00000000-0005-0000-0000-00004A080000}"/>
    <cellStyle name="Accent2 2 7" xfId="2540" xr:uid="{00000000-0005-0000-0000-00004B080000}"/>
    <cellStyle name="Accent2 3" xfId="913" xr:uid="{00000000-0005-0000-0000-00004C080000}"/>
    <cellStyle name="Accent2 3 2" xfId="2544" xr:uid="{00000000-0005-0000-0000-00004D080000}"/>
    <cellStyle name="Accent2 3 3" xfId="10250" xr:uid="{00000000-0005-0000-0000-00004E080000}"/>
    <cellStyle name="Accent2 3 4" xfId="9882" xr:uid="{00000000-0005-0000-0000-00004F080000}"/>
    <cellStyle name="Accent2 3 5" xfId="36930" xr:uid="{00000000-0005-0000-0000-000050080000}"/>
    <cellStyle name="Accent2 3 6" xfId="2543" xr:uid="{00000000-0005-0000-0000-000051080000}"/>
    <cellStyle name="Accent2 4" xfId="914" xr:uid="{00000000-0005-0000-0000-000052080000}"/>
    <cellStyle name="Accent2 4 2" xfId="2546" xr:uid="{00000000-0005-0000-0000-000053080000}"/>
    <cellStyle name="Accent2 4 3" xfId="10251" xr:uid="{00000000-0005-0000-0000-000054080000}"/>
    <cellStyle name="Accent2 4 4" xfId="9883" xr:uid="{00000000-0005-0000-0000-000055080000}"/>
    <cellStyle name="Accent2 4 5" xfId="36931" xr:uid="{00000000-0005-0000-0000-000056080000}"/>
    <cellStyle name="Accent2 4 6" xfId="2545" xr:uid="{00000000-0005-0000-0000-000057080000}"/>
    <cellStyle name="Accent2 5" xfId="915" xr:uid="{00000000-0005-0000-0000-000058080000}"/>
    <cellStyle name="Accent2 5 2" xfId="10253" xr:uid="{00000000-0005-0000-0000-000059080000}"/>
    <cellStyle name="Accent2 5 3" xfId="9884" xr:uid="{00000000-0005-0000-0000-00005A080000}"/>
    <cellStyle name="Accent2 5 4" xfId="36932" xr:uid="{00000000-0005-0000-0000-00005B080000}"/>
    <cellStyle name="Accent2 5 5" xfId="2547" xr:uid="{00000000-0005-0000-0000-00005C080000}"/>
    <cellStyle name="Accent2 6" xfId="2548" xr:uid="{00000000-0005-0000-0000-00005D080000}"/>
    <cellStyle name="Accent2 6 2" xfId="36933" xr:uid="{00000000-0005-0000-0000-00005E080000}"/>
    <cellStyle name="Accent2 7" xfId="2549" xr:uid="{00000000-0005-0000-0000-00005F080000}"/>
    <cellStyle name="Accent2 7 2" xfId="36934" xr:uid="{00000000-0005-0000-0000-000060080000}"/>
    <cellStyle name="Accent2 8" xfId="2550" xr:uid="{00000000-0005-0000-0000-000061080000}"/>
    <cellStyle name="Accent2 8 2" xfId="36935" xr:uid="{00000000-0005-0000-0000-000062080000}"/>
    <cellStyle name="Accent2 9" xfId="2551" xr:uid="{00000000-0005-0000-0000-000063080000}"/>
    <cellStyle name="Accent2 9 2" xfId="36936" xr:uid="{00000000-0005-0000-0000-000064080000}"/>
    <cellStyle name="Accent3" xfId="675" builtinId="37" customBuiltin="1"/>
    <cellStyle name="Accent3 10" xfId="2552" xr:uid="{00000000-0005-0000-0000-000066080000}"/>
    <cellStyle name="Accent3 10 2" xfId="36937" xr:uid="{00000000-0005-0000-0000-000067080000}"/>
    <cellStyle name="Accent3 11" xfId="2553" xr:uid="{00000000-0005-0000-0000-000068080000}"/>
    <cellStyle name="Accent3 11 2" xfId="36938" xr:uid="{00000000-0005-0000-0000-000069080000}"/>
    <cellStyle name="Accent3 12" xfId="2554" xr:uid="{00000000-0005-0000-0000-00006A080000}"/>
    <cellStyle name="Accent3 12 2" xfId="36939" xr:uid="{00000000-0005-0000-0000-00006B080000}"/>
    <cellStyle name="Accent3 13" xfId="36940" xr:uid="{00000000-0005-0000-0000-00006C080000}"/>
    <cellStyle name="Accent3 14" xfId="36941" xr:uid="{00000000-0005-0000-0000-00006D080000}"/>
    <cellStyle name="Accent3 15" xfId="36942" xr:uid="{00000000-0005-0000-0000-00006E080000}"/>
    <cellStyle name="Accent3 16" xfId="36943" xr:uid="{00000000-0005-0000-0000-00006F080000}"/>
    <cellStyle name="Accent3 17" xfId="36944" xr:uid="{00000000-0005-0000-0000-000070080000}"/>
    <cellStyle name="Accent3 2" xfId="916" xr:uid="{00000000-0005-0000-0000-000071080000}"/>
    <cellStyle name="Accent3 2 2" xfId="2556" xr:uid="{00000000-0005-0000-0000-000072080000}"/>
    <cellStyle name="Accent3 2 3" xfId="2557" xr:uid="{00000000-0005-0000-0000-000073080000}"/>
    <cellStyle name="Accent3 2 4" xfId="10260" xr:uid="{00000000-0005-0000-0000-000074080000}"/>
    <cellStyle name="Accent3 2 5" xfId="9885" xr:uid="{00000000-0005-0000-0000-000075080000}"/>
    <cellStyle name="Accent3 2 6" xfId="36945" xr:uid="{00000000-0005-0000-0000-000076080000}"/>
    <cellStyle name="Accent3 2 7" xfId="2555" xr:uid="{00000000-0005-0000-0000-000077080000}"/>
    <cellStyle name="Accent3 3" xfId="917" xr:uid="{00000000-0005-0000-0000-000078080000}"/>
    <cellStyle name="Accent3 3 2" xfId="2559" xr:uid="{00000000-0005-0000-0000-000079080000}"/>
    <cellStyle name="Accent3 3 3" xfId="10261" xr:uid="{00000000-0005-0000-0000-00007A080000}"/>
    <cellStyle name="Accent3 3 4" xfId="9886" xr:uid="{00000000-0005-0000-0000-00007B080000}"/>
    <cellStyle name="Accent3 3 5" xfId="36946" xr:uid="{00000000-0005-0000-0000-00007C080000}"/>
    <cellStyle name="Accent3 3 6" xfId="2558" xr:uid="{00000000-0005-0000-0000-00007D080000}"/>
    <cellStyle name="Accent3 4" xfId="918" xr:uid="{00000000-0005-0000-0000-00007E080000}"/>
    <cellStyle name="Accent3 4 2" xfId="2561" xr:uid="{00000000-0005-0000-0000-00007F080000}"/>
    <cellStyle name="Accent3 4 3" xfId="10262" xr:uid="{00000000-0005-0000-0000-000080080000}"/>
    <cellStyle name="Accent3 4 4" xfId="9887" xr:uid="{00000000-0005-0000-0000-000081080000}"/>
    <cellStyle name="Accent3 4 5" xfId="36947" xr:uid="{00000000-0005-0000-0000-000082080000}"/>
    <cellStyle name="Accent3 4 6" xfId="2560" xr:uid="{00000000-0005-0000-0000-000083080000}"/>
    <cellStyle name="Accent3 5" xfId="919" xr:uid="{00000000-0005-0000-0000-000084080000}"/>
    <cellStyle name="Accent3 5 2" xfId="10263" xr:uid="{00000000-0005-0000-0000-000085080000}"/>
    <cellStyle name="Accent3 5 3" xfId="9888" xr:uid="{00000000-0005-0000-0000-000086080000}"/>
    <cellStyle name="Accent3 5 4" xfId="36948" xr:uid="{00000000-0005-0000-0000-000087080000}"/>
    <cellStyle name="Accent3 5 5" xfId="2562" xr:uid="{00000000-0005-0000-0000-000088080000}"/>
    <cellStyle name="Accent3 6" xfId="2563" xr:uid="{00000000-0005-0000-0000-000089080000}"/>
    <cellStyle name="Accent3 6 2" xfId="36949" xr:uid="{00000000-0005-0000-0000-00008A080000}"/>
    <cellStyle name="Accent3 7" xfId="2564" xr:uid="{00000000-0005-0000-0000-00008B080000}"/>
    <cellStyle name="Accent3 7 2" xfId="36950" xr:uid="{00000000-0005-0000-0000-00008C080000}"/>
    <cellStyle name="Accent3 8" xfId="2565" xr:uid="{00000000-0005-0000-0000-00008D080000}"/>
    <cellStyle name="Accent3 8 2" xfId="36951" xr:uid="{00000000-0005-0000-0000-00008E080000}"/>
    <cellStyle name="Accent3 9" xfId="2566" xr:uid="{00000000-0005-0000-0000-00008F080000}"/>
    <cellStyle name="Accent3 9 2" xfId="36952" xr:uid="{00000000-0005-0000-0000-000090080000}"/>
    <cellStyle name="Accent4" xfId="679" builtinId="41" customBuiltin="1"/>
    <cellStyle name="Accent4 10" xfId="2567" xr:uid="{00000000-0005-0000-0000-000092080000}"/>
    <cellStyle name="Accent4 10 2" xfId="36953" xr:uid="{00000000-0005-0000-0000-000093080000}"/>
    <cellStyle name="Accent4 11" xfId="2568" xr:uid="{00000000-0005-0000-0000-000094080000}"/>
    <cellStyle name="Accent4 11 2" xfId="36954" xr:uid="{00000000-0005-0000-0000-000095080000}"/>
    <cellStyle name="Accent4 12" xfId="2569" xr:uid="{00000000-0005-0000-0000-000096080000}"/>
    <cellStyle name="Accent4 12 2" xfId="36955" xr:uid="{00000000-0005-0000-0000-000097080000}"/>
    <cellStyle name="Accent4 13" xfId="36956" xr:uid="{00000000-0005-0000-0000-000098080000}"/>
    <cellStyle name="Accent4 14" xfId="36957" xr:uid="{00000000-0005-0000-0000-000099080000}"/>
    <cellStyle name="Accent4 15" xfId="36958" xr:uid="{00000000-0005-0000-0000-00009A080000}"/>
    <cellStyle name="Accent4 16" xfId="36959" xr:uid="{00000000-0005-0000-0000-00009B080000}"/>
    <cellStyle name="Accent4 17" xfId="36960" xr:uid="{00000000-0005-0000-0000-00009C080000}"/>
    <cellStyle name="Accent4 2" xfId="920" xr:uid="{00000000-0005-0000-0000-00009D080000}"/>
    <cellStyle name="Accent4 2 2" xfId="2571" xr:uid="{00000000-0005-0000-0000-00009E080000}"/>
    <cellStyle name="Accent4 2 3" xfId="2572" xr:uid="{00000000-0005-0000-0000-00009F080000}"/>
    <cellStyle name="Accent4 2 4" xfId="10267" xr:uid="{00000000-0005-0000-0000-0000A0080000}"/>
    <cellStyle name="Accent4 2 5" xfId="9889" xr:uid="{00000000-0005-0000-0000-0000A1080000}"/>
    <cellStyle name="Accent4 2 6" xfId="36961" xr:uid="{00000000-0005-0000-0000-0000A2080000}"/>
    <cellStyle name="Accent4 2 7" xfId="2570" xr:uid="{00000000-0005-0000-0000-0000A3080000}"/>
    <cellStyle name="Accent4 3" xfId="921" xr:uid="{00000000-0005-0000-0000-0000A4080000}"/>
    <cellStyle name="Accent4 3 2" xfId="2574" xr:uid="{00000000-0005-0000-0000-0000A5080000}"/>
    <cellStyle name="Accent4 3 3" xfId="10270" xr:uid="{00000000-0005-0000-0000-0000A6080000}"/>
    <cellStyle name="Accent4 3 4" xfId="9890" xr:uid="{00000000-0005-0000-0000-0000A7080000}"/>
    <cellStyle name="Accent4 3 5" xfId="36962" xr:uid="{00000000-0005-0000-0000-0000A8080000}"/>
    <cellStyle name="Accent4 3 6" xfId="2573" xr:uid="{00000000-0005-0000-0000-0000A9080000}"/>
    <cellStyle name="Accent4 4" xfId="922" xr:uid="{00000000-0005-0000-0000-0000AA080000}"/>
    <cellStyle name="Accent4 4 2" xfId="2576" xr:uid="{00000000-0005-0000-0000-0000AB080000}"/>
    <cellStyle name="Accent4 4 3" xfId="10271" xr:uid="{00000000-0005-0000-0000-0000AC080000}"/>
    <cellStyle name="Accent4 4 4" xfId="9891" xr:uid="{00000000-0005-0000-0000-0000AD080000}"/>
    <cellStyle name="Accent4 4 5" xfId="36963" xr:uid="{00000000-0005-0000-0000-0000AE080000}"/>
    <cellStyle name="Accent4 4 6" xfId="2575" xr:uid="{00000000-0005-0000-0000-0000AF080000}"/>
    <cellStyle name="Accent4 5" xfId="923" xr:uid="{00000000-0005-0000-0000-0000B0080000}"/>
    <cellStyle name="Accent4 5 2" xfId="10273" xr:uid="{00000000-0005-0000-0000-0000B1080000}"/>
    <cellStyle name="Accent4 5 3" xfId="9892" xr:uid="{00000000-0005-0000-0000-0000B2080000}"/>
    <cellStyle name="Accent4 5 4" xfId="36964" xr:uid="{00000000-0005-0000-0000-0000B3080000}"/>
    <cellStyle name="Accent4 5 5" xfId="2577" xr:uid="{00000000-0005-0000-0000-0000B4080000}"/>
    <cellStyle name="Accent4 6" xfId="2578" xr:uid="{00000000-0005-0000-0000-0000B5080000}"/>
    <cellStyle name="Accent4 6 2" xfId="36965" xr:uid="{00000000-0005-0000-0000-0000B6080000}"/>
    <cellStyle name="Accent4 7" xfId="2579" xr:uid="{00000000-0005-0000-0000-0000B7080000}"/>
    <cellStyle name="Accent4 7 2" xfId="36966" xr:uid="{00000000-0005-0000-0000-0000B8080000}"/>
    <cellStyle name="Accent4 8" xfId="2580" xr:uid="{00000000-0005-0000-0000-0000B9080000}"/>
    <cellStyle name="Accent4 8 2" xfId="36967" xr:uid="{00000000-0005-0000-0000-0000BA080000}"/>
    <cellStyle name="Accent4 9" xfId="2581" xr:uid="{00000000-0005-0000-0000-0000BB080000}"/>
    <cellStyle name="Accent4 9 2" xfId="36968" xr:uid="{00000000-0005-0000-0000-0000BC080000}"/>
    <cellStyle name="Accent5" xfId="683" builtinId="45" customBuiltin="1"/>
    <cellStyle name="Accent5 10" xfId="2582" xr:uid="{00000000-0005-0000-0000-0000BE080000}"/>
    <cellStyle name="Accent5 10 2" xfId="36969" xr:uid="{00000000-0005-0000-0000-0000BF080000}"/>
    <cellStyle name="Accent5 11" xfId="2583" xr:uid="{00000000-0005-0000-0000-0000C0080000}"/>
    <cellStyle name="Accent5 11 2" xfId="36970" xr:uid="{00000000-0005-0000-0000-0000C1080000}"/>
    <cellStyle name="Accent5 12" xfId="2584" xr:uid="{00000000-0005-0000-0000-0000C2080000}"/>
    <cellStyle name="Accent5 12 2" xfId="36971" xr:uid="{00000000-0005-0000-0000-0000C3080000}"/>
    <cellStyle name="Accent5 13" xfId="36972" xr:uid="{00000000-0005-0000-0000-0000C4080000}"/>
    <cellStyle name="Accent5 14" xfId="36973" xr:uid="{00000000-0005-0000-0000-0000C5080000}"/>
    <cellStyle name="Accent5 15" xfId="36974" xr:uid="{00000000-0005-0000-0000-0000C6080000}"/>
    <cellStyle name="Accent5 16" xfId="36975" xr:uid="{00000000-0005-0000-0000-0000C7080000}"/>
    <cellStyle name="Accent5 17" xfId="36976" xr:uid="{00000000-0005-0000-0000-0000C8080000}"/>
    <cellStyle name="Accent5 2" xfId="924" xr:uid="{00000000-0005-0000-0000-0000C9080000}"/>
    <cellStyle name="Accent5 2 2" xfId="2586" xr:uid="{00000000-0005-0000-0000-0000CA080000}"/>
    <cellStyle name="Accent5 2 3" xfId="2587" xr:uid="{00000000-0005-0000-0000-0000CB080000}"/>
    <cellStyle name="Accent5 2 4" xfId="10278" xr:uid="{00000000-0005-0000-0000-0000CC080000}"/>
    <cellStyle name="Accent5 2 5" xfId="9893" xr:uid="{00000000-0005-0000-0000-0000CD080000}"/>
    <cellStyle name="Accent5 2 6" xfId="36977" xr:uid="{00000000-0005-0000-0000-0000CE080000}"/>
    <cellStyle name="Accent5 2 7" xfId="2585" xr:uid="{00000000-0005-0000-0000-0000CF080000}"/>
    <cellStyle name="Accent5 3" xfId="925" xr:uid="{00000000-0005-0000-0000-0000D0080000}"/>
    <cellStyle name="Accent5 3 2" xfId="2589" xr:uid="{00000000-0005-0000-0000-0000D1080000}"/>
    <cellStyle name="Accent5 3 3" xfId="10281" xr:uid="{00000000-0005-0000-0000-0000D2080000}"/>
    <cellStyle name="Accent5 3 4" xfId="9894" xr:uid="{00000000-0005-0000-0000-0000D3080000}"/>
    <cellStyle name="Accent5 3 5" xfId="36978" xr:uid="{00000000-0005-0000-0000-0000D4080000}"/>
    <cellStyle name="Accent5 3 6" xfId="2588" xr:uid="{00000000-0005-0000-0000-0000D5080000}"/>
    <cellStyle name="Accent5 4" xfId="926" xr:uid="{00000000-0005-0000-0000-0000D6080000}"/>
    <cellStyle name="Accent5 4 2" xfId="2591" xr:uid="{00000000-0005-0000-0000-0000D7080000}"/>
    <cellStyle name="Accent5 4 3" xfId="10283" xr:uid="{00000000-0005-0000-0000-0000D8080000}"/>
    <cellStyle name="Accent5 4 4" xfId="9895" xr:uid="{00000000-0005-0000-0000-0000D9080000}"/>
    <cellStyle name="Accent5 4 5" xfId="36979" xr:uid="{00000000-0005-0000-0000-0000DA080000}"/>
    <cellStyle name="Accent5 4 6" xfId="2590" xr:uid="{00000000-0005-0000-0000-0000DB080000}"/>
    <cellStyle name="Accent5 5" xfId="927" xr:uid="{00000000-0005-0000-0000-0000DC080000}"/>
    <cellStyle name="Accent5 5 2" xfId="10284" xr:uid="{00000000-0005-0000-0000-0000DD080000}"/>
    <cellStyle name="Accent5 5 3" xfId="9896" xr:uid="{00000000-0005-0000-0000-0000DE080000}"/>
    <cellStyle name="Accent5 5 4" xfId="36980" xr:uid="{00000000-0005-0000-0000-0000DF080000}"/>
    <cellStyle name="Accent5 5 5" xfId="2592" xr:uid="{00000000-0005-0000-0000-0000E0080000}"/>
    <cellStyle name="Accent5 6" xfId="2593" xr:uid="{00000000-0005-0000-0000-0000E1080000}"/>
    <cellStyle name="Accent5 6 2" xfId="36981" xr:uid="{00000000-0005-0000-0000-0000E2080000}"/>
    <cellStyle name="Accent5 7" xfId="2594" xr:uid="{00000000-0005-0000-0000-0000E3080000}"/>
    <cellStyle name="Accent5 7 2" xfId="36982" xr:uid="{00000000-0005-0000-0000-0000E4080000}"/>
    <cellStyle name="Accent5 8" xfId="2595" xr:uid="{00000000-0005-0000-0000-0000E5080000}"/>
    <cellStyle name="Accent5 8 2" xfId="36983" xr:uid="{00000000-0005-0000-0000-0000E6080000}"/>
    <cellStyle name="Accent5 9" xfId="2596" xr:uid="{00000000-0005-0000-0000-0000E7080000}"/>
    <cellStyle name="Accent5 9 2" xfId="36984" xr:uid="{00000000-0005-0000-0000-0000E8080000}"/>
    <cellStyle name="Accent6" xfId="687" builtinId="49" customBuiltin="1"/>
    <cellStyle name="Accent6 10" xfId="2597" xr:uid="{00000000-0005-0000-0000-0000EA080000}"/>
    <cellStyle name="Accent6 10 2" xfId="36985" xr:uid="{00000000-0005-0000-0000-0000EB080000}"/>
    <cellStyle name="Accent6 11" xfId="2598" xr:uid="{00000000-0005-0000-0000-0000EC080000}"/>
    <cellStyle name="Accent6 11 2" xfId="36986" xr:uid="{00000000-0005-0000-0000-0000ED080000}"/>
    <cellStyle name="Accent6 12" xfId="2599" xr:uid="{00000000-0005-0000-0000-0000EE080000}"/>
    <cellStyle name="Accent6 12 2" xfId="36987" xr:uid="{00000000-0005-0000-0000-0000EF080000}"/>
    <cellStyle name="Accent6 13" xfId="36988" xr:uid="{00000000-0005-0000-0000-0000F0080000}"/>
    <cellStyle name="Accent6 14" xfId="36989" xr:uid="{00000000-0005-0000-0000-0000F1080000}"/>
    <cellStyle name="Accent6 15" xfId="36990" xr:uid="{00000000-0005-0000-0000-0000F2080000}"/>
    <cellStyle name="Accent6 16" xfId="36991" xr:uid="{00000000-0005-0000-0000-0000F3080000}"/>
    <cellStyle name="Accent6 17" xfId="36992" xr:uid="{00000000-0005-0000-0000-0000F4080000}"/>
    <cellStyle name="Accent6 2" xfId="928" xr:uid="{00000000-0005-0000-0000-0000F5080000}"/>
    <cellStyle name="Accent6 2 2" xfId="2601" xr:uid="{00000000-0005-0000-0000-0000F6080000}"/>
    <cellStyle name="Accent6 2 3" xfId="2602" xr:uid="{00000000-0005-0000-0000-0000F7080000}"/>
    <cellStyle name="Accent6 2 4" xfId="10289" xr:uid="{00000000-0005-0000-0000-0000F8080000}"/>
    <cellStyle name="Accent6 2 5" xfId="9897" xr:uid="{00000000-0005-0000-0000-0000F9080000}"/>
    <cellStyle name="Accent6 2 6" xfId="36993" xr:uid="{00000000-0005-0000-0000-0000FA080000}"/>
    <cellStyle name="Accent6 2 7" xfId="2600" xr:uid="{00000000-0005-0000-0000-0000FB080000}"/>
    <cellStyle name="Accent6 3" xfId="929" xr:uid="{00000000-0005-0000-0000-0000FC080000}"/>
    <cellStyle name="Accent6 3 2" xfId="2604" xr:uid="{00000000-0005-0000-0000-0000FD080000}"/>
    <cellStyle name="Accent6 3 3" xfId="10292" xr:uid="{00000000-0005-0000-0000-0000FE080000}"/>
    <cellStyle name="Accent6 3 4" xfId="9898" xr:uid="{00000000-0005-0000-0000-0000FF080000}"/>
    <cellStyle name="Accent6 3 5" xfId="36994" xr:uid="{00000000-0005-0000-0000-000000090000}"/>
    <cellStyle name="Accent6 3 6" xfId="2603" xr:uid="{00000000-0005-0000-0000-000001090000}"/>
    <cellStyle name="Accent6 4" xfId="930" xr:uid="{00000000-0005-0000-0000-000002090000}"/>
    <cellStyle name="Accent6 4 2" xfId="2606" xr:uid="{00000000-0005-0000-0000-000003090000}"/>
    <cellStyle name="Accent6 4 3" xfId="10294" xr:uid="{00000000-0005-0000-0000-000004090000}"/>
    <cellStyle name="Accent6 4 4" xfId="9899" xr:uid="{00000000-0005-0000-0000-000005090000}"/>
    <cellStyle name="Accent6 4 5" xfId="36995" xr:uid="{00000000-0005-0000-0000-000006090000}"/>
    <cellStyle name="Accent6 4 6" xfId="2605" xr:uid="{00000000-0005-0000-0000-000007090000}"/>
    <cellStyle name="Accent6 5" xfId="931" xr:uid="{00000000-0005-0000-0000-000008090000}"/>
    <cellStyle name="Accent6 5 2" xfId="10296" xr:uid="{00000000-0005-0000-0000-000009090000}"/>
    <cellStyle name="Accent6 5 3" xfId="9900" xr:uid="{00000000-0005-0000-0000-00000A090000}"/>
    <cellStyle name="Accent6 5 4" xfId="36996" xr:uid="{00000000-0005-0000-0000-00000B090000}"/>
    <cellStyle name="Accent6 5 5" xfId="2607" xr:uid="{00000000-0005-0000-0000-00000C090000}"/>
    <cellStyle name="Accent6 6" xfId="2608" xr:uid="{00000000-0005-0000-0000-00000D090000}"/>
    <cellStyle name="Accent6 6 2" xfId="36997" xr:uid="{00000000-0005-0000-0000-00000E090000}"/>
    <cellStyle name="Accent6 7" xfId="2609" xr:uid="{00000000-0005-0000-0000-00000F090000}"/>
    <cellStyle name="Accent6 7 2" xfId="36998" xr:uid="{00000000-0005-0000-0000-000010090000}"/>
    <cellStyle name="Accent6 8" xfId="2610" xr:uid="{00000000-0005-0000-0000-000011090000}"/>
    <cellStyle name="Accent6 8 2" xfId="36999" xr:uid="{00000000-0005-0000-0000-000012090000}"/>
    <cellStyle name="Accent6 9" xfId="2611" xr:uid="{00000000-0005-0000-0000-000013090000}"/>
    <cellStyle name="Accent6 9 2" xfId="37000" xr:uid="{00000000-0005-0000-0000-000014090000}"/>
    <cellStyle name="active" xfId="3249" xr:uid="{00000000-0005-0000-0000-000015090000}"/>
    <cellStyle name="ÅëÈ­ [0]_±âÅ¸" xfId="6246" xr:uid="{00000000-0005-0000-0000-000016090000}"/>
    <cellStyle name="ÅëÈ­_±âÅ¸" xfId="6247" xr:uid="{00000000-0005-0000-0000-000017090000}"/>
    <cellStyle name="args.style" xfId="3250" xr:uid="{00000000-0005-0000-0000-000018090000}"/>
    <cellStyle name="ÄÞ¸¶ [0]_±âÅ¸" xfId="6248" xr:uid="{00000000-0005-0000-0000-000019090000}"/>
    <cellStyle name="ÄÞ¸¶_±âÅ¸" xfId="6249" xr:uid="{00000000-0005-0000-0000-00001A090000}"/>
    <cellStyle name="AutoFormat Options" xfId="1350" xr:uid="{00000000-0005-0000-0000-00001B090000}"/>
    <cellStyle name="AutoFormat Options 2" xfId="1351" xr:uid="{00000000-0005-0000-0000-00001C090000}"/>
    <cellStyle name="AutoFormat Options 2 2" xfId="10860" xr:uid="{00000000-0005-0000-0000-00001D090000}"/>
    <cellStyle name="AutoFormat Options 2 3" xfId="3251" xr:uid="{00000000-0005-0000-0000-00001E090000}"/>
    <cellStyle name="AutoFormat Options 3" xfId="1352" xr:uid="{00000000-0005-0000-0000-00001F090000}"/>
    <cellStyle name="AutoFormat Options 4" xfId="1353" xr:uid="{00000000-0005-0000-0000-000020090000}"/>
    <cellStyle name="Bad" xfId="657" builtinId="27" customBuiltin="1"/>
    <cellStyle name="Bad 10" xfId="2612" xr:uid="{00000000-0005-0000-0000-000022090000}"/>
    <cellStyle name="Bad 10 2" xfId="37001" xr:uid="{00000000-0005-0000-0000-000023090000}"/>
    <cellStyle name="Bad 11" xfId="2613" xr:uid="{00000000-0005-0000-0000-000024090000}"/>
    <cellStyle name="Bad 11 2" xfId="37002" xr:uid="{00000000-0005-0000-0000-000025090000}"/>
    <cellStyle name="Bad 12" xfId="2614" xr:uid="{00000000-0005-0000-0000-000026090000}"/>
    <cellStyle name="Bad 12 2" xfId="37003" xr:uid="{00000000-0005-0000-0000-000027090000}"/>
    <cellStyle name="Bad 13" xfId="37004" xr:uid="{00000000-0005-0000-0000-000028090000}"/>
    <cellStyle name="Bad 14" xfId="37005" xr:uid="{00000000-0005-0000-0000-000029090000}"/>
    <cellStyle name="Bad 15" xfId="37006" xr:uid="{00000000-0005-0000-0000-00002A090000}"/>
    <cellStyle name="Bad 16" xfId="37007" xr:uid="{00000000-0005-0000-0000-00002B090000}"/>
    <cellStyle name="Bad 17" xfId="37008" xr:uid="{00000000-0005-0000-0000-00002C090000}"/>
    <cellStyle name="Bad 2" xfId="932" xr:uid="{00000000-0005-0000-0000-00002D090000}"/>
    <cellStyle name="Bad 2 2" xfId="2616" xr:uid="{00000000-0005-0000-0000-00002E090000}"/>
    <cellStyle name="Bad 2 3" xfId="2617" xr:uid="{00000000-0005-0000-0000-00002F090000}"/>
    <cellStyle name="Bad 2 4" xfId="3252" xr:uid="{00000000-0005-0000-0000-000030090000}"/>
    <cellStyle name="Bad 2 4 2" xfId="10302" xr:uid="{00000000-0005-0000-0000-000031090000}"/>
    <cellStyle name="Bad 2 5" xfId="9901" xr:uid="{00000000-0005-0000-0000-000032090000}"/>
    <cellStyle name="Bad 2 6" xfId="17555" xr:uid="{00000000-0005-0000-0000-000033090000}"/>
    <cellStyle name="Bad 2 7" xfId="37009" xr:uid="{00000000-0005-0000-0000-000034090000}"/>
    <cellStyle name="Bad 2 8" xfId="2615" xr:uid="{00000000-0005-0000-0000-000035090000}"/>
    <cellStyle name="Bad 3" xfId="933" xr:uid="{00000000-0005-0000-0000-000036090000}"/>
    <cellStyle name="Bad 3 2" xfId="2619" xr:uid="{00000000-0005-0000-0000-000037090000}"/>
    <cellStyle name="Bad 3 3" xfId="3253" xr:uid="{00000000-0005-0000-0000-000038090000}"/>
    <cellStyle name="Bad 3 3 2" xfId="10304" xr:uid="{00000000-0005-0000-0000-000039090000}"/>
    <cellStyle name="Bad 3 4" xfId="9902" xr:uid="{00000000-0005-0000-0000-00003A090000}"/>
    <cellStyle name="Bad 3 5" xfId="17556" xr:uid="{00000000-0005-0000-0000-00003B090000}"/>
    <cellStyle name="Bad 3 6" xfId="37010" xr:uid="{00000000-0005-0000-0000-00003C090000}"/>
    <cellStyle name="Bad 3 7" xfId="2618" xr:uid="{00000000-0005-0000-0000-00003D090000}"/>
    <cellStyle name="Bad 4" xfId="934" xr:uid="{00000000-0005-0000-0000-00003E090000}"/>
    <cellStyle name="Bad 4 2" xfId="2621" xr:uid="{00000000-0005-0000-0000-00003F090000}"/>
    <cellStyle name="Bad 4 3" xfId="3254" xr:uid="{00000000-0005-0000-0000-000040090000}"/>
    <cellStyle name="Bad 4 3 2" xfId="10306" xr:uid="{00000000-0005-0000-0000-000041090000}"/>
    <cellStyle name="Bad 4 4" xfId="9903" xr:uid="{00000000-0005-0000-0000-000042090000}"/>
    <cellStyle name="Bad 4 5" xfId="17557" xr:uid="{00000000-0005-0000-0000-000043090000}"/>
    <cellStyle name="Bad 4 6" xfId="37011" xr:uid="{00000000-0005-0000-0000-000044090000}"/>
    <cellStyle name="Bad 4 7" xfId="2620" xr:uid="{00000000-0005-0000-0000-000045090000}"/>
    <cellStyle name="Bad 5" xfId="935" xr:uid="{00000000-0005-0000-0000-000046090000}"/>
    <cellStyle name="Bad 5 2" xfId="10308" xr:uid="{00000000-0005-0000-0000-000047090000}"/>
    <cellStyle name="Bad 5 3" xfId="9904" xr:uid="{00000000-0005-0000-0000-000048090000}"/>
    <cellStyle name="Bad 5 4" xfId="37012" xr:uid="{00000000-0005-0000-0000-000049090000}"/>
    <cellStyle name="Bad 5 5" xfId="2622" xr:uid="{00000000-0005-0000-0000-00004A090000}"/>
    <cellStyle name="Bad 6" xfId="2623" xr:uid="{00000000-0005-0000-0000-00004B090000}"/>
    <cellStyle name="Bad 6 2" xfId="37013" xr:uid="{00000000-0005-0000-0000-00004C090000}"/>
    <cellStyle name="Bad 7" xfId="2624" xr:uid="{00000000-0005-0000-0000-00004D090000}"/>
    <cellStyle name="Bad 7 2" xfId="37014" xr:uid="{00000000-0005-0000-0000-00004E090000}"/>
    <cellStyle name="Bad 8" xfId="2625" xr:uid="{00000000-0005-0000-0000-00004F090000}"/>
    <cellStyle name="Bad 8 2" xfId="37015" xr:uid="{00000000-0005-0000-0000-000050090000}"/>
    <cellStyle name="Bad 9" xfId="2626" xr:uid="{00000000-0005-0000-0000-000051090000}"/>
    <cellStyle name="Bad 9 2" xfId="37016" xr:uid="{00000000-0005-0000-0000-000052090000}"/>
    <cellStyle name="blp_column_header" xfId="1266" xr:uid="{00000000-0005-0000-0000-000053090000}"/>
    <cellStyle name="Ç¥ÁØ_¿¬°£´©°è¿¹»ó" xfId="6250" xr:uid="{00000000-0005-0000-0000-000054090000}"/>
    <cellStyle name="c2" xfId="6093" xr:uid="{00000000-0005-0000-0000-000055090000}"/>
    <cellStyle name="Calc Currency (0)" xfId="3255" xr:uid="{00000000-0005-0000-0000-000056090000}"/>
    <cellStyle name="Calc Currency (0) 2" xfId="3256" xr:uid="{00000000-0005-0000-0000-000057090000}"/>
    <cellStyle name="Calc Currency (0)_Audit Adjustments - MCSH (220409)" xfId="3257" xr:uid="{00000000-0005-0000-0000-000058090000}"/>
    <cellStyle name="Calc Currency (2)" xfId="3258" xr:uid="{00000000-0005-0000-0000-000059090000}"/>
    <cellStyle name="Calc Percent (0)" xfId="3259" xr:uid="{00000000-0005-0000-0000-00005A090000}"/>
    <cellStyle name="Calc Percent (1)" xfId="3260" xr:uid="{00000000-0005-0000-0000-00005B090000}"/>
    <cellStyle name="Calc Percent (2)" xfId="3261" xr:uid="{00000000-0005-0000-0000-00005C090000}"/>
    <cellStyle name="Calc Units (0)" xfId="3262" xr:uid="{00000000-0005-0000-0000-00005D090000}"/>
    <cellStyle name="Calc Units (0) 2" xfId="3263" xr:uid="{00000000-0005-0000-0000-00005E090000}"/>
    <cellStyle name="Calc Units (0)_13A.Recv-08" xfId="3264" xr:uid="{00000000-0005-0000-0000-00005F090000}"/>
    <cellStyle name="Calc Units (1)" xfId="3265" xr:uid="{00000000-0005-0000-0000-000060090000}"/>
    <cellStyle name="Calc Units (1) 2" xfId="3266" xr:uid="{00000000-0005-0000-0000-000061090000}"/>
    <cellStyle name="Calc Units (1)_13A.Recv-08" xfId="3267" xr:uid="{00000000-0005-0000-0000-000062090000}"/>
    <cellStyle name="Calc Units (2)" xfId="3268" xr:uid="{00000000-0005-0000-0000-000063090000}"/>
    <cellStyle name="Calculation" xfId="661" builtinId="22" customBuiltin="1"/>
    <cellStyle name="Calculation 10" xfId="2627" xr:uid="{00000000-0005-0000-0000-000065090000}"/>
    <cellStyle name="Calculation 10 10" xfId="33324" xr:uid="{00000000-0005-0000-0000-000066090000}"/>
    <cellStyle name="Calculation 10 11" xfId="30729" xr:uid="{00000000-0005-0000-0000-000067090000}"/>
    <cellStyle name="Calculation 10 12" xfId="37017" xr:uid="{00000000-0005-0000-0000-000068090000}"/>
    <cellStyle name="Calculation 10 2" xfId="8658" xr:uid="{00000000-0005-0000-0000-000069090000}"/>
    <cellStyle name="Calculation 10 2 2" xfId="11583" xr:uid="{00000000-0005-0000-0000-00006A090000}"/>
    <cellStyle name="Calculation 10 2 2 2" xfId="16842" xr:uid="{00000000-0005-0000-0000-00006B090000}"/>
    <cellStyle name="Calculation 10 2 2 2 2" xfId="29376" xr:uid="{00000000-0005-0000-0000-00006C090000}"/>
    <cellStyle name="Calculation 10 2 2 3" xfId="20743" xr:uid="{00000000-0005-0000-0000-00006D090000}"/>
    <cellStyle name="Calculation 10 2 2 3 2" xfId="30421" xr:uid="{00000000-0005-0000-0000-00006E090000}"/>
    <cellStyle name="Calculation 10 2 2 4" xfId="24335" xr:uid="{00000000-0005-0000-0000-00006F090000}"/>
    <cellStyle name="Calculation 10 2 2 5" xfId="33008" xr:uid="{00000000-0005-0000-0000-000070090000}"/>
    <cellStyle name="Calculation 10 2 2 6" xfId="34064" xr:uid="{00000000-0005-0000-0000-000071090000}"/>
    <cellStyle name="Calculation 10 2 2 7" xfId="30866" xr:uid="{00000000-0005-0000-0000-000072090000}"/>
    <cellStyle name="Calculation 10 2 3" xfId="11906" xr:uid="{00000000-0005-0000-0000-000073090000}"/>
    <cellStyle name="Calculation 10 2 3 2" xfId="17093" xr:uid="{00000000-0005-0000-0000-000074090000}"/>
    <cellStyle name="Calculation 10 2 3 2 2" xfId="29624" xr:uid="{00000000-0005-0000-0000-000075090000}"/>
    <cellStyle name="Calculation 10 2 3 3" xfId="24655" xr:uid="{00000000-0005-0000-0000-000076090000}"/>
    <cellStyle name="Calculation 10 2 4" xfId="11976" xr:uid="{00000000-0005-0000-0000-000077090000}"/>
    <cellStyle name="Calculation 10 2 4 2" xfId="24725" xr:uid="{00000000-0005-0000-0000-000078090000}"/>
    <cellStyle name="Calculation 10 2 5" xfId="20593" xr:uid="{00000000-0005-0000-0000-000079090000}"/>
    <cellStyle name="Calculation 10 2 5 2" xfId="30271" xr:uid="{00000000-0005-0000-0000-00007A090000}"/>
    <cellStyle name="Calculation 10 2 6" xfId="22724" xr:uid="{00000000-0005-0000-0000-00007B090000}"/>
    <cellStyle name="Calculation 10 2 7" xfId="32014" xr:uid="{00000000-0005-0000-0000-00007C090000}"/>
    <cellStyle name="Calculation 10 2 8" xfId="33876" xr:uid="{00000000-0005-0000-0000-00007D090000}"/>
    <cellStyle name="Calculation 10 2 9" xfId="31079" xr:uid="{00000000-0005-0000-0000-00007E090000}"/>
    <cellStyle name="Calculation 10 3" xfId="6478" xr:uid="{00000000-0005-0000-0000-00007F090000}"/>
    <cellStyle name="Calculation 10 3 2" xfId="13079" xr:uid="{00000000-0005-0000-0000-000080090000}"/>
    <cellStyle name="Calculation 10 3 2 2" xfId="25824" xr:uid="{00000000-0005-0000-0000-000081090000}"/>
    <cellStyle name="Calculation 10 3 3" xfId="20837" xr:uid="{00000000-0005-0000-0000-000082090000}"/>
    <cellStyle name="Calculation 10 3 3 2" xfId="30515" xr:uid="{00000000-0005-0000-0000-000083090000}"/>
    <cellStyle name="Calculation 10 3 4" xfId="21222" xr:uid="{00000000-0005-0000-0000-000084090000}"/>
    <cellStyle name="Calculation 10 3 5" xfId="33149" xr:uid="{00000000-0005-0000-0000-000085090000}"/>
    <cellStyle name="Calculation 10 3 6" xfId="34160" xr:uid="{00000000-0005-0000-0000-000086090000}"/>
    <cellStyle name="Calculation 10 3 7" xfId="32069" xr:uid="{00000000-0005-0000-0000-000087090000}"/>
    <cellStyle name="Calculation 10 4" xfId="7396" xr:uid="{00000000-0005-0000-0000-000088090000}"/>
    <cellStyle name="Calculation 10 4 2" xfId="13912" xr:uid="{00000000-0005-0000-0000-000089090000}"/>
    <cellStyle name="Calculation 10 4 2 2" xfId="26642" xr:uid="{00000000-0005-0000-0000-00008A090000}"/>
    <cellStyle name="Calculation 10 4 3" xfId="22123" xr:uid="{00000000-0005-0000-0000-00008B090000}"/>
    <cellStyle name="Calculation 10 5" xfId="11427" xr:uid="{00000000-0005-0000-0000-00008C090000}"/>
    <cellStyle name="Calculation 10 5 2" xfId="16729" xr:uid="{00000000-0005-0000-0000-00008D090000}"/>
    <cellStyle name="Calculation 10 5 2 2" xfId="29264" xr:uid="{00000000-0005-0000-0000-00008E090000}"/>
    <cellStyle name="Calculation 10 5 3" xfId="24182" xr:uid="{00000000-0005-0000-0000-00008F090000}"/>
    <cellStyle name="Calculation 10 6" xfId="11994" xr:uid="{00000000-0005-0000-0000-000090090000}"/>
    <cellStyle name="Calculation 10 6 2" xfId="24742" xr:uid="{00000000-0005-0000-0000-000091090000}"/>
    <cellStyle name="Calculation 10 7" xfId="18154" xr:uid="{00000000-0005-0000-0000-000092090000}"/>
    <cellStyle name="Calculation 10 7 2" xfId="30060" xr:uid="{00000000-0005-0000-0000-000093090000}"/>
    <cellStyle name="Calculation 10 8" xfId="20928" xr:uid="{00000000-0005-0000-0000-000094090000}"/>
    <cellStyle name="Calculation 10 9" xfId="30776" xr:uid="{00000000-0005-0000-0000-000095090000}"/>
    <cellStyle name="Calculation 11" xfId="2628" xr:uid="{00000000-0005-0000-0000-000096090000}"/>
    <cellStyle name="Calculation 11 10" xfId="31461" xr:uid="{00000000-0005-0000-0000-000097090000}"/>
    <cellStyle name="Calculation 11 11" xfId="30730" xr:uid="{00000000-0005-0000-0000-000098090000}"/>
    <cellStyle name="Calculation 11 12" xfId="37018" xr:uid="{00000000-0005-0000-0000-000099090000}"/>
    <cellStyle name="Calculation 11 2" xfId="8659" xr:uid="{00000000-0005-0000-0000-00009A090000}"/>
    <cellStyle name="Calculation 11 2 2" xfId="11584" xr:uid="{00000000-0005-0000-0000-00009B090000}"/>
    <cellStyle name="Calculation 11 2 2 2" xfId="16843" xr:uid="{00000000-0005-0000-0000-00009C090000}"/>
    <cellStyle name="Calculation 11 2 2 2 2" xfId="29377" xr:uid="{00000000-0005-0000-0000-00009D090000}"/>
    <cellStyle name="Calculation 11 2 2 3" xfId="20744" xr:uid="{00000000-0005-0000-0000-00009E090000}"/>
    <cellStyle name="Calculation 11 2 2 3 2" xfId="30422" xr:uid="{00000000-0005-0000-0000-00009F090000}"/>
    <cellStyle name="Calculation 11 2 2 4" xfId="24336" xr:uid="{00000000-0005-0000-0000-0000A0090000}"/>
    <cellStyle name="Calculation 11 2 2 5" xfId="33009" xr:uid="{00000000-0005-0000-0000-0000A1090000}"/>
    <cellStyle name="Calculation 11 2 2 6" xfId="34065" xr:uid="{00000000-0005-0000-0000-0000A2090000}"/>
    <cellStyle name="Calculation 11 2 2 7" xfId="31677" xr:uid="{00000000-0005-0000-0000-0000A3090000}"/>
    <cellStyle name="Calculation 11 2 3" xfId="11668" xr:uid="{00000000-0005-0000-0000-0000A4090000}"/>
    <cellStyle name="Calculation 11 2 3 2" xfId="16926" xr:uid="{00000000-0005-0000-0000-0000A5090000}"/>
    <cellStyle name="Calculation 11 2 3 2 2" xfId="29460" xr:uid="{00000000-0005-0000-0000-0000A6090000}"/>
    <cellStyle name="Calculation 11 2 3 3" xfId="24420" xr:uid="{00000000-0005-0000-0000-0000A7090000}"/>
    <cellStyle name="Calculation 11 2 4" xfId="7622" xr:uid="{00000000-0005-0000-0000-0000A8090000}"/>
    <cellStyle name="Calculation 11 2 4 2" xfId="22348" xr:uid="{00000000-0005-0000-0000-0000A9090000}"/>
    <cellStyle name="Calculation 11 2 5" xfId="20594" xr:uid="{00000000-0005-0000-0000-0000AA090000}"/>
    <cellStyle name="Calculation 11 2 5 2" xfId="30272" xr:uid="{00000000-0005-0000-0000-0000AB090000}"/>
    <cellStyle name="Calculation 11 2 6" xfId="22725" xr:uid="{00000000-0005-0000-0000-0000AC090000}"/>
    <cellStyle name="Calculation 11 2 7" xfId="32015" xr:uid="{00000000-0005-0000-0000-0000AD090000}"/>
    <cellStyle name="Calculation 11 2 8" xfId="33877" xr:uid="{00000000-0005-0000-0000-0000AE090000}"/>
    <cellStyle name="Calculation 11 2 9" xfId="33858" xr:uid="{00000000-0005-0000-0000-0000AF090000}"/>
    <cellStyle name="Calculation 11 3" xfId="6479" xr:uid="{00000000-0005-0000-0000-0000B0090000}"/>
    <cellStyle name="Calculation 11 3 2" xfId="13080" xr:uid="{00000000-0005-0000-0000-0000B1090000}"/>
    <cellStyle name="Calculation 11 3 2 2" xfId="25825" xr:uid="{00000000-0005-0000-0000-0000B2090000}"/>
    <cellStyle name="Calculation 11 3 3" xfId="20838" xr:uid="{00000000-0005-0000-0000-0000B3090000}"/>
    <cellStyle name="Calculation 11 3 3 2" xfId="30516" xr:uid="{00000000-0005-0000-0000-0000B4090000}"/>
    <cellStyle name="Calculation 11 3 4" xfId="21223" xr:uid="{00000000-0005-0000-0000-0000B5090000}"/>
    <cellStyle name="Calculation 11 3 5" xfId="33150" xr:uid="{00000000-0005-0000-0000-0000B6090000}"/>
    <cellStyle name="Calculation 11 3 6" xfId="34161" xr:uid="{00000000-0005-0000-0000-0000B7090000}"/>
    <cellStyle name="Calculation 11 3 7" xfId="33837" xr:uid="{00000000-0005-0000-0000-0000B8090000}"/>
    <cellStyle name="Calculation 11 4" xfId="7395" xr:uid="{00000000-0005-0000-0000-0000B9090000}"/>
    <cellStyle name="Calculation 11 4 2" xfId="13911" xr:uid="{00000000-0005-0000-0000-0000BA090000}"/>
    <cellStyle name="Calculation 11 4 2 2" xfId="26641" xr:uid="{00000000-0005-0000-0000-0000BB090000}"/>
    <cellStyle name="Calculation 11 4 3" xfId="22122" xr:uid="{00000000-0005-0000-0000-0000BC090000}"/>
    <cellStyle name="Calculation 11 5" xfId="11480" xr:uid="{00000000-0005-0000-0000-0000BD090000}"/>
    <cellStyle name="Calculation 11 5 2" xfId="16772" xr:uid="{00000000-0005-0000-0000-0000BE090000}"/>
    <cellStyle name="Calculation 11 5 2 2" xfId="29307" xr:uid="{00000000-0005-0000-0000-0000BF090000}"/>
    <cellStyle name="Calculation 11 5 3" xfId="24235" xr:uid="{00000000-0005-0000-0000-0000C0090000}"/>
    <cellStyle name="Calculation 11 6" xfId="11982" xr:uid="{00000000-0005-0000-0000-0000C1090000}"/>
    <cellStyle name="Calculation 11 6 2" xfId="24731" xr:uid="{00000000-0005-0000-0000-0000C2090000}"/>
    <cellStyle name="Calculation 11 7" xfId="18153" xr:uid="{00000000-0005-0000-0000-0000C3090000}"/>
    <cellStyle name="Calculation 11 7 2" xfId="30059" xr:uid="{00000000-0005-0000-0000-0000C4090000}"/>
    <cellStyle name="Calculation 11 8" xfId="20929" xr:uid="{00000000-0005-0000-0000-0000C5090000}"/>
    <cellStyle name="Calculation 11 9" xfId="30777" xr:uid="{00000000-0005-0000-0000-0000C6090000}"/>
    <cellStyle name="Calculation 12" xfId="2629" xr:uid="{00000000-0005-0000-0000-0000C7090000}"/>
    <cellStyle name="Calculation 12 10" xfId="31460" xr:uid="{00000000-0005-0000-0000-0000C8090000}"/>
    <cellStyle name="Calculation 12 11" xfId="30731" xr:uid="{00000000-0005-0000-0000-0000C9090000}"/>
    <cellStyle name="Calculation 12 12" xfId="37019" xr:uid="{00000000-0005-0000-0000-0000CA090000}"/>
    <cellStyle name="Calculation 12 2" xfId="8660" xr:uid="{00000000-0005-0000-0000-0000CB090000}"/>
    <cellStyle name="Calculation 12 2 2" xfId="11585" xr:uid="{00000000-0005-0000-0000-0000CC090000}"/>
    <cellStyle name="Calculation 12 2 2 2" xfId="16844" xr:uid="{00000000-0005-0000-0000-0000CD090000}"/>
    <cellStyle name="Calculation 12 2 2 2 2" xfId="29378" xr:uid="{00000000-0005-0000-0000-0000CE090000}"/>
    <cellStyle name="Calculation 12 2 2 3" xfId="20745" xr:uid="{00000000-0005-0000-0000-0000CF090000}"/>
    <cellStyle name="Calculation 12 2 2 3 2" xfId="30423" xr:uid="{00000000-0005-0000-0000-0000D0090000}"/>
    <cellStyle name="Calculation 12 2 2 4" xfId="24337" xr:uid="{00000000-0005-0000-0000-0000D1090000}"/>
    <cellStyle name="Calculation 12 2 2 5" xfId="33010" xr:uid="{00000000-0005-0000-0000-0000D2090000}"/>
    <cellStyle name="Calculation 12 2 2 6" xfId="34066" xr:uid="{00000000-0005-0000-0000-0000D3090000}"/>
    <cellStyle name="Calculation 12 2 2 7" xfId="33973" xr:uid="{00000000-0005-0000-0000-0000D4090000}"/>
    <cellStyle name="Calculation 12 2 3" xfId="11883" xr:uid="{00000000-0005-0000-0000-0000D5090000}"/>
    <cellStyle name="Calculation 12 2 3 2" xfId="17081" xr:uid="{00000000-0005-0000-0000-0000D6090000}"/>
    <cellStyle name="Calculation 12 2 3 2 2" xfId="29612" xr:uid="{00000000-0005-0000-0000-0000D7090000}"/>
    <cellStyle name="Calculation 12 2 3 3" xfId="24632" xr:uid="{00000000-0005-0000-0000-0000D8090000}"/>
    <cellStyle name="Calculation 12 2 4" xfId="11979" xr:uid="{00000000-0005-0000-0000-0000D9090000}"/>
    <cellStyle name="Calculation 12 2 4 2" xfId="24728" xr:uid="{00000000-0005-0000-0000-0000DA090000}"/>
    <cellStyle name="Calculation 12 2 5" xfId="20595" xr:uid="{00000000-0005-0000-0000-0000DB090000}"/>
    <cellStyle name="Calculation 12 2 5 2" xfId="30273" xr:uid="{00000000-0005-0000-0000-0000DC090000}"/>
    <cellStyle name="Calculation 12 2 6" xfId="22726" xr:uid="{00000000-0005-0000-0000-0000DD090000}"/>
    <cellStyle name="Calculation 12 2 7" xfId="32016" xr:uid="{00000000-0005-0000-0000-0000DE090000}"/>
    <cellStyle name="Calculation 12 2 8" xfId="33878" xr:uid="{00000000-0005-0000-0000-0000DF090000}"/>
    <cellStyle name="Calculation 12 2 9" xfId="32054" xr:uid="{00000000-0005-0000-0000-0000E0090000}"/>
    <cellStyle name="Calculation 12 3" xfId="6480" xr:uid="{00000000-0005-0000-0000-0000E1090000}"/>
    <cellStyle name="Calculation 12 3 2" xfId="13081" xr:uid="{00000000-0005-0000-0000-0000E2090000}"/>
    <cellStyle name="Calculation 12 3 2 2" xfId="25826" xr:uid="{00000000-0005-0000-0000-0000E3090000}"/>
    <cellStyle name="Calculation 12 3 3" xfId="20839" xr:uid="{00000000-0005-0000-0000-0000E4090000}"/>
    <cellStyle name="Calculation 12 3 3 2" xfId="30517" xr:uid="{00000000-0005-0000-0000-0000E5090000}"/>
    <cellStyle name="Calculation 12 3 4" xfId="21224" xr:uid="{00000000-0005-0000-0000-0000E6090000}"/>
    <cellStyle name="Calculation 12 3 5" xfId="33151" xr:uid="{00000000-0005-0000-0000-0000E7090000}"/>
    <cellStyle name="Calculation 12 3 6" xfId="34162" xr:uid="{00000000-0005-0000-0000-0000E8090000}"/>
    <cellStyle name="Calculation 12 3 7" xfId="31625" xr:uid="{00000000-0005-0000-0000-0000E9090000}"/>
    <cellStyle name="Calculation 12 4" xfId="7394" xr:uid="{00000000-0005-0000-0000-0000EA090000}"/>
    <cellStyle name="Calculation 12 4 2" xfId="13910" xr:uid="{00000000-0005-0000-0000-0000EB090000}"/>
    <cellStyle name="Calculation 12 4 2 2" xfId="26640" xr:uid="{00000000-0005-0000-0000-0000EC090000}"/>
    <cellStyle name="Calculation 12 4 3" xfId="22121" xr:uid="{00000000-0005-0000-0000-0000ED090000}"/>
    <cellStyle name="Calculation 12 5" xfId="11426" xr:uid="{00000000-0005-0000-0000-0000EE090000}"/>
    <cellStyle name="Calculation 12 5 2" xfId="16728" xr:uid="{00000000-0005-0000-0000-0000EF090000}"/>
    <cellStyle name="Calculation 12 5 2 2" xfId="29263" xr:uid="{00000000-0005-0000-0000-0000F0090000}"/>
    <cellStyle name="Calculation 12 5 3" xfId="24181" xr:uid="{00000000-0005-0000-0000-0000F1090000}"/>
    <cellStyle name="Calculation 12 6" xfId="7598" xr:uid="{00000000-0005-0000-0000-0000F2090000}"/>
    <cellStyle name="Calculation 12 6 2" xfId="22325" xr:uid="{00000000-0005-0000-0000-0000F3090000}"/>
    <cellStyle name="Calculation 12 7" xfId="18152" xr:uid="{00000000-0005-0000-0000-0000F4090000}"/>
    <cellStyle name="Calculation 12 7 2" xfId="30058" xr:uid="{00000000-0005-0000-0000-0000F5090000}"/>
    <cellStyle name="Calculation 12 8" xfId="20930" xr:uid="{00000000-0005-0000-0000-0000F6090000}"/>
    <cellStyle name="Calculation 12 9" xfId="30778" xr:uid="{00000000-0005-0000-0000-0000F7090000}"/>
    <cellStyle name="Calculation 13" xfId="37020" xr:uid="{00000000-0005-0000-0000-0000F8090000}"/>
    <cellStyle name="Calculation 14" xfId="37021" xr:uid="{00000000-0005-0000-0000-0000F9090000}"/>
    <cellStyle name="Calculation 15" xfId="37022" xr:uid="{00000000-0005-0000-0000-0000FA090000}"/>
    <cellStyle name="Calculation 16" xfId="37023" xr:uid="{00000000-0005-0000-0000-0000FB090000}"/>
    <cellStyle name="Calculation 17" xfId="37024" xr:uid="{00000000-0005-0000-0000-0000FC090000}"/>
    <cellStyle name="Calculation 2" xfId="936" xr:uid="{00000000-0005-0000-0000-0000FD090000}"/>
    <cellStyle name="Calculation 2 10" xfId="6527" xr:uid="{00000000-0005-0000-0000-0000FE090000}"/>
    <cellStyle name="Calculation 2 10 2" xfId="21271" xr:uid="{00000000-0005-0000-0000-0000FF090000}"/>
    <cellStyle name="Calculation 2 11" xfId="17517" xr:uid="{00000000-0005-0000-0000-0000000A0000}"/>
    <cellStyle name="Calculation 2 11 2" xfId="30008" xr:uid="{00000000-0005-0000-0000-0000010A0000}"/>
    <cellStyle name="Calculation 2 12" xfId="20931" xr:uid="{00000000-0005-0000-0000-0000020A0000}"/>
    <cellStyle name="Calculation 2 13" xfId="30667" xr:uid="{00000000-0005-0000-0000-0000030A0000}"/>
    <cellStyle name="Calculation 2 14" xfId="31675" xr:uid="{00000000-0005-0000-0000-0000040A0000}"/>
    <cellStyle name="Calculation 2 15" xfId="30846" xr:uid="{00000000-0005-0000-0000-0000050A0000}"/>
    <cellStyle name="Calculation 2 16" xfId="37025" xr:uid="{00000000-0005-0000-0000-0000060A0000}"/>
    <cellStyle name="Calculation 2 17" xfId="2630" xr:uid="{00000000-0005-0000-0000-0000070A0000}"/>
    <cellStyle name="Calculation 2 2" xfId="2631" xr:uid="{00000000-0005-0000-0000-0000080A0000}"/>
    <cellStyle name="Calculation 2 2 10" xfId="30858" xr:uid="{00000000-0005-0000-0000-0000090A0000}"/>
    <cellStyle name="Calculation 2 2 11" xfId="30732" xr:uid="{00000000-0005-0000-0000-00000A0A0000}"/>
    <cellStyle name="Calculation 2 2 2" xfId="8662" xr:uid="{00000000-0005-0000-0000-00000B0A0000}"/>
    <cellStyle name="Calculation 2 2 2 2" xfId="11587" xr:uid="{00000000-0005-0000-0000-00000C0A0000}"/>
    <cellStyle name="Calculation 2 2 2 2 2" xfId="16846" xr:uid="{00000000-0005-0000-0000-00000D0A0000}"/>
    <cellStyle name="Calculation 2 2 2 2 2 2" xfId="29380" xr:uid="{00000000-0005-0000-0000-00000E0A0000}"/>
    <cellStyle name="Calculation 2 2 2 2 3" xfId="20747" xr:uid="{00000000-0005-0000-0000-00000F0A0000}"/>
    <cellStyle name="Calculation 2 2 2 2 3 2" xfId="30425" xr:uid="{00000000-0005-0000-0000-0000100A0000}"/>
    <cellStyle name="Calculation 2 2 2 2 4" xfId="24339" xr:uid="{00000000-0005-0000-0000-0000110A0000}"/>
    <cellStyle name="Calculation 2 2 2 2 5" xfId="33012" xr:uid="{00000000-0005-0000-0000-0000120A0000}"/>
    <cellStyle name="Calculation 2 2 2 2 6" xfId="34068" xr:uid="{00000000-0005-0000-0000-0000130A0000}"/>
    <cellStyle name="Calculation 2 2 2 2 7" xfId="33848" xr:uid="{00000000-0005-0000-0000-0000140A0000}"/>
    <cellStyle name="Calculation 2 2 2 3" xfId="11530" xr:uid="{00000000-0005-0000-0000-0000150A0000}"/>
    <cellStyle name="Calculation 2 2 2 3 2" xfId="16810" xr:uid="{00000000-0005-0000-0000-0000160A0000}"/>
    <cellStyle name="Calculation 2 2 2 3 2 2" xfId="29345" xr:uid="{00000000-0005-0000-0000-0000170A0000}"/>
    <cellStyle name="Calculation 2 2 2 3 3" xfId="24285" xr:uid="{00000000-0005-0000-0000-0000180A0000}"/>
    <cellStyle name="Calculation 2 2 2 4" xfId="7297" xr:uid="{00000000-0005-0000-0000-0000190A0000}"/>
    <cellStyle name="Calculation 2 2 2 4 2" xfId="22025" xr:uid="{00000000-0005-0000-0000-00001A0A0000}"/>
    <cellStyle name="Calculation 2 2 2 5" xfId="20597" xr:uid="{00000000-0005-0000-0000-00001B0A0000}"/>
    <cellStyle name="Calculation 2 2 2 5 2" xfId="30275" xr:uid="{00000000-0005-0000-0000-00001C0A0000}"/>
    <cellStyle name="Calculation 2 2 2 6" xfId="22728" xr:uid="{00000000-0005-0000-0000-00001D0A0000}"/>
    <cellStyle name="Calculation 2 2 2 7" xfId="32018" xr:uid="{00000000-0005-0000-0000-00001E0A0000}"/>
    <cellStyle name="Calculation 2 2 2 8" xfId="33880" xr:uid="{00000000-0005-0000-0000-00001F0A0000}"/>
    <cellStyle name="Calculation 2 2 2 9" xfId="30706" xr:uid="{00000000-0005-0000-0000-0000200A0000}"/>
    <cellStyle name="Calculation 2 2 3" xfId="6482" xr:uid="{00000000-0005-0000-0000-0000210A0000}"/>
    <cellStyle name="Calculation 2 2 3 2" xfId="13083" xr:uid="{00000000-0005-0000-0000-0000220A0000}"/>
    <cellStyle name="Calculation 2 2 3 2 2" xfId="25828" xr:uid="{00000000-0005-0000-0000-0000230A0000}"/>
    <cellStyle name="Calculation 2 2 3 3" xfId="20841" xr:uid="{00000000-0005-0000-0000-0000240A0000}"/>
    <cellStyle name="Calculation 2 2 3 3 2" xfId="30519" xr:uid="{00000000-0005-0000-0000-0000250A0000}"/>
    <cellStyle name="Calculation 2 2 3 4" xfId="21226" xr:uid="{00000000-0005-0000-0000-0000260A0000}"/>
    <cellStyle name="Calculation 2 2 3 5" xfId="33153" xr:uid="{00000000-0005-0000-0000-0000270A0000}"/>
    <cellStyle name="Calculation 2 2 3 6" xfId="34164" xr:uid="{00000000-0005-0000-0000-0000280A0000}"/>
    <cellStyle name="Calculation 2 2 3 7" xfId="31624" xr:uid="{00000000-0005-0000-0000-0000290A0000}"/>
    <cellStyle name="Calculation 2 2 4" xfId="7392" xr:uid="{00000000-0005-0000-0000-00002A0A0000}"/>
    <cellStyle name="Calculation 2 2 4 2" xfId="13908" xr:uid="{00000000-0005-0000-0000-00002B0A0000}"/>
    <cellStyle name="Calculation 2 2 4 2 2" xfId="26638" xr:uid="{00000000-0005-0000-0000-00002C0A0000}"/>
    <cellStyle name="Calculation 2 2 4 3" xfId="22119" xr:uid="{00000000-0005-0000-0000-00002D0A0000}"/>
    <cellStyle name="Calculation 2 2 5" xfId="11424" xr:uid="{00000000-0005-0000-0000-00002E0A0000}"/>
    <cellStyle name="Calculation 2 2 5 2" xfId="16726" xr:uid="{00000000-0005-0000-0000-00002F0A0000}"/>
    <cellStyle name="Calculation 2 2 5 2 2" xfId="29261" xr:uid="{00000000-0005-0000-0000-0000300A0000}"/>
    <cellStyle name="Calculation 2 2 5 3" xfId="24179" xr:uid="{00000000-0005-0000-0000-0000310A0000}"/>
    <cellStyle name="Calculation 2 2 6" xfId="11502" xr:uid="{00000000-0005-0000-0000-0000320A0000}"/>
    <cellStyle name="Calculation 2 2 6 2" xfId="24257" xr:uid="{00000000-0005-0000-0000-0000330A0000}"/>
    <cellStyle name="Calculation 2 2 7" xfId="18150" xr:uid="{00000000-0005-0000-0000-0000340A0000}"/>
    <cellStyle name="Calculation 2 2 7 2" xfId="30056" xr:uid="{00000000-0005-0000-0000-0000350A0000}"/>
    <cellStyle name="Calculation 2 2 8" xfId="20932" xr:uid="{00000000-0005-0000-0000-0000360A0000}"/>
    <cellStyle name="Calculation 2 2 9" xfId="30780" xr:uid="{00000000-0005-0000-0000-0000370A0000}"/>
    <cellStyle name="Calculation 2 3" xfId="2632" xr:uid="{00000000-0005-0000-0000-0000380A0000}"/>
    <cellStyle name="Calculation 2 3 10" xfId="30859" xr:uid="{00000000-0005-0000-0000-0000390A0000}"/>
    <cellStyle name="Calculation 2 3 11" xfId="30733" xr:uid="{00000000-0005-0000-0000-00003A0A0000}"/>
    <cellStyle name="Calculation 2 3 2" xfId="8663" xr:uid="{00000000-0005-0000-0000-00003B0A0000}"/>
    <cellStyle name="Calculation 2 3 2 2" xfId="11588" xr:uid="{00000000-0005-0000-0000-00003C0A0000}"/>
    <cellStyle name="Calculation 2 3 2 2 2" xfId="16847" xr:uid="{00000000-0005-0000-0000-00003D0A0000}"/>
    <cellStyle name="Calculation 2 3 2 2 2 2" xfId="29381" xr:uid="{00000000-0005-0000-0000-00003E0A0000}"/>
    <cellStyle name="Calculation 2 3 2 2 3" xfId="20748" xr:uid="{00000000-0005-0000-0000-00003F0A0000}"/>
    <cellStyle name="Calculation 2 3 2 2 3 2" xfId="30426" xr:uid="{00000000-0005-0000-0000-0000400A0000}"/>
    <cellStyle name="Calculation 2 3 2 2 4" xfId="24340" xr:uid="{00000000-0005-0000-0000-0000410A0000}"/>
    <cellStyle name="Calculation 2 3 2 2 5" xfId="33013" xr:uid="{00000000-0005-0000-0000-0000420A0000}"/>
    <cellStyle name="Calculation 2 3 2 2 6" xfId="34069" xr:uid="{00000000-0005-0000-0000-0000430A0000}"/>
    <cellStyle name="Calculation 2 3 2 2 7" xfId="31961" xr:uid="{00000000-0005-0000-0000-0000440A0000}"/>
    <cellStyle name="Calculation 2 3 2 3" xfId="11933" xr:uid="{00000000-0005-0000-0000-0000450A0000}"/>
    <cellStyle name="Calculation 2 3 2 3 2" xfId="17108" xr:uid="{00000000-0005-0000-0000-0000460A0000}"/>
    <cellStyle name="Calculation 2 3 2 3 2 2" xfId="29639" xr:uid="{00000000-0005-0000-0000-0000470A0000}"/>
    <cellStyle name="Calculation 2 3 2 3 3" xfId="24682" xr:uid="{00000000-0005-0000-0000-0000480A0000}"/>
    <cellStyle name="Calculation 2 3 2 4" xfId="11986" xr:uid="{00000000-0005-0000-0000-0000490A0000}"/>
    <cellStyle name="Calculation 2 3 2 4 2" xfId="24735" xr:uid="{00000000-0005-0000-0000-00004A0A0000}"/>
    <cellStyle name="Calculation 2 3 2 5" xfId="20598" xr:uid="{00000000-0005-0000-0000-00004B0A0000}"/>
    <cellStyle name="Calculation 2 3 2 5 2" xfId="30276" xr:uid="{00000000-0005-0000-0000-00004C0A0000}"/>
    <cellStyle name="Calculation 2 3 2 6" xfId="22729" xr:uid="{00000000-0005-0000-0000-00004D0A0000}"/>
    <cellStyle name="Calculation 2 3 2 7" xfId="32019" xr:uid="{00000000-0005-0000-0000-00004E0A0000}"/>
    <cellStyle name="Calculation 2 3 2 8" xfId="33881" xr:uid="{00000000-0005-0000-0000-00004F0A0000}"/>
    <cellStyle name="Calculation 2 3 2 9" xfId="34235" xr:uid="{00000000-0005-0000-0000-0000500A0000}"/>
    <cellStyle name="Calculation 2 3 3" xfId="6483" xr:uid="{00000000-0005-0000-0000-0000510A0000}"/>
    <cellStyle name="Calculation 2 3 3 2" xfId="13084" xr:uid="{00000000-0005-0000-0000-0000520A0000}"/>
    <cellStyle name="Calculation 2 3 3 2 2" xfId="25829" xr:uid="{00000000-0005-0000-0000-0000530A0000}"/>
    <cellStyle name="Calculation 2 3 3 3" xfId="20842" xr:uid="{00000000-0005-0000-0000-0000540A0000}"/>
    <cellStyle name="Calculation 2 3 3 3 2" xfId="30520" xr:uid="{00000000-0005-0000-0000-0000550A0000}"/>
    <cellStyle name="Calculation 2 3 3 4" xfId="21227" xr:uid="{00000000-0005-0000-0000-0000560A0000}"/>
    <cellStyle name="Calculation 2 3 3 5" xfId="33154" xr:uid="{00000000-0005-0000-0000-0000570A0000}"/>
    <cellStyle name="Calculation 2 3 3 6" xfId="34165" xr:uid="{00000000-0005-0000-0000-0000580A0000}"/>
    <cellStyle name="Calculation 2 3 3 7" xfId="31763" xr:uid="{00000000-0005-0000-0000-0000590A0000}"/>
    <cellStyle name="Calculation 2 3 4" xfId="6543" xr:uid="{00000000-0005-0000-0000-00005A0A0000}"/>
    <cellStyle name="Calculation 2 3 4 2" xfId="13133" xr:uid="{00000000-0005-0000-0000-00005B0A0000}"/>
    <cellStyle name="Calculation 2 3 4 2 2" xfId="25878" xr:uid="{00000000-0005-0000-0000-00005C0A0000}"/>
    <cellStyle name="Calculation 2 3 4 3" xfId="21286" xr:uid="{00000000-0005-0000-0000-00005D0A0000}"/>
    <cellStyle name="Calculation 2 3 5" xfId="7653" xr:uid="{00000000-0005-0000-0000-00005E0A0000}"/>
    <cellStyle name="Calculation 2 3 5 2" xfId="14156" xr:uid="{00000000-0005-0000-0000-00005F0A0000}"/>
    <cellStyle name="Calculation 2 3 5 2 2" xfId="26884" xr:uid="{00000000-0005-0000-0000-0000600A0000}"/>
    <cellStyle name="Calculation 2 3 5 3" xfId="22377" xr:uid="{00000000-0005-0000-0000-0000610A0000}"/>
    <cellStyle name="Calculation 2 3 6" xfId="11548" xr:uid="{00000000-0005-0000-0000-0000620A0000}"/>
    <cellStyle name="Calculation 2 3 6 2" xfId="24303" xr:uid="{00000000-0005-0000-0000-0000630A0000}"/>
    <cellStyle name="Calculation 2 3 7" xfId="18149" xr:uid="{00000000-0005-0000-0000-0000640A0000}"/>
    <cellStyle name="Calculation 2 3 7 2" xfId="30055" xr:uid="{00000000-0005-0000-0000-0000650A0000}"/>
    <cellStyle name="Calculation 2 3 8" xfId="20933" xr:uid="{00000000-0005-0000-0000-0000660A0000}"/>
    <cellStyle name="Calculation 2 3 9" xfId="30781" xr:uid="{00000000-0005-0000-0000-0000670A0000}"/>
    <cellStyle name="Calculation 2 4" xfId="8661" xr:uid="{00000000-0005-0000-0000-0000680A0000}"/>
    <cellStyle name="Calculation 2 4 2" xfId="11586" xr:uid="{00000000-0005-0000-0000-0000690A0000}"/>
    <cellStyle name="Calculation 2 4 2 2" xfId="16845" xr:uid="{00000000-0005-0000-0000-00006A0A0000}"/>
    <cellStyle name="Calculation 2 4 2 2 2" xfId="20746" xr:uid="{00000000-0005-0000-0000-00006B0A0000}"/>
    <cellStyle name="Calculation 2 4 2 2 2 2" xfId="30424" xr:uid="{00000000-0005-0000-0000-00006C0A0000}"/>
    <cellStyle name="Calculation 2 4 2 2 3" xfId="29379" xr:uid="{00000000-0005-0000-0000-00006D0A0000}"/>
    <cellStyle name="Calculation 2 4 2 2 4" xfId="33011" xr:uid="{00000000-0005-0000-0000-00006E0A0000}"/>
    <cellStyle name="Calculation 2 4 2 2 5" xfId="34067" xr:uid="{00000000-0005-0000-0000-00006F0A0000}"/>
    <cellStyle name="Calculation 2 4 2 2 6" xfId="31161" xr:uid="{00000000-0005-0000-0000-0000700A0000}"/>
    <cellStyle name="Calculation 2 4 2 3" xfId="20596" xr:uid="{00000000-0005-0000-0000-0000710A0000}"/>
    <cellStyle name="Calculation 2 4 2 3 2" xfId="30274" xr:uid="{00000000-0005-0000-0000-0000720A0000}"/>
    <cellStyle name="Calculation 2 4 2 4" xfId="24338" xr:uid="{00000000-0005-0000-0000-0000730A0000}"/>
    <cellStyle name="Calculation 2 4 2 5" xfId="32017" xr:uid="{00000000-0005-0000-0000-0000740A0000}"/>
    <cellStyle name="Calculation 2 4 2 6" xfId="33879" xr:uid="{00000000-0005-0000-0000-0000750A0000}"/>
    <cellStyle name="Calculation 2 4 2 7" xfId="30696" xr:uid="{00000000-0005-0000-0000-0000760A0000}"/>
    <cellStyle name="Calculation 2 4 3" xfId="11949" xr:uid="{00000000-0005-0000-0000-0000770A0000}"/>
    <cellStyle name="Calculation 2 4 3 2" xfId="17117" xr:uid="{00000000-0005-0000-0000-0000780A0000}"/>
    <cellStyle name="Calculation 2 4 3 2 2" xfId="29648" xr:uid="{00000000-0005-0000-0000-0000790A0000}"/>
    <cellStyle name="Calculation 2 4 3 3" xfId="20840" xr:uid="{00000000-0005-0000-0000-00007A0A0000}"/>
    <cellStyle name="Calculation 2 4 3 3 2" xfId="30518" xr:uid="{00000000-0005-0000-0000-00007B0A0000}"/>
    <cellStyle name="Calculation 2 4 3 4" xfId="24698" xr:uid="{00000000-0005-0000-0000-00007C0A0000}"/>
    <cellStyle name="Calculation 2 4 3 5" xfId="33152" xr:uid="{00000000-0005-0000-0000-00007D0A0000}"/>
    <cellStyle name="Calculation 2 4 3 6" xfId="34163" xr:uid="{00000000-0005-0000-0000-00007E0A0000}"/>
    <cellStyle name="Calculation 2 4 3 7" xfId="31623" xr:uid="{00000000-0005-0000-0000-00007F0A0000}"/>
    <cellStyle name="Calculation 2 4 4" xfId="11535" xr:uid="{00000000-0005-0000-0000-0000800A0000}"/>
    <cellStyle name="Calculation 2 4 4 2" xfId="24290" xr:uid="{00000000-0005-0000-0000-0000810A0000}"/>
    <cellStyle name="Calculation 2 4 5" xfId="18151" xr:uid="{00000000-0005-0000-0000-0000820A0000}"/>
    <cellStyle name="Calculation 2 4 5 2" xfId="30057" xr:uid="{00000000-0005-0000-0000-0000830A0000}"/>
    <cellStyle name="Calculation 2 4 6" xfId="22727" xr:uid="{00000000-0005-0000-0000-0000840A0000}"/>
    <cellStyle name="Calculation 2 4 7" xfId="30779" xr:uid="{00000000-0005-0000-0000-0000850A0000}"/>
    <cellStyle name="Calculation 2 4 8" xfId="31459" xr:uid="{00000000-0005-0000-0000-0000860A0000}"/>
    <cellStyle name="Calculation 2 4 9" xfId="30740" xr:uid="{00000000-0005-0000-0000-0000870A0000}"/>
    <cellStyle name="Calculation 2 5" xfId="9905" xr:uid="{00000000-0005-0000-0000-0000880A0000}"/>
    <cellStyle name="Calculation 2 5 2" xfId="11828" xr:uid="{00000000-0005-0000-0000-0000890A0000}"/>
    <cellStyle name="Calculation 2 5 2 2" xfId="17044" xr:uid="{00000000-0005-0000-0000-00008A0A0000}"/>
    <cellStyle name="Calculation 2 5 2 2 2" xfId="29575" xr:uid="{00000000-0005-0000-0000-00008B0A0000}"/>
    <cellStyle name="Calculation 2 5 2 3" xfId="20725" xr:uid="{00000000-0005-0000-0000-00008C0A0000}"/>
    <cellStyle name="Calculation 2 5 2 3 2" xfId="30403" xr:uid="{00000000-0005-0000-0000-00008D0A0000}"/>
    <cellStyle name="Calculation 2 5 2 4" xfId="24577" xr:uid="{00000000-0005-0000-0000-00008E0A0000}"/>
    <cellStyle name="Calculation 2 5 2 5" xfId="32979" xr:uid="{00000000-0005-0000-0000-00008F0A0000}"/>
    <cellStyle name="Calculation 2 5 2 6" xfId="34046" xr:uid="{00000000-0005-0000-0000-0000900A0000}"/>
    <cellStyle name="Calculation 2 5 2 7" xfId="31531" xr:uid="{00000000-0005-0000-0000-0000910A0000}"/>
    <cellStyle name="Calculation 2 5 3" xfId="6505" xr:uid="{00000000-0005-0000-0000-0000920A0000}"/>
    <cellStyle name="Calculation 2 5 3 2" xfId="13100" xr:uid="{00000000-0005-0000-0000-0000930A0000}"/>
    <cellStyle name="Calculation 2 5 3 2 2" xfId="25845" xr:uid="{00000000-0005-0000-0000-0000940A0000}"/>
    <cellStyle name="Calculation 2 5 3 3" xfId="21249" xr:uid="{00000000-0005-0000-0000-0000950A0000}"/>
    <cellStyle name="Calculation 2 5 4" xfId="11923" xr:uid="{00000000-0005-0000-0000-0000960A0000}"/>
    <cellStyle name="Calculation 2 5 4 2" xfId="24672" xr:uid="{00000000-0005-0000-0000-0000970A0000}"/>
    <cellStyle name="Calculation 2 5 5" xfId="20575" xr:uid="{00000000-0005-0000-0000-0000980A0000}"/>
    <cellStyle name="Calculation 2 5 5 2" xfId="30253" xr:uid="{00000000-0005-0000-0000-0000990A0000}"/>
    <cellStyle name="Calculation 2 5 6" xfId="23575" xr:uid="{00000000-0005-0000-0000-00009A0A0000}"/>
    <cellStyle name="Calculation 2 5 7" xfId="31974" xr:uid="{00000000-0005-0000-0000-00009B0A0000}"/>
    <cellStyle name="Calculation 2 5 8" xfId="33852" xr:uid="{00000000-0005-0000-0000-00009C0A0000}"/>
    <cellStyle name="Calculation 2 5 9" xfId="31050" xr:uid="{00000000-0005-0000-0000-00009D0A0000}"/>
    <cellStyle name="Calculation 2 6" xfId="11312" xr:uid="{00000000-0005-0000-0000-00009E0A0000}"/>
    <cellStyle name="Calculation 2 6 10" xfId="30981" xr:uid="{00000000-0005-0000-0000-00009F0A0000}"/>
    <cellStyle name="Calculation 2 6 2" xfId="11970" xr:uid="{00000000-0005-0000-0000-0000A00A0000}"/>
    <cellStyle name="Calculation 2 6 2 2" xfId="17129" xr:uid="{00000000-0005-0000-0000-0000A10A0000}"/>
    <cellStyle name="Calculation 2 6 2 2 2" xfId="29660" xr:uid="{00000000-0005-0000-0000-0000A20A0000}"/>
    <cellStyle name="Calculation 2 6 2 3" xfId="19134" xr:uid="{00000000-0005-0000-0000-0000A30A0000}"/>
    <cellStyle name="Calculation 2 6 2 3 2" xfId="30136" xr:uid="{00000000-0005-0000-0000-0000A40A0000}"/>
    <cellStyle name="Calculation 2 6 2 4" xfId="20673" xr:uid="{00000000-0005-0000-0000-0000A50A0000}"/>
    <cellStyle name="Calculation 2 6 2 4 2" xfId="30351" xr:uid="{00000000-0005-0000-0000-0000A60A0000}"/>
    <cellStyle name="Calculation 2 6 2 5" xfId="24719" xr:uid="{00000000-0005-0000-0000-0000A70A0000}"/>
    <cellStyle name="Calculation 2 6 2 6" xfId="32256" xr:uid="{00000000-0005-0000-0000-0000A80A0000}"/>
    <cellStyle name="Calculation 2 6 2 7" xfId="33975" xr:uid="{00000000-0005-0000-0000-0000A90A0000}"/>
    <cellStyle name="Calculation 2 6 2 8" xfId="33856" xr:uid="{00000000-0005-0000-0000-0000AA0A0000}"/>
    <cellStyle name="Calculation 2 6 3" xfId="11993" xr:uid="{00000000-0005-0000-0000-0000AB0A0000}"/>
    <cellStyle name="Calculation 2 6 3 2" xfId="17137" xr:uid="{00000000-0005-0000-0000-0000AC0A0000}"/>
    <cellStyle name="Calculation 2 6 3 2 2" xfId="29668" xr:uid="{00000000-0005-0000-0000-0000AD0A0000}"/>
    <cellStyle name="Calculation 2 6 3 3" xfId="24741" xr:uid="{00000000-0005-0000-0000-0000AE0A0000}"/>
    <cellStyle name="Calculation 2 6 4" xfId="12005" xr:uid="{00000000-0005-0000-0000-0000AF0A0000}"/>
    <cellStyle name="Calculation 2 6 4 2" xfId="24753" xr:uid="{00000000-0005-0000-0000-0000B00A0000}"/>
    <cellStyle name="Calculation 2 6 5" xfId="17558" xr:uid="{00000000-0005-0000-0000-0000B10A0000}"/>
    <cellStyle name="Calculation 2 6 5 2" xfId="30012" xr:uid="{00000000-0005-0000-0000-0000B20A0000}"/>
    <cellStyle name="Calculation 2 6 6" xfId="17811" xr:uid="{00000000-0005-0000-0000-0000B30A0000}"/>
    <cellStyle name="Calculation 2 6 6 2" xfId="30019" xr:uid="{00000000-0005-0000-0000-0000B40A0000}"/>
    <cellStyle name="Calculation 2 6 7" xfId="24085" xr:uid="{00000000-0005-0000-0000-0000B50A0000}"/>
    <cellStyle name="Calculation 2 6 8" xfId="30982" xr:uid="{00000000-0005-0000-0000-0000B60A0000}"/>
    <cellStyle name="Calculation 2 6 9" xfId="31156" xr:uid="{00000000-0005-0000-0000-0000B70A0000}"/>
    <cellStyle name="Calculation 2 7" xfId="6481" xr:uid="{00000000-0005-0000-0000-0000B80A0000}"/>
    <cellStyle name="Calculation 2 7 2" xfId="13082" xr:uid="{00000000-0005-0000-0000-0000B90A0000}"/>
    <cellStyle name="Calculation 2 7 2 2" xfId="25827" xr:uid="{00000000-0005-0000-0000-0000BA0A0000}"/>
    <cellStyle name="Calculation 2 7 3" xfId="19934" xr:uid="{00000000-0005-0000-0000-0000BB0A0000}"/>
    <cellStyle name="Calculation 2 7 3 2" xfId="30204" xr:uid="{00000000-0005-0000-0000-0000BC0A0000}"/>
    <cellStyle name="Calculation 2 7 4" xfId="20819" xr:uid="{00000000-0005-0000-0000-0000BD0A0000}"/>
    <cellStyle name="Calculation 2 7 4 2" xfId="30497" xr:uid="{00000000-0005-0000-0000-0000BE0A0000}"/>
    <cellStyle name="Calculation 2 7 5" xfId="21225" xr:uid="{00000000-0005-0000-0000-0000BF0A0000}"/>
    <cellStyle name="Calculation 2 7 6" xfId="33115" xr:uid="{00000000-0005-0000-0000-0000C00A0000}"/>
    <cellStyle name="Calculation 2 7 7" xfId="34141" xr:uid="{00000000-0005-0000-0000-0000C10A0000}"/>
    <cellStyle name="Calculation 2 7 8" xfId="33840" xr:uid="{00000000-0005-0000-0000-0000C20A0000}"/>
    <cellStyle name="Calculation 2 8" xfId="7393" xr:uid="{00000000-0005-0000-0000-0000C30A0000}"/>
    <cellStyle name="Calculation 2 8 2" xfId="13909" xr:uid="{00000000-0005-0000-0000-0000C40A0000}"/>
    <cellStyle name="Calculation 2 8 2 2" xfId="26639" xr:uid="{00000000-0005-0000-0000-0000C50A0000}"/>
    <cellStyle name="Calculation 2 8 3" xfId="22120" xr:uid="{00000000-0005-0000-0000-0000C60A0000}"/>
    <cellStyle name="Calculation 2 9" xfId="11425" xr:uid="{00000000-0005-0000-0000-0000C70A0000}"/>
    <cellStyle name="Calculation 2 9 2" xfId="16727" xr:uid="{00000000-0005-0000-0000-0000C80A0000}"/>
    <cellStyle name="Calculation 2 9 2 2" xfId="29262" xr:uid="{00000000-0005-0000-0000-0000C90A0000}"/>
    <cellStyle name="Calculation 2 9 3" xfId="24180" xr:uid="{00000000-0005-0000-0000-0000CA0A0000}"/>
    <cellStyle name="Calculation 3" xfId="937" xr:uid="{00000000-0005-0000-0000-0000CB0A0000}"/>
    <cellStyle name="Calculation 3 10" xfId="17516" xr:uid="{00000000-0005-0000-0000-0000CC0A0000}"/>
    <cellStyle name="Calculation 3 10 2" xfId="30007" xr:uid="{00000000-0005-0000-0000-0000CD0A0000}"/>
    <cellStyle name="Calculation 3 11" xfId="20934" xr:uid="{00000000-0005-0000-0000-0000CE0A0000}"/>
    <cellStyle name="Calculation 3 12" xfId="30668" xr:uid="{00000000-0005-0000-0000-0000CF0A0000}"/>
    <cellStyle name="Calculation 3 13" xfId="31674" xr:uid="{00000000-0005-0000-0000-0000D00A0000}"/>
    <cellStyle name="Calculation 3 14" xfId="34005" xr:uid="{00000000-0005-0000-0000-0000D10A0000}"/>
    <cellStyle name="Calculation 3 15" xfId="37026" xr:uid="{00000000-0005-0000-0000-0000D20A0000}"/>
    <cellStyle name="Calculation 3 16" xfId="2633" xr:uid="{00000000-0005-0000-0000-0000D30A0000}"/>
    <cellStyle name="Calculation 3 2" xfId="2634" xr:uid="{00000000-0005-0000-0000-0000D40A0000}"/>
    <cellStyle name="Calculation 3 2 10" xfId="31450" xr:uid="{00000000-0005-0000-0000-0000D50A0000}"/>
    <cellStyle name="Calculation 3 2 11" xfId="30847" xr:uid="{00000000-0005-0000-0000-0000D60A0000}"/>
    <cellStyle name="Calculation 3 2 2" xfId="8665" xr:uid="{00000000-0005-0000-0000-0000D70A0000}"/>
    <cellStyle name="Calculation 3 2 2 2" xfId="11590" xr:uid="{00000000-0005-0000-0000-0000D80A0000}"/>
    <cellStyle name="Calculation 3 2 2 2 2" xfId="16849" xr:uid="{00000000-0005-0000-0000-0000D90A0000}"/>
    <cellStyle name="Calculation 3 2 2 2 2 2" xfId="29383" xr:uid="{00000000-0005-0000-0000-0000DA0A0000}"/>
    <cellStyle name="Calculation 3 2 2 2 3" xfId="20750" xr:uid="{00000000-0005-0000-0000-0000DB0A0000}"/>
    <cellStyle name="Calculation 3 2 2 2 3 2" xfId="30428" xr:uid="{00000000-0005-0000-0000-0000DC0A0000}"/>
    <cellStyle name="Calculation 3 2 2 2 4" xfId="24342" xr:uid="{00000000-0005-0000-0000-0000DD0A0000}"/>
    <cellStyle name="Calculation 3 2 2 2 5" xfId="33015" xr:uid="{00000000-0005-0000-0000-0000DE0A0000}"/>
    <cellStyle name="Calculation 3 2 2 2 6" xfId="34071" xr:uid="{00000000-0005-0000-0000-0000DF0A0000}"/>
    <cellStyle name="Calculation 3 2 2 2 7" xfId="31678" xr:uid="{00000000-0005-0000-0000-0000E00A0000}"/>
    <cellStyle name="Calculation 3 2 2 3" xfId="11877" xr:uid="{00000000-0005-0000-0000-0000E10A0000}"/>
    <cellStyle name="Calculation 3 2 2 3 2" xfId="17078" xr:uid="{00000000-0005-0000-0000-0000E20A0000}"/>
    <cellStyle name="Calculation 3 2 2 3 2 2" xfId="29609" xr:uid="{00000000-0005-0000-0000-0000E30A0000}"/>
    <cellStyle name="Calculation 3 2 2 3 3" xfId="24626" xr:uid="{00000000-0005-0000-0000-0000E40A0000}"/>
    <cellStyle name="Calculation 3 2 2 4" xfId="11471" xr:uid="{00000000-0005-0000-0000-0000E50A0000}"/>
    <cellStyle name="Calculation 3 2 2 4 2" xfId="24226" xr:uid="{00000000-0005-0000-0000-0000E60A0000}"/>
    <cellStyle name="Calculation 3 2 2 5" xfId="20600" xr:uid="{00000000-0005-0000-0000-0000E70A0000}"/>
    <cellStyle name="Calculation 3 2 2 5 2" xfId="30278" xr:uid="{00000000-0005-0000-0000-0000E80A0000}"/>
    <cellStyle name="Calculation 3 2 2 6" xfId="22731" xr:uid="{00000000-0005-0000-0000-0000E90A0000}"/>
    <cellStyle name="Calculation 3 2 2 7" xfId="32021" xr:uid="{00000000-0005-0000-0000-0000EA0A0000}"/>
    <cellStyle name="Calculation 3 2 2 8" xfId="33883" xr:uid="{00000000-0005-0000-0000-0000EB0A0000}"/>
    <cellStyle name="Calculation 3 2 2 9" xfId="34254" xr:uid="{00000000-0005-0000-0000-0000EC0A0000}"/>
    <cellStyle name="Calculation 3 2 3" xfId="6485" xr:uid="{00000000-0005-0000-0000-0000ED0A0000}"/>
    <cellStyle name="Calculation 3 2 3 2" xfId="13086" xr:uid="{00000000-0005-0000-0000-0000EE0A0000}"/>
    <cellStyle name="Calculation 3 2 3 2 2" xfId="25831" xr:uid="{00000000-0005-0000-0000-0000EF0A0000}"/>
    <cellStyle name="Calculation 3 2 3 3" xfId="20844" xr:uid="{00000000-0005-0000-0000-0000F00A0000}"/>
    <cellStyle name="Calculation 3 2 3 3 2" xfId="30522" xr:uid="{00000000-0005-0000-0000-0000F10A0000}"/>
    <cellStyle name="Calculation 3 2 3 4" xfId="21229" xr:uid="{00000000-0005-0000-0000-0000F20A0000}"/>
    <cellStyle name="Calculation 3 2 3 5" xfId="33156" xr:uid="{00000000-0005-0000-0000-0000F30A0000}"/>
    <cellStyle name="Calculation 3 2 3 6" xfId="34167" xr:uid="{00000000-0005-0000-0000-0000F40A0000}"/>
    <cellStyle name="Calculation 3 2 3 7" xfId="31627" xr:uid="{00000000-0005-0000-0000-0000F50A0000}"/>
    <cellStyle name="Calculation 3 2 4" xfId="7390" xr:uid="{00000000-0005-0000-0000-0000F60A0000}"/>
    <cellStyle name="Calculation 3 2 4 2" xfId="13906" xr:uid="{00000000-0005-0000-0000-0000F70A0000}"/>
    <cellStyle name="Calculation 3 2 4 2 2" xfId="26636" xr:uid="{00000000-0005-0000-0000-0000F80A0000}"/>
    <cellStyle name="Calculation 3 2 4 3" xfId="22117" xr:uid="{00000000-0005-0000-0000-0000F90A0000}"/>
    <cellStyle name="Calculation 3 2 5" xfId="11422" xr:uid="{00000000-0005-0000-0000-0000FA0A0000}"/>
    <cellStyle name="Calculation 3 2 5 2" xfId="16724" xr:uid="{00000000-0005-0000-0000-0000FB0A0000}"/>
    <cellStyle name="Calculation 3 2 5 2 2" xfId="29259" xr:uid="{00000000-0005-0000-0000-0000FC0A0000}"/>
    <cellStyle name="Calculation 3 2 5 3" xfId="24177" xr:uid="{00000000-0005-0000-0000-0000FD0A0000}"/>
    <cellStyle name="Calculation 3 2 6" xfId="6691" xr:uid="{00000000-0005-0000-0000-0000FE0A0000}"/>
    <cellStyle name="Calculation 3 2 6 2" xfId="21429" xr:uid="{00000000-0005-0000-0000-0000FF0A0000}"/>
    <cellStyle name="Calculation 3 2 7" xfId="18147" xr:uid="{00000000-0005-0000-0000-0000000B0000}"/>
    <cellStyle name="Calculation 3 2 7 2" xfId="30053" xr:uid="{00000000-0005-0000-0000-0000010B0000}"/>
    <cellStyle name="Calculation 3 2 8" xfId="20935" xr:uid="{00000000-0005-0000-0000-0000020B0000}"/>
    <cellStyle name="Calculation 3 2 9" xfId="30783" xr:uid="{00000000-0005-0000-0000-0000030B0000}"/>
    <cellStyle name="Calculation 3 3" xfId="8664" xr:uid="{00000000-0005-0000-0000-0000040B0000}"/>
    <cellStyle name="Calculation 3 3 2" xfId="11589" xr:uid="{00000000-0005-0000-0000-0000050B0000}"/>
    <cellStyle name="Calculation 3 3 2 2" xfId="16848" xr:uid="{00000000-0005-0000-0000-0000060B0000}"/>
    <cellStyle name="Calculation 3 3 2 2 2" xfId="20749" xr:uid="{00000000-0005-0000-0000-0000070B0000}"/>
    <cellStyle name="Calculation 3 3 2 2 2 2" xfId="30427" xr:uid="{00000000-0005-0000-0000-0000080B0000}"/>
    <cellStyle name="Calculation 3 3 2 2 3" xfId="29382" xr:uid="{00000000-0005-0000-0000-0000090B0000}"/>
    <cellStyle name="Calculation 3 3 2 2 4" xfId="33014" xr:uid="{00000000-0005-0000-0000-00000A0B0000}"/>
    <cellStyle name="Calculation 3 3 2 2 5" xfId="34070" xr:uid="{00000000-0005-0000-0000-00000B0B0000}"/>
    <cellStyle name="Calculation 3 3 2 2 6" xfId="31541" xr:uid="{00000000-0005-0000-0000-00000C0B0000}"/>
    <cellStyle name="Calculation 3 3 2 3" xfId="20599" xr:uid="{00000000-0005-0000-0000-00000D0B0000}"/>
    <cellStyle name="Calculation 3 3 2 3 2" xfId="30277" xr:uid="{00000000-0005-0000-0000-00000E0B0000}"/>
    <cellStyle name="Calculation 3 3 2 4" xfId="24341" xr:uid="{00000000-0005-0000-0000-00000F0B0000}"/>
    <cellStyle name="Calculation 3 3 2 5" xfId="32020" xr:uid="{00000000-0005-0000-0000-0000100B0000}"/>
    <cellStyle name="Calculation 3 3 2 6" xfId="33882" xr:uid="{00000000-0005-0000-0000-0000110B0000}"/>
    <cellStyle name="Calculation 3 3 2 7" xfId="34250" xr:uid="{00000000-0005-0000-0000-0000120B0000}"/>
    <cellStyle name="Calculation 3 3 3" xfId="11855" xr:uid="{00000000-0005-0000-0000-0000130B0000}"/>
    <cellStyle name="Calculation 3 3 3 2" xfId="17067" xr:uid="{00000000-0005-0000-0000-0000140B0000}"/>
    <cellStyle name="Calculation 3 3 3 2 2" xfId="29598" xr:uid="{00000000-0005-0000-0000-0000150B0000}"/>
    <cellStyle name="Calculation 3 3 3 3" xfId="20843" xr:uid="{00000000-0005-0000-0000-0000160B0000}"/>
    <cellStyle name="Calculation 3 3 3 3 2" xfId="30521" xr:uid="{00000000-0005-0000-0000-0000170B0000}"/>
    <cellStyle name="Calculation 3 3 3 4" xfId="24604" xr:uid="{00000000-0005-0000-0000-0000180B0000}"/>
    <cellStyle name="Calculation 3 3 3 5" xfId="33155" xr:uid="{00000000-0005-0000-0000-0000190B0000}"/>
    <cellStyle name="Calculation 3 3 3 6" xfId="34166" xr:uid="{00000000-0005-0000-0000-00001A0B0000}"/>
    <cellStyle name="Calculation 3 3 3 7" xfId="31626" xr:uid="{00000000-0005-0000-0000-00001B0B0000}"/>
    <cellStyle name="Calculation 3 3 4" xfId="11472" xr:uid="{00000000-0005-0000-0000-00001C0B0000}"/>
    <cellStyle name="Calculation 3 3 4 2" xfId="24227" xr:uid="{00000000-0005-0000-0000-00001D0B0000}"/>
    <cellStyle name="Calculation 3 3 5" xfId="18148" xr:uid="{00000000-0005-0000-0000-00001E0B0000}"/>
    <cellStyle name="Calculation 3 3 5 2" xfId="30054" xr:uid="{00000000-0005-0000-0000-00001F0B0000}"/>
    <cellStyle name="Calculation 3 3 6" xfId="22730" xr:uid="{00000000-0005-0000-0000-0000200B0000}"/>
    <cellStyle name="Calculation 3 3 7" xfId="30782" xr:uid="{00000000-0005-0000-0000-0000210B0000}"/>
    <cellStyle name="Calculation 3 3 8" xfId="30691" xr:uid="{00000000-0005-0000-0000-0000220B0000}"/>
    <cellStyle name="Calculation 3 3 9" xfId="33911" xr:uid="{00000000-0005-0000-0000-0000230B0000}"/>
    <cellStyle name="Calculation 3 4" xfId="9906" xr:uid="{00000000-0005-0000-0000-0000240B0000}"/>
    <cellStyle name="Calculation 3 4 2" xfId="11829" xr:uid="{00000000-0005-0000-0000-0000250B0000}"/>
    <cellStyle name="Calculation 3 4 2 2" xfId="17045" xr:uid="{00000000-0005-0000-0000-0000260B0000}"/>
    <cellStyle name="Calculation 3 4 2 2 2" xfId="29576" xr:uid="{00000000-0005-0000-0000-0000270B0000}"/>
    <cellStyle name="Calculation 3 4 2 3" xfId="20726" xr:uid="{00000000-0005-0000-0000-0000280B0000}"/>
    <cellStyle name="Calculation 3 4 2 3 2" xfId="30404" xr:uid="{00000000-0005-0000-0000-0000290B0000}"/>
    <cellStyle name="Calculation 3 4 2 4" xfId="24578" xr:uid="{00000000-0005-0000-0000-00002A0B0000}"/>
    <cellStyle name="Calculation 3 4 2 5" xfId="32980" xr:uid="{00000000-0005-0000-0000-00002B0B0000}"/>
    <cellStyle name="Calculation 3 4 2 6" xfId="34047" xr:uid="{00000000-0005-0000-0000-00002C0B0000}"/>
    <cellStyle name="Calculation 3 4 2 7" xfId="31532" xr:uid="{00000000-0005-0000-0000-00002D0B0000}"/>
    <cellStyle name="Calculation 3 4 3" xfId="6506" xr:uid="{00000000-0005-0000-0000-00002E0B0000}"/>
    <cellStyle name="Calculation 3 4 3 2" xfId="13101" xr:uid="{00000000-0005-0000-0000-00002F0B0000}"/>
    <cellStyle name="Calculation 3 4 3 2 2" xfId="25846" xr:uid="{00000000-0005-0000-0000-0000300B0000}"/>
    <cellStyle name="Calculation 3 4 3 3" xfId="21250" xr:uid="{00000000-0005-0000-0000-0000310B0000}"/>
    <cellStyle name="Calculation 3 4 4" xfId="11390" xr:uid="{00000000-0005-0000-0000-0000320B0000}"/>
    <cellStyle name="Calculation 3 4 4 2" xfId="24145" xr:uid="{00000000-0005-0000-0000-0000330B0000}"/>
    <cellStyle name="Calculation 3 4 5" xfId="20576" xr:uid="{00000000-0005-0000-0000-0000340B0000}"/>
    <cellStyle name="Calculation 3 4 5 2" xfId="30254" xr:uid="{00000000-0005-0000-0000-0000350B0000}"/>
    <cellStyle name="Calculation 3 4 6" xfId="23576" xr:uid="{00000000-0005-0000-0000-0000360B0000}"/>
    <cellStyle name="Calculation 3 4 7" xfId="31975" xr:uid="{00000000-0005-0000-0000-0000370B0000}"/>
    <cellStyle name="Calculation 3 4 8" xfId="33853" xr:uid="{00000000-0005-0000-0000-0000380B0000}"/>
    <cellStyle name="Calculation 3 4 9" xfId="31051" xr:uid="{00000000-0005-0000-0000-0000390B0000}"/>
    <cellStyle name="Calculation 3 5" xfId="11069" xr:uid="{00000000-0005-0000-0000-00003A0B0000}"/>
    <cellStyle name="Calculation 3 5 2" xfId="11946" xr:uid="{00000000-0005-0000-0000-00003B0B0000}"/>
    <cellStyle name="Calculation 3 5 2 2" xfId="17114" xr:uid="{00000000-0005-0000-0000-00003C0B0000}"/>
    <cellStyle name="Calculation 3 5 2 2 2" xfId="29645" xr:uid="{00000000-0005-0000-0000-00003D0B0000}"/>
    <cellStyle name="Calculation 3 5 2 3" xfId="24695" xr:uid="{00000000-0005-0000-0000-00003E0B0000}"/>
    <cellStyle name="Calculation 3 5 3" xfId="7098" xr:uid="{00000000-0005-0000-0000-00003F0B0000}"/>
    <cellStyle name="Calculation 3 5 3 2" xfId="13632" xr:uid="{00000000-0005-0000-0000-0000400B0000}"/>
    <cellStyle name="Calculation 3 5 3 2 2" xfId="26363" xr:uid="{00000000-0005-0000-0000-0000410B0000}"/>
    <cellStyle name="Calculation 3 5 3 3" xfId="21825" xr:uid="{00000000-0005-0000-0000-0000420B0000}"/>
    <cellStyle name="Calculation 3 5 4" xfId="11393" xr:uid="{00000000-0005-0000-0000-0000430B0000}"/>
    <cellStyle name="Calculation 3 5 4 2" xfId="24148" xr:uid="{00000000-0005-0000-0000-0000440B0000}"/>
    <cellStyle name="Calculation 3 5 5" xfId="20820" xr:uid="{00000000-0005-0000-0000-0000450B0000}"/>
    <cellStyle name="Calculation 3 5 5 2" xfId="30498" xr:uid="{00000000-0005-0000-0000-0000460B0000}"/>
    <cellStyle name="Calculation 3 5 6" xfId="23952" xr:uid="{00000000-0005-0000-0000-0000470B0000}"/>
    <cellStyle name="Calculation 3 5 7" xfId="33116" xr:uid="{00000000-0005-0000-0000-0000480B0000}"/>
    <cellStyle name="Calculation 3 5 8" xfId="34142" xr:uid="{00000000-0005-0000-0000-0000490B0000}"/>
    <cellStyle name="Calculation 3 5 9" xfId="31615" xr:uid="{00000000-0005-0000-0000-00004A0B0000}"/>
    <cellStyle name="Calculation 3 6" xfId="6484" xr:uid="{00000000-0005-0000-0000-00004B0B0000}"/>
    <cellStyle name="Calculation 3 6 2" xfId="13085" xr:uid="{00000000-0005-0000-0000-00004C0B0000}"/>
    <cellStyle name="Calculation 3 6 2 2" xfId="25830" xr:uid="{00000000-0005-0000-0000-00004D0B0000}"/>
    <cellStyle name="Calculation 3 6 3" xfId="21228" xr:uid="{00000000-0005-0000-0000-00004E0B0000}"/>
    <cellStyle name="Calculation 3 7" xfId="7391" xr:uid="{00000000-0005-0000-0000-00004F0B0000}"/>
    <cellStyle name="Calculation 3 7 2" xfId="13907" xr:uid="{00000000-0005-0000-0000-0000500B0000}"/>
    <cellStyle name="Calculation 3 7 2 2" xfId="26637" xr:uid="{00000000-0005-0000-0000-0000510B0000}"/>
    <cellStyle name="Calculation 3 7 3" xfId="22118" xr:uid="{00000000-0005-0000-0000-0000520B0000}"/>
    <cellStyle name="Calculation 3 8" xfId="11423" xr:uid="{00000000-0005-0000-0000-0000530B0000}"/>
    <cellStyle name="Calculation 3 8 2" xfId="16725" xr:uid="{00000000-0005-0000-0000-0000540B0000}"/>
    <cellStyle name="Calculation 3 8 2 2" xfId="29260" xr:uid="{00000000-0005-0000-0000-0000550B0000}"/>
    <cellStyle name="Calculation 3 8 3" xfId="24178" xr:uid="{00000000-0005-0000-0000-0000560B0000}"/>
    <cellStyle name="Calculation 3 9" xfId="11691" xr:uid="{00000000-0005-0000-0000-0000570B0000}"/>
    <cellStyle name="Calculation 3 9 2" xfId="24442" xr:uid="{00000000-0005-0000-0000-0000580B0000}"/>
    <cellStyle name="Calculation 4" xfId="938" xr:uid="{00000000-0005-0000-0000-0000590B0000}"/>
    <cellStyle name="Calculation 4 10" xfId="6700" xr:uid="{00000000-0005-0000-0000-00005A0B0000}"/>
    <cellStyle name="Calculation 4 10 2" xfId="21438" xr:uid="{00000000-0005-0000-0000-00005B0B0000}"/>
    <cellStyle name="Calculation 4 11" xfId="17515" xr:uid="{00000000-0005-0000-0000-00005C0B0000}"/>
    <cellStyle name="Calculation 4 11 2" xfId="30006" xr:uid="{00000000-0005-0000-0000-00005D0B0000}"/>
    <cellStyle name="Calculation 4 12" xfId="20936" xr:uid="{00000000-0005-0000-0000-00005E0B0000}"/>
    <cellStyle name="Calculation 4 13" xfId="30669" xr:uid="{00000000-0005-0000-0000-00005F0B0000}"/>
    <cellStyle name="Calculation 4 14" xfId="31673" xr:uid="{00000000-0005-0000-0000-0000600B0000}"/>
    <cellStyle name="Calculation 4 15" xfId="33787" xr:uid="{00000000-0005-0000-0000-0000610B0000}"/>
    <cellStyle name="Calculation 4 16" xfId="37027" xr:uid="{00000000-0005-0000-0000-0000620B0000}"/>
    <cellStyle name="Calculation 4 17" xfId="2635" xr:uid="{00000000-0005-0000-0000-0000630B0000}"/>
    <cellStyle name="Calculation 4 2" xfId="2636" xr:uid="{00000000-0005-0000-0000-0000640B0000}"/>
    <cellStyle name="Calculation 4 2 10" xfId="31457" xr:uid="{00000000-0005-0000-0000-0000650B0000}"/>
    <cellStyle name="Calculation 4 2 11" xfId="30735" xr:uid="{00000000-0005-0000-0000-0000660B0000}"/>
    <cellStyle name="Calculation 4 2 2" xfId="8667" xr:uid="{00000000-0005-0000-0000-0000670B0000}"/>
    <cellStyle name="Calculation 4 2 2 2" xfId="11592" xr:uid="{00000000-0005-0000-0000-0000680B0000}"/>
    <cellStyle name="Calculation 4 2 2 2 2" xfId="16851" xr:uid="{00000000-0005-0000-0000-0000690B0000}"/>
    <cellStyle name="Calculation 4 2 2 2 2 2" xfId="29385" xr:uid="{00000000-0005-0000-0000-00006A0B0000}"/>
    <cellStyle name="Calculation 4 2 2 2 3" xfId="20752" xr:uid="{00000000-0005-0000-0000-00006B0B0000}"/>
    <cellStyle name="Calculation 4 2 2 2 3 2" xfId="30430" xr:uid="{00000000-0005-0000-0000-00006C0B0000}"/>
    <cellStyle name="Calculation 4 2 2 2 4" xfId="24344" xr:uid="{00000000-0005-0000-0000-00006D0B0000}"/>
    <cellStyle name="Calculation 4 2 2 2 5" xfId="33017" xr:uid="{00000000-0005-0000-0000-00006E0B0000}"/>
    <cellStyle name="Calculation 4 2 2 2 6" xfId="34073" xr:uid="{00000000-0005-0000-0000-00006F0B0000}"/>
    <cellStyle name="Calculation 4 2 2 2 7" xfId="31543" xr:uid="{00000000-0005-0000-0000-0000700B0000}"/>
    <cellStyle name="Calculation 4 2 2 3" xfId="11476" xr:uid="{00000000-0005-0000-0000-0000710B0000}"/>
    <cellStyle name="Calculation 4 2 2 3 2" xfId="16770" xr:uid="{00000000-0005-0000-0000-0000720B0000}"/>
    <cellStyle name="Calculation 4 2 2 3 2 2" xfId="29305" xr:uid="{00000000-0005-0000-0000-0000730B0000}"/>
    <cellStyle name="Calculation 4 2 2 3 3" xfId="24231" xr:uid="{00000000-0005-0000-0000-0000740B0000}"/>
    <cellStyle name="Calculation 4 2 2 4" xfId="11978" xr:uid="{00000000-0005-0000-0000-0000750B0000}"/>
    <cellStyle name="Calculation 4 2 2 4 2" xfId="24727" xr:uid="{00000000-0005-0000-0000-0000760B0000}"/>
    <cellStyle name="Calculation 4 2 2 5" xfId="20602" xr:uid="{00000000-0005-0000-0000-0000770B0000}"/>
    <cellStyle name="Calculation 4 2 2 5 2" xfId="30280" xr:uid="{00000000-0005-0000-0000-0000780B0000}"/>
    <cellStyle name="Calculation 4 2 2 6" xfId="22733" xr:uid="{00000000-0005-0000-0000-0000790B0000}"/>
    <cellStyle name="Calculation 4 2 2 7" xfId="32023" xr:uid="{00000000-0005-0000-0000-00007A0B0000}"/>
    <cellStyle name="Calculation 4 2 2 8" xfId="33885" xr:uid="{00000000-0005-0000-0000-00007B0B0000}"/>
    <cellStyle name="Calculation 4 2 2 9" xfId="31080" xr:uid="{00000000-0005-0000-0000-00007C0B0000}"/>
    <cellStyle name="Calculation 4 2 3" xfId="6487" xr:uid="{00000000-0005-0000-0000-00007D0B0000}"/>
    <cellStyle name="Calculation 4 2 3 2" xfId="13088" xr:uid="{00000000-0005-0000-0000-00007E0B0000}"/>
    <cellStyle name="Calculation 4 2 3 2 2" xfId="25833" xr:uid="{00000000-0005-0000-0000-00007F0B0000}"/>
    <cellStyle name="Calculation 4 2 3 3" xfId="20846" xr:uid="{00000000-0005-0000-0000-0000800B0000}"/>
    <cellStyle name="Calculation 4 2 3 3 2" xfId="30524" xr:uid="{00000000-0005-0000-0000-0000810B0000}"/>
    <cellStyle name="Calculation 4 2 3 4" xfId="21231" xr:uid="{00000000-0005-0000-0000-0000820B0000}"/>
    <cellStyle name="Calculation 4 2 3 5" xfId="33158" xr:uid="{00000000-0005-0000-0000-0000830B0000}"/>
    <cellStyle name="Calculation 4 2 3 6" xfId="34169" xr:uid="{00000000-0005-0000-0000-0000840B0000}"/>
    <cellStyle name="Calculation 4 2 3 7" xfId="31988" xr:uid="{00000000-0005-0000-0000-0000850B0000}"/>
    <cellStyle name="Calculation 4 2 4" xfId="7388" xr:uid="{00000000-0005-0000-0000-0000860B0000}"/>
    <cellStyle name="Calculation 4 2 4 2" xfId="13904" xr:uid="{00000000-0005-0000-0000-0000870B0000}"/>
    <cellStyle name="Calculation 4 2 4 2 2" xfId="26634" xr:uid="{00000000-0005-0000-0000-0000880B0000}"/>
    <cellStyle name="Calculation 4 2 4 3" xfId="22115" xr:uid="{00000000-0005-0000-0000-0000890B0000}"/>
    <cellStyle name="Calculation 4 2 5" xfId="11497" xr:uid="{00000000-0005-0000-0000-00008A0B0000}"/>
    <cellStyle name="Calculation 4 2 5 2" xfId="16787" xr:uid="{00000000-0005-0000-0000-00008B0B0000}"/>
    <cellStyle name="Calculation 4 2 5 2 2" xfId="29322" xr:uid="{00000000-0005-0000-0000-00008C0B0000}"/>
    <cellStyle name="Calculation 4 2 5 3" xfId="24252" xr:uid="{00000000-0005-0000-0000-00008D0B0000}"/>
    <cellStyle name="Calculation 4 2 6" xfId="11549" xr:uid="{00000000-0005-0000-0000-00008E0B0000}"/>
    <cellStyle name="Calculation 4 2 6 2" xfId="24304" xr:uid="{00000000-0005-0000-0000-00008F0B0000}"/>
    <cellStyle name="Calculation 4 2 7" xfId="17507" xr:uid="{00000000-0005-0000-0000-0000900B0000}"/>
    <cellStyle name="Calculation 4 2 7 2" xfId="30002" xr:uid="{00000000-0005-0000-0000-0000910B0000}"/>
    <cellStyle name="Calculation 4 2 8" xfId="20937" xr:uid="{00000000-0005-0000-0000-0000920B0000}"/>
    <cellStyle name="Calculation 4 2 9" xfId="30785" xr:uid="{00000000-0005-0000-0000-0000930B0000}"/>
    <cellStyle name="Calculation 4 3" xfId="6196" xr:uid="{00000000-0005-0000-0000-0000940B0000}"/>
    <cellStyle name="Calculation 4 3 2" xfId="10315" xr:uid="{00000000-0005-0000-0000-0000950B0000}"/>
    <cellStyle name="Calculation 4 3 2 2" xfId="11870" xr:uid="{00000000-0005-0000-0000-0000960B0000}"/>
    <cellStyle name="Calculation 4 3 2 2 2" xfId="17072" xr:uid="{00000000-0005-0000-0000-0000970B0000}"/>
    <cellStyle name="Calculation 4 3 2 2 2 2" xfId="29603" xr:uid="{00000000-0005-0000-0000-0000980B0000}"/>
    <cellStyle name="Calculation 4 3 2 2 3" xfId="20751" xr:uid="{00000000-0005-0000-0000-0000990B0000}"/>
    <cellStyle name="Calculation 4 3 2 2 3 2" xfId="30429" xr:uid="{00000000-0005-0000-0000-00009A0B0000}"/>
    <cellStyle name="Calculation 4 3 2 2 4" xfId="24619" xr:uid="{00000000-0005-0000-0000-00009B0B0000}"/>
    <cellStyle name="Calculation 4 3 2 2 5" xfId="33016" xr:uid="{00000000-0005-0000-0000-00009C0B0000}"/>
    <cellStyle name="Calculation 4 3 2 2 6" xfId="34072" xr:uid="{00000000-0005-0000-0000-00009D0B0000}"/>
    <cellStyle name="Calculation 4 3 2 2 7" xfId="33847" xr:uid="{00000000-0005-0000-0000-00009E0B0000}"/>
    <cellStyle name="Calculation 4 3 2 3" xfId="7064" xr:uid="{00000000-0005-0000-0000-00009F0B0000}"/>
    <cellStyle name="Calculation 4 3 2 3 2" xfId="13601" xr:uid="{00000000-0005-0000-0000-0000A00B0000}"/>
    <cellStyle name="Calculation 4 3 2 3 2 2" xfId="26332" xr:uid="{00000000-0005-0000-0000-0000A10B0000}"/>
    <cellStyle name="Calculation 4 3 2 3 3" xfId="21791" xr:uid="{00000000-0005-0000-0000-0000A20B0000}"/>
    <cellStyle name="Calculation 4 3 2 4" xfId="11765" xr:uid="{00000000-0005-0000-0000-0000A30B0000}"/>
    <cellStyle name="Calculation 4 3 2 4 2" xfId="24515" xr:uid="{00000000-0005-0000-0000-0000A40B0000}"/>
    <cellStyle name="Calculation 4 3 2 5" xfId="20601" xr:uid="{00000000-0005-0000-0000-0000A50B0000}"/>
    <cellStyle name="Calculation 4 3 2 5 2" xfId="30279" xr:uid="{00000000-0005-0000-0000-0000A60B0000}"/>
    <cellStyle name="Calculation 4 3 2 6" xfId="23684" xr:uid="{00000000-0005-0000-0000-0000A70B0000}"/>
    <cellStyle name="Calculation 4 3 2 7" xfId="32022" xr:uid="{00000000-0005-0000-0000-0000A80B0000}"/>
    <cellStyle name="Calculation 4 3 2 8" xfId="33884" xr:uid="{00000000-0005-0000-0000-0000A90B0000}"/>
    <cellStyle name="Calculation 4 3 2 9" xfId="34242" xr:uid="{00000000-0005-0000-0000-0000AA0B0000}"/>
    <cellStyle name="Calculation 4 3 3" xfId="19953" xr:uid="{00000000-0005-0000-0000-0000AB0B0000}"/>
    <cellStyle name="Calculation 4 3 3 2" xfId="20845" xr:uid="{00000000-0005-0000-0000-0000AC0B0000}"/>
    <cellStyle name="Calculation 4 3 3 2 2" xfId="30523" xr:uid="{00000000-0005-0000-0000-0000AD0B0000}"/>
    <cellStyle name="Calculation 4 3 3 3" xfId="30207" xr:uid="{00000000-0005-0000-0000-0000AE0B0000}"/>
    <cellStyle name="Calculation 4 3 3 4" xfId="33157" xr:uid="{00000000-0005-0000-0000-0000AF0B0000}"/>
    <cellStyle name="Calculation 4 3 3 5" xfId="34168" xr:uid="{00000000-0005-0000-0000-0000B00B0000}"/>
    <cellStyle name="Calculation 4 3 3 6" xfId="31628" xr:uid="{00000000-0005-0000-0000-0000B10B0000}"/>
    <cellStyle name="Calculation 4 3 4" xfId="18146" xr:uid="{00000000-0005-0000-0000-0000B20B0000}"/>
    <cellStyle name="Calculation 4 3 4 2" xfId="30052" xr:uid="{00000000-0005-0000-0000-0000B30B0000}"/>
    <cellStyle name="Calculation 4 3 5" xfId="30784" xr:uid="{00000000-0005-0000-0000-0000B40B0000}"/>
    <cellStyle name="Calculation 4 3 6" xfId="31458" xr:uid="{00000000-0005-0000-0000-0000B50B0000}"/>
    <cellStyle name="Calculation 4 3 7" xfId="30734" xr:uid="{00000000-0005-0000-0000-0000B60B0000}"/>
    <cellStyle name="Calculation 4 4" xfId="8666" xr:uid="{00000000-0005-0000-0000-0000B70B0000}"/>
    <cellStyle name="Calculation 4 4 10" xfId="31946" xr:uid="{00000000-0005-0000-0000-0000B80B0000}"/>
    <cellStyle name="Calculation 4 4 2" xfId="11591" xr:uid="{00000000-0005-0000-0000-0000B90B0000}"/>
    <cellStyle name="Calculation 4 4 2 2" xfId="16850" xr:uid="{00000000-0005-0000-0000-0000BA0B0000}"/>
    <cellStyle name="Calculation 4 4 2 2 2" xfId="29384" xr:uid="{00000000-0005-0000-0000-0000BB0B0000}"/>
    <cellStyle name="Calculation 4 4 2 3" xfId="19866" xr:uid="{00000000-0005-0000-0000-0000BC0B0000}"/>
    <cellStyle name="Calculation 4 4 2 3 2" xfId="30187" xr:uid="{00000000-0005-0000-0000-0000BD0B0000}"/>
    <cellStyle name="Calculation 4 4 2 4" xfId="20727" xr:uid="{00000000-0005-0000-0000-0000BE0B0000}"/>
    <cellStyle name="Calculation 4 4 2 4 2" xfId="30405" xr:uid="{00000000-0005-0000-0000-0000BF0B0000}"/>
    <cellStyle name="Calculation 4 4 2 5" xfId="24343" xr:uid="{00000000-0005-0000-0000-0000C00B0000}"/>
    <cellStyle name="Calculation 4 4 2 6" xfId="32981" xr:uid="{00000000-0005-0000-0000-0000C10B0000}"/>
    <cellStyle name="Calculation 4 4 2 7" xfId="34048" xr:uid="{00000000-0005-0000-0000-0000C20B0000}"/>
    <cellStyle name="Calculation 4 4 2 8" xfId="31533" xr:uid="{00000000-0005-0000-0000-0000C30B0000}"/>
    <cellStyle name="Calculation 4 4 3" xfId="11875" xr:uid="{00000000-0005-0000-0000-0000C40B0000}"/>
    <cellStyle name="Calculation 4 4 3 2" xfId="17076" xr:uid="{00000000-0005-0000-0000-0000C50B0000}"/>
    <cellStyle name="Calculation 4 4 3 2 2" xfId="29607" xr:uid="{00000000-0005-0000-0000-0000C60B0000}"/>
    <cellStyle name="Calculation 4 4 3 3" xfId="24624" xr:uid="{00000000-0005-0000-0000-0000C70B0000}"/>
    <cellStyle name="Calculation 4 4 4" xfId="11825" xr:uid="{00000000-0005-0000-0000-0000C80B0000}"/>
    <cellStyle name="Calculation 4 4 4 2" xfId="24574" xr:uid="{00000000-0005-0000-0000-0000C90B0000}"/>
    <cellStyle name="Calculation 4 4 5" xfId="18697" xr:uid="{00000000-0005-0000-0000-0000CA0B0000}"/>
    <cellStyle name="Calculation 4 4 5 2" xfId="30113" xr:uid="{00000000-0005-0000-0000-0000CB0B0000}"/>
    <cellStyle name="Calculation 4 4 6" xfId="20577" xr:uid="{00000000-0005-0000-0000-0000CC0B0000}"/>
    <cellStyle name="Calculation 4 4 6 2" xfId="30255" xr:uid="{00000000-0005-0000-0000-0000CD0B0000}"/>
    <cellStyle name="Calculation 4 4 7" xfId="22732" xr:uid="{00000000-0005-0000-0000-0000CE0B0000}"/>
    <cellStyle name="Calculation 4 4 8" xfId="31976" xr:uid="{00000000-0005-0000-0000-0000CF0B0000}"/>
    <cellStyle name="Calculation 4 4 9" xfId="33854" xr:uid="{00000000-0005-0000-0000-0000D00B0000}"/>
    <cellStyle name="Calculation 4 5" xfId="9907" xr:uid="{00000000-0005-0000-0000-0000D10B0000}"/>
    <cellStyle name="Calculation 4 5 2" xfId="11830" xr:uid="{00000000-0005-0000-0000-0000D20B0000}"/>
    <cellStyle name="Calculation 4 5 2 2" xfId="17046" xr:uid="{00000000-0005-0000-0000-0000D30B0000}"/>
    <cellStyle name="Calculation 4 5 2 2 2" xfId="29577" xr:uid="{00000000-0005-0000-0000-0000D40B0000}"/>
    <cellStyle name="Calculation 4 5 2 3" xfId="24579" xr:uid="{00000000-0005-0000-0000-0000D50B0000}"/>
    <cellStyle name="Calculation 4 5 3" xfId="6507" xr:uid="{00000000-0005-0000-0000-0000D60B0000}"/>
    <cellStyle name="Calculation 4 5 3 2" xfId="13102" xr:uid="{00000000-0005-0000-0000-0000D70B0000}"/>
    <cellStyle name="Calculation 4 5 3 2 2" xfId="25847" xr:uid="{00000000-0005-0000-0000-0000D80B0000}"/>
    <cellStyle name="Calculation 4 5 3 3" xfId="21251" xr:uid="{00000000-0005-0000-0000-0000D90B0000}"/>
    <cellStyle name="Calculation 4 5 4" xfId="11559" xr:uid="{00000000-0005-0000-0000-0000DA0B0000}"/>
    <cellStyle name="Calculation 4 5 4 2" xfId="24311" xr:uid="{00000000-0005-0000-0000-0000DB0B0000}"/>
    <cellStyle name="Calculation 4 5 5" xfId="20821" xr:uid="{00000000-0005-0000-0000-0000DC0B0000}"/>
    <cellStyle name="Calculation 4 5 5 2" xfId="30499" xr:uid="{00000000-0005-0000-0000-0000DD0B0000}"/>
    <cellStyle name="Calculation 4 5 6" xfId="23577" xr:uid="{00000000-0005-0000-0000-0000DE0B0000}"/>
    <cellStyle name="Calculation 4 5 7" xfId="33117" xr:uid="{00000000-0005-0000-0000-0000DF0B0000}"/>
    <cellStyle name="Calculation 4 5 8" xfId="34143" xr:uid="{00000000-0005-0000-0000-0000E00B0000}"/>
    <cellStyle name="Calculation 4 5 9" xfId="31614" xr:uid="{00000000-0005-0000-0000-0000E10B0000}"/>
    <cellStyle name="Calculation 4 6" xfId="11361" xr:uid="{00000000-0005-0000-0000-0000E20B0000}"/>
    <cellStyle name="Calculation 4 6 2" xfId="11973" xr:uid="{00000000-0005-0000-0000-0000E30B0000}"/>
    <cellStyle name="Calculation 4 6 2 2" xfId="17132" xr:uid="{00000000-0005-0000-0000-0000E40B0000}"/>
    <cellStyle name="Calculation 4 6 2 2 2" xfId="29663" xr:uid="{00000000-0005-0000-0000-0000E50B0000}"/>
    <cellStyle name="Calculation 4 6 2 3" xfId="24722" xr:uid="{00000000-0005-0000-0000-0000E60B0000}"/>
    <cellStyle name="Calculation 4 6 3" xfId="11998" xr:uid="{00000000-0005-0000-0000-0000E70B0000}"/>
    <cellStyle name="Calculation 4 6 3 2" xfId="17139" xr:uid="{00000000-0005-0000-0000-0000E80B0000}"/>
    <cellStyle name="Calculation 4 6 3 2 2" xfId="29670" xr:uid="{00000000-0005-0000-0000-0000E90B0000}"/>
    <cellStyle name="Calculation 4 6 3 3" xfId="24746" xr:uid="{00000000-0005-0000-0000-0000EA0B0000}"/>
    <cellStyle name="Calculation 4 6 4" xfId="12007" xr:uid="{00000000-0005-0000-0000-0000EB0B0000}"/>
    <cellStyle name="Calculation 4 6 4 2" xfId="24755" xr:uid="{00000000-0005-0000-0000-0000EC0B0000}"/>
    <cellStyle name="Calculation 4 6 5" xfId="24126" xr:uid="{00000000-0005-0000-0000-0000ED0B0000}"/>
    <cellStyle name="Calculation 4 7" xfId="6486" xr:uid="{00000000-0005-0000-0000-0000EE0B0000}"/>
    <cellStyle name="Calculation 4 7 2" xfId="13087" xr:uid="{00000000-0005-0000-0000-0000EF0B0000}"/>
    <cellStyle name="Calculation 4 7 2 2" xfId="25832" xr:uid="{00000000-0005-0000-0000-0000F00B0000}"/>
    <cellStyle name="Calculation 4 7 3" xfId="21230" xr:uid="{00000000-0005-0000-0000-0000F10B0000}"/>
    <cellStyle name="Calculation 4 8" xfId="7389" xr:uid="{00000000-0005-0000-0000-0000F20B0000}"/>
    <cellStyle name="Calculation 4 8 2" xfId="13905" xr:uid="{00000000-0005-0000-0000-0000F30B0000}"/>
    <cellStyle name="Calculation 4 8 2 2" xfId="26635" xr:uid="{00000000-0005-0000-0000-0000F40B0000}"/>
    <cellStyle name="Calculation 4 8 3" xfId="22116" xr:uid="{00000000-0005-0000-0000-0000F50B0000}"/>
    <cellStyle name="Calculation 4 9" xfId="11498" xr:uid="{00000000-0005-0000-0000-0000F60B0000}"/>
    <cellStyle name="Calculation 4 9 2" xfId="16788" xr:uid="{00000000-0005-0000-0000-0000F70B0000}"/>
    <cellStyle name="Calculation 4 9 2 2" xfId="29323" xr:uid="{00000000-0005-0000-0000-0000F80B0000}"/>
    <cellStyle name="Calculation 4 9 3" xfId="24253" xr:uid="{00000000-0005-0000-0000-0000F90B0000}"/>
    <cellStyle name="Calculation 5" xfId="939" xr:uid="{00000000-0005-0000-0000-0000FA0B0000}"/>
    <cellStyle name="Calculation 5 10" xfId="17514" xr:uid="{00000000-0005-0000-0000-0000FB0B0000}"/>
    <cellStyle name="Calculation 5 10 2" xfId="30005" xr:uid="{00000000-0005-0000-0000-0000FC0B0000}"/>
    <cellStyle name="Calculation 5 11" xfId="20938" xr:uid="{00000000-0005-0000-0000-0000FD0B0000}"/>
    <cellStyle name="Calculation 5 12" xfId="30670" xr:uid="{00000000-0005-0000-0000-0000FE0B0000}"/>
    <cellStyle name="Calculation 5 13" xfId="31672" xr:uid="{00000000-0005-0000-0000-0000FF0B0000}"/>
    <cellStyle name="Calculation 5 14" xfId="34004" xr:uid="{00000000-0005-0000-0000-0000000C0000}"/>
    <cellStyle name="Calculation 5 15" xfId="37028" xr:uid="{00000000-0005-0000-0000-0000010C0000}"/>
    <cellStyle name="Calculation 5 16" xfId="2637" xr:uid="{00000000-0005-0000-0000-0000020C0000}"/>
    <cellStyle name="Calculation 5 2" xfId="6195" xr:uid="{00000000-0005-0000-0000-0000030C0000}"/>
    <cellStyle name="Calculation 5 2 10" xfId="30786" xr:uid="{00000000-0005-0000-0000-0000040C0000}"/>
    <cellStyle name="Calculation 5 2 11" xfId="31456" xr:uid="{00000000-0005-0000-0000-0000050C0000}"/>
    <cellStyle name="Calculation 5 2 12" xfId="30736" xr:uid="{00000000-0005-0000-0000-0000060C0000}"/>
    <cellStyle name="Calculation 5 2 2" xfId="9535" xr:uid="{00000000-0005-0000-0000-0000070C0000}"/>
    <cellStyle name="Calculation 5 2 2 10" xfId="34236" xr:uid="{00000000-0005-0000-0000-0000080C0000}"/>
    <cellStyle name="Calculation 5 2 2 2" xfId="11776" xr:uid="{00000000-0005-0000-0000-0000090C0000}"/>
    <cellStyle name="Calculation 5 2 2 2 2" xfId="17009" xr:uid="{00000000-0005-0000-0000-00000A0C0000}"/>
    <cellStyle name="Calculation 5 2 2 2 2 2" xfId="29542" xr:uid="{00000000-0005-0000-0000-00000B0C0000}"/>
    <cellStyle name="Calculation 5 2 2 2 3" xfId="19883" xr:uid="{00000000-0005-0000-0000-00000C0C0000}"/>
    <cellStyle name="Calculation 5 2 2 2 3 2" xfId="30193" xr:uid="{00000000-0005-0000-0000-00000D0C0000}"/>
    <cellStyle name="Calculation 5 2 2 2 4" xfId="20753" xr:uid="{00000000-0005-0000-0000-00000E0C0000}"/>
    <cellStyle name="Calculation 5 2 2 2 4 2" xfId="30431" xr:uid="{00000000-0005-0000-0000-00000F0C0000}"/>
    <cellStyle name="Calculation 5 2 2 2 5" xfId="24526" xr:uid="{00000000-0005-0000-0000-0000100C0000}"/>
    <cellStyle name="Calculation 5 2 2 2 6" xfId="33018" xr:uid="{00000000-0005-0000-0000-0000110C0000}"/>
    <cellStyle name="Calculation 5 2 2 2 7" xfId="34074" xr:uid="{00000000-0005-0000-0000-0000120C0000}"/>
    <cellStyle name="Calculation 5 2 2 2 8" xfId="31538" xr:uid="{00000000-0005-0000-0000-0000130C0000}"/>
    <cellStyle name="Calculation 5 2 2 3" xfId="6892" xr:uid="{00000000-0005-0000-0000-0000140C0000}"/>
    <cellStyle name="Calculation 5 2 2 3 2" xfId="13444" xr:uid="{00000000-0005-0000-0000-0000150C0000}"/>
    <cellStyle name="Calculation 5 2 2 3 2 2" xfId="26179" xr:uid="{00000000-0005-0000-0000-0000160C0000}"/>
    <cellStyle name="Calculation 5 2 2 3 3" xfId="21623" xr:uid="{00000000-0005-0000-0000-0000170C0000}"/>
    <cellStyle name="Calculation 5 2 2 4" xfId="11821" xr:uid="{00000000-0005-0000-0000-0000180C0000}"/>
    <cellStyle name="Calculation 5 2 2 4 2" xfId="24570" xr:uid="{00000000-0005-0000-0000-0000190C0000}"/>
    <cellStyle name="Calculation 5 2 2 5" xfId="18760" xr:uid="{00000000-0005-0000-0000-00001A0C0000}"/>
    <cellStyle name="Calculation 5 2 2 5 2" xfId="30121" xr:uid="{00000000-0005-0000-0000-00001B0C0000}"/>
    <cellStyle name="Calculation 5 2 2 6" xfId="20603" xr:uid="{00000000-0005-0000-0000-00001C0C0000}"/>
    <cellStyle name="Calculation 5 2 2 6 2" xfId="30281" xr:uid="{00000000-0005-0000-0000-00001D0C0000}"/>
    <cellStyle name="Calculation 5 2 2 7" xfId="23520" xr:uid="{00000000-0005-0000-0000-00001E0C0000}"/>
    <cellStyle name="Calculation 5 2 2 8" xfId="32024" xr:uid="{00000000-0005-0000-0000-00001F0C0000}"/>
    <cellStyle name="Calculation 5 2 2 9" xfId="33886" xr:uid="{00000000-0005-0000-0000-0000200C0000}"/>
    <cellStyle name="Calculation 5 2 3" xfId="10316" xr:uid="{00000000-0005-0000-0000-0000210C0000}"/>
    <cellStyle name="Calculation 5 2 3 2" xfId="11871" xr:uid="{00000000-0005-0000-0000-0000220C0000}"/>
    <cellStyle name="Calculation 5 2 3 2 2" xfId="17073" xr:uid="{00000000-0005-0000-0000-0000230C0000}"/>
    <cellStyle name="Calculation 5 2 3 2 2 2" xfId="29604" xr:uid="{00000000-0005-0000-0000-0000240C0000}"/>
    <cellStyle name="Calculation 5 2 3 2 3" xfId="24620" xr:uid="{00000000-0005-0000-0000-0000250C0000}"/>
    <cellStyle name="Calculation 5 2 3 3" xfId="7703" xr:uid="{00000000-0005-0000-0000-0000260C0000}"/>
    <cellStyle name="Calculation 5 2 3 3 2" xfId="14202" xr:uid="{00000000-0005-0000-0000-0000270C0000}"/>
    <cellStyle name="Calculation 5 2 3 3 2 2" xfId="26928" xr:uid="{00000000-0005-0000-0000-0000280C0000}"/>
    <cellStyle name="Calculation 5 2 3 3 3" xfId="22423" xr:uid="{00000000-0005-0000-0000-0000290C0000}"/>
    <cellStyle name="Calculation 5 2 3 4" xfId="11479" xr:uid="{00000000-0005-0000-0000-00002A0C0000}"/>
    <cellStyle name="Calculation 5 2 3 4 2" xfId="24234" xr:uid="{00000000-0005-0000-0000-00002B0C0000}"/>
    <cellStyle name="Calculation 5 2 3 5" xfId="20847" xr:uid="{00000000-0005-0000-0000-00002C0C0000}"/>
    <cellStyle name="Calculation 5 2 3 5 2" xfId="30525" xr:uid="{00000000-0005-0000-0000-00002D0C0000}"/>
    <cellStyle name="Calculation 5 2 3 6" xfId="23685" xr:uid="{00000000-0005-0000-0000-00002E0C0000}"/>
    <cellStyle name="Calculation 5 2 3 7" xfId="33159" xr:uid="{00000000-0005-0000-0000-00002F0C0000}"/>
    <cellStyle name="Calculation 5 2 3 8" xfId="34170" xr:uid="{00000000-0005-0000-0000-0000300C0000}"/>
    <cellStyle name="Calculation 5 2 3 9" xfId="31629" xr:uid="{00000000-0005-0000-0000-0000310C0000}"/>
    <cellStyle name="Calculation 5 2 4" xfId="7687" xr:uid="{00000000-0005-0000-0000-0000320C0000}"/>
    <cellStyle name="Calculation 5 2 4 2" xfId="14186" xr:uid="{00000000-0005-0000-0000-0000330C0000}"/>
    <cellStyle name="Calculation 5 2 4 2 2" xfId="26914" xr:uid="{00000000-0005-0000-0000-0000340C0000}"/>
    <cellStyle name="Calculation 5 2 4 3" xfId="22410" xr:uid="{00000000-0005-0000-0000-0000350C0000}"/>
    <cellStyle name="Calculation 5 2 5" xfId="11487" xr:uid="{00000000-0005-0000-0000-0000360C0000}"/>
    <cellStyle name="Calculation 5 2 5 2" xfId="16778" xr:uid="{00000000-0005-0000-0000-0000370C0000}"/>
    <cellStyle name="Calculation 5 2 5 2 2" xfId="29313" xr:uid="{00000000-0005-0000-0000-0000380C0000}"/>
    <cellStyle name="Calculation 5 2 5 3" xfId="24242" xr:uid="{00000000-0005-0000-0000-0000390C0000}"/>
    <cellStyle name="Calculation 5 2 6" xfId="6702" xr:uid="{00000000-0005-0000-0000-00003A0C0000}"/>
    <cellStyle name="Calculation 5 2 6 2" xfId="13284" xr:uid="{00000000-0005-0000-0000-00003B0C0000}"/>
    <cellStyle name="Calculation 5 2 6 2 2" xfId="26026" xr:uid="{00000000-0005-0000-0000-00003C0C0000}"/>
    <cellStyle name="Calculation 5 2 6 3" xfId="21440" xr:uid="{00000000-0005-0000-0000-00003D0C0000}"/>
    <cellStyle name="Calculation 5 2 7" xfId="11931" xr:uid="{00000000-0005-0000-0000-00003E0C0000}"/>
    <cellStyle name="Calculation 5 2 7 2" xfId="24680" xr:uid="{00000000-0005-0000-0000-00003F0C0000}"/>
    <cellStyle name="Calculation 5 2 8" xfId="18722" xr:uid="{00000000-0005-0000-0000-0000400C0000}"/>
    <cellStyle name="Calculation 5 2 8 2" xfId="30116" xr:uid="{00000000-0005-0000-0000-0000410C0000}"/>
    <cellStyle name="Calculation 5 2 9" xfId="21109" xr:uid="{00000000-0005-0000-0000-0000420C0000}"/>
    <cellStyle name="Calculation 5 3" xfId="8668" xr:uid="{00000000-0005-0000-0000-0000430C0000}"/>
    <cellStyle name="Calculation 5 3 10" xfId="32118" xr:uid="{00000000-0005-0000-0000-0000440C0000}"/>
    <cellStyle name="Calculation 5 3 2" xfId="11593" xr:uid="{00000000-0005-0000-0000-0000450C0000}"/>
    <cellStyle name="Calculation 5 3 2 2" xfId="16852" xr:uid="{00000000-0005-0000-0000-0000460C0000}"/>
    <cellStyle name="Calculation 5 3 2 2 2" xfId="29386" xr:uid="{00000000-0005-0000-0000-0000470C0000}"/>
    <cellStyle name="Calculation 5 3 2 3" xfId="19867" xr:uid="{00000000-0005-0000-0000-0000480C0000}"/>
    <cellStyle name="Calculation 5 3 2 3 2" xfId="30188" xr:uid="{00000000-0005-0000-0000-0000490C0000}"/>
    <cellStyle name="Calculation 5 3 2 4" xfId="20728" xr:uid="{00000000-0005-0000-0000-00004A0C0000}"/>
    <cellStyle name="Calculation 5 3 2 4 2" xfId="30406" xr:uid="{00000000-0005-0000-0000-00004B0C0000}"/>
    <cellStyle name="Calculation 5 3 2 5" xfId="24345" xr:uid="{00000000-0005-0000-0000-00004C0C0000}"/>
    <cellStyle name="Calculation 5 3 2 6" xfId="32982" xr:uid="{00000000-0005-0000-0000-00004D0C0000}"/>
    <cellStyle name="Calculation 5 3 2 7" xfId="34049" xr:uid="{00000000-0005-0000-0000-00004E0C0000}"/>
    <cellStyle name="Calculation 5 3 2 8" xfId="31534" xr:uid="{00000000-0005-0000-0000-00004F0C0000}"/>
    <cellStyle name="Calculation 5 3 3" xfId="6765" xr:uid="{00000000-0005-0000-0000-0000500C0000}"/>
    <cellStyle name="Calculation 5 3 3 2" xfId="13329" xr:uid="{00000000-0005-0000-0000-0000510C0000}"/>
    <cellStyle name="Calculation 5 3 3 2 2" xfId="26064" xr:uid="{00000000-0005-0000-0000-0000520C0000}"/>
    <cellStyle name="Calculation 5 3 3 3" xfId="21496" xr:uid="{00000000-0005-0000-0000-0000530C0000}"/>
    <cellStyle name="Calculation 5 3 4" xfId="7373" xr:uid="{00000000-0005-0000-0000-0000540C0000}"/>
    <cellStyle name="Calculation 5 3 4 2" xfId="22100" xr:uid="{00000000-0005-0000-0000-0000550C0000}"/>
    <cellStyle name="Calculation 5 3 5" xfId="18698" xr:uid="{00000000-0005-0000-0000-0000560C0000}"/>
    <cellStyle name="Calculation 5 3 5 2" xfId="30114" xr:uid="{00000000-0005-0000-0000-0000570C0000}"/>
    <cellStyle name="Calculation 5 3 6" xfId="20578" xr:uid="{00000000-0005-0000-0000-0000580C0000}"/>
    <cellStyle name="Calculation 5 3 6 2" xfId="30256" xr:uid="{00000000-0005-0000-0000-0000590C0000}"/>
    <cellStyle name="Calculation 5 3 7" xfId="22734" xr:uid="{00000000-0005-0000-0000-00005A0C0000}"/>
    <cellStyle name="Calculation 5 3 8" xfId="31977" xr:uid="{00000000-0005-0000-0000-00005B0C0000}"/>
    <cellStyle name="Calculation 5 3 9" xfId="33855" xr:uid="{00000000-0005-0000-0000-00005C0C0000}"/>
    <cellStyle name="Calculation 5 4" xfId="9908" xr:uid="{00000000-0005-0000-0000-00005D0C0000}"/>
    <cellStyle name="Calculation 5 4 2" xfId="11831" xr:uid="{00000000-0005-0000-0000-00005E0C0000}"/>
    <cellStyle name="Calculation 5 4 2 2" xfId="17047" xr:uid="{00000000-0005-0000-0000-00005F0C0000}"/>
    <cellStyle name="Calculation 5 4 2 2 2" xfId="29578" xr:uid="{00000000-0005-0000-0000-0000600C0000}"/>
    <cellStyle name="Calculation 5 4 2 3" xfId="24580" xr:uid="{00000000-0005-0000-0000-0000610C0000}"/>
    <cellStyle name="Calculation 5 4 3" xfId="6918" xr:uid="{00000000-0005-0000-0000-0000620C0000}"/>
    <cellStyle name="Calculation 5 4 3 2" xfId="13460" xr:uid="{00000000-0005-0000-0000-0000630C0000}"/>
    <cellStyle name="Calculation 5 4 3 2 2" xfId="26194" xr:uid="{00000000-0005-0000-0000-0000640C0000}"/>
    <cellStyle name="Calculation 5 4 3 3" xfId="21648" xr:uid="{00000000-0005-0000-0000-0000650C0000}"/>
    <cellStyle name="Calculation 5 4 4" xfId="11708" xr:uid="{00000000-0005-0000-0000-0000660C0000}"/>
    <cellStyle name="Calculation 5 4 4 2" xfId="24457" xr:uid="{00000000-0005-0000-0000-0000670C0000}"/>
    <cellStyle name="Calculation 5 4 5" xfId="20822" xr:uid="{00000000-0005-0000-0000-0000680C0000}"/>
    <cellStyle name="Calculation 5 4 5 2" xfId="30500" xr:uid="{00000000-0005-0000-0000-0000690C0000}"/>
    <cellStyle name="Calculation 5 4 6" xfId="23578" xr:uid="{00000000-0005-0000-0000-00006A0C0000}"/>
    <cellStyle name="Calculation 5 4 7" xfId="33118" xr:uid="{00000000-0005-0000-0000-00006B0C0000}"/>
    <cellStyle name="Calculation 5 4 8" xfId="34144" xr:uid="{00000000-0005-0000-0000-00006C0C0000}"/>
    <cellStyle name="Calculation 5 4 9" xfId="30887" xr:uid="{00000000-0005-0000-0000-00006D0C0000}"/>
    <cellStyle name="Calculation 5 5" xfId="10548" xr:uid="{00000000-0005-0000-0000-00006E0C0000}"/>
    <cellStyle name="Calculation 5 5 2" xfId="11891" xr:uid="{00000000-0005-0000-0000-00006F0C0000}"/>
    <cellStyle name="Calculation 5 5 2 2" xfId="17085" xr:uid="{00000000-0005-0000-0000-0000700C0000}"/>
    <cellStyle name="Calculation 5 5 2 2 2" xfId="29616" xr:uid="{00000000-0005-0000-0000-0000710C0000}"/>
    <cellStyle name="Calculation 5 5 2 3" xfId="24640" xr:uid="{00000000-0005-0000-0000-0000720C0000}"/>
    <cellStyle name="Calculation 5 5 3" xfId="6599" xr:uid="{00000000-0005-0000-0000-0000730C0000}"/>
    <cellStyle name="Calculation 5 5 3 2" xfId="13188" xr:uid="{00000000-0005-0000-0000-0000740C0000}"/>
    <cellStyle name="Calculation 5 5 3 2 2" xfId="25933" xr:uid="{00000000-0005-0000-0000-0000750C0000}"/>
    <cellStyle name="Calculation 5 5 3 3" xfId="21342" xr:uid="{00000000-0005-0000-0000-0000760C0000}"/>
    <cellStyle name="Calculation 5 5 4" xfId="11850" xr:uid="{00000000-0005-0000-0000-0000770C0000}"/>
    <cellStyle name="Calculation 5 5 4 2" xfId="24599" xr:uid="{00000000-0005-0000-0000-0000780C0000}"/>
    <cellStyle name="Calculation 5 5 5" xfId="23752" xr:uid="{00000000-0005-0000-0000-0000790C0000}"/>
    <cellStyle name="Calculation 5 6" xfId="6488" xr:uid="{00000000-0005-0000-0000-00007A0C0000}"/>
    <cellStyle name="Calculation 5 6 2" xfId="13089" xr:uid="{00000000-0005-0000-0000-00007B0C0000}"/>
    <cellStyle name="Calculation 5 6 2 2" xfId="25834" xr:uid="{00000000-0005-0000-0000-00007C0C0000}"/>
    <cellStyle name="Calculation 5 6 3" xfId="21232" xr:uid="{00000000-0005-0000-0000-00007D0C0000}"/>
    <cellStyle name="Calculation 5 7" xfId="7387" xr:uid="{00000000-0005-0000-0000-00007E0C0000}"/>
    <cellStyle name="Calculation 5 7 2" xfId="13903" xr:uid="{00000000-0005-0000-0000-00007F0C0000}"/>
    <cellStyle name="Calculation 5 7 2 2" xfId="26633" xr:uid="{00000000-0005-0000-0000-0000800C0000}"/>
    <cellStyle name="Calculation 5 7 3" xfId="22114" xr:uid="{00000000-0005-0000-0000-0000810C0000}"/>
    <cellStyle name="Calculation 5 8" xfId="7651" xr:uid="{00000000-0005-0000-0000-0000820C0000}"/>
    <cellStyle name="Calculation 5 8 2" xfId="14155" xr:uid="{00000000-0005-0000-0000-0000830C0000}"/>
    <cellStyle name="Calculation 5 8 2 2" xfId="26883" xr:uid="{00000000-0005-0000-0000-0000840C0000}"/>
    <cellStyle name="Calculation 5 8 3" xfId="22375" xr:uid="{00000000-0005-0000-0000-0000850C0000}"/>
    <cellStyle name="Calculation 5 9" xfId="11692" xr:uid="{00000000-0005-0000-0000-0000860C0000}"/>
    <cellStyle name="Calculation 5 9 2" xfId="24443" xr:uid="{00000000-0005-0000-0000-0000870C0000}"/>
    <cellStyle name="Calculation 6" xfId="2638" xr:uid="{00000000-0005-0000-0000-0000880C0000}"/>
    <cellStyle name="Calculation 6 10" xfId="31455" xr:uid="{00000000-0005-0000-0000-0000890C0000}"/>
    <cellStyle name="Calculation 6 11" xfId="30658" xr:uid="{00000000-0005-0000-0000-00008A0C0000}"/>
    <cellStyle name="Calculation 6 12" xfId="37029" xr:uid="{00000000-0005-0000-0000-00008B0C0000}"/>
    <cellStyle name="Calculation 6 2" xfId="8669" xr:uid="{00000000-0005-0000-0000-00008C0C0000}"/>
    <cellStyle name="Calculation 6 2 2" xfId="11594" xr:uid="{00000000-0005-0000-0000-00008D0C0000}"/>
    <cellStyle name="Calculation 6 2 2 2" xfId="16853" xr:uid="{00000000-0005-0000-0000-00008E0C0000}"/>
    <cellStyle name="Calculation 6 2 2 2 2" xfId="29387" xr:uid="{00000000-0005-0000-0000-00008F0C0000}"/>
    <cellStyle name="Calculation 6 2 2 3" xfId="20754" xr:uid="{00000000-0005-0000-0000-0000900C0000}"/>
    <cellStyle name="Calculation 6 2 2 3 2" xfId="30432" xr:uid="{00000000-0005-0000-0000-0000910C0000}"/>
    <cellStyle name="Calculation 6 2 2 4" xfId="24346" xr:uid="{00000000-0005-0000-0000-0000920C0000}"/>
    <cellStyle name="Calculation 6 2 2 5" xfId="33019" xr:uid="{00000000-0005-0000-0000-0000930C0000}"/>
    <cellStyle name="Calculation 6 2 2 6" xfId="34075" xr:uid="{00000000-0005-0000-0000-0000940C0000}"/>
    <cellStyle name="Calculation 6 2 2 7" xfId="31542" xr:uid="{00000000-0005-0000-0000-0000950C0000}"/>
    <cellStyle name="Calculation 6 2 3" xfId="7147" xr:uid="{00000000-0005-0000-0000-0000960C0000}"/>
    <cellStyle name="Calculation 6 2 3 2" xfId="13682" xr:uid="{00000000-0005-0000-0000-0000970C0000}"/>
    <cellStyle name="Calculation 6 2 3 2 2" xfId="26413" xr:uid="{00000000-0005-0000-0000-0000980C0000}"/>
    <cellStyle name="Calculation 6 2 3 3" xfId="21875" xr:uid="{00000000-0005-0000-0000-0000990C0000}"/>
    <cellStyle name="Calculation 6 2 4" xfId="7679" xr:uid="{00000000-0005-0000-0000-00009A0C0000}"/>
    <cellStyle name="Calculation 6 2 4 2" xfId="22402" xr:uid="{00000000-0005-0000-0000-00009B0C0000}"/>
    <cellStyle name="Calculation 6 2 5" xfId="20604" xr:uid="{00000000-0005-0000-0000-00009C0C0000}"/>
    <cellStyle name="Calculation 6 2 5 2" xfId="30282" xr:uid="{00000000-0005-0000-0000-00009D0C0000}"/>
    <cellStyle name="Calculation 6 2 6" xfId="22735" xr:uid="{00000000-0005-0000-0000-00009E0C0000}"/>
    <cellStyle name="Calculation 6 2 7" xfId="32025" xr:uid="{00000000-0005-0000-0000-00009F0C0000}"/>
    <cellStyle name="Calculation 6 2 8" xfId="33887" xr:uid="{00000000-0005-0000-0000-0000A00C0000}"/>
    <cellStyle name="Calculation 6 2 9" xfId="34251" xr:uid="{00000000-0005-0000-0000-0000A10C0000}"/>
    <cellStyle name="Calculation 6 3" xfId="6489" xr:uid="{00000000-0005-0000-0000-0000A20C0000}"/>
    <cellStyle name="Calculation 6 3 2" xfId="13090" xr:uid="{00000000-0005-0000-0000-0000A30C0000}"/>
    <cellStyle name="Calculation 6 3 2 2" xfId="25835" xr:uid="{00000000-0005-0000-0000-0000A40C0000}"/>
    <cellStyle name="Calculation 6 3 3" xfId="20848" xr:uid="{00000000-0005-0000-0000-0000A50C0000}"/>
    <cellStyle name="Calculation 6 3 3 2" xfId="30526" xr:uid="{00000000-0005-0000-0000-0000A60C0000}"/>
    <cellStyle name="Calculation 6 3 4" xfId="21233" xr:uid="{00000000-0005-0000-0000-0000A70C0000}"/>
    <cellStyle name="Calculation 6 3 5" xfId="33160" xr:uid="{00000000-0005-0000-0000-0000A80C0000}"/>
    <cellStyle name="Calculation 6 3 6" xfId="34171" xr:uid="{00000000-0005-0000-0000-0000A90C0000}"/>
    <cellStyle name="Calculation 6 3 7" xfId="31630" xr:uid="{00000000-0005-0000-0000-0000AA0C0000}"/>
    <cellStyle name="Calculation 6 4" xfId="7386" xr:uid="{00000000-0005-0000-0000-0000AB0C0000}"/>
    <cellStyle name="Calculation 6 4 2" xfId="13902" xr:uid="{00000000-0005-0000-0000-0000AC0C0000}"/>
    <cellStyle name="Calculation 6 4 2 2" xfId="26632" xr:uid="{00000000-0005-0000-0000-0000AD0C0000}"/>
    <cellStyle name="Calculation 6 4 3" xfId="22113" xr:uid="{00000000-0005-0000-0000-0000AE0C0000}"/>
    <cellStyle name="Calculation 6 5" xfId="11578" xr:uid="{00000000-0005-0000-0000-0000AF0C0000}"/>
    <cellStyle name="Calculation 6 5 2" xfId="16838" xr:uid="{00000000-0005-0000-0000-0000B00C0000}"/>
    <cellStyle name="Calculation 6 5 2 2" xfId="29372" xr:uid="{00000000-0005-0000-0000-0000B10C0000}"/>
    <cellStyle name="Calculation 6 5 3" xfId="24330" xr:uid="{00000000-0005-0000-0000-0000B20C0000}"/>
    <cellStyle name="Calculation 6 6" xfId="6690" xr:uid="{00000000-0005-0000-0000-0000B30C0000}"/>
    <cellStyle name="Calculation 6 6 2" xfId="21428" xr:uid="{00000000-0005-0000-0000-0000B40C0000}"/>
    <cellStyle name="Calculation 6 7" xfId="17508" xr:uid="{00000000-0005-0000-0000-0000B50C0000}"/>
    <cellStyle name="Calculation 6 7 2" xfId="30003" xr:uid="{00000000-0005-0000-0000-0000B60C0000}"/>
    <cellStyle name="Calculation 6 8" xfId="20939" xr:uid="{00000000-0005-0000-0000-0000B70C0000}"/>
    <cellStyle name="Calculation 6 9" xfId="30787" xr:uid="{00000000-0005-0000-0000-0000B80C0000}"/>
    <cellStyle name="Calculation 7" xfId="2639" xr:uid="{00000000-0005-0000-0000-0000B90C0000}"/>
    <cellStyle name="Calculation 7 10" xfId="31454" xr:uid="{00000000-0005-0000-0000-0000BA0C0000}"/>
    <cellStyle name="Calculation 7 11" xfId="30738" xr:uid="{00000000-0005-0000-0000-0000BB0C0000}"/>
    <cellStyle name="Calculation 7 12" xfId="37030" xr:uid="{00000000-0005-0000-0000-0000BC0C0000}"/>
    <cellStyle name="Calculation 7 2" xfId="8670" xr:uid="{00000000-0005-0000-0000-0000BD0C0000}"/>
    <cellStyle name="Calculation 7 2 2" xfId="11595" xr:uid="{00000000-0005-0000-0000-0000BE0C0000}"/>
    <cellStyle name="Calculation 7 2 2 2" xfId="16854" xr:uid="{00000000-0005-0000-0000-0000BF0C0000}"/>
    <cellStyle name="Calculation 7 2 2 2 2" xfId="29388" xr:uid="{00000000-0005-0000-0000-0000C00C0000}"/>
    <cellStyle name="Calculation 7 2 2 3" xfId="20755" xr:uid="{00000000-0005-0000-0000-0000C10C0000}"/>
    <cellStyle name="Calculation 7 2 2 3 2" xfId="30433" xr:uid="{00000000-0005-0000-0000-0000C20C0000}"/>
    <cellStyle name="Calculation 7 2 2 4" xfId="24347" xr:uid="{00000000-0005-0000-0000-0000C30C0000}"/>
    <cellStyle name="Calculation 7 2 2 5" xfId="33020" xr:uid="{00000000-0005-0000-0000-0000C40C0000}"/>
    <cellStyle name="Calculation 7 2 2 6" xfId="34076" xr:uid="{00000000-0005-0000-0000-0000C50C0000}"/>
    <cellStyle name="Calculation 7 2 2 7" xfId="31679" xr:uid="{00000000-0005-0000-0000-0000C60C0000}"/>
    <cellStyle name="Calculation 7 2 3" xfId="6766" xr:uid="{00000000-0005-0000-0000-0000C70C0000}"/>
    <cellStyle name="Calculation 7 2 3 2" xfId="13330" xr:uid="{00000000-0005-0000-0000-0000C80C0000}"/>
    <cellStyle name="Calculation 7 2 3 2 2" xfId="26065" xr:uid="{00000000-0005-0000-0000-0000C90C0000}"/>
    <cellStyle name="Calculation 7 2 3 3" xfId="21497" xr:uid="{00000000-0005-0000-0000-0000CA0C0000}"/>
    <cellStyle name="Calculation 7 2 4" xfId="11935" xr:uid="{00000000-0005-0000-0000-0000CB0C0000}"/>
    <cellStyle name="Calculation 7 2 4 2" xfId="24684" xr:uid="{00000000-0005-0000-0000-0000CC0C0000}"/>
    <cellStyle name="Calculation 7 2 5" xfId="20605" xr:uid="{00000000-0005-0000-0000-0000CD0C0000}"/>
    <cellStyle name="Calculation 7 2 5 2" xfId="30283" xr:uid="{00000000-0005-0000-0000-0000CE0C0000}"/>
    <cellStyle name="Calculation 7 2 6" xfId="22736" xr:uid="{00000000-0005-0000-0000-0000CF0C0000}"/>
    <cellStyle name="Calculation 7 2 7" xfId="32026" xr:uid="{00000000-0005-0000-0000-0000D00C0000}"/>
    <cellStyle name="Calculation 7 2 8" xfId="33888" xr:uid="{00000000-0005-0000-0000-0000D10C0000}"/>
    <cellStyle name="Calculation 7 2 9" xfId="34255" xr:uid="{00000000-0005-0000-0000-0000D20C0000}"/>
    <cellStyle name="Calculation 7 3" xfId="6490" xr:uid="{00000000-0005-0000-0000-0000D30C0000}"/>
    <cellStyle name="Calculation 7 3 2" xfId="13091" xr:uid="{00000000-0005-0000-0000-0000D40C0000}"/>
    <cellStyle name="Calculation 7 3 2 2" xfId="25836" xr:uid="{00000000-0005-0000-0000-0000D50C0000}"/>
    <cellStyle name="Calculation 7 3 3" xfId="20849" xr:uid="{00000000-0005-0000-0000-0000D60C0000}"/>
    <cellStyle name="Calculation 7 3 3 2" xfId="30527" xr:uid="{00000000-0005-0000-0000-0000D70C0000}"/>
    <cellStyle name="Calculation 7 3 4" xfId="21234" xr:uid="{00000000-0005-0000-0000-0000D80C0000}"/>
    <cellStyle name="Calculation 7 3 5" xfId="33161" xr:uid="{00000000-0005-0000-0000-0000D90C0000}"/>
    <cellStyle name="Calculation 7 3 6" xfId="34172" xr:uid="{00000000-0005-0000-0000-0000DA0C0000}"/>
    <cellStyle name="Calculation 7 3 7" xfId="31631" xr:uid="{00000000-0005-0000-0000-0000DB0C0000}"/>
    <cellStyle name="Calculation 7 4" xfId="7385" xr:uid="{00000000-0005-0000-0000-0000DC0C0000}"/>
    <cellStyle name="Calculation 7 4 2" xfId="13901" xr:uid="{00000000-0005-0000-0000-0000DD0C0000}"/>
    <cellStyle name="Calculation 7 4 2 2" xfId="26631" xr:uid="{00000000-0005-0000-0000-0000DE0C0000}"/>
    <cellStyle name="Calculation 7 4 3" xfId="22112" xr:uid="{00000000-0005-0000-0000-0000DF0C0000}"/>
    <cellStyle name="Calculation 7 5" xfId="11496" xr:uid="{00000000-0005-0000-0000-0000E00C0000}"/>
    <cellStyle name="Calculation 7 5 2" xfId="16786" xr:uid="{00000000-0005-0000-0000-0000E10C0000}"/>
    <cellStyle name="Calculation 7 5 2 2" xfId="29321" xr:uid="{00000000-0005-0000-0000-0000E20C0000}"/>
    <cellStyle name="Calculation 7 5 3" xfId="24251" xr:uid="{00000000-0005-0000-0000-0000E30C0000}"/>
    <cellStyle name="Calculation 7 6" xfId="11466" xr:uid="{00000000-0005-0000-0000-0000E40C0000}"/>
    <cellStyle name="Calculation 7 6 2" xfId="24221" xr:uid="{00000000-0005-0000-0000-0000E50C0000}"/>
    <cellStyle name="Calculation 7 7" xfId="17456" xr:uid="{00000000-0005-0000-0000-0000E60C0000}"/>
    <cellStyle name="Calculation 7 7 2" xfId="29972" xr:uid="{00000000-0005-0000-0000-0000E70C0000}"/>
    <cellStyle name="Calculation 7 8" xfId="20940" xr:uid="{00000000-0005-0000-0000-0000E80C0000}"/>
    <cellStyle name="Calculation 7 9" xfId="30788" xr:uid="{00000000-0005-0000-0000-0000E90C0000}"/>
    <cellStyle name="Calculation 8" xfId="2640" xr:uid="{00000000-0005-0000-0000-0000EA0C0000}"/>
    <cellStyle name="Calculation 8 10" xfId="31453" xr:uid="{00000000-0005-0000-0000-0000EB0C0000}"/>
    <cellStyle name="Calculation 8 11" xfId="30739" xr:uid="{00000000-0005-0000-0000-0000EC0C0000}"/>
    <cellStyle name="Calculation 8 12" xfId="37031" xr:uid="{00000000-0005-0000-0000-0000ED0C0000}"/>
    <cellStyle name="Calculation 8 2" xfId="8671" xr:uid="{00000000-0005-0000-0000-0000EE0C0000}"/>
    <cellStyle name="Calculation 8 2 2" xfId="11596" xr:uid="{00000000-0005-0000-0000-0000EF0C0000}"/>
    <cellStyle name="Calculation 8 2 2 2" xfId="16855" xr:uid="{00000000-0005-0000-0000-0000F00C0000}"/>
    <cellStyle name="Calculation 8 2 2 2 2" xfId="29389" xr:uid="{00000000-0005-0000-0000-0000F10C0000}"/>
    <cellStyle name="Calculation 8 2 2 3" xfId="20756" xr:uid="{00000000-0005-0000-0000-0000F20C0000}"/>
    <cellStyle name="Calculation 8 2 2 3 2" xfId="30434" xr:uid="{00000000-0005-0000-0000-0000F30C0000}"/>
    <cellStyle name="Calculation 8 2 2 4" xfId="24348" xr:uid="{00000000-0005-0000-0000-0000F40C0000}"/>
    <cellStyle name="Calculation 8 2 2 5" xfId="33021" xr:uid="{00000000-0005-0000-0000-0000F50C0000}"/>
    <cellStyle name="Calculation 8 2 2 6" xfId="34077" xr:uid="{00000000-0005-0000-0000-0000F60C0000}"/>
    <cellStyle name="Calculation 8 2 2 7" xfId="31544" xr:uid="{00000000-0005-0000-0000-0000F70C0000}"/>
    <cellStyle name="Calculation 8 2 3" xfId="6767" xr:uid="{00000000-0005-0000-0000-0000F80C0000}"/>
    <cellStyle name="Calculation 8 2 3 2" xfId="13331" xr:uid="{00000000-0005-0000-0000-0000F90C0000}"/>
    <cellStyle name="Calculation 8 2 3 2 2" xfId="26066" xr:uid="{00000000-0005-0000-0000-0000FA0C0000}"/>
    <cellStyle name="Calculation 8 2 3 3" xfId="21498" xr:uid="{00000000-0005-0000-0000-0000FB0C0000}"/>
    <cellStyle name="Calculation 8 2 4" xfId="11826" xr:uid="{00000000-0005-0000-0000-0000FC0C0000}"/>
    <cellStyle name="Calculation 8 2 4 2" xfId="24575" xr:uid="{00000000-0005-0000-0000-0000FD0C0000}"/>
    <cellStyle name="Calculation 8 2 5" xfId="20606" xr:uid="{00000000-0005-0000-0000-0000FE0C0000}"/>
    <cellStyle name="Calculation 8 2 5 2" xfId="30284" xr:uid="{00000000-0005-0000-0000-0000FF0C0000}"/>
    <cellStyle name="Calculation 8 2 6" xfId="22737" xr:uid="{00000000-0005-0000-0000-0000000D0000}"/>
    <cellStyle name="Calculation 8 2 7" xfId="32027" xr:uid="{00000000-0005-0000-0000-0000010D0000}"/>
    <cellStyle name="Calculation 8 2 8" xfId="33889" xr:uid="{00000000-0005-0000-0000-0000020D0000}"/>
    <cellStyle name="Calculation 8 2 9" xfId="34243" xr:uid="{00000000-0005-0000-0000-0000030D0000}"/>
    <cellStyle name="Calculation 8 3" xfId="6491" xr:uid="{00000000-0005-0000-0000-0000040D0000}"/>
    <cellStyle name="Calculation 8 3 2" xfId="13092" xr:uid="{00000000-0005-0000-0000-0000050D0000}"/>
    <cellStyle name="Calculation 8 3 2 2" xfId="25837" xr:uid="{00000000-0005-0000-0000-0000060D0000}"/>
    <cellStyle name="Calculation 8 3 3" xfId="20850" xr:uid="{00000000-0005-0000-0000-0000070D0000}"/>
    <cellStyle name="Calculation 8 3 3 2" xfId="30528" xr:uid="{00000000-0005-0000-0000-0000080D0000}"/>
    <cellStyle name="Calculation 8 3 4" xfId="21235" xr:uid="{00000000-0005-0000-0000-0000090D0000}"/>
    <cellStyle name="Calculation 8 3 5" xfId="33162" xr:uid="{00000000-0005-0000-0000-00000A0D0000}"/>
    <cellStyle name="Calculation 8 3 6" xfId="34173" xr:uid="{00000000-0005-0000-0000-00000B0D0000}"/>
    <cellStyle name="Calculation 8 3 7" xfId="31632" xr:uid="{00000000-0005-0000-0000-00000C0D0000}"/>
    <cellStyle name="Calculation 8 4" xfId="7678" xr:uid="{00000000-0005-0000-0000-00000D0D0000}"/>
    <cellStyle name="Calculation 8 4 2" xfId="14180" xr:uid="{00000000-0005-0000-0000-00000E0D0000}"/>
    <cellStyle name="Calculation 8 4 2 2" xfId="26908" xr:uid="{00000000-0005-0000-0000-00000F0D0000}"/>
    <cellStyle name="Calculation 8 4 3" xfId="22401" xr:uid="{00000000-0005-0000-0000-0000100D0000}"/>
    <cellStyle name="Calculation 8 5" xfId="11421" xr:uid="{00000000-0005-0000-0000-0000110D0000}"/>
    <cellStyle name="Calculation 8 5 2" xfId="16723" xr:uid="{00000000-0005-0000-0000-0000120D0000}"/>
    <cellStyle name="Calculation 8 5 2 2" xfId="29258" xr:uid="{00000000-0005-0000-0000-0000130D0000}"/>
    <cellStyle name="Calculation 8 5 3" xfId="24176" xr:uid="{00000000-0005-0000-0000-0000140D0000}"/>
    <cellStyle name="Calculation 8 6" xfId="11550" xr:uid="{00000000-0005-0000-0000-0000150D0000}"/>
    <cellStyle name="Calculation 8 6 2" xfId="24305" xr:uid="{00000000-0005-0000-0000-0000160D0000}"/>
    <cellStyle name="Calculation 8 7" xfId="18143" xr:uid="{00000000-0005-0000-0000-0000170D0000}"/>
    <cellStyle name="Calculation 8 7 2" xfId="30051" xr:uid="{00000000-0005-0000-0000-0000180D0000}"/>
    <cellStyle name="Calculation 8 8" xfId="20941" xr:uid="{00000000-0005-0000-0000-0000190D0000}"/>
    <cellStyle name="Calculation 8 9" xfId="30789" xr:uid="{00000000-0005-0000-0000-00001A0D0000}"/>
    <cellStyle name="Calculation 9" xfId="2641" xr:uid="{00000000-0005-0000-0000-00001B0D0000}"/>
    <cellStyle name="Calculation 9 10" xfId="31452" xr:uid="{00000000-0005-0000-0000-00001C0D0000}"/>
    <cellStyle name="Calculation 9 11" xfId="30737" xr:uid="{00000000-0005-0000-0000-00001D0D0000}"/>
    <cellStyle name="Calculation 9 12" xfId="37032" xr:uid="{00000000-0005-0000-0000-00001E0D0000}"/>
    <cellStyle name="Calculation 9 2" xfId="8672" xr:uid="{00000000-0005-0000-0000-00001F0D0000}"/>
    <cellStyle name="Calculation 9 2 2" xfId="11597" xr:uid="{00000000-0005-0000-0000-0000200D0000}"/>
    <cellStyle name="Calculation 9 2 2 2" xfId="16856" xr:uid="{00000000-0005-0000-0000-0000210D0000}"/>
    <cellStyle name="Calculation 9 2 2 2 2" xfId="29390" xr:uid="{00000000-0005-0000-0000-0000220D0000}"/>
    <cellStyle name="Calculation 9 2 2 3" xfId="20757" xr:uid="{00000000-0005-0000-0000-0000230D0000}"/>
    <cellStyle name="Calculation 9 2 2 3 2" xfId="30435" xr:uid="{00000000-0005-0000-0000-0000240D0000}"/>
    <cellStyle name="Calculation 9 2 2 4" xfId="24349" xr:uid="{00000000-0005-0000-0000-0000250D0000}"/>
    <cellStyle name="Calculation 9 2 2 5" xfId="33022" xr:uid="{00000000-0005-0000-0000-0000260D0000}"/>
    <cellStyle name="Calculation 9 2 2 6" xfId="34078" xr:uid="{00000000-0005-0000-0000-0000270D0000}"/>
    <cellStyle name="Calculation 9 2 2 7" xfId="31545" xr:uid="{00000000-0005-0000-0000-0000280D0000}"/>
    <cellStyle name="Calculation 9 2 3" xfId="6768" xr:uid="{00000000-0005-0000-0000-0000290D0000}"/>
    <cellStyle name="Calculation 9 2 3 2" xfId="13332" xr:uid="{00000000-0005-0000-0000-00002A0D0000}"/>
    <cellStyle name="Calculation 9 2 3 2 2" xfId="26067" xr:uid="{00000000-0005-0000-0000-00002B0D0000}"/>
    <cellStyle name="Calculation 9 2 3 3" xfId="21499" xr:uid="{00000000-0005-0000-0000-00002C0D0000}"/>
    <cellStyle name="Calculation 9 2 4" xfId="11501" xr:uid="{00000000-0005-0000-0000-00002D0D0000}"/>
    <cellStyle name="Calculation 9 2 4 2" xfId="24256" xr:uid="{00000000-0005-0000-0000-00002E0D0000}"/>
    <cellStyle name="Calculation 9 2 5" xfId="20607" xr:uid="{00000000-0005-0000-0000-00002F0D0000}"/>
    <cellStyle name="Calculation 9 2 5 2" xfId="30285" xr:uid="{00000000-0005-0000-0000-0000300D0000}"/>
    <cellStyle name="Calculation 9 2 6" xfId="22738" xr:uid="{00000000-0005-0000-0000-0000310D0000}"/>
    <cellStyle name="Calculation 9 2 7" xfId="32028" xr:uid="{00000000-0005-0000-0000-0000320D0000}"/>
    <cellStyle name="Calculation 9 2 8" xfId="33890" xr:uid="{00000000-0005-0000-0000-0000330D0000}"/>
    <cellStyle name="Calculation 9 2 9" xfId="31081" xr:uid="{00000000-0005-0000-0000-0000340D0000}"/>
    <cellStyle name="Calculation 9 3" xfId="6492" xr:uid="{00000000-0005-0000-0000-0000350D0000}"/>
    <cellStyle name="Calculation 9 3 2" xfId="13093" xr:uid="{00000000-0005-0000-0000-0000360D0000}"/>
    <cellStyle name="Calculation 9 3 2 2" xfId="25838" xr:uid="{00000000-0005-0000-0000-0000370D0000}"/>
    <cellStyle name="Calculation 9 3 3" xfId="20851" xr:uid="{00000000-0005-0000-0000-0000380D0000}"/>
    <cellStyle name="Calculation 9 3 3 2" xfId="30529" xr:uid="{00000000-0005-0000-0000-0000390D0000}"/>
    <cellStyle name="Calculation 9 3 4" xfId="21236" xr:uid="{00000000-0005-0000-0000-00003A0D0000}"/>
    <cellStyle name="Calculation 9 3 5" xfId="33163" xr:uid="{00000000-0005-0000-0000-00003B0D0000}"/>
    <cellStyle name="Calculation 9 3 6" xfId="34174" xr:uid="{00000000-0005-0000-0000-00003C0D0000}"/>
    <cellStyle name="Calculation 9 3 7" xfId="31764" xr:uid="{00000000-0005-0000-0000-00003D0D0000}"/>
    <cellStyle name="Calculation 9 4" xfId="7384" xr:uid="{00000000-0005-0000-0000-00003E0D0000}"/>
    <cellStyle name="Calculation 9 4 2" xfId="13900" xr:uid="{00000000-0005-0000-0000-00003F0D0000}"/>
    <cellStyle name="Calculation 9 4 2 2" xfId="26630" xr:uid="{00000000-0005-0000-0000-0000400D0000}"/>
    <cellStyle name="Calculation 9 4 3" xfId="22111" xr:uid="{00000000-0005-0000-0000-0000410D0000}"/>
    <cellStyle name="Calculation 9 5" xfId="11420" xr:uid="{00000000-0005-0000-0000-0000420D0000}"/>
    <cellStyle name="Calculation 9 5 2" xfId="16722" xr:uid="{00000000-0005-0000-0000-0000430D0000}"/>
    <cellStyle name="Calculation 9 5 2 2" xfId="29257" xr:uid="{00000000-0005-0000-0000-0000440D0000}"/>
    <cellStyle name="Calculation 9 5 3" xfId="24175" xr:uid="{00000000-0005-0000-0000-0000450D0000}"/>
    <cellStyle name="Calculation 9 6" xfId="11693" xr:uid="{00000000-0005-0000-0000-0000460D0000}"/>
    <cellStyle name="Calculation 9 6 2" xfId="24444" xr:uid="{00000000-0005-0000-0000-0000470D0000}"/>
    <cellStyle name="Calculation 9 7" xfId="18142" xr:uid="{00000000-0005-0000-0000-0000480D0000}"/>
    <cellStyle name="Calculation 9 7 2" xfId="30050" xr:uid="{00000000-0005-0000-0000-0000490D0000}"/>
    <cellStyle name="Calculation 9 8" xfId="20942" xr:uid="{00000000-0005-0000-0000-00004A0D0000}"/>
    <cellStyle name="Calculation 9 9" xfId="30790" xr:uid="{00000000-0005-0000-0000-00004B0D0000}"/>
    <cellStyle name="Change A&amp;ll" xfId="3269" xr:uid="{00000000-0005-0000-0000-00004C0D0000}"/>
    <cellStyle name="Change A&amp;ll 2" xfId="7877" xr:uid="{00000000-0005-0000-0000-00004D0D0000}"/>
    <cellStyle name="Change A&amp;ll 2 2" xfId="7371" xr:uid="{00000000-0005-0000-0000-00004E0D0000}"/>
    <cellStyle name="Change A&amp;ll 2 2 2" xfId="13892" xr:uid="{00000000-0005-0000-0000-00004F0D0000}"/>
    <cellStyle name="Change A&amp;ll 2 3" xfId="11700" xr:uid="{00000000-0005-0000-0000-0000500D0000}"/>
    <cellStyle name="Change A&amp;ll 3" xfId="6663" xr:uid="{00000000-0005-0000-0000-0000510D0000}"/>
    <cellStyle name="Change A&amp;ll 3 2" xfId="13250" xr:uid="{00000000-0005-0000-0000-0000520D0000}"/>
    <cellStyle name="Change A&amp;ll 4" xfId="6750" xr:uid="{00000000-0005-0000-0000-0000530D0000}"/>
    <cellStyle name="Change A&amp;ll 4 2" xfId="13320" xr:uid="{00000000-0005-0000-0000-0000540D0000}"/>
    <cellStyle name="Change A&amp;ll 5" xfId="34398" xr:uid="{00000000-0005-0000-0000-0000550D0000}"/>
    <cellStyle name="Check Cell" xfId="663" builtinId="23" customBuiltin="1"/>
    <cellStyle name="Check Cell 10" xfId="2642" xr:uid="{00000000-0005-0000-0000-0000570D0000}"/>
    <cellStyle name="Check Cell 10 2" xfId="37033" xr:uid="{00000000-0005-0000-0000-0000580D0000}"/>
    <cellStyle name="Check Cell 11" xfId="2643" xr:uid="{00000000-0005-0000-0000-0000590D0000}"/>
    <cellStyle name="Check Cell 11 2" xfId="37034" xr:uid="{00000000-0005-0000-0000-00005A0D0000}"/>
    <cellStyle name="Check Cell 12" xfId="2644" xr:uid="{00000000-0005-0000-0000-00005B0D0000}"/>
    <cellStyle name="Check Cell 12 2" xfId="37035" xr:uid="{00000000-0005-0000-0000-00005C0D0000}"/>
    <cellStyle name="Check Cell 13" xfId="37036" xr:uid="{00000000-0005-0000-0000-00005D0D0000}"/>
    <cellStyle name="Check Cell 14" xfId="37037" xr:uid="{00000000-0005-0000-0000-00005E0D0000}"/>
    <cellStyle name="Check Cell 15" xfId="37038" xr:uid="{00000000-0005-0000-0000-00005F0D0000}"/>
    <cellStyle name="Check Cell 16" xfId="37039" xr:uid="{00000000-0005-0000-0000-0000600D0000}"/>
    <cellStyle name="Check Cell 17" xfId="37040" xr:uid="{00000000-0005-0000-0000-0000610D0000}"/>
    <cellStyle name="Check Cell 2" xfId="940" xr:uid="{00000000-0005-0000-0000-0000620D0000}"/>
    <cellStyle name="Check Cell 2 2" xfId="2646" xr:uid="{00000000-0005-0000-0000-0000630D0000}"/>
    <cellStyle name="Check Cell 2 3" xfId="2647" xr:uid="{00000000-0005-0000-0000-0000640D0000}"/>
    <cellStyle name="Check Cell 2 4" xfId="10319" xr:uid="{00000000-0005-0000-0000-0000650D0000}"/>
    <cellStyle name="Check Cell 2 5" xfId="9909" xr:uid="{00000000-0005-0000-0000-0000660D0000}"/>
    <cellStyle name="Check Cell 2 6" xfId="37041" xr:uid="{00000000-0005-0000-0000-0000670D0000}"/>
    <cellStyle name="Check Cell 2 7" xfId="2645" xr:uid="{00000000-0005-0000-0000-0000680D0000}"/>
    <cellStyle name="Check Cell 2 8" xfId="37793" xr:uid="{00000000-0005-0000-0000-0000690D0000}"/>
    <cellStyle name="Check Cell 3" xfId="941" xr:uid="{00000000-0005-0000-0000-00006A0D0000}"/>
    <cellStyle name="Check Cell 3 2" xfId="2649" xr:uid="{00000000-0005-0000-0000-00006B0D0000}"/>
    <cellStyle name="Check Cell 3 3" xfId="10322" xr:uid="{00000000-0005-0000-0000-00006C0D0000}"/>
    <cellStyle name="Check Cell 3 4" xfId="9910" xr:uid="{00000000-0005-0000-0000-00006D0D0000}"/>
    <cellStyle name="Check Cell 3 5" xfId="37042" xr:uid="{00000000-0005-0000-0000-00006E0D0000}"/>
    <cellStyle name="Check Cell 3 6" xfId="2648" xr:uid="{00000000-0005-0000-0000-00006F0D0000}"/>
    <cellStyle name="Check Cell 3 7" xfId="37794" xr:uid="{00000000-0005-0000-0000-0000700D0000}"/>
    <cellStyle name="Check Cell 4" xfId="942" xr:uid="{00000000-0005-0000-0000-0000710D0000}"/>
    <cellStyle name="Check Cell 4 2" xfId="2651" xr:uid="{00000000-0005-0000-0000-0000720D0000}"/>
    <cellStyle name="Check Cell 4 3" xfId="10324" xr:uid="{00000000-0005-0000-0000-0000730D0000}"/>
    <cellStyle name="Check Cell 4 4" xfId="9911" xr:uid="{00000000-0005-0000-0000-0000740D0000}"/>
    <cellStyle name="Check Cell 4 5" xfId="37043" xr:uid="{00000000-0005-0000-0000-0000750D0000}"/>
    <cellStyle name="Check Cell 4 6" xfId="2650" xr:uid="{00000000-0005-0000-0000-0000760D0000}"/>
    <cellStyle name="Check Cell 4 7" xfId="37795" xr:uid="{00000000-0005-0000-0000-0000770D0000}"/>
    <cellStyle name="Check Cell 5" xfId="943" xr:uid="{00000000-0005-0000-0000-0000780D0000}"/>
    <cellStyle name="Check Cell 5 2" xfId="10325" xr:uid="{00000000-0005-0000-0000-0000790D0000}"/>
    <cellStyle name="Check Cell 5 3" xfId="9912" xr:uid="{00000000-0005-0000-0000-00007A0D0000}"/>
    <cellStyle name="Check Cell 5 4" xfId="37044" xr:uid="{00000000-0005-0000-0000-00007B0D0000}"/>
    <cellStyle name="Check Cell 5 5" xfId="2652" xr:uid="{00000000-0005-0000-0000-00007C0D0000}"/>
    <cellStyle name="Check Cell 5 6" xfId="37796" xr:uid="{00000000-0005-0000-0000-00007D0D0000}"/>
    <cellStyle name="Check Cell 6" xfId="2653" xr:uid="{00000000-0005-0000-0000-00007E0D0000}"/>
    <cellStyle name="Check Cell 6 2" xfId="37045" xr:uid="{00000000-0005-0000-0000-00007F0D0000}"/>
    <cellStyle name="Check Cell 7" xfId="2654" xr:uid="{00000000-0005-0000-0000-0000800D0000}"/>
    <cellStyle name="Check Cell 7 2" xfId="37046" xr:uid="{00000000-0005-0000-0000-0000810D0000}"/>
    <cellStyle name="Check Cell 8" xfId="2655" xr:uid="{00000000-0005-0000-0000-0000820D0000}"/>
    <cellStyle name="Check Cell 8 2" xfId="37047" xr:uid="{00000000-0005-0000-0000-0000830D0000}"/>
    <cellStyle name="Check Cell 9" xfId="2656" xr:uid="{00000000-0005-0000-0000-0000840D0000}"/>
    <cellStyle name="Check Cell 9 2" xfId="37048" xr:uid="{00000000-0005-0000-0000-0000850D0000}"/>
    <cellStyle name="ColumnHeading" xfId="3270" xr:uid="{00000000-0005-0000-0000-0000860D0000}"/>
    <cellStyle name="ColumnHeading 2" xfId="6059" xr:uid="{00000000-0005-0000-0000-0000870D0000}"/>
    <cellStyle name="ColumnHeading 2 2" xfId="6384" xr:uid="{00000000-0005-0000-0000-0000880D0000}"/>
    <cellStyle name="ColumnHeading 2 2 2" xfId="9574" xr:uid="{00000000-0005-0000-0000-0000890D0000}"/>
    <cellStyle name="ColumnHeading 2 2 2 10" xfId="23555" xr:uid="{00000000-0005-0000-0000-00008A0D0000}"/>
    <cellStyle name="ColumnHeading 2 2 2 2" xfId="11787" xr:uid="{00000000-0005-0000-0000-00008B0D0000}"/>
    <cellStyle name="ColumnHeading 2 2 2 2 10" xfId="12955" xr:uid="{00000000-0005-0000-0000-00008C0D0000}"/>
    <cellStyle name="ColumnHeading 2 2 2 2 10 2" xfId="25701" xr:uid="{00000000-0005-0000-0000-00008D0D0000}"/>
    <cellStyle name="ColumnHeading 2 2 2 2 11" xfId="17197" xr:uid="{00000000-0005-0000-0000-00008E0D0000}"/>
    <cellStyle name="ColumnHeading 2 2 2 2 11 2" xfId="29728" xr:uid="{00000000-0005-0000-0000-00008F0D0000}"/>
    <cellStyle name="ColumnHeading 2 2 2 2 12" xfId="12288" xr:uid="{00000000-0005-0000-0000-0000900D0000}"/>
    <cellStyle name="ColumnHeading 2 2 2 2 12 2" xfId="25034" xr:uid="{00000000-0005-0000-0000-0000910D0000}"/>
    <cellStyle name="ColumnHeading 2 2 2 2 13" xfId="24537" xr:uid="{00000000-0005-0000-0000-0000920D0000}"/>
    <cellStyle name="ColumnHeading 2 2 2 2 2" xfId="17019" xr:uid="{00000000-0005-0000-0000-0000930D0000}"/>
    <cellStyle name="ColumnHeading 2 2 2 2 2 2" xfId="29552" xr:uid="{00000000-0005-0000-0000-0000940D0000}"/>
    <cellStyle name="ColumnHeading 2 2 2 2 3" xfId="17381" xr:uid="{00000000-0005-0000-0000-0000950D0000}"/>
    <cellStyle name="ColumnHeading 2 2 2 2 3 2" xfId="29912" xr:uid="{00000000-0005-0000-0000-0000960D0000}"/>
    <cellStyle name="ColumnHeading 2 2 2 2 4" xfId="17275" xr:uid="{00000000-0005-0000-0000-0000970D0000}"/>
    <cellStyle name="ColumnHeading 2 2 2 2 4 2" xfId="29806" xr:uid="{00000000-0005-0000-0000-0000980D0000}"/>
    <cellStyle name="ColumnHeading 2 2 2 2 5" xfId="16366" xr:uid="{00000000-0005-0000-0000-0000990D0000}"/>
    <cellStyle name="ColumnHeading 2 2 2 2 5 2" xfId="28908" xr:uid="{00000000-0005-0000-0000-00009A0D0000}"/>
    <cellStyle name="ColumnHeading 2 2 2 2 6" xfId="17305" xr:uid="{00000000-0005-0000-0000-00009B0D0000}"/>
    <cellStyle name="ColumnHeading 2 2 2 2 6 2" xfId="29836" xr:uid="{00000000-0005-0000-0000-00009C0D0000}"/>
    <cellStyle name="ColumnHeading 2 2 2 2 7" xfId="17217" xr:uid="{00000000-0005-0000-0000-00009D0D0000}"/>
    <cellStyle name="ColumnHeading 2 2 2 2 7 2" xfId="29748" xr:uid="{00000000-0005-0000-0000-00009E0D0000}"/>
    <cellStyle name="ColumnHeading 2 2 2 2 8" xfId="17174" xr:uid="{00000000-0005-0000-0000-00009F0D0000}"/>
    <cellStyle name="ColumnHeading 2 2 2 2 8 2" xfId="29705" xr:uid="{00000000-0005-0000-0000-0000A00D0000}"/>
    <cellStyle name="ColumnHeading 2 2 2 2 9" xfId="17392" xr:uid="{00000000-0005-0000-0000-0000A10D0000}"/>
    <cellStyle name="ColumnHeading 2 2 2 2 9 2" xfId="29923" xr:uid="{00000000-0005-0000-0000-0000A20D0000}"/>
    <cellStyle name="ColumnHeading 2 2 2 3" xfId="7381" xr:uid="{00000000-0005-0000-0000-0000A30D0000}"/>
    <cellStyle name="ColumnHeading 2 2 2 3 10" xfId="17188" xr:uid="{00000000-0005-0000-0000-0000A40D0000}"/>
    <cellStyle name="ColumnHeading 2 2 2 3 10 2" xfId="29719" xr:uid="{00000000-0005-0000-0000-0000A50D0000}"/>
    <cellStyle name="ColumnHeading 2 2 2 3 11" xfId="17409" xr:uid="{00000000-0005-0000-0000-0000A60D0000}"/>
    <cellStyle name="ColumnHeading 2 2 2 3 11 2" xfId="29940" xr:uid="{00000000-0005-0000-0000-0000A70D0000}"/>
    <cellStyle name="ColumnHeading 2 2 2 3 12" xfId="17273" xr:uid="{00000000-0005-0000-0000-0000A80D0000}"/>
    <cellStyle name="ColumnHeading 2 2 2 3 12 2" xfId="29804" xr:uid="{00000000-0005-0000-0000-0000A90D0000}"/>
    <cellStyle name="ColumnHeading 2 2 2 3 13" xfId="22108" xr:uid="{00000000-0005-0000-0000-0000AA0D0000}"/>
    <cellStyle name="ColumnHeading 2 2 2 3 2" xfId="13899" xr:uid="{00000000-0005-0000-0000-0000AB0D0000}"/>
    <cellStyle name="ColumnHeading 2 2 2 3 2 2" xfId="26629" xr:uid="{00000000-0005-0000-0000-0000AC0D0000}"/>
    <cellStyle name="ColumnHeading 2 2 2 3 3" xfId="12163" xr:uid="{00000000-0005-0000-0000-0000AD0D0000}"/>
    <cellStyle name="ColumnHeading 2 2 2 3 3 2" xfId="24909" xr:uid="{00000000-0005-0000-0000-0000AE0D0000}"/>
    <cellStyle name="ColumnHeading 2 2 2 3 4" xfId="17296" xr:uid="{00000000-0005-0000-0000-0000AF0D0000}"/>
    <cellStyle name="ColumnHeading 2 2 2 3 4 2" xfId="29827" xr:uid="{00000000-0005-0000-0000-0000B00D0000}"/>
    <cellStyle name="ColumnHeading 2 2 2 3 5" xfId="12728" xr:uid="{00000000-0005-0000-0000-0000B10D0000}"/>
    <cellStyle name="ColumnHeading 2 2 2 3 5 2" xfId="25474" xr:uid="{00000000-0005-0000-0000-0000B20D0000}"/>
    <cellStyle name="ColumnHeading 2 2 2 3 6" xfId="12258" xr:uid="{00000000-0005-0000-0000-0000B30D0000}"/>
    <cellStyle name="ColumnHeading 2 2 2 3 6 2" xfId="25004" xr:uid="{00000000-0005-0000-0000-0000B40D0000}"/>
    <cellStyle name="ColumnHeading 2 2 2 3 7" xfId="17228" xr:uid="{00000000-0005-0000-0000-0000B50D0000}"/>
    <cellStyle name="ColumnHeading 2 2 2 3 7 2" xfId="29759" xr:uid="{00000000-0005-0000-0000-0000B60D0000}"/>
    <cellStyle name="ColumnHeading 2 2 2 3 8" xfId="17390" xr:uid="{00000000-0005-0000-0000-0000B70D0000}"/>
    <cellStyle name="ColumnHeading 2 2 2 3 8 2" xfId="29921" xr:uid="{00000000-0005-0000-0000-0000B80D0000}"/>
    <cellStyle name="ColumnHeading 2 2 2 3 9" xfId="17349" xr:uid="{00000000-0005-0000-0000-0000B90D0000}"/>
    <cellStyle name="ColumnHeading 2 2 2 3 9 2" xfId="29880" xr:uid="{00000000-0005-0000-0000-0000BA0D0000}"/>
    <cellStyle name="ColumnHeading 2 2 2 4" xfId="17257" xr:uid="{00000000-0005-0000-0000-0000BB0D0000}"/>
    <cellStyle name="ColumnHeading 2 2 2 4 2" xfId="29788" xr:uid="{00000000-0005-0000-0000-0000BC0D0000}"/>
    <cellStyle name="ColumnHeading 2 2 2 5" xfId="17268" xr:uid="{00000000-0005-0000-0000-0000BD0D0000}"/>
    <cellStyle name="ColumnHeading 2 2 2 5 2" xfId="29799" xr:uid="{00000000-0005-0000-0000-0000BE0D0000}"/>
    <cellStyle name="ColumnHeading 2 2 2 6" xfId="17318" xr:uid="{00000000-0005-0000-0000-0000BF0D0000}"/>
    <cellStyle name="ColumnHeading 2 2 2 6 2" xfId="29849" xr:uid="{00000000-0005-0000-0000-0000C00D0000}"/>
    <cellStyle name="ColumnHeading 2 2 2 7" xfId="12359" xr:uid="{00000000-0005-0000-0000-0000C10D0000}"/>
    <cellStyle name="ColumnHeading 2 2 2 7 2" xfId="25105" xr:uid="{00000000-0005-0000-0000-0000C20D0000}"/>
    <cellStyle name="ColumnHeading 2 2 2 8" xfId="12743" xr:uid="{00000000-0005-0000-0000-0000C30D0000}"/>
    <cellStyle name="ColumnHeading 2 2 2 8 2" xfId="25489" xr:uid="{00000000-0005-0000-0000-0000C40D0000}"/>
    <cellStyle name="ColumnHeading 2 2 2 9" xfId="17282" xr:uid="{00000000-0005-0000-0000-0000C50D0000}"/>
    <cellStyle name="ColumnHeading 2 2 2 9 2" xfId="29813" xr:uid="{00000000-0005-0000-0000-0000C60D0000}"/>
    <cellStyle name="ColumnHeading 2 2 3" xfId="7739" xr:uid="{00000000-0005-0000-0000-0000C70D0000}"/>
    <cellStyle name="ColumnHeading 2 2 3 10" xfId="12109" xr:uid="{00000000-0005-0000-0000-0000C80D0000}"/>
    <cellStyle name="ColumnHeading 2 2 3 10 2" xfId="24854" xr:uid="{00000000-0005-0000-0000-0000C90D0000}"/>
    <cellStyle name="ColumnHeading 2 2 3 11" xfId="12752" xr:uid="{00000000-0005-0000-0000-0000CA0D0000}"/>
    <cellStyle name="ColumnHeading 2 2 3 11 2" xfId="25498" xr:uid="{00000000-0005-0000-0000-0000CB0D0000}"/>
    <cellStyle name="ColumnHeading 2 2 3 12" xfId="17286" xr:uid="{00000000-0005-0000-0000-0000CC0D0000}"/>
    <cellStyle name="ColumnHeading 2 2 3 12 2" xfId="29817" xr:uid="{00000000-0005-0000-0000-0000CD0D0000}"/>
    <cellStyle name="ColumnHeading 2 2 3 13" xfId="22457" xr:uid="{00000000-0005-0000-0000-0000CE0D0000}"/>
    <cellStyle name="ColumnHeading 2 2 3 2" xfId="14236" xr:uid="{00000000-0005-0000-0000-0000CF0D0000}"/>
    <cellStyle name="ColumnHeading 2 2 3 2 2" xfId="26962" xr:uid="{00000000-0005-0000-0000-0000D00D0000}"/>
    <cellStyle name="ColumnHeading 2 2 3 3" xfId="17167" xr:uid="{00000000-0005-0000-0000-0000D10D0000}"/>
    <cellStyle name="ColumnHeading 2 2 3 3 2" xfId="29698" xr:uid="{00000000-0005-0000-0000-0000D20D0000}"/>
    <cellStyle name="ColumnHeading 2 2 3 4" xfId="14483" xr:uid="{00000000-0005-0000-0000-0000D30D0000}"/>
    <cellStyle name="ColumnHeading 2 2 3 4 2" xfId="27168" xr:uid="{00000000-0005-0000-0000-0000D40D0000}"/>
    <cellStyle name="ColumnHeading 2 2 3 5" xfId="16372" xr:uid="{00000000-0005-0000-0000-0000D50D0000}"/>
    <cellStyle name="ColumnHeading 2 2 3 5 2" xfId="28914" xr:uid="{00000000-0005-0000-0000-0000D60D0000}"/>
    <cellStyle name="ColumnHeading 2 2 3 6" xfId="12956" xr:uid="{00000000-0005-0000-0000-0000D70D0000}"/>
    <cellStyle name="ColumnHeading 2 2 3 6 2" xfId="25702" xr:uid="{00000000-0005-0000-0000-0000D80D0000}"/>
    <cellStyle name="ColumnHeading 2 2 3 7" xfId="12422" xr:uid="{00000000-0005-0000-0000-0000D90D0000}"/>
    <cellStyle name="ColumnHeading 2 2 3 7 2" xfId="25168" xr:uid="{00000000-0005-0000-0000-0000DA0D0000}"/>
    <cellStyle name="ColumnHeading 2 2 3 8" xfId="12280" xr:uid="{00000000-0005-0000-0000-0000DB0D0000}"/>
    <cellStyle name="ColumnHeading 2 2 3 8 2" xfId="25026" xr:uid="{00000000-0005-0000-0000-0000DC0D0000}"/>
    <cellStyle name="ColumnHeading 2 2 3 9" xfId="17368" xr:uid="{00000000-0005-0000-0000-0000DD0D0000}"/>
    <cellStyle name="ColumnHeading 2 2 3 9 2" xfId="29899" xr:uid="{00000000-0005-0000-0000-0000DE0D0000}"/>
    <cellStyle name="ColumnHeading 2 2 4" xfId="11513" xr:uid="{00000000-0005-0000-0000-0000DF0D0000}"/>
    <cellStyle name="ColumnHeading 2 2 4 10" xfId="12208" xr:uid="{00000000-0005-0000-0000-0000E00D0000}"/>
    <cellStyle name="ColumnHeading 2 2 4 10 2" xfId="24954" xr:uid="{00000000-0005-0000-0000-0000E10D0000}"/>
    <cellStyle name="ColumnHeading 2 2 4 11" xfId="13063" xr:uid="{00000000-0005-0000-0000-0000E20D0000}"/>
    <cellStyle name="ColumnHeading 2 2 4 11 2" xfId="25809" xr:uid="{00000000-0005-0000-0000-0000E30D0000}"/>
    <cellStyle name="ColumnHeading 2 2 4 12" xfId="17413" xr:uid="{00000000-0005-0000-0000-0000E40D0000}"/>
    <cellStyle name="ColumnHeading 2 2 4 12 2" xfId="29944" xr:uid="{00000000-0005-0000-0000-0000E50D0000}"/>
    <cellStyle name="ColumnHeading 2 2 4 13" xfId="24268" xr:uid="{00000000-0005-0000-0000-0000E60D0000}"/>
    <cellStyle name="ColumnHeading 2 2 4 2" xfId="16799" xr:uid="{00000000-0005-0000-0000-0000E70D0000}"/>
    <cellStyle name="ColumnHeading 2 2 4 2 2" xfId="29334" xr:uid="{00000000-0005-0000-0000-0000E80D0000}"/>
    <cellStyle name="ColumnHeading 2 2 4 3" xfId="17361" xr:uid="{00000000-0005-0000-0000-0000E90D0000}"/>
    <cellStyle name="ColumnHeading 2 2 4 3 2" xfId="29892" xr:uid="{00000000-0005-0000-0000-0000EA0D0000}"/>
    <cellStyle name="ColumnHeading 2 2 4 4" xfId="12118" xr:uid="{00000000-0005-0000-0000-0000EB0D0000}"/>
    <cellStyle name="ColumnHeading 2 2 4 4 2" xfId="24863" xr:uid="{00000000-0005-0000-0000-0000EC0D0000}"/>
    <cellStyle name="ColumnHeading 2 2 4 5" xfId="12180" xr:uid="{00000000-0005-0000-0000-0000ED0D0000}"/>
    <cellStyle name="ColumnHeading 2 2 4 5 2" xfId="24926" xr:uid="{00000000-0005-0000-0000-0000EE0D0000}"/>
    <cellStyle name="ColumnHeading 2 2 4 6" xfId="15900" xr:uid="{00000000-0005-0000-0000-0000EF0D0000}"/>
    <cellStyle name="ColumnHeading 2 2 4 6 2" xfId="28541" xr:uid="{00000000-0005-0000-0000-0000F00D0000}"/>
    <cellStyle name="ColumnHeading 2 2 4 7" xfId="17295" xr:uid="{00000000-0005-0000-0000-0000F10D0000}"/>
    <cellStyle name="ColumnHeading 2 2 4 7 2" xfId="29826" xr:uid="{00000000-0005-0000-0000-0000F20D0000}"/>
    <cellStyle name="ColumnHeading 2 2 4 8" xfId="17403" xr:uid="{00000000-0005-0000-0000-0000F30D0000}"/>
    <cellStyle name="ColumnHeading 2 2 4 8 2" xfId="29934" xr:uid="{00000000-0005-0000-0000-0000F40D0000}"/>
    <cellStyle name="ColumnHeading 2 2 4 9" xfId="17400" xr:uid="{00000000-0005-0000-0000-0000F50D0000}"/>
    <cellStyle name="ColumnHeading 2 2 4 9 2" xfId="29931" xr:uid="{00000000-0005-0000-0000-0000F60D0000}"/>
    <cellStyle name="ColumnHeading 2 2 5" xfId="21145" xr:uid="{00000000-0005-0000-0000-0000F70D0000}"/>
    <cellStyle name="ColumnHeading 2 3" xfId="20674" xr:uid="{00000000-0005-0000-0000-0000F80D0000}"/>
    <cellStyle name="ColumnHeading 2 3 2" xfId="30352" xr:uid="{00000000-0005-0000-0000-0000F90D0000}"/>
    <cellStyle name="ColumnHeading 2 4" xfId="33976" xr:uid="{00000000-0005-0000-0000-0000FA0D0000}"/>
    <cellStyle name="ColumnHeading 2 5" xfId="36584" xr:uid="{00000000-0005-0000-0000-0000FB0D0000}"/>
    <cellStyle name="ColumnHeading 2 6" xfId="35954" xr:uid="{00000000-0005-0000-0000-0000FC0D0000}"/>
    <cellStyle name="ColumnHeading 2 7" xfId="34522" xr:uid="{00000000-0005-0000-0000-0000FD0D0000}"/>
    <cellStyle name="ColumnHeading 2 8" xfId="36599" xr:uid="{00000000-0005-0000-0000-0000FE0D0000}"/>
    <cellStyle name="ColumnHeading 2 9" xfId="35979" xr:uid="{00000000-0005-0000-0000-0000FF0D0000}"/>
    <cellStyle name="ColumnHeading 3" xfId="17810" xr:uid="{00000000-0005-0000-0000-0000000E0000}"/>
    <cellStyle name="ColumnHeading 3 2" xfId="30018" xr:uid="{00000000-0005-0000-0000-0000010E0000}"/>
    <cellStyle name="ColumnHeading 4" xfId="31155" xr:uid="{00000000-0005-0000-0000-0000020E0000}"/>
    <cellStyle name="ColumnHeading 5" xfId="35982" xr:uid="{00000000-0005-0000-0000-0000030E0000}"/>
    <cellStyle name="ColumnHeading 6" xfId="34312" xr:uid="{00000000-0005-0000-0000-0000040E0000}"/>
    <cellStyle name="ColumnHeading 7" xfId="34530" xr:uid="{00000000-0005-0000-0000-0000050E0000}"/>
    <cellStyle name="ColumnHeading 8" xfId="34322" xr:uid="{00000000-0005-0000-0000-0000060E0000}"/>
    <cellStyle name="ColumnHeading 9" xfId="36607" xr:uid="{00000000-0005-0000-0000-0000070E0000}"/>
    <cellStyle name="Comma" xfId="1" builtinId="3"/>
    <cellStyle name="Comma  - Style1" xfId="3271" xr:uid="{00000000-0005-0000-0000-0000090E0000}"/>
    <cellStyle name="Comma  - Style2" xfId="3272" xr:uid="{00000000-0005-0000-0000-00000A0E0000}"/>
    <cellStyle name="Comma  - Style3" xfId="3273" xr:uid="{00000000-0005-0000-0000-00000B0E0000}"/>
    <cellStyle name="Comma  - Style4" xfId="3274" xr:uid="{00000000-0005-0000-0000-00000C0E0000}"/>
    <cellStyle name="Comma  - Style5" xfId="3275" xr:uid="{00000000-0005-0000-0000-00000D0E0000}"/>
    <cellStyle name="Comma  - Style6" xfId="3276" xr:uid="{00000000-0005-0000-0000-00000E0E0000}"/>
    <cellStyle name="Comma  - Style7" xfId="3277" xr:uid="{00000000-0005-0000-0000-00000F0E0000}"/>
    <cellStyle name="Comma  - Style8" xfId="3278" xr:uid="{00000000-0005-0000-0000-0000100E0000}"/>
    <cellStyle name="Comma [0] 2" xfId="944" xr:uid="{00000000-0005-0000-0000-0000110E0000}"/>
    <cellStyle name="Comma [0] 2 2" xfId="1093" xr:uid="{00000000-0005-0000-0000-0000120E0000}"/>
    <cellStyle name="Comma [0] 2 2 2" xfId="6252" xr:uid="{00000000-0005-0000-0000-0000130E0000}"/>
    <cellStyle name="Comma [0] 2 2 3" xfId="18699" xr:uid="{00000000-0005-0000-0000-0000140E0000}"/>
    <cellStyle name="Comma [0] 2 2 4" xfId="3279" xr:uid="{00000000-0005-0000-0000-0000150E0000}"/>
    <cellStyle name="Comma [0] 2 3" xfId="1319" xr:uid="{00000000-0005-0000-0000-0000160E0000}"/>
    <cellStyle name="Comma [0] 2 3 2" xfId="17559" xr:uid="{00000000-0005-0000-0000-0000170E0000}"/>
    <cellStyle name="Comma [0] 2 4" xfId="3133" xr:uid="{00000000-0005-0000-0000-0000180E0000}"/>
    <cellStyle name="Comma [0] 3" xfId="2168" xr:uid="{00000000-0005-0000-0000-0000190E0000}"/>
    <cellStyle name="Comma [0] 3 2" xfId="10899" xr:uid="{00000000-0005-0000-0000-00001A0E0000}"/>
    <cellStyle name="Comma [0] 3 2 2" xfId="20237" xr:uid="{00000000-0005-0000-0000-00001B0E0000}"/>
    <cellStyle name="Comma [0] 3 3" xfId="19006" xr:uid="{00000000-0005-0000-0000-00001C0E0000}"/>
    <cellStyle name="Comma [0] 3 4" xfId="10795" xr:uid="{00000000-0005-0000-0000-00001D0E0000}"/>
    <cellStyle name="Comma [0] 4" xfId="20387" xr:uid="{00000000-0005-0000-0000-00001E0E0000}"/>
    <cellStyle name="Comma [0] 5" xfId="20088" xr:uid="{00000000-0005-0000-0000-00001F0E0000}"/>
    <cellStyle name="Comma [00]" xfId="3280" xr:uid="{00000000-0005-0000-0000-0000200E0000}"/>
    <cellStyle name="Comma [00] 2" xfId="3281" xr:uid="{00000000-0005-0000-0000-0000210E0000}"/>
    <cellStyle name="Comma [3]" xfId="3282" xr:uid="{00000000-0005-0000-0000-0000220E0000}"/>
    <cellStyle name="Comma 10" xfId="33" xr:uid="{00000000-0005-0000-0000-0000230E0000}"/>
    <cellStyle name="Comma 10 2" xfId="34" xr:uid="{00000000-0005-0000-0000-0000240E0000}"/>
    <cellStyle name="Comma 10 2 10" xfId="34324" xr:uid="{00000000-0005-0000-0000-0000250E0000}"/>
    <cellStyle name="Comma 10 2 11" xfId="3171" xr:uid="{00000000-0005-0000-0000-0000260E0000}"/>
    <cellStyle name="Comma 10 2 2" xfId="3284" xr:uid="{00000000-0005-0000-0000-0000270E0000}"/>
    <cellStyle name="Comma 10 2 2 10" xfId="34369" xr:uid="{00000000-0005-0000-0000-0000280E0000}"/>
    <cellStyle name="Comma 10 2 2 2" xfId="6095" xr:uid="{00000000-0005-0000-0000-0000290E0000}"/>
    <cellStyle name="Comma 10 2 2 2 2" xfId="10731" xr:uid="{00000000-0005-0000-0000-00002A0E0000}"/>
    <cellStyle name="Comma 10 2 2 2 2 2" xfId="16276" xr:uid="{00000000-0005-0000-0000-00002B0E0000}"/>
    <cellStyle name="Comma 10 2 2 2 2 2 2" xfId="20487" xr:uid="{00000000-0005-0000-0000-00002C0E0000}"/>
    <cellStyle name="Comma 10 2 2 2 2 2 3" xfId="33740" xr:uid="{00000000-0005-0000-0000-00002D0E0000}"/>
    <cellStyle name="Comma 10 2 2 2 2 2 4" xfId="36527" xr:uid="{00000000-0005-0000-0000-00002E0E0000}"/>
    <cellStyle name="Comma 10 2 2 2 2 3" xfId="20188" xr:uid="{00000000-0005-0000-0000-00002F0E0000}"/>
    <cellStyle name="Comma 10 2 2 2 2 4" xfId="33445" xr:uid="{00000000-0005-0000-0000-0000300E0000}"/>
    <cellStyle name="Comma 10 2 2 2 2 5" xfId="36233" xr:uid="{00000000-0005-0000-0000-0000310E0000}"/>
    <cellStyle name="Comma 10 2 2 2 3" xfId="20340" xr:uid="{00000000-0005-0000-0000-0000320E0000}"/>
    <cellStyle name="Comma 10 2 2 2 3 2" xfId="33594" xr:uid="{00000000-0005-0000-0000-0000330E0000}"/>
    <cellStyle name="Comma 10 2 2 2 3 3" xfId="36381" xr:uid="{00000000-0005-0000-0000-0000340E0000}"/>
    <cellStyle name="Comma 10 2 2 2 4" xfId="20032" xr:uid="{00000000-0005-0000-0000-0000350E0000}"/>
    <cellStyle name="Comma 10 2 2 2 4 2" xfId="33296" xr:uid="{00000000-0005-0000-0000-0000360E0000}"/>
    <cellStyle name="Comma 10 2 2 2 4 3" xfId="36088" xr:uid="{00000000-0005-0000-0000-0000370E0000}"/>
    <cellStyle name="Comma 10 2 2 2 5" xfId="19106" xr:uid="{00000000-0005-0000-0000-0000380E0000}"/>
    <cellStyle name="Comma 10 2 2 2 6" xfId="32228" xr:uid="{00000000-0005-0000-0000-0000390E0000}"/>
    <cellStyle name="Comma 10 2 2 2 7" xfId="35247" xr:uid="{00000000-0005-0000-0000-00003A0E0000}"/>
    <cellStyle name="Comma 10 2 2 3" xfId="7878" xr:uid="{00000000-0005-0000-0000-00003B0E0000}"/>
    <cellStyle name="Comma 10 2 2 3 2" xfId="14372" xr:uid="{00000000-0005-0000-0000-00003C0E0000}"/>
    <cellStyle name="Comma 10 2 2 3 2 2" xfId="20433" xr:uid="{00000000-0005-0000-0000-00003D0E0000}"/>
    <cellStyle name="Comma 10 2 2 3 2 3" xfId="33686" xr:uid="{00000000-0005-0000-0000-00003E0E0000}"/>
    <cellStyle name="Comma 10 2 2 3 2 4" xfId="36473" xr:uid="{00000000-0005-0000-0000-00003F0E0000}"/>
    <cellStyle name="Comma 10 2 2 3 3" xfId="20134" xr:uid="{00000000-0005-0000-0000-0000400E0000}"/>
    <cellStyle name="Comma 10 2 2 3 3 2" xfId="33391" xr:uid="{00000000-0005-0000-0000-0000410E0000}"/>
    <cellStyle name="Comma 10 2 2 3 3 3" xfId="36179" xr:uid="{00000000-0005-0000-0000-0000420E0000}"/>
    <cellStyle name="Comma 10 2 2 3 4" xfId="18988" xr:uid="{00000000-0005-0000-0000-0000430E0000}"/>
    <cellStyle name="Comma 10 2 2 3 5" xfId="32168" xr:uid="{00000000-0005-0000-0000-0000440E0000}"/>
    <cellStyle name="Comma 10 2 2 3 6" xfId="35188" xr:uid="{00000000-0005-0000-0000-0000450E0000}"/>
    <cellStyle name="Comma 10 2 2 4" xfId="8801" xr:uid="{00000000-0005-0000-0000-0000460E0000}"/>
    <cellStyle name="Comma 10 2 2 4 2" xfId="15215" xr:uid="{00000000-0005-0000-0000-0000470E0000}"/>
    <cellStyle name="Comma 10 2 2 4 2 2" xfId="27873" xr:uid="{00000000-0005-0000-0000-0000480E0000}"/>
    <cellStyle name="Comma 10 2 2 4 3" xfId="20286" xr:uid="{00000000-0005-0000-0000-0000490E0000}"/>
    <cellStyle name="Comma 10 2 2 4 4" xfId="33540" xr:uid="{00000000-0005-0000-0000-00004A0E0000}"/>
    <cellStyle name="Comma 10 2 2 4 5" xfId="36327" xr:uid="{00000000-0005-0000-0000-00004B0E0000}"/>
    <cellStyle name="Comma 10 2 2 5" xfId="10662" xr:uid="{00000000-0005-0000-0000-00004C0E0000}"/>
    <cellStyle name="Comma 10 2 2 5 2" xfId="16221" xr:uid="{00000000-0005-0000-0000-00004D0E0000}"/>
    <cellStyle name="Comma 10 2 2 5 2 2" xfId="28839" xr:uid="{00000000-0005-0000-0000-00004E0E0000}"/>
    <cellStyle name="Comma 10 2 2 5 3" xfId="19978" xr:uid="{00000000-0005-0000-0000-00004F0E0000}"/>
    <cellStyle name="Comma 10 2 2 5 4" xfId="33242" xr:uid="{00000000-0005-0000-0000-0000500E0000}"/>
    <cellStyle name="Comma 10 2 2 5 5" xfId="36034" xr:uid="{00000000-0005-0000-0000-0000510E0000}"/>
    <cellStyle name="Comma 10 2 2 6" xfId="6665" xr:uid="{00000000-0005-0000-0000-0000520E0000}"/>
    <cellStyle name="Comma 10 2 2 6 2" xfId="13252" xr:uid="{00000000-0005-0000-0000-0000530E0000}"/>
    <cellStyle name="Comma 10 2 2 6 2 2" xfId="25994" xr:uid="{00000000-0005-0000-0000-0000540E0000}"/>
    <cellStyle name="Comma 10 2 2 6 3" xfId="21403" xr:uid="{00000000-0005-0000-0000-0000550E0000}"/>
    <cellStyle name="Comma 10 2 2 7" xfId="12183" xr:uid="{00000000-0005-0000-0000-0000560E0000}"/>
    <cellStyle name="Comma 10 2 2 7 2" xfId="24929" xr:uid="{00000000-0005-0000-0000-0000570E0000}"/>
    <cellStyle name="Comma 10 2 2 8" xfId="17524" xr:uid="{00000000-0005-0000-0000-0000580E0000}"/>
    <cellStyle name="Comma 10 2 2 9" xfId="30948" xr:uid="{00000000-0005-0000-0000-0000590E0000}"/>
    <cellStyle name="Comma 10 2 3" xfId="7851" xr:uid="{00000000-0005-0000-0000-00005A0E0000}"/>
    <cellStyle name="Comma 10 2 3 2" xfId="10700" xr:uid="{00000000-0005-0000-0000-00005B0E0000}"/>
    <cellStyle name="Comma 10 2 3 2 2" xfId="16245" xr:uid="{00000000-0005-0000-0000-00005C0E0000}"/>
    <cellStyle name="Comma 10 2 3 2 2 2" xfId="20456" xr:uid="{00000000-0005-0000-0000-00005D0E0000}"/>
    <cellStyle name="Comma 10 2 3 2 2 3" xfId="33709" xr:uid="{00000000-0005-0000-0000-00005E0E0000}"/>
    <cellStyle name="Comma 10 2 3 2 2 4" xfId="36496" xr:uid="{00000000-0005-0000-0000-00005F0E0000}"/>
    <cellStyle name="Comma 10 2 3 2 3" xfId="20157" xr:uid="{00000000-0005-0000-0000-0000600E0000}"/>
    <cellStyle name="Comma 10 2 3 2 3 2" xfId="33414" xr:uid="{00000000-0005-0000-0000-0000610E0000}"/>
    <cellStyle name="Comma 10 2 3 2 3 3" xfId="36202" xr:uid="{00000000-0005-0000-0000-0000620E0000}"/>
    <cellStyle name="Comma 10 2 3 2 4" xfId="19135" xr:uid="{00000000-0005-0000-0000-0000630E0000}"/>
    <cellStyle name="Comma 10 2 3 2 5" xfId="32257" xr:uid="{00000000-0005-0000-0000-0000640E0000}"/>
    <cellStyle name="Comma 10 2 3 2 6" xfId="35274" xr:uid="{00000000-0005-0000-0000-0000650E0000}"/>
    <cellStyle name="Comma 10 2 3 3" xfId="14346" xr:uid="{00000000-0005-0000-0000-0000660E0000}"/>
    <cellStyle name="Comma 10 2 3 3 2" xfId="20309" xr:uid="{00000000-0005-0000-0000-0000670E0000}"/>
    <cellStyle name="Comma 10 2 3 3 3" xfId="33563" xr:uid="{00000000-0005-0000-0000-0000680E0000}"/>
    <cellStyle name="Comma 10 2 3 3 4" xfId="36350" xr:uid="{00000000-0005-0000-0000-0000690E0000}"/>
    <cellStyle name="Comma 10 2 3 4" xfId="20001" xr:uid="{00000000-0005-0000-0000-00006A0E0000}"/>
    <cellStyle name="Comma 10 2 3 4 2" xfId="33265" xr:uid="{00000000-0005-0000-0000-00006B0E0000}"/>
    <cellStyle name="Comma 10 2 3 4 3" xfId="36057" xr:uid="{00000000-0005-0000-0000-00006C0E0000}"/>
    <cellStyle name="Comma 10 2 3 5" xfId="17561" xr:uid="{00000000-0005-0000-0000-00006D0E0000}"/>
    <cellStyle name="Comma 10 2 3 6" xfId="30983" xr:uid="{00000000-0005-0000-0000-00006E0E0000}"/>
    <cellStyle name="Comma 10 2 3 7" xfId="34399" xr:uid="{00000000-0005-0000-0000-00006F0E0000}"/>
    <cellStyle name="Comma 10 2 4" xfId="8773" xr:uid="{00000000-0005-0000-0000-0000700E0000}"/>
    <cellStyle name="Comma 10 2 4 2" xfId="15188" xr:uid="{00000000-0005-0000-0000-0000710E0000}"/>
    <cellStyle name="Comma 10 2 4 2 2" xfId="20402" xr:uid="{00000000-0005-0000-0000-0000720E0000}"/>
    <cellStyle name="Comma 10 2 4 2 3" xfId="33655" xr:uid="{00000000-0005-0000-0000-0000730E0000}"/>
    <cellStyle name="Comma 10 2 4 2 4" xfId="36442" xr:uid="{00000000-0005-0000-0000-0000740E0000}"/>
    <cellStyle name="Comma 10 2 4 3" xfId="20103" xr:uid="{00000000-0005-0000-0000-0000750E0000}"/>
    <cellStyle name="Comma 10 2 4 3 2" xfId="33360" xr:uid="{00000000-0005-0000-0000-0000760E0000}"/>
    <cellStyle name="Comma 10 2 4 3 3" xfId="36148" xr:uid="{00000000-0005-0000-0000-0000770E0000}"/>
    <cellStyle name="Comma 10 2 4 4" xfId="19075" xr:uid="{00000000-0005-0000-0000-0000780E0000}"/>
    <cellStyle name="Comma 10 2 4 5" xfId="32197" xr:uid="{00000000-0005-0000-0000-0000790E0000}"/>
    <cellStyle name="Comma 10 2 4 6" xfId="35216" xr:uid="{00000000-0005-0000-0000-00007A0E0000}"/>
    <cellStyle name="Comma 10 2 5" xfId="10036" xr:uid="{00000000-0005-0000-0000-00007B0E0000}"/>
    <cellStyle name="Comma 10 2 5 2" xfId="15994" xr:uid="{00000000-0005-0000-0000-00007C0E0000}"/>
    <cellStyle name="Comma 10 2 5 2 2" xfId="20255" xr:uid="{00000000-0005-0000-0000-00007D0E0000}"/>
    <cellStyle name="Comma 10 2 5 2 3" xfId="33509" xr:uid="{00000000-0005-0000-0000-00007E0E0000}"/>
    <cellStyle name="Comma 10 2 5 2 4" xfId="36296" xr:uid="{00000000-0005-0000-0000-00007F0E0000}"/>
    <cellStyle name="Comma 10 2 5 3" xfId="18955" xr:uid="{00000000-0005-0000-0000-0000800E0000}"/>
    <cellStyle name="Comma 10 2 5 4" xfId="32136" xr:uid="{00000000-0005-0000-0000-0000810E0000}"/>
    <cellStyle name="Comma 10 2 5 5" xfId="35156" xr:uid="{00000000-0005-0000-0000-0000820E0000}"/>
    <cellStyle name="Comma 10 2 6" xfId="6632" xr:uid="{00000000-0005-0000-0000-0000830E0000}"/>
    <cellStyle name="Comma 10 2 6 2" xfId="13219" xr:uid="{00000000-0005-0000-0000-0000840E0000}"/>
    <cellStyle name="Comma 10 2 6 2 2" xfId="25963" xr:uid="{00000000-0005-0000-0000-0000850E0000}"/>
    <cellStyle name="Comma 10 2 6 3" xfId="19939" xr:uid="{00000000-0005-0000-0000-0000860E0000}"/>
    <cellStyle name="Comma 10 2 6 4" xfId="33135" xr:uid="{00000000-0005-0000-0000-0000870E0000}"/>
    <cellStyle name="Comma 10 2 6 5" xfId="36002" xr:uid="{00000000-0005-0000-0000-0000880E0000}"/>
    <cellStyle name="Comma 10 2 7" xfId="12150" xr:uid="{00000000-0005-0000-0000-0000890E0000}"/>
    <cellStyle name="Comma 10 2 7 2" xfId="24895" xr:uid="{00000000-0005-0000-0000-00008A0E0000}"/>
    <cellStyle name="Comma 10 2 8" xfId="17457" xr:uid="{00000000-0005-0000-0000-00008B0E0000}"/>
    <cellStyle name="Comma 10 2 9" xfId="30710" xr:uid="{00000000-0005-0000-0000-00008C0E0000}"/>
    <cellStyle name="Comma 10 3" xfId="377" xr:uid="{00000000-0005-0000-0000-00008D0E0000}"/>
    <cellStyle name="Comma 10 3 2" xfId="6096" xr:uid="{00000000-0005-0000-0000-00008E0E0000}"/>
    <cellStyle name="Comma 10 3 2 2" xfId="10587" xr:uid="{00000000-0005-0000-0000-00008F0E0000}"/>
    <cellStyle name="Comma 10 3 2 2 2" xfId="16188" xr:uid="{00000000-0005-0000-0000-0000900E0000}"/>
    <cellStyle name="Comma 10 3 2 2 2 2" xfId="28810" xr:uid="{00000000-0005-0000-0000-0000910E0000}"/>
    <cellStyle name="Comma 10 3 2 2 3" xfId="23756" xr:uid="{00000000-0005-0000-0000-0000920E0000}"/>
    <cellStyle name="Comma 10 3 3" xfId="9609" xr:uid="{00000000-0005-0000-0000-0000930E0000}"/>
    <cellStyle name="Comma 10 3 4" xfId="11039" xr:uid="{00000000-0005-0000-0000-0000940E0000}"/>
    <cellStyle name="Comma 10 3 4 2" xfId="16478" xr:uid="{00000000-0005-0000-0000-0000950E0000}"/>
    <cellStyle name="Comma 10 3 4 2 2" xfId="29018" xr:uid="{00000000-0005-0000-0000-0000960E0000}"/>
    <cellStyle name="Comma 10 3 4 3" xfId="23927" xr:uid="{00000000-0005-0000-0000-0000970E0000}"/>
    <cellStyle name="Comma 10 3 5" xfId="3283" xr:uid="{00000000-0005-0000-0000-0000980E0000}"/>
    <cellStyle name="Comma 10 4" xfId="699" xr:uid="{00000000-0005-0000-0000-0000990E0000}"/>
    <cellStyle name="Comma 10 4 2" xfId="11197" xr:uid="{00000000-0005-0000-0000-00009A0E0000}"/>
    <cellStyle name="Comma 10 4 2 2" xfId="16577" xr:uid="{00000000-0005-0000-0000-00009B0E0000}"/>
    <cellStyle name="Comma 10 4 2 2 2" xfId="29116" xr:uid="{00000000-0005-0000-0000-00009C0E0000}"/>
    <cellStyle name="Comma 10 4 2 3" xfId="24022" xr:uid="{00000000-0005-0000-0000-00009D0E0000}"/>
    <cellStyle name="Comma 10 5" xfId="945" xr:uid="{00000000-0005-0000-0000-00009E0E0000}"/>
    <cellStyle name="Comma 10 5 2" xfId="10328" xr:uid="{00000000-0005-0000-0000-00009F0E0000}"/>
    <cellStyle name="Comma 10 5 3" xfId="10313" xr:uid="{00000000-0005-0000-0000-0000A00E0000}"/>
    <cellStyle name="Comma 10 5 3 2" xfId="16094" xr:uid="{00000000-0005-0000-0000-0000A10E0000}"/>
    <cellStyle name="Comma 10 5 3 2 2" xfId="28721" xr:uid="{00000000-0005-0000-0000-0000A20E0000}"/>
    <cellStyle name="Comma 10 5 3 3" xfId="23683" xr:uid="{00000000-0005-0000-0000-0000A30E0000}"/>
    <cellStyle name="Comma 10 5 4" xfId="6094" xr:uid="{00000000-0005-0000-0000-0000A40E0000}"/>
    <cellStyle name="Comma 10 6" xfId="1346" xr:uid="{00000000-0005-0000-0000-0000A50E0000}"/>
    <cellStyle name="Comma 10 6 2" xfId="10730" xr:uid="{00000000-0005-0000-0000-0000A60E0000}"/>
    <cellStyle name="Comma 10 6 2 2" xfId="16275" xr:uid="{00000000-0005-0000-0000-0000A70E0000}"/>
    <cellStyle name="Comma 10 6 2 2 2" xfId="20486" xr:uid="{00000000-0005-0000-0000-0000A80E0000}"/>
    <cellStyle name="Comma 10 6 2 2 2 2" xfId="33739" xr:uid="{00000000-0005-0000-0000-0000A90E0000}"/>
    <cellStyle name="Comma 10 6 2 2 2 3" xfId="36526" xr:uid="{00000000-0005-0000-0000-0000AA0E0000}"/>
    <cellStyle name="Comma 10 6 2 2 3" xfId="20187" xr:uid="{00000000-0005-0000-0000-0000AB0E0000}"/>
    <cellStyle name="Comma 10 6 2 2 4" xfId="33444" xr:uid="{00000000-0005-0000-0000-0000AC0E0000}"/>
    <cellStyle name="Comma 10 6 2 2 5" xfId="36232" xr:uid="{00000000-0005-0000-0000-0000AD0E0000}"/>
    <cellStyle name="Comma 10 6 2 3" xfId="20339" xr:uid="{00000000-0005-0000-0000-0000AE0E0000}"/>
    <cellStyle name="Comma 10 6 2 3 2" xfId="33593" xr:uid="{00000000-0005-0000-0000-0000AF0E0000}"/>
    <cellStyle name="Comma 10 6 2 3 3" xfId="36380" xr:uid="{00000000-0005-0000-0000-0000B00E0000}"/>
    <cellStyle name="Comma 10 6 2 4" xfId="20031" xr:uid="{00000000-0005-0000-0000-0000B10E0000}"/>
    <cellStyle name="Comma 10 6 2 4 2" xfId="33295" xr:uid="{00000000-0005-0000-0000-0000B20E0000}"/>
    <cellStyle name="Comma 10 6 2 4 3" xfId="36087" xr:uid="{00000000-0005-0000-0000-0000B30E0000}"/>
    <cellStyle name="Comma 10 6 2 5" xfId="18588" xr:uid="{00000000-0005-0000-0000-0000B40E0000}"/>
    <cellStyle name="Comma 10 6 3" xfId="16220" xr:uid="{00000000-0005-0000-0000-0000B50E0000}"/>
    <cellStyle name="Comma 10 6 3 2" xfId="20432" xr:uid="{00000000-0005-0000-0000-0000B60E0000}"/>
    <cellStyle name="Comma 10 6 3 2 2" xfId="33685" xr:uid="{00000000-0005-0000-0000-0000B70E0000}"/>
    <cellStyle name="Comma 10 6 3 2 3" xfId="36472" xr:uid="{00000000-0005-0000-0000-0000B80E0000}"/>
    <cellStyle name="Comma 10 6 3 3" xfId="20133" xr:uid="{00000000-0005-0000-0000-0000B90E0000}"/>
    <cellStyle name="Comma 10 6 3 3 2" xfId="33390" xr:uid="{00000000-0005-0000-0000-0000BA0E0000}"/>
    <cellStyle name="Comma 10 6 3 3 3" xfId="36178" xr:uid="{00000000-0005-0000-0000-0000BB0E0000}"/>
    <cellStyle name="Comma 10 6 3 4" xfId="19105" xr:uid="{00000000-0005-0000-0000-0000BC0E0000}"/>
    <cellStyle name="Comma 10 6 3 5" xfId="32227" xr:uid="{00000000-0005-0000-0000-0000BD0E0000}"/>
    <cellStyle name="Comma 10 6 3 6" xfId="35246" xr:uid="{00000000-0005-0000-0000-0000BE0E0000}"/>
    <cellStyle name="Comma 10 6 4" xfId="18987" xr:uid="{00000000-0005-0000-0000-0000BF0E0000}"/>
    <cellStyle name="Comma 10 6 4 2" xfId="20285" xr:uid="{00000000-0005-0000-0000-0000C00E0000}"/>
    <cellStyle name="Comma 10 6 4 2 2" xfId="33539" xr:uid="{00000000-0005-0000-0000-0000C10E0000}"/>
    <cellStyle name="Comma 10 6 4 2 3" xfId="36326" xr:uid="{00000000-0005-0000-0000-0000C20E0000}"/>
    <cellStyle name="Comma 10 6 4 3" xfId="32167" xr:uid="{00000000-0005-0000-0000-0000C30E0000}"/>
    <cellStyle name="Comma 10 6 4 4" xfId="35187" xr:uid="{00000000-0005-0000-0000-0000C40E0000}"/>
    <cellStyle name="Comma 10 6 5" xfId="19977" xr:uid="{00000000-0005-0000-0000-0000C50E0000}"/>
    <cellStyle name="Comma 10 6 5 2" xfId="33241" xr:uid="{00000000-0005-0000-0000-0000C60E0000}"/>
    <cellStyle name="Comma 10 6 5 3" xfId="36033" xr:uid="{00000000-0005-0000-0000-0000C70E0000}"/>
    <cellStyle name="Comma 10 6 6" xfId="17523" xr:uid="{00000000-0005-0000-0000-0000C80E0000}"/>
    <cellStyle name="Comma 10 6 7" xfId="30947" xr:uid="{00000000-0005-0000-0000-0000C90E0000}"/>
    <cellStyle name="Comma 10 6 8" xfId="34368" xr:uid="{00000000-0005-0000-0000-0000CA0E0000}"/>
    <cellStyle name="Comma 10 6 9" xfId="10661" xr:uid="{00000000-0005-0000-0000-0000CB0E0000}"/>
    <cellStyle name="Comma 10 7" xfId="700" xr:uid="{00000000-0005-0000-0000-0000CC0E0000}"/>
    <cellStyle name="Comma 10 8" xfId="701" xr:uid="{00000000-0005-0000-0000-0000CD0E0000}"/>
    <cellStyle name="Comma 10 9" xfId="9608" xr:uid="{00000000-0005-0000-0000-0000CE0E0000}"/>
    <cellStyle name="Comma 10 9 2" xfId="17560" xr:uid="{00000000-0005-0000-0000-0000CF0E0000}"/>
    <cellStyle name="Comma 100" xfId="35" xr:uid="{00000000-0005-0000-0000-0000D00E0000}"/>
    <cellStyle name="Comma 100 2" xfId="1195" xr:uid="{00000000-0005-0000-0000-0000D10E0000}"/>
    <cellStyle name="Comma 100 2 2" xfId="16161" xr:uid="{00000000-0005-0000-0000-0000D20E0000}"/>
    <cellStyle name="Comma 100 2 2 2" xfId="28783" xr:uid="{00000000-0005-0000-0000-0000D30E0000}"/>
    <cellStyle name="Comma 100 2 3" xfId="18589" xr:uid="{00000000-0005-0000-0000-0000D40E0000}"/>
    <cellStyle name="Comma 100 2 4" xfId="23736" xr:uid="{00000000-0005-0000-0000-0000D50E0000}"/>
    <cellStyle name="Comma 100 2 5" xfId="10491" xr:uid="{00000000-0005-0000-0000-0000D60E0000}"/>
    <cellStyle name="Comma 100 3" xfId="2169" xr:uid="{00000000-0005-0000-0000-0000D70E0000}"/>
    <cellStyle name="Comma 100 3 2" xfId="19017" xr:uid="{00000000-0005-0000-0000-0000D80E0000}"/>
    <cellStyle name="Comma 100 4" xfId="9610" xr:uid="{00000000-0005-0000-0000-0000D90E0000}"/>
    <cellStyle name="Comma 101" xfId="21" xr:uid="{00000000-0005-0000-0000-0000DA0E0000}"/>
    <cellStyle name="Comma 101 2" xfId="36" xr:uid="{00000000-0005-0000-0000-0000DB0E0000}"/>
    <cellStyle name="Comma 101 3" xfId="1196" xr:uid="{00000000-0005-0000-0000-0000DC0E0000}"/>
    <cellStyle name="Comma 101 3 2" xfId="19018" xr:uid="{00000000-0005-0000-0000-0000DD0E0000}"/>
    <cellStyle name="Comma 101 4" xfId="9611" xr:uid="{00000000-0005-0000-0000-0000DE0E0000}"/>
    <cellStyle name="Comma 101 4 2" xfId="37420" xr:uid="{00000000-0005-0000-0000-0000DF0E0000}"/>
    <cellStyle name="Comma 101 4 3" xfId="37898" xr:uid="{00000000-0005-0000-0000-0000E00E0000}"/>
    <cellStyle name="Comma 102" xfId="37" xr:uid="{00000000-0005-0000-0000-0000E10E0000}"/>
    <cellStyle name="Comma 102 2" xfId="1197" xr:uid="{00000000-0005-0000-0000-0000E20E0000}"/>
    <cellStyle name="Comma 102 2 2" xfId="18590" xr:uid="{00000000-0005-0000-0000-0000E30E0000}"/>
    <cellStyle name="Comma 102 3" xfId="19019" xr:uid="{00000000-0005-0000-0000-0000E40E0000}"/>
    <cellStyle name="Comma 102 4" xfId="9612" xr:uid="{00000000-0005-0000-0000-0000E50E0000}"/>
    <cellStyle name="Comma 103" xfId="20" xr:uid="{00000000-0005-0000-0000-0000E60E0000}"/>
    <cellStyle name="Comma 103 2" xfId="38" xr:uid="{00000000-0005-0000-0000-0000E70E0000}"/>
    <cellStyle name="Comma 103 3" xfId="1198" xr:uid="{00000000-0005-0000-0000-0000E80E0000}"/>
    <cellStyle name="Comma 103 3 2" xfId="19020" xr:uid="{00000000-0005-0000-0000-0000E90E0000}"/>
    <cellStyle name="Comma 103 4" xfId="9613" xr:uid="{00000000-0005-0000-0000-0000EA0E0000}"/>
    <cellStyle name="Comma 103 4 2" xfId="37419" xr:uid="{00000000-0005-0000-0000-0000EB0E0000}"/>
    <cellStyle name="Comma 103 4 3" xfId="37897" xr:uid="{00000000-0005-0000-0000-0000EC0E0000}"/>
    <cellStyle name="Comma 104" xfId="39" xr:uid="{00000000-0005-0000-0000-0000ED0E0000}"/>
    <cellStyle name="Comma 104 2" xfId="1121" xr:uid="{00000000-0005-0000-0000-0000EE0E0000}"/>
    <cellStyle name="Comma 104 2 2" xfId="18591" xr:uid="{00000000-0005-0000-0000-0000EF0E0000}"/>
    <cellStyle name="Comma 104 3" xfId="19021" xr:uid="{00000000-0005-0000-0000-0000F00E0000}"/>
    <cellStyle name="Comma 104 4" xfId="9614" xr:uid="{00000000-0005-0000-0000-0000F10E0000}"/>
    <cellStyle name="Comma 105" xfId="40" xr:uid="{00000000-0005-0000-0000-0000F20E0000}"/>
    <cellStyle name="Comma 105 2" xfId="1199" xr:uid="{00000000-0005-0000-0000-0000F30E0000}"/>
    <cellStyle name="Comma 105 2 2" xfId="18592" xr:uid="{00000000-0005-0000-0000-0000F40E0000}"/>
    <cellStyle name="Comma 105 3" xfId="19022" xr:uid="{00000000-0005-0000-0000-0000F50E0000}"/>
    <cellStyle name="Comma 105 4" xfId="9615" xr:uid="{00000000-0005-0000-0000-0000F60E0000}"/>
    <cellStyle name="Comma 106" xfId="41" xr:uid="{00000000-0005-0000-0000-0000F70E0000}"/>
    <cellStyle name="Comma 106 2" xfId="1122" xr:uid="{00000000-0005-0000-0000-0000F80E0000}"/>
    <cellStyle name="Comma 106 2 2" xfId="18593" xr:uid="{00000000-0005-0000-0000-0000F90E0000}"/>
    <cellStyle name="Comma 106 3" xfId="19023" xr:uid="{00000000-0005-0000-0000-0000FA0E0000}"/>
    <cellStyle name="Comma 106 4" xfId="9616" xr:uid="{00000000-0005-0000-0000-0000FB0E0000}"/>
    <cellStyle name="Comma 107" xfId="42" xr:uid="{00000000-0005-0000-0000-0000FC0E0000}"/>
    <cellStyle name="Comma 107 2" xfId="1200" xr:uid="{00000000-0005-0000-0000-0000FD0E0000}"/>
    <cellStyle name="Comma 107 2 2" xfId="18594" xr:uid="{00000000-0005-0000-0000-0000FE0E0000}"/>
    <cellStyle name="Comma 107 3" xfId="19024" xr:uid="{00000000-0005-0000-0000-0000FF0E0000}"/>
    <cellStyle name="Comma 107 4" xfId="9617" xr:uid="{00000000-0005-0000-0000-0000000F0000}"/>
    <cellStyle name="Comma 108" xfId="43" xr:uid="{00000000-0005-0000-0000-0000010F0000}"/>
    <cellStyle name="Comma 108 2" xfId="1201" xr:uid="{00000000-0005-0000-0000-0000020F0000}"/>
    <cellStyle name="Comma 108 2 2" xfId="18595" xr:uid="{00000000-0005-0000-0000-0000030F0000}"/>
    <cellStyle name="Comma 108 3" xfId="19025" xr:uid="{00000000-0005-0000-0000-0000040F0000}"/>
    <cellStyle name="Comma 108 4" xfId="9618" xr:uid="{00000000-0005-0000-0000-0000050F0000}"/>
    <cellStyle name="Comma 109" xfId="44" xr:uid="{00000000-0005-0000-0000-0000060F0000}"/>
    <cellStyle name="Comma 109 2" xfId="1202" xr:uid="{00000000-0005-0000-0000-0000070F0000}"/>
    <cellStyle name="Comma 109 2 2" xfId="18596" xr:uid="{00000000-0005-0000-0000-0000080F0000}"/>
    <cellStyle name="Comma 109 3" xfId="19026" xr:uid="{00000000-0005-0000-0000-0000090F0000}"/>
    <cellStyle name="Comma 109 4" xfId="9619" xr:uid="{00000000-0005-0000-0000-00000A0F0000}"/>
    <cellStyle name="Comma 11" xfId="45" xr:uid="{00000000-0005-0000-0000-00000B0F0000}"/>
    <cellStyle name="Comma 11 10" xfId="3286" xr:uid="{00000000-0005-0000-0000-00000C0F0000}"/>
    <cellStyle name="Comma 11 11" xfId="3287" xr:uid="{00000000-0005-0000-0000-00000D0F0000}"/>
    <cellStyle name="Comma 11 12" xfId="3288" xr:uid="{00000000-0005-0000-0000-00000E0F0000}"/>
    <cellStyle name="Comma 11 13" xfId="3289" xr:uid="{00000000-0005-0000-0000-00000F0F0000}"/>
    <cellStyle name="Comma 11 14" xfId="3290" xr:uid="{00000000-0005-0000-0000-0000100F0000}"/>
    <cellStyle name="Comma 11 15" xfId="3291" xr:uid="{00000000-0005-0000-0000-0000110F0000}"/>
    <cellStyle name="Comma 11 16" xfId="3292" xr:uid="{00000000-0005-0000-0000-0000120F0000}"/>
    <cellStyle name="Comma 11 17" xfId="3293" xr:uid="{00000000-0005-0000-0000-0000130F0000}"/>
    <cellStyle name="Comma 11 18" xfId="3294" xr:uid="{00000000-0005-0000-0000-0000140F0000}"/>
    <cellStyle name="Comma 11 19" xfId="3295" xr:uid="{00000000-0005-0000-0000-0000150F0000}"/>
    <cellStyle name="Comma 11 2" xfId="702" xr:uid="{00000000-0005-0000-0000-0000160F0000}"/>
    <cellStyle name="Comma 11 2 10" xfId="30711" xr:uid="{00000000-0005-0000-0000-0000170F0000}"/>
    <cellStyle name="Comma 11 2 11" xfId="34325" xr:uid="{00000000-0005-0000-0000-0000180F0000}"/>
    <cellStyle name="Comma 11 2 12" xfId="3164" xr:uid="{00000000-0005-0000-0000-0000190F0000}"/>
    <cellStyle name="Comma 11 2 2" xfId="3297" xr:uid="{00000000-0005-0000-0000-00001A0F0000}"/>
    <cellStyle name="Comma 11 2 2 2" xfId="7879" xr:uid="{00000000-0005-0000-0000-00001B0F0000}"/>
    <cellStyle name="Comma 11 2 2 2 2" xfId="14373" xr:uid="{00000000-0005-0000-0000-00001C0F0000}"/>
    <cellStyle name="Comma 11 2 2 2 2 2" xfId="27060" xr:uid="{00000000-0005-0000-0000-00001D0F0000}"/>
    <cellStyle name="Comma 11 2 2 2 3" xfId="18761" xr:uid="{00000000-0005-0000-0000-00001E0F0000}"/>
    <cellStyle name="Comma 11 2 2 2 4" xfId="22549" xr:uid="{00000000-0005-0000-0000-00001F0F0000}"/>
    <cellStyle name="Comma 11 2 2 3" xfId="8802" xr:uid="{00000000-0005-0000-0000-0000200F0000}"/>
    <cellStyle name="Comma 11 2 2 3 2" xfId="15216" xr:uid="{00000000-0005-0000-0000-0000210F0000}"/>
    <cellStyle name="Comma 11 2 2 3 2 2" xfId="19136" xr:uid="{00000000-0005-0000-0000-0000220F0000}"/>
    <cellStyle name="Comma 11 2 2 3 2 3" xfId="32258" xr:uid="{00000000-0005-0000-0000-0000230F0000}"/>
    <cellStyle name="Comma 11 2 2 3 2 4" xfId="35275" xr:uid="{00000000-0005-0000-0000-0000240F0000}"/>
    <cellStyle name="Comma 11 2 2 3 3" xfId="17563" xr:uid="{00000000-0005-0000-0000-0000250F0000}"/>
    <cellStyle name="Comma 11 2 2 3 4" xfId="30984" xr:uid="{00000000-0005-0000-0000-0000260F0000}"/>
    <cellStyle name="Comma 11 2 2 3 5" xfId="34400" xr:uid="{00000000-0005-0000-0000-0000270F0000}"/>
    <cellStyle name="Comma 11 2 2 4" xfId="10329" xr:uid="{00000000-0005-0000-0000-0000280F0000}"/>
    <cellStyle name="Comma 11 2 2 5" xfId="10869" xr:uid="{00000000-0005-0000-0000-0000290F0000}"/>
    <cellStyle name="Comma 11 2 2 5 2" xfId="16367" xr:uid="{00000000-0005-0000-0000-00002A0F0000}"/>
    <cellStyle name="Comma 11 2 2 5 2 2" xfId="28909" xr:uid="{00000000-0005-0000-0000-00002B0F0000}"/>
    <cellStyle name="Comma 11 2 2 5 3" xfId="23825" xr:uid="{00000000-0005-0000-0000-00002C0F0000}"/>
    <cellStyle name="Comma 11 2 2 6" xfId="6666" xr:uid="{00000000-0005-0000-0000-00002D0F0000}"/>
    <cellStyle name="Comma 11 2 2 6 2" xfId="13253" xr:uid="{00000000-0005-0000-0000-00002E0F0000}"/>
    <cellStyle name="Comma 11 2 2 6 2 2" xfId="25995" xr:uid="{00000000-0005-0000-0000-00002F0F0000}"/>
    <cellStyle name="Comma 11 2 2 6 3" xfId="21404" xr:uid="{00000000-0005-0000-0000-0000300F0000}"/>
    <cellStyle name="Comma 11 2 2 7" xfId="12184" xr:uid="{00000000-0005-0000-0000-0000310F0000}"/>
    <cellStyle name="Comma 11 2 2 7 2" xfId="24930" xr:uid="{00000000-0005-0000-0000-0000320F0000}"/>
    <cellStyle name="Comma 11 2 3" xfId="3296" xr:uid="{00000000-0005-0000-0000-0000330F0000}"/>
    <cellStyle name="Comma 11 2 3 2" xfId="6098" xr:uid="{00000000-0005-0000-0000-0000340F0000}"/>
    <cellStyle name="Comma 11 2 3 2 2" xfId="20457" xr:uid="{00000000-0005-0000-0000-0000350F0000}"/>
    <cellStyle name="Comma 11 2 3 2 2 2" xfId="33710" xr:uid="{00000000-0005-0000-0000-0000360F0000}"/>
    <cellStyle name="Comma 11 2 3 2 2 3" xfId="36497" xr:uid="{00000000-0005-0000-0000-0000370F0000}"/>
    <cellStyle name="Comma 11 2 3 2 3" xfId="20158" xr:uid="{00000000-0005-0000-0000-0000380F0000}"/>
    <cellStyle name="Comma 11 2 3 2 4" xfId="33415" xr:uid="{00000000-0005-0000-0000-0000390F0000}"/>
    <cellStyle name="Comma 11 2 3 2 5" xfId="36203" xr:uid="{00000000-0005-0000-0000-00003A0F0000}"/>
    <cellStyle name="Comma 11 2 3 3" xfId="10701" xr:uid="{00000000-0005-0000-0000-00003B0F0000}"/>
    <cellStyle name="Comma 11 2 3 3 2" xfId="16246" xr:uid="{00000000-0005-0000-0000-00003C0F0000}"/>
    <cellStyle name="Comma 11 2 3 3 2 2" xfId="28847" xr:uid="{00000000-0005-0000-0000-00003D0F0000}"/>
    <cellStyle name="Comma 11 2 3 3 3" xfId="20310" xr:uid="{00000000-0005-0000-0000-00003E0F0000}"/>
    <cellStyle name="Comma 11 2 3 3 4" xfId="33564" xr:uid="{00000000-0005-0000-0000-00003F0F0000}"/>
    <cellStyle name="Comma 11 2 3 3 5" xfId="36351" xr:uid="{00000000-0005-0000-0000-0000400F0000}"/>
    <cellStyle name="Comma 11 2 3 4" xfId="20002" xr:uid="{00000000-0005-0000-0000-0000410F0000}"/>
    <cellStyle name="Comma 11 2 3 4 2" xfId="33266" xr:uid="{00000000-0005-0000-0000-0000420F0000}"/>
    <cellStyle name="Comma 11 2 3 4 3" xfId="36058" xr:uid="{00000000-0005-0000-0000-0000430F0000}"/>
    <cellStyle name="Comma 11 2 4" xfId="7849" xr:uid="{00000000-0005-0000-0000-0000440F0000}"/>
    <cellStyle name="Comma 11 2 4 2" xfId="14344" xr:uid="{00000000-0005-0000-0000-0000450F0000}"/>
    <cellStyle name="Comma 11 2 4 2 2" xfId="20403" xr:uid="{00000000-0005-0000-0000-0000460F0000}"/>
    <cellStyle name="Comma 11 2 4 2 3" xfId="33656" xr:uid="{00000000-0005-0000-0000-0000470F0000}"/>
    <cellStyle name="Comma 11 2 4 2 4" xfId="36443" xr:uid="{00000000-0005-0000-0000-0000480F0000}"/>
    <cellStyle name="Comma 11 2 4 3" xfId="20104" xr:uid="{00000000-0005-0000-0000-0000490F0000}"/>
    <cellStyle name="Comma 11 2 4 3 2" xfId="33361" xr:uid="{00000000-0005-0000-0000-00004A0F0000}"/>
    <cellStyle name="Comma 11 2 4 3 3" xfId="36149" xr:uid="{00000000-0005-0000-0000-00004B0F0000}"/>
    <cellStyle name="Comma 11 2 4 4" xfId="19076" xr:uid="{00000000-0005-0000-0000-00004C0F0000}"/>
    <cellStyle name="Comma 11 2 4 5" xfId="32198" xr:uid="{00000000-0005-0000-0000-00004D0F0000}"/>
    <cellStyle name="Comma 11 2 4 6" xfId="35217" xr:uid="{00000000-0005-0000-0000-00004E0F0000}"/>
    <cellStyle name="Comma 11 2 5" xfId="8771" xr:uid="{00000000-0005-0000-0000-00004F0F0000}"/>
    <cellStyle name="Comma 11 2 5 2" xfId="15186" xr:uid="{00000000-0005-0000-0000-0000500F0000}"/>
    <cellStyle name="Comma 11 2 5 2 2" xfId="20256" xr:uid="{00000000-0005-0000-0000-0000510F0000}"/>
    <cellStyle name="Comma 11 2 5 2 3" xfId="33510" xr:uid="{00000000-0005-0000-0000-0000520F0000}"/>
    <cellStyle name="Comma 11 2 5 2 4" xfId="36297" xr:uid="{00000000-0005-0000-0000-0000530F0000}"/>
    <cellStyle name="Comma 11 2 5 3" xfId="18956" xr:uid="{00000000-0005-0000-0000-0000540F0000}"/>
    <cellStyle name="Comma 11 2 5 4" xfId="32137" xr:uid="{00000000-0005-0000-0000-0000550F0000}"/>
    <cellStyle name="Comma 11 2 5 5" xfId="35157" xr:uid="{00000000-0005-0000-0000-0000560F0000}"/>
    <cellStyle name="Comma 11 2 6" xfId="10037" xr:uid="{00000000-0005-0000-0000-0000570F0000}"/>
    <cellStyle name="Comma 11 2 6 2" xfId="15995" xr:uid="{00000000-0005-0000-0000-0000580F0000}"/>
    <cellStyle name="Comma 11 2 6 2 2" xfId="28630" xr:uid="{00000000-0005-0000-0000-0000590F0000}"/>
    <cellStyle name="Comma 11 2 6 3" xfId="19940" xr:uid="{00000000-0005-0000-0000-00005A0F0000}"/>
    <cellStyle name="Comma 11 2 6 4" xfId="33136" xr:uid="{00000000-0005-0000-0000-00005B0F0000}"/>
    <cellStyle name="Comma 11 2 6 5" xfId="36003" xr:uid="{00000000-0005-0000-0000-00005C0F0000}"/>
    <cellStyle name="Comma 11 2 7" xfId="6629" xr:uid="{00000000-0005-0000-0000-00005D0F0000}"/>
    <cellStyle name="Comma 11 2 7 2" xfId="13217" xr:uid="{00000000-0005-0000-0000-00005E0F0000}"/>
    <cellStyle name="Comma 11 2 7 2 2" xfId="25961" xr:uid="{00000000-0005-0000-0000-00005F0F0000}"/>
    <cellStyle name="Comma 11 2 7 3" xfId="21369" xr:uid="{00000000-0005-0000-0000-0000600F0000}"/>
    <cellStyle name="Comma 11 2 8" xfId="12148" xr:uid="{00000000-0005-0000-0000-0000610F0000}"/>
    <cellStyle name="Comma 11 2 8 2" xfId="24893" xr:uid="{00000000-0005-0000-0000-0000620F0000}"/>
    <cellStyle name="Comma 11 2 9" xfId="17458" xr:uid="{00000000-0005-0000-0000-0000630F0000}"/>
    <cellStyle name="Comma 11 20" xfId="3298" xr:uid="{00000000-0005-0000-0000-0000640F0000}"/>
    <cellStyle name="Comma 11 21" xfId="3299" xr:uid="{00000000-0005-0000-0000-0000650F0000}"/>
    <cellStyle name="Comma 11 22" xfId="3285" xr:uid="{00000000-0005-0000-0000-0000660F0000}"/>
    <cellStyle name="Comma 11 22 2" xfId="6097" xr:uid="{00000000-0005-0000-0000-0000670F0000}"/>
    <cellStyle name="Comma 11 22 3" xfId="18597" xr:uid="{00000000-0005-0000-0000-0000680F0000}"/>
    <cellStyle name="Comma 11 23" xfId="9620" xr:uid="{00000000-0005-0000-0000-0000690F0000}"/>
    <cellStyle name="Comma 11 23 2" xfId="17562" xr:uid="{00000000-0005-0000-0000-00006A0F0000}"/>
    <cellStyle name="Comma 11 24" xfId="2657" xr:uid="{00000000-0005-0000-0000-00006B0F0000}"/>
    <cellStyle name="Comma 11 3" xfId="946" xr:uid="{00000000-0005-0000-0000-00006C0F0000}"/>
    <cellStyle name="Comma 11 3 2" xfId="1354" xr:uid="{00000000-0005-0000-0000-00006D0F0000}"/>
    <cellStyle name="Comma 11 3 2 2" xfId="11207" xr:uid="{00000000-0005-0000-0000-00006E0F0000}"/>
    <cellStyle name="Comma 11 3 2 2 2" xfId="16584" xr:uid="{00000000-0005-0000-0000-00006F0F0000}"/>
    <cellStyle name="Comma 11 3 2 2 2 2" xfId="29123" xr:uid="{00000000-0005-0000-0000-0000700F0000}"/>
    <cellStyle name="Comma 11 3 2 2 3" xfId="24029" xr:uid="{00000000-0005-0000-0000-0000710F0000}"/>
    <cellStyle name="Comma 11 3 2 3" xfId="10061" xr:uid="{00000000-0005-0000-0000-0000720F0000}"/>
    <cellStyle name="Comma 11 3 3" xfId="10935" xr:uid="{00000000-0005-0000-0000-0000730F0000}"/>
    <cellStyle name="Comma 11 3 3 2" xfId="16414" xr:uid="{00000000-0005-0000-0000-0000740F0000}"/>
    <cellStyle name="Comma 11 3 3 2 2" xfId="28956" xr:uid="{00000000-0005-0000-0000-0000750F0000}"/>
    <cellStyle name="Comma 11 3 3 3" xfId="17564" xr:uid="{00000000-0005-0000-0000-0000760F0000}"/>
    <cellStyle name="Comma 11 3 3 4" xfId="23865" xr:uid="{00000000-0005-0000-0000-0000770F0000}"/>
    <cellStyle name="Comma 11 3 4" xfId="11088" xr:uid="{00000000-0005-0000-0000-0000780F0000}"/>
    <cellStyle name="Comma 11 3 5" xfId="3300" xr:uid="{00000000-0005-0000-0000-0000790F0000}"/>
    <cellStyle name="Comma 11 4" xfId="1347" xr:uid="{00000000-0005-0000-0000-00007A0F0000}"/>
    <cellStyle name="Comma 11 4 10" xfId="3301" xr:uid="{00000000-0005-0000-0000-00007B0F0000}"/>
    <cellStyle name="Comma 11 4 11" xfId="37430" xr:uid="{00000000-0005-0000-0000-00007C0F0000}"/>
    <cellStyle name="Comma 11 4 2" xfId="7880" xr:uid="{00000000-0005-0000-0000-00007D0F0000}"/>
    <cellStyle name="Comma 11 4 2 2" xfId="14374" xr:uid="{00000000-0005-0000-0000-00007E0F0000}"/>
    <cellStyle name="Comma 11 4 2 2 2" xfId="27061" xr:uid="{00000000-0005-0000-0000-00007F0F0000}"/>
    <cellStyle name="Comma 11 4 2 3" xfId="19137" xr:uid="{00000000-0005-0000-0000-0000800F0000}"/>
    <cellStyle name="Comma 11 4 2 4" xfId="32259" xr:uid="{00000000-0005-0000-0000-0000810F0000}"/>
    <cellStyle name="Comma 11 4 2 5" xfId="35276" xr:uid="{00000000-0005-0000-0000-0000820F0000}"/>
    <cellStyle name="Comma 11 4 3" xfId="8803" xr:uid="{00000000-0005-0000-0000-0000830F0000}"/>
    <cellStyle name="Comma 11 4 3 2" xfId="15217" xr:uid="{00000000-0005-0000-0000-0000840F0000}"/>
    <cellStyle name="Comma 11 4 3 2 2" xfId="27874" xr:uid="{00000000-0005-0000-0000-0000850F0000}"/>
    <cellStyle name="Comma 11 4 3 3" xfId="22840" xr:uid="{00000000-0005-0000-0000-0000860F0000}"/>
    <cellStyle name="Comma 11 4 4" xfId="11297" xr:uid="{00000000-0005-0000-0000-0000870F0000}"/>
    <cellStyle name="Comma 11 4 4 2" xfId="16636" xr:uid="{00000000-0005-0000-0000-0000880F0000}"/>
    <cellStyle name="Comma 11 4 4 2 2" xfId="29171" xr:uid="{00000000-0005-0000-0000-0000890F0000}"/>
    <cellStyle name="Comma 11 4 4 3" xfId="24078" xr:uid="{00000000-0005-0000-0000-00008A0F0000}"/>
    <cellStyle name="Comma 11 4 5" xfId="6667" xr:uid="{00000000-0005-0000-0000-00008B0F0000}"/>
    <cellStyle name="Comma 11 4 5 2" xfId="13254" xr:uid="{00000000-0005-0000-0000-00008C0F0000}"/>
    <cellStyle name="Comma 11 4 5 2 2" xfId="25996" xr:uid="{00000000-0005-0000-0000-00008D0F0000}"/>
    <cellStyle name="Comma 11 4 5 3" xfId="21405" xr:uid="{00000000-0005-0000-0000-00008E0F0000}"/>
    <cellStyle name="Comma 11 4 6" xfId="12185" xr:uid="{00000000-0005-0000-0000-00008F0F0000}"/>
    <cellStyle name="Comma 11 4 6 2" xfId="24931" xr:uid="{00000000-0005-0000-0000-0000900F0000}"/>
    <cellStyle name="Comma 11 4 7" xfId="17565" xr:uid="{00000000-0005-0000-0000-0000910F0000}"/>
    <cellStyle name="Comma 11 4 8" xfId="30985" xr:uid="{00000000-0005-0000-0000-0000920F0000}"/>
    <cellStyle name="Comma 11 4 9" xfId="34401" xr:uid="{00000000-0005-0000-0000-0000930F0000}"/>
    <cellStyle name="Comma 11 5" xfId="3302" xr:uid="{00000000-0005-0000-0000-0000940F0000}"/>
    <cellStyle name="Comma 11 5 2" xfId="10831" xr:uid="{00000000-0005-0000-0000-0000950F0000}"/>
    <cellStyle name="Comma 11 5 2 2" xfId="16347" xr:uid="{00000000-0005-0000-0000-0000960F0000}"/>
    <cellStyle name="Comma 11 5 2 2 2" xfId="28889" xr:uid="{00000000-0005-0000-0000-0000970F0000}"/>
    <cellStyle name="Comma 11 5 2 3" xfId="23808" xr:uid="{00000000-0005-0000-0000-0000980F0000}"/>
    <cellStyle name="Comma 11 6" xfId="3303" xr:uid="{00000000-0005-0000-0000-0000990F0000}"/>
    <cellStyle name="Comma 11 7" xfId="3304" xr:uid="{00000000-0005-0000-0000-00009A0F0000}"/>
    <cellStyle name="Comma 11 8" xfId="3305" xr:uid="{00000000-0005-0000-0000-00009B0F0000}"/>
    <cellStyle name="Comma 11 9" xfId="3306" xr:uid="{00000000-0005-0000-0000-00009C0F0000}"/>
    <cellStyle name="Comma 110" xfId="46" xr:uid="{00000000-0005-0000-0000-00009D0F0000}"/>
    <cellStyle name="Comma 110 2" xfId="1203" xr:uid="{00000000-0005-0000-0000-00009E0F0000}"/>
    <cellStyle name="Comma 110 2 2" xfId="18598" xr:uid="{00000000-0005-0000-0000-00009F0F0000}"/>
    <cellStyle name="Comma 110 3" xfId="19027" xr:uid="{00000000-0005-0000-0000-0000A00F0000}"/>
    <cellStyle name="Comma 110 4" xfId="9621" xr:uid="{00000000-0005-0000-0000-0000A10F0000}"/>
    <cellStyle name="Comma 111" xfId="47" xr:uid="{00000000-0005-0000-0000-0000A20F0000}"/>
    <cellStyle name="Comma 111 2" xfId="1204" xr:uid="{00000000-0005-0000-0000-0000A30F0000}"/>
    <cellStyle name="Comma 111 2 2" xfId="18599" xr:uid="{00000000-0005-0000-0000-0000A40F0000}"/>
    <cellStyle name="Comma 111 3" xfId="19028" xr:uid="{00000000-0005-0000-0000-0000A50F0000}"/>
    <cellStyle name="Comma 111 4" xfId="9622" xr:uid="{00000000-0005-0000-0000-0000A60F0000}"/>
    <cellStyle name="Comma 112" xfId="48" xr:uid="{00000000-0005-0000-0000-0000A70F0000}"/>
    <cellStyle name="Comma 112 2" xfId="1205" xr:uid="{00000000-0005-0000-0000-0000A80F0000}"/>
    <cellStyle name="Comma 112 2 2" xfId="18600" xr:uid="{00000000-0005-0000-0000-0000A90F0000}"/>
    <cellStyle name="Comma 112 3" xfId="19029" xr:uid="{00000000-0005-0000-0000-0000AA0F0000}"/>
    <cellStyle name="Comma 112 4" xfId="9623" xr:uid="{00000000-0005-0000-0000-0000AB0F0000}"/>
    <cellStyle name="Comma 113" xfId="49" xr:uid="{00000000-0005-0000-0000-0000AC0F0000}"/>
    <cellStyle name="Comma 113 2" xfId="1206" xr:uid="{00000000-0005-0000-0000-0000AD0F0000}"/>
    <cellStyle name="Comma 114" xfId="50" xr:uid="{00000000-0005-0000-0000-0000AE0F0000}"/>
    <cellStyle name="Comma 114 2" xfId="1207" xr:uid="{00000000-0005-0000-0000-0000AF0F0000}"/>
    <cellStyle name="Comma 114 2 2" xfId="18601" xr:uid="{00000000-0005-0000-0000-0000B00F0000}"/>
    <cellStyle name="Comma 114 3" xfId="19030" xr:uid="{00000000-0005-0000-0000-0000B10F0000}"/>
    <cellStyle name="Comma 114 4" xfId="9624" xr:uid="{00000000-0005-0000-0000-0000B20F0000}"/>
    <cellStyle name="Comma 115" xfId="51" xr:uid="{00000000-0005-0000-0000-0000B30F0000}"/>
    <cellStyle name="Comma 115 2" xfId="1208" xr:uid="{00000000-0005-0000-0000-0000B40F0000}"/>
    <cellStyle name="Comma 115 2 2" xfId="18602" xr:uid="{00000000-0005-0000-0000-0000B50F0000}"/>
    <cellStyle name="Comma 115 3" xfId="19031" xr:uid="{00000000-0005-0000-0000-0000B60F0000}"/>
    <cellStyle name="Comma 115 4" xfId="9625" xr:uid="{00000000-0005-0000-0000-0000B70F0000}"/>
    <cellStyle name="Comma 116" xfId="52" xr:uid="{00000000-0005-0000-0000-0000B80F0000}"/>
    <cellStyle name="Comma 116 2" xfId="1209" xr:uid="{00000000-0005-0000-0000-0000B90F0000}"/>
    <cellStyle name="Comma 116 2 2" xfId="18603" xr:uid="{00000000-0005-0000-0000-0000BA0F0000}"/>
    <cellStyle name="Comma 116 3" xfId="19032" xr:uid="{00000000-0005-0000-0000-0000BB0F0000}"/>
    <cellStyle name="Comma 116 4" xfId="9626" xr:uid="{00000000-0005-0000-0000-0000BC0F0000}"/>
    <cellStyle name="Comma 117" xfId="53" xr:uid="{00000000-0005-0000-0000-0000BD0F0000}"/>
    <cellStyle name="Comma 117 2" xfId="1210" xr:uid="{00000000-0005-0000-0000-0000BE0F0000}"/>
    <cellStyle name="Comma 117 2 2" xfId="18604" xr:uid="{00000000-0005-0000-0000-0000BF0F0000}"/>
    <cellStyle name="Comma 117 3" xfId="19033" xr:uid="{00000000-0005-0000-0000-0000C00F0000}"/>
    <cellStyle name="Comma 117 4" xfId="9627" xr:uid="{00000000-0005-0000-0000-0000C10F0000}"/>
    <cellStyle name="Comma 118" xfId="54" xr:uid="{00000000-0005-0000-0000-0000C20F0000}"/>
    <cellStyle name="Comma 118 2" xfId="1211" xr:uid="{00000000-0005-0000-0000-0000C30F0000}"/>
    <cellStyle name="Comma 118 2 2" xfId="18605" xr:uid="{00000000-0005-0000-0000-0000C40F0000}"/>
    <cellStyle name="Comma 118 3" xfId="19034" xr:uid="{00000000-0005-0000-0000-0000C50F0000}"/>
    <cellStyle name="Comma 118 4" xfId="9628" xr:uid="{00000000-0005-0000-0000-0000C60F0000}"/>
    <cellStyle name="Comma 119" xfId="55" xr:uid="{00000000-0005-0000-0000-0000C70F0000}"/>
    <cellStyle name="Comma 119 2" xfId="1212" xr:uid="{00000000-0005-0000-0000-0000C80F0000}"/>
    <cellStyle name="Comma 119 2 2" xfId="18606" xr:uid="{00000000-0005-0000-0000-0000C90F0000}"/>
    <cellStyle name="Comma 119 3" xfId="19035" xr:uid="{00000000-0005-0000-0000-0000CA0F0000}"/>
    <cellStyle name="Comma 119 4" xfId="9629" xr:uid="{00000000-0005-0000-0000-0000CB0F0000}"/>
    <cellStyle name="Comma 12" xfId="56" xr:uid="{00000000-0005-0000-0000-0000CC0F0000}"/>
    <cellStyle name="Comma 12 2" xfId="387" xr:uid="{00000000-0005-0000-0000-0000CD0F0000}"/>
    <cellStyle name="Comma 12 2 10" xfId="3309" xr:uid="{00000000-0005-0000-0000-0000CE0F0000}"/>
    <cellStyle name="Comma 12 2 10 2" xfId="7882" xr:uid="{00000000-0005-0000-0000-0000CF0F0000}"/>
    <cellStyle name="Comma 12 2 10 2 2" xfId="14376" xr:uid="{00000000-0005-0000-0000-0000D00F0000}"/>
    <cellStyle name="Comma 12 2 10 2 2 2" xfId="27062" xr:uid="{00000000-0005-0000-0000-0000D10F0000}"/>
    <cellStyle name="Comma 12 2 10 2 3" xfId="19139" xr:uid="{00000000-0005-0000-0000-0000D20F0000}"/>
    <cellStyle name="Comma 12 2 10 2 4" xfId="32261" xr:uid="{00000000-0005-0000-0000-0000D30F0000}"/>
    <cellStyle name="Comma 12 2 10 2 5" xfId="35278" xr:uid="{00000000-0005-0000-0000-0000D40F0000}"/>
    <cellStyle name="Comma 12 2 10 3" xfId="8805" xr:uid="{00000000-0005-0000-0000-0000D50F0000}"/>
    <cellStyle name="Comma 12 2 10 3 2" xfId="15219" xr:uid="{00000000-0005-0000-0000-0000D60F0000}"/>
    <cellStyle name="Comma 12 2 10 3 2 2" xfId="27876" xr:uid="{00000000-0005-0000-0000-0000D70F0000}"/>
    <cellStyle name="Comma 12 2 10 3 3" xfId="22842" xr:uid="{00000000-0005-0000-0000-0000D80F0000}"/>
    <cellStyle name="Comma 12 2 10 4" xfId="6669" xr:uid="{00000000-0005-0000-0000-0000D90F0000}"/>
    <cellStyle name="Comma 12 2 10 4 2" xfId="13256" xr:uid="{00000000-0005-0000-0000-0000DA0F0000}"/>
    <cellStyle name="Comma 12 2 10 4 2 2" xfId="25998" xr:uid="{00000000-0005-0000-0000-0000DB0F0000}"/>
    <cellStyle name="Comma 12 2 10 4 3" xfId="21407" xr:uid="{00000000-0005-0000-0000-0000DC0F0000}"/>
    <cellStyle name="Comma 12 2 10 5" xfId="12187" xr:uid="{00000000-0005-0000-0000-0000DD0F0000}"/>
    <cellStyle name="Comma 12 2 10 5 2" xfId="24933" xr:uid="{00000000-0005-0000-0000-0000DE0F0000}"/>
    <cellStyle name="Comma 12 2 10 6" xfId="17568" xr:uid="{00000000-0005-0000-0000-0000DF0F0000}"/>
    <cellStyle name="Comma 12 2 10 7" xfId="30987" xr:uid="{00000000-0005-0000-0000-0000E00F0000}"/>
    <cellStyle name="Comma 12 2 10 8" xfId="34403" xr:uid="{00000000-0005-0000-0000-0000E10F0000}"/>
    <cellStyle name="Comma 12 2 11" xfId="3310" xr:uid="{00000000-0005-0000-0000-0000E20F0000}"/>
    <cellStyle name="Comma 12 2 11 2" xfId="7883" xr:uid="{00000000-0005-0000-0000-0000E30F0000}"/>
    <cellStyle name="Comma 12 2 11 2 2" xfId="14377" xr:uid="{00000000-0005-0000-0000-0000E40F0000}"/>
    <cellStyle name="Comma 12 2 11 2 2 2" xfId="27063" xr:uid="{00000000-0005-0000-0000-0000E50F0000}"/>
    <cellStyle name="Comma 12 2 11 2 3" xfId="19140" xr:uid="{00000000-0005-0000-0000-0000E60F0000}"/>
    <cellStyle name="Comma 12 2 11 2 4" xfId="32262" xr:uid="{00000000-0005-0000-0000-0000E70F0000}"/>
    <cellStyle name="Comma 12 2 11 2 5" xfId="35279" xr:uid="{00000000-0005-0000-0000-0000E80F0000}"/>
    <cellStyle name="Comma 12 2 11 3" xfId="8806" xr:uid="{00000000-0005-0000-0000-0000E90F0000}"/>
    <cellStyle name="Comma 12 2 11 3 2" xfId="15220" xr:uid="{00000000-0005-0000-0000-0000EA0F0000}"/>
    <cellStyle name="Comma 12 2 11 3 2 2" xfId="27877" xr:uid="{00000000-0005-0000-0000-0000EB0F0000}"/>
    <cellStyle name="Comma 12 2 11 3 3" xfId="22843" xr:uid="{00000000-0005-0000-0000-0000EC0F0000}"/>
    <cellStyle name="Comma 12 2 11 4" xfId="6670" xr:uid="{00000000-0005-0000-0000-0000ED0F0000}"/>
    <cellStyle name="Comma 12 2 11 4 2" xfId="13257" xr:uid="{00000000-0005-0000-0000-0000EE0F0000}"/>
    <cellStyle name="Comma 12 2 11 4 2 2" xfId="25999" xr:uid="{00000000-0005-0000-0000-0000EF0F0000}"/>
    <cellStyle name="Comma 12 2 11 4 3" xfId="21408" xr:uid="{00000000-0005-0000-0000-0000F00F0000}"/>
    <cellStyle name="Comma 12 2 11 5" xfId="12188" xr:uid="{00000000-0005-0000-0000-0000F10F0000}"/>
    <cellStyle name="Comma 12 2 11 5 2" xfId="24934" xr:uid="{00000000-0005-0000-0000-0000F20F0000}"/>
    <cellStyle name="Comma 12 2 11 6" xfId="17569" xr:uid="{00000000-0005-0000-0000-0000F30F0000}"/>
    <cellStyle name="Comma 12 2 11 7" xfId="30988" xr:uid="{00000000-0005-0000-0000-0000F40F0000}"/>
    <cellStyle name="Comma 12 2 11 8" xfId="34404" xr:uid="{00000000-0005-0000-0000-0000F50F0000}"/>
    <cellStyle name="Comma 12 2 12" xfId="3311" xr:uid="{00000000-0005-0000-0000-0000F60F0000}"/>
    <cellStyle name="Comma 12 2 12 2" xfId="7884" xr:uid="{00000000-0005-0000-0000-0000F70F0000}"/>
    <cellStyle name="Comma 12 2 12 2 2" xfId="14378" xr:uid="{00000000-0005-0000-0000-0000F80F0000}"/>
    <cellStyle name="Comma 12 2 12 2 2 2" xfId="27064" xr:uid="{00000000-0005-0000-0000-0000F90F0000}"/>
    <cellStyle name="Comma 12 2 12 2 3" xfId="19141" xr:uid="{00000000-0005-0000-0000-0000FA0F0000}"/>
    <cellStyle name="Comma 12 2 12 2 4" xfId="32263" xr:uid="{00000000-0005-0000-0000-0000FB0F0000}"/>
    <cellStyle name="Comma 12 2 12 2 5" xfId="35280" xr:uid="{00000000-0005-0000-0000-0000FC0F0000}"/>
    <cellStyle name="Comma 12 2 12 3" xfId="8807" xr:uid="{00000000-0005-0000-0000-0000FD0F0000}"/>
    <cellStyle name="Comma 12 2 12 3 2" xfId="15221" xr:uid="{00000000-0005-0000-0000-0000FE0F0000}"/>
    <cellStyle name="Comma 12 2 12 3 2 2" xfId="27878" xr:uid="{00000000-0005-0000-0000-0000FF0F0000}"/>
    <cellStyle name="Comma 12 2 12 3 3" xfId="22844" xr:uid="{00000000-0005-0000-0000-000000100000}"/>
    <cellStyle name="Comma 12 2 12 4" xfId="6671" xr:uid="{00000000-0005-0000-0000-000001100000}"/>
    <cellStyle name="Comma 12 2 12 4 2" xfId="13258" xr:uid="{00000000-0005-0000-0000-000002100000}"/>
    <cellStyle name="Comma 12 2 12 4 2 2" xfId="26000" xr:uid="{00000000-0005-0000-0000-000003100000}"/>
    <cellStyle name="Comma 12 2 12 4 3" xfId="21409" xr:uid="{00000000-0005-0000-0000-000004100000}"/>
    <cellStyle name="Comma 12 2 12 5" xfId="12189" xr:uid="{00000000-0005-0000-0000-000005100000}"/>
    <cellStyle name="Comma 12 2 12 5 2" xfId="24935" xr:uid="{00000000-0005-0000-0000-000006100000}"/>
    <cellStyle name="Comma 12 2 12 6" xfId="17570" xr:uid="{00000000-0005-0000-0000-000007100000}"/>
    <cellStyle name="Comma 12 2 12 7" xfId="30989" xr:uid="{00000000-0005-0000-0000-000008100000}"/>
    <cellStyle name="Comma 12 2 12 8" xfId="34405" xr:uid="{00000000-0005-0000-0000-000009100000}"/>
    <cellStyle name="Comma 12 2 13" xfId="3312" xr:uid="{00000000-0005-0000-0000-00000A100000}"/>
    <cellStyle name="Comma 12 2 13 2" xfId="7885" xr:uid="{00000000-0005-0000-0000-00000B100000}"/>
    <cellStyle name="Comma 12 2 13 2 2" xfId="14379" xr:uid="{00000000-0005-0000-0000-00000C100000}"/>
    <cellStyle name="Comma 12 2 13 2 2 2" xfId="27065" xr:uid="{00000000-0005-0000-0000-00000D100000}"/>
    <cellStyle name="Comma 12 2 13 2 3" xfId="19142" xr:uid="{00000000-0005-0000-0000-00000E100000}"/>
    <cellStyle name="Comma 12 2 13 2 4" xfId="32264" xr:uid="{00000000-0005-0000-0000-00000F100000}"/>
    <cellStyle name="Comma 12 2 13 2 5" xfId="35281" xr:uid="{00000000-0005-0000-0000-000010100000}"/>
    <cellStyle name="Comma 12 2 13 3" xfId="8808" xr:uid="{00000000-0005-0000-0000-000011100000}"/>
    <cellStyle name="Comma 12 2 13 3 2" xfId="15222" xr:uid="{00000000-0005-0000-0000-000012100000}"/>
    <cellStyle name="Comma 12 2 13 3 2 2" xfId="27879" xr:uid="{00000000-0005-0000-0000-000013100000}"/>
    <cellStyle name="Comma 12 2 13 3 3" xfId="22845" xr:uid="{00000000-0005-0000-0000-000014100000}"/>
    <cellStyle name="Comma 12 2 13 4" xfId="6672" xr:uid="{00000000-0005-0000-0000-000015100000}"/>
    <cellStyle name="Comma 12 2 13 4 2" xfId="13259" xr:uid="{00000000-0005-0000-0000-000016100000}"/>
    <cellStyle name="Comma 12 2 13 4 2 2" xfId="26001" xr:uid="{00000000-0005-0000-0000-000017100000}"/>
    <cellStyle name="Comma 12 2 13 4 3" xfId="21410" xr:uid="{00000000-0005-0000-0000-000018100000}"/>
    <cellStyle name="Comma 12 2 13 5" xfId="12190" xr:uid="{00000000-0005-0000-0000-000019100000}"/>
    <cellStyle name="Comma 12 2 13 5 2" xfId="24936" xr:uid="{00000000-0005-0000-0000-00001A100000}"/>
    <cellStyle name="Comma 12 2 13 6" xfId="17571" xr:uid="{00000000-0005-0000-0000-00001B100000}"/>
    <cellStyle name="Comma 12 2 13 7" xfId="30990" xr:uid="{00000000-0005-0000-0000-00001C100000}"/>
    <cellStyle name="Comma 12 2 13 8" xfId="34406" xr:uid="{00000000-0005-0000-0000-00001D100000}"/>
    <cellStyle name="Comma 12 2 14" xfId="3313" xr:uid="{00000000-0005-0000-0000-00001E100000}"/>
    <cellStyle name="Comma 12 2 14 2" xfId="7886" xr:uid="{00000000-0005-0000-0000-00001F100000}"/>
    <cellStyle name="Comma 12 2 14 2 2" xfId="14380" xr:uid="{00000000-0005-0000-0000-000020100000}"/>
    <cellStyle name="Comma 12 2 14 2 2 2" xfId="27066" xr:uid="{00000000-0005-0000-0000-000021100000}"/>
    <cellStyle name="Comma 12 2 14 2 3" xfId="19143" xr:uid="{00000000-0005-0000-0000-000022100000}"/>
    <cellStyle name="Comma 12 2 14 2 4" xfId="32265" xr:uid="{00000000-0005-0000-0000-000023100000}"/>
    <cellStyle name="Comma 12 2 14 2 5" xfId="35282" xr:uid="{00000000-0005-0000-0000-000024100000}"/>
    <cellStyle name="Comma 12 2 14 3" xfId="8809" xr:uid="{00000000-0005-0000-0000-000025100000}"/>
    <cellStyle name="Comma 12 2 14 3 2" xfId="15223" xr:uid="{00000000-0005-0000-0000-000026100000}"/>
    <cellStyle name="Comma 12 2 14 3 2 2" xfId="27880" xr:uid="{00000000-0005-0000-0000-000027100000}"/>
    <cellStyle name="Comma 12 2 14 3 3" xfId="22846" xr:uid="{00000000-0005-0000-0000-000028100000}"/>
    <cellStyle name="Comma 12 2 14 4" xfId="6673" xr:uid="{00000000-0005-0000-0000-000029100000}"/>
    <cellStyle name="Comma 12 2 14 4 2" xfId="13260" xr:uid="{00000000-0005-0000-0000-00002A100000}"/>
    <cellStyle name="Comma 12 2 14 4 2 2" xfId="26002" xr:uid="{00000000-0005-0000-0000-00002B100000}"/>
    <cellStyle name="Comma 12 2 14 4 3" xfId="21411" xr:uid="{00000000-0005-0000-0000-00002C100000}"/>
    <cellStyle name="Comma 12 2 14 5" xfId="12191" xr:uid="{00000000-0005-0000-0000-00002D100000}"/>
    <cellStyle name="Comma 12 2 14 5 2" xfId="24937" xr:uid="{00000000-0005-0000-0000-00002E100000}"/>
    <cellStyle name="Comma 12 2 14 6" xfId="17572" xr:uid="{00000000-0005-0000-0000-00002F100000}"/>
    <cellStyle name="Comma 12 2 14 7" xfId="30991" xr:uid="{00000000-0005-0000-0000-000030100000}"/>
    <cellStyle name="Comma 12 2 14 8" xfId="34407" xr:uid="{00000000-0005-0000-0000-000031100000}"/>
    <cellStyle name="Comma 12 2 15" xfId="3314" xr:uid="{00000000-0005-0000-0000-000032100000}"/>
    <cellStyle name="Comma 12 2 15 2" xfId="7887" xr:uid="{00000000-0005-0000-0000-000033100000}"/>
    <cellStyle name="Comma 12 2 15 2 2" xfId="14381" xr:uid="{00000000-0005-0000-0000-000034100000}"/>
    <cellStyle name="Comma 12 2 15 2 2 2" xfId="27067" xr:uid="{00000000-0005-0000-0000-000035100000}"/>
    <cellStyle name="Comma 12 2 15 2 3" xfId="19144" xr:uid="{00000000-0005-0000-0000-000036100000}"/>
    <cellStyle name="Comma 12 2 15 2 4" xfId="32266" xr:uid="{00000000-0005-0000-0000-000037100000}"/>
    <cellStyle name="Comma 12 2 15 2 5" xfId="35283" xr:uid="{00000000-0005-0000-0000-000038100000}"/>
    <cellStyle name="Comma 12 2 15 3" xfId="8810" xr:uid="{00000000-0005-0000-0000-000039100000}"/>
    <cellStyle name="Comma 12 2 15 3 2" xfId="15224" xr:uid="{00000000-0005-0000-0000-00003A100000}"/>
    <cellStyle name="Comma 12 2 15 3 2 2" xfId="27881" xr:uid="{00000000-0005-0000-0000-00003B100000}"/>
    <cellStyle name="Comma 12 2 15 3 3" xfId="22847" xr:uid="{00000000-0005-0000-0000-00003C100000}"/>
    <cellStyle name="Comma 12 2 15 4" xfId="6674" xr:uid="{00000000-0005-0000-0000-00003D100000}"/>
    <cellStyle name="Comma 12 2 15 4 2" xfId="13261" xr:uid="{00000000-0005-0000-0000-00003E100000}"/>
    <cellStyle name="Comma 12 2 15 4 2 2" xfId="26003" xr:uid="{00000000-0005-0000-0000-00003F100000}"/>
    <cellStyle name="Comma 12 2 15 4 3" xfId="21412" xr:uid="{00000000-0005-0000-0000-000040100000}"/>
    <cellStyle name="Comma 12 2 15 5" xfId="12192" xr:uid="{00000000-0005-0000-0000-000041100000}"/>
    <cellStyle name="Comma 12 2 15 5 2" xfId="24938" xr:uid="{00000000-0005-0000-0000-000042100000}"/>
    <cellStyle name="Comma 12 2 15 6" xfId="17573" xr:uid="{00000000-0005-0000-0000-000043100000}"/>
    <cellStyle name="Comma 12 2 15 7" xfId="30992" xr:uid="{00000000-0005-0000-0000-000044100000}"/>
    <cellStyle name="Comma 12 2 15 8" xfId="34408" xr:uid="{00000000-0005-0000-0000-000045100000}"/>
    <cellStyle name="Comma 12 2 16" xfId="3315" xr:uid="{00000000-0005-0000-0000-000046100000}"/>
    <cellStyle name="Comma 12 2 16 2" xfId="7888" xr:uid="{00000000-0005-0000-0000-000047100000}"/>
    <cellStyle name="Comma 12 2 16 2 2" xfId="14382" xr:uid="{00000000-0005-0000-0000-000048100000}"/>
    <cellStyle name="Comma 12 2 16 2 2 2" xfId="27068" xr:uid="{00000000-0005-0000-0000-000049100000}"/>
    <cellStyle name="Comma 12 2 16 2 3" xfId="19145" xr:uid="{00000000-0005-0000-0000-00004A100000}"/>
    <cellStyle name="Comma 12 2 16 2 4" xfId="32267" xr:uid="{00000000-0005-0000-0000-00004B100000}"/>
    <cellStyle name="Comma 12 2 16 2 5" xfId="35284" xr:uid="{00000000-0005-0000-0000-00004C100000}"/>
    <cellStyle name="Comma 12 2 16 3" xfId="8811" xr:uid="{00000000-0005-0000-0000-00004D100000}"/>
    <cellStyle name="Comma 12 2 16 3 2" xfId="15225" xr:uid="{00000000-0005-0000-0000-00004E100000}"/>
    <cellStyle name="Comma 12 2 16 3 2 2" xfId="27882" xr:uid="{00000000-0005-0000-0000-00004F100000}"/>
    <cellStyle name="Comma 12 2 16 3 3" xfId="22848" xr:uid="{00000000-0005-0000-0000-000050100000}"/>
    <cellStyle name="Comma 12 2 16 4" xfId="6675" xr:uid="{00000000-0005-0000-0000-000051100000}"/>
    <cellStyle name="Comma 12 2 16 4 2" xfId="13262" xr:uid="{00000000-0005-0000-0000-000052100000}"/>
    <cellStyle name="Comma 12 2 16 4 2 2" xfId="26004" xr:uid="{00000000-0005-0000-0000-000053100000}"/>
    <cellStyle name="Comma 12 2 16 4 3" xfId="21413" xr:uid="{00000000-0005-0000-0000-000054100000}"/>
    <cellStyle name="Comma 12 2 16 5" xfId="12193" xr:uid="{00000000-0005-0000-0000-000055100000}"/>
    <cellStyle name="Comma 12 2 16 5 2" xfId="24939" xr:uid="{00000000-0005-0000-0000-000056100000}"/>
    <cellStyle name="Comma 12 2 16 6" xfId="17574" xr:uid="{00000000-0005-0000-0000-000057100000}"/>
    <cellStyle name="Comma 12 2 16 7" xfId="30993" xr:uid="{00000000-0005-0000-0000-000058100000}"/>
    <cellStyle name="Comma 12 2 16 8" xfId="34409" xr:uid="{00000000-0005-0000-0000-000059100000}"/>
    <cellStyle name="Comma 12 2 17" xfId="3316" xr:uid="{00000000-0005-0000-0000-00005A100000}"/>
    <cellStyle name="Comma 12 2 17 2" xfId="7889" xr:uid="{00000000-0005-0000-0000-00005B100000}"/>
    <cellStyle name="Comma 12 2 17 2 2" xfId="14383" xr:uid="{00000000-0005-0000-0000-00005C100000}"/>
    <cellStyle name="Comma 12 2 17 2 2 2" xfId="27069" xr:uid="{00000000-0005-0000-0000-00005D100000}"/>
    <cellStyle name="Comma 12 2 17 2 3" xfId="19146" xr:uid="{00000000-0005-0000-0000-00005E100000}"/>
    <cellStyle name="Comma 12 2 17 2 4" xfId="32268" xr:uid="{00000000-0005-0000-0000-00005F100000}"/>
    <cellStyle name="Comma 12 2 17 2 5" xfId="35285" xr:uid="{00000000-0005-0000-0000-000060100000}"/>
    <cellStyle name="Comma 12 2 17 3" xfId="8812" xr:uid="{00000000-0005-0000-0000-000061100000}"/>
    <cellStyle name="Comma 12 2 17 3 2" xfId="15226" xr:uid="{00000000-0005-0000-0000-000062100000}"/>
    <cellStyle name="Comma 12 2 17 3 2 2" xfId="27883" xr:uid="{00000000-0005-0000-0000-000063100000}"/>
    <cellStyle name="Comma 12 2 17 3 3" xfId="22849" xr:uid="{00000000-0005-0000-0000-000064100000}"/>
    <cellStyle name="Comma 12 2 17 4" xfId="6676" xr:uid="{00000000-0005-0000-0000-000065100000}"/>
    <cellStyle name="Comma 12 2 17 4 2" xfId="13263" xr:uid="{00000000-0005-0000-0000-000066100000}"/>
    <cellStyle name="Comma 12 2 17 4 2 2" xfId="26005" xr:uid="{00000000-0005-0000-0000-000067100000}"/>
    <cellStyle name="Comma 12 2 17 4 3" xfId="21414" xr:uid="{00000000-0005-0000-0000-000068100000}"/>
    <cellStyle name="Comma 12 2 17 5" xfId="12194" xr:uid="{00000000-0005-0000-0000-000069100000}"/>
    <cellStyle name="Comma 12 2 17 5 2" xfId="24940" xr:uid="{00000000-0005-0000-0000-00006A100000}"/>
    <cellStyle name="Comma 12 2 17 6" xfId="17575" xr:uid="{00000000-0005-0000-0000-00006B100000}"/>
    <cellStyle name="Comma 12 2 17 7" xfId="30994" xr:uid="{00000000-0005-0000-0000-00006C100000}"/>
    <cellStyle name="Comma 12 2 17 8" xfId="34410" xr:uid="{00000000-0005-0000-0000-00006D100000}"/>
    <cellStyle name="Comma 12 2 18" xfId="3317" xr:uid="{00000000-0005-0000-0000-00006E100000}"/>
    <cellStyle name="Comma 12 2 18 2" xfId="7890" xr:uid="{00000000-0005-0000-0000-00006F100000}"/>
    <cellStyle name="Comma 12 2 18 2 2" xfId="14384" xr:uid="{00000000-0005-0000-0000-000070100000}"/>
    <cellStyle name="Comma 12 2 18 2 2 2" xfId="27070" xr:uid="{00000000-0005-0000-0000-000071100000}"/>
    <cellStyle name="Comma 12 2 18 2 3" xfId="19147" xr:uid="{00000000-0005-0000-0000-000072100000}"/>
    <cellStyle name="Comma 12 2 18 2 4" xfId="32269" xr:uid="{00000000-0005-0000-0000-000073100000}"/>
    <cellStyle name="Comma 12 2 18 2 5" xfId="35286" xr:uid="{00000000-0005-0000-0000-000074100000}"/>
    <cellStyle name="Comma 12 2 18 3" xfId="8813" xr:uid="{00000000-0005-0000-0000-000075100000}"/>
    <cellStyle name="Comma 12 2 18 3 2" xfId="15227" xr:uid="{00000000-0005-0000-0000-000076100000}"/>
    <cellStyle name="Comma 12 2 18 3 2 2" xfId="27884" xr:uid="{00000000-0005-0000-0000-000077100000}"/>
    <cellStyle name="Comma 12 2 18 3 3" xfId="22850" xr:uid="{00000000-0005-0000-0000-000078100000}"/>
    <cellStyle name="Comma 12 2 18 4" xfId="6677" xr:uid="{00000000-0005-0000-0000-000079100000}"/>
    <cellStyle name="Comma 12 2 18 4 2" xfId="13264" xr:uid="{00000000-0005-0000-0000-00007A100000}"/>
    <cellStyle name="Comma 12 2 18 4 2 2" xfId="26006" xr:uid="{00000000-0005-0000-0000-00007B100000}"/>
    <cellStyle name="Comma 12 2 18 4 3" xfId="21415" xr:uid="{00000000-0005-0000-0000-00007C100000}"/>
    <cellStyle name="Comma 12 2 18 5" xfId="12195" xr:uid="{00000000-0005-0000-0000-00007D100000}"/>
    <cellStyle name="Comma 12 2 18 5 2" xfId="24941" xr:uid="{00000000-0005-0000-0000-00007E100000}"/>
    <cellStyle name="Comma 12 2 18 6" xfId="17576" xr:uid="{00000000-0005-0000-0000-00007F100000}"/>
    <cellStyle name="Comma 12 2 18 7" xfId="30995" xr:uid="{00000000-0005-0000-0000-000080100000}"/>
    <cellStyle name="Comma 12 2 18 8" xfId="34411" xr:uid="{00000000-0005-0000-0000-000081100000}"/>
    <cellStyle name="Comma 12 2 19" xfId="3318" xr:uid="{00000000-0005-0000-0000-000082100000}"/>
    <cellStyle name="Comma 12 2 19 2" xfId="7891" xr:uid="{00000000-0005-0000-0000-000083100000}"/>
    <cellStyle name="Comma 12 2 19 2 2" xfId="14385" xr:uid="{00000000-0005-0000-0000-000084100000}"/>
    <cellStyle name="Comma 12 2 19 2 2 2" xfId="27071" xr:uid="{00000000-0005-0000-0000-000085100000}"/>
    <cellStyle name="Comma 12 2 19 2 3" xfId="19148" xr:uid="{00000000-0005-0000-0000-000086100000}"/>
    <cellStyle name="Comma 12 2 19 2 4" xfId="32270" xr:uid="{00000000-0005-0000-0000-000087100000}"/>
    <cellStyle name="Comma 12 2 19 2 5" xfId="35287" xr:uid="{00000000-0005-0000-0000-000088100000}"/>
    <cellStyle name="Comma 12 2 19 3" xfId="8814" xr:uid="{00000000-0005-0000-0000-000089100000}"/>
    <cellStyle name="Comma 12 2 19 3 2" xfId="15228" xr:uid="{00000000-0005-0000-0000-00008A100000}"/>
    <cellStyle name="Comma 12 2 19 3 2 2" xfId="27885" xr:uid="{00000000-0005-0000-0000-00008B100000}"/>
    <cellStyle name="Comma 12 2 19 3 3" xfId="22851" xr:uid="{00000000-0005-0000-0000-00008C100000}"/>
    <cellStyle name="Comma 12 2 19 4" xfId="6678" xr:uid="{00000000-0005-0000-0000-00008D100000}"/>
    <cellStyle name="Comma 12 2 19 4 2" xfId="13265" xr:uid="{00000000-0005-0000-0000-00008E100000}"/>
    <cellStyle name="Comma 12 2 19 4 2 2" xfId="26007" xr:uid="{00000000-0005-0000-0000-00008F100000}"/>
    <cellStyle name="Comma 12 2 19 4 3" xfId="21416" xr:uid="{00000000-0005-0000-0000-000090100000}"/>
    <cellStyle name="Comma 12 2 19 5" xfId="12196" xr:uid="{00000000-0005-0000-0000-000091100000}"/>
    <cellStyle name="Comma 12 2 19 5 2" xfId="24942" xr:uid="{00000000-0005-0000-0000-000092100000}"/>
    <cellStyle name="Comma 12 2 19 6" xfId="17577" xr:uid="{00000000-0005-0000-0000-000093100000}"/>
    <cellStyle name="Comma 12 2 19 7" xfId="30996" xr:uid="{00000000-0005-0000-0000-000094100000}"/>
    <cellStyle name="Comma 12 2 19 8" xfId="34412" xr:uid="{00000000-0005-0000-0000-000095100000}"/>
    <cellStyle name="Comma 12 2 2" xfId="3319" xr:uid="{00000000-0005-0000-0000-000096100000}"/>
    <cellStyle name="Comma 12 2 2 2" xfId="3320" xr:uid="{00000000-0005-0000-0000-000097100000}"/>
    <cellStyle name="Comma 12 2 2 2 2" xfId="7892" xr:uid="{00000000-0005-0000-0000-000098100000}"/>
    <cellStyle name="Comma 12 2 2 2 2 2" xfId="14386" xr:uid="{00000000-0005-0000-0000-000099100000}"/>
    <cellStyle name="Comma 12 2 2 2 2 2 2" xfId="27072" xr:uid="{00000000-0005-0000-0000-00009A100000}"/>
    <cellStyle name="Comma 12 2 2 2 2 3" xfId="19149" xr:uid="{00000000-0005-0000-0000-00009B100000}"/>
    <cellStyle name="Comma 12 2 2 2 2 4" xfId="32271" xr:uid="{00000000-0005-0000-0000-00009C100000}"/>
    <cellStyle name="Comma 12 2 2 2 2 5" xfId="35288" xr:uid="{00000000-0005-0000-0000-00009D100000}"/>
    <cellStyle name="Comma 12 2 2 2 3" xfId="8815" xr:uid="{00000000-0005-0000-0000-00009E100000}"/>
    <cellStyle name="Comma 12 2 2 2 3 2" xfId="15229" xr:uid="{00000000-0005-0000-0000-00009F100000}"/>
    <cellStyle name="Comma 12 2 2 2 3 2 2" xfId="27886" xr:uid="{00000000-0005-0000-0000-0000A0100000}"/>
    <cellStyle name="Comma 12 2 2 2 3 3" xfId="22852" xr:uid="{00000000-0005-0000-0000-0000A1100000}"/>
    <cellStyle name="Comma 12 2 2 2 4" xfId="6679" xr:uid="{00000000-0005-0000-0000-0000A2100000}"/>
    <cellStyle name="Comma 12 2 2 2 4 2" xfId="13266" xr:uid="{00000000-0005-0000-0000-0000A3100000}"/>
    <cellStyle name="Comma 12 2 2 2 4 2 2" xfId="26008" xr:uid="{00000000-0005-0000-0000-0000A4100000}"/>
    <cellStyle name="Comma 12 2 2 2 4 3" xfId="21417" xr:uid="{00000000-0005-0000-0000-0000A5100000}"/>
    <cellStyle name="Comma 12 2 2 2 5" xfId="12197" xr:uid="{00000000-0005-0000-0000-0000A6100000}"/>
    <cellStyle name="Comma 12 2 2 2 5 2" xfId="24943" xr:uid="{00000000-0005-0000-0000-0000A7100000}"/>
    <cellStyle name="Comma 12 2 2 2 6" xfId="17578" xr:uid="{00000000-0005-0000-0000-0000A8100000}"/>
    <cellStyle name="Comma 12 2 2 2 7" xfId="30997" xr:uid="{00000000-0005-0000-0000-0000A9100000}"/>
    <cellStyle name="Comma 12 2 2 2 8" xfId="34413" xr:uid="{00000000-0005-0000-0000-0000AA100000}"/>
    <cellStyle name="Comma 12 2 2 3" xfId="3321" xr:uid="{00000000-0005-0000-0000-0000AB100000}"/>
    <cellStyle name="Comma 12 2 2 3 2" xfId="7893" xr:uid="{00000000-0005-0000-0000-0000AC100000}"/>
    <cellStyle name="Comma 12 2 2 3 2 2" xfId="14387" xr:uid="{00000000-0005-0000-0000-0000AD100000}"/>
    <cellStyle name="Comma 12 2 2 3 2 2 2" xfId="27073" xr:uid="{00000000-0005-0000-0000-0000AE100000}"/>
    <cellStyle name="Comma 12 2 2 3 2 3" xfId="19150" xr:uid="{00000000-0005-0000-0000-0000AF100000}"/>
    <cellStyle name="Comma 12 2 2 3 2 4" xfId="32272" xr:uid="{00000000-0005-0000-0000-0000B0100000}"/>
    <cellStyle name="Comma 12 2 2 3 2 5" xfId="35289" xr:uid="{00000000-0005-0000-0000-0000B1100000}"/>
    <cellStyle name="Comma 12 2 2 3 3" xfId="8816" xr:uid="{00000000-0005-0000-0000-0000B2100000}"/>
    <cellStyle name="Comma 12 2 2 3 3 2" xfId="15230" xr:uid="{00000000-0005-0000-0000-0000B3100000}"/>
    <cellStyle name="Comma 12 2 2 3 3 2 2" xfId="27887" xr:uid="{00000000-0005-0000-0000-0000B4100000}"/>
    <cellStyle name="Comma 12 2 2 3 3 3" xfId="22853" xr:uid="{00000000-0005-0000-0000-0000B5100000}"/>
    <cellStyle name="Comma 12 2 2 3 4" xfId="6680" xr:uid="{00000000-0005-0000-0000-0000B6100000}"/>
    <cellStyle name="Comma 12 2 2 3 4 2" xfId="13267" xr:uid="{00000000-0005-0000-0000-0000B7100000}"/>
    <cellStyle name="Comma 12 2 2 3 4 2 2" xfId="26009" xr:uid="{00000000-0005-0000-0000-0000B8100000}"/>
    <cellStyle name="Comma 12 2 2 3 4 3" xfId="21418" xr:uid="{00000000-0005-0000-0000-0000B9100000}"/>
    <cellStyle name="Comma 12 2 2 3 5" xfId="12198" xr:uid="{00000000-0005-0000-0000-0000BA100000}"/>
    <cellStyle name="Comma 12 2 2 3 5 2" xfId="24944" xr:uid="{00000000-0005-0000-0000-0000BB100000}"/>
    <cellStyle name="Comma 12 2 2 3 6" xfId="17579" xr:uid="{00000000-0005-0000-0000-0000BC100000}"/>
    <cellStyle name="Comma 12 2 2 3 7" xfId="30998" xr:uid="{00000000-0005-0000-0000-0000BD100000}"/>
    <cellStyle name="Comma 12 2 2 3 8" xfId="34414" xr:uid="{00000000-0005-0000-0000-0000BE100000}"/>
    <cellStyle name="Comma 12 2 20" xfId="3322" xr:uid="{00000000-0005-0000-0000-0000BF100000}"/>
    <cellStyle name="Comma 12 2 20 2" xfId="7894" xr:uid="{00000000-0005-0000-0000-0000C0100000}"/>
    <cellStyle name="Comma 12 2 20 2 2" xfId="14388" xr:uid="{00000000-0005-0000-0000-0000C1100000}"/>
    <cellStyle name="Comma 12 2 20 2 2 2" xfId="27074" xr:uid="{00000000-0005-0000-0000-0000C2100000}"/>
    <cellStyle name="Comma 12 2 20 2 3" xfId="19151" xr:uid="{00000000-0005-0000-0000-0000C3100000}"/>
    <cellStyle name="Comma 12 2 20 2 4" xfId="32273" xr:uid="{00000000-0005-0000-0000-0000C4100000}"/>
    <cellStyle name="Comma 12 2 20 2 5" xfId="35290" xr:uid="{00000000-0005-0000-0000-0000C5100000}"/>
    <cellStyle name="Comma 12 2 20 3" xfId="8817" xr:uid="{00000000-0005-0000-0000-0000C6100000}"/>
    <cellStyle name="Comma 12 2 20 3 2" xfId="15231" xr:uid="{00000000-0005-0000-0000-0000C7100000}"/>
    <cellStyle name="Comma 12 2 20 3 2 2" xfId="27888" xr:uid="{00000000-0005-0000-0000-0000C8100000}"/>
    <cellStyle name="Comma 12 2 20 3 3" xfId="22854" xr:uid="{00000000-0005-0000-0000-0000C9100000}"/>
    <cellStyle name="Comma 12 2 20 4" xfId="6681" xr:uid="{00000000-0005-0000-0000-0000CA100000}"/>
    <cellStyle name="Comma 12 2 20 4 2" xfId="13268" xr:uid="{00000000-0005-0000-0000-0000CB100000}"/>
    <cellStyle name="Comma 12 2 20 4 2 2" xfId="26010" xr:uid="{00000000-0005-0000-0000-0000CC100000}"/>
    <cellStyle name="Comma 12 2 20 4 3" xfId="21419" xr:uid="{00000000-0005-0000-0000-0000CD100000}"/>
    <cellStyle name="Comma 12 2 20 5" xfId="12199" xr:uid="{00000000-0005-0000-0000-0000CE100000}"/>
    <cellStyle name="Comma 12 2 20 5 2" xfId="24945" xr:uid="{00000000-0005-0000-0000-0000CF100000}"/>
    <cellStyle name="Comma 12 2 20 6" xfId="17580" xr:uid="{00000000-0005-0000-0000-0000D0100000}"/>
    <cellStyle name="Comma 12 2 20 7" xfId="30999" xr:uid="{00000000-0005-0000-0000-0000D1100000}"/>
    <cellStyle name="Comma 12 2 20 8" xfId="34415" xr:uid="{00000000-0005-0000-0000-0000D2100000}"/>
    <cellStyle name="Comma 12 2 21" xfId="6253" xr:uid="{00000000-0005-0000-0000-0000D3100000}"/>
    <cellStyle name="Comma 12 2 21 2" xfId="18762" xr:uid="{00000000-0005-0000-0000-0000D4100000}"/>
    <cellStyle name="Comma 12 2 22" xfId="7881" xr:uid="{00000000-0005-0000-0000-0000D5100000}"/>
    <cellStyle name="Comma 12 2 22 2" xfId="14375" xr:uid="{00000000-0005-0000-0000-0000D6100000}"/>
    <cellStyle name="Comma 12 2 22 2 2" xfId="19138" xr:uid="{00000000-0005-0000-0000-0000D7100000}"/>
    <cellStyle name="Comma 12 2 22 2 3" xfId="32260" xr:uid="{00000000-0005-0000-0000-0000D8100000}"/>
    <cellStyle name="Comma 12 2 22 2 4" xfId="35277" xr:uid="{00000000-0005-0000-0000-0000D9100000}"/>
    <cellStyle name="Comma 12 2 22 3" xfId="17567" xr:uid="{00000000-0005-0000-0000-0000DA100000}"/>
    <cellStyle name="Comma 12 2 22 4" xfId="30986" xr:uid="{00000000-0005-0000-0000-0000DB100000}"/>
    <cellStyle name="Comma 12 2 22 5" xfId="34402" xr:uid="{00000000-0005-0000-0000-0000DC100000}"/>
    <cellStyle name="Comma 12 2 23" xfId="8804" xr:uid="{00000000-0005-0000-0000-0000DD100000}"/>
    <cellStyle name="Comma 12 2 23 2" xfId="15218" xr:uid="{00000000-0005-0000-0000-0000DE100000}"/>
    <cellStyle name="Comma 12 2 23 2 2" xfId="27875" xr:uid="{00000000-0005-0000-0000-0000DF100000}"/>
    <cellStyle name="Comma 12 2 23 3" xfId="22841" xr:uid="{00000000-0005-0000-0000-0000E0100000}"/>
    <cellStyle name="Comma 12 2 24" xfId="10330" xr:uid="{00000000-0005-0000-0000-0000E1100000}"/>
    <cellStyle name="Comma 12 2 25" xfId="10178" xr:uid="{00000000-0005-0000-0000-0000E2100000}"/>
    <cellStyle name="Comma 12 2 26" xfId="6668" xr:uid="{00000000-0005-0000-0000-0000E3100000}"/>
    <cellStyle name="Comma 12 2 26 2" xfId="13255" xr:uid="{00000000-0005-0000-0000-0000E4100000}"/>
    <cellStyle name="Comma 12 2 26 2 2" xfId="25997" xr:uid="{00000000-0005-0000-0000-0000E5100000}"/>
    <cellStyle name="Comma 12 2 26 3" xfId="21406" xr:uid="{00000000-0005-0000-0000-0000E6100000}"/>
    <cellStyle name="Comma 12 2 27" xfId="12186" xr:uid="{00000000-0005-0000-0000-0000E7100000}"/>
    <cellStyle name="Comma 12 2 27 2" xfId="24932" xr:uid="{00000000-0005-0000-0000-0000E8100000}"/>
    <cellStyle name="Comma 12 2 28" xfId="3308" xr:uid="{00000000-0005-0000-0000-0000E9100000}"/>
    <cellStyle name="Comma 12 2 3" xfId="3323" xr:uid="{00000000-0005-0000-0000-0000EA100000}"/>
    <cellStyle name="Comma 12 2 3 2" xfId="7895" xr:uid="{00000000-0005-0000-0000-0000EB100000}"/>
    <cellStyle name="Comma 12 2 3 2 2" xfId="14389" xr:uid="{00000000-0005-0000-0000-0000EC100000}"/>
    <cellStyle name="Comma 12 2 3 2 2 2" xfId="27075" xr:uid="{00000000-0005-0000-0000-0000ED100000}"/>
    <cellStyle name="Comma 12 2 3 2 3" xfId="19152" xr:uid="{00000000-0005-0000-0000-0000EE100000}"/>
    <cellStyle name="Comma 12 2 3 2 4" xfId="32274" xr:uid="{00000000-0005-0000-0000-0000EF100000}"/>
    <cellStyle name="Comma 12 2 3 2 5" xfId="35291" xr:uid="{00000000-0005-0000-0000-0000F0100000}"/>
    <cellStyle name="Comma 12 2 3 3" xfId="8818" xr:uid="{00000000-0005-0000-0000-0000F1100000}"/>
    <cellStyle name="Comma 12 2 3 3 2" xfId="15232" xr:uid="{00000000-0005-0000-0000-0000F2100000}"/>
    <cellStyle name="Comma 12 2 3 3 2 2" xfId="27889" xr:uid="{00000000-0005-0000-0000-0000F3100000}"/>
    <cellStyle name="Comma 12 2 3 3 3" xfId="22855" xr:uid="{00000000-0005-0000-0000-0000F4100000}"/>
    <cellStyle name="Comma 12 2 3 4" xfId="6682" xr:uid="{00000000-0005-0000-0000-0000F5100000}"/>
    <cellStyle name="Comma 12 2 3 4 2" xfId="13269" xr:uid="{00000000-0005-0000-0000-0000F6100000}"/>
    <cellStyle name="Comma 12 2 3 4 2 2" xfId="26011" xr:uid="{00000000-0005-0000-0000-0000F7100000}"/>
    <cellStyle name="Comma 12 2 3 4 3" xfId="21420" xr:uid="{00000000-0005-0000-0000-0000F8100000}"/>
    <cellStyle name="Comma 12 2 3 5" xfId="12200" xr:uid="{00000000-0005-0000-0000-0000F9100000}"/>
    <cellStyle name="Comma 12 2 3 5 2" xfId="24946" xr:uid="{00000000-0005-0000-0000-0000FA100000}"/>
    <cellStyle name="Comma 12 2 3 6" xfId="17581" xr:uid="{00000000-0005-0000-0000-0000FB100000}"/>
    <cellStyle name="Comma 12 2 3 7" xfId="31000" xr:uid="{00000000-0005-0000-0000-0000FC100000}"/>
    <cellStyle name="Comma 12 2 3 8" xfId="34416" xr:uid="{00000000-0005-0000-0000-0000FD100000}"/>
    <cellStyle name="Comma 12 2 4" xfId="3324" xr:uid="{00000000-0005-0000-0000-0000FE100000}"/>
    <cellStyle name="Comma 12 2 4 2" xfId="7896" xr:uid="{00000000-0005-0000-0000-0000FF100000}"/>
    <cellStyle name="Comma 12 2 4 2 2" xfId="14390" xr:uid="{00000000-0005-0000-0000-000000110000}"/>
    <cellStyle name="Comma 12 2 4 2 2 2" xfId="27076" xr:uid="{00000000-0005-0000-0000-000001110000}"/>
    <cellStyle name="Comma 12 2 4 2 3" xfId="19153" xr:uid="{00000000-0005-0000-0000-000002110000}"/>
    <cellStyle name="Comma 12 2 4 2 4" xfId="32275" xr:uid="{00000000-0005-0000-0000-000003110000}"/>
    <cellStyle name="Comma 12 2 4 2 5" xfId="35292" xr:uid="{00000000-0005-0000-0000-000004110000}"/>
    <cellStyle name="Comma 12 2 4 3" xfId="8819" xr:uid="{00000000-0005-0000-0000-000005110000}"/>
    <cellStyle name="Comma 12 2 4 3 2" xfId="15233" xr:uid="{00000000-0005-0000-0000-000006110000}"/>
    <cellStyle name="Comma 12 2 4 3 2 2" xfId="27890" xr:uid="{00000000-0005-0000-0000-000007110000}"/>
    <cellStyle name="Comma 12 2 4 3 3" xfId="22856" xr:uid="{00000000-0005-0000-0000-000008110000}"/>
    <cellStyle name="Comma 12 2 4 4" xfId="6683" xr:uid="{00000000-0005-0000-0000-000009110000}"/>
    <cellStyle name="Comma 12 2 4 4 2" xfId="13270" xr:uid="{00000000-0005-0000-0000-00000A110000}"/>
    <cellStyle name="Comma 12 2 4 4 2 2" xfId="26012" xr:uid="{00000000-0005-0000-0000-00000B110000}"/>
    <cellStyle name="Comma 12 2 4 4 3" xfId="21421" xr:uid="{00000000-0005-0000-0000-00000C110000}"/>
    <cellStyle name="Comma 12 2 4 5" xfId="12201" xr:uid="{00000000-0005-0000-0000-00000D110000}"/>
    <cellStyle name="Comma 12 2 4 5 2" xfId="24947" xr:uid="{00000000-0005-0000-0000-00000E110000}"/>
    <cellStyle name="Comma 12 2 4 6" xfId="17582" xr:uid="{00000000-0005-0000-0000-00000F110000}"/>
    <cellStyle name="Comma 12 2 4 7" xfId="31001" xr:uid="{00000000-0005-0000-0000-000010110000}"/>
    <cellStyle name="Comma 12 2 4 8" xfId="34417" xr:uid="{00000000-0005-0000-0000-000011110000}"/>
    <cellStyle name="Comma 12 2 5" xfId="3325" xr:uid="{00000000-0005-0000-0000-000012110000}"/>
    <cellStyle name="Comma 12 2 5 2" xfId="7897" xr:uid="{00000000-0005-0000-0000-000013110000}"/>
    <cellStyle name="Comma 12 2 5 2 2" xfId="14391" xr:uid="{00000000-0005-0000-0000-000014110000}"/>
    <cellStyle name="Comma 12 2 5 2 2 2" xfId="27077" xr:uid="{00000000-0005-0000-0000-000015110000}"/>
    <cellStyle name="Comma 12 2 5 2 3" xfId="19154" xr:uid="{00000000-0005-0000-0000-000016110000}"/>
    <cellStyle name="Comma 12 2 5 2 4" xfId="32276" xr:uid="{00000000-0005-0000-0000-000017110000}"/>
    <cellStyle name="Comma 12 2 5 2 5" xfId="35293" xr:uid="{00000000-0005-0000-0000-000018110000}"/>
    <cellStyle name="Comma 12 2 5 3" xfId="8820" xr:uid="{00000000-0005-0000-0000-000019110000}"/>
    <cellStyle name="Comma 12 2 5 3 2" xfId="15234" xr:uid="{00000000-0005-0000-0000-00001A110000}"/>
    <cellStyle name="Comma 12 2 5 3 2 2" xfId="27891" xr:uid="{00000000-0005-0000-0000-00001B110000}"/>
    <cellStyle name="Comma 12 2 5 3 3" xfId="22857" xr:uid="{00000000-0005-0000-0000-00001C110000}"/>
    <cellStyle name="Comma 12 2 5 4" xfId="6684" xr:uid="{00000000-0005-0000-0000-00001D110000}"/>
    <cellStyle name="Comma 12 2 5 4 2" xfId="13271" xr:uid="{00000000-0005-0000-0000-00001E110000}"/>
    <cellStyle name="Comma 12 2 5 4 2 2" xfId="26013" xr:uid="{00000000-0005-0000-0000-00001F110000}"/>
    <cellStyle name="Comma 12 2 5 4 3" xfId="21422" xr:uid="{00000000-0005-0000-0000-000020110000}"/>
    <cellStyle name="Comma 12 2 5 5" xfId="12202" xr:uid="{00000000-0005-0000-0000-000021110000}"/>
    <cellStyle name="Comma 12 2 5 5 2" xfId="24948" xr:uid="{00000000-0005-0000-0000-000022110000}"/>
    <cellStyle name="Comma 12 2 5 6" xfId="17583" xr:uid="{00000000-0005-0000-0000-000023110000}"/>
    <cellStyle name="Comma 12 2 5 7" xfId="31002" xr:uid="{00000000-0005-0000-0000-000024110000}"/>
    <cellStyle name="Comma 12 2 5 8" xfId="34418" xr:uid="{00000000-0005-0000-0000-000025110000}"/>
    <cellStyle name="Comma 12 2 6" xfId="3326" xr:uid="{00000000-0005-0000-0000-000026110000}"/>
    <cellStyle name="Comma 12 2 6 2" xfId="7898" xr:uid="{00000000-0005-0000-0000-000027110000}"/>
    <cellStyle name="Comma 12 2 6 2 2" xfId="14392" xr:uid="{00000000-0005-0000-0000-000028110000}"/>
    <cellStyle name="Comma 12 2 6 2 2 2" xfId="27078" xr:uid="{00000000-0005-0000-0000-000029110000}"/>
    <cellStyle name="Comma 12 2 6 2 3" xfId="19155" xr:uid="{00000000-0005-0000-0000-00002A110000}"/>
    <cellStyle name="Comma 12 2 6 2 4" xfId="32277" xr:uid="{00000000-0005-0000-0000-00002B110000}"/>
    <cellStyle name="Comma 12 2 6 2 5" xfId="35294" xr:uid="{00000000-0005-0000-0000-00002C110000}"/>
    <cellStyle name="Comma 12 2 6 3" xfId="8821" xr:uid="{00000000-0005-0000-0000-00002D110000}"/>
    <cellStyle name="Comma 12 2 6 3 2" xfId="15235" xr:uid="{00000000-0005-0000-0000-00002E110000}"/>
    <cellStyle name="Comma 12 2 6 3 2 2" xfId="27892" xr:uid="{00000000-0005-0000-0000-00002F110000}"/>
    <cellStyle name="Comma 12 2 6 3 3" xfId="22858" xr:uid="{00000000-0005-0000-0000-000030110000}"/>
    <cellStyle name="Comma 12 2 6 4" xfId="6685" xr:uid="{00000000-0005-0000-0000-000031110000}"/>
    <cellStyle name="Comma 12 2 6 4 2" xfId="13272" xr:uid="{00000000-0005-0000-0000-000032110000}"/>
    <cellStyle name="Comma 12 2 6 4 2 2" xfId="26014" xr:uid="{00000000-0005-0000-0000-000033110000}"/>
    <cellStyle name="Comma 12 2 6 4 3" xfId="21423" xr:uid="{00000000-0005-0000-0000-000034110000}"/>
    <cellStyle name="Comma 12 2 6 5" xfId="12203" xr:uid="{00000000-0005-0000-0000-000035110000}"/>
    <cellStyle name="Comma 12 2 6 5 2" xfId="24949" xr:uid="{00000000-0005-0000-0000-000036110000}"/>
    <cellStyle name="Comma 12 2 6 6" xfId="17584" xr:uid="{00000000-0005-0000-0000-000037110000}"/>
    <cellStyle name="Comma 12 2 6 7" xfId="31003" xr:uid="{00000000-0005-0000-0000-000038110000}"/>
    <cellStyle name="Comma 12 2 6 8" xfId="34419" xr:uid="{00000000-0005-0000-0000-000039110000}"/>
    <cellStyle name="Comma 12 2 7" xfId="3327" xr:uid="{00000000-0005-0000-0000-00003A110000}"/>
    <cellStyle name="Comma 12 2 7 2" xfId="7899" xr:uid="{00000000-0005-0000-0000-00003B110000}"/>
    <cellStyle name="Comma 12 2 7 2 2" xfId="14393" xr:uid="{00000000-0005-0000-0000-00003C110000}"/>
    <cellStyle name="Comma 12 2 7 2 2 2" xfId="27079" xr:uid="{00000000-0005-0000-0000-00003D110000}"/>
    <cellStyle name="Comma 12 2 7 2 3" xfId="19156" xr:uid="{00000000-0005-0000-0000-00003E110000}"/>
    <cellStyle name="Comma 12 2 7 2 4" xfId="32278" xr:uid="{00000000-0005-0000-0000-00003F110000}"/>
    <cellStyle name="Comma 12 2 7 2 5" xfId="35295" xr:uid="{00000000-0005-0000-0000-000040110000}"/>
    <cellStyle name="Comma 12 2 7 3" xfId="8822" xr:uid="{00000000-0005-0000-0000-000041110000}"/>
    <cellStyle name="Comma 12 2 7 3 2" xfId="15236" xr:uid="{00000000-0005-0000-0000-000042110000}"/>
    <cellStyle name="Comma 12 2 7 3 2 2" xfId="27893" xr:uid="{00000000-0005-0000-0000-000043110000}"/>
    <cellStyle name="Comma 12 2 7 3 3" xfId="22859" xr:uid="{00000000-0005-0000-0000-000044110000}"/>
    <cellStyle name="Comma 12 2 7 4" xfId="6686" xr:uid="{00000000-0005-0000-0000-000045110000}"/>
    <cellStyle name="Comma 12 2 7 4 2" xfId="13273" xr:uid="{00000000-0005-0000-0000-000046110000}"/>
    <cellStyle name="Comma 12 2 7 4 2 2" xfId="26015" xr:uid="{00000000-0005-0000-0000-000047110000}"/>
    <cellStyle name="Comma 12 2 7 4 3" xfId="21424" xr:uid="{00000000-0005-0000-0000-000048110000}"/>
    <cellStyle name="Comma 12 2 7 5" xfId="12204" xr:uid="{00000000-0005-0000-0000-000049110000}"/>
    <cellStyle name="Comma 12 2 7 5 2" xfId="24950" xr:uid="{00000000-0005-0000-0000-00004A110000}"/>
    <cellStyle name="Comma 12 2 7 6" xfId="17585" xr:uid="{00000000-0005-0000-0000-00004B110000}"/>
    <cellStyle name="Comma 12 2 7 7" xfId="31004" xr:uid="{00000000-0005-0000-0000-00004C110000}"/>
    <cellStyle name="Comma 12 2 7 8" xfId="34420" xr:uid="{00000000-0005-0000-0000-00004D110000}"/>
    <cellStyle name="Comma 12 2 8" xfId="3328" xr:uid="{00000000-0005-0000-0000-00004E110000}"/>
    <cellStyle name="Comma 12 2 8 2" xfId="7900" xr:uid="{00000000-0005-0000-0000-00004F110000}"/>
    <cellStyle name="Comma 12 2 8 2 2" xfId="14394" xr:uid="{00000000-0005-0000-0000-000050110000}"/>
    <cellStyle name="Comma 12 2 8 2 2 2" xfId="27080" xr:uid="{00000000-0005-0000-0000-000051110000}"/>
    <cellStyle name="Comma 12 2 8 2 3" xfId="19157" xr:uid="{00000000-0005-0000-0000-000052110000}"/>
    <cellStyle name="Comma 12 2 8 2 4" xfId="32279" xr:uid="{00000000-0005-0000-0000-000053110000}"/>
    <cellStyle name="Comma 12 2 8 2 5" xfId="35296" xr:uid="{00000000-0005-0000-0000-000054110000}"/>
    <cellStyle name="Comma 12 2 8 3" xfId="8823" xr:uid="{00000000-0005-0000-0000-000055110000}"/>
    <cellStyle name="Comma 12 2 8 3 2" xfId="15237" xr:uid="{00000000-0005-0000-0000-000056110000}"/>
    <cellStyle name="Comma 12 2 8 3 2 2" xfId="27894" xr:uid="{00000000-0005-0000-0000-000057110000}"/>
    <cellStyle name="Comma 12 2 8 3 3" xfId="22860" xr:uid="{00000000-0005-0000-0000-000058110000}"/>
    <cellStyle name="Comma 12 2 8 4" xfId="6687" xr:uid="{00000000-0005-0000-0000-000059110000}"/>
    <cellStyle name="Comma 12 2 8 4 2" xfId="13274" xr:uid="{00000000-0005-0000-0000-00005A110000}"/>
    <cellStyle name="Comma 12 2 8 4 2 2" xfId="26016" xr:uid="{00000000-0005-0000-0000-00005B110000}"/>
    <cellStyle name="Comma 12 2 8 4 3" xfId="21425" xr:uid="{00000000-0005-0000-0000-00005C110000}"/>
    <cellStyle name="Comma 12 2 8 5" xfId="12205" xr:uid="{00000000-0005-0000-0000-00005D110000}"/>
    <cellStyle name="Comma 12 2 8 5 2" xfId="24951" xr:uid="{00000000-0005-0000-0000-00005E110000}"/>
    <cellStyle name="Comma 12 2 8 6" xfId="17586" xr:uid="{00000000-0005-0000-0000-00005F110000}"/>
    <cellStyle name="Comma 12 2 8 7" xfId="31005" xr:uid="{00000000-0005-0000-0000-000060110000}"/>
    <cellStyle name="Comma 12 2 8 8" xfId="34421" xr:uid="{00000000-0005-0000-0000-000061110000}"/>
    <cellStyle name="Comma 12 2 9" xfId="3329" xr:uid="{00000000-0005-0000-0000-000062110000}"/>
    <cellStyle name="Comma 12 2 9 2" xfId="7901" xr:uid="{00000000-0005-0000-0000-000063110000}"/>
    <cellStyle name="Comma 12 2 9 2 2" xfId="14395" xr:uid="{00000000-0005-0000-0000-000064110000}"/>
    <cellStyle name="Comma 12 2 9 2 2 2" xfId="27081" xr:uid="{00000000-0005-0000-0000-000065110000}"/>
    <cellStyle name="Comma 12 2 9 2 3" xfId="19158" xr:uid="{00000000-0005-0000-0000-000066110000}"/>
    <cellStyle name="Comma 12 2 9 2 4" xfId="32280" xr:uid="{00000000-0005-0000-0000-000067110000}"/>
    <cellStyle name="Comma 12 2 9 2 5" xfId="35297" xr:uid="{00000000-0005-0000-0000-000068110000}"/>
    <cellStyle name="Comma 12 2 9 3" xfId="8824" xr:uid="{00000000-0005-0000-0000-000069110000}"/>
    <cellStyle name="Comma 12 2 9 3 2" xfId="15238" xr:uid="{00000000-0005-0000-0000-00006A110000}"/>
    <cellStyle name="Comma 12 2 9 3 2 2" xfId="27895" xr:uid="{00000000-0005-0000-0000-00006B110000}"/>
    <cellStyle name="Comma 12 2 9 3 3" xfId="22861" xr:uid="{00000000-0005-0000-0000-00006C110000}"/>
    <cellStyle name="Comma 12 2 9 4" xfId="6688" xr:uid="{00000000-0005-0000-0000-00006D110000}"/>
    <cellStyle name="Comma 12 2 9 4 2" xfId="13275" xr:uid="{00000000-0005-0000-0000-00006E110000}"/>
    <cellStyle name="Comma 12 2 9 4 2 2" xfId="26017" xr:uid="{00000000-0005-0000-0000-00006F110000}"/>
    <cellStyle name="Comma 12 2 9 4 3" xfId="21426" xr:uid="{00000000-0005-0000-0000-000070110000}"/>
    <cellStyle name="Comma 12 2 9 5" xfId="12206" xr:uid="{00000000-0005-0000-0000-000071110000}"/>
    <cellStyle name="Comma 12 2 9 5 2" xfId="24952" xr:uid="{00000000-0005-0000-0000-000072110000}"/>
    <cellStyle name="Comma 12 2 9 6" xfId="17587" xr:uid="{00000000-0005-0000-0000-000073110000}"/>
    <cellStyle name="Comma 12 2 9 7" xfId="31006" xr:uid="{00000000-0005-0000-0000-000074110000}"/>
    <cellStyle name="Comma 12 2 9 8" xfId="34422" xr:uid="{00000000-0005-0000-0000-000075110000}"/>
    <cellStyle name="Comma 12 3" xfId="947" xr:uid="{00000000-0005-0000-0000-000076110000}"/>
    <cellStyle name="Comma 12 3 2" xfId="3330" xr:uid="{00000000-0005-0000-0000-000077110000}"/>
    <cellStyle name="Comma 12 4" xfId="1355" xr:uid="{00000000-0005-0000-0000-000078110000}"/>
    <cellStyle name="Comma 12 4 2" xfId="6099" xr:uid="{00000000-0005-0000-0000-000079110000}"/>
    <cellStyle name="Comma 12 4 3" xfId="18607" xr:uid="{00000000-0005-0000-0000-00007A110000}"/>
    <cellStyle name="Comma 12 4 4" xfId="3307" xr:uid="{00000000-0005-0000-0000-00007B110000}"/>
    <cellStyle name="Comma 12 4 5" xfId="37431" xr:uid="{00000000-0005-0000-0000-00007C110000}"/>
    <cellStyle name="Comma 12 5" xfId="9630" xr:uid="{00000000-0005-0000-0000-00007D110000}"/>
    <cellStyle name="Comma 12 5 2" xfId="18921" xr:uid="{00000000-0005-0000-0000-00007E110000}"/>
    <cellStyle name="Comma 12 6" xfId="10997" xr:uid="{00000000-0005-0000-0000-00007F110000}"/>
    <cellStyle name="Comma 12 6 2" xfId="17566" xr:uid="{00000000-0005-0000-0000-000080110000}"/>
    <cellStyle name="Comma 12 7" xfId="2658" xr:uid="{00000000-0005-0000-0000-000081110000}"/>
    <cellStyle name="Comma 120" xfId="57" xr:uid="{00000000-0005-0000-0000-000082110000}"/>
    <cellStyle name="Comma 120 2" xfId="1213" xr:uid="{00000000-0005-0000-0000-000083110000}"/>
    <cellStyle name="Comma 120 2 2" xfId="18608" xr:uid="{00000000-0005-0000-0000-000084110000}"/>
    <cellStyle name="Comma 120 3" xfId="1226" xr:uid="{00000000-0005-0000-0000-000085110000}"/>
    <cellStyle name="Comma 120 3 2" xfId="19036" xr:uid="{00000000-0005-0000-0000-000086110000}"/>
    <cellStyle name="Comma 120 4" xfId="9631" xr:uid="{00000000-0005-0000-0000-000087110000}"/>
    <cellStyle name="Comma 121" xfId="58" xr:uid="{00000000-0005-0000-0000-000088110000}"/>
    <cellStyle name="Comma 121 2" xfId="1214" xr:uid="{00000000-0005-0000-0000-000089110000}"/>
    <cellStyle name="Comma 121 2 2" xfId="18609" xr:uid="{00000000-0005-0000-0000-00008A110000}"/>
    <cellStyle name="Comma 121 3" xfId="19037" xr:uid="{00000000-0005-0000-0000-00008B110000}"/>
    <cellStyle name="Comma 121 4" xfId="9632" xr:uid="{00000000-0005-0000-0000-00008C110000}"/>
    <cellStyle name="Comma 122" xfId="59" xr:uid="{00000000-0005-0000-0000-00008D110000}"/>
    <cellStyle name="Comma 122 2" xfId="1215" xr:uid="{00000000-0005-0000-0000-00008E110000}"/>
    <cellStyle name="Comma 122 2 2" xfId="18610" xr:uid="{00000000-0005-0000-0000-00008F110000}"/>
    <cellStyle name="Comma 122 3" xfId="19038" xr:uid="{00000000-0005-0000-0000-000090110000}"/>
    <cellStyle name="Comma 122 4" xfId="9633" xr:uid="{00000000-0005-0000-0000-000091110000}"/>
    <cellStyle name="Comma 123" xfId="60" xr:uid="{00000000-0005-0000-0000-000092110000}"/>
    <cellStyle name="Comma 123 2" xfId="1216" xr:uid="{00000000-0005-0000-0000-000093110000}"/>
    <cellStyle name="Comma 123 2 2" xfId="18611" xr:uid="{00000000-0005-0000-0000-000094110000}"/>
    <cellStyle name="Comma 123 3" xfId="19039" xr:uid="{00000000-0005-0000-0000-000095110000}"/>
    <cellStyle name="Comma 123 4" xfId="9634" xr:uid="{00000000-0005-0000-0000-000096110000}"/>
    <cellStyle name="Comma 124" xfId="61" xr:uid="{00000000-0005-0000-0000-000097110000}"/>
    <cellStyle name="Comma 124 2" xfId="1217" xr:uid="{00000000-0005-0000-0000-000098110000}"/>
    <cellStyle name="Comma 124 2 2" xfId="18612" xr:uid="{00000000-0005-0000-0000-000099110000}"/>
    <cellStyle name="Comma 124 3" xfId="19040" xr:uid="{00000000-0005-0000-0000-00009A110000}"/>
    <cellStyle name="Comma 124 4" xfId="9635" xr:uid="{00000000-0005-0000-0000-00009B110000}"/>
    <cellStyle name="Comma 125" xfId="62" xr:uid="{00000000-0005-0000-0000-00009C110000}"/>
    <cellStyle name="Comma 125 2" xfId="1218" xr:uid="{00000000-0005-0000-0000-00009D110000}"/>
    <cellStyle name="Comma 125 2 2" xfId="18613" xr:uid="{00000000-0005-0000-0000-00009E110000}"/>
    <cellStyle name="Comma 125 3" xfId="19041" xr:uid="{00000000-0005-0000-0000-00009F110000}"/>
    <cellStyle name="Comma 125 4" xfId="9636" xr:uid="{00000000-0005-0000-0000-0000A0110000}"/>
    <cellStyle name="Comma 126" xfId="63" xr:uid="{00000000-0005-0000-0000-0000A1110000}"/>
    <cellStyle name="Comma 126 2" xfId="1219" xr:uid="{00000000-0005-0000-0000-0000A2110000}"/>
    <cellStyle name="Comma 126 2 2" xfId="18614" xr:uid="{00000000-0005-0000-0000-0000A3110000}"/>
    <cellStyle name="Comma 126 3" xfId="19042" xr:uid="{00000000-0005-0000-0000-0000A4110000}"/>
    <cellStyle name="Comma 126 4" xfId="9637" xr:uid="{00000000-0005-0000-0000-0000A5110000}"/>
    <cellStyle name="Comma 127" xfId="64" xr:uid="{00000000-0005-0000-0000-0000A6110000}"/>
    <cellStyle name="Comma 127 2" xfId="1220" xr:uid="{00000000-0005-0000-0000-0000A7110000}"/>
    <cellStyle name="Comma 127 2 2" xfId="18615" xr:uid="{00000000-0005-0000-0000-0000A8110000}"/>
    <cellStyle name="Comma 127 3" xfId="19043" xr:uid="{00000000-0005-0000-0000-0000A9110000}"/>
    <cellStyle name="Comma 127 4" xfId="9638" xr:uid="{00000000-0005-0000-0000-0000AA110000}"/>
    <cellStyle name="Comma 128" xfId="65" xr:uid="{00000000-0005-0000-0000-0000AB110000}"/>
    <cellStyle name="Comma 128 2" xfId="18616" xr:uid="{00000000-0005-0000-0000-0000AC110000}"/>
    <cellStyle name="Comma 128 3" xfId="19044" xr:uid="{00000000-0005-0000-0000-0000AD110000}"/>
    <cellStyle name="Comma 128 4" xfId="9639" xr:uid="{00000000-0005-0000-0000-0000AE110000}"/>
    <cellStyle name="Comma 129" xfId="66" xr:uid="{00000000-0005-0000-0000-0000AF110000}"/>
    <cellStyle name="Comma 129 2" xfId="18617" xr:uid="{00000000-0005-0000-0000-0000B0110000}"/>
    <cellStyle name="Comma 129 3" xfId="19045" xr:uid="{00000000-0005-0000-0000-0000B1110000}"/>
    <cellStyle name="Comma 129 4" xfId="9640" xr:uid="{00000000-0005-0000-0000-0000B2110000}"/>
    <cellStyle name="Comma 13" xfId="67" xr:uid="{00000000-0005-0000-0000-0000B3110000}"/>
    <cellStyle name="Comma 13 2" xfId="388" xr:uid="{00000000-0005-0000-0000-0000B4110000}"/>
    <cellStyle name="Comma 13 2 2" xfId="948" xr:uid="{00000000-0005-0000-0000-0000B5110000}"/>
    <cellStyle name="Comma 13 2 2 2" xfId="17589" xr:uid="{00000000-0005-0000-0000-0000B6110000}"/>
    <cellStyle name="Comma 13 2 3" xfId="1227" xr:uid="{00000000-0005-0000-0000-0000B7110000}"/>
    <cellStyle name="Comma 13 2 4" xfId="3332" xr:uid="{00000000-0005-0000-0000-0000B8110000}"/>
    <cellStyle name="Comma 13 2 8" xfId="3333" xr:uid="{00000000-0005-0000-0000-0000B9110000}"/>
    <cellStyle name="Comma 13 3" xfId="831" xr:uid="{00000000-0005-0000-0000-0000BA110000}"/>
    <cellStyle name="Comma 13 3 2" xfId="1357" xr:uid="{00000000-0005-0000-0000-0000BB110000}"/>
    <cellStyle name="Comma 13 3 3" xfId="3334" xr:uid="{00000000-0005-0000-0000-0000BC110000}"/>
    <cellStyle name="Comma 13 3 4" xfId="37791" xr:uid="{00000000-0005-0000-0000-0000BD110000}"/>
    <cellStyle name="Comma 13 3 5" xfId="38069" xr:uid="{00000000-0005-0000-0000-0000BE110000}"/>
    <cellStyle name="Comma 13 4" xfId="1356" xr:uid="{00000000-0005-0000-0000-0000BF110000}"/>
    <cellStyle name="Comma 13 4 2" xfId="11071" xr:uid="{00000000-0005-0000-0000-0000C0110000}"/>
    <cellStyle name="Comma 13 4 3" xfId="18618" xr:uid="{00000000-0005-0000-0000-0000C1110000}"/>
    <cellStyle name="Comma 13 4 4" xfId="3331" xr:uid="{00000000-0005-0000-0000-0000C2110000}"/>
    <cellStyle name="Comma 13 4 5" xfId="37432" xr:uid="{00000000-0005-0000-0000-0000C3110000}"/>
    <cellStyle name="Comma 13 5" xfId="9641" xr:uid="{00000000-0005-0000-0000-0000C4110000}"/>
    <cellStyle name="Comma 13 5 2" xfId="17588" xr:uid="{00000000-0005-0000-0000-0000C5110000}"/>
    <cellStyle name="Comma 13 6" xfId="10471" xr:uid="{00000000-0005-0000-0000-0000C6110000}"/>
    <cellStyle name="Comma 130" xfId="68" xr:uid="{00000000-0005-0000-0000-0000C7110000}"/>
    <cellStyle name="Comma 130 2" xfId="18619" xr:uid="{00000000-0005-0000-0000-0000C8110000}"/>
    <cellStyle name="Comma 130 3" xfId="19046" xr:uid="{00000000-0005-0000-0000-0000C9110000}"/>
    <cellStyle name="Comma 130 4" xfId="9642" xr:uid="{00000000-0005-0000-0000-0000CA110000}"/>
    <cellStyle name="Comma 131" xfId="69" xr:uid="{00000000-0005-0000-0000-0000CB110000}"/>
    <cellStyle name="Comma 131 2" xfId="18620" xr:uid="{00000000-0005-0000-0000-0000CC110000}"/>
    <cellStyle name="Comma 131 3" xfId="19047" xr:uid="{00000000-0005-0000-0000-0000CD110000}"/>
    <cellStyle name="Comma 131 4" xfId="9643" xr:uid="{00000000-0005-0000-0000-0000CE110000}"/>
    <cellStyle name="Comma 132" xfId="70" xr:uid="{00000000-0005-0000-0000-0000CF110000}"/>
    <cellStyle name="Comma 132 2" xfId="18621" xr:uid="{00000000-0005-0000-0000-0000D0110000}"/>
    <cellStyle name="Comma 132 3" xfId="19048" xr:uid="{00000000-0005-0000-0000-0000D1110000}"/>
    <cellStyle name="Comma 132 4" xfId="9644" xr:uid="{00000000-0005-0000-0000-0000D2110000}"/>
    <cellStyle name="Comma 133" xfId="71" xr:uid="{00000000-0005-0000-0000-0000D3110000}"/>
    <cellStyle name="Comma 133 2" xfId="18622" xr:uid="{00000000-0005-0000-0000-0000D4110000}"/>
    <cellStyle name="Comma 133 3" xfId="19049" xr:uid="{00000000-0005-0000-0000-0000D5110000}"/>
    <cellStyle name="Comma 133 4" xfId="9645" xr:uid="{00000000-0005-0000-0000-0000D6110000}"/>
    <cellStyle name="Comma 134" xfId="72" xr:uid="{00000000-0005-0000-0000-0000D7110000}"/>
    <cellStyle name="Comma 134 2" xfId="18623" xr:uid="{00000000-0005-0000-0000-0000D8110000}"/>
    <cellStyle name="Comma 134 3" xfId="19050" xr:uid="{00000000-0005-0000-0000-0000D9110000}"/>
    <cellStyle name="Comma 134 4" xfId="9646" xr:uid="{00000000-0005-0000-0000-0000DA110000}"/>
    <cellStyle name="Comma 135" xfId="73" xr:uid="{00000000-0005-0000-0000-0000DB110000}"/>
    <cellStyle name="Comma 135 2" xfId="18624" xr:uid="{00000000-0005-0000-0000-0000DC110000}"/>
    <cellStyle name="Comma 135 3" xfId="19051" xr:uid="{00000000-0005-0000-0000-0000DD110000}"/>
    <cellStyle name="Comma 135 4" xfId="9647" xr:uid="{00000000-0005-0000-0000-0000DE110000}"/>
    <cellStyle name="Comma 136" xfId="74" xr:uid="{00000000-0005-0000-0000-0000DF110000}"/>
    <cellStyle name="Comma 136 2" xfId="18625" xr:uid="{00000000-0005-0000-0000-0000E0110000}"/>
    <cellStyle name="Comma 136 3" xfId="19052" xr:uid="{00000000-0005-0000-0000-0000E1110000}"/>
    <cellStyle name="Comma 136 4" xfId="9648" xr:uid="{00000000-0005-0000-0000-0000E2110000}"/>
    <cellStyle name="Comma 137" xfId="75" xr:uid="{00000000-0005-0000-0000-0000E3110000}"/>
    <cellStyle name="Comma 137 2" xfId="18626" xr:uid="{00000000-0005-0000-0000-0000E4110000}"/>
    <cellStyle name="Comma 137 3" xfId="19053" xr:uid="{00000000-0005-0000-0000-0000E5110000}"/>
    <cellStyle name="Comma 137 4" xfId="9649" xr:uid="{00000000-0005-0000-0000-0000E6110000}"/>
    <cellStyle name="Comma 138" xfId="76" xr:uid="{00000000-0005-0000-0000-0000E7110000}"/>
    <cellStyle name="Comma 138 2" xfId="18627" xr:uid="{00000000-0005-0000-0000-0000E8110000}"/>
    <cellStyle name="Comma 138 3" xfId="19054" xr:uid="{00000000-0005-0000-0000-0000E9110000}"/>
    <cellStyle name="Comma 138 4" xfId="9650" xr:uid="{00000000-0005-0000-0000-0000EA110000}"/>
    <cellStyle name="Comma 139" xfId="77" xr:uid="{00000000-0005-0000-0000-0000EB110000}"/>
    <cellStyle name="Comma 139 2" xfId="18628" xr:uid="{00000000-0005-0000-0000-0000EC110000}"/>
    <cellStyle name="Comma 139 3" xfId="19055" xr:uid="{00000000-0005-0000-0000-0000ED110000}"/>
    <cellStyle name="Comma 139 4" xfId="9651" xr:uid="{00000000-0005-0000-0000-0000EE110000}"/>
    <cellStyle name="Comma 14" xfId="78" xr:uid="{00000000-0005-0000-0000-0000EF110000}"/>
    <cellStyle name="Comma 14 2" xfId="949" xr:uid="{00000000-0005-0000-0000-0000F0110000}"/>
    <cellStyle name="Comma 14 2 2" xfId="6254" xr:uid="{00000000-0005-0000-0000-0000F1110000}"/>
    <cellStyle name="Comma 14 2 2 2" xfId="18763" xr:uid="{00000000-0005-0000-0000-0000F2110000}"/>
    <cellStyle name="Comma 14 2 3" xfId="10331" xr:uid="{00000000-0005-0000-0000-0000F3110000}"/>
    <cellStyle name="Comma 14 2 3 2" xfId="17591" xr:uid="{00000000-0005-0000-0000-0000F4110000}"/>
    <cellStyle name="Comma 14 2 4" xfId="11014" xr:uid="{00000000-0005-0000-0000-0000F5110000}"/>
    <cellStyle name="Comma 14 2 5" xfId="3336" xr:uid="{00000000-0005-0000-0000-0000F6110000}"/>
    <cellStyle name="Comma 14 3" xfId="1358" xr:uid="{00000000-0005-0000-0000-0000F7110000}"/>
    <cellStyle name="Comma 14 3 2" xfId="6100" xr:uid="{00000000-0005-0000-0000-0000F8110000}"/>
    <cellStyle name="Comma 14 3 3" xfId="18629" xr:uid="{00000000-0005-0000-0000-0000F9110000}"/>
    <cellStyle name="Comma 14 3 4" xfId="3335" xr:uid="{00000000-0005-0000-0000-0000FA110000}"/>
    <cellStyle name="Comma 14 4" xfId="9652" xr:uid="{00000000-0005-0000-0000-0000FB110000}"/>
    <cellStyle name="Comma 14 4 2" xfId="17590" xr:uid="{00000000-0005-0000-0000-0000FC110000}"/>
    <cellStyle name="Comma 14 5" xfId="10276" xr:uid="{00000000-0005-0000-0000-0000FD110000}"/>
    <cellStyle name="Comma 14 6" xfId="2659" xr:uid="{00000000-0005-0000-0000-0000FE110000}"/>
    <cellStyle name="Comma 140" xfId="79" xr:uid="{00000000-0005-0000-0000-0000FF110000}"/>
    <cellStyle name="Comma 140 2" xfId="18630" xr:uid="{00000000-0005-0000-0000-000000120000}"/>
    <cellStyle name="Comma 140 3" xfId="19056" xr:uid="{00000000-0005-0000-0000-000001120000}"/>
    <cellStyle name="Comma 140 4" xfId="9653" xr:uid="{00000000-0005-0000-0000-000002120000}"/>
    <cellStyle name="Comma 141" xfId="80" xr:uid="{00000000-0005-0000-0000-000003120000}"/>
    <cellStyle name="Comma 141 2" xfId="18631" xr:uid="{00000000-0005-0000-0000-000004120000}"/>
    <cellStyle name="Comma 141 3" xfId="19057" xr:uid="{00000000-0005-0000-0000-000005120000}"/>
    <cellStyle name="Comma 141 4" xfId="9654" xr:uid="{00000000-0005-0000-0000-000006120000}"/>
    <cellStyle name="Comma 142" xfId="81" xr:uid="{00000000-0005-0000-0000-000007120000}"/>
    <cellStyle name="Comma 142 2" xfId="18632" xr:uid="{00000000-0005-0000-0000-000008120000}"/>
    <cellStyle name="Comma 142 3" xfId="19058" xr:uid="{00000000-0005-0000-0000-000009120000}"/>
    <cellStyle name="Comma 142 4" xfId="9655" xr:uid="{00000000-0005-0000-0000-00000A120000}"/>
    <cellStyle name="Comma 143" xfId="82" xr:uid="{00000000-0005-0000-0000-00000B120000}"/>
    <cellStyle name="Comma 143 2" xfId="18633" xr:uid="{00000000-0005-0000-0000-00000C120000}"/>
    <cellStyle name="Comma 143 3" xfId="19059" xr:uid="{00000000-0005-0000-0000-00000D120000}"/>
    <cellStyle name="Comma 143 4" xfId="9656" xr:uid="{00000000-0005-0000-0000-00000E120000}"/>
    <cellStyle name="Comma 144" xfId="83" xr:uid="{00000000-0005-0000-0000-00000F120000}"/>
    <cellStyle name="Comma 144 2" xfId="18634" xr:uid="{00000000-0005-0000-0000-000010120000}"/>
    <cellStyle name="Comma 144 3" xfId="19060" xr:uid="{00000000-0005-0000-0000-000011120000}"/>
    <cellStyle name="Comma 144 4" xfId="9657" xr:uid="{00000000-0005-0000-0000-000012120000}"/>
    <cellStyle name="Comma 145" xfId="84" xr:uid="{00000000-0005-0000-0000-000013120000}"/>
    <cellStyle name="Comma 145 2" xfId="389" xr:uid="{00000000-0005-0000-0000-000014120000}"/>
    <cellStyle name="Comma 145 3" xfId="37433" xr:uid="{00000000-0005-0000-0000-000015120000}"/>
    <cellStyle name="Comma 146" xfId="85" xr:uid="{00000000-0005-0000-0000-000016120000}"/>
    <cellStyle name="Comma 146 2" xfId="390" xr:uid="{00000000-0005-0000-0000-000017120000}"/>
    <cellStyle name="Comma 146 3" xfId="37434" xr:uid="{00000000-0005-0000-0000-000018120000}"/>
    <cellStyle name="Comma 147" xfId="86" xr:uid="{00000000-0005-0000-0000-000019120000}"/>
    <cellStyle name="Comma 147 2" xfId="391" xr:uid="{00000000-0005-0000-0000-00001A120000}"/>
    <cellStyle name="Comma 147 3" xfId="37435" xr:uid="{00000000-0005-0000-0000-00001B120000}"/>
    <cellStyle name="Comma 148" xfId="87" xr:uid="{00000000-0005-0000-0000-00001C120000}"/>
    <cellStyle name="Comma 148 2" xfId="392" xr:uid="{00000000-0005-0000-0000-00001D120000}"/>
    <cellStyle name="Comma 148 3" xfId="37436" xr:uid="{00000000-0005-0000-0000-00001E120000}"/>
    <cellStyle name="Comma 149" xfId="88" xr:uid="{00000000-0005-0000-0000-00001F120000}"/>
    <cellStyle name="Comma 149 2" xfId="393" xr:uid="{00000000-0005-0000-0000-000020120000}"/>
    <cellStyle name="Comma 149 3" xfId="37437" xr:uid="{00000000-0005-0000-0000-000021120000}"/>
    <cellStyle name="Comma 15" xfId="89" xr:uid="{00000000-0005-0000-0000-000022120000}"/>
    <cellStyle name="Comma 15 2" xfId="950" xr:uid="{00000000-0005-0000-0000-000023120000}"/>
    <cellStyle name="Comma 15 2 2" xfId="6255" xr:uid="{00000000-0005-0000-0000-000024120000}"/>
    <cellStyle name="Comma 15 2 3" xfId="10332" xr:uid="{00000000-0005-0000-0000-000025120000}"/>
    <cellStyle name="Comma 15 2 4" xfId="10311" xr:uid="{00000000-0005-0000-0000-000026120000}"/>
    <cellStyle name="Comma 15 2 4 2" xfId="16092" xr:uid="{00000000-0005-0000-0000-000027120000}"/>
    <cellStyle name="Comma 15 2 4 2 2" xfId="28719" xr:uid="{00000000-0005-0000-0000-000028120000}"/>
    <cellStyle name="Comma 15 2 4 3" xfId="23681" xr:uid="{00000000-0005-0000-0000-000029120000}"/>
    <cellStyle name="Comma 15 2 5" xfId="3337" xr:uid="{00000000-0005-0000-0000-00002A120000}"/>
    <cellStyle name="Comma 15 3" xfId="1359" xr:uid="{00000000-0005-0000-0000-00002B120000}"/>
    <cellStyle name="Comma 15 3 2" xfId="10243" xr:uid="{00000000-0005-0000-0000-00002C120000}"/>
    <cellStyle name="Comma 15 3 2 2" xfId="16076" xr:uid="{00000000-0005-0000-0000-00002D120000}"/>
    <cellStyle name="Comma 15 3 2 2 2" xfId="28703" xr:uid="{00000000-0005-0000-0000-00002E120000}"/>
    <cellStyle name="Comma 15 3 2 3" xfId="23667" xr:uid="{00000000-0005-0000-0000-00002F120000}"/>
    <cellStyle name="Comma 15 3 3" xfId="18635" xr:uid="{00000000-0005-0000-0000-000030120000}"/>
    <cellStyle name="Comma 15 3 4" xfId="6233" xr:uid="{00000000-0005-0000-0000-000031120000}"/>
    <cellStyle name="Comma 15 4" xfId="9658" xr:uid="{00000000-0005-0000-0000-000032120000}"/>
    <cellStyle name="Comma 15 4 2" xfId="17592" xr:uid="{00000000-0005-0000-0000-000033120000}"/>
    <cellStyle name="Comma 15 5" xfId="11220" xr:uid="{00000000-0005-0000-0000-000034120000}"/>
    <cellStyle name="Comma 15 6" xfId="2660" xr:uid="{00000000-0005-0000-0000-000035120000}"/>
    <cellStyle name="Comma 150" xfId="90" xr:uid="{00000000-0005-0000-0000-000036120000}"/>
    <cellStyle name="Comma 150 2" xfId="394" xr:uid="{00000000-0005-0000-0000-000037120000}"/>
    <cellStyle name="Comma 150 3" xfId="37438" xr:uid="{00000000-0005-0000-0000-000038120000}"/>
    <cellStyle name="Comma 151" xfId="91" xr:uid="{00000000-0005-0000-0000-000039120000}"/>
    <cellStyle name="Comma 151 2" xfId="395" xr:uid="{00000000-0005-0000-0000-00003A120000}"/>
    <cellStyle name="Comma 151 3" xfId="37439" xr:uid="{00000000-0005-0000-0000-00003B120000}"/>
    <cellStyle name="Comma 152" xfId="92" xr:uid="{00000000-0005-0000-0000-00003C120000}"/>
    <cellStyle name="Comma 152 2" xfId="396" xr:uid="{00000000-0005-0000-0000-00003D120000}"/>
    <cellStyle name="Comma 152 3" xfId="37440" xr:uid="{00000000-0005-0000-0000-00003E120000}"/>
    <cellStyle name="Comma 153" xfId="93" xr:uid="{00000000-0005-0000-0000-00003F120000}"/>
    <cellStyle name="Comma 153 2" xfId="397" xr:uid="{00000000-0005-0000-0000-000040120000}"/>
    <cellStyle name="Comma 153 3" xfId="37441" xr:uid="{00000000-0005-0000-0000-000041120000}"/>
    <cellStyle name="Comma 154" xfId="94" xr:uid="{00000000-0005-0000-0000-000042120000}"/>
    <cellStyle name="Comma 154 2" xfId="398" xr:uid="{00000000-0005-0000-0000-000043120000}"/>
    <cellStyle name="Comma 154 3" xfId="37442" xr:uid="{00000000-0005-0000-0000-000044120000}"/>
    <cellStyle name="Comma 155" xfId="95" xr:uid="{00000000-0005-0000-0000-000045120000}"/>
    <cellStyle name="Comma 155 2" xfId="399" xr:uid="{00000000-0005-0000-0000-000046120000}"/>
    <cellStyle name="Comma 155 3" xfId="37443" xr:uid="{00000000-0005-0000-0000-000047120000}"/>
    <cellStyle name="Comma 156" xfId="96" xr:uid="{00000000-0005-0000-0000-000048120000}"/>
    <cellStyle name="Comma 156 2" xfId="400" xr:uid="{00000000-0005-0000-0000-000049120000}"/>
    <cellStyle name="Comma 156 3" xfId="37444" xr:uid="{00000000-0005-0000-0000-00004A120000}"/>
    <cellStyle name="Comma 157" xfId="97" xr:uid="{00000000-0005-0000-0000-00004B120000}"/>
    <cellStyle name="Comma 157 2" xfId="401" xr:uid="{00000000-0005-0000-0000-00004C120000}"/>
    <cellStyle name="Comma 157 3" xfId="37445" xr:uid="{00000000-0005-0000-0000-00004D120000}"/>
    <cellStyle name="Comma 158" xfId="98" xr:uid="{00000000-0005-0000-0000-00004E120000}"/>
    <cellStyle name="Comma 158 2" xfId="402" xr:uid="{00000000-0005-0000-0000-00004F120000}"/>
    <cellStyle name="Comma 158 3" xfId="37446" xr:uid="{00000000-0005-0000-0000-000050120000}"/>
    <cellStyle name="Comma 159" xfId="99" xr:uid="{00000000-0005-0000-0000-000051120000}"/>
    <cellStyle name="Comma 159 2" xfId="403" xr:uid="{00000000-0005-0000-0000-000052120000}"/>
    <cellStyle name="Comma 159 3" xfId="37447" xr:uid="{00000000-0005-0000-0000-000053120000}"/>
    <cellStyle name="Comma 16" xfId="100" xr:uid="{00000000-0005-0000-0000-000054120000}"/>
    <cellStyle name="Comma 16 10" xfId="3339" xr:uid="{00000000-0005-0000-0000-000055120000}"/>
    <cellStyle name="Comma 16 11" xfId="3340" xr:uid="{00000000-0005-0000-0000-000056120000}"/>
    <cellStyle name="Comma 16 12" xfId="3341" xr:uid="{00000000-0005-0000-0000-000057120000}"/>
    <cellStyle name="Comma 16 13" xfId="3342" xr:uid="{00000000-0005-0000-0000-000058120000}"/>
    <cellStyle name="Comma 16 14" xfId="3343" xr:uid="{00000000-0005-0000-0000-000059120000}"/>
    <cellStyle name="Comma 16 15" xfId="3344" xr:uid="{00000000-0005-0000-0000-00005A120000}"/>
    <cellStyle name="Comma 16 16" xfId="3345" xr:uid="{00000000-0005-0000-0000-00005B120000}"/>
    <cellStyle name="Comma 16 17" xfId="3346" xr:uid="{00000000-0005-0000-0000-00005C120000}"/>
    <cellStyle name="Comma 16 18" xfId="3347" xr:uid="{00000000-0005-0000-0000-00005D120000}"/>
    <cellStyle name="Comma 16 19" xfId="3348" xr:uid="{00000000-0005-0000-0000-00005E120000}"/>
    <cellStyle name="Comma 16 2" xfId="951" xr:uid="{00000000-0005-0000-0000-00005F120000}"/>
    <cellStyle name="Comma 16 2 10" xfId="3350" xr:uid="{00000000-0005-0000-0000-000060120000}"/>
    <cellStyle name="Comma 16 2 11" xfId="3351" xr:uid="{00000000-0005-0000-0000-000061120000}"/>
    <cellStyle name="Comma 16 2 12" xfId="3352" xr:uid="{00000000-0005-0000-0000-000062120000}"/>
    <cellStyle name="Comma 16 2 13" xfId="3353" xr:uid="{00000000-0005-0000-0000-000063120000}"/>
    <cellStyle name="Comma 16 2 14" xfId="3354" xr:uid="{00000000-0005-0000-0000-000064120000}"/>
    <cellStyle name="Comma 16 2 15" xfId="3355" xr:uid="{00000000-0005-0000-0000-000065120000}"/>
    <cellStyle name="Comma 16 2 16" xfId="3356" xr:uid="{00000000-0005-0000-0000-000066120000}"/>
    <cellStyle name="Comma 16 2 17" xfId="3357" xr:uid="{00000000-0005-0000-0000-000067120000}"/>
    <cellStyle name="Comma 16 2 18" xfId="3358" xr:uid="{00000000-0005-0000-0000-000068120000}"/>
    <cellStyle name="Comma 16 2 19" xfId="3359" xr:uid="{00000000-0005-0000-0000-000069120000}"/>
    <cellStyle name="Comma 16 2 2" xfId="1295" xr:uid="{00000000-0005-0000-0000-00006A120000}"/>
    <cellStyle name="Comma 16 2 2 2" xfId="3360" xr:uid="{00000000-0005-0000-0000-00006B120000}"/>
    <cellStyle name="Comma 16 2 20" xfId="3349" xr:uid="{00000000-0005-0000-0000-00006C120000}"/>
    <cellStyle name="Comma 16 2 20 2" xfId="18764" xr:uid="{00000000-0005-0000-0000-00006D120000}"/>
    <cellStyle name="Comma 16 2 21" xfId="10333" xr:uid="{00000000-0005-0000-0000-00006E120000}"/>
    <cellStyle name="Comma 16 2 21 2" xfId="17594" xr:uid="{00000000-0005-0000-0000-00006F120000}"/>
    <cellStyle name="Comma 16 2 22" xfId="10894" xr:uid="{00000000-0005-0000-0000-000070120000}"/>
    <cellStyle name="Comma 16 2 3" xfId="3361" xr:uid="{00000000-0005-0000-0000-000071120000}"/>
    <cellStyle name="Comma 16 2 4" xfId="3362" xr:uid="{00000000-0005-0000-0000-000072120000}"/>
    <cellStyle name="Comma 16 2 5" xfId="3363" xr:uid="{00000000-0005-0000-0000-000073120000}"/>
    <cellStyle name="Comma 16 2 6" xfId="3364" xr:uid="{00000000-0005-0000-0000-000074120000}"/>
    <cellStyle name="Comma 16 2 7" xfId="3365" xr:uid="{00000000-0005-0000-0000-000075120000}"/>
    <cellStyle name="Comma 16 2 8" xfId="3366" xr:uid="{00000000-0005-0000-0000-000076120000}"/>
    <cellStyle name="Comma 16 2 9" xfId="3367" xr:uid="{00000000-0005-0000-0000-000077120000}"/>
    <cellStyle name="Comma 16 20" xfId="3338" xr:uid="{00000000-0005-0000-0000-000078120000}"/>
    <cellStyle name="Comma 16 20 2" xfId="6256" xr:uid="{00000000-0005-0000-0000-000079120000}"/>
    <cellStyle name="Comma 16 20 3" xfId="18636" xr:uid="{00000000-0005-0000-0000-00007A120000}"/>
    <cellStyle name="Comma 16 21" xfId="9659" xr:uid="{00000000-0005-0000-0000-00007B120000}"/>
    <cellStyle name="Comma 16 21 2" xfId="18916" xr:uid="{00000000-0005-0000-0000-00007C120000}"/>
    <cellStyle name="Comma 16 22" xfId="10651" xr:uid="{00000000-0005-0000-0000-00007D120000}"/>
    <cellStyle name="Comma 16 22 2" xfId="17593" xr:uid="{00000000-0005-0000-0000-00007E120000}"/>
    <cellStyle name="Comma 16 23" xfId="2661" xr:uid="{00000000-0005-0000-0000-00007F120000}"/>
    <cellStyle name="Comma 16 3" xfId="1360" xr:uid="{00000000-0005-0000-0000-000080120000}"/>
    <cellStyle name="Comma 16 3 2" xfId="3368" xr:uid="{00000000-0005-0000-0000-000081120000}"/>
    <cellStyle name="Comma 16 4" xfId="3369" xr:uid="{00000000-0005-0000-0000-000082120000}"/>
    <cellStyle name="Comma 16 5" xfId="3370" xr:uid="{00000000-0005-0000-0000-000083120000}"/>
    <cellStyle name="Comma 16 6" xfId="3371" xr:uid="{00000000-0005-0000-0000-000084120000}"/>
    <cellStyle name="Comma 16 7" xfId="3372" xr:uid="{00000000-0005-0000-0000-000085120000}"/>
    <cellStyle name="Comma 16 8" xfId="3373" xr:uid="{00000000-0005-0000-0000-000086120000}"/>
    <cellStyle name="Comma 16 9" xfId="3374" xr:uid="{00000000-0005-0000-0000-000087120000}"/>
    <cellStyle name="Comma 160" xfId="101" xr:uid="{00000000-0005-0000-0000-000088120000}"/>
    <cellStyle name="Comma 160 2" xfId="404" xr:uid="{00000000-0005-0000-0000-000089120000}"/>
    <cellStyle name="Comma 160 3" xfId="37448" xr:uid="{00000000-0005-0000-0000-00008A120000}"/>
    <cellStyle name="Comma 161" xfId="102" xr:uid="{00000000-0005-0000-0000-00008B120000}"/>
    <cellStyle name="Comma 161 2" xfId="405" xr:uid="{00000000-0005-0000-0000-00008C120000}"/>
    <cellStyle name="Comma 161 3" xfId="37449" xr:uid="{00000000-0005-0000-0000-00008D120000}"/>
    <cellStyle name="Comma 162" xfId="103" xr:uid="{00000000-0005-0000-0000-00008E120000}"/>
    <cellStyle name="Comma 162 2" xfId="406" xr:uid="{00000000-0005-0000-0000-00008F120000}"/>
    <cellStyle name="Comma 162 3" xfId="37450" xr:uid="{00000000-0005-0000-0000-000090120000}"/>
    <cellStyle name="Comma 163" xfId="104" xr:uid="{00000000-0005-0000-0000-000091120000}"/>
    <cellStyle name="Comma 163 2" xfId="407" xr:uid="{00000000-0005-0000-0000-000092120000}"/>
    <cellStyle name="Comma 163 3" xfId="37451" xr:uid="{00000000-0005-0000-0000-000093120000}"/>
    <cellStyle name="Comma 164" xfId="105" xr:uid="{00000000-0005-0000-0000-000094120000}"/>
    <cellStyle name="Comma 164 2" xfId="408" xr:uid="{00000000-0005-0000-0000-000095120000}"/>
    <cellStyle name="Comma 164 3" xfId="37452" xr:uid="{00000000-0005-0000-0000-000096120000}"/>
    <cellStyle name="Comma 165" xfId="106" xr:uid="{00000000-0005-0000-0000-000097120000}"/>
    <cellStyle name="Comma 165 2" xfId="409" xr:uid="{00000000-0005-0000-0000-000098120000}"/>
    <cellStyle name="Comma 165 3" xfId="37453" xr:uid="{00000000-0005-0000-0000-000099120000}"/>
    <cellStyle name="Comma 166" xfId="107" xr:uid="{00000000-0005-0000-0000-00009A120000}"/>
    <cellStyle name="Comma 166 2" xfId="410" xr:uid="{00000000-0005-0000-0000-00009B120000}"/>
    <cellStyle name="Comma 166 3" xfId="37454" xr:uid="{00000000-0005-0000-0000-00009C120000}"/>
    <cellStyle name="Comma 167" xfId="108" xr:uid="{00000000-0005-0000-0000-00009D120000}"/>
    <cellStyle name="Comma 167 2" xfId="411" xr:uid="{00000000-0005-0000-0000-00009E120000}"/>
    <cellStyle name="Comma 167 3" xfId="37455" xr:uid="{00000000-0005-0000-0000-00009F120000}"/>
    <cellStyle name="Comma 168" xfId="109" xr:uid="{00000000-0005-0000-0000-0000A0120000}"/>
    <cellStyle name="Comma 168 2" xfId="412" xr:uid="{00000000-0005-0000-0000-0000A1120000}"/>
    <cellStyle name="Comma 168 3" xfId="37456" xr:uid="{00000000-0005-0000-0000-0000A2120000}"/>
    <cellStyle name="Comma 169" xfId="110" xr:uid="{00000000-0005-0000-0000-0000A3120000}"/>
    <cellStyle name="Comma 169 2" xfId="413" xr:uid="{00000000-0005-0000-0000-0000A4120000}"/>
    <cellStyle name="Comma 169 3" xfId="37457" xr:uid="{00000000-0005-0000-0000-0000A5120000}"/>
    <cellStyle name="Comma 17" xfId="111" xr:uid="{00000000-0005-0000-0000-0000A6120000}"/>
    <cellStyle name="Comma 17 10" xfId="3376" xr:uid="{00000000-0005-0000-0000-0000A7120000}"/>
    <cellStyle name="Comma 17 11" xfId="3377" xr:uid="{00000000-0005-0000-0000-0000A8120000}"/>
    <cellStyle name="Comma 17 12" xfId="3378" xr:uid="{00000000-0005-0000-0000-0000A9120000}"/>
    <cellStyle name="Comma 17 13" xfId="3379" xr:uid="{00000000-0005-0000-0000-0000AA120000}"/>
    <cellStyle name="Comma 17 14" xfId="3380" xr:uid="{00000000-0005-0000-0000-0000AB120000}"/>
    <cellStyle name="Comma 17 15" xfId="3381" xr:uid="{00000000-0005-0000-0000-0000AC120000}"/>
    <cellStyle name="Comma 17 16" xfId="3382" xr:uid="{00000000-0005-0000-0000-0000AD120000}"/>
    <cellStyle name="Comma 17 17" xfId="3383" xr:uid="{00000000-0005-0000-0000-0000AE120000}"/>
    <cellStyle name="Comma 17 18" xfId="3384" xr:uid="{00000000-0005-0000-0000-0000AF120000}"/>
    <cellStyle name="Comma 17 19" xfId="3385" xr:uid="{00000000-0005-0000-0000-0000B0120000}"/>
    <cellStyle name="Comma 17 2" xfId="952" xr:uid="{00000000-0005-0000-0000-0000B1120000}"/>
    <cellStyle name="Comma 17 2 2" xfId="3387" xr:uid="{00000000-0005-0000-0000-0000B2120000}"/>
    <cellStyle name="Comma 17 2 3" xfId="10334" xr:uid="{00000000-0005-0000-0000-0000B3120000}"/>
    <cellStyle name="Comma 17 2 4" xfId="11177" xr:uid="{00000000-0005-0000-0000-0000B4120000}"/>
    <cellStyle name="Comma 17 2 4 2" xfId="17598" xr:uid="{00000000-0005-0000-0000-0000B5120000}"/>
    <cellStyle name="Comma 17 2 5" xfId="3386" xr:uid="{00000000-0005-0000-0000-0000B6120000}"/>
    <cellStyle name="Comma 17 20" xfId="3375" xr:uid="{00000000-0005-0000-0000-0000B7120000}"/>
    <cellStyle name="Comma 17 20 2" xfId="6257" xr:uid="{00000000-0005-0000-0000-0000B8120000}"/>
    <cellStyle name="Comma 17 20 3" xfId="18637" xr:uid="{00000000-0005-0000-0000-0000B9120000}"/>
    <cellStyle name="Comma 17 21" xfId="9660" xr:uid="{00000000-0005-0000-0000-0000BA120000}"/>
    <cellStyle name="Comma 17 21 2" xfId="17595" xr:uid="{00000000-0005-0000-0000-0000BB120000}"/>
    <cellStyle name="Comma 17 22" xfId="9992" xr:uid="{00000000-0005-0000-0000-0000BC120000}"/>
    <cellStyle name="Comma 17 23" xfId="2662" xr:uid="{00000000-0005-0000-0000-0000BD120000}"/>
    <cellStyle name="Comma 17 3" xfId="1361" xr:uid="{00000000-0005-0000-0000-0000BE120000}"/>
    <cellStyle name="Comma 17 3 2" xfId="3388" xr:uid="{00000000-0005-0000-0000-0000BF120000}"/>
    <cellStyle name="Comma 17 4" xfId="3389" xr:uid="{00000000-0005-0000-0000-0000C0120000}"/>
    <cellStyle name="Comma 17 5" xfId="3390" xr:uid="{00000000-0005-0000-0000-0000C1120000}"/>
    <cellStyle name="Comma 17 6" xfId="3391" xr:uid="{00000000-0005-0000-0000-0000C2120000}"/>
    <cellStyle name="Comma 17 7" xfId="3392" xr:uid="{00000000-0005-0000-0000-0000C3120000}"/>
    <cellStyle name="Comma 17 8" xfId="3393" xr:uid="{00000000-0005-0000-0000-0000C4120000}"/>
    <cellStyle name="Comma 17 9" xfId="3394" xr:uid="{00000000-0005-0000-0000-0000C5120000}"/>
    <cellStyle name="Comma 170" xfId="112" xr:uid="{00000000-0005-0000-0000-0000C6120000}"/>
    <cellStyle name="Comma 170 2" xfId="414" xr:uid="{00000000-0005-0000-0000-0000C7120000}"/>
    <cellStyle name="Comma 170 3" xfId="37458" xr:uid="{00000000-0005-0000-0000-0000C8120000}"/>
    <cellStyle name="Comma 171" xfId="113" xr:uid="{00000000-0005-0000-0000-0000C9120000}"/>
    <cellStyle name="Comma 171 2" xfId="415" xr:uid="{00000000-0005-0000-0000-0000CA120000}"/>
    <cellStyle name="Comma 171 3" xfId="37459" xr:uid="{00000000-0005-0000-0000-0000CB120000}"/>
    <cellStyle name="Comma 172" xfId="114" xr:uid="{00000000-0005-0000-0000-0000CC120000}"/>
    <cellStyle name="Comma 172 2" xfId="416" xr:uid="{00000000-0005-0000-0000-0000CD120000}"/>
    <cellStyle name="Comma 172 3" xfId="37460" xr:uid="{00000000-0005-0000-0000-0000CE120000}"/>
    <cellStyle name="Comma 173" xfId="115" xr:uid="{00000000-0005-0000-0000-0000CF120000}"/>
    <cellStyle name="Comma 173 2" xfId="417" xr:uid="{00000000-0005-0000-0000-0000D0120000}"/>
    <cellStyle name="Comma 173 3" xfId="37461" xr:uid="{00000000-0005-0000-0000-0000D1120000}"/>
    <cellStyle name="Comma 174" xfId="116" xr:uid="{00000000-0005-0000-0000-0000D2120000}"/>
    <cellStyle name="Comma 174 2" xfId="418" xr:uid="{00000000-0005-0000-0000-0000D3120000}"/>
    <cellStyle name="Comma 174 3" xfId="37462" xr:uid="{00000000-0005-0000-0000-0000D4120000}"/>
    <cellStyle name="Comma 175" xfId="117" xr:uid="{00000000-0005-0000-0000-0000D5120000}"/>
    <cellStyle name="Comma 175 2" xfId="419" xr:uid="{00000000-0005-0000-0000-0000D6120000}"/>
    <cellStyle name="Comma 175 3" xfId="37463" xr:uid="{00000000-0005-0000-0000-0000D7120000}"/>
    <cellStyle name="Comma 176" xfId="118" xr:uid="{00000000-0005-0000-0000-0000D8120000}"/>
    <cellStyle name="Comma 176 2" xfId="420" xr:uid="{00000000-0005-0000-0000-0000D9120000}"/>
    <cellStyle name="Comma 176 3" xfId="37464" xr:uid="{00000000-0005-0000-0000-0000DA120000}"/>
    <cellStyle name="Comma 177" xfId="119" xr:uid="{00000000-0005-0000-0000-0000DB120000}"/>
    <cellStyle name="Comma 177 2" xfId="421" xr:uid="{00000000-0005-0000-0000-0000DC120000}"/>
    <cellStyle name="Comma 177 3" xfId="37465" xr:uid="{00000000-0005-0000-0000-0000DD120000}"/>
    <cellStyle name="Comma 178" xfId="120" xr:uid="{00000000-0005-0000-0000-0000DE120000}"/>
    <cellStyle name="Comma 178 2" xfId="422" xr:uid="{00000000-0005-0000-0000-0000DF120000}"/>
    <cellStyle name="Comma 178 3" xfId="37466" xr:uid="{00000000-0005-0000-0000-0000E0120000}"/>
    <cellStyle name="Comma 179" xfId="121" xr:uid="{00000000-0005-0000-0000-0000E1120000}"/>
    <cellStyle name="Comma 179 2" xfId="423" xr:uid="{00000000-0005-0000-0000-0000E2120000}"/>
    <cellStyle name="Comma 179 3" xfId="37467" xr:uid="{00000000-0005-0000-0000-0000E3120000}"/>
    <cellStyle name="Comma 18" xfId="122" xr:uid="{00000000-0005-0000-0000-0000E4120000}"/>
    <cellStyle name="Comma 18 2" xfId="953" xr:uid="{00000000-0005-0000-0000-0000E5120000}"/>
    <cellStyle name="Comma 18 2 2" xfId="6258" xr:uid="{00000000-0005-0000-0000-0000E6120000}"/>
    <cellStyle name="Comma 18 2 3" xfId="10335" xr:uid="{00000000-0005-0000-0000-0000E7120000}"/>
    <cellStyle name="Comma 18 2 4" xfId="10346" xr:uid="{00000000-0005-0000-0000-0000E8120000}"/>
    <cellStyle name="Comma 18 2 5" xfId="3395" xr:uid="{00000000-0005-0000-0000-0000E9120000}"/>
    <cellStyle name="Comma 18 3" xfId="1362" xr:uid="{00000000-0005-0000-0000-0000EA120000}"/>
    <cellStyle name="Comma 18 3 2" xfId="9661" xr:uid="{00000000-0005-0000-0000-0000EB120000}"/>
    <cellStyle name="Comma 18 4" xfId="10282" xr:uid="{00000000-0005-0000-0000-0000EC120000}"/>
    <cellStyle name="Comma 18 4 2" xfId="17602" xr:uid="{00000000-0005-0000-0000-0000ED120000}"/>
    <cellStyle name="Comma 18 5" xfId="2663" xr:uid="{00000000-0005-0000-0000-0000EE120000}"/>
    <cellStyle name="Comma 180" xfId="123" xr:uid="{00000000-0005-0000-0000-0000EF120000}"/>
    <cellStyle name="Comma 180 2" xfId="424" xr:uid="{00000000-0005-0000-0000-0000F0120000}"/>
    <cellStyle name="Comma 180 3" xfId="37468" xr:uid="{00000000-0005-0000-0000-0000F1120000}"/>
    <cellStyle name="Comma 181" xfId="124" xr:uid="{00000000-0005-0000-0000-0000F2120000}"/>
    <cellStyle name="Comma 181 2" xfId="425" xr:uid="{00000000-0005-0000-0000-0000F3120000}"/>
    <cellStyle name="Comma 181 3" xfId="37469" xr:uid="{00000000-0005-0000-0000-0000F4120000}"/>
    <cellStyle name="Comma 182" xfId="125" xr:uid="{00000000-0005-0000-0000-0000F5120000}"/>
    <cellStyle name="Comma 182 2" xfId="426" xr:uid="{00000000-0005-0000-0000-0000F6120000}"/>
    <cellStyle name="Comma 182 3" xfId="37470" xr:uid="{00000000-0005-0000-0000-0000F7120000}"/>
    <cellStyle name="Comma 183" xfId="126" xr:uid="{00000000-0005-0000-0000-0000F8120000}"/>
    <cellStyle name="Comma 183 2" xfId="427" xr:uid="{00000000-0005-0000-0000-0000F9120000}"/>
    <cellStyle name="Comma 183 3" xfId="37471" xr:uid="{00000000-0005-0000-0000-0000FA120000}"/>
    <cellStyle name="Comma 184" xfId="127" xr:uid="{00000000-0005-0000-0000-0000FB120000}"/>
    <cellStyle name="Comma 184 2" xfId="428" xr:uid="{00000000-0005-0000-0000-0000FC120000}"/>
    <cellStyle name="Comma 184 3" xfId="37472" xr:uid="{00000000-0005-0000-0000-0000FD120000}"/>
    <cellStyle name="Comma 185" xfId="128" xr:uid="{00000000-0005-0000-0000-0000FE120000}"/>
    <cellStyle name="Comma 185 2" xfId="429" xr:uid="{00000000-0005-0000-0000-0000FF120000}"/>
    <cellStyle name="Comma 185 3" xfId="37473" xr:uid="{00000000-0005-0000-0000-000000130000}"/>
    <cellStyle name="Comma 186" xfId="129" xr:uid="{00000000-0005-0000-0000-000001130000}"/>
    <cellStyle name="Comma 186 2" xfId="430" xr:uid="{00000000-0005-0000-0000-000002130000}"/>
    <cellStyle name="Comma 186 3" xfId="37474" xr:uid="{00000000-0005-0000-0000-000003130000}"/>
    <cellStyle name="Comma 187" xfId="130" xr:uid="{00000000-0005-0000-0000-000004130000}"/>
    <cellStyle name="Comma 187 2" xfId="431" xr:uid="{00000000-0005-0000-0000-000005130000}"/>
    <cellStyle name="Comma 187 3" xfId="37475" xr:uid="{00000000-0005-0000-0000-000006130000}"/>
    <cellStyle name="Comma 188" xfId="131" xr:uid="{00000000-0005-0000-0000-000007130000}"/>
    <cellStyle name="Comma 188 2" xfId="432" xr:uid="{00000000-0005-0000-0000-000008130000}"/>
    <cellStyle name="Comma 188 3" xfId="37476" xr:uid="{00000000-0005-0000-0000-000009130000}"/>
    <cellStyle name="Comma 189" xfId="132" xr:uid="{00000000-0005-0000-0000-00000A130000}"/>
    <cellStyle name="Comma 189 2" xfId="433" xr:uid="{00000000-0005-0000-0000-00000B130000}"/>
    <cellStyle name="Comma 189 3" xfId="37477" xr:uid="{00000000-0005-0000-0000-00000C130000}"/>
    <cellStyle name="Comma 19" xfId="133" xr:uid="{00000000-0005-0000-0000-00000D130000}"/>
    <cellStyle name="Comma 19 2" xfId="954" xr:uid="{00000000-0005-0000-0000-00000E130000}"/>
    <cellStyle name="Comma 19 2 2" xfId="6259" xr:uid="{00000000-0005-0000-0000-00000F130000}"/>
    <cellStyle name="Comma 19 2 2 2" xfId="10712" xr:uid="{00000000-0005-0000-0000-000010130000}"/>
    <cellStyle name="Comma 19 2 2 2 2" xfId="16257" xr:uid="{00000000-0005-0000-0000-000011130000}"/>
    <cellStyle name="Comma 19 2 2 2 2 2" xfId="20468" xr:uid="{00000000-0005-0000-0000-000012130000}"/>
    <cellStyle name="Comma 19 2 2 2 2 3" xfId="33721" xr:uid="{00000000-0005-0000-0000-000013130000}"/>
    <cellStyle name="Comma 19 2 2 2 2 4" xfId="36508" xr:uid="{00000000-0005-0000-0000-000014130000}"/>
    <cellStyle name="Comma 19 2 2 2 3" xfId="20169" xr:uid="{00000000-0005-0000-0000-000015130000}"/>
    <cellStyle name="Comma 19 2 2 2 3 2" xfId="33426" xr:uid="{00000000-0005-0000-0000-000016130000}"/>
    <cellStyle name="Comma 19 2 2 2 3 3" xfId="36214" xr:uid="{00000000-0005-0000-0000-000017130000}"/>
    <cellStyle name="Comma 19 2 2 2 4" xfId="19881" xr:uid="{00000000-0005-0000-0000-000018130000}"/>
    <cellStyle name="Comma 19 2 2 2 5" xfId="33006" xr:uid="{00000000-0005-0000-0000-000019130000}"/>
    <cellStyle name="Comma 19 2 2 2 6" xfId="35964" xr:uid="{00000000-0005-0000-0000-00001A130000}"/>
    <cellStyle name="Comma 19 2 2 3" xfId="20321" xr:uid="{00000000-0005-0000-0000-00001B130000}"/>
    <cellStyle name="Comma 19 2 2 3 2" xfId="33575" xr:uid="{00000000-0005-0000-0000-00001C130000}"/>
    <cellStyle name="Comma 19 2 2 3 3" xfId="36362" xr:uid="{00000000-0005-0000-0000-00001D130000}"/>
    <cellStyle name="Comma 19 2 2 4" xfId="20013" xr:uid="{00000000-0005-0000-0000-00001E130000}"/>
    <cellStyle name="Comma 19 2 2 4 2" xfId="33277" xr:uid="{00000000-0005-0000-0000-00001F130000}"/>
    <cellStyle name="Comma 19 2 2 4 3" xfId="36069" xr:uid="{00000000-0005-0000-0000-000020130000}"/>
    <cellStyle name="Comma 19 2 2 5" xfId="18757" xr:uid="{00000000-0005-0000-0000-000021130000}"/>
    <cellStyle name="Comma 19 2 2 6" xfId="32012" xr:uid="{00000000-0005-0000-0000-000022130000}"/>
    <cellStyle name="Comma 19 2 2 7" xfId="35119" xr:uid="{00000000-0005-0000-0000-000023130000}"/>
    <cellStyle name="Comma 19 2 3" xfId="10065" xr:uid="{00000000-0005-0000-0000-000024130000}"/>
    <cellStyle name="Comma 19 2 3 2" xfId="16006" xr:uid="{00000000-0005-0000-0000-000025130000}"/>
    <cellStyle name="Comma 19 2 3 2 2" xfId="20414" xr:uid="{00000000-0005-0000-0000-000026130000}"/>
    <cellStyle name="Comma 19 2 3 2 3" xfId="33667" xr:uid="{00000000-0005-0000-0000-000027130000}"/>
    <cellStyle name="Comma 19 2 3 2 4" xfId="36454" xr:uid="{00000000-0005-0000-0000-000028130000}"/>
    <cellStyle name="Comma 19 2 3 3" xfId="20115" xr:uid="{00000000-0005-0000-0000-000029130000}"/>
    <cellStyle name="Comma 19 2 3 3 2" xfId="33372" xr:uid="{00000000-0005-0000-0000-00002A130000}"/>
    <cellStyle name="Comma 19 2 3 3 3" xfId="36160" xr:uid="{00000000-0005-0000-0000-00002B130000}"/>
    <cellStyle name="Comma 19 2 3 4" xfId="19087" xr:uid="{00000000-0005-0000-0000-00002C130000}"/>
    <cellStyle name="Comma 19 2 3 5" xfId="32209" xr:uid="{00000000-0005-0000-0000-00002D130000}"/>
    <cellStyle name="Comma 19 2 3 6" xfId="35228" xr:uid="{00000000-0005-0000-0000-00002E130000}"/>
    <cellStyle name="Comma 19 2 4" xfId="11028" xr:uid="{00000000-0005-0000-0000-00002F130000}"/>
    <cellStyle name="Comma 19 2 4 2" xfId="20267" xr:uid="{00000000-0005-0000-0000-000030130000}"/>
    <cellStyle name="Comma 19 2 4 2 2" xfId="33521" xr:uid="{00000000-0005-0000-0000-000031130000}"/>
    <cellStyle name="Comma 19 2 4 2 3" xfId="36308" xr:uid="{00000000-0005-0000-0000-000032130000}"/>
    <cellStyle name="Comma 19 2 4 3" xfId="18967" xr:uid="{00000000-0005-0000-0000-000033130000}"/>
    <cellStyle name="Comma 19 2 4 4" xfId="32148" xr:uid="{00000000-0005-0000-0000-000034130000}"/>
    <cellStyle name="Comma 19 2 4 5" xfId="35168" xr:uid="{00000000-0005-0000-0000-000035130000}"/>
    <cellStyle name="Comma 19 2 5" xfId="19951" xr:uid="{00000000-0005-0000-0000-000036130000}"/>
    <cellStyle name="Comma 19 2 5 2" xfId="33147" xr:uid="{00000000-0005-0000-0000-000037130000}"/>
    <cellStyle name="Comma 19 2 5 3" xfId="36014" xr:uid="{00000000-0005-0000-0000-000038130000}"/>
    <cellStyle name="Comma 19 2 6" xfId="17470" xr:uid="{00000000-0005-0000-0000-000039130000}"/>
    <cellStyle name="Comma 19 2 7" xfId="30726" xr:uid="{00000000-0005-0000-0000-00003A130000}"/>
    <cellStyle name="Comma 19 2 8" xfId="34336" xr:uid="{00000000-0005-0000-0000-00003B130000}"/>
    <cellStyle name="Comma 19 2 9" xfId="3396" xr:uid="{00000000-0005-0000-0000-00003C130000}"/>
    <cellStyle name="Comma 19 3" xfId="1363" xr:uid="{00000000-0005-0000-0000-00003D130000}"/>
    <cellStyle name="Comma 19 3 2" xfId="14304" xr:uid="{00000000-0005-0000-0000-00003E130000}"/>
    <cellStyle name="Comma 19 3 2 2" xfId="27018" xr:uid="{00000000-0005-0000-0000-00003F130000}"/>
    <cellStyle name="Comma 19 3 3" xfId="18638" xr:uid="{00000000-0005-0000-0000-000040130000}"/>
    <cellStyle name="Comma 19 3 4" xfId="22510" xr:uid="{00000000-0005-0000-0000-000041130000}"/>
    <cellStyle name="Comma 19 3 5" xfId="7809" xr:uid="{00000000-0005-0000-0000-000042130000}"/>
    <cellStyle name="Comma 19 4" xfId="8656" xr:uid="{00000000-0005-0000-0000-000043130000}"/>
    <cellStyle name="Comma 19 4 2" xfId="15141" xr:uid="{00000000-0005-0000-0000-000044130000}"/>
    <cellStyle name="Comma 19 4 2 2" xfId="27810" xr:uid="{00000000-0005-0000-0000-000045130000}"/>
    <cellStyle name="Comma 19 4 3" xfId="17603" xr:uid="{00000000-0005-0000-0000-000046130000}"/>
    <cellStyle name="Comma 19 4 4" xfId="22723" xr:uid="{00000000-0005-0000-0000-000047130000}"/>
    <cellStyle name="Comma 19 5" xfId="9662" xr:uid="{00000000-0005-0000-0000-000048130000}"/>
    <cellStyle name="Comma 19 6" xfId="10230" xr:uid="{00000000-0005-0000-0000-000049130000}"/>
    <cellStyle name="Comma 19 7" xfId="6454" xr:uid="{00000000-0005-0000-0000-00004A130000}"/>
    <cellStyle name="Comma 19 7 2" xfId="13074" xr:uid="{00000000-0005-0000-0000-00004B130000}"/>
    <cellStyle name="Comma 19 7 2 2" xfId="25820" xr:uid="{00000000-0005-0000-0000-00004C130000}"/>
    <cellStyle name="Comma 19 7 3" xfId="21203" xr:uid="{00000000-0005-0000-0000-00004D130000}"/>
    <cellStyle name="Comma 19 8" xfId="12060" xr:uid="{00000000-0005-0000-0000-00004E130000}"/>
    <cellStyle name="Comma 19 8 2" xfId="24805" xr:uid="{00000000-0005-0000-0000-00004F130000}"/>
    <cellStyle name="Comma 19 9" xfId="2250" xr:uid="{00000000-0005-0000-0000-000050130000}"/>
    <cellStyle name="Comma 190" xfId="134" xr:uid="{00000000-0005-0000-0000-000051130000}"/>
    <cellStyle name="Comma 190 2" xfId="434" xr:uid="{00000000-0005-0000-0000-000052130000}"/>
    <cellStyle name="Comma 190 3" xfId="37478" xr:uid="{00000000-0005-0000-0000-000053130000}"/>
    <cellStyle name="Comma 191" xfId="135" xr:uid="{00000000-0005-0000-0000-000054130000}"/>
    <cellStyle name="Comma 191 2" xfId="435" xr:uid="{00000000-0005-0000-0000-000055130000}"/>
    <cellStyle name="Comma 191 3" xfId="37479" xr:uid="{00000000-0005-0000-0000-000056130000}"/>
    <cellStyle name="Comma 192" xfId="136" xr:uid="{00000000-0005-0000-0000-000057130000}"/>
    <cellStyle name="Comma 192 2" xfId="436" xr:uid="{00000000-0005-0000-0000-000058130000}"/>
    <cellStyle name="Comma 192 3" xfId="37480" xr:uid="{00000000-0005-0000-0000-000059130000}"/>
    <cellStyle name="Comma 193" xfId="137" xr:uid="{00000000-0005-0000-0000-00005A130000}"/>
    <cellStyle name="Comma 193 2" xfId="437" xr:uid="{00000000-0005-0000-0000-00005B130000}"/>
    <cellStyle name="Comma 193 3" xfId="37481" xr:uid="{00000000-0005-0000-0000-00005C130000}"/>
    <cellStyle name="Comma 194" xfId="138" xr:uid="{00000000-0005-0000-0000-00005D130000}"/>
    <cellStyle name="Comma 194 2" xfId="438" xr:uid="{00000000-0005-0000-0000-00005E130000}"/>
    <cellStyle name="Comma 194 3" xfId="37482" xr:uid="{00000000-0005-0000-0000-00005F130000}"/>
    <cellStyle name="Comma 195" xfId="139" xr:uid="{00000000-0005-0000-0000-000060130000}"/>
    <cellStyle name="Comma 195 2" xfId="439" xr:uid="{00000000-0005-0000-0000-000061130000}"/>
    <cellStyle name="Comma 195 3" xfId="37483" xr:uid="{00000000-0005-0000-0000-000062130000}"/>
    <cellStyle name="Comma 196" xfId="140" xr:uid="{00000000-0005-0000-0000-000063130000}"/>
    <cellStyle name="Comma 196 2" xfId="440" xr:uid="{00000000-0005-0000-0000-000064130000}"/>
    <cellStyle name="Comma 196 3" xfId="37484" xr:uid="{00000000-0005-0000-0000-000065130000}"/>
    <cellStyle name="Comma 197" xfId="141" xr:uid="{00000000-0005-0000-0000-000066130000}"/>
    <cellStyle name="Comma 197 2" xfId="441" xr:uid="{00000000-0005-0000-0000-000067130000}"/>
    <cellStyle name="Comma 197 3" xfId="37485" xr:uid="{00000000-0005-0000-0000-000068130000}"/>
    <cellStyle name="Comma 198" xfId="142" xr:uid="{00000000-0005-0000-0000-000069130000}"/>
    <cellStyle name="Comma 198 2" xfId="442" xr:uid="{00000000-0005-0000-0000-00006A130000}"/>
    <cellStyle name="Comma 198 3" xfId="37486" xr:uid="{00000000-0005-0000-0000-00006B130000}"/>
    <cellStyle name="Comma 199" xfId="143" xr:uid="{00000000-0005-0000-0000-00006C130000}"/>
    <cellStyle name="Comma 199 2" xfId="443" xr:uid="{00000000-0005-0000-0000-00006D130000}"/>
    <cellStyle name="Comma 199 3" xfId="37487" xr:uid="{00000000-0005-0000-0000-00006E130000}"/>
    <cellStyle name="Comma 2" xfId="5" xr:uid="{00000000-0005-0000-0000-00006F130000}"/>
    <cellStyle name="Comma 2 10" xfId="956" xr:uid="{00000000-0005-0000-0000-000070130000}"/>
    <cellStyle name="Comma 2 10 10" xfId="3398" xr:uid="{00000000-0005-0000-0000-000071130000}"/>
    <cellStyle name="Comma 2 10 11" xfId="3399" xr:uid="{00000000-0005-0000-0000-000072130000}"/>
    <cellStyle name="Comma 2 10 12" xfId="3400" xr:uid="{00000000-0005-0000-0000-000073130000}"/>
    <cellStyle name="Comma 2 10 13" xfId="3401" xr:uid="{00000000-0005-0000-0000-000074130000}"/>
    <cellStyle name="Comma 2 10 14" xfId="3402" xr:uid="{00000000-0005-0000-0000-000075130000}"/>
    <cellStyle name="Comma 2 10 15" xfId="3403" xr:uid="{00000000-0005-0000-0000-000076130000}"/>
    <cellStyle name="Comma 2 10 16" xfId="3404" xr:uid="{00000000-0005-0000-0000-000077130000}"/>
    <cellStyle name="Comma 2 10 17" xfId="3405" xr:uid="{00000000-0005-0000-0000-000078130000}"/>
    <cellStyle name="Comma 2 10 18" xfId="3406" xr:uid="{00000000-0005-0000-0000-000079130000}"/>
    <cellStyle name="Comma 2 10 19" xfId="3407" xr:uid="{00000000-0005-0000-0000-00007A130000}"/>
    <cellStyle name="Comma 2 10 2" xfId="1094" xr:uid="{00000000-0005-0000-0000-00007B130000}"/>
    <cellStyle name="Comma 2 10 2 2" xfId="3408" xr:uid="{00000000-0005-0000-0000-00007C130000}"/>
    <cellStyle name="Comma 2 10 2 2 2" xfId="18766" xr:uid="{00000000-0005-0000-0000-00007D130000}"/>
    <cellStyle name="Comma 2 10 2 3" xfId="17605" xr:uid="{00000000-0005-0000-0000-00007E130000}"/>
    <cellStyle name="Comma 2 10 2 4" xfId="2666" xr:uid="{00000000-0005-0000-0000-00007F130000}"/>
    <cellStyle name="Comma 2 10 20" xfId="3397" xr:uid="{00000000-0005-0000-0000-000080130000}"/>
    <cellStyle name="Comma 2 10 20 2" xfId="18701" xr:uid="{00000000-0005-0000-0000-000081130000}"/>
    <cellStyle name="Comma 2 10 21" xfId="9915" xr:uid="{00000000-0005-0000-0000-000082130000}"/>
    <cellStyle name="Comma 2 10 21 2" xfId="17604" xr:uid="{00000000-0005-0000-0000-000083130000}"/>
    <cellStyle name="Comma 2 10 22" xfId="2665" xr:uid="{00000000-0005-0000-0000-000084130000}"/>
    <cellStyle name="Comma 2 10 3" xfId="1320" xr:uid="{00000000-0005-0000-0000-000085130000}"/>
    <cellStyle name="Comma 2 10 3 2" xfId="10337" xr:uid="{00000000-0005-0000-0000-000086130000}"/>
    <cellStyle name="Comma 2 10 3 3" xfId="17606" xr:uid="{00000000-0005-0000-0000-000087130000}"/>
    <cellStyle name="Comma 2 10 3 4" xfId="3409" xr:uid="{00000000-0005-0000-0000-000088130000}"/>
    <cellStyle name="Comma 2 10 4" xfId="3410" xr:uid="{00000000-0005-0000-0000-000089130000}"/>
    <cellStyle name="Comma 2 10 5" xfId="3411" xr:uid="{00000000-0005-0000-0000-00008A130000}"/>
    <cellStyle name="Comma 2 10 6" xfId="3412" xr:uid="{00000000-0005-0000-0000-00008B130000}"/>
    <cellStyle name="Comma 2 10 7" xfId="3413" xr:uid="{00000000-0005-0000-0000-00008C130000}"/>
    <cellStyle name="Comma 2 10 8" xfId="3414" xr:uid="{00000000-0005-0000-0000-00008D130000}"/>
    <cellStyle name="Comma 2 10 9" xfId="3415" xr:uid="{00000000-0005-0000-0000-00008E130000}"/>
    <cellStyle name="Comma 2 100" xfId="34289" xr:uid="{00000000-0005-0000-0000-00008F130000}"/>
    <cellStyle name="Comma 2 101" xfId="37049" xr:uid="{00000000-0005-0000-0000-000090130000}"/>
    <cellStyle name="Comma 2 102" xfId="2181" xr:uid="{00000000-0005-0000-0000-000091130000}"/>
    <cellStyle name="Comma 2 103" xfId="37305" xr:uid="{00000000-0005-0000-0000-000092130000}"/>
    <cellStyle name="Comma 2 104" xfId="37364" xr:uid="{00000000-0005-0000-0000-000093130000}"/>
    <cellStyle name="Comma 2 105" xfId="37848" xr:uid="{00000000-0005-0000-0000-000094130000}"/>
    <cellStyle name="Comma 2 11" xfId="955" xr:uid="{00000000-0005-0000-0000-000095130000}"/>
    <cellStyle name="Comma 2 11 10" xfId="3417" xr:uid="{00000000-0005-0000-0000-000096130000}"/>
    <cellStyle name="Comma 2 11 11" xfId="3418" xr:uid="{00000000-0005-0000-0000-000097130000}"/>
    <cellStyle name="Comma 2 11 12" xfId="3419" xr:uid="{00000000-0005-0000-0000-000098130000}"/>
    <cellStyle name="Comma 2 11 13" xfId="3420" xr:uid="{00000000-0005-0000-0000-000099130000}"/>
    <cellStyle name="Comma 2 11 14" xfId="3421" xr:uid="{00000000-0005-0000-0000-00009A130000}"/>
    <cellStyle name="Comma 2 11 15" xfId="3422" xr:uid="{00000000-0005-0000-0000-00009B130000}"/>
    <cellStyle name="Comma 2 11 16" xfId="3423" xr:uid="{00000000-0005-0000-0000-00009C130000}"/>
    <cellStyle name="Comma 2 11 17" xfId="3424" xr:uid="{00000000-0005-0000-0000-00009D130000}"/>
    <cellStyle name="Comma 2 11 18" xfId="3425" xr:uid="{00000000-0005-0000-0000-00009E130000}"/>
    <cellStyle name="Comma 2 11 19" xfId="3426" xr:uid="{00000000-0005-0000-0000-00009F130000}"/>
    <cellStyle name="Comma 2 11 2" xfId="1364" xr:uid="{00000000-0005-0000-0000-0000A0130000}"/>
    <cellStyle name="Comma 2 11 2 10" xfId="2188" xr:uid="{00000000-0005-0000-0000-0000A1130000}"/>
    <cellStyle name="Comma 2 11 2 2" xfId="3427" xr:uid="{00000000-0005-0000-0000-0000A2130000}"/>
    <cellStyle name="Comma 2 11 2 2 2" xfId="18767" xr:uid="{00000000-0005-0000-0000-0000A3130000}"/>
    <cellStyle name="Comma 2 11 2 3" xfId="2668" xr:uid="{00000000-0005-0000-0000-0000A4130000}"/>
    <cellStyle name="Comma 2 11 2 3 2" xfId="17608" xr:uid="{00000000-0005-0000-0000-0000A5130000}"/>
    <cellStyle name="Comma 2 11 2 4" xfId="7778" xr:uid="{00000000-0005-0000-0000-0000A6130000}"/>
    <cellStyle name="Comma 2 11 2 4 2" xfId="14273" xr:uid="{00000000-0005-0000-0000-0000A7130000}"/>
    <cellStyle name="Comma 2 11 2 4 2 2" xfId="26987" xr:uid="{00000000-0005-0000-0000-0000A8130000}"/>
    <cellStyle name="Comma 2 11 2 4 3" xfId="22480" xr:uid="{00000000-0005-0000-0000-0000A9130000}"/>
    <cellStyle name="Comma 2 11 2 5" xfId="8625" xr:uid="{00000000-0005-0000-0000-0000AA130000}"/>
    <cellStyle name="Comma 2 11 2 5 2" xfId="15110" xr:uid="{00000000-0005-0000-0000-0000AB130000}"/>
    <cellStyle name="Comma 2 11 2 5 2 2" xfId="27780" xr:uid="{00000000-0005-0000-0000-0000AC130000}"/>
    <cellStyle name="Comma 2 11 2 5 3" xfId="22694" xr:uid="{00000000-0005-0000-0000-0000AD130000}"/>
    <cellStyle name="Comma 2 11 2 6" xfId="11235" xr:uid="{00000000-0005-0000-0000-0000AE130000}"/>
    <cellStyle name="Comma 2 11 2 7" xfId="6416" xr:uid="{00000000-0005-0000-0000-0000AF130000}"/>
    <cellStyle name="Comma 2 11 2 7 2" xfId="13039" xr:uid="{00000000-0005-0000-0000-0000B0130000}"/>
    <cellStyle name="Comma 2 11 2 7 2 2" xfId="25785" xr:uid="{00000000-0005-0000-0000-0000B1130000}"/>
    <cellStyle name="Comma 2 11 2 7 3" xfId="21165" xr:uid="{00000000-0005-0000-0000-0000B2130000}"/>
    <cellStyle name="Comma 2 11 2 8" xfId="12041" xr:uid="{00000000-0005-0000-0000-0000B3130000}"/>
    <cellStyle name="Comma 2 11 2 8 2" xfId="24786" xr:uid="{00000000-0005-0000-0000-0000B4130000}"/>
    <cellStyle name="Comma 2 11 2 9" xfId="20917" xr:uid="{00000000-0005-0000-0000-0000B5130000}"/>
    <cellStyle name="Comma 2 11 20" xfId="3416" xr:uid="{00000000-0005-0000-0000-0000B6130000}"/>
    <cellStyle name="Comma 2 11 20 2" xfId="18700" xr:uid="{00000000-0005-0000-0000-0000B7130000}"/>
    <cellStyle name="Comma 2 11 21" xfId="2667" xr:uid="{00000000-0005-0000-0000-0000B8130000}"/>
    <cellStyle name="Comma 2 11 21 2" xfId="17607" xr:uid="{00000000-0005-0000-0000-0000B9130000}"/>
    <cellStyle name="Comma 2 11 22" xfId="7776" xr:uid="{00000000-0005-0000-0000-0000BA130000}"/>
    <cellStyle name="Comma 2 11 22 2" xfId="14271" xr:uid="{00000000-0005-0000-0000-0000BB130000}"/>
    <cellStyle name="Comma 2 11 22 2 2" xfId="26985" xr:uid="{00000000-0005-0000-0000-0000BC130000}"/>
    <cellStyle name="Comma 2 11 22 3" xfId="22478" xr:uid="{00000000-0005-0000-0000-0000BD130000}"/>
    <cellStyle name="Comma 2 11 23" xfId="8623" xr:uid="{00000000-0005-0000-0000-0000BE130000}"/>
    <cellStyle name="Comma 2 11 23 2" xfId="15108" xr:uid="{00000000-0005-0000-0000-0000BF130000}"/>
    <cellStyle name="Comma 2 11 23 2 2" xfId="27778" xr:uid="{00000000-0005-0000-0000-0000C0130000}"/>
    <cellStyle name="Comma 2 11 23 3" xfId="22692" xr:uid="{00000000-0005-0000-0000-0000C1130000}"/>
    <cellStyle name="Comma 2 11 24" xfId="9914" xr:uid="{00000000-0005-0000-0000-0000C2130000}"/>
    <cellStyle name="Comma 2 11 25" xfId="10116" xr:uid="{00000000-0005-0000-0000-0000C3130000}"/>
    <cellStyle name="Comma 2 11 26" xfId="6414" xr:uid="{00000000-0005-0000-0000-0000C4130000}"/>
    <cellStyle name="Comma 2 11 26 2" xfId="13037" xr:uid="{00000000-0005-0000-0000-0000C5130000}"/>
    <cellStyle name="Comma 2 11 26 2 2" xfId="25783" xr:uid="{00000000-0005-0000-0000-0000C6130000}"/>
    <cellStyle name="Comma 2 11 26 3" xfId="21163" xr:uid="{00000000-0005-0000-0000-0000C7130000}"/>
    <cellStyle name="Comma 2 11 27" xfId="12039" xr:uid="{00000000-0005-0000-0000-0000C8130000}"/>
    <cellStyle name="Comma 2 11 27 2" xfId="24784" xr:uid="{00000000-0005-0000-0000-0000C9130000}"/>
    <cellStyle name="Comma 2 11 28" xfId="20915" xr:uid="{00000000-0005-0000-0000-0000CA130000}"/>
    <cellStyle name="Comma 2 11 29" xfId="2186" xr:uid="{00000000-0005-0000-0000-0000CB130000}"/>
    <cellStyle name="Comma 2 11 3" xfId="3428" xr:uid="{00000000-0005-0000-0000-0000CC130000}"/>
    <cellStyle name="Comma 2 11 3 2" xfId="10338" xr:uid="{00000000-0005-0000-0000-0000CD130000}"/>
    <cellStyle name="Comma 2 11 3 3" xfId="17609" xr:uid="{00000000-0005-0000-0000-0000CE130000}"/>
    <cellStyle name="Comma 2 11 4" xfId="3429" xr:uid="{00000000-0005-0000-0000-0000CF130000}"/>
    <cellStyle name="Comma 2 11 5" xfId="3430" xr:uid="{00000000-0005-0000-0000-0000D0130000}"/>
    <cellStyle name="Comma 2 11 6" xfId="3431" xr:uid="{00000000-0005-0000-0000-0000D1130000}"/>
    <cellStyle name="Comma 2 11 7" xfId="3432" xr:uid="{00000000-0005-0000-0000-0000D2130000}"/>
    <cellStyle name="Comma 2 11 8" xfId="3433" xr:uid="{00000000-0005-0000-0000-0000D3130000}"/>
    <cellStyle name="Comma 2 11 9" xfId="3434" xr:uid="{00000000-0005-0000-0000-0000D4130000}"/>
    <cellStyle name="Comma 2 12" xfId="823" xr:uid="{00000000-0005-0000-0000-0000D5130000}"/>
    <cellStyle name="Comma 2 12 10" xfId="3436" xr:uid="{00000000-0005-0000-0000-0000D6130000}"/>
    <cellStyle name="Comma 2 12 11" xfId="3437" xr:uid="{00000000-0005-0000-0000-0000D7130000}"/>
    <cellStyle name="Comma 2 12 12" xfId="3438" xr:uid="{00000000-0005-0000-0000-0000D8130000}"/>
    <cellStyle name="Comma 2 12 13" xfId="3439" xr:uid="{00000000-0005-0000-0000-0000D9130000}"/>
    <cellStyle name="Comma 2 12 14" xfId="3440" xr:uid="{00000000-0005-0000-0000-0000DA130000}"/>
    <cellStyle name="Comma 2 12 15" xfId="3441" xr:uid="{00000000-0005-0000-0000-0000DB130000}"/>
    <cellStyle name="Comma 2 12 16" xfId="3442" xr:uid="{00000000-0005-0000-0000-0000DC130000}"/>
    <cellStyle name="Comma 2 12 17" xfId="3443" xr:uid="{00000000-0005-0000-0000-0000DD130000}"/>
    <cellStyle name="Comma 2 12 18" xfId="3444" xr:uid="{00000000-0005-0000-0000-0000DE130000}"/>
    <cellStyle name="Comma 2 12 19" xfId="3445" xr:uid="{00000000-0005-0000-0000-0000DF130000}"/>
    <cellStyle name="Comma 2 12 2" xfId="1365" xr:uid="{00000000-0005-0000-0000-0000E0130000}"/>
    <cellStyle name="Comma 2 12 2 2" xfId="3446" xr:uid="{00000000-0005-0000-0000-0000E1130000}"/>
    <cellStyle name="Comma 2 12 2 2 2" xfId="18769" xr:uid="{00000000-0005-0000-0000-0000E2130000}"/>
    <cellStyle name="Comma 2 12 2 3" xfId="10179" xr:uid="{00000000-0005-0000-0000-0000E3130000}"/>
    <cellStyle name="Comma 2 12 2 3 2" xfId="16056" xr:uid="{00000000-0005-0000-0000-0000E4130000}"/>
    <cellStyle name="Comma 2 12 2 3 2 2" xfId="28684" xr:uid="{00000000-0005-0000-0000-0000E5130000}"/>
    <cellStyle name="Comma 2 12 2 3 3" xfId="17611" xr:uid="{00000000-0005-0000-0000-0000E6130000}"/>
    <cellStyle name="Comma 2 12 2 3 4" xfId="23649" xr:uid="{00000000-0005-0000-0000-0000E7130000}"/>
    <cellStyle name="Comma 2 12 2 4" xfId="2670" xr:uid="{00000000-0005-0000-0000-0000E8130000}"/>
    <cellStyle name="Comma 2 12 20" xfId="3435" xr:uid="{00000000-0005-0000-0000-0000E9130000}"/>
    <cellStyle name="Comma 2 12 20 2" xfId="18768" xr:uid="{00000000-0005-0000-0000-0000EA130000}"/>
    <cellStyle name="Comma 2 12 21" xfId="10836" xr:uid="{00000000-0005-0000-0000-0000EB130000}"/>
    <cellStyle name="Comma 2 12 21 2" xfId="17610" xr:uid="{00000000-0005-0000-0000-0000EC130000}"/>
    <cellStyle name="Comma 2 12 22" xfId="2669" xr:uid="{00000000-0005-0000-0000-0000ED130000}"/>
    <cellStyle name="Comma 2 12 23" xfId="37790" xr:uid="{00000000-0005-0000-0000-0000EE130000}"/>
    <cellStyle name="Comma 2 12 24" xfId="38068" xr:uid="{00000000-0005-0000-0000-0000EF130000}"/>
    <cellStyle name="Comma 2 12 3" xfId="3447" xr:uid="{00000000-0005-0000-0000-0000F0130000}"/>
    <cellStyle name="Comma 2 12 3 2" xfId="10913" xr:uid="{00000000-0005-0000-0000-0000F1130000}"/>
    <cellStyle name="Comma 2 12 3 2 2" xfId="16396" xr:uid="{00000000-0005-0000-0000-0000F2130000}"/>
    <cellStyle name="Comma 2 12 3 2 2 2" xfId="28938" xr:uid="{00000000-0005-0000-0000-0000F3130000}"/>
    <cellStyle name="Comma 2 12 3 2 3" xfId="23849" xr:uid="{00000000-0005-0000-0000-0000F4130000}"/>
    <cellStyle name="Comma 2 12 4" xfId="3448" xr:uid="{00000000-0005-0000-0000-0000F5130000}"/>
    <cellStyle name="Comma 2 12 5" xfId="3449" xr:uid="{00000000-0005-0000-0000-0000F6130000}"/>
    <cellStyle name="Comma 2 12 6" xfId="3450" xr:uid="{00000000-0005-0000-0000-0000F7130000}"/>
    <cellStyle name="Comma 2 12 7" xfId="3451" xr:uid="{00000000-0005-0000-0000-0000F8130000}"/>
    <cellStyle name="Comma 2 12 8" xfId="3452" xr:uid="{00000000-0005-0000-0000-0000F9130000}"/>
    <cellStyle name="Comma 2 12 9" xfId="3453" xr:uid="{00000000-0005-0000-0000-0000FA130000}"/>
    <cellStyle name="Comma 2 13" xfId="1233" xr:uid="{00000000-0005-0000-0000-0000FB130000}"/>
    <cellStyle name="Comma 2 13 10" xfId="3455" xr:uid="{00000000-0005-0000-0000-0000FC130000}"/>
    <cellStyle name="Comma 2 13 11" xfId="3456" xr:uid="{00000000-0005-0000-0000-0000FD130000}"/>
    <cellStyle name="Comma 2 13 12" xfId="3457" xr:uid="{00000000-0005-0000-0000-0000FE130000}"/>
    <cellStyle name="Comma 2 13 13" xfId="3458" xr:uid="{00000000-0005-0000-0000-0000FF130000}"/>
    <cellStyle name="Comma 2 13 14" xfId="3459" xr:uid="{00000000-0005-0000-0000-000000140000}"/>
    <cellStyle name="Comma 2 13 15" xfId="3460" xr:uid="{00000000-0005-0000-0000-000001140000}"/>
    <cellStyle name="Comma 2 13 16" xfId="3461" xr:uid="{00000000-0005-0000-0000-000002140000}"/>
    <cellStyle name="Comma 2 13 17" xfId="3462" xr:uid="{00000000-0005-0000-0000-000003140000}"/>
    <cellStyle name="Comma 2 13 18" xfId="3463" xr:uid="{00000000-0005-0000-0000-000004140000}"/>
    <cellStyle name="Comma 2 13 19" xfId="3464" xr:uid="{00000000-0005-0000-0000-000005140000}"/>
    <cellStyle name="Comma 2 13 2" xfId="1366" xr:uid="{00000000-0005-0000-0000-000006140000}"/>
    <cellStyle name="Comma 2 13 2 2" xfId="3465" xr:uid="{00000000-0005-0000-0000-000007140000}"/>
    <cellStyle name="Comma 2 13 20" xfId="3454" xr:uid="{00000000-0005-0000-0000-000008140000}"/>
    <cellStyle name="Comma 2 13 20 2" xfId="18770" xr:uid="{00000000-0005-0000-0000-000009140000}"/>
    <cellStyle name="Comma 2 13 21" xfId="10974" xr:uid="{00000000-0005-0000-0000-00000A140000}"/>
    <cellStyle name="Comma 2 13 21 2" xfId="17612" xr:uid="{00000000-0005-0000-0000-00000B140000}"/>
    <cellStyle name="Comma 2 13 22" xfId="2671" xr:uid="{00000000-0005-0000-0000-00000C140000}"/>
    <cellStyle name="Comma 2 13 3" xfId="3466" xr:uid="{00000000-0005-0000-0000-00000D140000}"/>
    <cellStyle name="Comma 2 13 4" xfId="3467" xr:uid="{00000000-0005-0000-0000-00000E140000}"/>
    <cellStyle name="Comma 2 13 5" xfId="3468" xr:uid="{00000000-0005-0000-0000-00000F140000}"/>
    <cellStyle name="Comma 2 13 6" xfId="3469" xr:uid="{00000000-0005-0000-0000-000010140000}"/>
    <cellStyle name="Comma 2 13 7" xfId="3470" xr:uid="{00000000-0005-0000-0000-000011140000}"/>
    <cellStyle name="Comma 2 13 8" xfId="3471" xr:uid="{00000000-0005-0000-0000-000012140000}"/>
    <cellStyle name="Comma 2 13 9" xfId="3472" xr:uid="{00000000-0005-0000-0000-000013140000}"/>
    <cellStyle name="Comma 2 14" xfId="1367" xr:uid="{00000000-0005-0000-0000-000014140000}"/>
    <cellStyle name="Comma 2 14 10" xfId="3474" xr:uid="{00000000-0005-0000-0000-000015140000}"/>
    <cellStyle name="Comma 2 14 11" xfId="3475" xr:uid="{00000000-0005-0000-0000-000016140000}"/>
    <cellStyle name="Comma 2 14 12" xfId="3476" xr:uid="{00000000-0005-0000-0000-000017140000}"/>
    <cellStyle name="Comma 2 14 13" xfId="3477" xr:uid="{00000000-0005-0000-0000-000018140000}"/>
    <cellStyle name="Comma 2 14 14" xfId="3478" xr:uid="{00000000-0005-0000-0000-000019140000}"/>
    <cellStyle name="Comma 2 14 15" xfId="3479" xr:uid="{00000000-0005-0000-0000-00001A140000}"/>
    <cellStyle name="Comma 2 14 16" xfId="3480" xr:uid="{00000000-0005-0000-0000-00001B140000}"/>
    <cellStyle name="Comma 2 14 17" xfId="3481" xr:uid="{00000000-0005-0000-0000-00001C140000}"/>
    <cellStyle name="Comma 2 14 18" xfId="3482" xr:uid="{00000000-0005-0000-0000-00001D140000}"/>
    <cellStyle name="Comma 2 14 19" xfId="3483" xr:uid="{00000000-0005-0000-0000-00001E140000}"/>
    <cellStyle name="Comma 2 14 2" xfId="3484" xr:uid="{00000000-0005-0000-0000-00001F140000}"/>
    <cellStyle name="Comma 2 14 20" xfId="3473" xr:uid="{00000000-0005-0000-0000-000020140000}"/>
    <cellStyle name="Comma 2 14 20 2" xfId="18765" xr:uid="{00000000-0005-0000-0000-000021140000}"/>
    <cellStyle name="Comma 2 14 21" xfId="10961" xr:uid="{00000000-0005-0000-0000-000022140000}"/>
    <cellStyle name="Comma 2 14 21 2" xfId="17613" xr:uid="{00000000-0005-0000-0000-000023140000}"/>
    <cellStyle name="Comma 2 14 22" xfId="2664" xr:uid="{00000000-0005-0000-0000-000024140000}"/>
    <cellStyle name="Comma 2 14 23" xfId="37409" xr:uid="{00000000-0005-0000-0000-000025140000}"/>
    <cellStyle name="Comma 2 14 24" xfId="37893" xr:uid="{00000000-0005-0000-0000-000026140000}"/>
    <cellStyle name="Comma 2 14 3" xfId="3485" xr:uid="{00000000-0005-0000-0000-000027140000}"/>
    <cellStyle name="Comma 2 14 4" xfId="3486" xr:uid="{00000000-0005-0000-0000-000028140000}"/>
    <cellStyle name="Comma 2 14 5" xfId="3487" xr:uid="{00000000-0005-0000-0000-000029140000}"/>
    <cellStyle name="Comma 2 14 6" xfId="3488" xr:uid="{00000000-0005-0000-0000-00002A140000}"/>
    <cellStyle name="Comma 2 14 7" xfId="3489" xr:uid="{00000000-0005-0000-0000-00002B140000}"/>
    <cellStyle name="Comma 2 14 8" xfId="3490" xr:uid="{00000000-0005-0000-0000-00002C140000}"/>
    <cellStyle name="Comma 2 14 9" xfId="3491" xr:uid="{00000000-0005-0000-0000-00002D140000}"/>
    <cellStyle name="Comma 2 15" xfId="1368" xr:uid="{00000000-0005-0000-0000-00002E140000}"/>
    <cellStyle name="Comma 2 15 10" xfId="3493" xr:uid="{00000000-0005-0000-0000-00002F140000}"/>
    <cellStyle name="Comma 2 15 11" xfId="3494" xr:uid="{00000000-0005-0000-0000-000030140000}"/>
    <cellStyle name="Comma 2 15 12" xfId="3495" xr:uid="{00000000-0005-0000-0000-000031140000}"/>
    <cellStyle name="Comma 2 15 13" xfId="3496" xr:uid="{00000000-0005-0000-0000-000032140000}"/>
    <cellStyle name="Comma 2 15 14" xfId="3497" xr:uid="{00000000-0005-0000-0000-000033140000}"/>
    <cellStyle name="Comma 2 15 15" xfId="3498" xr:uid="{00000000-0005-0000-0000-000034140000}"/>
    <cellStyle name="Comma 2 15 16" xfId="3499" xr:uid="{00000000-0005-0000-0000-000035140000}"/>
    <cellStyle name="Comma 2 15 17" xfId="3500" xr:uid="{00000000-0005-0000-0000-000036140000}"/>
    <cellStyle name="Comma 2 15 18" xfId="3501" xr:uid="{00000000-0005-0000-0000-000037140000}"/>
    <cellStyle name="Comma 2 15 19" xfId="3502" xr:uid="{00000000-0005-0000-0000-000038140000}"/>
    <cellStyle name="Comma 2 15 2" xfId="3503" xr:uid="{00000000-0005-0000-0000-000039140000}"/>
    <cellStyle name="Comma 2 15 2 2" xfId="10702" xr:uid="{00000000-0005-0000-0000-00003A140000}"/>
    <cellStyle name="Comma 2 15 2 2 2" xfId="16247" xr:uid="{00000000-0005-0000-0000-00003B140000}"/>
    <cellStyle name="Comma 2 15 2 2 2 2" xfId="20458" xr:uid="{00000000-0005-0000-0000-00003C140000}"/>
    <cellStyle name="Comma 2 15 2 2 2 3" xfId="33711" xr:uid="{00000000-0005-0000-0000-00003D140000}"/>
    <cellStyle name="Comma 2 15 2 2 2 4" xfId="36498" xr:uid="{00000000-0005-0000-0000-00003E140000}"/>
    <cellStyle name="Comma 2 15 2 2 3" xfId="20159" xr:uid="{00000000-0005-0000-0000-00003F140000}"/>
    <cellStyle name="Comma 2 15 2 2 4" xfId="33416" xr:uid="{00000000-0005-0000-0000-000040140000}"/>
    <cellStyle name="Comma 2 15 2 2 5" xfId="36204" xr:uid="{00000000-0005-0000-0000-000041140000}"/>
    <cellStyle name="Comma 2 15 2 3" xfId="20311" xr:uid="{00000000-0005-0000-0000-000042140000}"/>
    <cellStyle name="Comma 2 15 2 3 2" xfId="33565" xr:uid="{00000000-0005-0000-0000-000043140000}"/>
    <cellStyle name="Comma 2 15 2 3 3" xfId="36352" xr:uid="{00000000-0005-0000-0000-000044140000}"/>
    <cellStyle name="Comma 2 15 2 4" xfId="20003" xr:uid="{00000000-0005-0000-0000-000045140000}"/>
    <cellStyle name="Comma 2 15 2 4 2" xfId="33267" xr:uid="{00000000-0005-0000-0000-000046140000}"/>
    <cellStyle name="Comma 2 15 2 4 3" xfId="36059" xr:uid="{00000000-0005-0000-0000-000047140000}"/>
    <cellStyle name="Comma 2 15 20" xfId="3492" xr:uid="{00000000-0005-0000-0000-000048140000}"/>
    <cellStyle name="Comma 2 15 20 2" xfId="19872" xr:uid="{00000000-0005-0000-0000-000049140000}"/>
    <cellStyle name="Comma 2 15 20 2 2" xfId="32997" xr:uid="{00000000-0005-0000-0000-00004A140000}"/>
    <cellStyle name="Comma 2 15 20 2 3" xfId="35955" xr:uid="{00000000-0005-0000-0000-00004B140000}"/>
    <cellStyle name="Comma 2 15 20 3" xfId="18742" xr:uid="{00000000-0005-0000-0000-00004C140000}"/>
    <cellStyle name="Comma 2 15 20 4" xfId="32003" xr:uid="{00000000-0005-0000-0000-00004D140000}"/>
    <cellStyle name="Comma 2 15 20 5" xfId="35109" xr:uid="{00000000-0005-0000-0000-00004E140000}"/>
    <cellStyle name="Comma 2 15 21" xfId="10041" xr:uid="{00000000-0005-0000-0000-00004F140000}"/>
    <cellStyle name="Comma 2 15 21 2" xfId="15996" xr:uid="{00000000-0005-0000-0000-000050140000}"/>
    <cellStyle name="Comma 2 15 21 2 2" xfId="28631" xr:uid="{00000000-0005-0000-0000-000051140000}"/>
    <cellStyle name="Comma 2 15 21 3" xfId="17614" xr:uid="{00000000-0005-0000-0000-000052140000}"/>
    <cellStyle name="Comma 2 15 21 4" xfId="23603" xr:uid="{00000000-0005-0000-0000-000053140000}"/>
    <cellStyle name="Comma 2 15 22" xfId="10832" xr:uid="{00000000-0005-0000-0000-000054140000}"/>
    <cellStyle name="Comma 2 15 22 2" xfId="19077" xr:uid="{00000000-0005-0000-0000-000055140000}"/>
    <cellStyle name="Comma 2 15 22 3" xfId="32199" xr:uid="{00000000-0005-0000-0000-000056140000}"/>
    <cellStyle name="Comma 2 15 22 4" xfId="35218" xr:uid="{00000000-0005-0000-0000-000057140000}"/>
    <cellStyle name="Comma 2 15 23" xfId="18957" xr:uid="{00000000-0005-0000-0000-000058140000}"/>
    <cellStyle name="Comma 2 15 23 2" xfId="32138" xr:uid="{00000000-0005-0000-0000-000059140000}"/>
    <cellStyle name="Comma 2 15 23 3" xfId="35158" xr:uid="{00000000-0005-0000-0000-00005A140000}"/>
    <cellStyle name="Comma 2 15 24" xfId="19941" xr:uid="{00000000-0005-0000-0000-00005B140000}"/>
    <cellStyle name="Comma 2 15 24 2" xfId="33137" xr:uid="{00000000-0005-0000-0000-00005C140000}"/>
    <cellStyle name="Comma 2 15 24 3" xfId="36004" xr:uid="{00000000-0005-0000-0000-00005D140000}"/>
    <cellStyle name="Comma 2 15 25" xfId="17459" xr:uid="{00000000-0005-0000-0000-00005E140000}"/>
    <cellStyle name="Comma 2 15 26" xfId="30713" xr:uid="{00000000-0005-0000-0000-00005F140000}"/>
    <cellStyle name="Comma 2 15 27" xfId="34326" xr:uid="{00000000-0005-0000-0000-000060140000}"/>
    <cellStyle name="Comma 2 15 28" xfId="3183" xr:uid="{00000000-0005-0000-0000-000061140000}"/>
    <cellStyle name="Comma 2 15 3" xfId="3504" xr:uid="{00000000-0005-0000-0000-000062140000}"/>
    <cellStyle name="Comma 2 15 3 2" xfId="20404" xr:uid="{00000000-0005-0000-0000-000063140000}"/>
    <cellStyle name="Comma 2 15 3 2 2" xfId="33657" xr:uid="{00000000-0005-0000-0000-000064140000}"/>
    <cellStyle name="Comma 2 15 3 2 3" xfId="36444" xr:uid="{00000000-0005-0000-0000-000065140000}"/>
    <cellStyle name="Comma 2 15 3 3" xfId="20105" xr:uid="{00000000-0005-0000-0000-000066140000}"/>
    <cellStyle name="Comma 2 15 3 3 2" xfId="33362" xr:uid="{00000000-0005-0000-0000-000067140000}"/>
    <cellStyle name="Comma 2 15 3 3 3" xfId="36150" xr:uid="{00000000-0005-0000-0000-000068140000}"/>
    <cellStyle name="Comma 2 15 4" xfId="3505" xr:uid="{00000000-0005-0000-0000-000069140000}"/>
    <cellStyle name="Comma 2 15 4 2" xfId="20257" xr:uid="{00000000-0005-0000-0000-00006A140000}"/>
    <cellStyle name="Comma 2 15 4 2 2" xfId="33511" xr:uid="{00000000-0005-0000-0000-00006B140000}"/>
    <cellStyle name="Comma 2 15 4 2 3" xfId="36298" xr:uid="{00000000-0005-0000-0000-00006C140000}"/>
    <cellStyle name="Comma 2 15 5" xfId="3506" xr:uid="{00000000-0005-0000-0000-00006D140000}"/>
    <cellStyle name="Comma 2 15 6" xfId="3507" xr:uid="{00000000-0005-0000-0000-00006E140000}"/>
    <cellStyle name="Comma 2 15 7" xfId="3508" xr:uid="{00000000-0005-0000-0000-00006F140000}"/>
    <cellStyle name="Comma 2 15 8" xfId="3509" xr:uid="{00000000-0005-0000-0000-000070140000}"/>
    <cellStyle name="Comma 2 15 9" xfId="3510" xr:uid="{00000000-0005-0000-0000-000071140000}"/>
    <cellStyle name="Comma 2 16" xfId="1369" xr:uid="{00000000-0005-0000-0000-000072140000}"/>
    <cellStyle name="Comma 2 16 10" xfId="3511" xr:uid="{00000000-0005-0000-0000-000073140000}"/>
    <cellStyle name="Comma 2 16 2" xfId="3512" xr:uid="{00000000-0005-0000-0000-000074140000}"/>
    <cellStyle name="Comma 2 16 2 2" xfId="10732" xr:uid="{00000000-0005-0000-0000-000075140000}"/>
    <cellStyle name="Comma 2 16 2 2 2" xfId="16277" xr:uid="{00000000-0005-0000-0000-000076140000}"/>
    <cellStyle name="Comma 2 16 2 2 2 2" xfId="20488" xr:uid="{00000000-0005-0000-0000-000077140000}"/>
    <cellStyle name="Comma 2 16 2 2 2 3" xfId="33741" xr:uid="{00000000-0005-0000-0000-000078140000}"/>
    <cellStyle name="Comma 2 16 2 2 2 4" xfId="36528" xr:uid="{00000000-0005-0000-0000-000079140000}"/>
    <cellStyle name="Comma 2 16 2 2 3" xfId="20189" xr:uid="{00000000-0005-0000-0000-00007A140000}"/>
    <cellStyle name="Comma 2 16 2 2 4" xfId="33446" xr:uid="{00000000-0005-0000-0000-00007B140000}"/>
    <cellStyle name="Comma 2 16 2 2 5" xfId="36234" xr:uid="{00000000-0005-0000-0000-00007C140000}"/>
    <cellStyle name="Comma 2 16 2 3" xfId="20341" xr:uid="{00000000-0005-0000-0000-00007D140000}"/>
    <cellStyle name="Comma 2 16 2 3 2" xfId="33595" xr:uid="{00000000-0005-0000-0000-00007E140000}"/>
    <cellStyle name="Comma 2 16 2 3 3" xfId="36382" xr:uid="{00000000-0005-0000-0000-00007F140000}"/>
    <cellStyle name="Comma 2 16 2 4" xfId="20033" xr:uid="{00000000-0005-0000-0000-000080140000}"/>
    <cellStyle name="Comma 2 16 2 4 2" xfId="33297" xr:uid="{00000000-0005-0000-0000-000081140000}"/>
    <cellStyle name="Comma 2 16 2 4 3" xfId="36089" xr:uid="{00000000-0005-0000-0000-000082140000}"/>
    <cellStyle name="Comma 2 16 3" xfId="10663" xr:uid="{00000000-0005-0000-0000-000083140000}"/>
    <cellStyle name="Comma 2 16 3 2" xfId="16222" xr:uid="{00000000-0005-0000-0000-000084140000}"/>
    <cellStyle name="Comma 2 16 3 2 2" xfId="20434" xr:uid="{00000000-0005-0000-0000-000085140000}"/>
    <cellStyle name="Comma 2 16 3 2 3" xfId="33687" xr:uid="{00000000-0005-0000-0000-000086140000}"/>
    <cellStyle name="Comma 2 16 3 2 4" xfId="36474" xr:uid="{00000000-0005-0000-0000-000087140000}"/>
    <cellStyle name="Comma 2 16 3 3" xfId="20135" xr:uid="{00000000-0005-0000-0000-000088140000}"/>
    <cellStyle name="Comma 2 16 3 3 2" xfId="33392" xr:uid="{00000000-0005-0000-0000-000089140000}"/>
    <cellStyle name="Comma 2 16 3 3 3" xfId="36180" xr:uid="{00000000-0005-0000-0000-00008A140000}"/>
    <cellStyle name="Comma 2 16 3 4" xfId="17615" xr:uid="{00000000-0005-0000-0000-00008B140000}"/>
    <cellStyle name="Comma 2 16 4" xfId="10144" xr:uid="{00000000-0005-0000-0000-00008C140000}"/>
    <cellStyle name="Comma 2 16 4 2" xfId="20287" xr:uid="{00000000-0005-0000-0000-00008D140000}"/>
    <cellStyle name="Comma 2 16 4 2 2" xfId="33541" xr:uid="{00000000-0005-0000-0000-00008E140000}"/>
    <cellStyle name="Comma 2 16 4 2 3" xfId="36328" xr:uid="{00000000-0005-0000-0000-00008F140000}"/>
    <cellStyle name="Comma 2 16 4 3" xfId="19107" xr:uid="{00000000-0005-0000-0000-000090140000}"/>
    <cellStyle name="Comma 2 16 4 4" xfId="32229" xr:uid="{00000000-0005-0000-0000-000091140000}"/>
    <cellStyle name="Comma 2 16 4 5" xfId="35248" xr:uid="{00000000-0005-0000-0000-000092140000}"/>
    <cellStyle name="Comma 2 16 5" xfId="18989" xr:uid="{00000000-0005-0000-0000-000093140000}"/>
    <cellStyle name="Comma 2 16 5 2" xfId="32169" xr:uid="{00000000-0005-0000-0000-000094140000}"/>
    <cellStyle name="Comma 2 16 5 3" xfId="35189" xr:uid="{00000000-0005-0000-0000-000095140000}"/>
    <cellStyle name="Comma 2 16 6" xfId="19979" xr:uid="{00000000-0005-0000-0000-000096140000}"/>
    <cellStyle name="Comma 2 16 6 2" xfId="33243" xr:uid="{00000000-0005-0000-0000-000097140000}"/>
    <cellStyle name="Comma 2 16 6 3" xfId="36035" xr:uid="{00000000-0005-0000-0000-000098140000}"/>
    <cellStyle name="Comma 2 16 7" xfId="17525" xr:uid="{00000000-0005-0000-0000-000099140000}"/>
    <cellStyle name="Comma 2 16 8" xfId="30949" xr:uid="{00000000-0005-0000-0000-00009A140000}"/>
    <cellStyle name="Comma 2 16 9" xfId="34370" xr:uid="{00000000-0005-0000-0000-00009B140000}"/>
    <cellStyle name="Comma 2 17" xfId="1370" xr:uid="{00000000-0005-0000-0000-00009C140000}"/>
    <cellStyle name="Comma 2 17 10" xfId="3514" xr:uid="{00000000-0005-0000-0000-00009D140000}"/>
    <cellStyle name="Comma 2 17 11" xfId="3515" xr:uid="{00000000-0005-0000-0000-00009E140000}"/>
    <cellStyle name="Comma 2 17 12" xfId="3516" xr:uid="{00000000-0005-0000-0000-00009F140000}"/>
    <cellStyle name="Comma 2 17 13" xfId="3517" xr:uid="{00000000-0005-0000-0000-0000A0140000}"/>
    <cellStyle name="Comma 2 17 14" xfId="3518" xr:uid="{00000000-0005-0000-0000-0000A1140000}"/>
    <cellStyle name="Comma 2 17 15" xfId="3519" xr:uid="{00000000-0005-0000-0000-0000A2140000}"/>
    <cellStyle name="Comma 2 17 16" xfId="3520" xr:uid="{00000000-0005-0000-0000-0000A3140000}"/>
    <cellStyle name="Comma 2 17 17" xfId="3521" xr:uid="{00000000-0005-0000-0000-0000A4140000}"/>
    <cellStyle name="Comma 2 17 18" xfId="3522" xr:uid="{00000000-0005-0000-0000-0000A5140000}"/>
    <cellStyle name="Comma 2 17 19" xfId="3523" xr:uid="{00000000-0005-0000-0000-0000A6140000}"/>
    <cellStyle name="Comma 2 17 2" xfId="3524" xr:uid="{00000000-0005-0000-0000-0000A7140000}"/>
    <cellStyle name="Comma 2 17 2 10" xfId="3525" xr:uid="{00000000-0005-0000-0000-0000A8140000}"/>
    <cellStyle name="Comma 2 17 2 10 2" xfId="7903" xr:uid="{00000000-0005-0000-0000-0000A9140000}"/>
    <cellStyle name="Comma 2 17 2 10 2 2" xfId="14397" xr:uid="{00000000-0005-0000-0000-0000AA140000}"/>
    <cellStyle name="Comma 2 17 2 10 2 2 2" xfId="27083" xr:uid="{00000000-0005-0000-0000-0000AB140000}"/>
    <cellStyle name="Comma 2 17 2 10 2 3" xfId="19161" xr:uid="{00000000-0005-0000-0000-0000AC140000}"/>
    <cellStyle name="Comma 2 17 2 10 2 4" xfId="32282" xr:uid="{00000000-0005-0000-0000-0000AD140000}"/>
    <cellStyle name="Comma 2 17 2 10 2 5" xfId="35299" xr:uid="{00000000-0005-0000-0000-0000AE140000}"/>
    <cellStyle name="Comma 2 17 2 10 3" xfId="8826" xr:uid="{00000000-0005-0000-0000-0000AF140000}"/>
    <cellStyle name="Comma 2 17 2 10 3 2" xfId="15240" xr:uid="{00000000-0005-0000-0000-0000B0140000}"/>
    <cellStyle name="Comma 2 17 2 10 3 2 2" xfId="27897" xr:uid="{00000000-0005-0000-0000-0000B1140000}"/>
    <cellStyle name="Comma 2 17 2 10 3 3" xfId="22863" xr:uid="{00000000-0005-0000-0000-0000B2140000}"/>
    <cellStyle name="Comma 2 17 2 10 4" xfId="6709" xr:uid="{00000000-0005-0000-0000-0000B3140000}"/>
    <cellStyle name="Comma 2 17 2 10 4 2" xfId="13288" xr:uid="{00000000-0005-0000-0000-0000B4140000}"/>
    <cellStyle name="Comma 2 17 2 10 4 2 2" xfId="26030" xr:uid="{00000000-0005-0000-0000-0000B5140000}"/>
    <cellStyle name="Comma 2 17 2 10 4 3" xfId="21447" xr:uid="{00000000-0005-0000-0000-0000B6140000}"/>
    <cellStyle name="Comma 2 17 2 10 5" xfId="12224" xr:uid="{00000000-0005-0000-0000-0000B7140000}"/>
    <cellStyle name="Comma 2 17 2 10 5 2" xfId="24970" xr:uid="{00000000-0005-0000-0000-0000B8140000}"/>
    <cellStyle name="Comma 2 17 2 10 6" xfId="17617" xr:uid="{00000000-0005-0000-0000-0000B9140000}"/>
    <cellStyle name="Comma 2 17 2 10 7" xfId="31008" xr:uid="{00000000-0005-0000-0000-0000BA140000}"/>
    <cellStyle name="Comma 2 17 2 10 8" xfId="34428" xr:uid="{00000000-0005-0000-0000-0000BB140000}"/>
    <cellStyle name="Comma 2 17 2 11" xfId="3526" xr:uid="{00000000-0005-0000-0000-0000BC140000}"/>
    <cellStyle name="Comma 2 17 2 11 2" xfId="7904" xr:uid="{00000000-0005-0000-0000-0000BD140000}"/>
    <cellStyle name="Comma 2 17 2 11 2 2" xfId="14398" xr:uid="{00000000-0005-0000-0000-0000BE140000}"/>
    <cellStyle name="Comma 2 17 2 11 2 2 2" xfId="27084" xr:uid="{00000000-0005-0000-0000-0000BF140000}"/>
    <cellStyle name="Comma 2 17 2 11 2 3" xfId="19162" xr:uid="{00000000-0005-0000-0000-0000C0140000}"/>
    <cellStyle name="Comma 2 17 2 11 2 4" xfId="32283" xr:uid="{00000000-0005-0000-0000-0000C1140000}"/>
    <cellStyle name="Comma 2 17 2 11 2 5" xfId="35300" xr:uid="{00000000-0005-0000-0000-0000C2140000}"/>
    <cellStyle name="Comma 2 17 2 11 3" xfId="8827" xr:uid="{00000000-0005-0000-0000-0000C3140000}"/>
    <cellStyle name="Comma 2 17 2 11 3 2" xfId="15241" xr:uid="{00000000-0005-0000-0000-0000C4140000}"/>
    <cellStyle name="Comma 2 17 2 11 3 2 2" xfId="27898" xr:uid="{00000000-0005-0000-0000-0000C5140000}"/>
    <cellStyle name="Comma 2 17 2 11 3 3" xfId="22864" xr:uid="{00000000-0005-0000-0000-0000C6140000}"/>
    <cellStyle name="Comma 2 17 2 11 4" xfId="6710" xr:uid="{00000000-0005-0000-0000-0000C7140000}"/>
    <cellStyle name="Comma 2 17 2 11 4 2" xfId="13289" xr:uid="{00000000-0005-0000-0000-0000C8140000}"/>
    <cellStyle name="Comma 2 17 2 11 4 2 2" xfId="26031" xr:uid="{00000000-0005-0000-0000-0000C9140000}"/>
    <cellStyle name="Comma 2 17 2 11 4 3" xfId="21448" xr:uid="{00000000-0005-0000-0000-0000CA140000}"/>
    <cellStyle name="Comma 2 17 2 11 5" xfId="12225" xr:uid="{00000000-0005-0000-0000-0000CB140000}"/>
    <cellStyle name="Comma 2 17 2 11 5 2" xfId="24971" xr:uid="{00000000-0005-0000-0000-0000CC140000}"/>
    <cellStyle name="Comma 2 17 2 11 6" xfId="17618" xr:uid="{00000000-0005-0000-0000-0000CD140000}"/>
    <cellStyle name="Comma 2 17 2 11 7" xfId="31009" xr:uid="{00000000-0005-0000-0000-0000CE140000}"/>
    <cellStyle name="Comma 2 17 2 11 8" xfId="34429" xr:uid="{00000000-0005-0000-0000-0000CF140000}"/>
    <cellStyle name="Comma 2 17 2 12" xfId="3527" xr:uid="{00000000-0005-0000-0000-0000D0140000}"/>
    <cellStyle name="Comma 2 17 2 12 2" xfId="7905" xr:uid="{00000000-0005-0000-0000-0000D1140000}"/>
    <cellStyle name="Comma 2 17 2 12 2 2" xfId="14399" xr:uid="{00000000-0005-0000-0000-0000D2140000}"/>
    <cellStyle name="Comma 2 17 2 12 2 2 2" xfId="27085" xr:uid="{00000000-0005-0000-0000-0000D3140000}"/>
    <cellStyle name="Comma 2 17 2 12 2 3" xfId="19163" xr:uid="{00000000-0005-0000-0000-0000D4140000}"/>
    <cellStyle name="Comma 2 17 2 12 2 4" xfId="32284" xr:uid="{00000000-0005-0000-0000-0000D5140000}"/>
    <cellStyle name="Comma 2 17 2 12 2 5" xfId="35301" xr:uid="{00000000-0005-0000-0000-0000D6140000}"/>
    <cellStyle name="Comma 2 17 2 12 3" xfId="8828" xr:uid="{00000000-0005-0000-0000-0000D7140000}"/>
    <cellStyle name="Comma 2 17 2 12 3 2" xfId="15242" xr:uid="{00000000-0005-0000-0000-0000D8140000}"/>
    <cellStyle name="Comma 2 17 2 12 3 2 2" xfId="27899" xr:uid="{00000000-0005-0000-0000-0000D9140000}"/>
    <cellStyle name="Comma 2 17 2 12 3 3" xfId="22865" xr:uid="{00000000-0005-0000-0000-0000DA140000}"/>
    <cellStyle name="Comma 2 17 2 12 4" xfId="6711" xr:uid="{00000000-0005-0000-0000-0000DB140000}"/>
    <cellStyle name="Comma 2 17 2 12 4 2" xfId="13290" xr:uid="{00000000-0005-0000-0000-0000DC140000}"/>
    <cellStyle name="Comma 2 17 2 12 4 2 2" xfId="26032" xr:uid="{00000000-0005-0000-0000-0000DD140000}"/>
    <cellStyle name="Comma 2 17 2 12 4 3" xfId="21449" xr:uid="{00000000-0005-0000-0000-0000DE140000}"/>
    <cellStyle name="Comma 2 17 2 12 5" xfId="12226" xr:uid="{00000000-0005-0000-0000-0000DF140000}"/>
    <cellStyle name="Comma 2 17 2 12 5 2" xfId="24972" xr:uid="{00000000-0005-0000-0000-0000E0140000}"/>
    <cellStyle name="Comma 2 17 2 12 6" xfId="17619" xr:uid="{00000000-0005-0000-0000-0000E1140000}"/>
    <cellStyle name="Comma 2 17 2 12 7" xfId="31010" xr:uid="{00000000-0005-0000-0000-0000E2140000}"/>
    <cellStyle name="Comma 2 17 2 12 8" xfId="34430" xr:uid="{00000000-0005-0000-0000-0000E3140000}"/>
    <cellStyle name="Comma 2 17 2 13" xfId="3528" xr:uid="{00000000-0005-0000-0000-0000E4140000}"/>
    <cellStyle name="Comma 2 17 2 13 2" xfId="7906" xr:uid="{00000000-0005-0000-0000-0000E5140000}"/>
    <cellStyle name="Comma 2 17 2 13 2 2" xfId="14400" xr:uid="{00000000-0005-0000-0000-0000E6140000}"/>
    <cellStyle name="Comma 2 17 2 13 2 2 2" xfId="27086" xr:uid="{00000000-0005-0000-0000-0000E7140000}"/>
    <cellStyle name="Comma 2 17 2 13 2 3" xfId="19164" xr:uid="{00000000-0005-0000-0000-0000E8140000}"/>
    <cellStyle name="Comma 2 17 2 13 2 4" xfId="32285" xr:uid="{00000000-0005-0000-0000-0000E9140000}"/>
    <cellStyle name="Comma 2 17 2 13 2 5" xfId="35302" xr:uid="{00000000-0005-0000-0000-0000EA140000}"/>
    <cellStyle name="Comma 2 17 2 13 3" xfId="8829" xr:uid="{00000000-0005-0000-0000-0000EB140000}"/>
    <cellStyle name="Comma 2 17 2 13 3 2" xfId="15243" xr:uid="{00000000-0005-0000-0000-0000EC140000}"/>
    <cellStyle name="Comma 2 17 2 13 3 2 2" xfId="27900" xr:uid="{00000000-0005-0000-0000-0000ED140000}"/>
    <cellStyle name="Comma 2 17 2 13 3 3" xfId="22866" xr:uid="{00000000-0005-0000-0000-0000EE140000}"/>
    <cellStyle name="Comma 2 17 2 13 4" xfId="6712" xr:uid="{00000000-0005-0000-0000-0000EF140000}"/>
    <cellStyle name="Comma 2 17 2 13 4 2" xfId="13291" xr:uid="{00000000-0005-0000-0000-0000F0140000}"/>
    <cellStyle name="Comma 2 17 2 13 4 2 2" xfId="26033" xr:uid="{00000000-0005-0000-0000-0000F1140000}"/>
    <cellStyle name="Comma 2 17 2 13 4 3" xfId="21450" xr:uid="{00000000-0005-0000-0000-0000F2140000}"/>
    <cellStyle name="Comma 2 17 2 13 5" xfId="12227" xr:uid="{00000000-0005-0000-0000-0000F3140000}"/>
    <cellStyle name="Comma 2 17 2 13 5 2" xfId="24973" xr:uid="{00000000-0005-0000-0000-0000F4140000}"/>
    <cellStyle name="Comma 2 17 2 13 6" xfId="17620" xr:uid="{00000000-0005-0000-0000-0000F5140000}"/>
    <cellStyle name="Comma 2 17 2 13 7" xfId="31011" xr:uid="{00000000-0005-0000-0000-0000F6140000}"/>
    <cellStyle name="Comma 2 17 2 13 8" xfId="34431" xr:uid="{00000000-0005-0000-0000-0000F7140000}"/>
    <cellStyle name="Comma 2 17 2 14" xfId="3529" xr:uid="{00000000-0005-0000-0000-0000F8140000}"/>
    <cellStyle name="Comma 2 17 2 14 2" xfId="7907" xr:uid="{00000000-0005-0000-0000-0000F9140000}"/>
    <cellStyle name="Comma 2 17 2 14 2 2" xfId="14401" xr:uid="{00000000-0005-0000-0000-0000FA140000}"/>
    <cellStyle name="Comma 2 17 2 14 2 2 2" xfId="27087" xr:uid="{00000000-0005-0000-0000-0000FB140000}"/>
    <cellStyle name="Comma 2 17 2 14 2 3" xfId="19165" xr:uid="{00000000-0005-0000-0000-0000FC140000}"/>
    <cellStyle name="Comma 2 17 2 14 2 4" xfId="32286" xr:uid="{00000000-0005-0000-0000-0000FD140000}"/>
    <cellStyle name="Comma 2 17 2 14 2 5" xfId="35303" xr:uid="{00000000-0005-0000-0000-0000FE140000}"/>
    <cellStyle name="Comma 2 17 2 14 3" xfId="8830" xr:uid="{00000000-0005-0000-0000-0000FF140000}"/>
    <cellStyle name="Comma 2 17 2 14 3 2" xfId="15244" xr:uid="{00000000-0005-0000-0000-000000150000}"/>
    <cellStyle name="Comma 2 17 2 14 3 2 2" xfId="27901" xr:uid="{00000000-0005-0000-0000-000001150000}"/>
    <cellStyle name="Comma 2 17 2 14 3 3" xfId="22867" xr:uid="{00000000-0005-0000-0000-000002150000}"/>
    <cellStyle name="Comma 2 17 2 14 4" xfId="6713" xr:uid="{00000000-0005-0000-0000-000003150000}"/>
    <cellStyle name="Comma 2 17 2 14 4 2" xfId="13292" xr:uid="{00000000-0005-0000-0000-000004150000}"/>
    <cellStyle name="Comma 2 17 2 14 4 2 2" xfId="26034" xr:uid="{00000000-0005-0000-0000-000005150000}"/>
    <cellStyle name="Comma 2 17 2 14 4 3" xfId="21451" xr:uid="{00000000-0005-0000-0000-000006150000}"/>
    <cellStyle name="Comma 2 17 2 14 5" xfId="12228" xr:uid="{00000000-0005-0000-0000-000007150000}"/>
    <cellStyle name="Comma 2 17 2 14 5 2" xfId="24974" xr:uid="{00000000-0005-0000-0000-000008150000}"/>
    <cellStyle name="Comma 2 17 2 14 6" xfId="17621" xr:uid="{00000000-0005-0000-0000-000009150000}"/>
    <cellStyle name="Comma 2 17 2 14 7" xfId="31012" xr:uid="{00000000-0005-0000-0000-00000A150000}"/>
    <cellStyle name="Comma 2 17 2 14 8" xfId="34432" xr:uid="{00000000-0005-0000-0000-00000B150000}"/>
    <cellStyle name="Comma 2 17 2 15" xfId="3530" xr:uid="{00000000-0005-0000-0000-00000C150000}"/>
    <cellStyle name="Comma 2 17 2 15 2" xfId="7908" xr:uid="{00000000-0005-0000-0000-00000D150000}"/>
    <cellStyle name="Comma 2 17 2 15 2 2" xfId="14402" xr:uid="{00000000-0005-0000-0000-00000E150000}"/>
    <cellStyle name="Comma 2 17 2 15 2 2 2" xfId="27088" xr:uid="{00000000-0005-0000-0000-00000F150000}"/>
    <cellStyle name="Comma 2 17 2 15 2 3" xfId="19166" xr:uid="{00000000-0005-0000-0000-000010150000}"/>
    <cellStyle name="Comma 2 17 2 15 2 4" xfId="32287" xr:uid="{00000000-0005-0000-0000-000011150000}"/>
    <cellStyle name="Comma 2 17 2 15 2 5" xfId="35304" xr:uid="{00000000-0005-0000-0000-000012150000}"/>
    <cellStyle name="Comma 2 17 2 15 3" xfId="8831" xr:uid="{00000000-0005-0000-0000-000013150000}"/>
    <cellStyle name="Comma 2 17 2 15 3 2" xfId="15245" xr:uid="{00000000-0005-0000-0000-000014150000}"/>
    <cellStyle name="Comma 2 17 2 15 3 2 2" xfId="27902" xr:uid="{00000000-0005-0000-0000-000015150000}"/>
    <cellStyle name="Comma 2 17 2 15 3 3" xfId="22868" xr:uid="{00000000-0005-0000-0000-000016150000}"/>
    <cellStyle name="Comma 2 17 2 15 4" xfId="6714" xr:uid="{00000000-0005-0000-0000-000017150000}"/>
    <cellStyle name="Comma 2 17 2 15 4 2" xfId="13293" xr:uid="{00000000-0005-0000-0000-000018150000}"/>
    <cellStyle name="Comma 2 17 2 15 4 2 2" xfId="26035" xr:uid="{00000000-0005-0000-0000-000019150000}"/>
    <cellStyle name="Comma 2 17 2 15 4 3" xfId="21452" xr:uid="{00000000-0005-0000-0000-00001A150000}"/>
    <cellStyle name="Comma 2 17 2 15 5" xfId="12229" xr:uid="{00000000-0005-0000-0000-00001B150000}"/>
    <cellStyle name="Comma 2 17 2 15 5 2" xfId="24975" xr:uid="{00000000-0005-0000-0000-00001C150000}"/>
    <cellStyle name="Comma 2 17 2 15 6" xfId="17622" xr:uid="{00000000-0005-0000-0000-00001D150000}"/>
    <cellStyle name="Comma 2 17 2 15 7" xfId="31013" xr:uid="{00000000-0005-0000-0000-00001E150000}"/>
    <cellStyle name="Comma 2 17 2 15 8" xfId="34433" xr:uid="{00000000-0005-0000-0000-00001F150000}"/>
    <cellStyle name="Comma 2 17 2 16" xfId="3531" xr:uid="{00000000-0005-0000-0000-000020150000}"/>
    <cellStyle name="Comma 2 17 2 16 2" xfId="7909" xr:uid="{00000000-0005-0000-0000-000021150000}"/>
    <cellStyle name="Comma 2 17 2 16 2 2" xfId="14403" xr:uid="{00000000-0005-0000-0000-000022150000}"/>
    <cellStyle name="Comma 2 17 2 16 2 2 2" xfId="27089" xr:uid="{00000000-0005-0000-0000-000023150000}"/>
    <cellStyle name="Comma 2 17 2 16 2 3" xfId="19167" xr:uid="{00000000-0005-0000-0000-000024150000}"/>
    <cellStyle name="Comma 2 17 2 16 2 4" xfId="32288" xr:uid="{00000000-0005-0000-0000-000025150000}"/>
    <cellStyle name="Comma 2 17 2 16 2 5" xfId="35305" xr:uid="{00000000-0005-0000-0000-000026150000}"/>
    <cellStyle name="Comma 2 17 2 16 3" xfId="8832" xr:uid="{00000000-0005-0000-0000-000027150000}"/>
    <cellStyle name="Comma 2 17 2 16 3 2" xfId="15246" xr:uid="{00000000-0005-0000-0000-000028150000}"/>
    <cellStyle name="Comma 2 17 2 16 3 2 2" xfId="27903" xr:uid="{00000000-0005-0000-0000-000029150000}"/>
    <cellStyle name="Comma 2 17 2 16 3 3" xfId="22869" xr:uid="{00000000-0005-0000-0000-00002A150000}"/>
    <cellStyle name="Comma 2 17 2 16 4" xfId="6715" xr:uid="{00000000-0005-0000-0000-00002B150000}"/>
    <cellStyle name="Comma 2 17 2 16 4 2" xfId="13294" xr:uid="{00000000-0005-0000-0000-00002C150000}"/>
    <cellStyle name="Comma 2 17 2 16 4 2 2" xfId="26036" xr:uid="{00000000-0005-0000-0000-00002D150000}"/>
    <cellStyle name="Comma 2 17 2 16 4 3" xfId="21453" xr:uid="{00000000-0005-0000-0000-00002E150000}"/>
    <cellStyle name="Comma 2 17 2 16 5" xfId="12230" xr:uid="{00000000-0005-0000-0000-00002F150000}"/>
    <cellStyle name="Comma 2 17 2 16 5 2" xfId="24976" xr:uid="{00000000-0005-0000-0000-000030150000}"/>
    <cellStyle name="Comma 2 17 2 16 6" xfId="17623" xr:uid="{00000000-0005-0000-0000-000031150000}"/>
    <cellStyle name="Comma 2 17 2 16 7" xfId="31014" xr:uid="{00000000-0005-0000-0000-000032150000}"/>
    <cellStyle name="Comma 2 17 2 16 8" xfId="34434" xr:uid="{00000000-0005-0000-0000-000033150000}"/>
    <cellStyle name="Comma 2 17 2 17" xfId="3532" xr:uid="{00000000-0005-0000-0000-000034150000}"/>
    <cellStyle name="Comma 2 17 2 17 2" xfId="7910" xr:uid="{00000000-0005-0000-0000-000035150000}"/>
    <cellStyle name="Comma 2 17 2 17 2 2" xfId="14404" xr:uid="{00000000-0005-0000-0000-000036150000}"/>
    <cellStyle name="Comma 2 17 2 17 2 2 2" xfId="27090" xr:uid="{00000000-0005-0000-0000-000037150000}"/>
    <cellStyle name="Comma 2 17 2 17 2 3" xfId="19168" xr:uid="{00000000-0005-0000-0000-000038150000}"/>
    <cellStyle name="Comma 2 17 2 17 2 4" xfId="32289" xr:uid="{00000000-0005-0000-0000-000039150000}"/>
    <cellStyle name="Comma 2 17 2 17 2 5" xfId="35306" xr:uid="{00000000-0005-0000-0000-00003A150000}"/>
    <cellStyle name="Comma 2 17 2 17 3" xfId="8833" xr:uid="{00000000-0005-0000-0000-00003B150000}"/>
    <cellStyle name="Comma 2 17 2 17 3 2" xfId="15247" xr:uid="{00000000-0005-0000-0000-00003C150000}"/>
    <cellStyle name="Comma 2 17 2 17 3 2 2" xfId="27904" xr:uid="{00000000-0005-0000-0000-00003D150000}"/>
    <cellStyle name="Comma 2 17 2 17 3 3" xfId="22870" xr:uid="{00000000-0005-0000-0000-00003E150000}"/>
    <cellStyle name="Comma 2 17 2 17 4" xfId="6716" xr:uid="{00000000-0005-0000-0000-00003F150000}"/>
    <cellStyle name="Comma 2 17 2 17 4 2" xfId="13295" xr:uid="{00000000-0005-0000-0000-000040150000}"/>
    <cellStyle name="Comma 2 17 2 17 4 2 2" xfId="26037" xr:uid="{00000000-0005-0000-0000-000041150000}"/>
    <cellStyle name="Comma 2 17 2 17 4 3" xfId="21454" xr:uid="{00000000-0005-0000-0000-000042150000}"/>
    <cellStyle name="Comma 2 17 2 17 5" xfId="12231" xr:uid="{00000000-0005-0000-0000-000043150000}"/>
    <cellStyle name="Comma 2 17 2 17 5 2" xfId="24977" xr:uid="{00000000-0005-0000-0000-000044150000}"/>
    <cellStyle name="Comma 2 17 2 17 6" xfId="17624" xr:uid="{00000000-0005-0000-0000-000045150000}"/>
    <cellStyle name="Comma 2 17 2 17 7" xfId="31015" xr:uid="{00000000-0005-0000-0000-000046150000}"/>
    <cellStyle name="Comma 2 17 2 17 8" xfId="34435" xr:uid="{00000000-0005-0000-0000-000047150000}"/>
    <cellStyle name="Comma 2 17 2 18" xfId="3533" xr:uid="{00000000-0005-0000-0000-000048150000}"/>
    <cellStyle name="Comma 2 17 2 18 2" xfId="7911" xr:uid="{00000000-0005-0000-0000-000049150000}"/>
    <cellStyle name="Comma 2 17 2 18 2 2" xfId="14405" xr:uid="{00000000-0005-0000-0000-00004A150000}"/>
    <cellStyle name="Comma 2 17 2 18 2 2 2" xfId="27091" xr:uid="{00000000-0005-0000-0000-00004B150000}"/>
    <cellStyle name="Comma 2 17 2 18 2 3" xfId="19169" xr:uid="{00000000-0005-0000-0000-00004C150000}"/>
    <cellStyle name="Comma 2 17 2 18 2 4" xfId="32290" xr:uid="{00000000-0005-0000-0000-00004D150000}"/>
    <cellStyle name="Comma 2 17 2 18 2 5" xfId="35307" xr:uid="{00000000-0005-0000-0000-00004E150000}"/>
    <cellStyle name="Comma 2 17 2 18 3" xfId="8834" xr:uid="{00000000-0005-0000-0000-00004F150000}"/>
    <cellStyle name="Comma 2 17 2 18 3 2" xfId="15248" xr:uid="{00000000-0005-0000-0000-000050150000}"/>
    <cellStyle name="Comma 2 17 2 18 3 2 2" xfId="27905" xr:uid="{00000000-0005-0000-0000-000051150000}"/>
    <cellStyle name="Comma 2 17 2 18 3 3" xfId="22871" xr:uid="{00000000-0005-0000-0000-000052150000}"/>
    <cellStyle name="Comma 2 17 2 18 4" xfId="6717" xr:uid="{00000000-0005-0000-0000-000053150000}"/>
    <cellStyle name="Comma 2 17 2 18 4 2" xfId="13296" xr:uid="{00000000-0005-0000-0000-000054150000}"/>
    <cellStyle name="Comma 2 17 2 18 4 2 2" xfId="26038" xr:uid="{00000000-0005-0000-0000-000055150000}"/>
    <cellStyle name="Comma 2 17 2 18 4 3" xfId="21455" xr:uid="{00000000-0005-0000-0000-000056150000}"/>
    <cellStyle name="Comma 2 17 2 18 5" xfId="12232" xr:uid="{00000000-0005-0000-0000-000057150000}"/>
    <cellStyle name="Comma 2 17 2 18 5 2" xfId="24978" xr:uid="{00000000-0005-0000-0000-000058150000}"/>
    <cellStyle name="Comma 2 17 2 18 6" xfId="17625" xr:uid="{00000000-0005-0000-0000-000059150000}"/>
    <cellStyle name="Comma 2 17 2 18 7" xfId="31016" xr:uid="{00000000-0005-0000-0000-00005A150000}"/>
    <cellStyle name="Comma 2 17 2 18 8" xfId="34436" xr:uid="{00000000-0005-0000-0000-00005B150000}"/>
    <cellStyle name="Comma 2 17 2 19" xfId="3534" xr:uid="{00000000-0005-0000-0000-00005C150000}"/>
    <cellStyle name="Comma 2 17 2 19 2" xfId="7912" xr:uid="{00000000-0005-0000-0000-00005D150000}"/>
    <cellStyle name="Comma 2 17 2 19 2 2" xfId="14406" xr:uid="{00000000-0005-0000-0000-00005E150000}"/>
    <cellStyle name="Comma 2 17 2 19 2 2 2" xfId="27092" xr:uid="{00000000-0005-0000-0000-00005F150000}"/>
    <cellStyle name="Comma 2 17 2 19 2 3" xfId="19170" xr:uid="{00000000-0005-0000-0000-000060150000}"/>
    <cellStyle name="Comma 2 17 2 19 2 4" xfId="32291" xr:uid="{00000000-0005-0000-0000-000061150000}"/>
    <cellStyle name="Comma 2 17 2 19 2 5" xfId="35308" xr:uid="{00000000-0005-0000-0000-000062150000}"/>
    <cellStyle name="Comma 2 17 2 19 3" xfId="8835" xr:uid="{00000000-0005-0000-0000-000063150000}"/>
    <cellStyle name="Comma 2 17 2 19 3 2" xfId="15249" xr:uid="{00000000-0005-0000-0000-000064150000}"/>
    <cellStyle name="Comma 2 17 2 19 3 2 2" xfId="27906" xr:uid="{00000000-0005-0000-0000-000065150000}"/>
    <cellStyle name="Comma 2 17 2 19 3 3" xfId="22872" xr:uid="{00000000-0005-0000-0000-000066150000}"/>
    <cellStyle name="Comma 2 17 2 19 4" xfId="6718" xr:uid="{00000000-0005-0000-0000-000067150000}"/>
    <cellStyle name="Comma 2 17 2 19 4 2" xfId="13297" xr:uid="{00000000-0005-0000-0000-000068150000}"/>
    <cellStyle name="Comma 2 17 2 19 4 2 2" xfId="26039" xr:uid="{00000000-0005-0000-0000-000069150000}"/>
    <cellStyle name="Comma 2 17 2 19 4 3" xfId="21456" xr:uid="{00000000-0005-0000-0000-00006A150000}"/>
    <cellStyle name="Comma 2 17 2 19 5" xfId="12233" xr:uid="{00000000-0005-0000-0000-00006B150000}"/>
    <cellStyle name="Comma 2 17 2 19 5 2" xfId="24979" xr:uid="{00000000-0005-0000-0000-00006C150000}"/>
    <cellStyle name="Comma 2 17 2 19 6" xfId="17626" xr:uid="{00000000-0005-0000-0000-00006D150000}"/>
    <cellStyle name="Comma 2 17 2 19 7" xfId="31017" xr:uid="{00000000-0005-0000-0000-00006E150000}"/>
    <cellStyle name="Comma 2 17 2 19 8" xfId="34437" xr:uid="{00000000-0005-0000-0000-00006F150000}"/>
    <cellStyle name="Comma 2 17 2 2" xfId="3535" xr:uid="{00000000-0005-0000-0000-000070150000}"/>
    <cellStyle name="Comma 2 17 2 2 2" xfId="7913" xr:uid="{00000000-0005-0000-0000-000071150000}"/>
    <cellStyle name="Comma 2 17 2 2 2 2" xfId="14407" xr:uid="{00000000-0005-0000-0000-000072150000}"/>
    <cellStyle name="Comma 2 17 2 2 2 2 2" xfId="27093" xr:uid="{00000000-0005-0000-0000-000073150000}"/>
    <cellStyle name="Comma 2 17 2 2 2 3" xfId="19171" xr:uid="{00000000-0005-0000-0000-000074150000}"/>
    <cellStyle name="Comma 2 17 2 2 2 4" xfId="32292" xr:uid="{00000000-0005-0000-0000-000075150000}"/>
    <cellStyle name="Comma 2 17 2 2 2 5" xfId="35309" xr:uid="{00000000-0005-0000-0000-000076150000}"/>
    <cellStyle name="Comma 2 17 2 2 3" xfId="8836" xr:uid="{00000000-0005-0000-0000-000077150000}"/>
    <cellStyle name="Comma 2 17 2 2 3 2" xfId="15250" xr:uid="{00000000-0005-0000-0000-000078150000}"/>
    <cellStyle name="Comma 2 17 2 2 3 2 2" xfId="27907" xr:uid="{00000000-0005-0000-0000-000079150000}"/>
    <cellStyle name="Comma 2 17 2 2 3 3" xfId="22873" xr:uid="{00000000-0005-0000-0000-00007A150000}"/>
    <cellStyle name="Comma 2 17 2 2 4" xfId="6719" xr:uid="{00000000-0005-0000-0000-00007B150000}"/>
    <cellStyle name="Comma 2 17 2 2 4 2" xfId="13298" xr:uid="{00000000-0005-0000-0000-00007C150000}"/>
    <cellStyle name="Comma 2 17 2 2 4 2 2" xfId="26040" xr:uid="{00000000-0005-0000-0000-00007D150000}"/>
    <cellStyle name="Comma 2 17 2 2 4 3" xfId="21457" xr:uid="{00000000-0005-0000-0000-00007E150000}"/>
    <cellStyle name="Comma 2 17 2 2 5" xfId="12234" xr:uid="{00000000-0005-0000-0000-00007F150000}"/>
    <cellStyle name="Comma 2 17 2 2 5 2" xfId="24980" xr:uid="{00000000-0005-0000-0000-000080150000}"/>
    <cellStyle name="Comma 2 17 2 2 6" xfId="17627" xr:uid="{00000000-0005-0000-0000-000081150000}"/>
    <cellStyle name="Comma 2 17 2 2 7" xfId="31018" xr:uid="{00000000-0005-0000-0000-000082150000}"/>
    <cellStyle name="Comma 2 17 2 2 8" xfId="34438" xr:uid="{00000000-0005-0000-0000-000083150000}"/>
    <cellStyle name="Comma 2 17 2 20" xfId="7902" xr:uid="{00000000-0005-0000-0000-000084150000}"/>
    <cellStyle name="Comma 2 17 2 20 2" xfId="14396" xr:uid="{00000000-0005-0000-0000-000085150000}"/>
    <cellStyle name="Comma 2 17 2 20 2 2" xfId="27082" xr:uid="{00000000-0005-0000-0000-000086150000}"/>
    <cellStyle name="Comma 2 17 2 20 3" xfId="19160" xr:uid="{00000000-0005-0000-0000-000087150000}"/>
    <cellStyle name="Comma 2 17 2 20 4" xfId="32281" xr:uid="{00000000-0005-0000-0000-000088150000}"/>
    <cellStyle name="Comma 2 17 2 20 5" xfId="35298" xr:uid="{00000000-0005-0000-0000-000089150000}"/>
    <cellStyle name="Comma 2 17 2 21" xfId="8825" xr:uid="{00000000-0005-0000-0000-00008A150000}"/>
    <cellStyle name="Comma 2 17 2 21 2" xfId="15239" xr:uid="{00000000-0005-0000-0000-00008B150000}"/>
    <cellStyle name="Comma 2 17 2 21 2 2" xfId="27896" xr:uid="{00000000-0005-0000-0000-00008C150000}"/>
    <cellStyle name="Comma 2 17 2 21 3" xfId="22862" xr:uid="{00000000-0005-0000-0000-00008D150000}"/>
    <cellStyle name="Comma 2 17 2 22" xfId="6708" xr:uid="{00000000-0005-0000-0000-00008E150000}"/>
    <cellStyle name="Comma 2 17 2 22 2" xfId="13287" xr:uid="{00000000-0005-0000-0000-00008F150000}"/>
    <cellStyle name="Comma 2 17 2 22 2 2" xfId="26029" xr:uid="{00000000-0005-0000-0000-000090150000}"/>
    <cellStyle name="Comma 2 17 2 22 3" xfId="21446" xr:uid="{00000000-0005-0000-0000-000091150000}"/>
    <cellStyle name="Comma 2 17 2 23" xfId="12223" xr:uid="{00000000-0005-0000-0000-000092150000}"/>
    <cellStyle name="Comma 2 17 2 23 2" xfId="24969" xr:uid="{00000000-0005-0000-0000-000093150000}"/>
    <cellStyle name="Comma 2 17 2 24" xfId="17616" xr:uid="{00000000-0005-0000-0000-000094150000}"/>
    <cellStyle name="Comma 2 17 2 25" xfId="31007" xr:uid="{00000000-0005-0000-0000-000095150000}"/>
    <cellStyle name="Comma 2 17 2 26" xfId="34427" xr:uid="{00000000-0005-0000-0000-000096150000}"/>
    <cellStyle name="Comma 2 17 2 3" xfId="3536" xr:uid="{00000000-0005-0000-0000-000097150000}"/>
    <cellStyle name="Comma 2 17 2 3 2" xfId="7914" xr:uid="{00000000-0005-0000-0000-000098150000}"/>
    <cellStyle name="Comma 2 17 2 3 2 2" xfId="14408" xr:uid="{00000000-0005-0000-0000-000099150000}"/>
    <cellStyle name="Comma 2 17 2 3 2 2 2" xfId="27094" xr:uid="{00000000-0005-0000-0000-00009A150000}"/>
    <cellStyle name="Comma 2 17 2 3 2 3" xfId="19172" xr:uid="{00000000-0005-0000-0000-00009B150000}"/>
    <cellStyle name="Comma 2 17 2 3 2 4" xfId="32293" xr:uid="{00000000-0005-0000-0000-00009C150000}"/>
    <cellStyle name="Comma 2 17 2 3 2 5" xfId="35310" xr:uid="{00000000-0005-0000-0000-00009D150000}"/>
    <cellStyle name="Comma 2 17 2 3 3" xfId="8837" xr:uid="{00000000-0005-0000-0000-00009E150000}"/>
    <cellStyle name="Comma 2 17 2 3 3 2" xfId="15251" xr:uid="{00000000-0005-0000-0000-00009F150000}"/>
    <cellStyle name="Comma 2 17 2 3 3 2 2" xfId="27908" xr:uid="{00000000-0005-0000-0000-0000A0150000}"/>
    <cellStyle name="Comma 2 17 2 3 3 3" xfId="22874" xr:uid="{00000000-0005-0000-0000-0000A1150000}"/>
    <cellStyle name="Comma 2 17 2 3 4" xfId="6720" xr:uid="{00000000-0005-0000-0000-0000A2150000}"/>
    <cellStyle name="Comma 2 17 2 3 4 2" xfId="13299" xr:uid="{00000000-0005-0000-0000-0000A3150000}"/>
    <cellStyle name="Comma 2 17 2 3 4 2 2" xfId="26041" xr:uid="{00000000-0005-0000-0000-0000A4150000}"/>
    <cellStyle name="Comma 2 17 2 3 4 3" xfId="21458" xr:uid="{00000000-0005-0000-0000-0000A5150000}"/>
    <cellStyle name="Comma 2 17 2 3 5" xfId="12235" xr:uid="{00000000-0005-0000-0000-0000A6150000}"/>
    <cellStyle name="Comma 2 17 2 3 5 2" xfId="24981" xr:uid="{00000000-0005-0000-0000-0000A7150000}"/>
    <cellStyle name="Comma 2 17 2 3 6" xfId="17628" xr:uid="{00000000-0005-0000-0000-0000A8150000}"/>
    <cellStyle name="Comma 2 17 2 3 7" xfId="31019" xr:uid="{00000000-0005-0000-0000-0000A9150000}"/>
    <cellStyle name="Comma 2 17 2 3 8" xfId="34439" xr:uid="{00000000-0005-0000-0000-0000AA150000}"/>
    <cellStyle name="Comma 2 17 2 4" xfId="3537" xr:uid="{00000000-0005-0000-0000-0000AB150000}"/>
    <cellStyle name="Comma 2 17 2 4 2" xfId="7915" xr:uid="{00000000-0005-0000-0000-0000AC150000}"/>
    <cellStyle name="Comma 2 17 2 4 2 2" xfId="14409" xr:uid="{00000000-0005-0000-0000-0000AD150000}"/>
    <cellStyle name="Comma 2 17 2 4 2 2 2" xfId="27095" xr:uid="{00000000-0005-0000-0000-0000AE150000}"/>
    <cellStyle name="Comma 2 17 2 4 2 3" xfId="19173" xr:uid="{00000000-0005-0000-0000-0000AF150000}"/>
    <cellStyle name="Comma 2 17 2 4 2 4" xfId="32294" xr:uid="{00000000-0005-0000-0000-0000B0150000}"/>
    <cellStyle name="Comma 2 17 2 4 2 5" xfId="35311" xr:uid="{00000000-0005-0000-0000-0000B1150000}"/>
    <cellStyle name="Comma 2 17 2 4 3" xfId="8838" xr:uid="{00000000-0005-0000-0000-0000B2150000}"/>
    <cellStyle name="Comma 2 17 2 4 3 2" xfId="15252" xr:uid="{00000000-0005-0000-0000-0000B3150000}"/>
    <cellStyle name="Comma 2 17 2 4 3 2 2" xfId="27909" xr:uid="{00000000-0005-0000-0000-0000B4150000}"/>
    <cellStyle name="Comma 2 17 2 4 3 3" xfId="22875" xr:uid="{00000000-0005-0000-0000-0000B5150000}"/>
    <cellStyle name="Comma 2 17 2 4 4" xfId="6721" xr:uid="{00000000-0005-0000-0000-0000B6150000}"/>
    <cellStyle name="Comma 2 17 2 4 4 2" xfId="13300" xr:uid="{00000000-0005-0000-0000-0000B7150000}"/>
    <cellStyle name="Comma 2 17 2 4 4 2 2" xfId="26042" xr:uid="{00000000-0005-0000-0000-0000B8150000}"/>
    <cellStyle name="Comma 2 17 2 4 4 3" xfId="21459" xr:uid="{00000000-0005-0000-0000-0000B9150000}"/>
    <cellStyle name="Comma 2 17 2 4 5" xfId="12236" xr:uid="{00000000-0005-0000-0000-0000BA150000}"/>
    <cellStyle name="Comma 2 17 2 4 5 2" xfId="24982" xr:uid="{00000000-0005-0000-0000-0000BB150000}"/>
    <cellStyle name="Comma 2 17 2 4 6" xfId="17629" xr:uid="{00000000-0005-0000-0000-0000BC150000}"/>
    <cellStyle name="Comma 2 17 2 4 7" xfId="31020" xr:uid="{00000000-0005-0000-0000-0000BD150000}"/>
    <cellStyle name="Comma 2 17 2 4 8" xfId="34440" xr:uid="{00000000-0005-0000-0000-0000BE150000}"/>
    <cellStyle name="Comma 2 17 2 5" xfId="3538" xr:uid="{00000000-0005-0000-0000-0000BF150000}"/>
    <cellStyle name="Comma 2 17 2 5 2" xfId="7916" xr:uid="{00000000-0005-0000-0000-0000C0150000}"/>
    <cellStyle name="Comma 2 17 2 5 2 2" xfId="14410" xr:uid="{00000000-0005-0000-0000-0000C1150000}"/>
    <cellStyle name="Comma 2 17 2 5 2 2 2" xfId="27096" xr:uid="{00000000-0005-0000-0000-0000C2150000}"/>
    <cellStyle name="Comma 2 17 2 5 2 3" xfId="19174" xr:uid="{00000000-0005-0000-0000-0000C3150000}"/>
    <cellStyle name="Comma 2 17 2 5 2 4" xfId="32295" xr:uid="{00000000-0005-0000-0000-0000C4150000}"/>
    <cellStyle name="Comma 2 17 2 5 2 5" xfId="35312" xr:uid="{00000000-0005-0000-0000-0000C5150000}"/>
    <cellStyle name="Comma 2 17 2 5 3" xfId="8839" xr:uid="{00000000-0005-0000-0000-0000C6150000}"/>
    <cellStyle name="Comma 2 17 2 5 3 2" xfId="15253" xr:uid="{00000000-0005-0000-0000-0000C7150000}"/>
    <cellStyle name="Comma 2 17 2 5 3 2 2" xfId="27910" xr:uid="{00000000-0005-0000-0000-0000C8150000}"/>
    <cellStyle name="Comma 2 17 2 5 3 3" xfId="22876" xr:uid="{00000000-0005-0000-0000-0000C9150000}"/>
    <cellStyle name="Comma 2 17 2 5 4" xfId="6722" xr:uid="{00000000-0005-0000-0000-0000CA150000}"/>
    <cellStyle name="Comma 2 17 2 5 4 2" xfId="13301" xr:uid="{00000000-0005-0000-0000-0000CB150000}"/>
    <cellStyle name="Comma 2 17 2 5 4 2 2" xfId="26043" xr:uid="{00000000-0005-0000-0000-0000CC150000}"/>
    <cellStyle name="Comma 2 17 2 5 4 3" xfId="21460" xr:uid="{00000000-0005-0000-0000-0000CD150000}"/>
    <cellStyle name="Comma 2 17 2 5 5" xfId="12237" xr:uid="{00000000-0005-0000-0000-0000CE150000}"/>
    <cellStyle name="Comma 2 17 2 5 5 2" xfId="24983" xr:uid="{00000000-0005-0000-0000-0000CF150000}"/>
    <cellStyle name="Comma 2 17 2 5 6" xfId="17630" xr:uid="{00000000-0005-0000-0000-0000D0150000}"/>
    <cellStyle name="Comma 2 17 2 5 7" xfId="31021" xr:uid="{00000000-0005-0000-0000-0000D1150000}"/>
    <cellStyle name="Comma 2 17 2 5 8" xfId="34441" xr:uid="{00000000-0005-0000-0000-0000D2150000}"/>
    <cellStyle name="Comma 2 17 2 6" xfId="3539" xr:uid="{00000000-0005-0000-0000-0000D3150000}"/>
    <cellStyle name="Comma 2 17 2 6 2" xfId="7917" xr:uid="{00000000-0005-0000-0000-0000D4150000}"/>
    <cellStyle name="Comma 2 17 2 6 2 2" xfId="14411" xr:uid="{00000000-0005-0000-0000-0000D5150000}"/>
    <cellStyle name="Comma 2 17 2 6 2 2 2" xfId="27097" xr:uid="{00000000-0005-0000-0000-0000D6150000}"/>
    <cellStyle name="Comma 2 17 2 6 2 3" xfId="19175" xr:uid="{00000000-0005-0000-0000-0000D7150000}"/>
    <cellStyle name="Comma 2 17 2 6 2 4" xfId="32296" xr:uid="{00000000-0005-0000-0000-0000D8150000}"/>
    <cellStyle name="Comma 2 17 2 6 2 5" xfId="35313" xr:uid="{00000000-0005-0000-0000-0000D9150000}"/>
    <cellStyle name="Comma 2 17 2 6 3" xfId="8840" xr:uid="{00000000-0005-0000-0000-0000DA150000}"/>
    <cellStyle name="Comma 2 17 2 6 3 2" xfId="15254" xr:uid="{00000000-0005-0000-0000-0000DB150000}"/>
    <cellStyle name="Comma 2 17 2 6 3 2 2" xfId="27911" xr:uid="{00000000-0005-0000-0000-0000DC150000}"/>
    <cellStyle name="Comma 2 17 2 6 3 3" xfId="22877" xr:uid="{00000000-0005-0000-0000-0000DD150000}"/>
    <cellStyle name="Comma 2 17 2 6 4" xfId="6723" xr:uid="{00000000-0005-0000-0000-0000DE150000}"/>
    <cellStyle name="Comma 2 17 2 6 4 2" xfId="13302" xr:uid="{00000000-0005-0000-0000-0000DF150000}"/>
    <cellStyle name="Comma 2 17 2 6 4 2 2" xfId="26044" xr:uid="{00000000-0005-0000-0000-0000E0150000}"/>
    <cellStyle name="Comma 2 17 2 6 4 3" xfId="21461" xr:uid="{00000000-0005-0000-0000-0000E1150000}"/>
    <cellStyle name="Comma 2 17 2 6 5" xfId="12238" xr:uid="{00000000-0005-0000-0000-0000E2150000}"/>
    <cellStyle name="Comma 2 17 2 6 5 2" xfId="24984" xr:uid="{00000000-0005-0000-0000-0000E3150000}"/>
    <cellStyle name="Comma 2 17 2 6 6" xfId="17631" xr:uid="{00000000-0005-0000-0000-0000E4150000}"/>
    <cellStyle name="Comma 2 17 2 6 7" xfId="31022" xr:uid="{00000000-0005-0000-0000-0000E5150000}"/>
    <cellStyle name="Comma 2 17 2 6 8" xfId="34442" xr:uid="{00000000-0005-0000-0000-0000E6150000}"/>
    <cellStyle name="Comma 2 17 2 7" xfId="3540" xr:uid="{00000000-0005-0000-0000-0000E7150000}"/>
    <cellStyle name="Comma 2 17 2 7 2" xfId="7918" xr:uid="{00000000-0005-0000-0000-0000E8150000}"/>
    <cellStyle name="Comma 2 17 2 7 2 2" xfId="14412" xr:uid="{00000000-0005-0000-0000-0000E9150000}"/>
    <cellStyle name="Comma 2 17 2 7 2 2 2" xfId="27098" xr:uid="{00000000-0005-0000-0000-0000EA150000}"/>
    <cellStyle name="Comma 2 17 2 7 2 3" xfId="19176" xr:uid="{00000000-0005-0000-0000-0000EB150000}"/>
    <cellStyle name="Comma 2 17 2 7 2 4" xfId="32297" xr:uid="{00000000-0005-0000-0000-0000EC150000}"/>
    <cellStyle name="Comma 2 17 2 7 2 5" xfId="35314" xr:uid="{00000000-0005-0000-0000-0000ED150000}"/>
    <cellStyle name="Comma 2 17 2 7 3" xfId="8841" xr:uid="{00000000-0005-0000-0000-0000EE150000}"/>
    <cellStyle name="Comma 2 17 2 7 3 2" xfId="15255" xr:uid="{00000000-0005-0000-0000-0000EF150000}"/>
    <cellStyle name="Comma 2 17 2 7 3 2 2" xfId="27912" xr:uid="{00000000-0005-0000-0000-0000F0150000}"/>
    <cellStyle name="Comma 2 17 2 7 3 3" xfId="22878" xr:uid="{00000000-0005-0000-0000-0000F1150000}"/>
    <cellStyle name="Comma 2 17 2 7 4" xfId="6724" xr:uid="{00000000-0005-0000-0000-0000F2150000}"/>
    <cellStyle name="Comma 2 17 2 7 4 2" xfId="13303" xr:uid="{00000000-0005-0000-0000-0000F3150000}"/>
    <cellStyle name="Comma 2 17 2 7 4 2 2" xfId="26045" xr:uid="{00000000-0005-0000-0000-0000F4150000}"/>
    <cellStyle name="Comma 2 17 2 7 4 3" xfId="21462" xr:uid="{00000000-0005-0000-0000-0000F5150000}"/>
    <cellStyle name="Comma 2 17 2 7 5" xfId="12239" xr:uid="{00000000-0005-0000-0000-0000F6150000}"/>
    <cellStyle name="Comma 2 17 2 7 5 2" xfId="24985" xr:uid="{00000000-0005-0000-0000-0000F7150000}"/>
    <cellStyle name="Comma 2 17 2 7 6" xfId="17632" xr:uid="{00000000-0005-0000-0000-0000F8150000}"/>
    <cellStyle name="Comma 2 17 2 7 7" xfId="31023" xr:uid="{00000000-0005-0000-0000-0000F9150000}"/>
    <cellStyle name="Comma 2 17 2 7 8" xfId="34443" xr:uid="{00000000-0005-0000-0000-0000FA150000}"/>
    <cellStyle name="Comma 2 17 2 8" xfId="3541" xr:uid="{00000000-0005-0000-0000-0000FB150000}"/>
    <cellStyle name="Comma 2 17 2 8 2" xfId="7919" xr:uid="{00000000-0005-0000-0000-0000FC150000}"/>
    <cellStyle name="Comma 2 17 2 8 2 2" xfId="14413" xr:uid="{00000000-0005-0000-0000-0000FD150000}"/>
    <cellStyle name="Comma 2 17 2 8 2 2 2" xfId="27099" xr:uid="{00000000-0005-0000-0000-0000FE150000}"/>
    <cellStyle name="Comma 2 17 2 8 2 3" xfId="19177" xr:uid="{00000000-0005-0000-0000-0000FF150000}"/>
    <cellStyle name="Comma 2 17 2 8 2 4" xfId="32298" xr:uid="{00000000-0005-0000-0000-000000160000}"/>
    <cellStyle name="Comma 2 17 2 8 2 5" xfId="35315" xr:uid="{00000000-0005-0000-0000-000001160000}"/>
    <cellStyle name="Comma 2 17 2 8 3" xfId="8842" xr:uid="{00000000-0005-0000-0000-000002160000}"/>
    <cellStyle name="Comma 2 17 2 8 3 2" xfId="15256" xr:uid="{00000000-0005-0000-0000-000003160000}"/>
    <cellStyle name="Comma 2 17 2 8 3 2 2" xfId="27913" xr:uid="{00000000-0005-0000-0000-000004160000}"/>
    <cellStyle name="Comma 2 17 2 8 3 3" xfId="22879" xr:uid="{00000000-0005-0000-0000-000005160000}"/>
    <cellStyle name="Comma 2 17 2 8 4" xfId="6725" xr:uid="{00000000-0005-0000-0000-000006160000}"/>
    <cellStyle name="Comma 2 17 2 8 4 2" xfId="13304" xr:uid="{00000000-0005-0000-0000-000007160000}"/>
    <cellStyle name="Comma 2 17 2 8 4 2 2" xfId="26046" xr:uid="{00000000-0005-0000-0000-000008160000}"/>
    <cellStyle name="Comma 2 17 2 8 4 3" xfId="21463" xr:uid="{00000000-0005-0000-0000-000009160000}"/>
    <cellStyle name="Comma 2 17 2 8 5" xfId="12240" xr:uid="{00000000-0005-0000-0000-00000A160000}"/>
    <cellStyle name="Comma 2 17 2 8 5 2" xfId="24986" xr:uid="{00000000-0005-0000-0000-00000B160000}"/>
    <cellStyle name="Comma 2 17 2 8 6" xfId="17633" xr:uid="{00000000-0005-0000-0000-00000C160000}"/>
    <cellStyle name="Comma 2 17 2 8 7" xfId="31024" xr:uid="{00000000-0005-0000-0000-00000D160000}"/>
    <cellStyle name="Comma 2 17 2 8 8" xfId="34444" xr:uid="{00000000-0005-0000-0000-00000E160000}"/>
    <cellStyle name="Comma 2 17 2 9" xfId="3542" xr:uid="{00000000-0005-0000-0000-00000F160000}"/>
    <cellStyle name="Comma 2 17 2 9 2" xfId="7920" xr:uid="{00000000-0005-0000-0000-000010160000}"/>
    <cellStyle name="Comma 2 17 2 9 2 2" xfId="14414" xr:uid="{00000000-0005-0000-0000-000011160000}"/>
    <cellStyle name="Comma 2 17 2 9 2 2 2" xfId="27100" xr:uid="{00000000-0005-0000-0000-000012160000}"/>
    <cellStyle name="Comma 2 17 2 9 2 3" xfId="19178" xr:uid="{00000000-0005-0000-0000-000013160000}"/>
    <cellStyle name="Comma 2 17 2 9 2 4" xfId="32299" xr:uid="{00000000-0005-0000-0000-000014160000}"/>
    <cellStyle name="Comma 2 17 2 9 2 5" xfId="35316" xr:uid="{00000000-0005-0000-0000-000015160000}"/>
    <cellStyle name="Comma 2 17 2 9 3" xfId="8843" xr:uid="{00000000-0005-0000-0000-000016160000}"/>
    <cellStyle name="Comma 2 17 2 9 3 2" xfId="15257" xr:uid="{00000000-0005-0000-0000-000017160000}"/>
    <cellStyle name="Comma 2 17 2 9 3 2 2" xfId="27914" xr:uid="{00000000-0005-0000-0000-000018160000}"/>
    <cellStyle name="Comma 2 17 2 9 3 3" xfId="22880" xr:uid="{00000000-0005-0000-0000-000019160000}"/>
    <cellStyle name="Comma 2 17 2 9 4" xfId="6726" xr:uid="{00000000-0005-0000-0000-00001A160000}"/>
    <cellStyle name="Comma 2 17 2 9 4 2" xfId="13305" xr:uid="{00000000-0005-0000-0000-00001B160000}"/>
    <cellStyle name="Comma 2 17 2 9 4 2 2" xfId="26047" xr:uid="{00000000-0005-0000-0000-00001C160000}"/>
    <cellStyle name="Comma 2 17 2 9 4 3" xfId="21464" xr:uid="{00000000-0005-0000-0000-00001D160000}"/>
    <cellStyle name="Comma 2 17 2 9 5" xfId="12241" xr:uid="{00000000-0005-0000-0000-00001E160000}"/>
    <cellStyle name="Comma 2 17 2 9 5 2" xfId="24987" xr:uid="{00000000-0005-0000-0000-00001F160000}"/>
    <cellStyle name="Comma 2 17 2 9 6" xfId="17634" xr:uid="{00000000-0005-0000-0000-000020160000}"/>
    <cellStyle name="Comma 2 17 2 9 7" xfId="31025" xr:uid="{00000000-0005-0000-0000-000021160000}"/>
    <cellStyle name="Comma 2 17 2 9 8" xfId="34445" xr:uid="{00000000-0005-0000-0000-000022160000}"/>
    <cellStyle name="Comma 2 17 20" xfId="10673" xr:uid="{00000000-0005-0000-0000-000023160000}"/>
    <cellStyle name="Comma 2 17 20 2" xfId="19159" xr:uid="{00000000-0005-0000-0000-000024160000}"/>
    <cellStyle name="Comma 2 17 21" xfId="11205" xr:uid="{00000000-0005-0000-0000-000025160000}"/>
    <cellStyle name="Comma 2 17 21 2" xfId="18994" xr:uid="{00000000-0005-0000-0000-000026160000}"/>
    <cellStyle name="Comma 2 17 22" xfId="3513" xr:uid="{00000000-0005-0000-0000-000027160000}"/>
    <cellStyle name="Comma 2 17 3" xfId="3543" xr:uid="{00000000-0005-0000-0000-000028160000}"/>
    <cellStyle name="Comma 2 17 4" xfId="3544" xr:uid="{00000000-0005-0000-0000-000029160000}"/>
    <cellStyle name="Comma 2 17 5" xfId="3545" xr:uid="{00000000-0005-0000-0000-00002A160000}"/>
    <cellStyle name="Comma 2 17 6" xfId="3546" xr:uid="{00000000-0005-0000-0000-00002B160000}"/>
    <cellStyle name="Comma 2 17 7" xfId="3547" xr:uid="{00000000-0005-0000-0000-00002C160000}"/>
    <cellStyle name="Comma 2 17 8" xfId="3548" xr:uid="{00000000-0005-0000-0000-00002D160000}"/>
    <cellStyle name="Comma 2 17 9" xfId="3549" xr:uid="{00000000-0005-0000-0000-00002E160000}"/>
    <cellStyle name="Comma 2 18" xfId="1371" xr:uid="{00000000-0005-0000-0000-00002F160000}"/>
    <cellStyle name="Comma 2 18 10" xfId="3551" xr:uid="{00000000-0005-0000-0000-000030160000}"/>
    <cellStyle name="Comma 2 18 11" xfId="3552" xr:uid="{00000000-0005-0000-0000-000031160000}"/>
    <cellStyle name="Comma 2 18 12" xfId="3553" xr:uid="{00000000-0005-0000-0000-000032160000}"/>
    <cellStyle name="Comma 2 18 13" xfId="3554" xr:uid="{00000000-0005-0000-0000-000033160000}"/>
    <cellStyle name="Comma 2 18 14" xfId="3555" xr:uid="{00000000-0005-0000-0000-000034160000}"/>
    <cellStyle name="Comma 2 18 15" xfId="3556" xr:uid="{00000000-0005-0000-0000-000035160000}"/>
    <cellStyle name="Comma 2 18 16" xfId="3557" xr:uid="{00000000-0005-0000-0000-000036160000}"/>
    <cellStyle name="Comma 2 18 17" xfId="3558" xr:uid="{00000000-0005-0000-0000-000037160000}"/>
    <cellStyle name="Comma 2 18 18" xfId="3559" xr:uid="{00000000-0005-0000-0000-000038160000}"/>
    <cellStyle name="Comma 2 18 19" xfId="3560" xr:uid="{00000000-0005-0000-0000-000039160000}"/>
    <cellStyle name="Comma 2 18 2" xfId="3561" xr:uid="{00000000-0005-0000-0000-00003A160000}"/>
    <cellStyle name="Comma 2 18 20" xfId="10682" xr:uid="{00000000-0005-0000-0000-00003B160000}"/>
    <cellStyle name="Comma 2 18 20 2" xfId="19179" xr:uid="{00000000-0005-0000-0000-00003C160000}"/>
    <cellStyle name="Comma 2 18 21" xfId="10285" xr:uid="{00000000-0005-0000-0000-00003D160000}"/>
    <cellStyle name="Comma 2 18 21 2" xfId="19001" xr:uid="{00000000-0005-0000-0000-00003E160000}"/>
    <cellStyle name="Comma 2 18 22" xfId="3550" xr:uid="{00000000-0005-0000-0000-00003F160000}"/>
    <cellStyle name="Comma 2 18 3" xfId="3562" xr:uid="{00000000-0005-0000-0000-000040160000}"/>
    <cellStyle name="Comma 2 18 4" xfId="3563" xr:uid="{00000000-0005-0000-0000-000041160000}"/>
    <cellStyle name="Comma 2 18 5" xfId="3564" xr:uid="{00000000-0005-0000-0000-000042160000}"/>
    <cellStyle name="Comma 2 18 6" xfId="3565" xr:uid="{00000000-0005-0000-0000-000043160000}"/>
    <cellStyle name="Comma 2 18 7" xfId="3566" xr:uid="{00000000-0005-0000-0000-000044160000}"/>
    <cellStyle name="Comma 2 18 8" xfId="3567" xr:uid="{00000000-0005-0000-0000-000045160000}"/>
    <cellStyle name="Comma 2 18 9" xfId="3568" xr:uid="{00000000-0005-0000-0000-000046160000}"/>
    <cellStyle name="Comma 2 19" xfId="1372" xr:uid="{00000000-0005-0000-0000-000047160000}"/>
    <cellStyle name="Comma 2 19 2" xfId="10740" xr:uid="{00000000-0005-0000-0000-000048160000}"/>
    <cellStyle name="Comma 2 19 2 2" xfId="16285" xr:uid="{00000000-0005-0000-0000-000049160000}"/>
    <cellStyle name="Comma 2 19 2 2 2" xfId="20496" xr:uid="{00000000-0005-0000-0000-00004A160000}"/>
    <cellStyle name="Comma 2 19 2 2 3" xfId="33749" xr:uid="{00000000-0005-0000-0000-00004B160000}"/>
    <cellStyle name="Comma 2 19 2 2 4" xfId="36536" xr:uid="{00000000-0005-0000-0000-00004C160000}"/>
    <cellStyle name="Comma 2 19 2 3" xfId="20197" xr:uid="{00000000-0005-0000-0000-00004D160000}"/>
    <cellStyle name="Comma 2 19 2 3 2" xfId="33454" xr:uid="{00000000-0005-0000-0000-00004E160000}"/>
    <cellStyle name="Comma 2 19 2 3 3" xfId="36242" xr:uid="{00000000-0005-0000-0000-00004F160000}"/>
    <cellStyle name="Comma 2 19 2 4" xfId="19180" xr:uid="{00000000-0005-0000-0000-000050160000}"/>
    <cellStyle name="Comma 2 19 3" xfId="10866" xr:uid="{00000000-0005-0000-0000-000051160000}"/>
    <cellStyle name="Comma 2 19 3 2" xfId="20349" xr:uid="{00000000-0005-0000-0000-000052160000}"/>
    <cellStyle name="Comma 2 19 3 2 2" xfId="33603" xr:uid="{00000000-0005-0000-0000-000053160000}"/>
    <cellStyle name="Comma 2 19 3 2 3" xfId="36390" xr:uid="{00000000-0005-0000-0000-000054160000}"/>
    <cellStyle name="Comma 2 19 3 3" xfId="19003" xr:uid="{00000000-0005-0000-0000-000055160000}"/>
    <cellStyle name="Comma 2 19 3 4" xfId="32178" xr:uid="{00000000-0005-0000-0000-000056160000}"/>
    <cellStyle name="Comma 2 19 3 5" xfId="35197" xr:uid="{00000000-0005-0000-0000-000057160000}"/>
    <cellStyle name="Comma 2 19 4" xfId="20041" xr:uid="{00000000-0005-0000-0000-000058160000}"/>
    <cellStyle name="Comma 2 19 4 2" xfId="33305" xr:uid="{00000000-0005-0000-0000-000059160000}"/>
    <cellStyle name="Comma 2 19 4 3" xfId="36097" xr:uid="{00000000-0005-0000-0000-00005A160000}"/>
    <cellStyle name="Comma 2 19 5" xfId="3569" xr:uid="{00000000-0005-0000-0000-00005B160000}"/>
    <cellStyle name="Comma 2 2" xfId="19" xr:uid="{00000000-0005-0000-0000-00005C160000}"/>
    <cellStyle name="Comma 2 2 10" xfId="3119" xr:uid="{00000000-0005-0000-0000-00005D160000}"/>
    <cellStyle name="Comma 2 2 10 2" xfId="3571" xr:uid="{00000000-0005-0000-0000-00005E160000}"/>
    <cellStyle name="Comma 2 2 10 2 2" xfId="18771" xr:uid="{00000000-0005-0000-0000-00005F160000}"/>
    <cellStyle name="Comma 2 2 10 3" xfId="10342" xr:uid="{00000000-0005-0000-0000-000060160000}"/>
    <cellStyle name="Comma 2 2 10 3 2" xfId="17636" xr:uid="{00000000-0005-0000-0000-000061160000}"/>
    <cellStyle name="Comma 2 2 11" xfId="3176" xr:uid="{00000000-0005-0000-0000-000062160000}"/>
    <cellStyle name="Comma 2 2 11 2" xfId="3572" xr:uid="{00000000-0005-0000-0000-000063160000}"/>
    <cellStyle name="Comma 2 2 11 2 2" xfId="10708" xr:uid="{00000000-0005-0000-0000-000064160000}"/>
    <cellStyle name="Comma 2 2 11 2 2 2" xfId="16253" xr:uid="{00000000-0005-0000-0000-000065160000}"/>
    <cellStyle name="Comma 2 2 11 2 2 2 2" xfId="20464" xr:uid="{00000000-0005-0000-0000-000066160000}"/>
    <cellStyle name="Comma 2 2 11 2 2 2 3" xfId="33717" xr:uid="{00000000-0005-0000-0000-000067160000}"/>
    <cellStyle name="Comma 2 2 11 2 2 2 4" xfId="36504" xr:uid="{00000000-0005-0000-0000-000068160000}"/>
    <cellStyle name="Comma 2 2 11 2 2 3" xfId="20165" xr:uid="{00000000-0005-0000-0000-000069160000}"/>
    <cellStyle name="Comma 2 2 11 2 2 3 2" xfId="33422" xr:uid="{00000000-0005-0000-0000-00006A160000}"/>
    <cellStyle name="Comma 2 2 11 2 2 3 3" xfId="36210" xr:uid="{00000000-0005-0000-0000-00006B160000}"/>
    <cellStyle name="Comma 2 2 11 2 2 4" xfId="19877" xr:uid="{00000000-0005-0000-0000-00006C160000}"/>
    <cellStyle name="Comma 2 2 11 2 2 5" xfId="33002" xr:uid="{00000000-0005-0000-0000-00006D160000}"/>
    <cellStyle name="Comma 2 2 11 2 2 6" xfId="35960" xr:uid="{00000000-0005-0000-0000-00006E160000}"/>
    <cellStyle name="Comma 2 2 11 2 3" xfId="20317" xr:uid="{00000000-0005-0000-0000-00006F160000}"/>
    <cellStyle name="Comma 2 2 11 2 3 2" xfId="33571" xr:uid="{00000000-0005-0000-0000-000070160000}"/>
    <cellStyle name="Comma 2 2 11 2 3 3" xfId="36358" xr:uid="{00000000-0005-0000-0000-000071160000}"/>
    <cellStyle name="Comma 2 2 11 2 4" xfId="20009" xr:uid="{00000000-0005-0000-0000-000072160000}"/>
    <cellStyle name="Comma 2 2 11 2 4 2" xfId="33273" xr:uid="{00000000-0005-0000-0000-000073160000}"/>
    <cellStyle name="Comma 2 2 11 2 4 3" xfId="36065" xr:uid="{00000000-0005-0000-0000-000074160000}"/>
    <cellStyle name="Comma 2 2 11 2 5" xfId="18750" xr:uid="{00000000-0005-0000-0000-000075160000}"/>
    <cellStyle name="Comma 2 2 11 2 6" xfId="32008" xr:uid="{00000000-0005-0000-0000-000076160000}"/>
    <cellStyle name="Comma 2 2 11 2 7" xfId="35114" xr:uid="{00000000-0005-0000-0000-000077160000}"/>
    <cellStyle name="Comma 2 2 11 3" xfId="10053" xr:uid="{00000000-0005-0000-0000-000078160000}"/>
    <cellStyle name="Comma 2 2 11 3 2" xfId="16002" xr:uid="{00000000-0005-0000-0000-000079160000}"/>
    <cellStyle name="Comma 2 2 11 3 2 2" xfId="20410" xr:uid="{00000000-0005-0000-0000-00007A160000}"/>
    <cellStyle name="Comma 2 2 11 3 2 3" xfId="33663" xr:uid="{00000000-0005-0000-0000-00007B160000}"/>
    <cellStyle name="Comma 2 2 11 3 2 4" xfId="36450" xr:uid="{00000000-0005-0000-0000-00007C160000}"/>
    <cellStyle name="Comma 2 2 11 3 3" xfId="20111" xr:uid="{00000000-0005-0000-0000-00007D160000}"/>
    <cellStyle name="Comma 2 2 11 3 3 2" xfId="33368" xr:uid="{00000000-0005-0000-0000-00007E160000}"/>
    <cellStyle name="Comma 2 2 11 3 3 3" xfId="36156" xr:uid="{00000000-0005-0000-0000-00007F160000}"/>
    <cellStyle name="Comma 2 2 11 3 4" xfId="17637" xr:uid="{00000000-0005-0000-0000-000080160000}"/>
    <cellStyle name="Comma 2 2 11 4" xfId="19083" xr:uid="{00000000-0005-0000-0000-000081160000}"/>
    <cellStyle name="Comma 2 2 11 4 2" xfId="20263" xr:uid="{00000000-0005-0000-0000-000082160000}"/>
    <cellStyle name="Comma 2 2 11 4 2 2" xfId="33517" xr:uid="{00000000-0005-0000-0000-000083160000}"/>
    <cellStyle name="Comma 2 2 11 4 2 3" xfId="36304" xr:uid="{00000000-0005-0000-0000-000084160000}"/>
    <cellStyle name="Comma 2 2 11 4 3" xfId="32205" xr:uid="{00000000-0005-0000-0000-000085160000}"/>
    <cellStyle name="Comma 2 2 11 4 4" xfId="35224" xr:uid="{00000000-0005-0000-0000-000086160000}"/>
    <cellStyle name="Comma 2 2 11 5" xfId="18963" xr:uid="{00000000-0005-0000-0000-000087160000}"/>
    <cellStyle name="Comma 2 2 11 5 2" xfId="32144" xr:uid="{00000000-0005-0000-0000-000088160000}"/>
    <cellStyle name="Comma 2 2 11 5 3" xfId="35164" xr:uid="{00000000-0005-0000-0000-000089160000}"/>
    <cellStyle name="Comma 2 2 11 6" xfId="19947" xr:uid="{00000000-0005-0000-0000-00008A160000}"/>
    <cellStyle name="Comma 2 2 11 6 2" xfId="33143" xr:uid="{00000000-0005-0000-0000-00008B160000}"/>
    <cellStyle name="Comma 2 2 11 6 3" xfId="36010" xr:uid="{00000000-0005-0000-0000-00008C160000}"/>
    <cellStyle name="Comma 2 2 11 7" xfId="17466" xr:uid="{00000000-0005-0000-0000-00008D160000}"/>
    <cellStyle name="Comma 2 2 11 8" xfId="30720" xr:uid="{00000000-0005-0000-0000-00008E160000}"/>
    <cellStyle name="Comma 2 2 11 9" xfId="34332" xr:uid="{00000000-0005-0000-0000-00008F160000}"/>
    <cellStyle name="Comma 2 2 12" xfId="3573" xr:uid="{00000000-0005-0000-0000-000090160000}"/>
    <cellStyle name="Comma 2 2 12 10" xfId="3574" xr:uid="{00000000-0005-0000-0000-000091160000}"/>
    <cellStyle name="Comma 2 2 12 11" xfId="3575" xr:uid="{00000000-0005-0000-0000-000092160000}"/>
    <cellStyle name="Comma 2 2 12 12" xfId="3576" xr:uid="{00000000-0005-0000-0000-000093160000}"/>
    <cellStyle name="Comma 2 2 12 13" xfId="3577" xr:uid="{00000000-0005-0000-0000-000094160000}"/>
    <cellStyle name="Comma 2 2 12 14" xfId="3578" xr:uid="{00000000-0005-0000-0000-000095160000}"/>
    <cellStyle name="Comma 2 2 12 15" xfId="3579" xr:uid="{00000000-0005-0000-0000-000096160000}"/>
    <cellStyle name="Comma 2 2 12 16" xfId="3580" xr:uid="{00000000-0005-0000-0000-000097160000}"/>
    <cellStyle name="Comma 2 2 12 17" xfId="3581" xr:uid="{00000000-0005-0000-0000-000098160000}"/>
    <cellStyle name="Comma 2 2 12 18" xfId="3582" xr:uid="{00000000-0005-0000-0000-000099160000}"/>
    <cellStyle name="Comma 2 2 12 19" xfId="3583" xr:uid="{00000000-0005-0000-0000-00009A160000}"/>
    <cellStyle name="Comma 2 2 12 2" xfId="3584" xr:uid="{00000000-0005-0000-0000-00009B160000}"/>
    <cellStyle name="Comma 2 2 12 20" xfId="10664" xr:uid="{00000000-0005-0000-0000-00009C160000}"/>
    <cellStyle name="Comma 2 2 12 20 2" xfId="17638" xr:uid="{00000000-0005-0000-0000-00009D160000}"/>
    <cellStyle name="Comma 2 2 12 3" xfId="3585" xr:uid="{00000000-0005-0000-0000-00009E160000}"/>
    <cellStyle name="Comma 2 2 12 4" xfId="3586" xr:uid="{00000000-0005-0000-0000-00009F160000}"/>
    <cellStyle name="Comma 2 2 12 5" xfId="3587" xr:uid="{00000000-0005-0000-0000-0000A0160000}"/>
    <cellStyle name="Comma 2 2 12 6" xfId="3588" xr:uid="{00000000-0005-0000-0000-0000A1160000}"/>
    <cellStyle name="Comma 2 2 12 7" xfId="3589" xr:uid="{00000000-0005-0000-0000-0000A2160000}"/>
    <cellStyle name="Comma 2 2 12 8" xfId="3590" xr:uid="{00000000-0005-0000-0000-0000A3160000}"/>
    <cellStyle name="Comma 2 2 12 9" xfId="3591" xr:uid="{00000000-0005-0000-0000-0000A4160000}"/>
    <cellStyle name="Comma 2 2 13" xfId="3592" xr:uid="{00000000-0005-0000-0000-0000A5160000}"/>
    <cellStyle name="Comma 2 2 13 2" xfId="10684" xr:uid="{00000000-0005-0000-0000-0000A6160000}"/>
    <cellStyle name="Comma 2 2 13 2 2" xfId="19181" xr:uid="{00000000-0005-0000-0000-0000A7160000}"/>
    <cellStyle name="Comma 2 2 13 3" xfId="19002" xr:uid="{00000000-0005-0000-0000-0000A8160000}"/>
    <cellStyle name="Comma 2 2 14" xfId="3593" xr:uid="{00000000-0005-0000-0000-0000A9160000}"/>
    <cellStyle name="Comma 2 2 14 2" xfId="10689" xr:uid="{00000000-0005-0000-0000-0000AA160000}"/>
    <cellStyle name="Comma 2 2 14 2 2" xfId="16235" xr:uid="{00000000-0005-0000-0000-0000AB160000}"/>
    <cellStyle name="Comma 2 2 14 2 2 2" xfId="20446" xr:uid="{00000000-0005-0000-0000-0000AC160000}"/>
    <cellStyle name="Comma 2 2 14 2 2 3" xfId="33699" xr:uid="{00000000-0005-0000-0000-0000AD160000}"/>
    <cellStyle name="Comma 2 2 14 2 2 4" xfId="36486" xr:uid="{00000000-0005-0000-0000-0000AE160000}"/>
    <cellStyle name="Comma 2 2 14 2 3" xfId="20147" xr:uid="{00000000-0005-0000-0000-0000AF160000}"/>
    <cellStyle name="Comma 2 2 14 2 4" xfId="33404" xr:uid="{00000000-0005-0000-0000-0000B0160000}"/>
    <cellStyle name="Comma 2 2 14 2 5" xfId="36192" xr:uid="{00000000-0005-0000-0000-0000B1160000}"/>
    <cellStyle name="Comma 2 2 14 3" xfId="20299" xr:uid="{00000000-0005-0000-0000-0000B2160000}"/>
    <cellStyle name="Comma 2 2 14 3 2" xfId="33553" xr:uid="{00000000-0005-0000-0000-0000B3160000}"/>
    <cellStyle name="Comma 2 2 14 3 3" xfId="36340" xr:uid="{00000000-0005-0000-0000-0000B4160000}"/>
    <cellStyle name="Comma 2 2 14 4" xfId="19991" xr:uid="{00000000-0005-0000-0000-0000B5160000}"/>
    <cellStyle name="Comma 2 2 14 4 2" xfId="33255" xr:uid="{00000000-0005-0000-0000-0000B6160000}"/>
    <cellStyle name="Comma 2 2 14 4 3" xfId="36047" xr:uid="{00000000-0005-0000-0000-0000B7160000}"/>
    <cellStyle name="Comma 2 2 15" xfId="3594" xr:uid="{00000000-0005-0000-0000-0000B8160000}"/>
    <cellStyle name="Comma 2 2 15 2" xfId="10766" xr:uid="{00000000-0005-0000-0000-0000B9160000}"/>
    <cellStyle name="Comma 2 2 15 2 2" xfId="16300" xr:uid="{00000000-0005-0000-0000-0000BA160000}"/>
    <cellStyle name="Comma 2 2 15 2 2 2" xfId="20511" xr:uid="{00000000-0005-0000-0000-0000BB160000}"/>
    <cellStyle name="Comma 2 2 15 2 2 3" xfId="33764" xr:uid="{00000000-0005-0000-0000-0000BC160000}"/>
    <cellStyle name="Comma 2 2 15 2 2 4" xfId="36551" xr:uid="{00000000-0005-0000-0000-0000BD160000}"/>
    <cellStyle name="Comma 2 2 15 2 3" xfId="20214" xr:uid="{00000000-0005-0000-0000-0000BE160000}"/>
    <cellStyle name="Comma 2 2 15 2 4" xfId="33470" xr:uid="{00000000-0005-0000-0000-0000BF160000}"/>
    <cellStyle name="Comma 2 2 15 2 5" xfId="36257" xr:uid="{00000000-0005-0000-0000-0000C0160000}"/>
    <cellStyle name="Comma 2 2 15 3" xfId="20364" xr:uid="{00000000-0005-0000-0000-0000C1160000}"/>
    <cellStyle name="Comma 2 2 15 3 2" xfId="33618" xr:uid="{00000000-0005-0000-0000-0000C2160000}"/>
    <cellStyle name="Comma 2 2 15 3 3" xfId="36405" xr:uid="{00000000-0005-0000-0000-0000C3160000}"/>
    <cellStyle name="Comma 2 2 15 4" xfId="20062" xr:uid="{00000000-0005-0000-0000-0000C4160000}"/>
    <cellStyle name="Comma 2 2 15 4 2" xfId="33322" xr:uid="{00000000-0005-0000-0000-0000C5160000}"/>
    <cellStyle name="Comma 2 2 15 4 3" xfId="36111" xr:uid="{00000000-0005-0000-0000-0000C6160000}"/>
    <cellStyle name="Comma 2 2 16" xfId="3595" xr:uid="{00000000-0005-0000-0000-0000C7160000}"/>
    <cellStyle name="Comma 2 2 16 2" xfId="10786" xr:uid="{00000000-0005-0000-0000-0000C8160000}"/>
    <cellStyle name="Comma 2 2 16 2 2" xfId="16315" xr:uid="{00000000-0005-0000-0000-0000C9160000}"/>
    <cellStyle name="Comma 2 2 16 2 2 2" xfId="20525" xr:uid="{00000000-0005-0000-0000-0000CA160000}"/>
    <cellStyle name="Comma 2 2 16 2 2 3" xfId="33778" xr:uid="{00000000-0005-0000-0000-0000CB160000}"/>
    <cellStyle name="Comma 2 2 16 2 2 4" xfId="36565" xr:uid="{00000000-0005-0000-0000-0000CC160000}"/>
    <cellStyle name="Comma 2 2 16 2 3" xfId="20228" xr:uid="{00000000-0005-0000-0000-0000CD160000}"/>
    <cellStyle name="Comma 2 2 16 2 4" xfId="33484" xr:uid="{00000000-0005-0000-0000-0000CE160000}"/>
    <cellStyle name="Comma 2 2 16 2 5" xfId="36271" xr:uid="{00000000-0005-0000-0000-0000CF160000}"/>
    <cellStyle name="Comma 2 2 16 3" xfId="20378" xr:uid="{00000000-0005-0000-0000-0000D0160000}"/>
    <cellStyle name="Comma 2 2 16 3 2" xfId="33632" xr:uid="{00000000-0005-0000-0000-0000D1160000}"/>
    <cellStyle name="Comma 2 2 16 3 3" xfId="36419" xr:uid="{00000000-0005-0000-0000-0000D2160000}"/>
    <cellStyle name="Comma 2 2 16 4" xfId="20079" xr:uid="{00000000-0005-0000-0000-0000D3160000}"/>
    <cellStyle name="Comma 2 2 16 4 2" xfId="33337" xr:uid="{00000000-0005-0000-0000-0000D4160000}"/>
    <cellStyle name="Comma 2 2 16 4 3" xfId="36125" xr:uid="{00000000-0005-0000-0000-0000D5160000}"/>
    <cellStyle name="Comma 2 2 17" xfId="3596" xr:uid="{00000000-0005-0000-0000-0000D6160000}"/>
    <cellStyle name="Comma 2 2 17 2" xfId="20392" xr:uid="{00000000-0005-0000-0000-0000D7160000}"/>
    <cellStyle name="Comma 2 2 17 2 2" xfId="33645" xr:uid="{00000000-0005-0000-0000-0000D8160000}"/>
    <cellStyle name="Comma 2 2 17 2 3" xfId="36432" xr:uid="{00000000-0005-0000-0000-0000D9160000}"/>
    <cellStyle name="Comma 2 2 17 3" xfId="20093" xr:uid="{00000000-0005-0000-0000-0000DA160000}"/>
    <cellStyle name="Comma 2 2 17 3 2" xfId="33350" xr:uid="{00000000-0005-0000-0000-0000DB160000}"/>
    <cellStyle name="Comma 2 2 17 3 3" xfId="36138" xr:uid="{00000000-0005-0000-0000-0000DC160000}"/>
    <cellStyle name="Comma 2 2 18" xfId="3597" xr:uid="{00000000-0005-0000-0000-0000DD160000}"/>
    <cellStyle name="Comma 2 2 18 2" xfId="20245" xr:uid="{00000000-0005-0000-0000-0000DE160000}"/>
    <cellStyle name="Comma 2 2 18 2 2" xfId="33499" xr:uid="{00000000-0005-0000-0000-0000DF160000}"/>
    <cellStyle name="Comma 2 2 18 2 3" xfId="36286" xr:uid="{00000000-0005-0000-0000-0000E0160000}"/>
    <cellStyle name="Comma 2 2 19" xfId="3598" xr:uid="{00000000-0005-0000-0000-0000E1160000}"/>
    <cellStyle name="Comma 2 2 2" xfId="145" xr:uid="{00000000-0005-0000-0000-0000E2160000}"/>
    <cellStyle name="Comma 2 2 2 10" xfId="3600" xr:uid="{00000000-0005-0000-0000-0000E3160000}"/>
    <cellStyle name="Comma 2 2 2 11" xfId="3601" xr:uid="{00000000-0005-0000-0000-0000E4160000}"/>
    <cellStyle name="Comma 2 2 2 12" xfId="3602" xr:uid="{00000000-0005-0000-0000-0000E5160000}"/>
    <cellStyle name="Comma 2 2 2 13" xfId="3599" xr:uid="{00000000-0005-0000-0000-0000E6160000}"/>
    <cellStyle name="Comma 2 2 2 13 2" xfId="18639" xr:uid="{00000000-0005-0000-0000-0000E7160000}"/>
    <cellStyle name="Comma 2 2 2 14" xfId="9663" xr:uid="{00000000-0005-0000-0000-0000E8160000}"/>
    <cellStyle name="Comma 2 2 2 14 2" xfId="17639" xr:uid="{00000000-0005-0000-0000-0000E9160000}"/>
    <cellStyle name="Comma 2 2 2 15" xfId="2673" xr:uid="{00000000-0005-0000-0000-0000EA160000}"/>
    <cellStyle name="Comma 2 2 2 2" xfId="705" xr:uid="{00000000-0005-0000-0000-0000EB160000}"/>
    <cellStyle name="Comma 2 2 2 2 2" xfId="1096" xr:uid="{00000000-0005-0000-0000-0000EC160000}"/>
    <cellStyle name="Comma 2 2 2 2 2 2" xfId="3605" xr:uid="{00000000-0005-0000-0000-0000ED160000}"/>
    <cellStyle name="Comma 2 2 2 2 2 2 10" xfId="3606" xr:uid="{00000000-0005-0000-0000-0000EE160000}"/>
    <cellStyle name="Comma 2 2 2 2 2 2 11" xfId="3607" xr:uid="{00000000-0005-0000-0000-0000EF160000}"/>
    <cellStyle name="Comma 2 2 2 2 2 2 12" xfId="3608" xr:uid="{00000000-0005-0000-0000-0000F0160000}"/>
    <cellStyle name="Comma 2 2 2 2 2 2 13" xfId="3609" xr:uid="{00000000-0005-0000-0000-0000F1160000}"/>
    <cellStyle name="Comma 2 2 2 2 2 2 14" xfId="3610" xr:uid="{00000000-0005-0000-0000-0000F2160000}"/>
    <cellStyle name="Comma 2 2 2 2 2 2 15" xfId="3611" xr:uid="{00000000-0005-0000-0000-0000F3160000}"/>
    <cellStyle name="Comma 2 2 2 2 2 2 16" xfId="3612" xr:uid="{00000000-0005-0000-0000-0000F4160000}"/>
    <cellStyle name="Comma 2 2 2 2 2 2 17" xfId="3613" xr:uid="{00000000-0005-0000-0000-0000F5160000}"/>
    <cellStyle name="Comma 2 2 2 2 2 2 18" xfId="3614" xr:uid="{00000000-0005-0000-0000-0000F6160000}"/>
    <cellStyle name="Comma 2 2 2 2 2 2 19" xfId="3615" xr:uid="{00000000-0005-0000-0000-0000F7160000}"/>
    <cellStyle name="Comma 2 2 2 2 2 2 2" xfId="3616" xr:uid="{00000000-0005-0000-0000-0000F8160000}"/>
    <cellStyle name="Comma 2 2 2 2 2 2 2 10" xfId="3617" xr:uid="{00000000-0005-0000-0000-0000F9160000}"/>
    <cellStyle name="Comma 2 2 2 2 2 2 2 11" xfId="3618" xr:uid="{00000000-0005-0000-0000-0000FA160000}"/>
    <cellStyle name="Comma 2 2 2 2 2 2 2 12" xfId="3619" xr:uid="{00000000-0005-0000-0000-0000FB160000}"/>
    <cellStyle name="Comma 2 2 2 2 2 2 2 13" xfId="3620" xr:uid="{00000000-0005-0000-0000-0000FC160000}"/>
    <cellStyle name="Comma 2 2 2 2 2 2 2 14" xfId="3621" xr:uid="{00000000-0005-0000-0000-0000FD160000}"/>
    <cellStyle name="Comma 2 2 2 2 2 2 2 15" xfId="3622" xr:uid="{00000000-0005-0000-0000-0000FE160000}"/>
    <cellStyle name="Comma 2 2 2 2 2 2 2 16" xfId="3623" xr:uid="{00000000-0005-0000-0000-0000FF160000}"/>
    <cellStyle name="Comma 2 2 2 2 2 2 2 17" xfId="3624" xr:uid="{00000000-0005-0000-0000-000000170000}"/>
    <cellStyle name="Comma 2 2 2 2 2 2 2 18" xfId="3625" xr:uid="{00000000-0005-0000-0000-000001170000}"/>
    <cellStyle name="Comma 2 2 2 2 2 2 2 19" xfId="3626" xr:uid="{00000000-0005-0000-0000-000002170000}"/>
    <cellStyle name="Comma 2 2 2 2 2 2 2 2" xfId="3627" xr:uid="{00000000-0005-0000-0000-000003170000}"/>
    <cellStyle name="Comma 2 2 2 2 2 2 2 3" xfId="3628" xr:uid="{00000000-0005-0000-0000-000004170000}"/>
    <cellStyle name="Comma 2 2 2 2 2 2 2 4" xfId="3629" xr:uid="{00000000-0005-0000-0000-000005170000}"/>
    <cellStyle name="Comma 2 2 2 2 2 2 2 5" xfId="3630" xr:uid="{00000000-0005-0000-0000-000006170000}"/>
    <cellStyle name="Comma 2 2 2 2 2 2 2 6" xfId="3631" xr:uid="{00000000-0005-0000-0000-000007170000}"/>
    <cellStyle name="Comma 2 2 2 2 2 2 2 7" xfId="3632" xr:uid="{00000000-0005-0000-0000-000008170000}"/>
    <cellStyle name="Comma 2 2 2 2 2 2 2 8" xfId="3633" xr:uid="{00000000-0005-0000-0000-000009170000}"/>
    <cellStyle name="Comma 2 2 2 2 2 2 2 9" xfId="3634" xr:uid="{00000000-0005-0000-0000-00000A170000}"/>
    <cellStyle name="Comma 2 2 2 2 2 2 3" xfId="3635" xr:uid="{00000000-0005-0000-0000-00000B170000}"/>
    <cellStyle name="Comma 2 2 2 2 2 2 4" xfId="3636" xr:uid="{00000000-0005-0000-0000-00000C170000}"/>
    <cellStyle name="Comma 2 2 2 2 2 2 5" xfId="3637" xr:uid="{00000000-0005-0000-0000-00000D170000}"/>
    <cellStyle name="Comma 2 2 2 2 2 2 6" xfId="3638" xr:uid="{00000000-0005-0000-0000-00000E170000}"/>
    <cellStyle name="Comma 2 2 2 2 2 2 7" xfId="3639" xr:uid="{00000000-0005-0000-0000-00000F170000}"/>
    <cellStyle name="Comma 2 2 2 2 2 2 8" xfId="3640" xr:uid="{00000000-0005-0000-0000-000010170000}"/>
    <cellStyle name="Comma 2 2 2 2 2 2 9" xfId="3641" xr:uid="{00000000-0005-0000-0000-000011170000}"/>
    <cellStyle name="Comma 2 2 2 2 2 3" xfId="3642" xr:uid="{00000000-0005-0000-0000-000012170000}"/>
    <cellStyle name="Comma 2 2 2 2 2 4" xfId="3604" xr:uid="{00000000-0005-0000-0000-000013170000}"/>
    <cellStyle name="Comma 2 2 2 2 3" xfId="959" xr:uid="{00000000-0005-0000-0000-000014170000}"/>
    <cellStyle name="Comma 2 2 2 2 3 2" xfId="3643" xr:uid="{00000000-0005-0000-0000-000015170000}"/>
    <cellStyle name="Comma 2 2 2 2 4" xfId="1321" xr:uid="{00000000-0005-0000-0000-000016170000}"/>
    <cellStyle name="Comma 2 2 2 2 4 2" xfId="3644" xr:uid="{00000000-0005-0000-0000-000017170000}"/>
    <cellStyle name="Comma 2 2 2 2 5" xfId="3645" xr:uid="{00000000-0005-0000-0000-000018170000}"/>
    <cellStyle name="Comma 2 2 2 2 6" xfId="3646" xr:uid="{00000000-0005-0000-0000-000019170000}"/>
    <cellStyle name="Comma 2 2 2 2 7" xfId="3603" xr:uid="{00000000-0005-0000-0000-00001A170000}"/>
    <cellStyle name="Comma 2 2 2 2 7 2" xfId="6261" xr:uid="{00000000-0005-0000-0000-00001B170000}"/>
    <cellStyle name="Comma 2 2 2 2 8" xfId="2674" xr:uid="{00000000-0005-0000-0000-00001C170000}"/>
    <cellStyle name="Comma 2 2 2 3" xfId="960" xr:uid="{00000000-0005-0000-0000-00001D170000}"/>
    <cellStyle name="Comma 2 2 2 3 2" xfId="1097" xr:uid="{00000000-0005-0000-0000-00001E170000}"/>
    <cellStyle name="Comma 2 2 2 3 2 2" xfId="18702" xr:uid="{00000000-0005-0000-0000-00001F170000}"/>
    <cellStyle name="Comma 2 2 2 3 2 3" xfId="3647" xr:uid="{00000000-0005-0000-0000-000020170000}"/>
    <cellStyle name="Comma 2 2 2 3 3" xfId="1322" xr:uid="{00000000-0005-0000-0000-000021170000}"/>
    <cellStyle name="Comma 2 2 2 3 3 2" xfId="17640" xr:uid="{00000000-0005-0000-0000-000022170000}"/>
    <cellStyle name="Comma 2 2 2 3 4" xfId="3124" xr:uid="{00000000-0005-0000-0000-000023170000}"/>
    <cellStyle name="Comma 2 2 2 4" xfId="961" xr:uid="{00000000-0005-0000-0000-000024170000}"/>
    <cellStyle name="Comma 2 2 2 4 2" xfId="1098" xr:uid="{00000000-0005-0000-0000-000025170000}"/>
    <cellStyle name="Comma 2 2 2 4 2 2" xfId="9919" xr:uid="{00000000-0005-0000-0000-000026170000}"/>
    <cellStyle name="Comma 2 2 2 4 3" xfId="1323" xr:uid="{00000000-0005-0000-0000-000027170000}"/>
    <cellStyle name="Comma 2 2 2 4 3 2" xfId="17641" xr:uid="{00000000-0005-0000-0000-000028170000}"/>
    <cellStyle name="Comma 2 2 2 4 4" xfId="3648" xr:uid="{00000000-0005-0000-0000-000029170000}"/>
    <cellStyle name="Comma 2 2 2 5" xfId="962" xr:uid="{00000000-0005-0000-0000-00002A170000}"/>
    <cellStyle name="Comma 2 2 2 5 2" xfId="1099" xr:uid="{00000000-0005-0000-0000-00002B170000}"/>
    <cellStyle name="Comma 2 2 2 5 2 2" xfId="9920" xr:uid="{00000000-0005-0000-0000-00002C170000}"/>
    <cellStyle name="Comma 2 2 2 5 3" xfId="1324" xr:uid="{00000000-0005-0000-0000-00002D170000}"/>
    <cellStyle name="Comma 2 2 2 5 3 2" xfId="17642" xr:uid="{00000000-0005-0000-0000-00002E170000}"/>
    <cellStyle name="Comma 2 2 2 5 4" xfId="3649" xr:uid="{00000000-0005-0000-0000-00002F170000}"/>
    <cellStyle name="Comma 2 2 2 6" xfId="1095" xr:uid="{00000000-0005-0000-0000-000030170000}"/>
    <cellStyle name="Comma 2 2 2 6 2" xfId="9917" xr:uid="{00000000-0005-0000-0000-000031170000}"/>
    <cellStyle name="Comma 2 2 2 6 3" xfId="17643" xr:uid="{00000000-0005-0000-0000-000032170000}"/>
    <cellStyle name="Comma 2 2 2 6 4" xfId="3650" xr:uid="{00000000-0005-0000-0000-000033170000}"/>
    <cellStyle name="Comma 2 2 2 7" xfId="958" xr:uid="{00000000-0005-0000-0000-000034170000}"/>
    <cellStyle name="Comma 2 2 2 7 2" xfId="10343" xr:uid="{00000000-0005-0000-0000-000035170000}"/>
    <cellStyle name="Comma 2 2 2 7 3" xfId="17644" xr:uid="{00000000-0005-0000-0000-000036170000}"/>
    <cellStyle name="Comma 2 2 2 7 4" xfId="3651" xr:uid="{00000000-0005-0000-0000-000037170000}"/>
    <cellStyle name="Comma 2 2 2 8" xfId="1252" xr:uid="{00000000-0005-0000-0000-000038170000}"/>
    <cellStyle name="Comma 2 2 2 8 2" xfId="3652" xr:uid="{00000000-0005-0000-0000-000039170000}"/>
    <cellStyle name="Comma 2 2 2 9" xfId="3653" xr:uid="{00000000-0005-0000-0000-00003A170000}"/>
    <cellStyle name="Comma 2 2 2 9 2" xfId="37488" xr:uid="{00000000-0005-0000-0000-00003B170000}"/>
    <cellStyle name="Comma 2 2 20" xfId="3654" xr:uid="{00000000-0005-0000-0000-00003C170000}"/>
    <cellStyle name="Comma 2 2 21" xfId="3655" xr:uid="{00000000-0005-0000-0000-00003D170000}"/>
    <cellStyle name="Comma 2 2 22" xfId="3656" xr:uid="{00000000-0005-0000-0000-00003E170000}"/>
    <cellStyle name="Comma 2 2 23" xfId="3657" xr:uid="{00000000-0005-0000-0000-00003F170000}"/>
    <cellStyle name="Comma 2 2 24" xfId="3658" xr:uid="{00000000-0005-0000-0000-000040170000}"/>
    <cellStyle name="Comma 2 2 25" xfId="3659" xr:uid="{00000000-0005-0000-0000-000041170000}"/>
    <cellStyle name="Comma 2 2 26" xfId="3660" xr:uid="{00000000-0005-0000-0000-000042170000}"/>
    <cellStyle name="Comma 2 2 27" xfId="3661" xr:uid="{00000000-0005-0000-0000-000043170000}"/>
    <cellStyle name="Comma 2 2 28" xfId="3662" xr:uid="{00000000-0005-0000-0000-000044170000}"/>
    <cellStyle name="Comma 2 2 29" xfId="3663" xr:uid="{00000000-0005-0000-0000-000045170000}"/>
    <cellStyle name="Comma 2 2 3" xfId="144" xr:uid="{00000000-0005-0000-0000-000046170000}"/>
    <cellStyle name="Comma 2 2 3 2" xfId="1100" xr:uid="{00000000-0005-0000-0000-000047170000}"/>
    <cellStyle name="Comma 2 2 3 2 2" xfId="1373" xr:uid="{00000000-0005-0000-0000-000048170000}"/>
    <cellStyle name="Comma 2 2 3 2 2 2" xfId="18772" xr:uid="{00000000-0005-0000-0000-000049170000}"/>
    <cellStyle name="Comma 2 2 3 2 2 3" xfId="3665" xr:uid="{00000000-0005-0000-0000-00004A170000}"/>
    <cellStyle name="Comma 2 2 3 2 3" xfId="10141" xr:uid="{00000000-0005-0000-0000-00004B170000}"/>
    <cellStyle name="Comma 2 2 3 2 3 2" xfId="17646" xr:uid="{00000000-0005-0000-0000-00004C170000}"/>
    <cellStyle name="Comma 2 2 3 2 4" xfId="2676" xr:uid="{00000000-0005-0000-0000-00004D170000}"/>
    <cellStyle name="Comma 2 2 3 3" xfId="963" xr:uid="{00000000-0005-0000-0000-00004E170000}"/>
    <cellStyle name="Comma 2 2 3 3 2" xfId="10345" xr:uid="{00000000-0005-0000-0000-00004F170000}"/>
    <cellStyle name="Comma 2 2 3 3 3" xfId="17647" xr:uid="{00000000-0005-0000-0000-000050170000}"/>
    <cellStyle name="Comma 2 2 3 3 4" xfId="3666" xr:uid="{00000000-0005-0000-0000-000051170000}"/>
    <cellStyle name="Comma 2 2 3 4" xfId="1325" xr:uid="{00000000-0005-0000-0000-000052170000}"/>
    <cellStyle name="Comma 2 2 3 4 2" xfId="3667" xr:uid="{00000000-0005-0000-0000-000053170000}"/>
    <cellStyle name="Comma 2 2 3 5" xfId="3668" xr:uid="{00000000-0005-0000-0000-000054170000}"/>
    <cellStyle name="Comma 2 2 3 6" xfId="3664" xr:uid="{00000000-0005-0000-0000-000055170000}"/>
    <cellStyle name="Comma 2 2 3 6 2" xfId="6198" xr:uid="{00000000-0005-0000-0000-000056170000}"/>
    <cellStyle name="Comma 2 2 3 6 3" xfId="18703" xr:uid="{00000000-0005-0000-0000-000057170000}"/>
    <cellStyle name="Comma 2 2 3 7" xfId="9921" xr:uid="{00000000-0005-0000-0000-000058170000}"/>
    <cellStyle name="Comma 2 2 3 7 2" xfId="17645" xr:uid="{00000000-0005-0000-0000-000059170000}"/>
    <cellStyle name="Comma 2 2 3 8" xfId="2675" xr:uid="{00000000-0005-0000-0000-00005A170000}"/>
    <cellStyle name="Comma 2 2 30" xfId="3669" xr:uid="{00000000-0005-0000-0000-00005B170000}"/>
    <cellStyle name="Comma 2 2 31" xfId="3670" xr:uid="{00000000-0005-0000-0000-00005C170000}"/>
    <cellStyle name="Comma 2 2 32" xfId="3671" xr:uid="{00000000-0005-0000-0000-00005D170000}"/>
    <cellStyle name="Comma 2 2 33" xfId="3672" xr:uid="{00000000-0005-0000-0000-00005E170000}"/>
    <cellStyle name="Comma 2 2 34" xfId="3673" xr:uid="{00000000-0005-0000-0000-00005F170000}"/>
    <cellStyle name="Comma 2 2 35" xfId="3674" xr:uid="{00000000-0005-0000-0000-000060170000}"/>
    <cellStyle name="Comma 2 2 36" xfId="3675" xr:uid="{00000000-0005-0000-0000-000061170000}"/>
    <cellStyle name="Comma 2 2 37" xfId="3676" xr:uid="{00000000-0005-0000-0000-000062170000}"/>
    <cellStyle name="Comma 2 2 38" xfId="3677" xr:uid="{00000000-0005-0000-0000-000063170000}"/>
    <cellStyle name="Comma 2 2 39" xfId="3678" xr:uid="{00000000-0005-0000-0000-000064170000}"/>
    <cellStyle name="Comma 2 2 4" xfId="704" xr:uid="{00000000-0005-0000-0000-000065170000}"/>
    <cellStyle name="Comma 2 2 4 2" xfId="1101" xr:uid="{00000000-0005-0000-0000-000066170000}"/>
    <cellStyle name="Comma 2 2 4 2 2" xfId="2678" xr:uid="{00000000-0005-0000-0000-000067170000}"/>
    <cellStyle name="Comma 2 2 4 3" xfId="964" xr:uid="{00000000-0005-0000-0000-000068170000}"/>
    <cellStyle name="Comma 2 2 4 3 2" xfId="10347" xr:uid="{00000000-0005-0000-0000-000069170000}"/>
    <cellStyle name="Comma 2 2 4 3 3" xfId="3679" xr:uid="{00000000-0005-0000-0000-00006A170000}"/>
    <cellStyle name="Comma 2 2 4 4" xfId="1326" xr:uid="{00000000-0005-0000-0000-00006B170000}"/>
    <cellStyle name="Comma 2 2 4 5" xfId="17648" xr:uid="{00000000-0005-0000-0000-00006C170000}"/>
    <cellStyle name="Comma 2 2 4 6" xfId="2677" xr:uid="{00000000-0005-0000-0000-00006D170000}"/>
    <cellStyle name="Comma 2 2 4 7" xfId="37765" xr:uid="{00000000-0005-0000-0000-00006E170000}"/>
    <cellStyle name="Comma 2 2 4 8" xfId="38043" xr:uid="{00000000-0005-0000-0000-00006F170000}"/>
    <cellStyle name="Comma 2 2 40" xfId="3680" xr:uid="{00000000-0005-0000-0000-000070170000}"/>
    <cellStyle name="Comma 2 2 41" xfId="3681" xr:uid="{00000000-0005-0000-0000-000071170000}"/>
    <cellStyle name="Comma 2 2 42" xfId="3682" xr:uid="{00000000-0005-0000-0000-000072170000}"/>
    <cellStyle name="Comma 2 2 43" xfId="3683" xr:uid="{00000000-0005-0000-0000-000073170000}"/>
    <cellStyle name="Comma 2 2 44" xfId="3684" xr:uid="{00000000-0005-0000-0000-000074170000}"/>
    <cellStyle name="Comma 2 2 45" xfId="3685" xr:uid="{00000000-0005-0000-0000-000075170000}"/>
    <cellStyle name="Comma 2 2 46" xfId="3686" xr:uid="{00000000-0005-0000-0000-000076170000}"/>
    <cellStyle name="Comma 2 2 47" xfId="3687" xr:uid="{00000000-0005-0000-0000-000077170000}"/>
    <cellStyle name="Comma 2 2 48" xfId="3570" xr:uid="{00000000-0005-0000-0000-000078170000}"/>
    <cellStyle name="Comma 2 2 48 2" xfId="19859" xr:uid="{00000000-0005-0000-0000-000079170000}"/>
    <cellStyle name="Comma 2 2 48 2 2" xfId="32972" xr:uid="{00000000-0005-0000-0000-00007A170000}"/>
    <cellStyle name="Comma 2 2 48 2 3" xfId="35946" xr:uid="{00000000-0005-0000-0000-00007B170000}"/>
    <cellStyle name="Comma 2 2 48 3" xfId="18583" xr:uid="{00000000-0005-0000-0000-00007C170000}"/>
    <cellStyle name="Comma 2 2 48 4" xfId="31945" xr:uid="{00000000-0005-0000-0000-00007D170000}"/>
    <cellStyle name="Comma 2 2 48 5" xfId="35101" xr:uid="{00000000-0005-0000-0000-00007E170000}"/>
    <cellStyle name="Comma 2 2 49" xfId="2672" xr:uid="{00000000-0005-0000-0000-00007F170000}"/>
    <cellStyle name="Comma 2 2 49 2" xfId="17635" xr:uid="{00000000-0005-0000-0000-000080170000}"/>
    <cellStyle name="Comma 2 2 5" xfId="965" xr:uid="{00000000-0005-0000-0000-000081170000}"/>
    <cellStyle name="Comma 2 2 5 2" xfId="1102" xr:uid="{00000000-0005-0000-0000-000082170000}"/>
    <cellStyle name="Comma 2 2 5 2 2" xfId="10348" xr:uid="{00000000-0005-0000-0000-000083170000}"/>
    <cellStyle name="Comma 2 2 5 2 3" xfId="3688" xr:uid="{00000000-0005-0000-0000-000084170000}"/>
    <cellStyle name="Comma 2 2 5 3" xfId="1327" xr:uid="{00000000-0005-0000-0000-000085170000}"/>
    <cellStyle name="Comma 2 2 5 4" xfId="17649" xr:uid="{00000000-0005-0000-0000-000086170000}"/>
    <cellStyle name="Comma 2 2 5 5" xfId="2679" xr:uid="{00000000-0005-0000-0000-000087170000}"/>
    <cellStyle name="Comma 2 2 50" xfId="7773" xr:uid="{00000000-0005-0000-0000-000088170000}"/>
    <cellStyle name="Comma 2 2 50 2" xfId="14268" xr:uid="{00000000-0005-0000-0000-000089170000}"/>
    <cellStyle name="Comma 2 2 50 2 2" xfId="26982" xr:uid="{00000000-0005-0000-0000-00008A170000}"/>
    <cellStyle name="Comma 2 2 50 3" xfId="19014" xr:uid="{00000000-0005-0000-0000-00008B170000}"/>
    <cellStyle name="Comma 2 2 50 4" xfId="32186" xr:uid="{00000000-0005-0000-0000-00008C170000}"/>
    <cellStyle name="Comma 2 2 50 5" xfId="35205" xr:uid="{00000000-0005-0000-0000-00008D170000}"/>
    <cellStyle name="Comma 2 2 51" xfId="8620" xr:uid="{00000000-0005-0000-0000-00008E170000}"/>
    <cellStyle name="Comma 2 2 51 2" xfId="15105" xr:uid="{00000000-0005-0000-0000-00008F170000}"/>
    <cellStyle name="Comma 2 2 51 2 2" xfId="27775" xr:uid="{00000000-0005-0000-0000-000090170000}"/>
    <cellStyle name="Comma 2 2 51 3" xfId="18944" xr:uid="{00000000-0005-0000-0000-000091170000}"/>
    <cellStyle name="Comma 2 2 51 4" xfId="32125" xr:uid="{00000000-0005-0000-0000-000092170000}"/>
    <cellStyle name="Comma 2 2 51 5" xfId="35144" xr:uid="{00000000-0005-0000-0000-000093170000}"/>
    <cellStyle name="Comma 2 2 52" xfId="9600" xr:uid="{00000000-0005-0000-0000-000094170000}"/>
    <cellStyle name="Comma 2 2 52 2" xfId="15946" xr:uid="{00000000-0005-0000-0000-000095170000}"/>
    <cellStyle name="Comma 2 2 52 2 2" xfId="28586" xr:uid="{00000000-0005-0000-0000-000096170000}"/>
    <cellStyle name="Comma 2 2 52 3" xfId="19925" xr:uid="{00000000-0005-0000-0000-000097170000}"/>
    <cellStyle name="Comma 2 2 52 4" xfId="33106" xr:uid="{00000000-0005-0000-0000-000098170000}"/>
    <cellStyle name="Comma 2 2 52 5" xfId="35991" xr:uid="{00000000-0005-0000-0000-000099170000}"/>
    <cellStyle name="Comma 2 2 53" xfId="6411" xr:uid="{00000000-0005-0000-0000-00009A170000}"/>
    <cellStyle name="Comma 2 2 53 2" xfId="13034" xr:uid="{00000000-0005-0000-0000-00009B170000}"/>
    <cellStyle name="Comma 2 2 53 2 2" xfId="25780" xr:uid="{00000000-0005-0000-0000-00009C170000}"/>
    <cellStyle name="Comma 2 2 53 3" xfId="21160" xr:uid="{00000000-0005-0000-0000-00009D170000}"/>
    <cellStyle name="Comma 2 2 54" xfId="12036" xr:uid="{00000000-0005-0000-0000-00009E170000}"/>
    <cellStyle name="Comma 2 2 54 2" xfId="24781" xr:uid="{00000000-0005-0000-0000-00009F170000}"/>
    <cellStyle name="Comma 2 2 55" xfId="17429" xr:uid="{00000000-0005-0000-0000-0000A0170000}"/>
    <cellStyle name="Comma 2 2 56" xfId="30610" xr:uid="{00000000-0005-0000-0000-0000A1170000}"/>
    <cellStyle name="Comma 2 2 57" xfId="34307" xr:uid="{00000000-0005-0000-0000-0000A2170000}"/>
    <cellStyle name="Comma 2 2 58" xfId="2183" xr:uid="{00000000-0005-0000-0000-0000A3170000}"/>
    <cellStyle name="Comma 2 2 59" xfId="37307" xr:uid="{00000000-0005-0000-0000-0000A4170000}"/>
    <cellStyle name="Comma 2 2 6" xfId="966" xr:uid="{00000000-0005-0000-0000-0000A5170000}"/>
    <cellStyle name="Comma 2 2 6 2" xfId="3689" xr:uid="{00000000-0005-0000-0000-0000A6170000}"/>
    <cellStyle name="Comma 2 2 6 2 2" xfId="10349" xr:uid="{00000000-0005-0000-0000-0000A7170000}"/>
    <cellStyle name="Comma 2 2 6 3" xfId="9916" xr:uid="{00000000-0005-0000-0000-0000A8170000}"/>
    <cellStyle name="Comma 2 2 6 4" xfId="10898" xr:uid="{00000000-0005-0000-0000-0000A9170000}"/>
    <cellStyle name="Comma 2 2 6 4 2" xfId="17650" xr:uid="{00000000-0005-0000-0000-0000AA170000}"/>
    <cellStyle name="Comma 2 2 6 5" xfId="2680" xr:uid="{00000000-0005-0000-0000-0000AB170000}"/>
    <cellStyle name="Comma 2 2 60" xfId="37371" xr:uid="{00000000-0005-0000-0000-0000AC170000}"/>
    <cellStyle name="Comma 2 2 61" xfId="37855" xr:uid="{00000000-0005-0000-0000-0000AD170000}"/>
    <cellStyle name="Comma 2 2 7" xfId="957" xr:uid="{00000000-0005-0000-0000-0000AE170000}"/>
    <cellStyle name="Comma 2 2 7 2" xfId="3690" xr:uid="{00000000-0005-0000-0000-0000AF170000}"/>
    <cellStyle name="Comma 2 2 7 2 2" xfId="18773" xr:uid="{00000000-0005-0000-0000-0000B0170000}"/>
    <cellStyle name="Comma 2 2 7 3" xfId="17651" xr:uid="{00000000-0005-0000-0000-0000B1170000}"/>
    <cellStyle name="Comma 2 2 7 4" xfId="2681" xr:uid="{00000000-0005-0000-0000-0000B2170000}"/>
    <cellStyle name="Comma 2 2 8" xfId="1238" xr:uid="{00000000-0005-0000-0000-0000B3170000}"/>
    <cellStyle name="Comma 2 2 8 2" xfId="3691" xr:uid="{00000000-0005-0000-0000-0000B4170000}"/>
    <cellStyle name="Comma 2 2 8 2 2" xfId="18774" xr:uid="{00000000-0005-0000-0000-0000B5170000}"/>
    <cellStyle name="Comma 2 2 8 3" xfId="17652" xr:uid="{00000000-0005-0000-0000-0000B6170000}"/>
    <cellStyle name="Comma 2 2 8 4" xfId="2682" xr:uid="{00000000-0005-0000-0000-0000B7170000}"/>
    <cellStyle name="Comma 2 2 9" xfId="2683" xr:uid="{00000000-0005-0000-0000-0000B8170000}"/>
    <cellStyle name="Comma 2 2 9 2" xfId="3692" xr:uid="{00000000-0005-0000-0000-0000B9170000}"/>
    <cellStyle name="Comma 2 2 9 2 2" xfId="18775" xr:uid="{00000000-0005-0000-0000-0000BA170000}"/>
    <cellStyle name="Comma 2 2 9 3" xfId="17653" xr:uid="{00000000-0005-0000-0000-0000BB170000}"/>
    <cellStyle name="Comma 2 2 9 4" xfId="37418" xr:uid="{00000000-0005-0000-0000-0000BC170000}"/>
    <cellStyle name="Comma 2 2 9 5" xfId="37896" xr:uid="{00000000-0005-0000-0000-0000BD170000}"/>
    <cellStyle name="Comma 2 2_GGM" xfId="2684" xr:uid="{00000000-0005-0000-0000-0000BE170000}"/>
    <cellStyle name="Comma 2 20" xfId="1374" xr:uid="{00000000-0005-0000-0000-0000BF170000}"/>
    <cellStyle name="Comma 2 20 2" xfId="10686" xr:uid="{00000000-0005-0000-0000-0000C0170000}"/>
    <cellStyle name="Comma 2 20 2 2" xfId="16232" xr:uid="{00000000-0005-0000-0000-0000C1170000}"/>
    <cellStyle name="Comma 2 20 2 2 2" xfId="20443" xr:uid="{00000000-0005-0000-0000-0000C2170000}"/>
    <cellStyle name="Comma 2 20 2 2 3" xfId="33696" xr:uid="{00000000-0005-0000-0000-0000C3170000}"/>
    <cellStyle name="Comma 2 20 2 2 4" xfId="36483" xr:uid="{00000000-0005-0000-0000-0000C4170000}"/>
    <cellStyle name="Comma 2 20 2 3" xfId="20144" xr:uid="{00000000-0005-0000-0000-0000C5170000}"/>
    <cellStyle name="Comma 2 20 2 4" xfId="33401" xr:uid="{00000000-0005-0000-0000-0000C6170000}"/>
    <cellStyle name="Comma 2 20 2 5" xfId="36189" xr:uid="{00000000-0005-0000-0000-0000C7170000}"/>
    <cellStyle name="Comma 2 20 3" xfId="10003" xr:uid="{00000000-0005-0000-0000-0000C8170000}"/>
    <cellStyle name="Comma 2 20 3 2" xfId="20296" xr:uid="{00000000-0005-0000-0000-0000C9170000}"/>
    <cellStyle name="Comma 2 20 3 3" xfId="33550" xr:uid="{00000000-0005-0000-0000-0000CA170000}"/>
    <cellStyle name="Comma 2 20 3 4" xfId="36337" xr:uid="{00000000-0005-0000-0000-0000CB170000}"/>
    <cellStyle name="Comma 2 20 4" xfId="19988" xr:uid="{00000000-0005-0000-0000-0000CC170000}"/>
    <cellStyle name="Comma 2 20 4 2" xfId="33252" xr:uid="{00000000-0005-0000-0000-0000CD170000}"/>
    <cellStyle name="Comma 2 20 4 3" xfId="36044" xr:uid="{00000000-0005-0000-0000-0000CE170000}"/>
    <cellStyle name="Comma 2 20 5" xfId="3693" xr:uid="{00000000-0005-0000-0000-0000CF170000}"/>
    <cellStyle name="Comma 2 21" xfId="1375" xr:uid="{00000000-0005-0000-0000-0000D0170000}"/>
    <cellStyle name="Comma 2 21 2" xfId="10745" xr:uid="{00000000-0005-0000-0000-0000D1170000}"/>
    <cellStyle name="Comma 2 21 2 2" xfId="16290" xr:uid="{00000000-0005-0000-0000-0000D2170000}"/>
    <cellStyle name="Comma 2 21 2 2 2" xfId="20501" xr:uid="{00000000-0005-0000-0000-0000D3170000}"/>
    <cellStyle name="Comma 2 21 2 2 3" xfId="33754" xr:uid="{00000000-0005-0000-0000-0000D4170000}"/>
    <cellStyle name="Comma 2 21 2 2 4" xfId="36541" xr:uid="{00000000-0005-0000-0000-0000D5170000}"/>
    <cellStyle name="Comma 2 21 2 3" xfId="20202" xr:uid="{00000000-0005-0000-0000-0000D6170000}"/>
    <cellStyle name="Comma 2 21 2 4" xfId="33459" xr:uid="{00000000-0005-0000-0000-0000D7170000}"/>
    <cellStyle name="Comma 2 21 2 5" xfId="36247" xr:uid="{00000000-0005-0000-0000-0000D8170000}"/>
    <cellStyle name="Comma 2 21 3" xfId="10286" xr:uid="{00000000-0005-0000-0000-0000D9170000}"/>
    <cellStyle name="Comma 2 21 3 2" xfId="20354" xr:uid="{00000000-0005-0000-0000-0000DA170000}"/>
    <cellStyle name="Comma 2 21 3 3" xfId="33608" xr:uid="{00000000-0005-0000-0000-0000DB170000}"/>
    <cellStyle name="Comma 2 21 3 4" xfId="36395" xr:uid="{00000000-0005-0000-0000-0000DC170000}"/>
    <cellStyle name="Comma 2 21 4" xfId="20046" xr:uid="{00000000-0005-0000-0000-0000DD170000}"/>
    <cellStyle name="Comma 2 21 4 2" xfId="33310" xr:uid="{00000000-0005-0000-0000-0000DE170000}"/>
    <cellStyle name="Comma 2 21 4 3" xfId="36102" xr:uid="{00000000-0005-0000-0000-0000DF170000}"/>
    <cellStyle name="Comma 2 21 5" xfId="3694" xr:uid="{00000000-0005-0000-0000-0000E0170000}"/>
    <cellStyle name="Comma 2 22" xfId="1376" xr:uid="{00000000-0005-0000-0000-0000E1170000}"/>
    <cellStyle name="Comma 2 22 2" xfId="10755" xr:uid="{00000000-0005-0000-0000-0000E2170000}"/>
    <cellStyle name="Comma 2 22 2 2" xfId="16295" xr:uid="{00000000-0005-0000-0000-0000E3170000}"/>
    <cellStyle name="Comma 2 22 2 2 2" xfId="20506" xr:uid="{00000000-0005-0000-0000-0000E4170000}"/>
    <cellStyle name="Comma 2 22 2 2 3" xfId="33759" xr:uid="{00000000-0005-0000-0000-0000E5170000}"/>
    <cellStyle name="Comma 2 22 2 2 4" xfId="36546" xr:uid="{00000000-0005-0000-0000-0000E6170000}"/>
    <cellStyle name="Comma 2 22 2 3" xfId="20208" xr:uid="{00000000-0005-0000-0000-0000E7170000}"/>
    <cellStyle name="Comma 2 22 2 4" xfId="33464" xr:uid="{00000000-0005-0000-0000-0000E8170000}"/>
    <cellStyle name="Comma 2 22 2 5" xfId="36252" xr:uid="{00000000-0005-0000-0000-0000E9170000}"/>
    <cellStyle name="Comma 2 22 3" xfId="9592" xr:uid="{00000000-0005-0000-0000-0000EA170000}"/>
    <cellStyle name="Comma 2 22 3 2" xfId="20359" xr:uid="{00000000-0005-0000-0000-0000EB170000}"/>
    <cellStyle name="Comma 2 22 3 3" xfId="33613" xr:uid="{00000000-0005-0000-0000-0000EC170000}"/>
    <cellStyle name="Comma 2 22 3 4" xfId="36400" xr:uid="{00000000-0005-0000-0000-0000ED170000}"/>
    <cellStyle name="Comma 2 22 4" xfId="20053" xr:uid="{00000000-0005-0000-0000-0000EE170000}"/>
    <cellStyle name="Comma 2 22 4 2" xfId="33317" xr:uid="{00000000-0005-0000-0000-0000EF170000}"/>
    <cellStyle name="Comma 2 22 4 3" xfId="36107" xr:uid="{00000000-0005-0000-0000-0000F0170000}"/>
    <cellStyle name="Comma 2 22 5" xfId="3695" xr:uid="{00000000-0005-0000-0000-0000F1170000}"/>
    <cellStyle name="Comma 2 23" xfId="1377" xr:uid="{00000000-0005-0000-0000-0000F2170000}"/>
    <cellStyle name="Comma 2 23 2" xfId="10759" xr:uid="{00000000-0005-0000-0000-0000F3170000}"/>
    <cellStyle name="Comma 2 23 2 2" xfId="16297" xr:uid="{00000000-0005-0000-0000-0000F4170000}"/>
    <cellStyle name="Comma 2 23 2 2 2" xfId="20508" xr:uid="{00000000-0005-0000-0000-0000F5170000}"/>
    <cellStyle name="Comma 2 23 2 2 3" xfId="33761" xr:uid="{00000000-0005-0000-0000-0000F6170000}"/>
    <cellStyle name="Comma 2 23 2 2 4" xfId="36548" xr:uid="{00000000-0005-0000-0000-0000F7170000}"/>
    <cellStyle name="Comma 2 23 2 3" xfId="20211" xr:uid="{00000000-0005-0000-0000-0000F8170000}"/>
    <cellStyle name="Comma 2 23 2 4" xfId="33467" xr:uid="{00000000-0005-0000-0000-0000F9170000}"/>
    <cellStyle name="Comma 2 23 2 5" xfId="36254" xr:uid="{00000000-0005-0000-0000-0000FA170000}"/>
    <cellStyle name="Comma 2 23 3" xfId="10287" xr:uid="{00000000-0005-0000-0000-0000FB170000}"/>
    <cellStyle name="Comma 2 23 3 2" xfId="20361" xr:uid="{00000000-0005-0000-0000-0000FC170000}"/>
    <cellStyle name="Comma 2 23 3 3" xfId="33615" xr:uid="{00000000-0005-0000-0000-0000FD170000}"/>
    <cellStyle name="Comma 2 23 3 4" xfId="36402" xr:uid="{00000000-0005-0000-0000-0000FE170000}"/>
    <cellStyle name="Comma 2 23 4" xfId="20056" xr:uid="{00000000-0005-0000-0000-0000FF170000}"/>
    <cellStyle name="Comma 2 23 4 2" xfId="33319" xr:uid="{00000000-0005-0000-0000-000000180000}"/>
    <cellStyle name="Comma 2 23 4 3" xfId="36108" xr:uid="{00000000-0005-0000-0000-000001180000}"/>
    <cellStyle name="Comma 2 23 5" xfId="3696" xr:uid="{00000000-0005-0000-0000-000002180000}"/>
    <cellStyle name="Comma 2 24" xfId="1378" xr:uid="{00000000-0005-0000-0000-000003180000}"/>
    <cellStyle name="Comma 2 24 2" xfId="10765" xr:uid="{00000000-0005-0000-0000-000004180000}"/>
    <cellStyle name="Comma 2 24 2 2" xfId="16299" xr:uid="{00000000-0005-0000-0000-000005180000}"/>
    <cellStyle name="Comma 2 24 2 2 2" xfId="20510" xr:uid="{00000000-0005-0000-0000-000006180000}"/>
    <cellStyle name="Comma 2 24 2 2 3" xfId="33763" xr:uid="{00000000-0005-0000-0000-000007180000}"/>
    <cellStyle name="Comma 2 24 2 2 4" xfId="36550" xr:uid="{00000000-0005-0000-0000-000008180000}"/>
    <cellStyle name="Comma 2 24 2 3" xfId="20213" xr:uid="{00000000-0005-0000-0000-000009180000}"/>
    <cellStyle name="Comma 2 24 2 4" xfId="33469" xr:uid="{00000000-0005-0000-0000-00000A180000}"/>
    <cellStyle name="Comma 2 24 2 5" xfId="36256" xr:uid="{00000000-0005-0000-0000-00000B180000}"/>
    <cellStyle name="Comma 2 24 3" xfId="10387" xr:uid="{00000000-0005-0000-0000-00000C180000}"/>
    <cellStyle name="Comma 2 24 3 2" xfId="20363" xr:uid="{00000000-0005-0000-0000-00000D180000}"/>
    <cellStyle name="Comma 2 24 3 3" xfId="33617" xr:uid="{00000000-0005-0000-0000-00000E180000}"/>
    <cellStyle name="Comma 2 24 3 4" xfId="36404" xr:uid="{00000000-0005-0000-0000-00000F180000}"/>
    <cellStyle name="Comma 2 24 4" xfId="20061" xr:uid="{00000000-0005-0000-0000-000010180000}"/>
    <cellStyle name="Comma 2 24 4 2" xfId="33321" xr:uid="{00000000-0005-0000-0000-000011180000}"/>
    <cellStyle name="Comma 2 24 4 3" xfId="36110" xr:uid="{00000000-0005-0000-0000-000012180000}"/>
    <cellStyle name="Comma 2 24 5" xfId="3697" xr:uid="{00000000-0005-0000-0000-000013180000}"/>
    <cellStyle name="Comma 2 25" xfId="1379" xr:uid="{00000000-0005-0000-0000-000014180000}"/>
    <cellStyle name="Comma 2 25 2" xfId="10775" xr:uid="{00000000-0005-0000-0000-000015180000}"/>
    <cellStyle name="Comma 2 25 2 2" xfId="16304" xr:uid="{00000000-0005-0000-0000-000016180000}"/>
    <cellStyle name="Comma 2 25 2 2 2" xfId="20514" xr:uid="{00000000-0005-0000-0000-000017180000}"/>
    <cellStyle name="Comma 2 25 2 2 3" xfId="33767" xr:uid="{00000000-0005-0000-0000-000018180000}"/>
    <cellStyle name="Comma 2 25 2 2 4" xfId="36554" xr:uid="{00000000-0005-0000-0000-000019180000}"/>
    <cellStyle name="Comma 2 25 2 3" xfId="20217" xr:uid="{00000000-0005-0000-0000-00001A180000}"/>
    <cellStyle name="Comma 2 25 2 4" xfId="33473" xr:uid="{00000000-0005-0000-0000-00001B180000}"/>
    <cellStyle name="Comma 2 25 2 5" xfId="36260" xr:uid="{00000000-0005-0000-0000-00001C180000}"/>
    <cellStyle name="Comma 2 25 3" xfId="10954" xr:uid="{00000000-0005-0000-0000-00001D180000}"/>
    <cellStyle name="Comma 2 25 3 2" xfId="20367" xr:uid="{00000000-0005-0000-0000-00001E180000}"/>
    <cellStyle name="Comma 2 25 3 3" xfId="33621" xr:uid="{00000000-0005-0000-0000-00001F180000}"/>
    <cellStyle name="Comma 2 25 3 4" xfId="36408" xr:uid="{00000000-0005-0000-0000-000020180000}"/>
    <cellStyle name="Comma 2 25 4" xfId="20068" xr:uid="{00000000-0005-0000-0000-000021180000}"/>
    <cellStyle name="Comma 2 25 4 2" xfId="33326" xr:uid="{00000000-0005-0000-0000-000022180000}"/>
    <cellStyle name="Comma 2 25 4 3" xfId="36114" xr:uid="{00000000-0005-0000-0000-000023180000}"/>
    <cellStyle name="Comma 2 25 5" xfId="3698" xr:uid="{00000000-0005-0000-0000-000024180000}"/>
    <cellStyle name="Comma 2 26" xfId="1380" xr:uid="{00000000-0005-0000-0000-000025180000}"/>
    <cellStyle name="Comma 2 26 2" xfId="10777" xr:uid="{00000000-0005-0000-0000-000026180000}"/>
    <cellStyle name="Comma 2 26 2 2" xfId="16306" xr:uid="{00000000-0005-0000-0000-000027180000}"/>
    <cellStyle name="Comma 2 26 2 2 2" xfId="20516" xr:uid="{00000000-0005-0000-0000-000028180000}"/>
    <cellStyle name="Comma 2 26 2 2 3" xfId="33769" xr:uid="{00000000-0005-0000-0000-000029180000}"/>
    <cellStyle name="Comma 2 26 2 2 4" xfId="36556" xr:uid="{00000000-0005-0000-0000-00002A180000}"/>
    <cellStyle name="Comma 2 26 2 3" xfId="20219" xr:uid="{00000000-0005-0000-0000-00002B180000}"/>
    <cellStyle name="Comma 2 26 2 4" xfId="33475" xr:uid="{00000000-0005-0000-0000-00002C180000}"/>
    <cellStyle name="Comma 2 26 2 5" xfId="36262" xr:uid="{00000000-0005-0000-0000-00002D180000}"/>
    <cellStyle name="Comma 2 26 3" xfId="10444" xr:uid="{00000000-0005-0000-0000-00002E180000}"/>
    <cellStyle name="Comma 2 26 3 2" xfId="20369" xr:uid="{00000000-0005-0000-0000-00002F180000}"/>
    <cellStyle name="Comma 2 26 3 3" xfId="33623" xr:uid="{00000000-0005-0000-0000-000030180000}"/>
    <cellStyle name="Comma 2 26 3 4" xfId="36410" xr:uid="{00000000-0005-0000-0000-000031180000}"/>
    <cellStyle name="Comma 2 26 4" xfId="20070" xr:uid="{00000000-0005-0000-0000-000032180000}"/>
    <cellStyle name="Comma 2 26 4 2" xfId="33328" xr:uid="{00000000-0005-0000-0000-000033180000}"/>
    <cellStyle name="Comma 2 26 4 3" xfId="36116" xr:uid="{00000000-0005-0000-0000-000034180000}"/>
    <cellStyle name="Comma 2 26 5" xfId="3699" xr:uid="{00000000-0005-0000-0000-000035180000}"/>
    <cellStyle name="Comma 2 27" xfId="1381" xr:uid="{00000000-0005-0000-0000-000036180000}"/>
    <cellStyle name="Comma 2 27 2" xfId="10772" xr:uid="{00000000-0005-0000-0000-000037180000}"/>
    <cellStyle name="Comma 2 27 2 2" xfId="16303" xr:uid="{00000000-0005-0000-0000-000038180000}"/>
    <cellStyle name="Comma 2 27 2 2 2" xfId="20513" xr:uid="{00000000-0005-0000-0000-000039180000}"/>
    <cellStyle name="Comma 2 27 2 2 3" xfId="33766" xr:uid="{00000000-0005-0000-0000-00003A180000}"/>
    <cellStyle name="Comma 2 27 2 2 4" xfId="36553" xr:uid="{00000000-0005-0000-0000-00003B180000}"/>
    <cellStyle name="Comma 2 27 2 3" xfId="20216" xr:uid="{00000000-0005-0000-0000-00003C180000}"/>
    <cellStyle name="Comma 2 27 2 4" xfId="33472" xr:uid="{00000000-0005-0000-0000-00003D180000}"/>
    <cellStyle name="Comma 2 27 2 5" xfId="36259" xr:uid="{00000000-0005-0000-0000-00003E180000}"/>
    <cellStyle name="Comma 2 27 3" xfId="11301" xr:uid="{00000000-0005-0000-0000-00003F180000}"/>
    <cellStyle name="Comma 2 27 3 2" xfId="20366" xr:uid="{00000000-0005-0000-0000-000040180000}"/>
    <cellStyle name="Comma 2 27 3 3" xfId="33620" xr:uid="{00000000-0005-0000-0000-000041180000}"/>
    <cellStyle name="Comma 2 27 3 4" xfId="36407" xr:uid="{00000000-0005-0000-0000-000042180000}"/>
    <cellStyle name="Comma 2 27 4" xfId="20067" xr:uid="{00000000-0005-0000-0000-000043180000}"/>
    <cellStyle name="Comma 2 27 4 2" xfId="33325" xr:uid="{00000000-0005-0000-0000-000044180000}"/>
    <cellStyle name="Comma 2 27 4 3" xfId="36113" xr:uid="{00000000-0005-0000-0000-000045180000}"/>
    <cellStyle name="Comma 2 27 5" xfId="3700" xr:uid="{00000000-0005-0000-0000-000046180000}"/>
    <cellStyle name="Comma 2 28" xfId="1382" xr:uid="{00000000-0005-0000-0000-000047180000}"/>
    <cellStyle name="Comma 2 28 2" xfId="10778" xr:uid="{00000000-0005-0000-0000-000048180000}"/>
    <cellStyle name="Comma 2 28 2 2" xfId="16307" xr:uid="{00000000-0005-0000-0000-000049180000}"/>
    <cellStyle name="Comma 2 28 2 2 2" xfId="20517" xr:uid="{00000000-0005-0000-0000-00004A180000}"/>
    <cellStyle name="Comma 2 28 2 2 3" xfId="33770" xr:uid="{00000000-0005-0000-0000-00004B180000}"/>
    <cellStyle name="Comma 2 28 2 2 4" xfId="36557" xr:uid="{00000000-0005-0000-0000-00004C180000}"/>
    <cellStyle name="Comma 2 28 2 3" xfId="20220" xr:uid="{00000000-0005-0000-0000-00004D180000}"/>
    <cellStyle name="Comma 2 28 2 4" xfId="33476" xr:uid="{00000000-0005-0000-0000-00004E180000}"/>
    <cellStyle name="Comma 2 28 2 5" xfId="36263" xr:uid="{00000000-0005-0000-0000-00004F180000}"/>
    <cellStyle name="Comma 2 28 3" xfId="10824" xr:uid="{00000000-0005-0000-0000-000050180000}"/>
    <cellStyle name="Comma 2 28 3 2" xfId="20370" xr:uid="{00000000-0005-0000-0000-000051180000}"/>
    <cellStyle name="Comma 2 28 3 3" xfId="33624" xr:uid="{00000000-0005-0000-0000-000052180000}"/>
    <cellStyle name="Comma 2 28 3 4" xfId="36411" xr:uid="{00000000-0005-0000-0000-000053180000}"/>
    <cellStyle name="Comma 2 28 4" xfId="20071" xr:uid="{00000000-0005-0000-0000-000054180000}"/>
    <cellStyle name="Comma 2 28 4 2" xfId="33329" xr:uid="{00000000-0005-0000-0000-000055180000}"/>
    <cellStyle name="Comma 2 28 4 3" xfId="36117" xr:uid="{00000000-0005-0000-0000-000056180000}"/>
    <cellStyle name="Comma 2 28 5" xfId="3701" xr:uid="{00000000-0005-0000-0000-000057180000}"/>
    <cellStyle name="Comma 2 29" xfId="1383" xr:uid="{00000000-0005-0000-0000-000058180000}"/>
    <cellStyle name="Comma 2 29 2" xfId="10776" xr:uid="{00000000-0005-0000-0000-000059180000}"/>
    <cellStyle name="Comma 2 29 2 2" xfId="16305" xr:uid="{00000000-0005-0000-0000-00005A180000}"/>
    <cellStyle name="Comma 2 29 2 2 2" xfId="20515" xr:uid="{00000000-0005-0000-0000-00005B180000}"/>
    <cellStyle name="Comma 2 29 2 2 3" xfId="33768" xr:uid="{00000000-0005-0000-0000-00005C180000}"/>
    <cellStyle name="Comma 2 29 2 2 4" xfId="36555" xr:uid="{00000000-0005-0000-0000-00005D180000}"/>
    <cellStyle name="Comma 2 29 2 3" xfId="20218" xr:uid="{00000000-0005-0000-0000-00005E180000}"/>
    <cellStyle name="Comma 2 29 2 4" xfId="33474" xr:uid="{00000000-0005-0000-0000-00005F180000}"/>
    <cellStyle name="Comma 2 29 2 5" xfId="36261" xr:uid="{00000000-0005-0000-0000-000060180000}"/>
    <cellStyle name="Comma 2 29 3" xfId="10641" xr:uid="{00000000-0005-0000-0000-000061180000}"/>
    <cellStyle name="Comma 2 29 3 2" xfId="20368" xr:uid="{00000000-0005-0000-0000-000062180000}"/>
    <cellStyle name="Comma 2 29 3 3" xfId="33622" xr:uid="{00000000-0005-0000-0000-000063180000}"/>
    <cellStyle name="Comma 2 29 3 4" xfId="36409" xr:uid="{00000000-0005-0000-0000-000064180000}"/>
    <cellStyle name="Comma 2 29 4" xfId="20069" xr:uid="{00000000-0005-0000-0000-000065180000}"/>
    <cellStyle name="Comma 2 29 4 2" xfId="33327" xr:uid="{00000000-0005-0000-0000-000066180000}"/>
    <cellStyle name="Comma 2 29 4 3" xfId="36115" xr:uid="{00000000-0005-0000-0000-000067180000}"/>
    <cellStyle name="Comma 2 29 5" xfId="3702" xr:uid="{00000000-0005-0000-0000-000068180000}"/>
    <cellStyle name="Comma 2 3" xfId="24" xr:uid="{00000000-0005-0000-0000-000069180000}"/>
    <cellStyle name="Comma 2 3 10" xfId="2685" xr:uid="{00000000-0005-0000-0000-00006A180000}"/>
    <cellStyle name="Comma 2 3 2" xfId="146" xr:uid="{00000000-0005-0000-0000-00006B180000}"/>
    <cellStyle name="Comma 2 3 2 2" xfId="1103" xr:uid="{00000000-0005-0000-0000-00006C180000}"/>
    <cellStyle name="Comma 2 3 2 2 2" xfId="6263" xr:uid="{00000000-0005-0000-0000-00006D180000}"/>
    <cellStyle name="Comma 2 3 2 2 2 2" xfId="8576" xr:uid="{00000000-0005-0000-0000-00006E180000}"/>
    <cellStyle name="Comma 2 3 2 2 2 2 2" xfId="15061" xr:uid="{00000000-0005-0000-0000-00006F180000}"/>
    <cellStyle name="Comma 2 3 2 2 2 2 2 2" xfId="27732" xr:uid="{00000000-0005-0000-0000-000070180000}"/>
    <cellStyle name="Comma 2 3 2 2 2 2 3" xfId="22649" xr:uid="{00000000-0005-0000-0000-000071180000}"/>
    <cellStyle name="Comma 2 3 2 2 2 3" xfId="9542" xr:uid="{00000000-0005-0000-0000-000072180000}"/>
    <cellStyle name="Comma 2 3 2 2 2 3 2" xfId="15902" xr:uid="{00000000-0005-0000-0000-000073180000}"/>
    <cellStyle name="Comma 2 3 2 2 2 3 2 2" xfId="28543" xr:uid="{00000000-0005-0000-0000-000074180000}"/>
    <cellStyle name="Comma 2 3 2 2 2 3 3" xfId="23526" xr:uid="{00000000-0005-0000-0000-000075180000}"/>
    <cellStyle name="Comma 2 3 2 2 2 4" xfId="7698" xr:uid="{00000000-0005-0000-0000-000076180000}"/>
    <cellStyle name="Comma 2 3 2 2 2 4 2" xfId="14197" xr:uid="{00000000-0005-0000-0000-000077180000}"/>
    <cellStyle name="Comma 2 3 2 2 2 4 2 2" xfId="26923" xr:uid="{00000000-0005-0000-0000-000078180000}"/>
    <cellStyle name="Comma 2 3 2 2 2 4 3" xfId="22418" xr:uid="{00000000-0005-0000-0000-000079180000}"/>
    <cellStyle name="Comma 2 3 2 2 2 5" xfId="12989" xr:uid="{00000000-0005-0000-0000-00007A180000}"/>
    <cellStyle name="Comma 2 3 2 2 2 5 2" xfId="25735" xr:uid="{00000000-0005-0000-0000-00007B180000}"/>
    <cellStyle name="Comma 2 3 2 2 2 6" xfId="21116" xr:uid="{00000000-0005-0000-0000-00007C180000}"/>
    <cellStyle name="Comma 2 3 2 2 3" xfId="10353" xr:uid="{00000000-0005-0000-0000-00007D180000}"/>
    <cellStyle name="Comma 2 3 2 2 4" xfId="3704" xr:uid="{00000000-0005-0000-0000-00007E180000}"/>
    <cellStyle name="Comma 2 3 2 3" xfId="968" xr:uid="{00000000-0005-0000-0000-00007F180000}"/>
    <cellStyle name="Comma 2 3 2 3 2" xfId="18704" xr:uid="{00000000-0005-0000-0000-000080180000}"/>
    <cellStyle name="Comma 2 3 2 3 3" xfId="6101" xr:uid="{00000000-0005-0000-0000-000081180000}"/>
    <cellStyle name="Comma 2 3 2 4" xfId="1277" xr:uid="{00000000-0005-0000-0000-000082180000}"/>
    <cellStyle name="Comma 2 3 2 4 2" xfId="17655" xr:uid="{00000000-0005-0000-0000-000083180000}"/>
    <cellStyle name="Comma 2 3 2 4 3" xfId="9922" xr:uid="{00000000-0005-0000-0000-000084180000}"/>
    <cellStyle name="Comma 2 3 2 5" xfId="1328" xr:uid="{00000000-0005-0000-0000-000085180000}"/>
    <cellStyle name="Comma 2 3 2 6" xfId="2686" xr:uid="{00000000-0005-0000-0000-000086180000}"/>
    <cellStyle name="Comma 2 3 3" xfId="706" xr:uid="{00000000-0005-0000-0000-000087180000}"/>
    <cellStyle name="Comma 2 3 3 2" xfId="1104" xr:uid="{00000000-0005-0000-0000-000088180000}"/>
    <cellStyle name="Comma 2 3 3 2 2" xfId="6262" xr:uid="{00000000-0005-0000-0000-000089180000}"/>
    <cellStyle name="Comma 2 3 3 2 3" xfId="10354" xr:uid="{00000000-0005-0000-0000-00008A180000}"/>
    <cellStyle name="Comma 2 3 3 2 4" xfId="3705" xr:uid="{00000000-0005-0000-0000-00008B180000}"/>
    <cellStyle name="Comma 2 3 3 3" xfId="969" xr:uid="{00000000-0005-0000-0000-00008C180000}"/>
    <cellStyle name="Comma 2 3 3 3 2" xfId="9923" xr:uid="{00000000-0005-0000-0000-00008D180000}"/>
    <cellStyle name="Comma 2 3 3 4" xfId="1329" xr:uid="{00000000-0005-0000-0000-00008E180000}"/>
    <cellStyle name="Comma 2 3 3 4 2" xfId="17656" xr:uid="{00000000-0005-0000-0000-00008F180000}"/>
    <cellStyle name="Comma 2 3 3 5" xfId="2687" xr:uid="{00000000-0005-0000-0000-000090180000}"/>
    <cellStyle name="Comma 2 3 3 6" xfId="37343" xr:uid="{00000000-0005-0000-0000-000091180000}"/>
    <cellStyle name="Comma 2 3 4" xfId="970" xr:uid="{00000000-0005-0000-0000-000092180000}"/>
    <cellStyle name="Comma 2 3 4 2" xfId="1105" xr:uid="{00000000-0005-0000-0000-000093180000}"/>
    <cellStyle name="Comma 2 3 4 2 2" xfId="18705" xr:uid="{00000000-0005-0000-0000-000094180000}"/>
    <cellStyle name="Comma 2 3 4 2 3" xfId="3706" xr:uid="{00000000-0005-0000-0000-000095180000}"/>
    <cellStyle name="Comma 2 3 4 3" xfId="1330" xr:uid="{00000000-0005-0000-0000-000096180000}"/>
    <cellStyle name="Comma 2 3 4 3 2" xfId="14343" xr:uid="{00000000-0005-0000-0000-000097180000}"/>
    <cellStyle name="Comma 2 3 4 3 2 2" xfId="27036" xr:uid="{00000000-0005-0000-0000-000098180000}"/>
    <cellStyle name="Comma 2 3 4 3 3" xfId="17657" xr:uid="{00000000-0005-0000-0000-000099180000}"/>
    <cellStyle name="Comma 2 3 4 3 4" xfId="22525" xr:uid="{00000000-0005-0000-0000-00009A180000}"/>
    <cellStyle name="Comma 2 3 4 3 5" xfId="7848" xr:uid="{00000000-0005-0000-0000-00009B180000}"/>
    <cellStyle name="Comma 2 3 4 4" xfId="8770" xr:uid="{00000000-0005-0000-0000-00009C180000}"/>
    <cellStyle name="Comma 2 3 4 4 2" xfId="15185" xr:uid="{00000000-0005-0000-0000-00009D180000}"/>
    <cellStyle name="Comma 2 3 4 4 2 2" xfId="27846" xr:uid="{00000000-0005-0000-0000-00009E180000}"/>
    <cellStyle name="Comma 2 3 4 4 3" xfId="22814" xr:uid="{00000000-0005-0000-0000-00009F180000}"/>
    <cellStyle name="Comma 2 3 4 5" xfId="9924" xr:uid="{00000000-0005-0000-0000-0000A0180000}"/>
    <cellStyle name="Comma 2 3 4 6" xfId="6628" xr:uid="{00000000-0005-0000-0000-0000A1180000}"/>
    <cellStyle name="Comma 2 3 4 6 2" xfId="13216" xr:uid="{00000000-0005-0000-0000-0000A2180000}"/>
    <cellStyle name="Comma 2 3 4 6 2 2" xfId="25960" xr:uid="{00000000-0005-0000-0000-0000A3180000}"/>
    <cellStyle name="Comma 2 3 4 6 3" xfId="21368" xr:uid="{00000000-0005-0000-0000-0000A4180000}"/>
    <cellStyle name="Comma 2 3 4 7" xfId="12147" xr:uid="{00000000-0005-0000-0000-0000A5180000}"/>
    <cellStyle name="Comma 2 3 4 7 2" xfId="24892" xr:uid="{00000000-0005-0000-0000-0000A6180000}"/>
    <cellStyle name="Comma 2 3 4 8" xfId="21014" xr:uid="{00000000-0005-0000-0000-0000A7180000}"/>
    <cellStyle name="Comma 2 3 4 9" xfId="3163" xr:uid="{00000000-0005-0000-0000-0000A8180000}"/>
    <cellStyle name="Comma 2 3 5" xfId="971" xr:uid="{00000000-0005-0000-0000-0000A9180000}"/>
    <cellStyle name="Comma 2 3 5 2" xfId="1106" xr:uid="{00000000-0005-0000-0000-0000AA180000}"/>
    <cellStyle name="Comma 2 3 5 2 2" xfId="9925" xr:uid="{00000000-0005-0000-0000-0000AB180000}"/>
    <cellStyle name="Comma 2 3 5 3" xfId="1331" xr:uid="{00000000-0005-0000-0000-0000AC180000}"/>
    <cellStyle name="Comma 2 3 5 4" xfId="3703" xr:uid="{00000000-0005-0000-0000-0000AD180000}"/>
    <cellStyle name="Comma 2 3 6" xfId="967" xr:uid="{00000000-0005-0000-0000-0000AE180000}"/>
    <cellStyle name="Comma 2 3 6 2" xfId="11046" xr:uid="{00000000-0005-0000-0000-0000AF180000}"/>
    <cellStyle name="Comma 2 3 7" xfId="1253" xr:uid="{00000000-0005-0000-0000-0000B0180000}"/>
    <cellStyle name="Comma 2 3 7 2" xfId="10352" xr:uid="{00000000-0005-0000-0000-0000B1180000}"/>
    <cellStyle name="Comma 2 3 8" xfId="10758" xr:uid="{00000000-0005-0000-0000-0000B2180000}"/>
    <cellStyle name="Comma 2 3 8 2" xfId="20055" xr:uid="{00000000-0005-0000-0000-0000B3180000}"/>
    <cellStyle name="Comma 2 3 8 3" xfId="18640" xr:uid="{00000000-0005-0000-0000-0000B4180000}"/>
    <cellStyle name="Comma 2 3 8 4" xfId="37422" xr:uid="{00000000-0005-0000-0000-0000B5180000}"/>
    <cellStyle name="Comma 2 3 9" xfId="10770" xr:uid="{00000000-0005-0000-0000-0000B6180000}"/>
    <cellStyle name="Comma 2 3 9 2" xfId="20065" xr:uid="{00000000-0005-0000-0000-0000B7180000}"/>
    <cellStyle name="Comma 2 3 9 3" xfId="17654" xr:uid="{00000000-0005-0000-0000-0000B8180000}"/>
    <cellStyle name="Comma 2 30" xfId="1384" xr:uid="{00000000-0005-0000-0000-0000B9180000}"/>
    <cellStyle name="Comma 2 30 2" xfId="10785" xr:uid="{00000000-0005-0000-0000-0000BA180000}"/>
    <cellStyle name="Comma 2 30 2 2" xfId="16314" xr:uid="{00000000-0005-0000-0000-0000BB180000}"/>
    <cellStyle name="Comma 2 30 2 2 2" xfId="20524" xr:uid="{00000000-0005-0000-0000-0000BC180000}"/>
    <cellStyle name="Comma 2 30 2 2 3" xfId="33777" xr:uid="{00000000-0005-0000-0000-0000BD180000}"/>
    <cellStyle name="Comma 2 30 2 2 4" xfId="36564" xr:uid="{00000000-0005-0000-0000-0000BE180000}"/>
    <cellStyle name="Comma 2 30 2 3" xfId="20227" xr:uid="{00000000-0005-0000-0000-0000BF180000}"/>
    <cellStyle name="Comma 2 30 2 4" xfId="33483" xr:uid="{00000000-0005-0000-0000-0000C0180000}"/>
    <cellStyle name="Comma 2 30 2 5" xfId="36270" xr:uid="{00000000-0005-0000-0000-0000C1180000}"/>
    <cellStyle name="Comma 2 30 3" xfId="10863" xr:uid="{00000000-0005-0000-0000-0000C2180000}"/>
    <cellStyle name="Comma 2 30 3 2" xfId="20377" xr:uid="{00000000-0005-0000-0000-0000C3180000}"/>
    <cellStyle name="Comma 2 30 3 3" xfId="33631" xr:uid="{00000000-0005-0000-0000-0000C4180000}"/>
    <cellStyle name="Comma 2 30 3 4" xfId="36418" xr:uid="{00000000-0005-0000-0000-0000C5180000}"/>
    <cellStyle name="Comma 2 30 4" xfId="20078" xr:uid="{00000000-0005-0000-0000-0000C6180000}"/>
    <cellStyle name="Comma 2 30 4 2" xfId="33336" xr:uid="{00000000-0005-0000-0000-0000C7180000}"/>
    <cellStyle name="Comma 2 30 4 3" xfId="36124" xr:uid="{00000000-0005-0000-0000-0000C8180000}"/>
    <cellStyle name="Comma 2 30 5" xfId="3707" xr:uid="{00000000-0005-0000-0000-0000C9180000}"/>
    <cellStyle name="Comma 2 31" xfId="1385" xr:uid="{00000000-0005-0000-0000-0000CA180000}"/>
    <cellStyle name="Comma 2 31 2" xfId="10790" xr:uid="{00000000-0005-0000-0000-0000CB180000}"/>
    <cellStyle name="Comma 2 31 2 2" xfId="16319" xr:uid="{00000000-0005-0000-0000-0000CC180000}"/>
    <cellStyle name="Comma 2 31 2 2 2" xfId="20529" xr:uid="{00000000-0005-0000-0000-0000CD180000}"/>
    <cellStyle name="Comma 2 31 2 2 3" xfId="33782" xr:uid="{00000000-0005-0000-0000-0000CE180000}"/>
    <cellStyle name="Comma 2 31 2 2 4" xfId="36569" xr:uid="{00000000-0005-0000-0000-0000CF180000}"/>
    <cellStyle name="Comma 2 31 2 3" xfId="20232" xr:uid="{00000000-0005-0000-0000-0000D0180000}"/>
    <cellStyle name="Comma 2 31 2 4" xfId="33488" xr:uid="{00000000-0005-0000-0000-0000D1180000}"/>
    <cellStyle name="Comma 2 31 2 5" xfId="36275" xr:uid="{00000000-0005-0000-0000-0000D2180000}"/>
    <cellStyle name="Comma 2 31 3" xfId="10291" xr:uid="{00000000-0005-0000-0000-0000D3180000}"/>
    <cellStyle name="Comma 2 31 3 2" xfId="20382" xr:uid="{00000000-0005-0000-0000-0000D4180000}"/>
    <cellStyle name="Comma 2 31 3 3" xfId="33636" xr:uid="{00000000-0005-0000-0000-0000D5180000}"/>
    <cellStyle name="Comma 2 31 3 4" xfId="36423" xr:uid="{00000000-0005-0000-0000-0000D6180000}"/>
    <cellStyle name="Comma 2 31 4" xfId="20083" xr:uid="{00000000-0005-0000-0000-0000D7180000}"/>
    <cellStyle name="Comma 2 31 4 2" xfId="33341" xr:uid="{00000000-0005-0000-0000-0000D8180000}"/>
    <cellStyle name="Comma 2 31 4 3" xfId="36129" xr:uid="{00000000-0005-0000-0000-0000D9180000}"/>
    <cellStyle name="Comma 2 31 5" xfId="3708" xr:uid="{00000000-0005-0000-0000-0000DA180000}"/>
    <cellStyle name="Comma 2 32" xfId="1386" xr:uid="{00000000-0005-0000-0000-0000DB180000}"/>
    <cellStyle name="Comma 2 32 2" xfId="10789" xr:uid="{00000000-0005-0000-0000-0000DC180000}"/>
    <cellStyle name="Comma 2 32 2 2" xfId="16318" xr:uid="{00000000-0005-0000-0000-0000DD180000}"/>
    <cellStyle name="Comma 2 32 2 2 2" xfId="20528" xr:uid="{00000000-0005-0000-0000-0000DE180000}"/>
    <cellStyle name="Comma 2 32 2 2 3" xfId="33781" xr:uid="{00000000-0005-0000-0000-0000DF180000}"/>
    <cellStyle name="Comma 2 32 2 2 4" xfId="36568" xr:uid="{00000000-0005-0000-0000-0000E0180000}"/>
    <cellStyle name="Comma 2 32 2 3" xfId="20231" xr:uid="{00000000-0005-0000-0000-0000E1180000}"/>
    <cellStyle name="Comma 2 32 2 4" xfId="33487" xr:uid="{00000000-0005-0000-0000-0000E2180000}"/>
    <cellStyle name="Comma 2 32 2 5" xfId="36274" xr:uid="{00000000-0005-0000-0000-0000E3180000}"/>
    <cellStyle name="Comma 2 32 3" xfId="10809" xr:uid="{00000000-0005-0000-0000-0000E4180000}"/>
    <cellStyle name="Comma 2 32 3 2" xfId="20381" xr:uid="{00000000-0005-0000-0000-0000E5180000}"/>
    <cellStyle name="Comma 2 32 3 3" xfId="33635" xr:uid="{00000000-0005-0000-0000-0000E6180000}"/>
    <cellStyle name="Comma 2 32 3 4" xfId="36422" xr:uid="{00000000-0005-0000-0000-0000E7180000}"/>
    <cellStyle name="Comma 2 32 4" xfId="20082" xr:uid="{00000000-0005-0000-0000-0000E8180000}"/>
    <cellStyle name="Comma 2 32 4 2" xfId="33340" xr:uid="{00000000-0005-0000-0000-0000E9180000}"/>
    <cellStyle name="Comma 2 32 4 3" xfId="36128" xr:uid="{00000000-0005-0000-0000-0000EA180000}"/>
    <cellStyle name="Comma 2 32 5" xfId="3709" xr:uid="{00000000-0005-0000-0000-0000EB180000}"/>
    <cellStyle name="Comma 2 33" xfId="1387" xr:uid="{00000000-0005-0000-0000-0000EC180000}"/>
    <cellStyle name="Comma 2 33 2" xfId="10818" xr:uid="{00000000-0005-0000-0000-0000ED180000}"/>
    <cellStyle name="Comma 2 33 2 2" xfId="20389" xr:uid="{00000000-0005-0000-0000-0000EE180000}"/>
    <cellStyle name="Comma 2 33 2 3" xfId="33642" xr:uid="{00000000-0005-0000-0000-0000EF180000}"/>
    <cellStyle name="Comma 2 33 2 4" xfId="36429" xr:uid="{00000000-0005-0000-0000-0000F0180000}"/>
    <cellStyle name="Comma 2 33 3" xfId="20090" xr:uid="{00000000-0005-0000-0000-0000F1180000}"/>
    <cellStyle name="Comma 2 33 3 2" xfId="33347" xr:uid="{00000000-0005-0000-0000-0000F2180000}"/>
    <cellStyle name="Comma 2 33 3 3" xfId="36135" xr:uid="{00000000-0005-0000-0000-0000F3180000}"/>
    <cellStyle name="Comma 2 33 4" xfId="3710" xr:uid="{00000000-0005-0000-0000-0000F4180000}"/>
    <cellStyle name="Comma 2 34" xfId="1388" xr:uid="{00000000-0005-0000-0000-0000F5180000}"/>
    <cellStyle name="Comma 2 34 2" xfId="10109" xr:uid="{00000000-0005-0000-0000-0000F6180000}"/>
    <cellStyle name="Comma 2 34 2 2" xfId="20241" xr:uid="{00000000-0005-0000-0000-0000F7180000}"/>
    <cellStyle name="Comma 2 34 2 3" xfId="33496" xr:uid="{00000000-0005-0000-0000-0000F8180000}"/>
    <cellStyle name="Comma 2 34 2 4" xfId="36283" xr:uid="{00000000-0005-0000-0000-0000F9180000}"/>
    <cellStyle name="Comma 2 34 3" xfId="3711" xr:uid="{00000000-0005-0000-0000-0000FA180000}"/>
    <cellStyle name="Comma 2 35" xfId="1389" xr:uid="{00000000-0005-0000-0000-0000FB180000}"/>
    <cellStyle name="Comma 2 35 2" xfId="10639" xr:uid="{00000000-0005-0000-0000-0000FC180000}"/>
    <cellStyle name="Comma 2 35 2 2" xfId="20239" xr:uid="{00000000-0005-0000-0000-0000FD180000}"/>
    <cellStyle name="Comma 2 35 2 3" xfId="33494" xr:uid="{00000000-0005-0000-0000-0000FE180000}"/>
    <cellStyle name="Comma 2 35 2 4" xfId="36281" xr:uid="{00000000-0005-0000-0000-0000FF180000}"/>
    <cellStyle name="Comma 2 35 3" xfId="3712" xr:uid="{00000000-0005-0000-0000-000000190000}"/>
    <cellStyle name="Comma 2 36" xfId="1390" xr:uid="{00000000-0005-0000-0000-000001190000}"/>
    <cellStyle name="Comma 2 36 2" xfId="10979" xr:uid="{00000000-0005-0000-0000-000002190000}"/>
    <cellStyle name="Comma 2 36 3" xfId="3713" xr:uid="{00000000-0005-0000-0000-000003190000}"/>
    <cellStyle name="Comma 2 37" xfId="1391" xr:uid="{00000000-0005-0000-0000-000004190000}"/>
    <cellStyle name="Comma 2 37 2" xfId="9937" xr:uid="{00000000-0005-0000-0000-000005190000}"/>
    <cellStyle name="Comma 2 37 3" xfId="3714" xr:uid="{00000000-0005-0000-0000-000006190000}"/>
    <cellStyle name="Comma 2 38" xfId="1392" xr:uid="{00000000-0005-0000-0000-000007190000}"/>
    <cellStyle name="Comma 2 38 2" xfId="10956" xr:uid="{00000000-0005-0000-0000-000008190000}"/>
    <cellStyle name="Comma 2 38 3" xfId="3715" xr:uid="{00000000-0005-0000-0000-000009190000}"/>
    <cellStyle name="Comma 2 39" xfId="1393" xr:uid="{00000000-0005-0000-0000-00000A190000}"/>
    <cellStyle name="Comma 2 39 2" xfId="11140" xr:uid="{00000000-0005-0000-0000-00000B190000}"/>
    <cellStyle name="Comma 2 39 3" xfId="3716" xr:uid="{00000000-0005-0000-0000-00000C190000}"/>
    <cellStyle name="Comma 2 4" xfId="27" xr:uid="{00000000-0005-0000-0000-00000D190000}"/>
    <cellStyle name="Comma 2 4 10" xfId="3718" xr:uid="{00000000-0005-0000-0000-00000E190000}"/>
    <cellStyle name="Comma 2 4 11" xfId="3719" xr:uid="{00000000-0005-0000-0000-00000F190000}"/>
    <cellStyle name="Comma 2 4 12" xfId="3720" xr:uid="{00000000-0005-0000-0000-000010190000}"/>
    <cellStyle name="Comma 2 4 13" xfId="3721" xr:uid="{00000000-0005-0000-0000-000011190000}"/>
    <cellStyle name="Comma 2 4 14" xfId="3722" xr:uid="{00000000-0005-0000-0000-000012190000}"/>
    <cellStyle name="Comma 2 4 15" xfId="3723" xr:uid="{00000000-0005-0000-0000-000013190000}"/>
    <cellStyle name="Comma 2 4 16" xfId="3724" xr:uid="{00000000-0005-0000-0000-000014190000}"/>
    <cellStyle name="Comma 2 4 17" xfId="3725" xr:uid="{00000000-0005-0000-0000-000015190000}"/>
    <cellStyle name="Comma 2 4 18" xfId="3726" xr:uid="{00000000-0005-0000-0000-000016190000}"/>
    <cellStyle name="Comma 2 4 19" xfId="3727" xr:uid="{00000000-0005-0000-0000-000017190000}"/>
    <cellStyle name="Comma 2 4 2" xfId="360" xr:uid="{00000000-0005-0000-0000-000018190000}"/>
    <cellStyle name="Comma 2 4 2 2" xfId="610" xr:uid="{00000000-0005-0000-0000-000019190000}"/>
    <cellStyle name="Comma 2 4 2 2 2" xfId="10356" xr:uid="{00000000-0005-0000-0000-00001A190000}"/>
    <cellStyle name="Comma 2 4 2 2 3" xfId="3728" xr:uid="{00000000-0005-0000-0000-00001B190000}"/>
    <cellStyle name="Comma 2 4 2 2 4" xfId="37702" xr:uid="{00000000-0005-0000-0000-00001C190000}"/>
    <cellStyle name="Comma 2 4 2 2 5" xfId="37993" xr:uid="{00000000-0005-0000-0000-00001D190000}"/>
    <cellStyle name="Comma 2 4 2 3" xfId="587" xr:uid="{00000000-0005-0000-0000-00001E190000}"/>
    <cellStyle name="Comma 2 4 2 3 2" xfId="19938" xr:uid="{00000000-0005-0000-0000-00001F190000}"/>
    <cellStyle name="Comma 2 4 2 3 3" xfId="33134" xr:uid="{00000000-0005-0000-0000-000020190000}"/>
    <cellStyle name="Comma 2 4 2 3 4" xfId="36001" xr:uid="{00000000-0005-0000-0000-000021190000}"/>
    <cellStyle name="Comma 2 4 2 3 5" xfId="10247" xr:uid="{00000000-0005-0000-0000-000022190000}"/>
    <cellStyle name="Comma 2 4 2 3 6" xfId="37682" xr:uid="{00000000-0005-0000-0000-000023190000}"/>
    <cellStyle name="Comma 2 4 2 3 7" xfId="37975" xr:uid="{00000000-0005-0000-0000-000024190000}"/>
    <cellStyle name="Comma 2 4 2 4" xfId="1107" xr:uid="{00000000-0005-0000-0000-000025190000}"/>
    <cellStyle name="Comma 2 4 2 5" xfId="1394" xr:uid="{00000000-0005-0000-0000-000026190000}"/>
    <cellStyle name="Comma 2 4 2 6" xfId="2689" xr:uid="{00000000-0005-0000-0000-000027190000}"/>
    <cellStyle name="Comma 2 4 2 7" xfId="37633" xr:uid="{00000000-0005-0000-0000-000028190000}"/>
    <cellStyle name="Comma 2 4 2 8" xfId="37929" xr:uid="{00000000-0005-0000-0000-000029190000}"/>
    <cellStyle name="Comma 2 4 2 9" xfId="38114" xr:uid="{00000000-0005-0000-0000-00002A190000}"/>
    <cellStyle name="Comma 2 4 20" xfId="3729" xr:uid="{00000000-0005-0000-0000-00002B190000}"/>
    <cellStyle name="Comma 2 4 21" xfId="3730" xr:uid="{00000000-0005-0000-0000-00002C190000}"/>
    <cellStyle name="Comma 2 4 22" xfId="3731" xr:uid="{00000000-0005-0000-0000-00002D190000}"/>
    <cellStyle name="Comma 2 4 23" xfId="3732" xr:uid="{00000000-0005-0000-0000-00002E190000}"/>
    <cellStyle name="Comma 2 4 24" xfId="3717" xr:uid="{00000000-0005-0000-0000-00002F190000}"/>
    <cellStyle name="Comma 2 4 24 2" xfId="6197" xr:uid="{00000000-0005-0000-0000-000030190000}"/>
    <cellStyle name="Comma 2 4 24 2 2" xfId="19865" xr:uid="{00000000-0005-0000-0000-000031190000}"/>
    <cellStyle name="Comma 2 4 24 2 3" xfId="32978" xr:uid="{00000000-0005-0000-0000-000032190000}"/>
    <cellStyle name="Comma 2 4 24 2 4" xfId="35953" xr:uid="{00000000-0005-0000-0000-000033190000}"/>
    <cellStyle name="Comma 2 4 24 3" xfId="18696" xr:uid="{00000000-0005-0000-0000-000034190000}"/>
    <cellStyle name="Comma 2 4 24 4" xfId="31972" xr:uid="{00000000-0005-0000-0000-000035190000}"/>
    <cellStyle name="Comma 2 4 24 5" xfId="35107" xr:uid="{00000000-0005-0000-0000-000036190000}"/>
    <cellStyle name="Comma 2 4 25" xfId="2688" xr:uid="{00000000-0005-0000-0000-000037190000}"/>
    <cellStyle name="Comma 2 4 25 2" xfId="17658" xr:uid="{00000000-0005-0000-0000-000038190000}"/>
    <cellStyle name="Comma 2 4 26" xfId="7772" xr:uid="{00000000-0005-0000-0000-000039190000}"/>
    <cellStyle name="Comma 2 4 26 2" xfId="14267" xr:uid="{00000000-0005-0000-0000-00003A190000}"/>
    <cellStyle name="Comma 2 4 26 2 2" xfId="26981" xr:uid="{00000000-0005-0000-0000-00003B190000}"/>
    <cellStyle name="Comma 2 4 26 3" xfId="19073" xr:uid="{00000000-0005-0000-0000-00003C190000}"/>
    <cellStyle name="Comma 2 4 26 4" xfId="32194" xr:uid="{00000000-0005-0000-0000-00003D190000}"/>
    <cellStyle name="Comma 2 4 26 5" xfId="35214" xr:uid="{00000000-0005-0000-0000-00003E190000}"/>
    <cellStyle name="Comma 2 4 27" xfId="8619" xr:uid="{00000000-0005-0000-0000-00003F190000}"/>
    <cellStyle name="Comma 2 4 27 2" xfId="15104" xr:uid="{00000000-0005-0000-0000-000040190000}"/>
    <cellStyle name="Comma 2 4 27 2 2" xfId="27774" xr:uid="{00000000-0005-0000-0000-000041190000}"/>
    <cellStyle name="Comma 2 4 27 3" xfId="18952" xr:uid="{00000000-0005-0000-0000-000042190000}"/>
    <cellStyle name="Comma 2 4 27 4" xfId="32133" xr:uid="{00000000-0005-0000-0000-000043190000}"/>
    <cellStyle name="Comma 2 4 27 5" xfId="35153" xr:uid="{00000000-0005-0000-0000-000044190000}"/>
    <cellStyle name="Comma 2 4 28" xfId="9803" xr:uid="{00000000-0005-0000-0000-000045190000}"/>
    <cellStyle name="Comma 2 4 28 2" xfId="15970" xr:uid="{00000000-0005-0000-0000-000046190000}"/>
    <cellStyle name="Comma 2 4 28 2 2" xfId="28606" xr:uid="{00000000-0005-0000-0000-000047190000}"/>
    <cellStyle name="Comma 2 4 28 3" xfId="19933" xr:uid="{00000000-0005-0000-0000-000048190000}"/>
    <cellStyle name="Comma 2 4 28 4" xfId="33114" xr:uid="{00000000-0005-0000-0000-000049190000}"/>
    <cellStyle name="Comma 2 4 28 5" xfId="35999" xr:uid="{00000000-0005-0000-0000-00004A190000}"/>
    <cellStyle name="Comma 2 4 29" xfId="6410" xr:uid="{00000000-0005-0000-0000-00004B190000}"/>
    <cellStyle name="Comma 2 4 29 2" xfId="13033" xr:uid="{00000000-0005-0000-0000-00004C190000}"/>
    <cellStyle name="Comma 2 4 29 2 2" xfId="25779" xr:uid="{00000000-0005-0000-0000-00004D190000}"/>
    <cellStyle name="Comma 2 4 29 3" xfId="21159" xr:uid="{00000000-0005-0000-0000-00004E190000}"/>
    <cellStyle name="Comma 2 4 3" xfId="609" xr:uid="{00000000-0005-0000-0000-00004F190000}"/>
    <cellStyle name="Comma 2 4 3 2" xfId="19974" xr:uid="{00000000-0005-0000-0000-000050190000}"/>
    <cellStyle name="Comma 2 4 3 2 2" xfId="33238" xr:uid="{00000000-0005-0000-0000-000051190000}"/>
    <cellStyle name="Comma 2 4 3 2 3" xfId="36030" xr:uid="{00000000-0005-0000-0000-000052190000}"/>
    <cellStyle name="Comma 2 4 3 3" xfId="2690" xr:uid="{00000000-0005-0000-0000-000053190000}"/>
    <cellStyle name="Comma 2 4 3 4" xfId="37701" xr:uid="{00000000-0005-0000-0000-000054190000}"/>
    <cellStyle name="Comma 2 4 3 5" xfId="37992" xr:uid="{00000000-0005-0000-0000-000055190000}"/>
    <cellStyle name="Comma 2 4 3 6" xfId="38112" xr:uid="{00000000-0005-0000-0000-000056190000}"/>
    <cellStyle name="Comma 2 4 30" xfId="12035" xr:uid="{00000000-0005-0000-0000-000057190000}"/>
    <cellStyle name="Comma 2 4 30 2" xfId="24780" xr:uid="{00000000-0005-0000-0000-000058190000}"/>
    <cellStyle name="Comma 2 4 31" xfId="17424" xr:uid="{00000000-0005-0000-0000-000059190000}"/>
    <cellStyle name="Comma 2 4 32" xfId="30603" xr:uid="{00000000-0005-0000-0000-00005A190000}"/>
    <cellStyle name="Comma 2 4 33" xfId="34303" xr:uid="{00000000-0005-0000-0000-00005B190000}"/>
    <cellStyle name="Comma 2 4 34" xfId="2182" xr:uid="{00000000-0005-0000-0000-00005C190000}"/>
    <cellStyle name="Comma 2 4 35" xfId="37340" xr:uid="{00000000-0005-0000-0000-00005D190000}"/>
    <cellStyle name="Comma 2 4 36" xfId="37372" xr:uid="{00000000-0005-0000-0000-00005E190000}"/>
    <cellStyle name="Comma 2 4 37" xfId="37856" xr:uid="{00000000-0005-0000-0000-00005F190000}"/>
    <cellStyle name="Comma 2 4 38" xfId="38110" xr:uid="{00000000-0005-0000-0000-000060190000}"/>
    <cellStyle name="Comma 2 4 4" xfId="608" xr:uid="{00000000-0005-0000-0000-000061190000}"/>
    <cellStyle name="Comma 2 4 4 2" xfId="3733" xr:uid="{00000000-0005-0000-0000-000062190000}"/>
    <cellStyle name="Comma 2 4 4 2 2" xfId="18776" xr:uid="{00000000-0005-0000-0000-000063190000}"/>
    <cellStyle name="Comma 2 4 4 3" xfId="10355" xr:uid="{00000000-0005-0000-0000-000064190000}"/>
    <cellStyle name="Comma 2 4 4 3 2" xfId="17659" xr:uid="{00000000-0005-0000-0000-000065190000}"/>
    <cellStyle name="Comma 2 4 4 4" xfId="3158" xr:uid="{00000000-0005-0000-0000-000066190000}"/>
    <cellStyle name="Comma 2 4 4 5" xfId="37700" xr:uid="{00000000-0005-0000-0000-000067190000}"/>
    <cellStyle name="Comma 2 4 4 6" xfId="37991" xr:uid="{00000000-0005-0000-0000-000068190000}"/>
    <cellStyle name="Comma 2 4 5" xfId="707" xr:uid="{00000000-0005-0000-0000-000069190000}"/>
    <cellStyle name="Comma 2 4 5 2" xfId="10697" xr:uid="{00000000-0005-0000-0000-00006A190000}"/>
    <cellStyle name="Comma 2 4 5 2 2" xfId="16243" xr:uid="{00000000-0005-0000-0000-00006B190000}"/>
    <cellStyle name="Comma 2 4 5 2 2 2" xfId="20454" xr:uid="{00000000-0005-0000-0000-00006C190000}"/>
    <cellStyle name="Comma 2 4 5 2 2 3" xfId="33707" xr:uid="{00000000-0005-0000-0000-00006D190000}"/>
    <cellStyle name="Comma 2 4 5 2 2 4" xfId="36494" xr:uid="{00000000-0005-0000-0000-00006E190000}"/>
    <cellStyle name="Comma 2 4 5 2 3" xfId="20155" xr:uid="{00000000-0005-0000-0000-00006F190000}"/>
    <cellStyle name="Comma 2 4 5 2 4" xfId="33412" xr:uid="{00000000-0005-0000-0000-000070190000}"/>
    <cellStyle name="Comma 2 4 5 2 5" xfId="36200" xr:uid="{00000000-0005-0000-0000-000071190000}"/>
    <cellStyle name="Comma 2 4 5 3" xfId="20307" xr:uid="{00000000-0005-0000-0000-000072190000}"/>
    <cellStyle name="Comma 2 4 5 3 2" xfId="33561" xr:uid="{00000000-0005-0000-0000-000073190000}"/>
    <cellStyle name="Comma 2 4 5 3 3" xfId="36348" xr:uid="{00000000-0005-0000-0000-000074190000}"/>
    <cellStyle name="Comma 2 4 5 4" xfId="19999" xr:uid="{00000000-0005-0000-0000-000075190000}"/>
    <cellStyle name="Comma 2 4 5 4 2" xfId="33263" xr:uid="{00000000-0005-0000-0000-000076190000}"/>
    <cellStyle name="Comma 2 4 5 4 3" xfId="36055" xr:uid="{00000000-0005-0000-0000-000077190000}"/>
    <cellStyle name="Comma 2 4 5 5" xfId="3734" xr:uid="{00000000-0005-0000-0000-000078190000}"/>
    <cellStyle name="Comma 2 4 5 6" xfId="37766" xr:uid="{00000000-0005-0000-0000-000079190000}"/>
    <cellStyle name="Comma 2 4 5 7" xfId="38044" xr:uid="{00000000-0005-0000-0000-00007A190000}"/>
    <cellStyle name="Comma 2 4 6" xfId="972" xr:uid="{00000000-0005-0000-0000-00007B190000}"/>
    <cellStyle name="Comma 2 4 6 2" xfId="20400" xr:uid="{00000000-0005-0000-0000-00007C190000}"/>
    <cellStyle name="Comma 2 4 6 2 2" xfId="33653" xr:uid="{00000000-0005-0000-0000-00007D190000}"/>
    <cellStyle name="Comma 2 4 6 2 3" xfId="36440" xr:uid="{00000000-0005-0000-0000-00007E190000}"/>
    <cellStyle name="Comma 2 4 6 3" xfId="20101" xr:uid="{00000000-0005-0000-0000-00007F190000}"/>
    <cellStyle name="Comma 2 4 6 3 2" xfId="33358" xr:uid="{00000000-0005-0000-0000-000080190000}"/>
    <cellStyle name="Comma 2 4 6 3 3" xfId="36146" xr:uid="{00000000-0005-0000-0000-000081190000}"/>
    <cellStyle name="Comma 2 4 6 4" xfId="3735" xr:uid="{00000000-0005-0000-0000-000082190000}"/>
    <cellStyle name="Comma 2 4 7" xfId="1294" xr:uid="{00000000-0005-0000-0000-000083190000}"/>
    <cellStyle name="Comma 2 4 7 2" xfId="20253" xr:uid="{00000000-0005-0000-0000-000084190000}"/>
    <cellStyle name="Comma 2 4 7 2 2" xfId="33507" xr:uid="{00000000-0005-0000-0000-000085190000}"/>
    <cellStyle name="Comma 2 4 7 2 3" xfId="36294" xr:uid="{00000000-0005-0000-0000-000086190000}"/>
    <cellStyle name="Comma 2 4 7 3" xfId="3736" xr:uid="{00000000-0005-0000-0000-000087190000}"/>
    <cellStyle name="Comma 2 4 7 4" xfId="37828" xr:uid="{00000000-0005-0000-0000-000088190000}"/>
    <cellStyle name="Comma 2 4 7 5" xfId="38098" xr:uid="{00000000-0005-0000-0000-000089190000}"/>
    <cellStyle name="Comma 2 4 8" xfId="3737" xr:uid="{00000000-0005-0000-0000-00008A190000}"/>
    <cellStyle name="Comma 2 4 8 2" xfId="20238" xr:uid="{00000000-0005-0000-0000-00008B190000}"/>
    <cellStyle name="Comma 2 4 8 2 2" xfId="33493" xr:uid="{00000000-0005-0000-0000-00008C190000}"/>
    <cellStyle name="Comma 2 4 8 2 3" xfId="36280" xr:uid="{00000000-0005-0000-0000-00008D190000}"/>
    <cellStyle name="Comma 2 4 8 3" xfId="37425" xr:uid="{00000000-0005-0000-0000-00008E190000}"/>
    <cellStyle name="Comma 2 4 9" xfId="3738" xr:uid="{00000000-0005-0000-0000-00008F190000}"/>
    <cellStyle name="Comma 2 40" xfId="1395" xr:uid="{00000000-0005-0000-0000-000090190000}"/>
    <cellStyle name="Comma 2 40 2" xfId="10972" xr:uid="{00000000-0005-0000-0000-000091190000}"/>
    <cellStyle name="Comma 2 40 3" xfId="3739" xr:uid="{00000000-0005-0000-0000-000092190000}"/>
    <cellStyle name="Comma 2 41" xfId="1396" xr:uid="{00000000-0005-0000-0000-000093190000}"/>
    <cellStyle name="Comma 2 41 2" xfId="10339" xr:uid="{00000000-0005-0000-0000-000094190000}"/>
    <cellStyle name="Comma 2 41 3" xfId="3740" xr:uid="{00000000-0005-0000-0000-000095190000}"/>
    <cellStyle name="Comma 2 42" xfId="1397" xr:uid="{00000000-0005-0000-0000-000096190000}"/>
    <cellStyle name="Comma 2 42 2" xfId="11266" xr:uid="{00000000-0005-0000-0000-000097190000}"/>
    <cellStyle name="Comma 2 42 3" xfId="3741" xr:uid="{00000000-0005-0000-0000-000098190000}"/>
    <cellStyle name="Comma 2 43" xfId="1398" xr:uid="{00000000-0005-0000-0000-000099190000}"/>
    <cellStyle name="Comma 2 43 2" xfId="10264" xr:uid="{00000000-0005-0000-0000-00009A190000}"/>
    <cellStyle name="Comma 2 43 3" xfId="3742" xr:uid="{00000000-0005-0000-0000-00009B190000}"/>
    <cellStyle name="Comma 2 44" xfId="1399" xr:uid="{00000000-0005-0000-0000-00009C190000}"/>
    <cellStyle name="Comma 2 44 2" xfId="10228" xr:uid="{00000000-0005-0000-0000-00009D190000}"/>
    <cellStyle name="Comma 2 44 3" xfId="3743" xr:uid="{00000000-0005-0000-0000-00009E190000}"/>
    <cellStyle name="Comma 2 45" xfId="1400" xr:uid="{00000000-0005-0000-0000-00009F190000}"/>
    <cellStyle name="Comma 2 45 2" xfId="10810" xr:uid="{00000000-0005-0000-0000-0000A0190000}"/>
    <cellStyle name="Comma 2 45 3" xfId="3744" xr:uid="{00000000-0005-0000-0000-0000A1190000}"/>
    <cellStyle name="Comma 2 46" xfId="1401" xr:uid="{00000000-0005-0000-0000-0000A2190000}"/>
    <cellStyle name="Comma 2 46 2" xfId="10525" xr:uid="{00000000-0005-0000-0000-0000A3190000}"/>
    <cellStyle name="Comma 2 46 3" xfId="3745" xr:uid="{00000000-0005-0000-0000-0000A4190000}"/>
    <cellStyle name="Comma 2 47" xfId="1402" xr:uid="{00000000-0005-0000-0000-0000A5190000}"/>
    <cellStyle name="Comma 2 47 2" xfId="10649" xr:uid="{00000000-0005-0000-0000-0000A6190000}"/>
    <cellStyle name="Comma 2 47 3" xfId="3746" xr:uid="{00000000-0005-0000-0000-0000A7190000}"/>
    <cellStyle name="Comma 2 48" xfId="1403" xr:uid="{00000000-0005-0000-0000-0000A8190000}"/>
    <cellStyle name="Comma 2 48 2" xfId="10475" xr:uid="{00000000-0005-0000-0000-0000A9190000}"/>
    <cellStyle name="Comma 2 48 3" xfId="3747" xr:uid="{00000000-0005-0000-0000-0000AA190000}"/>
    <cellStyle name="Comma 2 49" xfId="1404" xr:uid="{00000000-0005-0000-0000-0000AB190000}"/>
    <cellStyle name="Comma 2 49 2" xfId="10134" xr:uid="{00000000-0005-0000-0000-0000AC190000}"/>
    <cellStyle name="Comma 2 49 3" xfId="3748" xr:uid="{00000000-0005-0000-0000-0000AD190000}"/>
    <cellStyle name="Comma 2 5" xfId="30" xr:uid="{00000000-0005-0000-0000-0000AE190000}"/>
    <cellStyle name="Comma 2 5 10" xfId="3750" xr:uid="{00000000-0005-0000-0000-0000AF190000}"/>
    <cellStyle name="Comma 2 5 11" xfId="3751" xr:uid="{00000000-0005-0000-0000-0000B0190000}"/>
    <cellStyle name="Comma 2 5 12" xfId="3752" xr:uid="{00000000-0005-0000-0000-0000B1190000}"/>
    <cellStyle name="Comma 2 5 13" xfId="3753" xr:uid="{00000000-0005-0000-0000-0000B2190000}"/>
    <cellStyle name="Comma 2 5 14" xfId="3754" xr:uid="{00000000-0005-0000-0000-0000B3190000}"/>
    <cellStyle name="Comma 2 5 15" xfId="3755" xr:uid="{00000000-0005-0000-0000-0000B4190000}"/>
    <cellStyle name="Comma 2 5 16" xfId="3756" xr:uid="{00000000-0005-0000-0000-0000B5190000}"/>
    <cellStyle name="Comma 2 5 17" xfId="3757" xr:uid="{00000000-0005-0000-0000-0000B6190000}"/>
    <cellStyle name="Comma 2 5 18" xfId="3758" xr:uid="{00000000-0005-0000-0000-0000B7190000}"/>
    <cellStyle name="Comma 2 5 19" xfId="3759" xr:uid="{00000000-0005-0000-0000-0000B8190000}"/>
    <cellStyle name="Comma 2 5 2" xfId="703" xr:uid="{00000000-0005-0000-0000-0000B9190000}"/>
    <cellStyle name="Comma 2 5 2 10" xfId="3761" xr:uid="{00000000-0005-0000-0000-0000BA190000}"/>
    <cellStyle name="Comma 2 5 2 11" xfId="3762" xr:uid="{00000000-0005-0000-0000-0000BB190000}"/>
    <cellStyle name="Comma 2 5 2 12" xfId="3763" xr:uid="{00000000-0005-0000-0000-0000BC190000}"/>
    <cellStyle name="Comma 2 5 2 13" xfId="3764" xr:uid="{00000000-0005-0000-0000-0000BD190000}"/>
    <cellStyle name="Comma 2 5 2 14" xfId="3765" xr:uid="{00000000-0005-0000-0000-0000BE190000}"/>
    <cellStyle name="Comma 2 5 2 15" xfId="3766" xr:uid="{00000000-0005-0000-0000-0000BF190000}"/>
    <cellStyle name="Comma 2 5 2 16" xfId="3767" xr:uid="{00000000-0005-0000-0000-0000C0190000}"/>
    <cellStyle name="Comma 2 5 2 17" xfId="3768" xr:uid="{00000000-0005-0000-0000-0000C1190000}"/>
    <cellStyle name="Comma 2 5 2 18" xfId="3769" xr:uid="{00000000-0005-0000-0000-0000C2190000}"/>
    <cellStyle name="Comma 2 5 2 19" xfId="3770" xr:uid="{00000000-0005-0000-0000-0000C3190000}"/>
    <cellStyle name="Comma 2 5 2 2" xfId="1108" xr:uid="{00000000-0005-0000-0000-0000C4190000}"/>
    <cellStyle name="Comma 2 5 2 2 10" xfId="3772" xr:uid="{00000000-0005-0000-0000-0000C5190000}"/>
    <cellStyle name="Comma 2 5 2 2 11" xfId="3773" xr:uid="{00000000-0005-0000-0000-0000C6190000}"/>
    <cellStyle name="Comma 2 5 2 2 12" xfId="3774" xr:uid="{00000000-0005-0000-0000-0000C7190000}"/>
    <cellStyle name="Comma 2 5 2 2 13" xfId="3775" xr:uid="{00000000-0005-0000-0000-0000C8190000}"/>
    <cellStyle name="Comma 2 5 2 2 14" xfId="3776" xr:uid="{00000000-0005-0000-0000-0000C9190000}"/>
    <cellStyle name="Comma 2 5 2 2 15" xfId="3777" xr:uid="{00000000-0005-0000-0000-0000CA190000}"/>
    <cellStyle name="Comma 2 5 2 2 16" xfId="3778" xr:uid="{00000000-0005-0000-0000-0000CB190000}"/>
    <cellStyle name="Comma 2 5 2 2 17" xfId="3779" xr:uid="{00000000-0005-0000-0000-0000CC190000}"/>
    <cellStyle name="Comma 2 5 2 2 18" xfId="3780" xr:uid="{00000000-0005-0000-0000-0000CD190000}"/>
    <cellStyle name="Comma 2 5 2 2 19" xfId="3781" xr:uid="{00000000-0005-0000-0000-0000CE190000}"/>
    <cellStyle name="Comma 2 5 2 2 2" xfId="3782" xr:uid="{00000000-0005-0000-0000-0000CF190000}"/>
    <cellStyle name="Comma 2 5 2 2 20" xfId="3771" xr:uid="{00000000-0005-0000-0000-0000D0190000}"/>
    <cellStyle name="Comma 2 5 2 2 3" xfId="3783" xr:uid="{00000000-0005-0000-0000-0000D1190000}"/>
    <cellStyle name="Comma 2 5 2 2 4" xfId="3784" xr:uid="{00000000-0005-0000-0000-0000D2190000}"/>
    <cellStyle name="Comma 2 5 2 2 5" xfId="3785" xr:uid="{00000000-0005-0000-0000-0000D3190000}"/>
    <cellStyle name="Comma 2 5 2 2 6" xfId="3786" xr:uid="{00000000-0005-0000-0000-0000D4190000}"/>
    <cellStyle name="Comma 2 5 2 2 7" xfId="3787" xr:uid="{00000000-0005-0000-0000-0000D5190000}"/>
    <cellStyle name="Comma 2 5 2 2 8" xfId="3788" xr:uid="{00000000-0005-0000-0000-0000D6190000}"/>
    <cellStyle name="Comma 2 5 2 2 9" xfId="3789" xr:uid="{00000000-0005-0000-0000-0000D7190000}"/>
    <cellStyle name="Comma 2 5 2 20" xfId="3790" xr:uid="{00000000-0005-0000-0000-0000D8190000}"/>
    <cellStyle name="Comma 2 5 2 21" xfId="3791" xr:uid="{00000000-0005-0000-0000-0000D9190000}"/>
    <cellStyle name="Comma 2 5 2 22" xfId="3760" xr:uid="{00000000-0005-0000-0000-0000DA190000}"/>
    <cellStyle name="Comma 2 5 2 22 2" xfId="18777" xr:uid="{00000000-0005-0000-0000-0000DB190000}"/>
    <cellStyle name="Comma 2 5 2 23" xfId="11336" xr:uid="{00000000-0005-0000-0000-0000DC190000}"/>
    <cellStyle name="Comma 2 5 2 23 2" xfId="17661" xr:uid="{00000000-0005-0000-0000-0000DD190000}"/>
    <cellStyle name="Comma 2 5 2 24" xfId="2692" xr:uid="{00000000-0005-0000-0000-0000DE190000}"/>
    <cellStyle name="Comma 2 5 2 25" xfId="37764" xr:uid="{00000000-0005-0000-0000-0000DF190000}"/>
    <cellStyle name="Comma 2 5 2 26" xfId="38042" xr:uid="{00000000-0005-0000-0000-0000E0190000}"/>
    <cellStyle name="Comma 2 5 2 3" xfId="1405" xr:uid="{00000000-0005-0000-0000-0000E1190000}"/>
    <cellStyle name="Comma 2 5 2 3 2" xfId="3792" xr:uid="{00000000-0005-0000-0000-0000E2190000}"/>
    <cellStyle name="Comma 2 5 2 4" xfId="3793" xr:uid="{00000000-0005-0000-0000-0000E3190000}"/>
    <cellStyle name="Comma 2 5 2 5" xfId="3794" xr:uid="{00000000-0005-0000-0000-0000E4190000}"/>
    <cellStyle name="Comma 2 5 2 6" xfId="3795" xr:uid="{00000000-0005-0000-0000-0000E5190000}"/>
    <cellStyle name="Comma 2 5 2 7" xfId="3796" xr:uid="{00000000-0005-0000-0000-0000E6190000}"/>
    <cellStyle name="Comma 2 5 2 8" xfId="3797" xr:uid="{00000000-0005-0000-0000-0000E7190000}"/>
    <cellStyle name="Comma 2 5 2 9" xfId="3798" xr:uid="{00000000-0005-0000-0000-0000E8190000}"/>
    <cellStyle name="Comma 2 5 20" xfId="3799" xr:uid="{00000000-0005-0000-0000-0000E9190000}"/>
    <cellStyle name="Comma 2 5 21" xfId="3800" xr:uid="{00000000-0005-0000-0000-0000EA190000}"/>
    <cellStyle name="Comma 2 5 22" xfId="3749" xr:uid="{00000000-0005-0000-0000-0000EB190000}"/>
    <cellStyle name="Comma 2 5 22 2" xfId="6234" xr:uid="{00000000-0005-0000-0000-0000EC190000}"/>
    <cellStyle name="Comma 2 5 22 3" xfId="18706" xr:uid="{00000000-0005-0000-0000-0000ED190000}"/>
    <cellStyle name="Comma 2 5 23" xfId="9927" xr:uid="{00000000-0005-0000-0000-0000EE190000}"/>
    <cellStyle name="Comma 2 5 23 2" xfId="17660" xr:uid="{00000000-0005-0000-0000-0000EF190000}"/>
    <cellStyle name="Comma 2 5 24" xfId="2691" xr:uid="{00000000-0005-0000-0000-0000F0190000}"/>
    <cellStyle name="Comma 2 5 25" xfId="37370" xr:uid="{00000000-0005-0000-0000-0000F1190000}"/>
    <cellStyle name="Comma 2 5 26" xfId="37854" xr:uid="{00000000-0005-0000-0000-0000F2190000}"/>
    <cellStyle name="Comma 2 5 3" xfId="973" xr:uid="{00000000-0005-0000-0000-0000F3190000}"/>
    <cellStyle name="Comma 2 5 3 2" xfId="2693" xr:uid="{00000000-0005-0000-0000-0000F4190000}"/>
    <cellStyle name="Comma 2 5 4" xfId="1299" xr:uid="{00000000-0005-0000-0000-0000F5190000}"/>
    <cellStyle name="Comma 2 5 4 2" xfId="10357" xr:uid="{00000000-0005-0000-0000-0000F6190000}"/>
    <cellStyle name="Comma 2 5 4 3" xfId="17662" xr:uid="{00000000-0005-0000-0000-0000F7190000}"/>
    <cellStyle name="Comma 2 5 4 4" xfId="3801" xr:uid="{00000000-0005-0000-0000-0000F8190000}"/>
    <cellStyle name="Comma 2 5 5" xfId="1332" xr:uid="{00000000-0005-0000-0000-0000F9190000}"/>
    <cellStyle name="Comma 2 5 5 2" xfId="3802" xr:uid="{00000000-0005-0000-0000-0000FA190000}"/>
    <cellStyle name="Comma 2 5 5 3" xfId="37428" xr:uid="{00000000-0005-0000-0000-0000FB190000}"/>
    <cellStyle name="Comma 2 5 5 4" xfId="37900" xr:uid="{00000000-0005-0000-0000-0000FC190000}"/>
    <cellStyle name="Comma 2 5 6" xfId="3803" xr:uid="{00000000-0005-0000-0000-0000FD190000}"/>
    <cellStyle name="Comma 2 5 7" xfId="3804" xr:uid="{00000000-0005-0000-0000-0000FE190000}"/>
    <cellStyle name="Comma 2 5 8" xfId="3805" xr:uid="{00000000-0005-0000-0000-0000FF190000}"/>
    <cellStyle name="Comma 2 5 9" xfId="3806" xr:uid="{00000000-0005-0000-0000-0000001A0000}"/>
    <cellStyle name="Comma 2 50" xfId="1406" xr:uid="{00000000-0005-0000-0000-0000011A0000}"/>
    <cellStyle name="Comma 2 50 2" xfId="10808" xr:uid="{00000000-0005-0000-0000-0000021A0000}"/>
    <cellStyle name="Comma 2 50 3" xfId="3807" xr:uid="{00000000-0005-0000-0000-0000031A0000}"/>
    <cellStyle name="Comma 2 51" xfId="1407" xr:uid="{00000000-0005-0000-0000-0000041A0000}"/>
    <cellStyle name="Comma 2 51 2" xfId="10474" xr:uid="{00000000-0005-0000-0000-0000051A0000}"/>
    <cellStyle name="Comma 2 51 3" xfId="3808" xr:uid="{00000000-0005-0000-0000-0000061A0000}"/>
    <cellStyle name="Comma 2 52" xfId="1408" xr:uid="{00000000-0005-0000-0000-0000071A0000}"/>
    <cellStyle name="Comma 2 52 2" xfId="9918" xr:uid="{00000000-0005-0000-0000-0000081A0000}"/>
    <cellStyle name="Comma 2 52 3" xfId="3809" xr:uid="{00000000-0005-0000-0000-0000091A0000}"/>
    <cellStyle name="Comma 2 53" xfId="1409" xr:uid="{00000000-0005-0000-0000-00000A1A0000}"/>
    <cellStyle name="Comma 2 53 2" xfId="11345" xr:uid="{00000000-0005-0000-0000-00000B1A0000}"/>
    <cellStyle name="Comma 2 53 3" xfId="3810" xr:uid="{00000000-0005-0000-0000-00000C1A0000}"/>
    <cellStyle name="Comma 2 54" xfId="1410" xr:uid="{00000000-0005-0000-0000-00000D1A0000}"/>
    <cellStyle name="Comma 2 54 2" xfId="10187" xr:uid="{00000000-0005-0000-0000-00000E1A0000}"/>
    <cellStyle name="Comma 2 54 3" xfId="3811" xr:uid="{00000000-0005-0000-0000-00000F1A0000}"/>
    <cellStyle name="Comma 2 55" xfId="1411" xr:uid="{00000000-0005-0000-0000-0000101A0000}"/>
    <cellStyle name="Comma 2 55 2" xfId="11365" xr:uid="{00000000-0005-0000-0000-0000111A0000}"/>
    <cellStyle name="Comma 2 55 3" xfId="3812" xr:uid="{00000000-0005-0000-0000-0000121A0000}"/>
    <cellStyle name="Comma 2 56" xfId="1412" xr:uid="{00000000-0005-0000-0000-0000131A0000}"/>
    <cellStyle name="Comma 2 56 2" xfId="11153" xr:uid="{00000000-0005-0000-0000-0000141A0000}"/>
    <cellStyle name="Comma 2 56 3" xfId="3813" xr:uid="{00000000-0005-0000-0000-0000151A0000}"/>
    <cellStyle name="Comma 2 57" xfId="1413" xr:uid="{00000000-0005-0000-0000-0000161A0000}"/>
    <cellStyle name="Comma 2 57 2" xfId="10087" xr:uid="{00000000-0005-0000-0000-0000171A0000}"/>
    <cellStyle name="Comma 2 57 3" xfId="3814" xr:uid="{00000000-0005-0000-0000-0000181A0000}"/>
    <cellStyle name="Comma 2 58" xfId="1414" xr:uid="{00000000-0005-0000-0000-0000191A0000}"/>
    <cellStyle name="Comma 2 58 2" xfId="10849" xr:uid="{00000000-0005-0000-0000-00001A1A0000}"/>
    <cellStyle name="Comma 2 58 3" xfId="3815" xr:uid="{00000000-0005-0000-0000-00001B1A0000}"/>
    <cellStyle name="Comma 2 59" xfId="1415" xr:uid="{00000000-0005-0000-0000-00001C1A0000}"/>
    <cellStyle name="Comma 2 59 2" xfId="11025" xr:uid="{00000000-0005-0000-0000-00001D1A0000}"/>
    <cellStyle name="Comma 2 59 3" xfId="3816" xr:uid="{00000000-0005-0000-0000-00001E1A0000}"/>
    <cellStyle name="Comma 2 6" xfId="645" xr:uid="{00000000-0005-0000-0000-00001F1A0000}"/>
    <cellStyle name="Comma 2 6 10" xfId="3818" xr:uid="{00000000-0005-0000-0000-0000201A0000}"/>
    <cellStyle name="Comma 2 6 11" xfId="3819" xr:uid="{00000000-0005-0000-0000-0000211A0000}"/>
    <cellStyle name="Comma 2 6 12" xfId="3820" xr:uid="{00000000-0005-0000-0000-0000221A0000}"/>
    <cellStyle name="Comma 2 6 13" xfId="3821" xr:uid="{00000000-0005-0000-0000-0000231A0000}"/>
    <cellStyle name="Comma 2 6 14" xfId="3822" xr:uid="{00000000-0005-0000-0000-0000241A0000}"/>
    <cellStyle name="Comma 2 6 15" xfId="3823" xr:uid="{00000000-0005-0000-0000-0000251A0000}"/>
    <cellStyle name="Comma 2 6 16" xfId="3824" xr:uid="{00000000-0005-0000-0000-0000261A0000}"/>
    <cellStyle name="Comma 2 6 17" xfId="3825" xr:uid="{00000000-0005-0000-0000-0000271A0000}"/>
    <cellStyle name="Comma 2 6 18" xfId="3826" xr:uid="{00000000-0005-0000-0000-0000281A0000}"/>
    <cellStyle name="Comma 2 6 19" xfId="3827" xr:uid="{00000000-0005-0000-0000-0000291A0000}"/>
    <cellStyle name="Comma 2 6 2" xfId="1109" xr:uid="{00000000-0005-0000-0000-00002A1A0000}"/>
    <cellStyle name="Comma 2 6 2 10" xfId="3829" xr:uid="{00000000-0005-0000-0000-00002B1A0000}"/>
    <cellStyle name="Comma 2 6 2 11" xfId="3830" xr:uid="{00000000-0005-0000-0000-00002C1A0000}"/>
    <cellStyle name="Comma 2 6 2 12" xfId="3831" xr:uid="{00000000-0005-0000-0000-00002D1A0000}"/>
    <cellStyle name="Comma 2 6 2 13" xfId="3832" xr:uid="{00000000-0005-0000-0000-00002E1A0000}"/>
    <cellStyle name="Comma 2 6 2 14" xfId="3833" xr:uid="{00000000-0005-0000-0000-00002F1A0000}"/>
    <cellStyle name="Comma 2 6 2 15" xfId="3834" xr:uid="{00000000-0005-0000-0000-0000301A0000}"/>
    <cellStyle name="Comma 2 6 2 16" xfId="3835" xr:uid="{00000000-0005-0000-0000-0000311A0000}"/>
    <cellStyle name="Comma 2 6 2 17" xfId="3836" xr:uid="{00000000-0005-0000-0000-0000321A0000}"/>
    <cellStyle name="Comma 2 6 2 18" xfId="3837" xr:uid="{00000000-0005-0000-0000-0000331A0000}"/>
    <cellStyle name="Comma 2 6 2 19" xfId="3838" xr:uid="{00000000-0005-0000-0000-0000341A0000}"/>
    <cellStyle name="Comma 2 6 2 2" xfId="3839" xr:uid="{00000000-0005-0000-0000-0000351A0000}"/>
    <cellStyle name="Comma 2 6 2 20" xfId="3828" xr:uid="{00000000-0005-0000-0000-0000361A0000}"/>
    <cellStyle name="Comma 2 6 2 20 2" xfId="18778" xr:uid="{00000000-0005-0000-0000-0000371A0000}"/>
    <cellStyle name="Comma 2 6 2 21" xfId="17664" xr:uid="{00000000-0005-0000-0000-0000381A0000}"/>
    <cellStyle name="Comma 2 6 2 22" xfId="2695" xr:uid="{00000000-0005-0000-0000-0000391A0000}"/>
    <cellStyle name="Comma 2 6 2 3" xfId="3840" xr:uid="{00000000-0005-0000-0000-00003A1A0000}"/>
    <cellStyle name="Comma 2 6 2 4" xfId="3841" xr:uid="{00000000-0005-0000-0000-00003B1A0000}"/>
    <cellStyle name="Comma 2 6 2 5" xfId="3842" xr:uid="{00000000-0005-0000-0000-00003C1A0000}"/>
    <cellStyle name="Comma 2 6 2 6" xfId="3843" xr:uid="{00000000-0005-0000-0000-00003D1A0000}"/>
    <cellStyle name="Comma 2 6 2 7" xfId="3844" xr:uid="{00000000-0005-0000-0000-00003E1A0000}"/>
    <cellStyle name="Comma 2 6 2 8" xfId="3845" xr:uid="{00000000-0005-0000-0000-00003F1A0000}"/>
    <cellStyle name="Comma 2 6 2 9" xfId="3846" xr:uid="{00000000-0005-0000-0000-0000401A0000}"/>
    <cellStyle name="Comma 2 6 20" xfId="3847" xr:uid="{00000000-0005-0000-0000-0000411A0000}"/>
    <cellStyle name="Comma 2 6 21" xfId="3848" xr:uid="{00000000-0005-0000-0000-0000421A0000}"/>
    <cellStyle name="Comma 2 6 22" xfId="3817" xr:uid="{00000000-0005-0000-0000-0000431A0000}"/>
    <cellStyle name="Comma 2 6 22 2" xfId="6260" xr:uid="{00000000-0005-0000-0000-0000441A0000}"/>
    <cellStyle name="Comma 2 6 22 3" xfId="18707" xr:uid="{00000000-0005-0000-0000-0000451A0000}"/>
    <cellStyle name="Comma 2 6 23" xfId="9928" xr:uid="{00000000-0005-0000-0000-0000461A0000}"/>
    <cellStyle name="Comma 2 6 23 2" xfId="17663" xr:uid="{00000000-0005-0000-0000-0000471A0000}"/>
    <cellStyle name="Comma 2 6 24" xfId="2694" xr:uid="{00000000-0005-0000-0000-0000481A0000}"/>
    <cellStyle name="Comma 2 6 25" xfId="37735" xr:uid="{00000000-0005-0000-0000-0000491A0000}"/>
    <cellStyle name="Comma 2 6 26" xfId="37834" xr:uid="{00000000-0005-0000-0000-00004A1A0000}"/>
    <cellStyle name="Comma 2 6 27" xfId="38014" xr:uid="{00000000-0005-0000-0000-00004B1A0000}"/>
    <cellStyle name="Comma 2 6 3" xfId="974" xr:uid="{00000000-0005-0000-0000-00004C1A0000}"/>
    <cellStyle name="Comma 2 6 3 2" xfId="3849" xr:uid="{00000000-0005-0000-0000-00004D1A0000}"/>
    <cellStyle name="Comma 2 6 3 2 2" xfId="18779" xr:uid="{00000000-0005-0000-0000-00004E1A0000}"/>
    <cellStyle name="Comma 2 6 3 3" xfId="17665" xr:uid="{00000000-0005-0000-0000-00004F1A0000}"/>
    <cellStyle name="Comma 2 6 3 4" xfId="2696" xr:uid="{00000000-0005-0000-0000-0000501A0000}"/>
    <cellStyle name="Comma 2 6 4" xfId="1333" xr:uid="{00000000-0005-0000-0000-0000511A0000}"/>
    <cellStyle name="Comma 2 6 4 2" xfId="10360" xr:uid="{00000000-0005-0000-0000-0000521A0000}"/>
    <cellStyle name="Comma 2 6 4 3" xfId="17666" xr:uid="{00000000-0005-0000-0000-0000531A0000}"/>
    <cellStyle name="Comma 2 6 4 4" xfId="3850" xr:uid="{00000000-0005-0000-0000-0000541A0000}"/>
    <cellStyle name="Comma 2 6 5" xfId="3851" xr:uid="{00000000-0005-0000-0000-0000551A0000}"/>
    <cellStyle name="Comma 2 6 6" xfId="3852" xr:uid="{00000000-0005-0000-0000-0000561A0000}"/>
    <cellStyle name="Comma 2 6 7" xfId="3853" xr:uid="{00000000-0005-0000-0000-0000571A0000}"/>
    <cellStyle name="Comma 2 6 8" xfId="3854" xr:uid="{00000000-0005-0000-0000-0000581A0000}"/>
    <cellStyle name="Comma 2 6 9" xfId="3855" xr:uid="{00000000-0005-0000-0000-0000591A0000}"/>
    <cellStyle name="Comma 2 60" xfId="3856" xr:uid="{00000000-0005-0000-0000-00005A1A0000}"/>
    <cellStyle name="Comma 2 61" xfId="3857" xr:uid="{00000000-0005-0000-0000-00005B1A0000}"/>
    <cellStyle name="Comma 2 62" xfId="3858" xr:uid="{00000000-0005-0000-0000-00005C1A0000}"/>
    <cellStyle name="Comma 2 63" xfId="3859" xr:uid="{00000000-0005-0000-0000-00005D1A0000}"/>
    <cellStyle name="Comma 2 64" xfId="3860" xr:uid="{00000000-0005-0000-0000-00005E1A0000}"/>
    <cellStyle name="Comma 2 65" xfId="3861" xr:uid="{00000000-0005-0000-0000-00005F1A0000}"/>
    <cellStyle name="Comma 2 66" xfId="3862" xr:uid="{00000000-0005-0000-0000-0000601A0000}"/>
    <cellStyle name="Comma 2 67" xfId="3863" xr:uid="{00000000-0005-0000-0000-0000611A0000}"/>
    <cellStyle name="Comma 2 68" xfId="2209" xr:uid="{00000000-0005-0000-0000-0000621A0000}"/>
    <cellStyle name="Comma 2 68 2" xfId="7797" xr:uid="{00000000-0005-0000-0000-0000631A0000}"/>
    <cellStyle name="Comma 2 68 2 2" xfId="14292" xr:uid="{00000000-0005-0000-0000-0000641A0000}"/>
    <cellStyle name="Comma 2 68 2 2 2" xfId="27006" xr:uid="{00000000-0005-0000-0000-0000651A0000}"/>
    <cellStyle name="Comma 2 68 2 3" xfId="22499" xr:uid="{00000000-0005-0000-0000-0000661A0000}"/>
    <cellStyle name="Comma 2 68 3" xfId="8644" xr:uid="{00000000-0005-0000-0000-0000671A0000}"/>
    <cellStyle name="Comma 2 68 3 2" xfId="15129" xr:uid="{00000000-0005-0000-0000-0000681A0000}"/>
    <cellStyle name="Comma 2 68 3 2 2" xfId="27798" xr:uid="{00000000-0005-0000-0000-0000691A0000}"/>
    <cellStyle name="Comma 2 68 3 3" xfId="22712" xr:uid="{00000000-0005-0000-0000-00006A1A0000}"/>
    <cellStyle name="Comma 2 68 4" xfId="6437" xr:uid="{00000000-0005-0000-0000-00006B1A0000}"/>
    <cellStyle name="Comma 2 68 4 2" xfId="13060" xr:uid="{00000000-0005-0000-0000-00006C1A0000}"/>
    <cellStyle name="Comma 2 68 4 2 2" xfId="25806" xr:uid="{00000000-0005-0000-0000-00006D1A0000}"/>
    <cellStyle name="Comma 2 68 4 3" xfId="21186" xr:uid="{00000000-0005-0000-0000-00006E1A0000}"/>
    <cellStyle name="Comma 2 68 5" xfId="12048" xr:uid="{00000000-0005-0000-0000-00006F1A0000}"/>
    <cellStyle name="Comma 2 68 5 2" xfId="24793" xr:uid="{00000000-0005-0000-0000-0000701A0000}"/>
    <cellStyle name="Comma 2 68 6" xfId="17533" xr:uid="{00000000-0005-0000-0000-0000711A0000}"/>
    <cellStyle name="Comma 2 68 7" xfId="20918" xr:uid="{00000000-0005-0000-0000-0000721A0000}"/>
    <cellStyle name="Comma 2 69" xfId="7771" xr:uid="{00000000-0005-0000-0000-0000731A0000}"/>
    <cellStyle name="Comma 2 69 2" xfId="14266" xr:uid="{00000000-0005-0000-0000-0000741A0000}"/>
    <cellStyle name="Comma 2 69 2 2" xfId="26980" xr:uid="{00000000-0005-0000-0000-0000751A0000}"/>
    <cellStyle name="Comma 2 69 3" xfId="18876" xr:uid="{00000000-0005-0000-0000-0000761A0000}"/>
    <cellStyle name="Comma 2 69 4" xfId="22475" xr:uid="{00000000-0005-0000-0000-0000771A0000}"/>
    <cellStyle name="Comma 2 7" xfId="692" xr:uid="{00000000-0005-0000-0000-0000781A0000}"/>
    <cellStyle name="Comma 2 7 10" xfId="3865" xr:uid="{00000000-0005-0000-0000-0000791A0000}"/>
    <cellStyle name="Comma 2 7 11" xfId="3866" xr:uid="{00000000-0005-0000-0000-00007A1A0000}"/>
    <cellStyle name="Comma 2 7 12" xfId="3867" xr:uid="{00000000-0005-0000-0000-00007B1A0000}"/>
    <cellStyle name="Comma 2 7 13" xfId="3868" xr:uid="{00000000-0005-0000-0000-00007C1A0000}"/>
    <cellStyle name="Comma 2 7 14" xfId="3869" xr:uid="{00000000-0005-0000-0000-00007D1A0000}"/>
    <cellStyle name="Comma 2 7 15" xfId="3870" xr:uid="{00000000-0005-0000-0000-00007E1A0000}"/>
    <cellStyle name="Comma 2 7 16" xfId="3871" xr:uid="{00000000-0005-0000-0000-00007F1A0000}"/>
    <cellStyle name="Comma 2 7 17" xfId="3872" xr:uid="{00000000-0005-0000-0000-0000801A0000}"/>
    <cellStyle name="Comma 2 7 18" xfId="3873" xr:uid="{00000000-0005-0000-0000-0000811A0000}"/>
    <cellStyle name="Comma 2 7 19" xfId="3874" xr:uid="{00000000-0005-0000-0000-0000821A0000}"/>
    <cellStyle name="Comma 2 7 2" xfId="1110" xr:uid="{00000000-0005-0000-0000-0000831A0000}"/>
    <cellStyle name="Comma 2 7 2 10" xfId="3876" xr:uid="{00000000-0005-0000-0000-0000841A0000}"/>
    <cellStyle name="Comma 2 7 2 11" xfId="3877" xr:uid="{00000000-0005-0000-0000-0000851A0000}"/>
    <cellStyle name="Comma 2 7 2 12" xfId="3878" xr:uid="{00000000-0005-0000-0000-0000861A0000}"/>
    <cellStyle name="Comma 2 7 2 13" xfId="3879" xr:uid="{00000000-0005-0000-0000-0000871A0000}"/>
    <cellStyle name="Comma 2 7 2 14" xfId="3880" xr:uid="{00000000-0005-0000-0000-0000881A0000}"/>
    <cellStyle name="Comma 2 7 2 15" xfId="3881" xr:uid="{00000000-0005-0000-0000-0000891A0000}"/>
    <cellStyle name="Comma 2 7 2 16" xfId="3882" xr:uid="{00000000-0005-0000-0000-00008A1A0000}"/>
    <cellStyle name="Comma 2 7 2 17" xfId="3883" xr:uid="{00000000-0005-0000-0000-00008B1A0000}"/>
    <cellStyle name="Comma 2 7 2 18" xfId="3884" xr:uid="{00000000-0005-0000-0000-00008C1A0000}"/>
    <cellStyle name="Comma 2 7 2 19" xfId="3885" xr:uid="{00000000-0005-0000-0000-00008D1A0000}"/>
    <cellStyle name="Comma 2 7 2 2" xfId="3886" xr:uid="{00000000-0005-0000-0000-00008E1A0000}"/>
    <cellStyle name="Comma 2 7 2 20" xfId="3875" xr:uid="{00000000-0005-0000-0000-00008F1A0000}"/>
    <cellStyle name="Comma 2 7 2 20 2" xfId="18780" xr:uid="{00000000-0005-0000-0000-0000901A0000}"/>
    <cellStyle name="Comma 2 7 2 21" xfId="17668" xr:uid="{00000000-0005-0000-0000-0000911A0000}"/>
    <cellStyle name="Comma 2 7 2 22" xfId="2698" xr:uid="{00000000-0005-0000-0000-0000921A0000}"/>
    <cellStyle name="Comma 2 7 2 3" xfId="3887" xr:uid="{00000000-0005-0000-0000-0000931A0000}"/>
    <cellStyle name="Comma 2 7 2 4" xfId="3888" xr:uid="{00000000-0005-0000-0000-0000941A0000}"/>
    <cellStyle name="Comma 2 7 2 5" xfId="3889" xr:uid="{00000000-0005-0000-0000-0000951A0000}"/>
    <cellStyle name="Comma 2 7 2 6" xfId="3890" xr:uid="{00000000-0005-0000-0000-0000961A0000}"/>
    <cellStyle name="Comma 2 7 2 7" xfId="3891" xr:uid="{00000000-0005-0000-0000-0000971A0000}"/>
    <cellStyle name="Comma 2 7 2 8" xfId="3892" xr:uid="{00000000-0005-0000-0000-0000981A0000}"/>
    <cellStyle name="Comma 2 7 2 9" xfId="3893" xr:uid="{00000000-0005-0000-0000-0000991A0000}"/>
    <cellStyle name="Comma 2 7 20" xfId="3894" xr:uid="{00000000-0005-0000-0000-00009A1A0000}"/>
    <cellStyle name="Comma 2 7 21" xfId="3895" xr:uid="{00000000-0005-0000-0000-00009B1A0000}"/>
    <cellStyle name="Comma 2 7 22" xfId="3864" xr:uid="{00000000-0005-0000-0000-00009C1A0000}"/>
    <cellStyle name="Comma 2 7 22 2" xfId="18708" xr:uid="{00000000-0005-0000-0000-00009D1A0000}"/>
    <cellStyle name="Comma 2 7 23" xfId="9929" xr:uid="{00000000-0005-0000-0000-00009E1A0000}"/>
    <cellStyle name="Comma 2 7 23 2" xfId="17667" xr:uid="{00000000-0005-0000-0000-00009F1A0000}"/>
    <cellStyle name="Comma 2 7 24" xfId="2697" xr:uid="{00000000-0005-0000-0000-0000A01A0000}"/>
    <cellStyle name="Comma 2 7 25" xfId="37758" xr:uid="{00000000-0005-0000-0000-0000A11A0000}"/>
    <cellStyle name="Comma 2 7 26" xfId="38036" xr:uid="{00000000-0005-0000-0000-0000A21A0000}"/>
    <cellStyle name="Comma 2 7 3" xfId="975" xr:uid="{00000000-0005-0000-0000-0000A31A0000}"/>
    <cellStyle name="Comma 2 7 3 2" xfId="10361" xr:uid="{00000000-0005-0000-0000-0000A41A0000}"/>
    <cellStyle name="Comma 2 7 3 3" xfId="17669" xr:uid="{00000000-0005-0000-0000-0000A51A0000}"/>
    <cellStyle name="Comma 2 7 3 4" xfId="3896" xr:uid="{00000000-0005-0000-0000-0000A61A0000}"/>
    <cellStyle name="Comma 2 7 4" xfId="1334" xr:uid="{00000000-0005-0000-0000-0000A71A0000}"/>
    <cellStyle name="Comma 2 7 4 2" xfId="3897" xr:uid="{00000000-0005-0000-0000-0000A81A0000}"/>
    <cellStyle name="Comma 2 7 5" xfId="3898" xr:uid="{00000000-0005-0000-0000-0000A91A0000}"/>
    <cellStyle name="Comma 2 7 6" xfId="3899" xr:uid="{00000000-0005-0000-0000-0000AA1A0000}"/>
    <cellStyle name="Comma 2 7 7" xfId="3900" xr:uid="{00000000-0005-0000-0000-0000AB1A0000}"/>
    <cellStyle name="Comma 2 7 8" xfId="3901" xr:uid="{00000000-0005-0000-0000-0000AC1A0000}"/>
    <cellStyle name="Comma 2 7 9" xfId="3902" xr:uid="{00000000-0005-0000-0000-0000AD1A0000}"/>
    <cellStyle name="Comma 2 70" xfId="8618" xr:uid="{00000000-0005-0000-0000-0000AE1A0000}"/>
    <cellStyle name="Comma 2 70 2" xfId="15103" xr:uid="{00000000-0005-0000-0000-0000AF1A0000}"/>
    <cellStyle name="Comma 2 70 2 2" xfId="27773" xr:uid="{00000000-0005-0000-0000-0000B01A0000}"/>
    <cellStyle name="Comma 2 70 3" xfId="18877" xr:uid="{00000000-0005-0000-0000-0000B11A0000}"/>
    <cellStyle name="Comma 2 70 4" xfId="22689" xr:uid="{00000000-0005-0000-0000-0000B21A0000}"/>
    <cellStyle name="Comma 2 71" xfId="9589" xr:uid="{00000000-0005-0000-0000-0000B31A0000}"/>
    <cellStyle name="Comma 2 71 2" xfId="15939" xr:uid="{00000000-0005-0000-0000-0000B41A0000}"/>
    <cellStyle name="Comma 2 71 2 2" xfId="28579" xr:uid="{00000000-0005-0000-0000-0000B51A0000}"/>
    <cellStyle name="Comma 2 71 3" xfId="18878" xr:uid="{00000000-0005-0000-0000-0000B61A0000}"/>
    <cellStyle name="Comma 2 71 4" xfId="23568" xr:uid="{00000000-0005-0000-0000-0000B71A0000}"/>
    <cellStyle name="Comma 2 72" xfId="6408" xr:uid="{00000000-0005-0000-0000-0000B81A0000}"/>
    <cellStyle name="Comma 2 72 2" xfId="13031" xr:uid="{00000000-0005-0000-0000-0000B91A0000}"/>
    <cellStyle name="Comma 2 72 2 2" xfId="25777" xr:uid="{00000000-0005-0000-0000-0000BA1A0000}"/>
    <cellStyle name="Comma 2 72 3" xfId="18879" xr:uid="{00000000-0005-0000-0000-0000BB1A0000}"/>
    <cellStyle name="Comma 2 72 4" xfId="21157" xr:uid="{00000000-0005-0000-0000-0000BC1A0000}"/>
    <cellStyle name="Comma 2 73" xfId="12034" xr:uid="{00000000-0005-0000-0000-0000BD1A0000}"/>
    <cellStyle name="Comma 2 73 2" xfId="18882" xr:uid="{00000000-0005-0000-0000-0000BE1A0000}"/>
    <cellStyle name="Comma 2 73 3" xfId="24779" xr:uid="{00000000-0005-0000-0000-0000BF1A0000}"/>
    <cellStyle name="Comma 2 74" xfId="17421" xr:uid="{00000000-0005-0000-0000-0000C01A0000}"/>
    <cellStyle name="Comma 2 74 2" xfId="18883" xr:uid="{00000000-0005-0000-0000-0000C11A0000}"/>
    <cellStyle name="Comma 2 74 3" xfId="29952" xr:uid="{00000000-0005-0000-0000-0000C21A0000}"/>
    <cellStyle name="Comma 2 75" xfId="18884" xr:uid="{00000000-0005-0000-0000-0000C31A0000}"/>
    <cellStyle name="Comma 2 76" xfId="18885" xr:uid="{00000000-0005-0000-0000-0000C41A0000}"/>
    <cellStyle name="Comma 2 77" xfId="18896" xr:uid="{00000000-0005-0000-0000-0000C51A0000}"/>
    <cellStyle name="Comma 2 78" xfId="18897" xr:uid="{00000000-0005-0000-0000-0000C61A0000}"/>
    <cellStyle name="Comma 2 79" xfId="18905" xr:uid="{00000000-0005-0000-0000-0000C71A0000}"/>
    <cellStyle name="Comma 2 8" xfId="976" xr:uid="{00000000-0005-0000-0000-0000C81A0000}"/>
    <cellStyle name="Comma 2 8 10" xfId="3904" xr:uid="{00000000-0005-0000-0000-0000C91A0000}"/>
    <cellStyle name="Comma 2 8 11" xfId="3905" xr:uid="{00000000-0005-0000-0000-0000CA1A0000}"/>
    <cellStyle name="Comma 2 8 12" xfId="3906" xr:uid="{00000000-0005-0000-0000-0000CB1A0000}"/>
    <cellStyle name="Comma 2 8 13" xfId="3907" xr:uid="{00000000-0005-0000-0000-0000CC1A0000}"/>
    <cellStyle name="Comma 2 8 14" xfId="3908" xr:uid="{00000000-0005-0000-0000-0000CD1A0000}"/>
    <cellStyle name="Comma 2 8 15" xfId="3909" xr:uid="{00000000-0005-0000-0000-0000CE1A0000}"/>
    <cellStyle name="Comma 2 8 16" xfId="3910" xr:uid="{00000000-0005-0000-0000-0000CF1A0000}"/>
    <cellStyle name="Comma 2 8 17" xfId="3911" xr:uid="{00000000-0005-0000-0000-0000D01A0000}"/>
    <cellStyle name="Comma 2 8 18" xfId="3912" xr:uid="{00000000-0005-0000-0000-0000D11A0000}"/>
    <cellStyle name="Comma 2 8 19" xfId="3913" xr:uid="{00000000-0005-0000-0000-0000D21A0000}"/>
    <cellStyle name="Comma 2 8 2" xfId="2700" xr:uid="{00000000-0005-0000-0000-0000D31A0000}"/>
    <cellStyle name="Comma 2 8 2 2" xfId="3914" xr:uid="{00000000-0005-0000-0000-0000D41A0000}"/>
    <cellStyle name="Comma 2 8 2 2 2" xfId="18781" xr:uid="{00000000-0005-0000-0000-0000D51A0000}"/>
    <cellStyle name="Comma 2 8 2 3" xfId="17671" xr:uid="{00000000-0005-0000-0000-0000D61A0000}"/>
    <cellStyle name="Comma 2 8 20" xfId="3903" xr:uid="{00000000-0005-0000-0000-0000D71A0000}"/>
    <cellStyle name="Comma 2 8 20 2" xfId="18709" xr:uid="{00000000-0005-0000-0000-0000D81A0000}"/>
    <cellStyle name="Comma 2 8 21" xfId="9930" xr:uid="{00000000-0005-0000-0000-0000D91A0000}"/>
    <cellStyle name="Comma 2 8 21 2" xfId="17670" xr:uid="{00000000-0005-0000-0000-0000DA1A0000}"/>
    <cellStyle name="Comma 2 8 22" xfId="2699" xr:uid="{00000000-0005-0000-0000-0000DB1A0000}"/>
    <cellStyle name="Comma 2 8 3" xfId="3915" xr:uid="{00000000-0005-0000-0000-0000DC1A0000}"/>
    <cellStyle name="Comma 2 8 3 2" xfId="10362" xr:uid="{00000000-0005-0000-0000-0000DD1A0000}"/>
    <cellStyle name="Comma 2 8 3 3" xfId="17672" xr:uid="{00000000-0005-0000-0000-0000DE1A0000}"/>
    <cellStyle name="Comma 2 8 4" xfId="3916" xr:uid="{00000000-0005-0000-0000-0000DF1A0000}"/>
    <cellStyle name="Comma 2 8 5" xfId="3917" xr:uid="{00000000-0005-0000-0000-0000E01A0000}"/>
    <cellStyle name="Comma 2 8 6" xfId="3918" xr:uid="{00000000-0005-0000-0000-0000E11A0000}"/>
    <cellStyle name="Comma 2 8 7" xfId="3919" xr:uid="{00000000-0005-0000-0000-0000E21A0000}"/>
    <cellStyle name="Comma 2 8 8" xfId="3920" xr:uid="{00000000-0005-0000-0000-0000E31A0000}"/>
    <cellStyle name="Comma 2 8 9" xfId="3921" xr:uid="{00000000-0005-0000-0000-0000E41A0000}"/>
    <cellStyle name="Comma 2 80" xfId="18907" xr:uid="{00000000-0005-0000-0000-0000E51A0000}"/>
    <cellStyle name="Comma 2 81" xfId="18911" xr:uid="{00000000-0005-0000-0000-0000E61A0000}"/>
    <cellStyle name="Comma 2 82" xfId="18909" xr:uid="{00000000-0005-0000-0000-0000E71A0000}"/>
    <cellStyle name="Comma 2 83" xfId="18910" xr:uid="{00000000-0005-0000-0000-0000E81A0000}"/>
    <cellStyle name="Comma 2 84" xfId="18925" xr:uid="{00000000-0005-0000-0000-0000E91A0000}"/>
    <cellStyle name="Comma 2 85" xfId="18934" xr:uid="{00000000-0005-0000-0000-0000EA1A0000}"/>
    <cellStyle name="Comma 2 86" xfId="18912" xr:uid="{00000000-0005-0000-0000-0000EB1A0000}"/>
    <cellStyle name="Comma 2 87" xfId="18935" xr:uid="{00000000-0005-0000-0000-0000EC1A0000}"/>
    <cellStyle name="Comma 2 88" xfId="18936" xr:uid="{00000000-0005-0000-0000-0000ED1A0000}"/>
    <cellStyle name="Comma 2 89" xfId="17532" xr:uid="{00000000-0005-0000-0000-0000EE1A0000}"/>
    <cellStyle name="Comma 2 89 2" xfId="19114" xr:uid="{00000000-0005-0000-0000-0000EF1A0000}"/>
    <cellStyle name="Comma 2 89 2 2" xfId="32236" xr:uid="{00000000-0005-0000-0000-0000F01A0000}"/>
    <cellStyle name="Comma 2 89 2 3" xfId="35255" xr:uid="{00000000-0005-0000-0000-0000F11A0000}"/>
    <cellStyle name="Comma 2 89 3" xfId="30957" xr:uid="{00000000-0005-0000-0000-0000F21A0000}"/>
    <cellStyle name="Comma 2 89 4" xfId="34377" xr:uid="{00000000-0005-0000-0000-0000F31A0000}"/>
    <cellStyle name="Comma 2 9" xfId="977" xr:uid="{00000000-0005-0000-0000-0000F41A0000}"/>
    <cellStyle name="Comma 2 9 10" xfId="3923" xr:uid="{00000000-0005-0000-0000-0000F51A0000}"/>
    <cellStyle name="Comma 2 9 11" xfId="3924" xr:uid="{00000000-0005-0000-0000-0000F61A0000}"/>
    <cellStyle name="Comma 2 9 12" xfId="3925" xr:uid="{00000000-0005-0000-0000-0000F71A0000}"/>
    <cellStyle name="Comma 2 9 13" xfId="3926" xr:uid="{00000000-0005-0000-0000-0000F81A0000}"/>
    <cellStyle name="Comma 2 9 14" xfId="3927" xr:uid="{00000000-0005-0000-0000-0000F91A0000}"/>
    <cellStyle name="Comma 2 9 15" xfId="3928" xr:uid="{00000000-0005-0000-0000-0000FA1A0000}"/>
    <cellStyle name="Comma 2 9 16" xfId="3929" xr:uid="{00000000-0005-0000-0000-0000FB1A0000}"/>
    <cellStyle name="Comma 2 9 17" xfId="3930" xr:uid="{00000000-0005-0000-0000-0000FC1A0000}"/>
    <cellStyle name="Comma 2 9 18" xfId="3931" xr:uid="{00000000-0005-0000-0000-0000FD1A0000}"/>
    <cellStyle name="Comma 2 9 19" xfId="3932" xr:uid="{00000000-0005-0000-0000-0000FE1A0000}"/>
    <cellStyle name="Comma 2 9 2" xfId="2702" xr:uid="{00000000-0005-0000-0000-0000FF1A0000}"/>
    <cellStyle name="Comma 2 9 2 2" xfId="3933" xr:uid="{00000000-0005-0000-0000-0000001B0000}"/>
    <cellStyle name="Comma 2 9 2 2 2" xfId="18782" xr:uid="{00000000-0005-0000-0000-0000011B0000}"/>
    <cellStyle name="Comma 2 9 2 3" xfId="17674" xr:uid="{00000000-0005-0000-0000-0000021B0000}"/>
    <cellStyle name="Comma 2 9 20" xfId="3922" xr:uid="{00000000-0005-0000-0000-0000031B0000}"/>
    <cellStyle name="Comma 2 9 20 2" xfId="18710" xr:uid="{00000000-0005-0000-0000-0000041B0000}"/>
    <cellStyle name="Comma 2 9 21" xfId="9931" xr:uid="{00000000-0005-0000-0000-0000051B0000}"/>
    <cellStyle name="Comma 2 9 21 2" xfId="17673" xr:uid="{00000000-0005-0000-0000-0000061B0000}"/>
    <cellStyle name="Comma 2 9 22" xfId="2701" xr:uid="{00000000-0005-0000-0000-0000071B0000}"/>
    <cellStyle name="Comma 2 9 3" xfId="3934" xr:uid="{00000000-0005-0000-0000-0000081B0000}"/>
    <cellStyle name="Comma 2 9 3 2" xfId="10364" xr:uid="{00000000-0005-0000-0000-0000091B0000}"/>
    <cellStyle name="Comma 2 9 3 3" xfId="17675" xr:uid="{00000000-0005-0000-0000-00000A1B0000}"/>
    <cellStyle name="Comma 2 9 4" xfId="3935" xr:uid="{00000000-0005-0000-0000-00000B1B0000}"/>
    <cellStyle name="Comma 2 9 5" xfId="3936" xr:uid="{00000000-0005-0000-0000-00000C1B0000}"/>
    <cellStyle name="Comma 2 9 6" xfId="3937" xr:uid="{00000000-0005-0000-0000-00000D1B0000}"/>
    <cellStyle name="Comma 2 9 7" xfId="3938" xr:uid="{00000000-0005-0000-0000-00000E1B0000}"/>
    <cellStyle name="Comma 2 9 8" xfId="3939" xr:uid="{00000000-0005-0000-0000-00000F1B0000}"/>
    <cellStyle name="Comma 2 9 9" xfId="3940" xr:uid="{00000000-0005-0000-0000-0000101B0000}"/>
    <cellStyle name="Comma 2 90" xfId="19011" xr:uid="{00000000-0005-0000-0000-0000111B0000}"/>
    <cellStyle name="Comma 2 90 2" xfId="32183" xr:uid="{00000000-0005-0000-0000-0000121B0000}"/>
    <cellStyle name="Comma 2 90 3" xfId="35202" xr:uid="{00000000-0005-0000-0000-0000131B0000}"/>
    <cellStyle name="Comma 2 91" xfId="18941" xr:uid="{00000000-0005-0000-0000-0000141B0000}"/>
    <cellStyle name="Comma 2 91 2" xfId="32122" xr:uid="{00000000-0005-0000-0000-0000151B0000}"/>
    <cellStyle name="Comma 2 91 3" xfId="35141" xr:uid="{00000000-0005-0000-0000-0000161B0000}"/>
    <cellStyle name="Comma 2 92" xfId="19921" xr:uid="{00000000-0005-0000-0000-0000171B0000}"/>
    <cellStyle name="Comma 2 92 2" xfId="33103" xr:uid="{00000000-0005-0000-0000-0000181B0000}"/>
    <cellStyle name="Comma 2 92 3" xfId="35988" xr:uid="{00000000-0005-0000-0000-0000191B0000}"/>
    <cellStyle name="Comma 2 93" xfId="30595" xr:uid="{00000000-0005-0000-0000-00001A1B0000}"/>
    <cellStyle name="Comma 2 94" xfId="34262" xr:uid="{00000000-0005-0000-0000-00001B1B0000}"/>
    <cellStyle name="Comma 2 95" xfId="34266" xr:uid="{00000000-0005-0000-0000-00001C1B0000}"/>
    <cellStyle name="Comma 2 96" xfId="34276" xr:uid="{00000000-0005-0000-0000-00001D1B0000}"/>
    <cellStyle name="Comma 2 97" xfId="34280" xr:uid="{00000000-0005-0000-0000-00001E1B0000}"/>
    <cellStyle name="Comma 2 98" xfId="34283" xr:uid="{00000000-0005-0000-0000-00001F1B0000}"/>
    <cellStyle name="Comma 2 99" xfId="34286" xr:uid="{00000000-0005-0000-0000-0000201B0000}"/>
    <cellStyle name="Comma 2*" xfId="6102" xr:uid="{00000000-0005-0000-0000-0000211B0000}"/>
    <cellStyle name="Comma 2_BGCI P&amp;L" xfId="6264" xr:uid="{00000000-0005-0000-0000-0000221B0000}"/>
    <cellStyle name="Comma 20" xfId="147" xr:uid="{00000000-0005-0000-0000-0000231B0000}"/>
    <cellStyle name="Comma 20 2" xfId="978" xr:uid="{00000000-0005-0000-0000-0000241B0000}"/>
    <cellStyle name="Comma 20 2 2" xfId="6265" xr:uid="{00000000-0005-0000-0000-0000251B0000}"/>
    <cellStyle name="Comma 20 2 2 2" xfId="18933" xr:uid="{00000000-0005-0000-0000-0000261B0000}"/>
    <cellStyle name="Comma 20 2 3" xfId="10596" xr:uid="{00000000-0005-0000-0000-0000271B0000}"/>
    <cellStyle name="Comma 20 2 3 2" xfId="16194" xr:uid="{00000000-0005-0000-0000-0000281B0000}"/>
    <cellStyle name="Comma 20 2 3 2 2" xfId="28816" xr:uid="{00000000-0005-0000-0000-0000291B0000}"/>
    <cellStyle name="Comma 20 2 3 3" xfId="23761" xr:uid="{00000000-0005-0000-0000-00002A1B0000}"/>
    <cellStyle name="Comma 20 2 4" xfId="18641" xr:uid="{00000000-0005-0000-0000-00002B1B0000}"/>
    <cellStyle name="Comma 20 2 5" xfId="3941" xr:uid="{00000000-0005-0000-0000-00002C1B0000}"/>
    <cellStyle name="Comma 20 3" xfId="1416" xr:uid="{00000000-0005-0000-0000-00002D1B0000}"/>
    <cellStyle name="Comma 20 3 2" xfId="10139" xr:uid="{00000000-0005-0000-0000-00002E1B0000}"/>
    <cellStyle name="Comma 20 3 2 2" xfId="16038" xr:uid="{00000000-0005-0000-0000-00002F1B0000}"/>
    <cellStyle name="Comma 20 3 2 2 2" xfId="28666" xr:uid="{00000000-0005-0000-0000-0000301B0000}"/>
    <cellStyle name="Comma 20 3 2 3" xfId="23632" xr:uid="{00000000-0005-0000-0000-0000311B0000}"/>
    <cellStyle name="Comma 20 3 3" xfId="18922" xr:uid="{00000000-0005-0000-0000-0000321B0000}"/>
    <cellStyle name="Comma 20 3 4" xfId="9665" xr:uid="{00000000-0005-0000-0000-0000331B0000}"/>
    <cellStyle name="Comma 20 4" xfId="10865" xr:uid="{00000000-0005-0000-0000-0000341B0000}"/>
    <cellStyle name="Comma 20 4 2" xfId="17676" xr:uid="{00000000-0005-0000-0000-0000351B0000}"/>
    <cellStyle name="Comma 20 5" xfId="3129" xr:uid="{00000000-0005-0000-0000-0000361B0000}"/>
    <cellStyle name="Comma 200" xfId="148" xr:uid="{00000000-0005-0000-0000-0000371B0000}"/>
    <cellStyle name="Comma 200 2" xfId="444" xr:uid="{00000000-0005-0000-0000-0000381B0000}"/>
    <cellStyle name="Comma 200 3" xfId="37489" xr:uid="{00000000-0005-0000-0000-0000391B0000}"/>
    <cellStyle name="Comma 201" xfId="149" xr:uid="{00000000-0005-0000-0000-00003A1B0000}"/>
    <cellStyle name="Comma 201 2" xfId="445" xr:uid="{00000000-0005-0000-0000-00003B1B0000}"/>
    <cellStyle name="Comma 201 3" xfId="37490" xr:uid="{00000000-0005-0000-0000-00003C1B0000}"/>
    <cellStyle name="Comma 202" xfId="150" xr:uid="{00000000-0005-0000-0000-00003D1B0000}"/>
    <cellStyle name="Comma 202 2" xfId="446" xr:uid="{00000000-0005-0000-0000-00003E1B0000}"/>
    <cellStyle name="Comma 202 3" xfId="37491" xr:uid="{00000000-0005-0000-0000-00003F1B0000}"/>
    <cellStyle name="Comma 203" xfId="151" xr:uid="{00000000-0005-0000-0000-0000401B0000}"/>
    <cellStyle name="Comma 203 2" xfId="447" xr:uid="{00000000-0005-0000-0000-0000411B0000}"/>
    <cellStyle name="Comma 203 3" xfId="37492" xr:uid="{00000000-0005-0000-0000-0000421B0000}"/>
    <cellStyle name="Comma 204" xfId="152" xr:uid="{00000000-0005-0000-0000-0000431B0000}"/>
    <cellStyle name="Comma 204 2" xfId="448" xr:uid="{00000000-0005-0000-0000-0000441B0000}"/>
    <cellStyle name="Comma 204 3" xfId="37493" xr:uid="{00000000-0005-0000-0000-0000451B0000}"/>
    <cellStyle name="Comma 205" xfId="153" xr:uid="{00000000-0005-0000-0000-0000461B0000}"/>
    <cellStyle name="Comma 205 2" xfId="449" xr:uid="{00000000-0005-0000-0000-0000471B0000}"/>
    <cellStyle name="Comma 205 3" xfId="37494" xr:uid="{00000000-0005-0000-0000-0000481B0000}"/>
    <cellStyle name="Comma 206" xfId="154" xr:uid="{00000000-0005-0000-0000-0000491B0000}"/>
    <cellStyle name="Comma 206 2" xfId="450" xr:uid="{00000000-0005-0000-0000-00004A1B0000}"/>
    <cellStyle name="Comma 206 3" xfId="37495" xr:uid="{00000000-0005-0000-0000-00004B1B0000}"/>
    <cellStyle name="Comma 207" xfId="155" xr:uid="{00000000-0005-0000-0000-00004C1B0000}"/>
    <cellStyle name="Comma 207 2" xfId="451" xr:uid="{00000000-0005-0000-0000-00004D1B0000}"/>
    <cellStyle name="Comma 207 3" xfId="37496" xr:uid="{00000000-0005-0000-0000-00004E1B0000}"/>
    <cellStyle name="Comma 208" xfId="156" xr:uid="{00000000-0005-0000-0000-00004F1B0000}"/>
    <cellStyle name="Comma 208 2" xfId="452" xr:uid="{00000000-0005-0000-0000-0000501B0000}"/>
    <cellStyle name="Comma 208 3" xfId="37497" xr:uid="{00000000-0005-0000-0000-0000511B0000}"/>
    <cellStyle name="Comma 209" xfId="157" xr:uid="{00000000-0005-0000-0000-0000521B0000}"/>
    <cellStyle name="Comma 209 2" xfId="453" xr:uid="{00000000-0005-0000-0000-0000531B0000}"/>
    <cellStyle name="Comma 209 3" xfId="37498" xr:uid="{00000000-0005-0000-0000-0000541B0000}"/>
    <cellStyle name="Comma 21" xfId="158" xr:uid="{00000000-0005-0000-0000-0000551B0000}"/>
    <cellStyle name="Comma 21 10" xfId="3139" xr:uid="{00000000-0005-0000-0000-0000561B0000}"/>
    <cellStyle name="Comma 21 2" xfId="708" xr:uid="{00000000-0005-0000-0000-0000571B0000}"/>
    <cellStyle name="Comma 21 2 2" xfId="6251" xr:uid="{00000000-0005-0000-0000-0000581B0000}"/>
    <cellStyle name="Comma 21 2 2 2" xfId="8575" xr:uid="{00000000-0005-0000-0000-0000591B0000}"/>
    <cellStyle name="Comma 21 2 2 2 2" xfId="15060" xr:uid="{00000000-0005-0000-0000-00005A1B0000}"/>
    <cellStyle name="Comma 21 2 2 2 2 2" xfId="27731" xr:uid="{00000000-0005-0000-0000-00005B1B0000}"/>
    <cellStyle name="Comma 21 2 2 2 3" xfId="22648" xr:uid="{00000000-0005-0000-0000-00005C1B0000}"/>
    <cellStyle name="Comma 21 2 2 3" xfId="9541" xr:uid="{00000000-0005-0000-0000-00005D1B0000}"/>
    <cellStyle name="Comma 21 2 2 3 2" xfId="15901" xr:uid="{00000000-0005-0000-0000-00005E1B0000}"/>
    <cellStyle name="Comma 21 2 2 3 2 2" xfId="28542" xr:uid="{00000000-0005-0000-0000-00005F1B0000}"/>
    <cellStyle name="Comma 21 2 2 3 3" xfId="23525" xr:uid="{00000000-0005-0000-0000-0000601B0000}"/>
    <cellStyle name="Comma 21 2 2 4" xfId="7697" xr:uid="{00000000-0005-0000-0000-0000611B0000}"/>
    <cellStyle name="Comma 21 2 2 4 2" xfId="14196" xr:uid="{00000000-0005-0000-0000-0000621B0000}"/>
    <cellStyle name="Comma 21 2 2 4 2 2" xfId="26922" xr:uid="{00000000-0005-0000-0000-0000631B0000}"/>
    <cellStyle name="Comma 21 2 2 4 3" xfId="22417" xr:uid="{00000000-0005-0000-0000-0000641B0000}"/>
    <cellStyle name="Comma 21 2 2 5" xfId="12988" xr:uid="{00000000-0005-0000-0000-0000651B0000}"/>
    <cellStyle name="Comma 21 2 2 5 2" xfId="25734" xr:uid="{00000000-0005-0000-0000-0000661B0000}"/>
    <cellStyle name="Comma 21 2 2 6" xfId="21115" xr:uid="{00000000-0005-0000-0000-0000671B0000}"/>
    <cellStyle name="Comma 21 2 3" xfId="11274" xr:uid="{00000000-0005-0000-0000-0000681B0000}"/>
    <cellStyle name="Comma 21 2 4" xfId="18642" xr:uid="{00000000-0005-0000-0000-0000691B0000}"/>
    <cellStyle name="Comma 21 2 5" xfId="3942" xr:uid="{00000000-0005-0000-0000-00006A1B0000}"/>
    <cellStyle name="Comma 21 3" xfId="835" xr:uid="{00000000-0005-0000-0000-00006B1B0000}"/>
    <cellStyle name="Comma 21 3 2" xfId="14326" xr:uid="{00000000-0005-0000-0000-00006C1B0000}"/>
    <cellStyle name="Comma 21 3 2 2" xfId="27026" xr:uid="{00000000-0005-0000-0000-00006D1B0000}"/>
    <cellStyle name="Comma 21 3 3" xfId="18924" xr:uid="{00000000-0005-0000-0000-00006E1B0000}"/>
    <cellStyle name="Comma 21 3 4" xfId="22518" xr:uid="{00000000-0005-0000-0000-00006F1B0000}"/>
    <cellStyle name="Comma 21 3 5" xfId="7831" xr:uid="{00000000-0005-0000-0000-0000701B0000}"/>
    <cellStyle name="Comma 21 4" xfId="1417" xr:uid="{00000000-0005-0000-0000-0000711B0000}"/>
    <cellStyle name="Comma 21 4 2" xfId="15168" xr:uid="{00000000-0005-0000-0000-0000721B0000}"/>
    <cellStyle name="Comma 21 4 2 2" xfId="27830" xr:uid="{00000000-0005-0000-0000-0000731B0000}"/>
    <cellStyle name="Comma 21 4 3" xfId="17677" xr:uid="{00000000-0005-0000-0000-0000741B0000}"/>
    <cellStyle name="Comma 21 4 4" xfId="22807" xr:uid="{00000000-0005-0000-0000-0000751B0000}"/>
    <cellStyle name="Comma 21 4 5" xfId="8753" xr:uid="{00000000-0005-0000-0000-0000761B0000}"/>
    <cellStyle name="Comma 21 4 6" xfId="37499" xr:uid="{00000000-0005-0000-0000-0000771B0000}"/>
    <cellStyle name="Comma 21 5" xfId="9666" xr:uid="{00000000-0005-0000-0000-0000781B0000}"/>
    <cellStyle name="Comma 21 6" xfId="10963" xr:uid="{00000000-0005-0000-0000-0000791B0000}"/>
    <cellStyle name="Comma 21 7" xfId="6610" xr:uid="{00000000-0005-0000-0000-00007A1B0000}"/>
    <cellStyle name="Comma 21 7 2" xfId="13198" xr:uid="{00000000-0005-0000-0000-00007B1B0000}"/>
    <cellStyle name="Comma 21 7 2 2" xfId="25942" xr:uid="{00000000-0005-0000-0000-00007C1B0000}"/>
    <cellStyle name="Comma 21 7 3" xfId="21351" xr:uid="{00000000-0005-0000-0000-00007D1B0000}"/>
    <cellStyle name="Comma 21 8" xfId="12130" xr:uid="{00000000-0005-0000-0000-00007E1B0000}"/>
    <cellStyle name="Comma 21 8 2" xfId="24875" xr:uid="{00000000-0005-0000-0000-00007F1B0000}"/>
    <cellStyle name="Comma 21 9" xfId="21007" xr:uid="{00000000-0005-0000-0000-0000801B0000}"/>
    <cellStyle name="Comma 210" xfId="159" xr:uid="{00000000-0005-0000-0000-0000811B0000}"/>
    <cellStyle name="Comma 210 2" xfId="454" xr:uid="{00000000-0005-0000-0000-0000821B0000}"/>
    <cellStyle name="Comma 210 3" xfId="37500" xr:uid="{00000000-0005-0000-0000-0000831B0000}"/>
    <cellStyle name="Comma 211" xfId="160" xr:uid="{00000000-0005-0000-0000-0000841B0000}"/>
    <cellStyle name="Comma 211 2" xfId="455" xr:uid="{00000000-0005-0000-0000-0000851B0000}"/>
    <cellStyle name="Comma 211 3" xfId="37501" xr:uid="{00000000-0005-0000-0000-0000861B0000}"/>
    <cellStyle name="Comma 212" xfId="161" xr:uid="{00000000-0005-0000-0000-0000871B0000}"/>
    <cellStyle name="Comma 212 2" xfId="456" xr:uid="{00000000-0005-0000-0000-0000881B0000}"/>
    <cellStyle name="Comma 212 3" xfId="37502" xr:uid="{00000000-0005-0000-0000-0000891B0000}"/>
    <cellStyle name="Comma 213" xfId="162" xr:uid="{00000000-0005-0000-0000-00008A1B0000}"/>
    <cellStyle name="Comma 213 2" xfId="457" xr:uid="{00000000-0005-0000-0000-00008B1B0000}"/>
    <cellStyle name="Comma 213 3" xfId="37503" xr:uid="{00000000-0005-0000-0000-00008C1B0000}"/>
    <cellStyle name="Comma 214" xfId="163" xr:uid="{00000000-0005-0000-0000-00008D1B0000}"/>
    <cellStyle name="Comma 214 2" xfId="458" xr:uid="{00000000-0005-0000-0000-00008E1B0000}"/>
    <cellStyle name="Comma 214 3" xfId="37504" xr:uid="{00000000-0005-0000-0000-00008F1B0000}"/>
    <cellStyle name="Comma 215" xfId="164" xr:uid="{00000000-0005-0000-0000-0000901B0000}"/>
    <cellStyle name="Comma 215 2" xfId="459" xr:uid="{00000000-0005-0000-0000-0000911B0000}"/>
    <cellStyle name="Comma 215 3" xfId="37505" xr:uid="{00000000-0005-0000-0000-0000921B0000}"/>
    <cellStyle name="Comma 216" xfId="165" xr:uid="{00000000-0005-0000-0000-0000931B0000}"/>
    <cellStyle name="Comma 216 2" xfId="460" xr:uid="{00000000-0005-0000-0000-0000941B0000}"/>
    <cellStyle name="Comma 216 3" xfId="37506" xr:uid="{00000000-0005-0000-0000-0000951B0000}"/>
    <cellStyle name="Comma 217" xfId="166" xr:uid="{00000000-0005-0000-0000-0000961B0000}"/>
    <cellStyle name="Comma 217 2" xfId="461" xr:uid="{00000000-0005-0000-0000-0000971B0000}"/>
    <cellStyle name="Comma 217 3" xfId="37507" xr:uid="{00000000-0005-0000-0000-0000981B0000}"/>
    <cellStyle name="Comma 218" xfId="167" xr:uid="{00000000-0005-0000-0000-0000991B0000}"/>
    <cellStyle name="Comma 218 2" xfId="462" xr:uid="{00000000-0005-0000-0000-00009A1B0000}"/>
    <cellStyle name="Comma 218 3" xfId="37508" xr:uid="{00000000-0005-0000-0000-00009B1B0000}"/>
    <cellStyle name="Comma 219" xfId="168" xr:uid="{00000000-0005-0000-0000-00009C1B0000}"/>
    <cellStyle name="Comma 219 2" xfId="463" xr:uid="{00000000-0005-0000-0000-00009D1B0000}"/>
    <cellStyle name="Comma 219 3" xfId="37509" xr:uid="{00000000-0005-0000-0000-00009E1B0000}"/>
    <cellStyle name="Comma 22" xfId="169" xr:uid="{00000000-0005-0000-0000-00009F1B0000}"/>
    <cellStyle name="Comma 22 10" xfId="3944" xr:uid="{00000000-0005-0000-0000-0000A01B0000}"/>
    <cellStyle name="Comma 22 11" xfId="3945" xr:uid="{00000000-0005-0000-0000-0000A11B0000}"/>
    <cellStyle name="Comma 22 12" xfId="3946" xr:uid="{00000000-0005-0000-0000-0000A21B0000}"/>
    <cellStyle name="Comma 22 13" xfId="3947" xr:uid="{00000000-0005-0000-0000-0000A31B0000}"/>
    <cellStyle name="Comma 22 14" xfId="3948" xr:uid="{00000000-0005-0000-0000-0000A41B0000}"/>
    <cellStyle name="Comma 22 15" xfId="3949" xr:uid="{00000000-0005-0000-0000-0000A51B0000}"/>
    <cellStyle name="Comma 22 16" xfId="3950" xr:uid="{00000000-0005-0000-0000-0000A61B0000}"/>
    <cellStyle name="Comma 22 17" xfId="3951" xr:uid="{00000000-0005-0000-0000-0000A71B0000}"/>
    <cellStyle name="Comma 22 18" xfId="3952" xr:uid="{00000000-0005-0000-0000-0000A81B0000}"/>
    <cellStyle name="Comma 22 19" xfId="3953" xr:uid="{00000000-0005-0000-0000-0000A91B0000}"/>
    <cellStyle name="Comma 22 2" xfId="464" xr:uid="{00000000-0005-0000-0000-0000AA1B0000}"/>
    <cellStyle name="Comma 22 2 2" xfId="11347" xr:uid="{00000000-0005-0000-0000-0000AB1B0000}"/>
    <cellStyle name="Comma 22 2 3" xfId="3954" xr:uid="{00000000-0005-0000-0000-0000AC1B0000}"/>
    <cellStyle name="Comma 22 20" xfId="3943" xr:uid="{00000000-0005-0000-0000-0000AD1B0000}"/>
    <cellStyle name="Comma 22 20 2" xfId="6306" xr:uid="{00000000-0005-0000-0000-0000AE1B0000}"/>
    <cellStyle name="Comma 22 20 3" xfId="18643" xr:uid="{00000000-0005-0000-0000-0000AF1B0000}"/>
    <cellStyle name="Comma 22 21" xfId="9667" xr:uid="{00000000-0005-0000-0000-0000B01B0000}"/>
    <cellStyle name="Comma 22 21 2" xfId="17678" xr:uid="{00000000-0005-0000-0000-0000B11B0000}"/>
    <cellStyle name="Comma 22 22" xfId="11077" xr:uid="{00000000-0005-0000-0000-0000B21B0000}"/>
    <cellStyle name="Comma 22 23" xfId="3185" xr:uid="{00000000-0005-0000-0000-0000B31B0000}"/>
    <cellStyle name="Comma 22 3" xfId="1088" xr:uid="{00000000-0005-0000-0000-0000B41B0000}"/>
    <cellStyle name="Comma 22 3 2" xfId="3955" xr:uid="{00000000-0005-0000-0000-0000B51B0000}"/>
    <cellStyle name="Comma 22 4" xfId="1418" xr:uid="{00000000-0005-0000-0000-0000B61B0000}"/>
    <cellStyle name="Comma 22 4 2" xfId="3956" xr:uid="{00000000-0005-0000-0000-0000B71B0000}"/>
    <cellStyle name="Comma 22 4 3" xfId="37510" xr:uid="{00000000-0005-0000-0000-0000B81B0000}"/>
    <cellStyle name="Comma 22 5" xfId="3957" xr:uid="{00000000-0005-0000-0000-0000B91B0000}"/>
    <cellStyle name="Comma 22 6" xfId="3958" xr:uid="{00000000-0005-0000-0000-0000BA1B0000}"/>
    <cellStyle name="Comma 22 7" xfId="3959" xr:uid="{00000000-0005-0000-0000-0000BB1B0000}"/>
    <cellStyle name="Comma 22 8" xfId="3960" xr:uid="{00000000-0005-0000-0000-0000BC1B0000}"/>
    <cellStyle name="Comma 22 9" xfId="3961" xr:uid="{00000000-0005-0000-0000-0000BD1B0000}"/>
    <cellStyle name="Comma 220" xfId="170" xr:uid="{00000000-0005-0000-0000-0000BE1B0000}"/>
    <cellStyle name="Comma 220 2" xfId="465" xr:uid="{00000000-0005-0000-0000-0000BF1B0000}"/>
    <cellStyle name="Comma 220 3" xfId="37511" xr:uid="{00000000-0005-0000-0000-0000C01B0000}"/>
    <cellStyle name="Comma 221" xfId="171" xr:uid="{00000000-0005-0000-0000-0000C11B0000}"/>
    <cellStyle name="Comma 221 2" xfId="466" xr:uid="{00000000-0005-0000-0000-0000C21B0000}"/>
    <cellStyle name="Comma 221 3" xfId="37512" xr:uid="{00000000-0005-0000-0000-0000C31B0000}"/>
    <cellStyle name="Comma 222" xfId="172" xr:uid="{00000000-0005-0000-0000-0000C41B0000}"/>
    <cellStyle name="Comma 222 2" xfId="467" xr:uid="{00000000-0005-0000-0000-0000C51B0000}"/>
    <cellStyle name="Comma 222 3" xfId="37513" xr:uid="{00000000-0005-0000-0000-0000C61B0000}"/>
    <cellStyle name="Comma 223" xfId="173" xr:uid="{00000000-0005-0000-0000-0000C71B0000}"/>
    <cellStyle name="Comma 223 2" xfId="468" xr:uid="{00000000-0005-0000-0000-0000C81B0000}"/>
    <cellStyle name="Comma 223 3" xfId="37514" xr:uid="{00000000-0005-0000-0000-0000C91B0000}"/>
    <cellStyle name="Comma 224" xfId="174" xr:uid="{00000000-0005-0000-0000-0000CA1B0000}"/>
    <cellStyle name="Comma 224 2" xfId="469" xr:uid="{00000000-0005-0000-0000-0000CB1B0000}"/>
    <cellStyle name="Comma 224 3" xfId="37515" xr:uid="{00000000-0005-0000-0000-0000CC1B0000}"/>
    <cellStyle name="Comma 225" xfId="175" xr:uid="{00000000-0005-0000-0000-0000CD1B0000}"/>
    <cellStyle name="Comma 225 2" xfId="470" xr:uid="{00000000-0005-0000-0000-0000CE1B0000}"/>
    <cellStyle name="Comma 225 3" xfId="37516" xr:uid="{00000000-0005-0000-0000-0000CF1B0000}"/>
    <cellStyle name="Comma 226" xfId="176" xr:uid="{00000000-0005-0000-0000-0000D01B0000}"/>
    <cellStyle name="Comma 226 2" xfId="471" xr:uid="{00000000-0005-0000-0000-0000D11B0000}"/>
    <cellStyle name="Comma 226 3" xfId="37517" xr:uid="{00000000-0005-0000-0000-0000D21B0000}"/>
    <cellStyle name="Comma 227" xfId="177" xr:uid="{00000000-0005-0000-0000-0000D31B0000}"/>
    <cellStyle name="Comma 227 2" xfId="472" xr:uid="{00000000-0005-0000-0000-0000D41B0000}"/>
    <cellStyle name="Comma 227 3" xfId="37518" xr:uid="{00000000-0005-0000-0000-0000D51B0000}"/>
    <cellStyle name="Comma 228" xfId="178" xr:uid="{00000000-0005-0000-0000-0000D61B0000}"/>
    <cellStyle name="Comma 228 2" xfId="473" xr:uid="{00000000-0005-0000-0000-0000D71B0000}"/>
    <cellStyle name="Comma 228 3" xfId="37519" xr:uid="{00000000-0005-0000-0000-0000D81B0000}"/>
    <cellStyle name="Comma 229" xfId="179" xr:uid="{00000000-0005-0000-0000-0000D91B0000}"/>
    <cellStyle name="Comma 229 2" xfId="474" xr:uid="{00000000-0005-0000-0000-0000DA1B0000}"/>
    <cellStyle name="Comma 229 3" xfId="37520" xr:uid="{00000000-0005-0000-0000-0000DB1B0000}"/>
    <cellStyle name="Comma 23" xfId="180" xr:uid="{00000000-0005-0000-0000-0000DC1B0000}"/>
    <cellStyle name="Comma 23 2" xfId="475" xr:uid="{00000000-0005-0000-0000-0000DD1B0000}"/>
    <cellStyle name="Comma 23 2 2" xfId="10914" xr:uid="{00000000-0005-0000-0000-0000DE1B0000}"/>
    <cellStyle name="Comma 23 2 3" xfId="3963" xr:uid="{00000000-0005-0000-0000-0000DF1B0000}"/>
    <cellStyle name="Comma 23 3" xfId="1090" xr:uid="{00000000-0005-0000-0000-0000E01B0000}"/>
    <cellStyle name="Comma 23 3 2" xfId="6311" xr:uid="{00000000-0005-0000-0000-0000E11B0000}"/>
    <cellStyle name="Comma 23 3 3" xfId="18644" xr:uid="{00000000-0005-0000-0000-0000E21B0000}"/>
    <cellStyle name="Comma 23 3 4" xfId="3962" xr:uid="{00000000-0005-0000-0000-0000E31B0000}"/>
    <cellStyle name="Comma 23 4" xfId="1419" xr:uid="{00000000-0005-0000-0000-0000E41B0000}"/>
    <cellStyle name="Comma 23 4 2" xfId="17679" xr:uid="{00000000-0005-0000-0000-0000E51B0000}"/>
    <cellStyle name="Comma 23 4 3" xfId="9668" xr:uid="{00000000-0005-0000-0000-0000E61B0000}"/>
    <cellStyle name="Comma 23 4 4" xfId="37521" xr:uid="{00000000-0005-0000-0000-0000E71B0000}"/>
    <cellStyle name="Comma 23 5" xfId="11230" xr:uid="{00000000-0005-0000-0000-0000E81B0000}"/>
    <cellStyle name="Comma 23 6" xfId="3189" xr:uid="{00000000-0005-0000-0000-0000E91B0000}"/>
    <cellStyle name="Comma 230" xfId="181" xr:uid="{00000000-0005-0000-0000-0000EA1B0000}"/>
    <cellStyle name="Comma 230 2" xfId="476" xr:uid="{00000000-0005-0000-0000-0000EB1B0000}"/>
    <cellStyle name="Comma 230 3" xfId="37522" xr:uid="{00000000-0005-0000-0000-0000EC1B0000}"/>
    <cellStyle name="Comma 231" xfId="182" xr:uid="{00000000-0005-0000-0000-0000ED1B0000}"/>
    <cellStyle name="Comma 231 2" xfId="477" xr:uid="{00000000-0005-0000-0000-0000EE1B0000}"/>
    <cellStyle name="Comma 231 3" xfId="37523" xr:uid="{00000000-0005-0000-0000-0000EF1B0000}"/>
    <cellStyle name="Comma 232" xfId="183" xr:uid="{00000000-0005-0000-0000-0000F01B0000}"/>
    <cellStyle name="Comma 232 2" xfId="478" xr:uid="{00000000-0005-0000-0000-0000F11B0000}"/>
    <cellStyle name="Comma 232 3" xfId="37524" xr:uid="{00000000-0005-0000-0000-0000F21B0000}"/>
    <cellStyle name="Comma 233" xfId="184" xr:uid="{00000000-0005-0000-0000-0000F31B0000}"/>
    <cellStyle name="Comma 233 2" xfId="479" xr:uid="{00000000-0005-0000-0000-0000F41B0000}"/>
    <cellStyle name="Comma 233 3" xfId="37525" xr:uid="{00000000-0005-0000-0000-0000F51B0000}"/>
    <cellStyle name="Comma 234" xfId="185" xr:uid="{00000000-0005-0000-0000-0000F61B0000}"/>
    <cellStyle name="Comma 234 2" xfId="709" xr:uid="{00000000-0005-0000-0000-0000F71B0000}"/>
    <cellStyle name="Comma 234 3" xfId="37526" xr:uid="{00000000-0005-0000-0000-0000F81B0000}"/>
    <cellStyle name="Comma 235" xfId="186" xr:uid="{00000000-0005-0000-0000-0000F91B0000}"/>
    <cellStyle name="Comma 235 2" xfId="710" xr:uid="{00000000-0005-0000-0000-0000FA1B0000}"/>
    <cellStyle name="Comma 235 3" xfId="37527" xr:uid="{00000000-0005-0000-0000-0000FB1B0000}"/>
    <cellStyle name="Comma 236" xfId="187" xr:uid="{00000000-0005-0000-0000-0000FC1B0000}"/>
    <cellStyle name="Comma 236 2" xfId="480" xr:uid="{00000000-0005-0000-0000-0000FD1B0000}"/>
    <cellStyle name="Comma 236 2 2" xfId="37654" xr:uid="{00000000-0005-0000-0000-0000FE1B0000}"/>
    <cellStyle name="Comma 236 2 3" xfId="37948" xr:uid="{00000000-0005-0000-0000-0000FF1B0000}"/>
    <cellStyle name="Comma 236 3" xfId="711" xr:uid="{00000000-0005-0000-0000-0000001C0000}"/>
    <cellStyle name="Comma 236 4" xfId="37528" xr:uid="{00000000-0005-0000-0000-0000011C0000}"/>
    <cellStyle name="Comma 236 4 2" xfId="37902" xr:uid="{00000000-0005-0000-0000-0000021C0000}"/>
    <cellStyle name="Comma 237" xfId="188" xr:uid="{00000000-0005-0000-0000-0000031C0000}"/>
    <cellStyle name="Comma 237 2" xfId="361" xr:uid="{00000000-0005-0000-0000-0000041C0000}"/>
    <cellStyle name="Comma 237 2 2" xfId="588" xr:uid="{00000000-0005-0000-0000-0000051C0000}"/>
    <cellStyle name="Comma 237 2 2 2" xfId="37683" xr:uid="{00000000-0005-0000-0000-0000061C0000}"/>
    <cellStyle name="Comma 237 2 2 3" xfId="37976" xr:uid="{00000000-0005-0000-0000-0000071C0000}"/>
    <cellStyle name="Comma 237 2 3" xfId="37634" xr:uid="{00000000-0005-0000-0000-0000081C0000}"/>
    <cellStyle name="Comma 237 2 4" xfId="37930" xr:uid="{00000000-0005-0000-0000-0000091C0000}"/>
    <cellStyle name="Comma 237 3" xfId="481" xr:uid="{00000000-0005-0000-0000-00000A1C0000}"/>
    <cellStyle name="Comma 237 3 2" xfId="37655" xr:uid="{00000000-0005-0000-0000-00000B1C0000}"/>
    <cellStyle name="Comma 237 3 3" xfId="37949" xr:uid="{00000000-0005-0000-0000-00000C1C0000}"/>
    <cellStyle name="Comma 237 4" xfId="712" xr:uid="{00000000-0005-0000-0000-00000D1C0000}"/>
    <cellStyle name="Comma 237 5" xfId="37529" xr:uid="{00000000-0005-0000-0000-00000E1C0000}"/>
    <cellStyle name="Comma 237 5 2" xfId="37903" xr:uid="{00000000-0005-0000-0000-00000F1C0000}"/>
    <cellStyle name="Comma 238" xfId="362" xr:uid="{00000000-0005-0000-0000-0000101C0000}"/>
    <cellStyle name="Comma 238 2" xfId="589" xr:uid="{00000000-0005-0000-0000-0000111C0000}"/>
    <cellStyle name="Comma 238 2 2" xfId="37684" xr:uid="{00000000-0005-0000-0000-0000121C0000}"/>
    <cellStyle name="Comma 238 2 3" xfId="37977" xr:uid="{00000000-0005-0000-0000-0000131C0000}"/>
    <cellStyle name="Comma 238 3" xfId="713" xr:uid="{00000000-0005-0000-0000-0000141C0000}"/>
    <cellStyle name="Comma 238 4" xfId="37635" xr:uid="{00000000-0005-0000-0000-0000151C0000}"/>
    <cellStyle name="Comma 238 4 2" xfId="37931" xr:uid="{00000000-0005-0000-0000-0000161C0000}"/>
    <cellStyle name="Comma 239" xfId="714" xr:uid="{00000000-0005-0000-0000-0000171C0000}"/>
    <cellStyle name="Comma 24" xfId="189" xr:uid="{00000000-0005-0000-0000-0000181C0000}"/>
    <cellStyle name="Comma 24 10" xfId="3965" xr:uid="{00000000-0005-0000-0000-0000191C0000}"/>
    <cellStyle name="Comma 24 11" xfId="3966" xr:uid="{00000000-0005-0000-0000-00001A1C0000}"/>
    <cellStyle name="Comma 24 12" xfId="3967" xr:uid="{00000000-0005-0000-0000-00001B1C0000}"/>
    <cellStyle name="Comma 24 13" xfId="3968" xr:uid="{00000000-0005-0000-0000-00001C1C0000}"/>
    <cellStyle name="Comma 24 14" xfId="3969" xr:uid="{00000000-0005-0000-0000-00001D1C0000}"/>
    <cellStyle name="Comma 24 15" xfId="3970" xr:uid="{00000000-0005-0000-0000-00001E1C0000}"/>
    <cellStyle name="Comma 24 16" xfId="3971" xr:uid="{00000000-0005-0000-0000-00001F1C0000}"/>
    <cellStyle name="Comma 24 17" xfId="3972" xr:uid="{00000000-0005-0000-0000-0000201C0000}"/>
    <cellStyle name="Comma 24 18" xfId="3973" xr:uid="{00000000-0005-0000-0000-0000211C0000}"/>
    <cellStyle name="Comma 24 19" xfId="3974" xr:uid="{00000000-0005-0000-0000-0000221C0000}"/>
    <cellStyle name="Comma 24 2" xfId="482" xr:uid="{00000000-0005-0000-0000-0000231C0000}"/>
    <cellStyle name="Comma 24 2 2" xfId="10257" xr:uid="{00000000-0005-0000-0000-0000241C0000}"/>
    <cellStyle name="Comma 24 2 3" xfId="3975" xr:uid="{00000000-0005-0000-0000-0000251C0000}"/>
    <cellStyle name="Comma 24 20" xfId="3964" xr:uid="{00000000-0005-0000-0000-0000261C0000}"/>
    <cellStyle name="Comma 24 20 2" xfId="6318" xr:uid="{00000000-0005-0000-0000-0000271C0000}"/>
    <cellStyle name="Comma 24 20 3" xfId="18645" xr:uid="{00000000-0005-0000-0000-0000281C0000}"/>
    <cellStyle name="Comma 24 21" xfId="9669" xr:uid="{00000000-0005-0000-0000-0000291C0000}"/>
    <cellStyle name="Comma 24 21 2" xfId="17680" xr:uid="{00000000-0005-0000-0000-00002A1C0000}"/>
    <cellStyle name="Comma 24 22" xfId="10876" xr:uid="{00000000-0005-0000-0000-00002B1C0000}"/>
    <cellStyle name="Comma 24 23" xfId="3191" xr:uid="{00000000-0005-0000-0000-00002C1C0000}"/>
    <cellStyle name="Comma 24 3" xfId="1089" xr:uid="{00000000-0005-0000-0000-00002D1C0000}"/>
    <cellStyle name="Comma 24 3 2" xfId="3976" xr:uid="{00000000-0005-0000-0000-00002E1C0000}"/>
    <cellStyle name="Comma 24 4" xfId="1420" xr:uid="{00000000-0005-0000-0000-00002F1C0000}"/>
    <cellStyle name="Comma 24 4 2" xfId="3977" xr:uid="{00000000-0005-0000-0000-0000301C0000}"/>
    <cellStyle name="Comma 24 4 3" xfId="37530" xr:uid="{00000000-0005-0000-0000-0000311C0000}"/>
    <cellStyle name="Comma 24 5" xfId="3978" xr:uid="{00000000-0005-0000-0000-0000321C0000}"/>
    <cellStyle name="Comma 24 6" xfId="3979" xr:uid="{00000000-0005-0000-0000-0000331C0000}"/>
    <cellStyle name="Comma 24 7" xfId="3980" xr:uid="{00000000-0005-0000-0000-0000341C0000}"/>
    <cellStyle name="Comma 24 8" xfId="3981" xr:uid="{00000000-0005-0000-0000-0000351C0000}"/>
    <cellStyle name="Comma 24 9" xfId="3982" xr:uid="{00000000-0005-0000-0000-0000361C0000}"/>
    <cellStyle name="Comma 240" xfId="715" xr:uid="{00000000-0005-0000-0000-0000371C0000}"/>
    <cellStyle name="Comma 241" xfId="716" xr:uid="{00000000-0005-0000-0000-0000381C0000}"/>
    <cellStyle name="Comma 242" xfId="363" xr:uid="{00000000-0005-0000-0000-0000391C0000}"/>
    <cellStyle name="Comma 242 2" xfId="717" xr:uid="{00000000-0005-0000-0000-00003A1C0000}"/>
    <cellStyle name="Comma 242 3" xfId="37636" xr:uid="{00000000-0005-0000-0000-00003B1C0000}"/>
    <cellStyle name="Comma 243" xfId="718" xr:uid="{00000000-0005-0000-0000-00003C1C0000}"/>
    <cellStyle name="Comma 244" xfId="719" xr:uid="{00000000-0005-0000-0000-00003D1C0000}"/>
    <cellStyle name="Comma 245" xfId="720" xr:uid="{00000000-0005-0000-0000-00003E1C0000}"/>
    <cellStyle name="Comma 246" xfId="721" xr:uid="{00000000-0005-0000-0000-00003F1C0000}"/>
    <cellStyle name="Comma 247" xfId="722" xr:uid="{00000000-0005-0000-0000-0000401C0000}"/>
    <cellStyle name="Comma 248" xfId="723" xr:uid="{00000000-0005-0000-0000-0000411C0000}"/>
    <cellStyle name="Comma 249" xfId="724" xr:uid="{00000000-0005-0000-0000-0000421C0000}"/>
    <cellStyle name="Comma 25" xfId="190" xr:uid="{00000000-0005-0000-0000-0000431C0000}"/>
    <cellStyle name="Comma 25 2" xfId="483" xr:uid="{00000000-0005-0000-0000-0000441C0000}"/>
    <cellStyle name="Comma 25 2 2" xfId="6333" xr:uid="{00000000-0005-0000-0000-0000451C0000}"/>
    <cellStyle name="Comma 25 2 3" xfId="11302" xr:uid="{00000000-0005-0000-0000-0000461C0000}"/>
    <cellStyle name="Comma 25 2 4" xfId="18646" xr:uid="{00000000-0005-0000-0000-0000471C0000}"/>
    <cellStyle name="Comma 25 2 5" xfId="3983" xr:uid="{00000000-0005-0000-0000-0000481C0000}"/>
    <cellStyle name="Comma 25 3" xfId="1092" xr:uid="{00000000-0005-0000-0000-0000491C0000}"/>
    <cellStyle name="Comma 25 3 2" xfId="18920" xr:uid="{00000000-0005-0000-0000-00004A1C0000}"/>
    <cellStyle name="Comma 25 3 3" xfId="9670" xr:uid="{00000000-0005-0000-0000-00004B1C0000}"/>
    <cellStyle name="Comma 25 4" xfId="1421" xr:uid="{00000000-0005-0000-0000-00004C1C0000}"/>
    <cellStyle name="Comma 25 4 2" xfId="17681" xr:uid="{00000000-0005-0000-0000-00004D1C0000}"/>
    <cellStyle name="Comma 25 4 3" xfId="37531" xr:uid="{00000000-0005-0000-0000-00004E1C0000}"/>
    <cellStyle name="Comma 25 5" xfId="3188" xr:uid="{00000000-0005-0000-0000-00004F1C0000}"/>
    <cellStyle name="Comma 250" xfId="725" xr:uid="{00000000-0005-0000-0000-0000501C0000}"/>
    <cellStyle name="Comma 251" xfId="726" xr:uid="{00000000-0005-0000-0000-0000511C0000}"/>
    <cellStyle name="Comma 252" xfId="727" xr:uid="{00000000-0005-0000-0000-0000521C0000}"/>
    <cellStyle name="Comma 253" xfId="728" xr:uid="{00000000-0005-0000-0000-0000531C0000}"/>
    <cellStyle name="Comma 254" xfId="729" xr:uid="{00000000-0005-0000-0000-0000541C0000}"/>
    <cellStyle name="Comma 255" xfId="730" xr:uid="{00000000-0005-0000-0000-0000551C0000}"/>
    <cellStyle name="Comma 256" xfId="806" xr:uid="{00000000-0005-0000-0000-0000561C0000}"/>
    <cellStyle name="Comma 256 2" xfId="9913" xr:uid="{00000000-0005-0000-0000-0000571C0000}"/>
    <cellStyle name="Comma 257" xfId="698" xr:uid="{00000000-0005-0000-0000-0000581C0000}"/>
    <cellStyle name="Comma 257 2" xfId="10039" xr:uid="{00000000-0005-0000-0000-0000591C0000}"/>
    <cellStyle name="Comma 257 2 2" xfId="37763" xr:uid="{00000000-0005-0000-0000-00005A1C0000}"/>
    <cellStyle name="Comma 257 2 3" xfId="38041" xr:uid="{00000000-0005-0000-0000-00005B1C0000}"/>
    <cellStyle name="Comma 257 3" xfId="37369" xr:uid="{00000000-0005-0000-0000-00005C1C0000}"/>
    <cellStyle name="Comma 257 4" xfId="37853" xr:uid="{00000000-0005-0000-0000-00005D1C0000}"/>
    <cellStyle name="Comma 258" xfId="1091" xr:uid="{00000000-0005-0000-0000-00005E1C0000}"/>
    <cellStyle name="Comma 258 2" xfId="10636" xr:uid="{00000000-0005-0000-0000-00005F1C0000}"/>
    <cellStyle name="Comma 258 3" xfId="37799" xr:uid="{00000000-0005-0000-0000-0000601C0000}"/>
    <cellStyle name="Comma 258 4" xfId="38071" xr:uid="{00000000-0005-0000-0000-0000611C0000}"/>
    <cellStyle name="Comma 259" xfId="378" xr:uid="{00000000-0005-0000-0000-0000621C0000}"/>
    <cellStyle name="Comma 259 10" xfId="37646" xr:uid="{00000000-0005-0000-0000-0000631C0000}"/>
    <cellStyle name="Comma 259 11" xfId="37941" xr:uid="{00000000-0005-0000-0000-0000641C0000}"/>
    <cellStyle name="Comma 259 2" xfId="602" xr:uid="{00000000-0005-0000-0000-0000651C0000}"/>
    <cellStyle name="Comma 259 2 2" xfId="16274" xr:uid="{00000000-0005-0000-0000-0000661C0000}"/>
    <cellStyle name="Comma 259 2 2 2" xfId="20485" xr:uid="{00000000-0005-0000-0000-0000671C0000}"/>
    <cellStyle name="Comma 259 2 2 2 2" xfId="33738" xr:uid="{00000000-0005-0000-0000-0000681C0000}"/>
    <cellStyle name="Comma 259 2 2 2 3" xfId="36525" xr:uid="{00000000-0005-0000-0000-0000691C0000}"/>
    <cellStyle name="Comma 259 2 2 3" xfId="20186" xr:uid="{00000000-0005-0000-0000-00006A1C0000}"/>
    <cellStyle name="Comma 259 2 2 4" xfId="33443" xr:uid="{00000000-0005-0000-0000-00006B1C0000}"/>
    <cellStyle name="Comma 259 2 2 5" xfId="36231" xr:uid="{00000000-0005-0000-0000-00006C1C0000}"/>
    <cellStyle name="Comma 259 2 3" xfId="20338" xr:uid="{00000000-0005-0000-0000-00006D1C0000}"/>
    <cellStyle name="Comma 259 2 3 2" xfId="33592" xr:uid="{00000000-0005-0000-0000-00006E1C0000}"/>
    <cellStyle name="Comma 259 2 3 3" xfId="36379" xr:uid="{00000000-0005-0000-0000-00006F1C0000}"/>
    <cellStyle name="Comma 259 2 4" xfId="20030" xr:uid="{00000000-0005-0000-0000-0000701C0000}"/>
    <cellStyle name="Comma 259 2 4 2" xfId="33294" xr:uid="{00000000-0005-0000-0000-0000711C0000}"/>
    <cellStyle name="Comma 259 2 4 3" xfId="36086" xr:uid="{00000000-0005-0000-0000-0000721C0000}"/>
    <cellStyle name="Comma 259 2 5" xfId="18579" xr:uid="{00000000-0005-0000-0000-0000731C0000}"/>
    <cellStyle name="Comma 259 2 6" xfId="10729" xr:uid="{00000000-0005-0000-0000-0000741C0000}"/>
    <cellStyle name="Comma 259 2 7" xfId="37694" xr:uid="{00000000-0005-0000-0000-0000751C0000}"/>
    <cellStyle name="Comma 259 2 8" xfId="37987" xr:uid="{00000000-0005-0000-0000-0000761C0000}"/>
    <cellStyle name="Comma 259 3" xfId="16219" xr:uid="{00000000-0005-0000-0000-0000771C0000}"/>
    <cellStyle name="Comma 259 3 2" xfId="20431" xr:uid="{00000000-0005-0000-0000-0000781C0000}"/>
    <cellStyle name="Comma 259 3 2 2" xfId="33684" xr:uid="{00000000-0005-0000-0000-0000791C0000}"/>
    <cellStyle name="Comma 259 3 2 3" xfId="36471" xr:uid="{00000000-0005-0000-0000-00007A1C0000}"/>
    <cellStyle name="Comma 259 3 3" xfId="20132" xr:uid="{00000000-0005-0000-0000-00007B1C0000}"/>
    <cellStyle name="Comma 259 3 3 2" xfId="33389" xr:uid="{00000000-0005-0000-0000-00007C1C0000}"/>
    <cellStyle name="Comma 259 3 3 3" xfId="36177" xr:uid="{00000000-0005-0000-0000-00007D1C0000}"/>
    <cellStyle name="Comma 259 3 4" xfId="19104" xr:uid="{00000000-0005-0000-0000-00007E1C0000}"/>
    <cellStyle name="Comma 259 3 5" xfId="32226" xr:uid="{00000000-0005-0000-0000-00007F1C0000}"/>
    <cellStyle name="Comma 259 3 6" xfId="35245" xr:uid="{00000000-0005-0000-0000-0000801C0000}"/>
    <cellStyle name="Comma 259 4" xfId="18986" xr:uid="{00000000-0005-0000-0000-0000811C0000}"/>
    <cellStyle name="Comma 259 4 2" xfId="20284" xr:uid="{00000000-0005-0000-0000-0000821C0000}"/>
    <cellStyle name="Comma 259 4 2 2" xfId="33538" xr:uid="{00000000-0005-0000-0000-0000831C0000}"/>
    <cellStyle name="Comma 259 4 2 3" xfId="36325" xr:uid="{00000000-0005-0000-0000-0000841C0000}"/>
    <cellStyle name="Comma 259 4 3" xfId="32166" xr:uid="{00000000-0005-0000-0000-0000851C0000}"/>
    <cellStyle name="Comma 259 4 4" xfId="35186" xr:uid="{00000000-0005-0000-0000-0000861C0000}"/>
    <cellStyle name="Comma 259 5" xfId="19976" xr:uid="{00000000-0005-0000-0000-0000871C0000}"/>
    <cellStyle name="Comma 259 5 2" xfId="33240" xr:uid="{00000000-0005-0000-0000-0000881C0000}"/>
    <cellStyle name="Comma 259 5 3" xfId="36032" xr:uid="{00000000-0005-0000-0000-0000891C0000}"/>
    <cellStyle name="Comma 259 6" xfId="17522" xr:uid="{00000000-0005-0000-0000-00008A1C0000}"/>
    <cellStyle name="Comma 259 7" xfId="30946" xr:uid="{00000000-0005-0000-0000-00008B1C0000}"/>
    <cellStyle name="Comma 259 8" xfId="34367" xr:uid="{00000000-0005-0000-0000-00008C1C0000}"/>
    <cellStyle name="Comma 259 9" xfId="10659" xr:uid="{00000000-0005-0000-0000-00008D1C0000}"/>
    <cellStyle name="Comma 26" xfId="191" xr:uid="{00000000-0005-0000-0000-00008E1C0000}"/>
    <cellStyle name="Comma 26 2" xfId="484" xr:uid="{00000000-0005-0000-0000-00008F1C0000}"/>
    <cellStyle name="Comma 26 2 2" xfId="10994" xr:uid="{00000000-0005-0000-0000-0000901C0000}"/>
    <cellStyle name="Comma 26 2 3" xfId="18647" xr:uid="{00000000-0005-0000-0000-0000911C0000}"/>
    <cellStyle name="Comma 26 2 4" xfId="6335" xr:uid="{00000000-0005-0000-0000-0000921C0000}"/>
    <cellStyle name="Comma 26 3" xfId="1117" xr:uid="{00000000-0005-0000-0000-0000931C0000}"/>
    <cellStyle name="Comma 26 3 2" xfId="14415" xr:uid="{00000000-0005-0000-0000-0000941C0000}"/>
    <cellStyle name="Comma 26 3 2 2" xfId="19182" xr:uid="{00000000-0005-0000-0000-0000951C0000}"/>
    <cellStyle name="Comma 26 3 2 3" xfId="32300" xr:uid="{00000000-0005-0000-0000-0000961C0000}"/>
    <cellStyle name="Comma 26 3 2 4" xfId="35317" xr:uid="{00000000-0005-0000-0000-0000971C0000}"/>
    <cellStyle name="Comma 26 3 3" xfId="17682" xr:uid="{00000000-0005-0000-0000-0000981C0000}"/>
    <cellStyle name="Comma 26 3 4" xfId="31037" xr:uid="{00000000-0005-0000-0000-0000991C0000}"/>
    <cellStyle name="Comma 26 3 5" xfId="34451" xr:uid="{00000000-0005-0000-0000-00009A1C0000}"/>
    <cellStyle name="Comma 26 3 6" xfId="7921" xr:uid="{00000000-0005-0000-0000-00009B1C0000}"/>
    <cellStyle name="Comma 26 4" xfId="1422" xr:uid="{00000000-0005-0000-0000-00009C1C0000}"/>
    <cellStyle name="Comma 26 4 2" xfId="15258" xr:uid="{00000000-0005-0000-0000-00009D1C0000}"/>
    <cellStyle name="Comma 26 4 2 2" xfId="27915" xr:uid="{00000000-0005-0000-0000-00009E1C0000}"/>
    <cellStyle name="Comma 26 4 3" xfId="22881" xr:uid="{00000000-0005-0000-0000-00009F1C0000}"/>
    <cellStyle name="Comma 26 4 4" xfId="8844" xr:uid="{00000000-0005-0000-0000-0000A01C0000}"/>
    <cellStyle name="Comma 26 4 5" xfId="37532" xr:uid="{00000000-0005-0000-0000-0000A11C0000}"/>
    <cellStyle name="Comma 26 5" xfId="9671" xr:uid="{00000000-0005-0000-0000-0000A21C0000}"/>
    <cellStyle name="Comma 26 6" xfId="10293" xr:uid="{00000000-0005-0000-0000-0000A31C0000}"/>
    <cellStyle name="Comma 26 7" xfId="6759" xr:uid="{00000000-0005-0000-0000-0000A41C0000}"/>
    <cellStyle name="Comma 26 7 2" xfId="13323" xr:uid="{00000000-0005-0000-0000-0000A51C0000}"/>
    <cellStyle name="Comma 26 7 2 2" xfId="26058" xr:uid="{00000000-0005-0000-0000-0000A61C0000}"/>
    <cellStyle name="Comma 26 7 3" xfId="21490" xr:uid="{00000000-0005-0000-0000-0000A71C0000}"/>
    <cellStyle name="Comma 26 8" xfId="12271" xr:uid="{00000000-0005-0000-0000-0000A81C0000}"/>
    <cellStyle name="Comma 26 8 2" xfId="25017" xr:uid="{00000000-0005-0000-0000-0000A91C0000}"/>
    <cellStyle name="Comma 26 9" xfId="3984" xr:uid="{00000000-0005-0000-0000-0000AA1C0000}"/>
    <cellStyle name="Comma 260" xfId="1222" xr:uid="{00000000-0005-0000-0000-0000AB1C0000}"/>
    <cellStyle name="Comma 260 2" xfId="18881" xr:uid="{00000000-0005-0000-0000-0000AC1C0000}"/>
    <cellStyle name="Comma 260 3" xfId="10660" xr:uid="{00000000-0005-0000-0000-0000AD1C0000}"/>
    <cellStyle name="Comma 260 4" xfId="37800" xr:uid="{00000000-0005-0000-0000-0000AE1C0000}"/>
    <cellStyle name="Comma 260 5" xfId="38072" xr:uid="{00000000-0005-0000-0000-0000AF1C0000}"/>
    <cellStyle name="Comma 261" xfId="1223" xr:uid="{00000000-0005-0000-0000-0000B01C0000}"/>
    <cellStyle name="Comma 261 2" xfId="10735" xr:uid="{00000000-0005-0000-0000-0000B11C0000}"/>
    <cellStyle name="Comma 261 2 2" xfId="16280" xr:uid="{00000000-0005-0000-0000-0000B21C0000}"/>
    <cellStyle name="Comma 261 2 2 2" xfId="20491" xr:uid="{00000000-0005-0000-0000-0000B31C0000}"/>
    <cellStyle name="Comma 261 2 2 2 2" xfId="33744" xr:uid="{00000000-0005-0000-0000-0000B41C0000}"/>
    <cellStyle name="Comma 261 2 2 2 3" xfId="36531" xr:uid="{00000000-0005-0000-0000-0000B51C0000}"/>
    <cellStyle name="Comma 261 2 2 3" xfId="20192" xr:uid="{00000000-0005-0000-0000-0000B61C0000}"/>
    <cellStyle name="Comma 261 2 2 4" xfId="33449" xr:uid="{00000000-0005-0000-0000-0000B71C0000}"/>
    <cellStyle name="Comma 261 2 2 5" xfId="36237" xr:uid="{00000000-0005-0000-0000-0000B81C0000}"/>
    <cellStyle name="Comma 261 2 3" xfId="20344" xr:uid="{00000000-0005-0000-0000-0000B91C0000}"/>
    <cellStyle name="Comma 261 2 3 2" xfId="33598" xr:uid="{00000000-0005-0000-0000-0000BA1C0000}"/>
    <cellStyle name="Comma 261 2 3 3" xfId="36385" xr:uid="{00000000-0005-0000-0000-0000BB1C0000}"/>
    <cellStyle name="Comma 261 2 4" xfId="20036" xr:uid="{00000000-0005-0000-0000-0000BC1C0000}"/>
    <cellStyle name="Comma 261 2 4 2" xfId="33300" xr:uid="{00000000-0005-0000-0000-0000BD1C0000}"/>
    <cellStyle name="Comma 261 2 4 3" xfId="36092" xr:uid="{00000000-0005-0000-0000-0000BE1C0000}"/>
    <cellStyle name="Comma 261 2 5" xfId="19912" xr:uid="{00000000-0005-0000-0000-0000BF1C0000}"/>
    <cellStyle name="Comma 261 3" xfId="16226" xr:uid="{00000000-0005-0000-0000-0000C01C0000}"/>
    <cellStyle name="Comma 261 3 2" xfId="20437" xr:uid="{00000000-0005-0000-0000-0000C11C0000}"/>
    <cellStyle name="Comma 261 3 2 2" xfId="33690" xr:uid="{00000000-0005-0000-0000-0000C21C0000}"/>
    <cellStyle name="Comma 261 3 2 3" xfId="36477" xr:uid="{00000000-0005-0000-0000-0000C31C0000}"/>
    <cellStyle name="Comma 261 3 3" xfId="20138" xr:uid="{00000000-0005-0000-0000-0000C41C0000}"/>
    <cellStyle name="Comma 261 3 3 2" xfId="33395" xr:uid="{00000000-0005-0000-0000-0000C51C0000}"/>
    <cellStyle name="Comma 261 3 3 3" xfId="36183" xr:uid="{00000000-0005-0000-0000-0000C61C0000}"/>
    <cellStyle name="Comma 261 3 4" xfId="18992" xr:uid="{00000000-0005-0000-0000-0000C71C0000}"/>
    <cellStyle name="Comma 261 3 5" xfId="32172" xr:uid="{00000000-0005-0000-0000-0000C81C0000}"/>
    <cellStyle name="Comma 261 3 6" xfId="35192" xr:uid="{00000000-0005-0000-0000-0000C91C0000}"/>
    <cellStyle name="Comma 261 4" xfId="20290" xr:uid="{00000000-0005-0000-0000-0000CA1C0000}"/>
    <cellStyle name="Comma 261 4 2" xfId="33544" xr:uid="{00000000-0005-0000-0000-0000CB1C0000}"/>
    <cellStyle name="Comma 261 4 3" xfId="36331" xr:uid="{00000000-0005-0000-0000-0000CC1C0000}"/>
    <cellStyle name="Comma 261 5" xfId="19982" xr:uid="{00000000-0005-0000-0000-0000CD1C0000}"/>
    <cellStyle name="Comma 261 5 2" xfId="33246" xr:uid="{00000000-0005-0000-0000-0000CE1C0000}"/>
    <cellStyle name="Comma 261 5 3" xfId="36038" xr:uid="{00000000-0005-0000-0000-0000CF1C0000}"/>
    <cellStyle name="Comma 261 6" xfId="18902" xr:uid="{00000000-0005-0000-0000-0000D01C0000}"/>
    <cellStyle name="Comma 261 7" xfId="10671" xr:uid="{00000000-0005-0000-0000-0000D11C0000}"/>
    <cellStyle name="Comma 261 8" xfId="37801" xr:uid="{00000000-0005-0000-0000-0000D21C0000}"/>
    <cellStyle name="Comma 261 9" xfId="38073" xr:uid="{00000000-0005-0000-0000-0000D31C0000}"/>
    <cellStyle name="Comma 262" xfId="1224" xr:uid="{00000000-0005-0000-0000-0000D41C0000}"/>
    <cellStyle name="Comma 262 2" xfId="10739" xr:uid="{00000000-0005-0000-0000-0000D51C0000}"/>
    <cellStyle name="Comma 262 2 2" xfId="16284" xr:uid="{00000000-0005-0000-0000-0000D61C0000}"/>
    <cellStyle name="Comma 262 2 2 2" xfId="20495" xr:uid="{00000000-0005-0000-0000-0000D71C0000}"/>
    <cellStyle name="Comma 262 2 2 2 2" xfId="33748" xr:uid="{00000000-0005-0000-0000-0000D81C0000}"/>
    <cellStyle name="Comma 262 2 2 2 3" xfId="36535" xr:uid="{00000000-0005-0000-0000-0000D91C0000}"/>
    <cellStyle name="Comma 262 2 2 3" xfId="20196" xr:uid="{00000000-0005-0000-0000-0000DA1C0000}"/>
    <cellStyle name="Comma 262 2 2 4" xfId="33453" xr:uid="{00000000-0005-0000-0000-0000DB1C0000}"/>
    <cellStyle name="Comma 262 2 2 5" xfId="36241" xr:uid="{00000000-0005-0000-0000-0000DC1C0000}"/>
    <cellStyle name="Comma 262 2 3" xfId="20348" xr:uid="{00000000-0005-0000-0000-0000DD1C0000}"/>
    <cellStyle name="Comma 262 2 3 2" xfId="33602" xr:uid="{00000000-0005-0000-0000-0000DE1C0000}"/>
    <cellStyle name="Comma 262 2 3 3" xfId="36389" xr:uid="{00000000-0005-0000-0000-0000DF1C0000}"/>
    <cellStyle name="Comma 262 2 4" xfId="20040" xr:uid="{00000000-0005-0000-0000-0000E01C0000}"/>
    <cellStyle name="Comma 262 2 4 2" xfId="33304" xr:uid="{00000000-0005-0000-0000-0000E11C0000}"/>
    <cellStyle name="Comma 262 2 4 3" xfId="36096" xr:uid="{00000000-0005-0000-0000-0000E21C0000}"/>
    <cellStyle name="Comma 262 2 5" xfId="19913" xr:uid="{00000000-0005-0000-0000-0000E31C0000}"/>
    <cellStyle name="Comma 262 3" xfId="16230" xr:uid="{00000000-0005-0000-0000-0000E41C0000}"/>
    <cellStyle name="Comma 262 3 2" xfId="20441" xr:uid="{00000000-0005-0000-0000-0000E51C0000}"/>
    <cellStyle name="Comma 262 3 2 2" xfId="33694" xr:uid="{00000000-0005-0000-0000-0000E61C0000}"/>
    <cellStyle name="Comma 262 3 2 3" xfId="36481" xr:uid="{00000000-0005-0000-0000-0000E71C0000}"/>
    <cellStyle name="Comma 262 3 3" xfId="20142" xr:uid="{00000000-0005-0000-0000-0000E81C0000}"/>
    <cellStyle name="Comma 262 3 3 2" xfId="33399" xr:uid="{00000000-0005-0000-0000-0000E91C0000}"/>
    <cellStyle name="Comma 262 3 3 3" xfId="36187" xr:uid="{00000000-0005-0000-0000-0000EA1C0000}"/>
    <cellStyle name="Comma 262 3 4" xfId="19000" xr:uid="{00000000-0005-0000-0000-0000EB1C0000}"/>
    <cellStyle name="Comma 262 3 5" xfId="32177" xr:uid="{00000000-0005-0000-0000-0000EC1C0000}"/>
    <cellStyle name="Comma 262 3 6" xfId="35196" xr:uid="{00000000-0005-0000-0000-0000ED1C0000}"/>
    <cellStyle name="Comma 262 4" xfId="20294" xr:uid="{00000000-0005-0000-0000-0000EE1C0000}"/>
    <cellStyle name="Comma 262 4 2" xfId="33548" xr:uid="{00000000-0005-0000-0000-0000EF1C0000}"/>
    <cellStyle name="Comma 262 4 3" xfId="36335" xr:uid="{00000000-0005-0000-0000-0000F01C0000}"/>
    <cellStyle name="Comma 262 5" xfId="19986" xr:uid="{00000000-0005-0000-0000-0000F11C0000}"/>
    <cellStyle name="Comma 262 5 2" xfId="33250" xr:uid="{00000000-0005-0000-0000-0000F21C0000}"/>
    <cellStyle name="Comma 262 5 3" xfId="36042" xr:uid="{00000000-0005-0000-0000-0000F31C0000}"/>
    <cellStyle name="Comma 262 6" xfId="18903" xr:uid="{00000000-0005-0000-0000-0000F41C0000}"/>
    <cellStyle name="Comma 262 7" xfId="10680" xr:uid="{00000000-0005-0000-0000-0000F51C0000}"/>
    <cellStyle name="Comma 262 8" xfId="37802" xr:uid="{00000000-0005-0000-0000-0000F61C0000}"/>
    <cellStyle name="Comma 262 9" xfId="38074" xr:uid="{00000000-0005-0000-0000-0000F71C0000}"/>
    <cellStyle name="Comma 263" xfId="10743" xr:uid="{00000000-0005-0000-0000-0000F81C0000}"/>
    <cellStyle name="Comma 263 2" xfId="16288" xr:uid="{00000000-0005-0000-0000-0000F91C0000}"/>
    <cellStyle name="Comma 263 2 2" xfId="20499" xr:uid="{00000000-0005-0000-0000-0000FA1C0000}"/>
    <cellStyle name="Comma 263 2 2 2" xfId="33752" xr:uid="{00000000-0005-0000-0000-0000FB1C0000}"/>
    <cellStyle name="Comma 263 2 2 3" xfId="36539" xr:uid="{00000000-0005-0000-0000-0000FC1C0000}"/>
    <cellStyle name="Comma 263 2 3" xfId="20200" xr:uid="{00000000-0005-0000-0000-0000FD1C0000}"/>
    <cellStyle name="Comma 263 2 3 2" xfId="33457" xr:uid="{00000000-0005-0000-0000-0000FE1C0000}"/>
    <cellStyle name="Comma 263 2 3 3" xfId="36245" xr:uid="{00000000-0005-0000-0000-0000FF1C0000}"/>
    <cellStyle name="Comma 263 2 4" xfId="19112" xr:uid="{00000000-0005-0000-0000-0000001D0000}"/>
    <cellStyle name="Comma 263 2 5" xfId="32234" xr:uid="{00000000-0005-0000-0000-0000011D0000}"/>
    <cellStyle name="Comma 263 2 6" xfId="35253" xr:uid="{00000000-0005-0000-0000-0000021D0000}"/>
    <cellStyle name="Comma 263 3" xfId="19009" xr:uid="{00000000-0005-0000-0000-0000031D0000}"/>
    <cellStyle name="Comma 263 3 2" xfId="20352" xr:uid="{00000000-0005-0000-0000-0000041D0000}"/>
    <cellStyle name="Comma 263 3 2 2" xfId="33606" xr:uid="{00000000-0005-0000-0000-0000051D0000}"/>
    <cellStyle name="Comma 263 3 2 3" xfId="36393" xr:uid="{00000000-0005-0000-0000-0000061D0000}"/>
    <cellStyle name="Comma 263 3 3" xfId="32181" xr:uid="{00000000-0005-0000-0000-0000071D0000}"/>
    <cellStyle name="Comma 263 3 4" xfId="35200" xr:uid="{00000000-0005-0000-0000-0000081D0000}"/>
    <cellStyle name="Comma 263 4" xfId="20044" xr:uid="{00000000-0005-0000-0000-0000091D0000}"/>
    <cellStyle name="Comma 263 4 2" xfId="33308" xr:uid="{00000000-0005-0000-0000-00000A1D0000}"/>
    <cellStyle name="Comma 263 4 3" xfId="36100" xr:uid="{00000000-0005-0000-0000-00000B1D0000}"/>
    <cellStyle name="Comma 263 5" xfId="17530" xr:uid="{00000000-0005-0000-0000-00000C1D0000}"/>
    <cellStyle name="Comma 263 6" xfId="30955" xr:uid="{00000000-0005-0000-0000-00000D1D0000}"/>
    <cellStyle name="Comma 263 7" xfId="34375" xr:uid="{00000000-0005-0000-0000-00000E1D0000}"/>
    <cellStyle name="Comma 264" xfId="10757" xr:uid="{00000000-0005-0000-0000-00000F1D0000}"/>
    <cellStyle name="Comma 264 2" xfId="16296" xr:uid="{00000000-0005-0000-0000-0000101D0000}"/>
    <cellStyle name="Comma 264 2 2" xfId="20507" xr:uid="{00000000-0005-0000-0000-0000111D0000}"/>
    <cellStyle name="Comma 264 2 2 2" xfId="33760" xr:uid="{00000000-0005-0000-0000-0000121D0000}"/>
    <cellStyle name="Comma 264 2 2 3" xfId="36547" xr:uid="{00000000-0005-0000-0000-0000131D0000}"/>
    <cellStyle name="Comma 264 2 3" xfId="20210" xr:uid="{00000000-0005-0000-0000-0000141D0000}"/>
    <cellStyle name="Comma 264 2 4" xfId="33466" xr:uid="{00000000-0005-0000-0000-0000151D0000}"/>
    <cellStyle name="Comma 264 2 5" xfId="36253" xr:uid="{00000000-0005-0000-0000-0000161D0000}"/>
    <cellStyle name="Comma 264 3" xfId="20360" xr:uid="{00000000-0005-0000-0000-0000171D0000}"/>
    <cellStyle name="Comma 264 3 2" xfId="33614" xr:uid="{00000000-0005-0000-0000-0000181D0000}"/>
    <cellStyle name="Comma 264 3 3" xfId="36401" xr:uid="{00000000-0005-0000-0000-0000191D0000}"/>
    <cellStyle name="Comma 264 4" xfId="19918" xr:uid="{00000000-0005-0000-0000-00001A1D0000}"/>
    <cellStyle name="Comma 264 5" xfId="33100" xr:uid="{00000000-0005-0000-0000-00001B1D0000}"/>
    <cellStyle name="Comma 264 6" xfId="35985" xr:uid="{00000000-0005-0000-0000-00001C1D0000}"/>
    <cellStyle name="Comma 265" xfId="10761" xr:uid="{00000000-0005-0000-0000-00001D1D0000}"/>
    <cellStyle name="Comma 265 2" xfId="16298" xr:uid="{00000000-0005-0000-0000-00001E1D0000}"/>
    <cellStyle name="Comma 265 2 2" xfId="20509" xr:uid="{00000000-0005-0000-0000-00001F1D0000}"/>
    <cellStyle name="Comma 265 2 2 2" xfId="33762" xr:uid="{00000000-0005-0000-0000-0000201D0000}"/>
    <cellStyle name="Comma 265 2 2 3" xfId="36549" xr:uid="{00000000-0005-0000-0000-0000211D0000}"/>
    <cellStyle name="Comma 265 2 3" xfId="20212" xr:uid="{00000000-0005-0000-0000-0000221D0000}"/>
    <cellStyle name="Comma 265 2 4" xfId="33468" xr:uid="{00000000-0005-0000-0000-0000231D0000}"/>
    <cellStyle name="Comma 265 2 5" xfId="36255" xr:uid="{00000000-0005-0000-0000-0000241D0000}"/>
    <cellStyle name="Comma 265 3" xfId="20362" xr:uid="{00000000-0005-0000-0000-0000251D0000}"/>
    <cellStyle name="Comma 265 3 2" xfId="33616" xr:uid="{00000000-0005-0000-0000-0000261D0000}"/>
    <cellStyle name="Comma 265 3 3" xfId="36403" xr:uid="{00000000-0005-0000-0000-0000271D0000}"/>
    <cellStyle name="Comma 265 4" xfId="20057" xr:uid="{00000000-0005-0000-0000-0000281D0000}"/>
    <cellStyle name="Comma 265 5" xfId="33320" xr:uid="{00000000-0005-0000-0000-0000291D0000}"/>
    <cellStyle name="Comma 265 6" xfId="36109" xr:uid="{00000000-0005-0000-0000-00002A1D0000}"/>
    <cellStyle name="Comma 266" xfId="10749" xr:uid="{00000000-0005-0000-0000-00002B1D0000}"/>
    <cellStyle name="Comma 266 2" xfId="16293" xr:uid="{00000000-0005-0000-0000-00002C1D0000}"/>
    <cellStyle name="Comma 266 2 2" xfId="20504" xr:uid="{00000000-0005-0000-0000-00002D1D0000}"/>
    <cellStyle name="Comma 266 2 2 2" xfId="33757" xr:uid="{00000000-0005-0000-0000-00002E1D0000}"/>
    <cellStyle name="Comma 266 2 2 3" xfId="36544" xr:uid="{00000000-0005-0000-0000-00002F1D0000}"/>
    <cellStyle name="Comma 266 2 3" xfId="20205" xr:uid="{00000000-0005-0000-0000-0000301D0000}"/>
    <cellStyle name="Comma 266 2 4" xfId="33462" xr:uid="{00000000-0005-0000-0000-0000311D0000}"/>
    <cellStyle name="Comma 266 2 5" xfId="36250" xr:uid="{00000000-0005-0000-0000-0000321D0000}"/>
    <cellStyle name="Comma 266 3" xfId="20357" xr:uid="{00000000-0005-0000-0000-0000331D0000}"/>
    <cellStyle name="Comma 266 3 2" xfId="33611" xr:uid="{00000000-0005-0000-0000-0000341D0000}"/>
    <cellStyle name="Comma 266 3 3" xfId="36398" xr:uid="{00000000-0005-0000-0000-0000351D0000}"/>
    <cellStyle name="Comma 266 4" xfId="20049" xr:uid="{00000000-0005-0000-0000-0000361D0000}"/>
    <cellStyle name="Comma 266 5" xfId="33314" xr:uid="{00000000-0005-0000-0000-0000371D0000}"/>
    <cellStyle name="Comma 266 6" xfId="36105" xr:uid="{00000000-0005-0000-0000-0000381D0000}"/>
    <cellStyle name="Comma 267" xfId="10769" xr:uid="{00000000-0005-0000-0000-0000391D0000}"/>
    <cellStyle name="Comma 267 2" xfId="16301" xr:uid="{00000000-0005-0000-0000-00003A1D0000}"/>
    <cellStyle name="Comma 267 2 2" xfId="20512" xr:uid="{00000000-0005-0000-0000-00003B1D0000}"/>
    <cellStyle name="Comma 267 2 2 2" xfId="33765" xr:uid="{00000000-0005-0000-0000-00003C1D0000}"/>
    <cellStyle name="Comma 267 2 2 3" xfId="36552" xr:uid="{00000000-0005-0000-0000-00003D1D0000}"/>
    <cellStyle name="Comma 267 2 3" xfId="20215" xr:uid="{00000000-0005-0000-0000-00003E1D0000}"/>
    <cellStyle name="Comma 267 2 4" xfId="33471" xr:uid="{00000000-0005-0000-0000-00003F1D0000}"/>
    <cellStyle name="Comma 267 2 5" xfId="36258" xr:uid="{00000000-0005-0000-0000-0000401D0000}"/>
    <cellStyle name="Comma 267 3" xfId="20365" xr:uid="{00000000-0005-0000-0000-0000411D0000}"/>
    <cellStyle name="Comma 267 3 2" xfId="33619" xr:uid="{00000000-0005-0000-0000-0000421D0000}"/>
    <cellStyle name="Comma 267 3 3" xfId="36406" xr:uid="{00000000-0005-0000-0000-0000431D0000}"/>
    <cellStyle name="Comma 267 4" xfId="20064" xr:uid="{00000000-0005-0000-0000-0000441D0000}"/>
    <cellStyle name="Comma 267 5" xfId="33323" xr:uid="{00000000-0005-0000-0000-0000451D0000}"/>
    <cellStyle name="Comma 267 6" xfId="36112" xr:uid="{00000000-0005-0000-0000-0000461D0000}"/>
    <cellStyle name="Comma 268" xfId="10779" xr:uid="{00000000-0005-0000-0000-0000471D0000}"/>
    <cellStyle name="Comma 268 2" xfId="16308" xr:uid="{00000000-0005-0000-0000-0000481D0000}"/>
    <cellStyle name="Comma 268 2 2" xfId="20518" xr:uid="{00000000-0005-0000-0000-0000491D0000}"/>
    <cellStyle name="Comma 268 2 2 2" xfId="33771" xr:uid="{00000000-0005-0000-0000-00004A1D0000}"/>
    <cellStyle name="Comma 268 2 2 3" xfId="36558" xr:uid="{00000000-0005-0000-0000-00004B1D0000}"/>
    <cellStyle name="Comma 268 2 3" xfId="20221" xr:uid="{00000000-0005-0000-0000-00004C1D0000}"/>
    <cellStyle name="Comma 268 2 4" xfId="33477" xr:uid="{00000000-0005-0000-0000-00004D1D0000}"/>
    <cellStyle name="Comma 268 2 5" xfId="36264" xr:uid="{00000000-0005-0000-0000-00004E1D0000}"/>
    <cellStyle name="Comma 268 3" xfId="20371" xr:uid="{00000000-0005-0000-0000-00004F1D0000}"/>
    <cellStyle name="Comma 268 3 2" xfId="33625" xr:uid="{00000000-0005-0000-0000-0000501D0000}"/>
    <cellStyle name="Comma 268 3 3" xfId="36412" xr:uid="{00000000-0005-0000-0000-0000511D0000}"/>
    <cellStyle name="Comma 268 4" xfId="20072" xr:uid="{00000000-0005-0000-0000-0000521D0000}"/>
    <cellStyle name="Comma 268 5" xfId="33330" xr:uid="{00000000-0005-0000-0000-0000531D0000}"/>
    <cellStyle name="Comma 268 6" xfId="36118" xr:uid="{00000000-0005-0000-0000-0000541D0000}"/>
    <cellStyle name="Comma 269" xfId="10780" xr:uid="{00000000-0005-0000-0000-0000551D0000}"/>
    <cellStyle name="Comma 269 2" xfId="16309" xr:uid="{00000000-0005-0000-0000-0000561D0000}"/>
    <cellStyle name="Comma 269 2 2" xfId="20519" xr:uid="{00000000-0005-0000-0000-0000571D0000}"/>
    <cellStyle name="Comma 269 2 2 2" xfId="33772" xr:uid="{00000000-0005-0000-0000-0000581D0000}"/>
    <cellStyle name="Comma 269 2 2 3" xfId="36559" xr:uid="{00000000-0005-0000-0000-0000591D0000}"/>
    <cellStyle name="Comma 269 2 3" xfId="20222" xr:uid="{00000000-0005-0000-0000-00005A1D0000}"/>
    <cellStyle name="Comma 269 2 4" xfId="33478" xr:uid="{00000000-0005-0000-0000-00005B1D0000}"/>
    <cellStyle name="Comma 269 2 5" xfId="36265" xr:uid="{00000000-0005-0000-0000-00005C1D0000}"/>
    <cellStyle name="Comma 269 3" xfId="20372" xr:uid="{00000000-0005-0000-0000-00005D1D0000}"/>
    <cellStyle name="Comma 269 3 2" xfId="33626" xr:uid="{00000000-0005-0000-0000-00005E1D0000}"/>
    <cellStyle name="Comma 269 3 3" xfId="36413" xr:uid="{00000000-0005-0000-0000-00005F1D0000}"/>
    <cellStyle name="Comma 269 4" xfId="20073" xr:uid="{00000000-0005-0000-0000-0000601D0000}"/>
    <cellStyle name="Comma 269 5" xfId="33331" xr:uid="{00000000-0005-0000-0000-0000611D0000}"/>
    <cellStyle name="Comma 269 6" xfId="36119" xr:uid="{00000000-0005-0000-0000-0000621D0000}"/>
    <cellStyle name="Comma 27" xfId="192" xr:uid="{00000000-0005-0000-0000-0000631D0000}"/>
    <cellStyle name="Comma 27 2" xfId="485" xr:uid="{00000000-0005-0000-0000-0000641D0000}"/>
    <cellStyle name="Comma 27 2 2" xfId="11034" xr:uid="{00000000-0005-0000-0000-0000651D0000}"/>
    <cellStyle name="Comma 27 2 3" xfId="9672" xr:uid="{00000000-0005-0000-0000-0000661D0000}"/>
    <cellStyle name="Comma 27 2 4" xfId="37656" xr:uid="{00000000-0005-0000-0000-0000671D0000}"/>
    <cellStyle name="Comma 27 2 5" xfId="37950" xr:uid="{00000000-0005-0000-0000-0000681D0000}"/>
    <cellStyle name="Comma 27 3" xfId="731" xr:uid="{00000000-0005-0000-0000-0000691D0000}"/>
    <cellStyle name="Comma 27 3 2" xfId="3986" xr:uid="{00000000-0005-0000-0000-00006A1D0000}"/>
    <cellStyle name="Comma 27 4" xfId="1118" xr:uid="{00000000-0005-0000-0000-00006B1D0000}"/>
    <cellStyle name="Comma 27 4 2" xfId="17683" xr:uid="{00000000-0005-0000-0000-00006C1D0000}"/>
    <cellStyle name="Comma 27 4 3" xfId="10470" xr:uid="{00000000-0005-0000-0000-00006D1D0000}"/>
    <cellStyle name="Comma 27 5" xfId="1423" xr:uid="{00000000-0005-0000-0000-00006E1D0000}"/>
    <cellStyle name="Comma 27 5 2" xfId="37533" xr:uid="{00000000-0005-0000-0000-00006F1D0000}"/>
    <cellStyle name="Comma 27 5 3" xfId="37904" xr:uid="{00000000-0005-0000-0000-0000701D0000}"/>
    <cellStyle name="Comma 27 6" xfId="3985" xr:uid="{00000000-0005-0000-0000-0000711D0000}"/>
    <cellStyle name="Comma 270" xfId="10781" xr:uid="{00000000-0005-0000-0000-0000721D0000}"/>
    <cellStyle name="Comma 270 2" xfId="16310" xr:uid="{00000000-0005-0000-0000-0000731D0000}"/>
    <cellStyle name="Comma 270 2 2" xfId="20520" xr:uid="{00000000-0005-0000-0000-0000741D0000}"/>
    <cellStyle name="Comma 270 2 2 2" xfId="33773" xr:uid="{00000000-0005-0000-0000-0000751D0000}"/>
    <cellStyle name="Comma 270 2 2 3" xfId="36560" xr:uid="{00000000-0005-0000-0000-0000761D0000}"/>
    <cellStyle name="Comma 270 2 3" xfId="20223" xr:uid="{00000000-0005-0000-0000-0000771D0000}"/>
    <cellStyle name="Comma 270 2 4" xfId="33479" xr:uid="{00000000-0005-0000-0000-0000781D0000}"/>
    <cellStyle name="Comma 270 2 5" xfId="36266" xr:uid="{00000000-0005-0000-0000-0000791D0000}"/>
    <cellStyle name="Comma 270 3" xfId="20373" xr:uid="{00000000-0005-0000-0000-00007A1D0000}"/>
    <cellStyle name="Comma 270 3 2" xfId="33627" xr:uid="{00000000-0005-0000-0000-00007B1D0000}"/>
    <cellStyle name="Comma 270 3 3" xfId="36414" xr:uid="{00000000-0005-0000-0000-00007C1D0000}"/>
    <cellStyle name="Comma 270 4" xfId="20074" xr:uid="{00000000-0005-0000-0000-00007D1D0000}"/>
    <cellStyle name="Comma 270 5" xfId="33332" xr:uid="{00000000-0005-0000-0000-00007E1D0000}"/>
    <cellStyle name="Comma 270 6" xfId="36120" xr:uid="{00000000-0005-0000-0000-00007F1D0000}"/>
    <cellStyle name="Comma 271" xfId="10782" xr:uid="{00000000-0005-0000-0000-0000801D0000}"/>
    <cellStyle name="Comma 271 2" xfId="16311" xr:uid="{00000000-0005-0000-0000-0000811D0000}"/>
    <cellStyle name="Comma 271 2 2" xfId="20521" xr:uid="{00000000-0005-0000-0000-0000821D0000}"/>
    <cellStyle name="Comma 271 2 2 2" xfId="33774" xr:uid="{00000000-0005-0000-0000-0000831D0000}"/>
    <cellStyle name="Comma 271 2 2 3" xfId="36561" xr:uid="{00000000-0005-0000-0000-0000841D0000}"/>
    <cellStyle name="Comma 271 2 3" xfId="20224" xr:uid="{00000000-0005-0000-0000-0000851D0000}"/>
    <cellStyle name="Comma 271 2 4" xfId="33480" xr:uid="{00000000-0005-0000-0000-0000861D0000}"/>
    <cellStyle name="Comma 271 2 5" xfId="36267" xr:uid="{00000000-0005-0000-0000-0000871D0000}"/>
    <cellStyle name="Comma 271 3" xfId="20374" xr:uid="{00000000-0005-0000-0000-0000881D0000}"/>
    <cellStyle name="Comma 271 3 2" xfId="33628" xr:uid="{00000000-0005-0000-0000-0000891D0000}"/>
    <cellStyle name="Comma 271 3 3" xfId="36415" xr:uid="{00000000-0005-0000-0000-00008A1D0000}"/>
    <cellStyle name="Comma 271 4" xfId="20075" xr:uid="{00000000-0005-0000-0000-00008B1D0000}"/>
    <cellStyle name="Comma 271 5" xfId="33333" xr:uid="{00000000-0005-0000-0000-00008C1D0000}"/>
    <cellStyle name="Comma 271 6" xfId="36121" xr:uid="{00000000-0005-0000-0000-00008D1D0000}"/>
    <cellStyle name="Comma 272" xfId="10784" xr:uid="{00000000-0005-0000-0000-00008E1D0000}"/>
    <cellStyle name="Comma 272 2" xfId="16313" xr:uid="{00000000-0005-0000-0000-00008F1D0000}"/>
    <cellStyle name="Comma 272 2 2" xfId="20523" xr:uid="{00000000-0005-0000-0000-0000901D0000}"/>
    <cellStyle name="Comma 272 2 2 2" xfId="33776" xr:uid="{00000000-0005-0000-0000-0000911D0000}"/>
    <cellStyle name="Comma 272 2 2 3" xfId="36563" xr:uid="{00000000-0005-0000-0000-0000921D0000}"/>
    <cellStyle name="Comma 272 2 3" xfId="20226" xr:uid="{00000000-0005-0000-0000-0000931D0000}"/>
    <cellStyle name="Comma 272 2 4" xfId="33482" xr:uid="{00000000-0005-0000-0000-0000941D0000}"/>
    <cellStyle name="Comma 272 2 5" xfId="36269" xr:uid="{00000000-0005-0000-0000-0000951D0000}"/>
    <cellStyle name="Comma 272 3" xfId="20376" xr:uid="{00000000-0005-0000-0000-0000961D0000}"/>
    <cellStyle name="Comma 272 3 2" xfId="33630" xr:uid="{00000000-0005-0000-0000-0000971D0000}"/>
    <cellStyle name="Comma 272 3 3" xfId="36417" xr:uid="{00000000-0005-0000-0000-0000981D0000}"/>
    <cellStyle name="Comma 272 4" xfId="20077" xr:uid="{00000000-0005-0000-0000-0000991D0000}"/>
    <cellStyle name="Comma 272 5" xfId="33335" xr:uid="{00000000-0005-0000-0000-00009A1D0000}"/>
    <cellStyle name="Comma 272 6" xfId="36123" xr:uid="{00000000-0005-0000-0000-00009B1D0000}"/>
    <cellStyle name="Comma 273" xfId="10791" xr:uid="{00000000-0005-0000-0000-00009C1D0000}"/>
    <cellStyle name="Comma 273 2" xfId="16320" xr:uid="{00000000-0005-0000-0000-00009D1D0000}"/>
    <cellStyle name="Comma 273 2 2" xfId="20530" xr:uid="{00000000-0005-0000-0000-00009E1D0000}"/>
    <cellStyle name="Comma 273 2 2 2" xfId="33783" xr:uid="{00000000-0005-0000-0000-00009F1D0000}"/>
    <cellStyle name="Comma 273 2 2 3" xfId="36570" xr:uid="{00000000-0005-0000-0000-0000A01D0000}"/>
    <cellStyle name="Comma 273 2 3" xfId="20233" xr:uid="{00000000-0005-0000-0000-0000A11D0000}"/>
    <cellStyle name="Comma 273 2 4" xfId="33489" xr:uid="{00000000-0005-0000-0000-0000A21D0000}"/>
    <cellStyle name="Comma 273 2 5" xfId="36276" xr:uid="{00000000-0005-0000-0000-0000A31D0000}"/>
    <cellStyle name="Comma 273 3" xfId="20383" xr:uid="{00000000-0005-0000-0000-0000A41D0000}"/>
    <cellStyle name="Comma 273 3 2" xfId="33637" xr:uid="{00000000-0005-0000-0000-0000A51D0000}"/>
    <cellStyle name="Comma 273 3 3" xfId="36424" xr:uid="{00000000-0005-0000-0000-0000A61D0000}"/>
    <cellStyle name="Comma 273 4" xfId="20084" xr:uid="{00000000-0005-0000-0000-0000A71D0000}"/>
    <cellStyle name="Comma 273 5" xfId="33342" xr:uid="{00000000-0005-0000-0000-0000A81D0000}"/>
    <cellStyle name="Comma 273 6" xfId="36130" xr:uid="{00000000-0005-0000-0000-0000A91D0000}"/>
    <cellStyle name="Comma 274" xfId="10793" xr:uid="{00000000-0005-0000-0000-0000AA1D0000}"/>
    <cellStyle name="Comma 274 2" xfId="16322" xr:uid="{00000000-0005-0000-0000-0000AB1D0000}"/>
    <cellStyle name="Comma 274 2 2" xfId="20532" xr:uid="{00000000-0005-0000-0000-0000AC1D0000}"/>
    <cellStyle name="Comma 274 2 2 2" xfId="33785" xr:uid="{00000000-0005-0000-0000-0000AD1D0000}"/>
    <cellStyle name="Comma 274 2 2 3" xfId="36572" xr:uid="{00000000-0005-0000-0000-0000AE1D0000}"/>
    <cellStyle name="Comma 274 2 3" xfId="20235" xr:uid="{00000000-0005-0000-0000-0000AF1D0000}"/>
    <cellStyle name="Comma 274 2 4" xfId="33491" xr:uid="{00000000-0005-0000-0000-0000B01D0000}"/>
    <cellStyle name="Comma 274 2 5" xfId="36278" xr:uid="{00000000-0005-0000-0000-0000B11D0000}"/>
    <cellStyle name="Comma 274 3" xfId="20385" xr:uid="{00000000-0005-0000-0000-0000B21D0000}"/>
    <cellStyle name="Comma 274 3 2" xfId="33639" xr:uid="{00000000-0005-0000-0000-0000B31D0000}"/>
    <cellStyle name="Comma 274 3 3" xfId="36426" xr:uid="{00000000-0005-0000-0000-0000B41D0000}"/>
    <cellStyle name="Comma 274 4" xfId="20086" xr:uid="{00000000-0005-0000-0000-0000B51D0000}"/>
    <cellStyle name="Comma 274 5" xfId="33344" xr:uid="{00000000-0005-0000-0000-0000B61D0000}"/>
    <cellStyle name="Comma 274 6" xfId="36132" xr:uid="{00000000-0005-0000-0000-0000B71D0000}"/>
    <cellStyle name="Comma 275" xfId="10794" xr:uid="{00000000-0005-0000-0000-0000B81D0000}"/>
    <cellStyle name="Comma 275 2" xfId="16323" xr:uid="{00000000-0005-0000-0000-0000B91D0000}"/>
    <cellStyle name="Comma 275 2 2" xfId="20533" xr:uid="{00000000-0005-0000-0000-0000BA1D0000}"/>
    <cellStyle name="Comma 275 2 2 2" xfId="33786" xr:uid="{00000000-0005-0000-0000-0000BB1D0000}"/>
    <cellStyle name="Comma 275 2 2 3" xfId="36573" xr:uid="{00000000-0005-0000-0000-0000BC1D0000}"/>
    <cellStyle name="Comma 275 2 3" xfId="20236" xr:uid="{00000000-0005-0000-0000-0000BD1D0000}"/>
    <cellStyle name="Comma 275 2 4" xfId="33492" xr:uid="{00000000-0005-0000-0000-0000BE1D0000}"/>
    <cellStyle name="Comma 275 2 5" xfId="36279" xr:uid="{00000000-0005-0000-0000-0000BF1D0000}"/>
    <cellStyle name="Comma 275 3" xfId="20386" xr:uid="{00000000-0005-0000-0000-0000C01D0000}"/>
    <cellStyle name="Comma 275 3 2" xfId="33640" xr:uid="{00000000-0005-0000-0000-0000C11D0000}"/>
    <cellStyle name="Comma 275 3 3" xfId="36427" xr:uid="{00000000-0005-0000-0000-0000C21D0000}"/>
    <cellStyle name="Comma 275 4" xfId="20087" xr:uid="{00000000-0005-0000-0000-0000C31D0000}"/>
    <cellStyle name="Comma 275 5" xfId="33345" xr:uid="{00000000-0005-0000-0000-0000C41D0000}"/>
    <cellStyle name="Comma 275 6" xfId="36133" xr:uid="{00000000-0005-0000-0000-0000C51D0000}"/>
    <cellStyle name="Comma 276" xfId="9587" xr:uid="{00000000-0005-0000-0000-0000C61D0000}"/>
    <cellStyle name="Comma 277" xfId="10656" xr:uid="{00000000-0005-0000-0000-0000C71D0000}"/>
    <cellStyle name="Comma 278" xfId="11300" xr:uid="{00000000-0005-0000-0000-0000C81D0000}"/>
    <cellStyle name="Comma 279" xfId="10857" xr:uid="{00000000-0005-0000-0000-0000C91D0000}"/>
    <cellStyle name="Comma 28" xfId="193" xr:uid="{00000000-0005-0000-0000-0000CA1D0000}"/>
    <cellStyle name="Comma 28 2" xfId="486" xr:uid="{00000000-0005-0000-0000-0000CB1D0000}"/>
    <cellStyle name="Comma 28 2 2" xfId="11180" xr:uid="{00000000-0005-0000-0000-0000CC1D0000}"/>
    <cellStyle name="Comma 28 3" xfId="1119" xr:uid="{00000000-0005-0000-0000-0000CD1D0000}"/>
    <cellStyle name="Comma 28 3 2" xfId="17684" xr:uid="{00000000-0005-0000-0000-0000CE1D0000}"/>
    <cellStyle name="Comma 28 3 3" xfId="10504" xr:uid="{00000000-0005-0000-0000-0000CF1D0000}"/>
    <cellStyle name="Comma 28 4" xfId="1424" xr:uid="{00000000-0005-0000-0000-0000D01D0000}"/>
    <cellStyle name="Comma 28 4 2" xfId="37534" xr:uid="{00000000-0005-0000-0000-0000D11D0000}"/>
    <cellStyle name="Comma 28 5" xfId="3987" xr:uid="{00000000-0005-0000-0000-0000D21D0000}"/>
    <cellStyle name="Comma 280" xfId="10413" xr:uid="{00000000-0005-0000-0000-0000D31D0000}"/>
    <cellStyle name="Comma 281" xfId="11195" xr:uid="{00000000-0005-0000-0000-0000D41D0000}"/>
    <cellStyle name="Comma 282" xfId="10928" xr:uid="{00000000-0005-0000-0000-0000D51D0000}"/>
    <cellStyle name="Comma 283" xfId="10509" xr:uid="{00000000-0005-0000-0000-0000D61D0000}"/>
    <cellStyle name="Comma 284" xfId="10073" xr:uid="{00000000-0005-0000-0000-0000D71D0000}"/>
    <cellStyle name="Comma 285" xfId="11104" xr:uid="{00000000-0005-0000-0000-0000D81D0000}"/>
    <cellStyle name="Comma 286" xfId="11381" xr:uid="{00000000-0005-0000-0000-0000D91D0000}"/>
    <cellStyle name="Comma 287" xfId="12030" xr:uid="{00000000-0005-0000-0000-0000DA1D0000}"/>
    <cellStyle name="Comma 288" xfId="17420" xr:uid="{00000000-0005-0000-0000-0000DB1D0000}"/>
    <cellStyle name="Comma 288 2" xfId="29951" xr:uid="{00000000-0005-0000-0000-0000DC1D0000}"/>
    <cellStyle name="Comma 289" xfId="30592" xr:uid="{00000000-0005-0000-0000-0000DD1D0000}"/>
    <cellStyle name="Comma 29" xfId="194" xr:uid="{00000000-0005-0000-0000-0000DE1D0000}"/>
    <cellStyle name="Comma 29 2" xfId="487" xr:uid="{00000000-0005-0000-0000-0000DF1D0000}"/>
    <cellStyle name="Comma 29 2 2" xfId="11005" xr:uid="{00000000-0005-0000-0000-0000E01D0000}"/>
    <cellStyle name="Comma 29 2 3" xfId="14416" xr:uid="{00000000-0005-0000-0000-0000E11D0000}"/>
    <cellStyle name="Comma 29 2 3 2" xfId="27101" xr:uid="{00000000-0005-0000-0000-0000E21D0000}"/>
    <cellStyle name="Comma 29 2 4" xfId="18648" xr:uid="{00000000-0005-0000-0000-0000E31D0000}"/>
    <cellStyle name="Comma 29 2 5" xfId="22550" xr:uid="{00000000-0005-0000-0000-0000E41D0000}"/>
    <cellStyle name="Comma 29 2 6" xfId="7922" xr:uid="{00000000-0005-0000-0000-0000E51D0000}"/>
    <cellStyle name="Comma 29 3" xfId="1123" xr:uid="{00000000-0005-0000-0000-0000E61D0000}"/>
    <cellStyle name="Comma 29 3 2" xfId="15259" xr:uid="{00000000-0005-0000-0000-0000E71D0000}"/>
    <cellStyle name="Comma 29 3 2 2" xfId="19183" xr:uid="{00000000-0005-0000-0000-0000E81D0000}"/>
    <cellStyle name="Comma 29 3 2 3" xfId="32301" xr:uid="{00000000-0005-0000-0000-0000E91D0000}"/>
    <cellStyle name="Comma 29 3 2 4" xfId="35318" xr:uid="{00000000-0005-0000-0000-0000EA1D0000}"/>
    <cellStyle name="Comma 29 3 3" xfId="17685" xr:uid="{00000000-0005-0000-0000-0000EB1D0000}"/>
    <cellStyle name="Comma 29 3 4" xfId="31038" xr:uid="{00000000-0005-0000-0000-0000EC1D0000}"/>
    <cellStyle name="Comma 29 3 5" xfId="34452" xr:uid="{00000000-0005-0000-0000-0000ED1D0000}"/>
    <cellStyle name="Comma 29 3 6" xfId="8845" xr:uid="{00000000-0005-0000-0000-0000EE1D0000}"/>
    <cellStyle name="Comma 29 4" xfId="1425" xr:uid="{00000000-0005-0000-0000-0000EF1D0000}"/>
    <cellStyle name="Comma 29 4 2" xfId="9673" xr:uid="{00000000-0005-0000-0000-0000F01D0000}"/>
    <cellStyle name="Comma 29 4 3" xfId="37535" xr:uid="{00000000-0005-0000-0000-0000F11D0000}"/>
    <cellStyle name="Comma 29 5" xfId="11004" xr:uid="{00000000-0005-0000-0000-0000F21D0000}"/>
    <cellStyle name="Comma 29 6" xfId="6760" xr:uid="{00000000-0005-0000-0000-0000F31D0000}"/>
    <cellStyle name="Comma 29 6 2" xfId="13324" xr:uid="{00000000-0005-0000-0000-0000F41D0000}"/>
    <cellStyle name="Comma 29 6 2 2" xfId="26059" xr:uid="{00000000-0005-0000-0000-0000F51D0000}"/>
    <cellStyle name="Comma 29 6 3" xfId="21491" xr:uid="{00000000-0005-0000-0000-0000F61D0000}"/>
    <cellStyle name="Comma 29 7" xfId="12272" xr:uid="{00000000-0005-0000-0000-0000F71D0000}"/>
    <cellStyle name="Comma 29 7 2" xfId="25018" xr:uid="{00000000-0005-0000-0000-0000F81D0000}"/>
    <cellStyle name="Comma 29 8" xfId="3988" xr:uid="{00000000-0005-0000-0000-0000F91D0000}"/>
    <cellStyle name="Comma 290" xfId="34259" xr:uid="{00000000-0005-0000-0000-0000FA1D0000}"/>
    <cellStyle name="Comma 291" xfId="34270" xr:uid="{00000000-0005-0000-0000-0000FB1D0000}"/>
    <cellStyle name="Comma 292" xfId="34273" xr:uid="{00000000-0005-0000-0000-0000FC1D0000}"/>
    <cellStyle name="Comma 293" xfId="34264" xr:uid="{00000000-0005-0000-0000-0000FD1D0000}"/>
    <cellStyle name="Comma 294" xfId="34261" xr:uid="{00000000-0005-0000-0000-0000FE1D0000}"/>
    <cellStyle name="Comma 295" xfId="34278" xr:uid="{00000000-0005-0000-0000-0000FF1D0000}"/>
    <cellStyle name="Comma 296" xfId="34281" xr:uid="{00000000-0005-0000-0000-0000001E0000}"/>
    <cellStyle name="Comma 297" xfId="34284" xr:uid="{00000000-0005-0000-0000-0000011E0000}"/>
    <cellStyle name="Comma 298" xfId="34287" xr:uid="{00000000-0005-0000-0000-0000021E0000}"/>
    <cellStyle name="Comma 299" xfId="34295" xr:uid="{00000000-0005-0000-0000-0000031E0000}"/>
    <cellStyle name="Comma 3" xfId="10" xr:uid="{00000000-0005-0000-0000-0000041E0000}"/>
    <cellStyle name="Comma 3 10" xfId="3121" xr:uid="{00000000-0005-0000-0000-0000051E0000}"/>
    <cellStyle name="Comma 3 10 2" xfId="6103" xr:uid="{00000000-0005-0000-0000-0000061E0000}"/>
    <cellStyle name="Comma 3 11" xfId="3141" xr:uid="{00000000-0005-0000-0000-0000071E0000}"/>
    <cellStyle name="Comma 3 11 2" xfId="7833" xr:uid="{00000000-0005-0000-0000-0000081E0000}"/>
    <cellStyle name="Comma 3 11 2 2" xfId="14328" xr:uid="{00000000-0005-0000-0000-0000091E0000}"/>
    <cellStyle name="Comma 3 11 2 2 2" xfId="27028" xr:uid="{00000000-0005-0000-0000-00000A1E0000}"/>
    <cellStyle name="Comma 3 11 2 3" xfId="22520" xr:uid="{00000000-0005-0000-0000-00000B1E0000}"/>
    <cellStyle name="Comma 3 11 3" xfId="8755" xr:uid="{00000000-0005-0000-0000-00000C1E0000}"/>
    <cellStyle name="Comma 3 11 3 2" xfId="15170" xr:uid="{00000000-0005-0000-0000-00000D1E0000}"/>
    <cellStyle name="Comma 3 11 3 2 2" xfId="27832" xr:uid="{00000000-0005-0000-0000-00000E1E0000}"/>
    <cellStyle name="Comma 3 11 3 3" xfId="22809" xr:uid="{00000000-0005-0000-0000-00000F1E0000}"/>
    <cellStyle name="Comma 3 11 4" xfId="6612" xr:uid="{00000000-0005-0000-0000-0000101E0000}"/>
    <cellStyle name="Comma 3 11 4 2" xfId="13200" xr:uid="{00000000-0005-0000-0000-0000111E0000}"/>
    <cellStyle name="Comma 3 11 4 2 2" xfId="25944" xr:uid="{00000000-0005-0000-0000-0000121E0000}"/>
    <cellStyle name="Comma 3 11 4 3" xfId="21353" xr:uid="{00000000-0005-0000-0000-0000131E0000}"/>
    <cellStyle name="Comma 3 11 5" xfId="12132" xr:uid="{00000000-0005-0000-0000-0000141E0000}"/>
    <cellStyle name="Comma 3 11 5 2" xfId="24877" xr:uid="{00000000-0005-0000-0000-0000151E0000}"/>
    <cellStyle name="Comma 3 11 6" xfId="21009" xr:uid="{00000000-0005-0000-0000-0000161E0000}"/>
    <cellStyle name="Comma 3 12" xfId="2210" xr:uid="{00000000-0005-0000-0000-0000171E0000}"/>
    <cellStyle name="Comma 3 12 2" xfId="7798" xr:uid="{00000000-0005-0000-0000-0000181E0000}"/>
    <cellStyle name="Comma 3 12 2 2" xfId="14293" xr:uid="{00000000-0005-0000-0000-0000191E0000}"/>
    <cellStyle name="Comma 3 12 2 2 2" xfId="27007" xr:uid="{00000000-0005-0000-0000-00001A1E0000}"/>
    <cellStyle name="Comma 3 12 2 3" xfId="22500" xr:uid="{00000000-0005-0000-0000-00001B1E0000}"/>
    <cellStyle name="Comma 3 12 3" xfId="8645" xr:uid="{00000000-0005-0000-0000-00001C1E0000}"/>
    <cellStyle name="Comma 3 12 3 2" xfId="15130" xr:uid="{00000000-0005-0000-0000-00001D1E0000}"/>
    <cellStyle name="Comma 3 12 3 2 2" xfId="27799" xr:uid="{00000000-0005-0000-0000-00001E1E0000}"/>
    <cellStyle name="Comma 3 12 3 3" xfId="22713" xr:uid="{00000000-0005-0000-0000-00001F1E0000}"/>
    <cellStyle name="Comma 3 12 4" xfId="6438" xr:uid="{00000000-0005-0000-0000-0000201E0000}"/>
    <cellStyle name="Comma 3 12 4 2" xfId="13061" xr:uid="{00000000-0005-0000-0000-0000211E0000}"/>
    <cellStyle name="Comma 3 12 4 2 2" xfId="25807" xr:uid="{00000000-0005-0000-0000-0000221E0000}"/>
    <cellStyle name="Comma 3 12 4 3" xfId="21187" xr:uid="{00000000-0005-0000-0000-0000231E0000}"/>
    <cellStyle name="Comma 3 12 5" xfId="12049" xr:uid="{00000000-0005-0000-0000-0000241E0000}"/>
    <cellStyle name="Comma 3 12 5 2" xfId="24794" xr:uid="{00000000-0005-0000-0000-0000251E0000}"/>
    <cellStyle name="Comma 3 12 6" xfId="20919" xr:uid="{00000000-0005-0000-0000-0000261E0000}"/>
    <cellStyle name="Comma 3 13" xfId="7756" xr:uid="{00000000-0005-0000-0000-0000271E0000}"/>
    <cellStyle name="Comma 3 14" xfId="7780" xr:uid="{00000000-0005-0000-0000-0000281E0000}"/>
    <cellStyle name="Comma 3 14 2" xfId="14275" xr:uid="{00000000-0005-0000-0000-0000291E0000}"/>
    <cellStyle name="Comma 3 14 2 2" xfId="26989" xr:uid="{00000000-0005-0000-0000-00002A1E0000}"/>
    <cellStyle name="Comma 3 14 3" xfId="22482" xr:uid="{00000000-0005-0000-0000-00002B1E0000}"/>
    <cellStyle name="Comma 3 15" xfId="8627" xr:uid="{00000000-0005-0000-0000-00002C1E0000}"/>
    <cellStyle name="Comma 3 15 2" xfId="15112" xr:uid="{00000000-0005-0000-0000-00002D1E0000}"/>
    <cellStyle name="Comma 3 15 2 2" xfId="27782" xr:uid="{00000000-0005-0000-0000-00002E1E0000}"/>
    <cellStyle name="Comma 3 15 3" xfId="22696" xr:uid="{00000000-0005-0000-0000-00002F1E0000}"/>
    <cellStyle name="Comma 3 16" xfId="6418" xr:uid="{00000000-0005-0000-0000-0000301E0000}"/>
    <cellStyle name="Comma 3 16 2" xfId="13041" xr:uid="{00000000-0005-0000-0000-0000311E0000}"/>
    <cellStyle name="Comma 3 16 2 2" xfId="25787" xr:uid="{00000000-0005-0000-0000-0000321E0000}"/>
    <cellStyle name="Comma 3 16 3" xfId="21167" xr:uid="{00000000-0005-0000-0000-0000331E0000}"/>
    <cellStyle name="Comma 3 17" xfId="12043" xr:uid="{00000000-0005-0000-0000-0000341E0000}"/>
    <cellStyle name="Comma 3 17 2" xfId="24788" xr:uid="{00000000-0005-0000-0000-0000351E0000}"/>
    <cellStyle name="Comma 3 18" xfId="37050" xr:uid="{00000000-0005-0000-0000-0000361E0000}"/>
    <cellStyle name="Comma 3 19" xfId="2190" xr:uid="{00000000-0005-0000-0000-0000371E0000}"/>
    <cellStyle name="Comma 3 2" xfId="196" xr:uid="{00000000-0005-0000-0000-0000381E0000}"/>
    <cellStyle name="Comma 3 2 2" xfId="197" xr:uid="{00000000-0005-0000-0000-0000391E0000}"/>
    <cellStyle name="Comma 3 2 2 2" xfId="734" xr:uid="{00000000-0005-0000-0000-00003A1E0000}"/>
    <cellStyle name="Comma 3 2 2 2 2" xfId="6267" xr:uid="{00000000-0005-0000-0000-00003B1E0000}"/>
    <cellStyle name="Comma 3 2 2 2 3" xfId="9934" xr:uid="{00000000-0005-0000-0000-00003C1E0000}"/>
    <cellStyle name="Comma 3 2 2 2 4" xfId="3990" xr:uid="{00000000-0005-0000-0000-00003D1E0000}"/>
    <cellStyle name="Comma 3 2 2 3" xfId="1111" xr:uid="{00000000-0005-0000-0000-00003E1E0000}"/>
    <cellStyle name="Comma 3 2 2 3 2" xfId="10715" xr:uid="{00000000-0005-0000-0000-00003F1E0000}"/>
    <cellStyle name="Comma 3 2 2 3 2 2" xfId="16260" xr:uid="{00000000-0005-0000-0000-0000401E0000}"/>
    <cellStyle name="Comma 3 2 2 3 2 2 2" xfId="20471" xr:uid="{00000000-0005-0000-0000-0000411E0000}"/>
    <cellStyle name="Comma 3 2 2 3 2 2 2 2" xfId="33724" xr:uid="{00000000-0005-0000-0000-0000421E0000}"/>
    <cellStyle name="Comma 3 2 2 3 2 2 2 3" xfId="36511" xr:uid="{00000000-0005-0000-0000-0000431E0000}"/>
    <cellStyle name="Comma 3 2 2 3 2 2 3" xfId="20172" xr:uid="{00000000-0005-0000-0000-0000441E0000}"/>
    <cellStyle name="Comma 3 2 2 3 2 2 3 2" xfId="33429" xr:uid="{00000000-0005-0000-0000-0000451E0000}"/>
    <cellStyle name="Comma 3 2 2 3 2 2 3 3" xfId="36217" xr:uid="{00000000-0005-0000-0000-0000461E0000}"/>
    <cellStyle name="Comma 3 2 2 3 2 2 4" xfId="19886" xr:uid="{00000000-0005-0000-0000-0000471E0000}"/>
    <cellStyle name="Comma 3 2 2 3 2 2 5" xfId="33025" xr:uid="{00000000-0005-0000-0000-0000481E0000}"/>
    <cellStyle name="Comma 3 2 2 3 2 2 6" xfId="35968" xr:uid="{00000000-0005-0000-0000-0000491E0000}"/>
    <cellStyle name="Comma 3 2 2 3 2 3" xfId="20324" xr:uid="{00000000-0005-0000-0000-00004A1E0000}"/>
    <cellStyle name="Comma 3 2 2 3 2 3 2" xfId="33578" xr:uid="{00000000-0005-0000-0000-00004B1E0000}"/>
    <cellStyle name="Comma 3 2 2 3 2 3 3" xfId="36365" xr:uid="{00000000-0005-0000-0000-00004C1E0000}"/>
    <cellStyle name="Comma 3 2 2 3 2 4" xfId="20016" xr:uid="{00000000-0005-0000-0000-00004D1E0000}"/>
    <cellStyle name="Comma 3 2 2 3 2 4 2" xfId="33280" xr:uid="{00000000-0005-0000-0000-00004E1E0000}"/>
    <cellStyle name="Comma 3 2 2 3 2 4 3" xfId="36072" xr:uid="{00000000-0005-0000-0000-00004F1E0000}"/>
    <cellStyle name="Comma 3 2 2 3 2 5" xfId="18784" xr:uid="{00000000-0005-0000-0000-0000501E0000}"/>
    <cellStyle name="Comma 3 2 2 3 2 6" xfId="32031" xr:uid="{00000000-0005-0000-0000-0000511E0000}"/>
    <cellStyle name="Comma 3 2 2 3 2 7" xfId="35122" xr:uid="{00000000-0005-0000-0000-0000521E0000}"/>
    <cellStyle name="Comma 3 2 2 3 3" xfId="10367" xr:uid="{00000000-0005-0000-0000-0000531E0000}"/>
    <cellStyle name="Comma 3 2 2 3 3 2" xfId="16108" xr:uid="{00000000-0005-0000-0000-0000541E0000}"/>
    <cellStyle name="Comma 3 2 2 3 3 2 2" xfId="20417" xr:uid="{00000000-0005-0000-0000-0000551E0000}"/>
    <cellStyle name="Comma 3 2 2 3 3 2 3" xfId="33670" xr:uid="{00000000-0005-0000-0000-0000561E0000}"/>
    <cellStyle name="Comma 3 2 2 3 3 2 4" xfId="36457" xr:uid="{00000000-0005-0000-0000-0000571E0000}"/>
    <cellStyle name="Comma 3 2 2 3 3 3" xfId="20118" xr:uid="{00000000-0005-0000-0000-0000581E0000}"/>
    <cellStyle name="Comma 3 2 2 3 3 3 2" xfId="33375" xr:uid="{00000000-0005-0000-0000-0000591E0000}"/>
    <cellStyle name="Comma 3 2 2 3 3 3 3" xfId="36163" xr:uid="{00000000-0005-0000-0000-00005A1E0000}"/>
    <cellStyle name="Comma 3 2 2 3 3 4" xfId="19090" xr:uid="{00000000-0005-0000-0000-00005B1E0000}"/>
    <cellStyle name="Comma 3 2 2 3 3 5" xfId="32212" xr:uid="{00000000-0005-0000-0000-00005C1E0000}"/>
    <cellStyle name="Comma 3 2 2 3 3 6" xfId="35231" xr:uid="{00000000-0005-0000-0000-00005D1E0000}"/>
    <cellStyle name="Comma 3 2 2 3 4" xfId="18970" xr:uid="{00000000-0005-0000-0000-00005E1E0000}"/>
    <cellStyle name="Comma 3 2 2 3 4 2" xfId="20270" xr:uid="{00000000-0005-0000-0000-00005F1E0000}"/>
    <cellStyle name="Comma 3 2 2 3 4 2 2" xfId="33524" xr:uid="{00000000-0005-0000-0000-0000601E0000}"/>
    <cellStyle name="Comma 3 2 2 3 4 2 3" xfId="36311" xr:uid="{00000000-0005-0000-0000-0000611E0000}"/>
    <cellStyle name="Comma 3 2 2 3 4 3" xfId="32151" xr:uid="{00000000-0005-0000-0000-0000621E0000}"/>
    <cellStyle name="Comma 3 2 2 3 4 4" xfId="35171" xr:uid="{00000000-0005-0000-0000-0000631E0000}"/>
    <cellStyle name="Comma 3 2 2 3 5" xfId="19955" xr:uid="{00000000-0005-0000-0000-0000641E0000}"/>
    <cellStyle name="Comma 3 2 2 3 5 2" xfId="33165" xr:uid="{00000000-0005-0000-0000-0000651E0000}"/>
    <cellStyle name="Comma 3 2 2 3 5 3" xfId="36017" xr:uid="{00000000-0005-0000-0000-0000661E0000}"/>
    <cellStyle name="Comma 3 2 2 3 6" xfId="17473" xr:uid="{00000000-0005-0000-0000-0000671E0000}"/>
    <cellStyle name="Comma 3 2 2 3 7" xfId="30793" xr:uid="{00000000-0005-0000-0000-0000681E0000}"/>
    <cellStyle name="Comma 3 2 2 3 8" xfId="34346" xr:uid="{00000000-0005-0000-0000-0000691E0000}"/>
    <cellStyle name="Comma 3 2 2 3 9" xfId="6105" xr:uid="{00000000-0005-0000-0000-00006A1E0000}"/>
    <cellStyle name="Comma 3 2 2 4" xfId="981" xr:uid="{00000000-0005-0000-0000-00006B1E0000}"/>
    <cellStyle name="Comma 3 2 2 4 2" xfId="10665" xr:uid="{00000000-0005-0000-0000-00006C1E0000}"/>
    <cellStyle name="Comma 3 2 2 4 2 2" xfId="18649" xr:uid="{00000000-0005-0000-0000-00006D1E0000}"/>
    <cellStyle name="Comma 3 2 2 4 3" xfId="14307" xr:uid="{00000000-0005-0000-0000-00006E1E0000}"/>
    <cellStyle name="Comma 3 2 2 4 3 2" xfId="27020" xr:uid="{00000000-0005-0000-0000-00006F1E0000}"/>
    <cellStyle name="Comma 3 2 2 4 4" xfId="22512" xr:uid="{00000000-0005-0000-0000-0000701E0000}"/>
    <cellStyle name="Comma 3 2 2 4 5" xfId="7812" xr:uid="{00000000-0005-0000-0000-0000711E0000}"/>
    <cellStyle name="Comma 3 2 2 5" xfId="1291" xr:uid="{00000000-0005-0000-0000-0000721E0000}"/>
    <cellStyle name="Comma 3 2 2 5 2" xfId="15145" xr:uid="{00000000-0005-0000-0000-0000731E0000}"/>
    <cellStyle name="Comma 3 2 2 5 2 2" xfId="27813" xr:uid="{00000000-0005-0000-0000-0000741E0000}"/>
    <cellStyle name="Comma 3 2 2 5 3" xfId="17687" xr:uid="{00000000-0005-0000-0000-0000751E0000}"/>
    <cellStyle name="Comma 3 2 2 5 4" xfId="22740" xr:uid="{00000000-0005-0000-0000-0000761E0000}"/>
    <cellStyle name="Comma 3 2 2 5 5" xfId="8674" xr:uid="{00000000-0005-0000-0000-0000771E0000}"/>
    <cellStyle name="Comma 3 2 2 6" xfId="1335" xr:uid="{00000000-0005-0000-0000-0000781E0000}"/>
    <cellStyle name="Comma 3 2 2 6 2" xfId="9674" xr:uid="{00000000-0005-0000-0000-0000791E0000}"/>
    <cellStyle name="Comma 3 2 2 6 3" xfId="37538" xr:uid="{00000000-0005-0000-0000-00007A1E0000}"/>
    <cellStyle name="Comma 3 2 2 7" xfId="6498" xr:uid="{00000000-0005-0000-0000-00007B1E0000}"/>
    <cellStyle name="Comma 3 2 2 7 2" xfId="13096" xr:uid="{00000000-0005-0000-0000-00007C1E0000}"/>
    <cellStyle name="Comma 3 2 2 7 2 2" xfId="25841" xr:uid="{00000000-0005-0000-0000-00007D1E0000}"/>
    <cellStyle name="Comma 3 2 2 7 3" xfId="21242" xr:uid="{00000000-0005-0000-0000-00007E1E0000}"/>
    <cellStyle name="Comma 3 2 2 8" xfId="12088" xr:uid="{00000000-0005-0000-0000-00007F1E0000}"/>
    <cellStyle name="Comma 3 2 2 8 2" xfId="24833" xr:uid="{00000000-0005-0000-0000-0000801E0000}"/>
    <cellStyle name="Comma 3 2 2 9" xfId="2704" xr:uid="{00000000-0005-0000-0000-0000811E0000}"/>
    <cellStyle name="Comma 3 2 3" xfId="489" xr:uid="{00000000-0005-0000-0000-0000821E0000}"/>
    <cellStyle name="Comma 3 2 3 10" xfId="3123" xr:uid="{00000000-0005-0000-0000-0000831E0000}"/>
    <cellStyle name="Comma 3 2 3 11" xfId="37349" xr:uid="{00000000-0005-0000-0000-0000841E0000}"/>
    <cellStyle name="Comma 3 2 3 12" xfId="37658" xr:uid="{00000000-0005-0000-0000-0000851E0000}"/>
    <cellStyle name="Comma 3 2 3 13" xfId="37952" xr:uid="{00000000-0005-0000-0000-0000861E0000}"/>
    <cellStyle name="Comma 3 2 3 2" xfId="982" xr:uid="{00000000-0005-0000-0000-0000871E0000}"/>
    <cellStyle name="Comma 3 2 3 2 2" xfId="6268" xr:uid="{00000000-0005-0000-0000-0000881E0000}"/>
    <cellStyle name="Comma 3 2 3 2 3" xfId="18711" xr:uid="{00000000-0005-0000-0000-0000891E0000}"/>
    <cellStyle name="Comma 3 2 3 2 4" xfId="3991" xr:uid="{00000000-0005-0000-0000-00008A1E0000}"/>
    <cellStyle name="Comma 3 2 3 3" xfId="6235" xr:uid="{00000000-0005-0000-0000-00008B1E0000}"/>
    <cellStyle name="Comma 3 2 3 3 2" xfId="17688" xr:uid="{00000000-0005-0000-0000-00008C1E0000}"/>
    <cellStyle name="Comma 3 2 3 4" xfId="7827" xr:uid="{00000000-0005-0000-0000-00008D1E0000}"/>
    <cellStyle name="Comma 3 2 3 4 2" xfId="14322" xr:uid="{00000000-0005-0000-0000-00008E1E0000}"/>
    <cellStyle name="Comma 3 2 3 4 2 2" xfId="27024" xr:uid="{00000000-0005-0000-0000-00008F1E0000}"/>
    <cellStyle name="Comma 3 2 3 4 3" xfId="22516" xr:uid="{00000000-0005-0000-0000-0000901E0000}"/>
    <cellStyle name="Comma 3 2 3 5" xfId="8749" xr:uid="{00000000-0005-0000-0000-0000911E0000}"/>
    <cellStyle name="Comma 3 2 3 5 2" xfId="15164" xr:uid="{00000000-0005-0000-0000-0000921E0000}"/>
    <cellStyle name="Comma 3 2 3 5 2 2" xfId="27827" xr:uid="{00000000-0005-0000-0000-0000931E0000}"/>
    <cellStyle name="Comma 3 2 3 5 3" xfId="22804" xr:uid="{00000000-0005-0000-0000-0000941E0000}"/>
    <cellStyle name="Comma 3 2 3 6" xfId="9933" xr:uid="{00000000-0005-0000-0000-0000951E0000}"/>
    <cellStyle name="Comma 3 2 3 7" xfId="6603" xr:uid="{00000000-0005-0000-0000-0000961E0000}"/>
    <cellStyle name="Comma 3 2 3 7 2" xfId="13192" xr:uid="{00000000-0005-0000-0000-0000971E0000}"/>
    <cellStyle name="Comma 3 2 3 7 2 2" xfId="25937" xr:uid="{00000000-0005-0000-0000-0000981E0000}"/>
    <cellStyle name="Comma 3 2 3 7 3" xfId="21346" xr:uid="{00000000-0005-0000-0000-0000991E0000}"/>
    <cellStyle name="Comma 3 2 3 8" xfId="12125" xr:uid="{00000000-0005-0000-0000-00009A1E0000}"/>
    <cellStyle name="Comma 3 2 3 8 2" xfId="24870" xr:uid="{00000000-0005-0000-0000-00009B1E0000}"/>
    <cellStyle name="Comma 3 2 3 9" xfId="21005" xr:uid="{00000000-0005-0000-0000-00009C1E0000}"/>
    <cellStyle name="Comma 3 2 4" xfId="733" xr:uid="{00000000-0005-0000-0000-00009D1E0000}"/>
    <cellStyle name="Comma 3 2 4 2" xfId="3992" xr:uid="{00000000-0005-0000-0000-00009E1E0000}"/>
    <cellStyle name="Comma 3 2 4 2 2" xfId="20058" xr:uid="{00000000-0005-0000-0000-00009F1E0000}"/>
    <cellStyle name="Comma 3 2 4 3" xfId="7834" xr:uid="{00000000-0005-0000-0000-0000A01E0000}"/>
    <cellStyle name="Comma 3 2 4 3 2" xfId="14329" xr:uid="{00000000-0005-0000-0000-0000A11E0000}"/>
    <cellStyle name="Comma 3 2 4 3 2 2" xfId="27029" xr:uid="{00000000-0005-0000-0000-0000A21E0000}"/>
    <cellStyle name="Comma 3 2 4 3 3" xfId="22521" xr:uid="{00000000-0005-0000-0000-0000A31E0000}"/>
    <cellStyle name="Comma 3 2 4 4" xfId="8756" xr:uid="{00000000-0005-0000-0000-0000A41E0000}"/>
    <cellStyle name="Comma 3 2 4 4 2" xfId="15171" xr:uid="{00000000-0005-0000-0000-0000A51E0000}"/>
    <cellStyle name="Comma 3 2 4 4 2 2" xfId="27833" xr:uid="{00000000-0005-0000-0000-0000A61E0000}"/>
    <cellStyle name="Comma 3 2 4 4 3" xfId="22810" xr:uid="{00000000-0005-0000-0000-0000A71E0000}"/>
    <cellStyle name="Comma 3 2 4 5" xfId="10762" xr:uid="{00000000-0005-0000-0000-0000A81E0000}"/>
    <cellStyle name="Comma 3 2 4 6" xfId="6613" xr:uid="{00000000-0005-0000-0000-0000A91E0000}"/>
    <cellStyle name="Comma 3 2 4 6 2" xfId="13201" xr:uid="{00000000-0005-0000-0000-0000AA1E0000}"/>
    <cellStyle name="Comma 3 2 4 6 2 2" xfId="25945" xr:uid="{00000000-0005-0000-0000-0000AB1E0000}"/>
    <cellStyle name="Comma 3 2 4 6 3" xfId="21354" xr:uid="{00000000-0005-0000-0000-0000AC1E0000}"/>
    <cellStyle name="Comma 3 2 4 7" xfId="12133" xr:uid="{00000000-0005-0000-0000-0000AD1E0000}"/>
    <cellStyle name="Comma 3 2 4 7 2" xfId="24878" xr:uid="{00000000-0005-0000-0000-0000AE1E0000}"/>
    <cellStyle name="Comma 3 2 4 8" xfId="21010" xr:uid="{00000000-0005-0000-0000-0000AF1E0000}"/>
    <cellStyle name="Comma 3 2 4 9" xfId="3142" xr:uid="{00000000-0005-0000-0000-0000B01E0000}"/>
    <cellStyle name="Comma 3 2 5" xfId="980" xr:uid="{00000000-0005-0000-0000-0000B11E0000}"/>
    <cellStyle name="Comma 3 2 5 2" xfId="6104" xr:uid="{00000000-0005-0000-0000-0000B21E0000}"/>
    <cellStyle name="Comma 3 2 5 3" xfId="18586" xr:uid="{00000000-0005-0000-0000-0000B31E0000}"/>
    <cellStyle name="Comma 3 2 5 4" xfId="3162" xr:uid="{00000000-0005-0000-0000-0000B41E0000}"/>
    <cellStyle name="Comma 3 2 6" xfId="1272" xr:uid="{00000000-0005-0000-0000-0000B51E0000}"/>
    <cellStyle name="Comma 3 2 6 2" xfId="7923" xr:uid="{00000000-0005-0000-0000-0000B61E0000}"/>
    <cellStyle name="Comma 3 2 6 2 2" xfId="14417" xr:uid="{00000000-0005-0000-0000-0000B71E0000}"/>
    <cellStyle name="Comma 3 2 6 2 2 2" xfId="27102" xr:uid="{00000000-0005-0000-0000-0000B81E0000}"/>
    <cellStyle name="Comma 3 2 6 2 3" xfId="22551" xr:uid="{00000000-0005-0000-0000-0000B91E0000}"/>
    <cellStyle name="Comma 3 2 6 3" xfId="8846" xr:uid="{00000000-0005-0000-0000-0000BA1E0000}"/>
    <cellStyle name="Comma 3 2 6 3 2" xfId="15260" xr:uid="{00000000-0005-0000-0000-0000BB1E0000}"/>
    <cellStyle name="Comma 3 2 6 3 2 2" xfId="27916" xr:uid="{00000000-0005-0000-0000-0000BC1E0000}"/>
    <cellStyle name="Comma 3 2 6 3 3" xfId="22882" xr:uid="{00000000-0005-0000-0000-0000BD1E0000}"/>
    <cellStyle name="Comma 3 2 6 4" xfId="6761" xr:uid="{00000000-0005-0000-0000-0000BE1E0000}"/>
    <cellStyle name="Comma 3 2 6 4 2" xfId="13325" xr:uid="{00000000-0005-0000-0000-0000BF1E0000}"/>
    <cellStyle name="Comma 3 2 6 4 2 2" xfId="26060" xr:uid="{00000000-0005-0000-0000-0000C01E0000}"/>
    <cellStyle name="Comma 3 2 6 4 3" xfId="21492" xr:uid="{00000000-0005-0000-0000-0000C11E0000}"/>
    <cellStyle name="Comma 3 2 6 5" xfId="12273" xr:uid="{00000000-0005-0000-0000-0000C21E0000}"/>
    <cellStyle name="Comma 3 2 6 5 2" xfId="25019" xr:uid="{00000000-0005-0000-0000-0000C31E0000}"/>
    <cellStyle name="Comma 3 2 6 6" xfId="18927" xr:uid="{00000000-0005-0000-0000-0000C41E0000}"/>
    <cellStyle name="Comma 3 2 6 7" xfId="21039" xr:uid="{00000000-0005-0000-0000-0000C51E0000}"/>
    <cellStyle name="Comma 3 2 6 8" xfId="3989" xr:uid="{00000000-0005-0000-0000-0000C61E0000}"/>
    <cellStyle name="Comma 3 2 6 9" xfId="37823" xr:uid="{00000000-0005-0000-0000-0000C71E0000}"/>
    <cellStyle name="Comma 3 2 7" xfId="9606" xr:uid="{00000000-0005-0000-0000-0000C81E0000}"/>
    <cellStyle name="Comma 3 2 7 2" xfId="19184" xr:uid="{00000000-0005-0000-0000-0000C91E0000}"/>
    <cellStyle name="Comma 3 2 7 2 2" xfId="32302" xr:uid="{00000000-0005-0000-0000-0000CA1E0000}"/>
    <cellStyle name="Comma 3 2 7 2 3" xfId="35319" xr:uid="{00000000-0005-0000-0000-0000CB1E0000}"/>
    <cellStyle name="Comma 3 2 7 3" xfId="17686" xr:uid="{00000000-0005-0000-0000-0000CC1E0000}"/>
    <cellStyle name="Comma 3 2 7 4" xfId="31039" xr:uid="{00000000-0005-0000-0000-0000CD1E0000}"/>
    <cellStyle name="Comma 3 2 7 5" xfId="34453" xr:uid="{00000000-0005-0000-0000-0000CE1E0000}"/>
    <cellStyle name="Comma 3 2 7 6" xfId="37537" xr:uid="{00000000-0005-0000-0000-0000CF1E0000}"/>
    <cellStyle name="Comma 3 2 7 7" xfId="37906" xr:uid="{00000000-0005-0000-0000-0000D01E0000}"/>
    <cellStyle name="Comma 3 2 8" xfId="2211" xr:uid="{00000000-0005-0000-0000-0000D11E0000}"/>
    <cellStyle name="Comma 3 20" xfId="37334" xr:uid="{00000000-0005-0000-0000-0000D21E0000}"/>
    <cellStyle name="Comma 3 21" xfId="37844" xr:uid="{00000000-0005-0000-0000-0000D31E0000}"/>
    <cellStyle name="Comma 3 22" xfId="38116" xr:uid="{00000000-0005-0000-0000-0000D41E0000}"/>
    <cellStyle name="Comma 3 3" xfId="382" xr:uid="{00000000-0005-0000-0000-0000D51E0000}"/>
    <cellStyle name="Comma 3 3 2" xfId="606" xr:uid="{00000000-0005-0000-0000-0000D61E0000}"/>
    <cellStyle name="Comma 3 3 2 2" xfId="1301" xr:uid="{00000000-0005-0000-0000-0000D71E0000}"/>
    <cellStyle name="Comma 3 3 2 3" xfId="9935" xr:uid="{00000000-0005-0000-0000-0000D81E0000}"/>
    <cellStyle name="Comma 3 3 2 4" xfId="2705" xr:uid="{00000000-0005-0000-0000-0000D91E0000}"/>
    <cellStyle name="Comma 3 3 2 5" xfId="37698" xr:uid="{00000000-0005-0000-0000-0000DA1E0000}"/>
    <cellStyle name="Comma 3 3 2 6" xfId="37990" xr:uid="{00000000-0005-0000-0000-0000DB1E0000}"/>
    <cellStyle name="Comma 3 3 3" xfId="735" xr:uid="{00000000-0005-0000-0000-0000DC1E0000}"/>
    <cellStyle name="Comma 3 3 3 2" xfId="6106" xr:uid="{00000000-0005-0000-0000-0000DD1E0000}"/>
    <cellStyle name="Comma 3 3 3 2 2" xfId="20066" xr:uid="{00000000-0005-0000-0000-0000DE1E0000}"/>
    <cellStyle name="Comma 3 3 3 3" xfId="18650" xr:uid="{00000000-0005-0000-0000-0000DF1E0000}"/>
    <cellStyle name="Comma 3 3 3 4" xfId="3157" xr:uid="{00000000-0005-0000-0000-0000E01E0000}"/>
    <cellStyle name="Comma 3 3 3 5" xfId="37352" xr:uid="{00000000-0005-0000-0000-0000E11E0000}"/>
    <cellStyle name="Comma 3 3 4" xfId="983" xr:uid="{00000000-0005-0000-0000-0000E21E0000}"/>
    <cellStyle name="Comma 3 3 4 2" xfId="17689" xr:uid="{00000000-0005-0000-0000-0000E31E0000}"/>
    <cellStyle name="Comma 3 3 5" xfId="1282" xr:uid="{00000000-0005-0000-0000-0000E41E0000}"/>
    <cellStyle name="Comma 3 3 6" xfId="2212" xr:uid="{00000000-0005-0000-0000-0000E51E0000}"/>
    <cellStyle name="Comma 3 3 6 2" xfId="37650" xr:uid="{00000000-0005-0000-0000-0000E61E0000}"/>
    <cellStyle name="Comma 3 3 6 3" xfId="37944" xr:uid="{00000000-0005-0000-0000-0000E71E0000}"/>
    <cellStyle name="Comma 3 4" xfId="195" xr:uid="{00000000-0005-0000-0000-0000E81E0000}"/>
    <cellStyle name="Comma 3 4 2" xfId="984" xr:uid="{00000000-0005-0000-0000-0000E91E0000}"/>
    <cellStyle name="Comma 3 4 2 2" xfId="10714" xr:uid="{00000000-0005-0000-0000-0000EA1E0000}"/>
    <cellStyle name="Comma 3 4 2 2 2" xfId="16259" xr:uid="{00000000-0005-0000-0000-0000EB1E0000}"/>
    <cellStyle name="Comma 3 4 2 2 2 2" xfId="20470" xr:uid="{00000000-0005-0000-0000-0000EC1E0000}"/>
    <cellStyle name="Comma 3 4 2 2 2 2 2" xfId="33723" xr:uid="{00000000-0005-0000-0000-0000ED1E0000}"/>
    <cellStyle name="Comma 3 4 2 2 2 2 3" xfId="36510" xr:uid="{00000000-0005-0000-0000-0000EE1E0000}"/>
    <cellStyle name="Comma 3 4 2 2 2 3" xfId="20171" xr:uid="{00000000-0005-0000-0000-0000EF1E0000}"/>
    <cellStyle name="Comma 3 4 2 2 2 3 2" xfId="33428" xr:uid="{00000000-0005-0000-0000-0000F01E0000}"/>
    <cellStyle name="Comma 3 4 2 2 2 3 3" xfId="36216" xr:uid="{00000000-0005-0000-0000-0000F11E0000}"/>
    <cellStyle name="Comma 3 4 2 2 2 4" xfId="19885" xr:uid="{00000000-0005-0000-0000-0000F21E0000}"/>
    <cellStyle name="Comma 3 4 2 2 2 5" xfId="33024" xr:uid="{00000000-0005-0000-0000-0000F31E0000}"/>
    <cellStyle name="Comma 3 4 2 2 2 6" xfId="35967" xr:uid="{00000000-0005-0000-0000-0000F41E0000}"/>
    <cellStyle name="Comma 3 4 2 2 3" xfId="20323" xr:uid="{00000000-0005-0000-0000-0000F51E0000}"/>
    <cellStyle name="Comma 3 4 2 2 3 2" xfId="33577" xr:uid="{00000000-0005-0000-0000-0000F61E0000}"/>
    <cellStyle name="Comma 3 4 2 2 3 3" xfId="36364" xr:uid="{00000000-0005-0000-0000-0000F71E0000}"/>
    <cellStyle name="Comma 3 4 2 2 4" xfId="20015" xr:uid="{00000000-0005-0000-0000-0000F81E0000}"/>
    <cellStyle name="Comma 3 4 2 2 4 2" xfId="33279" xr:uid="{00000000-0005-0000-0000-0000F91E0000}"/>
    <cellStyle name="Comma 3 4 2 2 4 3" xfId="36071" xr:uid="{00000000-0005-0000-0000-0000FA1E0000}"/>
    <cellStyle name="Comma 3 4 2 2 5" xfId="18783" xr:uid="{00000000-0005-0000-0000-0000FB1E0000}"/>
    <cellStyle name="Comma 3 4 2 2 6" xfId="32030" xr:uid="{00000000-0005-0000-0000-0000FC1E0000}"/>
    <cellStyle name="Comma 3 4 2 2 7" xfId="35121" xr:uid="{00000000-0005-0000-0000-0000FD1E0000}"/>
    <cellStyle name="Comma 3 4 2 3" xfId="10366" xr:uid="{00000000-0005-0000-0000-0000FE1E0000}"/>
    <cellStyle name="Comma 3 4 2 3 2" xfId="16107" xr:uid="{00000000-0005-0000-0000-0000FF1E0000}"/>
    <cellStyle name="Comma 3 4 2 3 2 2" xfId="20416" xr:uid="{00000000-0005-0000-0000-0000001F0000}"/>
    <cellStyle name="Comma 3 4 2 3 2 3" xfId="33669" xr:uid="{00000000-0005-0000-0000-0000011F0000}"/>
    <cellStyle name="Comma 3 4 2 3 2 4" xfId="36456" xr:uid="{00000000-0005-0000-0000-0000021F0000}"/>
    <cellStyle name="Comma 3 4 2 3 3" xfId="20117" xr:uid="{00000000-0005-0000-0000-0000031F0000}"/>
    <cellStyle name="Comma 3 4 2 3 3 2" xfId="33374" xr:uid="{00000000-0005-0000-0000-0000041F0000}"/>
    <cellStyle name="Comma 3 4 2 3 3 3" xfId="36162" xr:uid="{00000000-0005-0000-0000-0000051F0000}"/>
    <cellStyle name="Comma 3 4 2 3 4" xfId="19089" xr:uid="{00000000-0005-0000-0000-0000061F0000}"/>
    <cellStyle name="Comma 3 4 2 3 5" xfId="32211" xr:uid="{00000000-0005-0000-0000-0000071F0000}"/>
    <cellStyle name="Comma 3 4 2 3 6" xfId="35230" xr:uid="{00000000-0005-0000-0000-0000081F0000}"/>
    <cellStyle name="Comma 3 4 2 4" xfId="11073" xr:uid="{00000000-0005-0000-0000-0000091F0000}"/>
    <cellStyle name="Comma 3 4 2 4 2" xfId="20269" xr:uid="{00000000-0005-0000-0000-00000A1F0000}"/>
    <cellStyle name="Comma 3 4 2 4 2 2" xfId="33523" xr:uid="{00000000-0005-0000-0000-00000B1F0000}"/>
    <cellStyle name="Comma 3 4 2 4 2 3" xfId="36310" xr:uid="{00000000-0005-0000-0000-00000C1F0000}"/>
    <cellStyle name="Comma 3 4 2 4 3" xfId="18969" xr:uid="{00000000-0005-0000-0000-00000D1F0000}"/>
    <cellStyle name="Comma 3 4 2 4 4" xfId="32150" xr:uid="{00000000-0005-0000-0000-00000E1F0000}"/>
    <cellStyle name="Comma 3 4 2 4 5" xfId="35170" xr:uid="{00000000-0005-0000-0000-00000F1F0000}"/>
    <cellStyle name="Comma 3 4 2 5" xfId="19954" xr:uid="{00000000-0005-0000-0000-0000101F0000}"/>
    <cellStyle name="Comma 3 4 2 5 2" xfId="33164" xr:uid="{00000000-0005-0000-0000-0000111F0000}"/>
    <cellStyle name="Comma 3 4 2 5 3" xfId="36016" xr:uid="{00000000-0005-0000-0000-0000121F0000}"/>
    <cellStyle name="Comma 3 4 2 6" xfId="17472" xr:uid="{00000000-0005-0000-0000-0000131F0000}"/>
    <cellStyle name="Comma 3 4 2 7" xfId="30792" xr:uid="{00000000-0005-0000-0000-0000141F0000}"/>
    <cellStyle name="Comma 3 4 2 8" xfId="34345" xr:uid="{00000000-0005-0000-0000-0000151F0000}"/>
    <cellStyle name="Comma 3 4 2 9" xfId="3993" xr:uid="{00000000-0005-0000-0000-0000161F0000}"/>
    <cellStyle name="Comma 3 4 3" xfId="1426" xr:uid="{00000000-0005-0000-0000-0000171F0000}"/>
    <cellStyle name="Comma 3 4 3 2" xfId="9932" xr:uid="{00000000-0005-0000-0000-0000181F0000}"/>
    <cellStyle name="Comma 3 4 4" xfId="10991" xr:uid="{00000000-0005-0000-0000-0000191F0000}"/>
    <cellStyle name="Comma 3 4 4 2" xfId="17690" xr:uid="{00000000-0005-0000-0000-00001A1F0000}"/>
    <cellStyle name="Comma 3 4 5" xfId="2213" xr:uid="{00000000-0005-0000-0000-00001B1F0000}"/>
    <cellStyle name="Comma 3 4 6" xfId="37345" xr:uid="{00000000-0005-0000-0000-00001C1F0000}"/>
    <cellStyle name="Comma 3 4 7" xfId="37536" xr:uid="{00000000-0005-0000-0000-00001D1F0000}"/>
    <cellStyle name="Comma 3 4 8" xfId="37905" xr:uid="{00000000-0005-0000-0000-00001E1F0000}"/>
    <cellStyle name="Comma 3 5" xfId="488" xr:uid="{00000000-0005-0000-0000-00001F1F0000}"/>
    <cellStyle name="Comma 3 5 10" xfId="37951" xr:uid="{00000000-0005-0000-0000-0000201F0000}"/>
    <cellStyle name="Comma 3 5 2" xfId="979" xr:uid="{00000000-0005-0000-0000-0000211F0000}"/>
    <cellStyle name="Comma 3 5 2 10" xfId="3994" xr:uid="{00000000-0005-0000-0000-0000221F0000}"/>
    <cellStyle name="Comma 3 5 2 2" xfId="6266" xr:uid="{00000000-0005-0000-0000-0000231F0000}"/>
    <cellStyle name="Comma 3 5 2 3" xfId="7924" xr:uid="{00000000-0005-0000-0000-0000241F0000}"/>
    <cellStyle name="Comma 3 5 2 3 2" xfId="14418" xr:uid="{00000000-0005-0000-0000-0000251F0000}"/>
    <cellStyle name="Comma 3 5 2 3 2 2" xfId="27103" xr:uid="{00000000-0005-0000-0000-0000261F0000}"/>
    <cellStyle name="Comma 3 5 2 3 3" xfId="22552" xr:uid="{00000000-0005-0000-0000-0000271F0000}"/>
    <cellStyle name="Comma 3 5 2 4" xfId="8847" xr:uid="{00000000-0005-0000-0000-0000281F0000}"/>
    <cellStyle name="Comma 3 5 2 4 2" xfId="15261" xr:uid="{00000000-0005-0000-0000-0000291F0000}"/>
    <cellStyle name="Comma 3 5 2 4 2 2" xfId="27917" xr:uid="{00000000-0005-0000-0000-00002A1F0000}"/>
    <cellStyle name="Comma 3 5 2 4 3" xfId="22883" xr:uid="{00000000-0005-0000-0000-00002B1F0000}"/>
    <cellStyle name="Comma 3 5 2 5" xfId="6762" xr:uid="{00000000-0005-0000-0000-00002C1F0000}"/>
    <cellStyle name="Comma 3 5 2 5 2" xfId="13326" xr:uid="{00000000-0005-0000-0000-00002D1F0000}"/>
    <cellStyle name="Comma 3 5 2 5 2 2" xfId="26061" xr:uid="{00000000-0005-0000-0000-00002E1F0000}"/>
    <cellStyle name="Comma 3 5 2 5 3" xfId="21493" xr:uid="{00000000-0005-0000-0000-00002F1F0000}"/>
    <cellStyle name="Comma 3 5 2 6" xfId="12274" xr:uid="{00000000-0005-0000-0000-0000301F0000}"/>
    <cellStyle name="Comma 3 5 2 6 2" xfId="25020" xr:uid="{00000000-0005-0000-0000-0000311F0000}"/>
    <cellStyle name="Comma 3 5 2 7" xfId="19185" xr:uid="{00000000-0005-0000-0000-0000321F0000}"/>
    <cellStyle name="Comma 3 5 2 8" xfId="32303" xr:uid="{00000000-0005-0000-0000-0000331F0000}"/>
    <cellStyle name="Comma 3 5 2 9" xfId="35321" xr:uid="{00000000-0005-0000-0000-0000341F0000}"/>
    <cellStyle name="Comma 3 5 3" xfId="10674" xr:uid="{00000000-0005-0000-0000-0000351F0000}"/>
    <cellStyle name="Comma 3 5 4" xfId="11029" xr:uid="{00000000-0005-0000-0000-0000361F0000}"/>
    <cellStyle name="Comma 3 5 5" xfId="17691" xr:uid="{00000000-0005-0000-0000-0000371F0000}"/>
    <cellStyle name="Comma 3 5 6" xfId="31040" xr:uid="{00000000-0005-0000-0000-0000381F0000}"/>
    <cellStyle name="Comma 3 5 7" xfId="34454" xr:uid="{00000000-0005-0000-0000-0000391F0000}"/>
    <cellStyle name="Comma 3 5 8" xfId="2214" xr:uid="{00000000-0005-0000-0000-00003A1F0000}"/>
    <cellStyle name="Comma 3 5 9" xfId="37657" xr:uid="{00000000-0005-0000-0000-00003B1F0000}"/>
    <cellStyle name="Comma 3 6" xfId="732" xr:uid="{00000000-0005-0000-0000-00003C1F0000}"/>
    <cellStyle name="Comma 3 6 2" xfId="826" xr:uid="{00000000-0005-0000-0000-00003D1F0000}"/>
    <cellStyle name="Comma 3 6 2 2" xfId="6312" xr:uid="{00000000-0005-0000-0000-00003E1F0000}"/>
    <cellStyle name="Comma 3 6 2 3" xfId="20050" xr:uid="{00000000-0005-0000-0000-00003F1F0000}"/>
    <cellStyle name="Comma 3 6 2 4" xfId="3995" xr:uid="{00000000-0005-0000-0000-0000401F0000}"/>
    <cellStyle name="Comma 3 6 3" xfId="10750" xr:uid="{00000000-0005-0000-0000-0000411F0000}"/>
    <cellStyle name="Comma 3 7" xfId="1256" xr:uid="{00000000-0005-0000-0000-0000421F0000}"/>
    <cellStyle name="Comma 3 7 2" xfId="2215" xr:uid="{00000000-0005-0000-0000-0000431F0000}"/>
    <cellStyle name="Comma 3 7 3" xfId="37820" xr:uid="{00000000-0005-0000-0000-0000441F0000}"/>
    <cellStyle name="Comma 3 7 4" xfId="38092" xr:uid="{00000000-0005-0000-0000-0000451F0000}"/>
    <cellStyle name="Comma 3 8" xfId="2216" xr:uid="{00000000-0005-0000-0000-0000461F0000}"/>
    <cellStyle name="Comma 3 8 2" xfId="3996" xr:uid="{00000000-0005-0000-0000-0000471F0000}"/>
    <cellStyle name="Comma 3 8 3" xfId="37413" xr:uid="{00000000-0005-0000-0000-0000481F0000}"/>
    <cellStyle name="Comma 3 9" xfId="198" xr:uid="{00000000-0005-0000-0000-0000491F0000}"/>
    <cellStyle name="Comma 3 9 2" xfId="3997" xr:uid="{00000000-0005-0000-0000-00004A1F0000}"/>
    <cellStyle name="Comma 3 9 3" xfId="7811" xr:uid="{00000000-0005-0000-0000-00004B1F0000}"/>
    <cellStyle name="Comma 3 9 3 2" xfId="14306" xr:uid="{00000000-0005-0000-0000-00004C1F0000}"/>
    <cellStyle name="Comma 3 9 3 2 2" xfId="27019" xr:uid="{00000000-0005-0000-0000-00004D1F0000}"/>
    <cellStyle name="Comma 3 9 3 3" xfId="22511" xr:uid="{00000000-0005-0000-0000-00004E1F0000}"/>
    <cellStyle name="Comma 3 9 4" xfId="8673" xr:uid="{00000000-0005-0000-0000-00004F1F0000}"/>
    <cellStyle name="Comma 3 9 4 2" xfId="15144" xr:uid="{00000000-0005-0000-0000-0000501F0000}"/>
    <cellStyle name="Comma 3 9 4 2 2" xfId="27812" xr:uid="{00000000-0005-0000-0000-0000511F0000}"/>
    <cellStyle name="Comma 3 9 4 3" xfId="22739" xr:uid="{00000000-0005-0000-0000-0000521F0000}"/>
    <cellStyle name="Comma 3 9 5" xfId="6497" xr:uid="{00000000-0005-0000-0000-0000531F0000}"/>
    <cellStyle name="Comma 3 9 5 2" xfId="13095" xr:uid="{00000000-0005-0000-0000-0000541F0000}"/>
    <cellStyle name="Comma 3 9 5 2 2" xfId="25840" xr:uid="{00000000-0005-0000-0000-0000551F0000}"/>
    <cellStyle name="Comma 3 9 5 3" xfId="21241" xr:uid="{00000000-0005-0000-0000-0000561F0000}"/>
    <cellStyle name="Comma 3 9 6" xfId="12087" xr:uid="{00000000-0005-0000-0000-0000571F0000}"/>
    <cellStyle name="Comma 3 9 6 2" xfId="24832" xr:uid="{00000000-0005-0000-0000-0000581F0000}"/>
    <cellStyle name="Comma 3 9 7" xfId="20943" xr:uid="{00000000-0005-0000-0000-0000591F0000}"/>
    <cellStyle name="Comma 3 9 8" xfId="2703" xr:uid="{00000000-0005-0000-0000-00005A1F0000}"/>
    <cellStyle name="Comma 3_2011 Budget-Production Schedule_BorooOption1D" xfId="6107" xr:uid="{00000000-0005-0000-0000-00005B1F0000}"/>
    <cellStyle name="Comma 30" xfId="199" xr:uid="{00000000-0005-0000-0000-00005C1F0000}"/>
    <cellStyle name="Comma 30 2" xfId="490" xr:uid="{00000000-0005-0000-0000-00005D1F0000}"/>
    <cellStyle name="Comma 30 2 2" xfId="10391" xr:uid="{00000000-0005-0000-0000-00005E1F0000}"/>
    <cellStyle name="Comma 30 2 3" xfId="14419" xr:uid="{00000000-0005-0000-0000-00005F1F0000}"/>
    <cellStyle name="Comma 30 2 3 2" xfId="27104" xr:uid="{00000000-0005-0000-0000-0000601F0000}"/>
    <cellStyle name="Comma 30 2 4" xfId="18651" xr:uid="{00000000-0005-0000-0000-0000611F0000}"/>
    <cellStyle name="Comma 30 2 5" xfId="22553" xr:uid="{00000000-0005-0000-0000-0000621F0000}"/>
    <cellStyle name="Comma 30 2 6" xfId="7925" xr:uid="{00000000-0005-0000-0000-0000631F0000}"/>
    <cellStyle name="Comma 30 3" xfId="1127" xr:uid="{00000000-0005-0000-0000-0000641F0000}"/>
    <cellStyle name="Comma 30 3 2" xfId="15262" xr:uid="{00000000-0005-0000-0000-0000651F0000}"/>
    <cellStyle name="Comma 30 3 2 2" xfId="19186" xr:uid="{00000000-0005-0000-0000-0000661F0000}"/>
    <cellStyle name="Comma 30 3 2 3" xfId="32304" xr:uid="{00000000-0005-0000-0000-0000671F0000}"/>
    <cellStyle name="Comma 30 3 2 4" xfId="35322" xr:uid="{00000000-0005-0000-0000-0000681F0000}"/>
    <cellStyle name="Comma 30 3 3" xfId="17692" xr:uid="{00000000-0005-0000-0000-0000691F0000}"/>
    <cellStyle name="Comma 30 3 4" xfId="31041" xr:uid="{00000000-0005-0000-0000-00006A1F0000}"/>
    <cellStyle name="Comma 30 3 5" xfId="34455" xr:uid="{00000000-0005-0000-0000-00006B1F0000}"/>
    <cellStyle name="Comma 30 3 6" xfId="8848" xr:uid="{00000000-0005-0000-0000-00006C1F0000}"/>
    <cellStyle name="Comma 30 4" xfId="1427" xr:uid="{00000000-0005-0000-0000-00006D1F0000}"/>
    <cellStyle name="Comma 30 4 2" xfId="9675" xr:uid="{00000000-0005-0000-0000-00006E1F0000}"/>
    <cellStyle name="Comma 30 4 3" xfId="37539" xr:uid="{00000000-0005-0000-0000-00006F1F0000}"/>
    <cellStyle name="Comma 30 5" xfId="11190" xr:uid="{00000000-0005-0000-0000-0000701F0000}"/>
    <cellStyle name="Comma 30 6" xfId="6763" xr:uid="{00000000-0005-0000-0000-0000711F0000}"/>
    <cellStyle name="Comma 30 6 2" xfId="13327" xr:uid="{00000000-0005-0000-0000-0000721F0000}"/>
    <cellStyle name="Comma 30 6 2 2" xfId="26062" xr:uid="{00000000-0005-0000-0000-0000731F0000}"/>
    <cellStyle name="Comma 30 6 3" xfId="21494" xr:uid="{00000000-0005-0000-0000-0000741F0000}"/>
    <cellStyle name="Comma 30 7" xfId="12275" xr:uid="{00000000-0005-0000-0000-0000751F0000}"/>
    <cellStyle name="Comma 30 7 2" xfId="25021" xr:uid="{00000000-0005-0000-0000-0000761F0000}"/>
    <cellStyle name="Comma 30 8" xfId="3998" xr:uid="{00000000-0005-0000-0000-0000771F0000}"/>
    <cellStyle name="Comma 300" xfId="34297" xr:uid="{00000000-0005-0000-0000-0000781F0000}"/>
    <cellStyle name="Comma 301" xfId="36613" xr:uid="{00000000-0005-0000-0000-0000791F0000}"/>
    <cellStyle name="Comma 302" xfId="37289" xr:uid="{00000000-0005-0000-0000-00007A1F0000}"/>
    <cellStyle name="Comma 303" xfId="37292" xr:uid="{00000000-0005-0000-0000-00007B1F0000}"/>
    <cellStyle name="Comma 304" xfId="37311" xr:uid="{00000000-0005-0000-0000-00007C1F0000}"/>
    <cellStyle name="Comma 305" xfId="37316" xr:uid="{00000000-0005-0000-0000-00007D1F0000}"/>
    <cellStyle name="Comma 306" xfId="37315" xr:uid="{00000000-0005-0000-0000-00007E1F0000}"/>
    <cellStyle name="Comma 307" xfId="37843" xr:uid="{00000000-0005-0000-0000-00007F1F0000}"/>
    <cellStyle name="Comma 308" xfId="37845" xr:uid="{00000000-0005-0000-0000-0000801F0000}"/>
    <cellStyle name="Comma 309" xfId="37846" xr:uid="{00000000-0005-0000-0000-0000811F0000}"/>
    <cellStyle name="Comma 31" xfId="200" xr:uid="{00000000-0005-0000-0000-0000821F0000}"/>
    <cellStyle name="Comma 31 2" xfId="491" xr:uid="{00000000-0005-0000-0000-0000831F0000}"/>
    <cellStyle name="Comma 31 2 2" xfId="10517" xr:uid="{00000000-0005-0000-0000-0000841F0000}"/>
    <cellStyle name="Comma 31 2 3" xfId="14420" xr:uid="{00000000-0005-0000-0000-0000851F0000}"/>
    <cellStyle name="Comma 31 2 3 2" xfId="27105" xr:uid="{00000000-0005-0000-0000-0000861F0000}"/>
    <cellStyle name="Comma 31 2 4" xfId="18652" xr:uid="{00000000-0005-0000-0000-0000871F0000}"/>
    <cellStyle name="Comma 31 2 5" xfId="22554" xr:uid="{00000000-0005-0000-0000-0000881F0000}"/>
    <cellStyle name="Comma 31 2 6" xfId="7926" xr:uid="{00000000-0005-0000-0000-0000891F0000}"/>
    <cellStyle name="Comma 31 3" xfId="1125" xr:uid="{00000000-0005-0000-0000-00008A1F0000}"/>
    <cellStyle name="Comma 31 3 2" xfId="15263" xr:uid="{00000000-0005-0000-0000-00008B1F0000}"/>
    <cellStyle name="Comma 31 3 2 2" xfId="19187" xr:uid="{00000000-0005-0000-0000-00008C1F0000}"/>
    <cellStyle name="Comma 31 3 2 3" xfId="32305" xr:uid="{00000000-0005-0000-0000-00008D1F0000}"/>
    <cellStyle name="Comma 31 3 2 4" xfId="35323" xr:uid="{00000000-0005-0000-0000-00008E1F0000}"/>
    <cellStyle name="Comma 31 3 3" xfId="17693" xr:uid="{00000000-0005-0000-0000-00008F1F0000}"/>
    <cellStyle name="Comma 31 3 4" xfId="31042" xr:uid="{00000000-0005-0000-0000-0000901F0000}"/>
    <cellStyle name="Comma 31 3 5" xfId="34456" xr:uid="{00000000-0005-0000-0000-0000911F0000}"/>
    <cellStyle name="Comma 31 3 6" xfId="8849" xr:uid="{00000000-0005-0000-0000-0000921F0000}"/>
    <cellStyle name="Comma 31 4" xfId="1428" xr:uid="{00000000-0005-0000-0000-0000931F0000}"/>
    <cellStyle name="Comma 31 4 2" xfId="9676" xr:uid="{00000000-0005-0000-0000-0000941F0000}"/>
    <cellStyle name="Comma 31 4 3" xfId="37540" xr:uid="{00000000-0005-0000-0000-0000951F0000}"/>
    <cellStyle name="Comma 31 5" xfId="10804" xr:uid="{00000000-0005-0000-0000-0000961F0000}"/>
    <cellStyle name="Comma 31 6" xfId="6764" xr:uid="{00000000-0005-0000-0000-0000971F0000}"/>
    <cellStyle name="Comma 31 6 2" xfId="13328" xr:uid="{00000000-0005-0000-0000-0000981F0000}"/>
    <cellStyle name="Comma 31 6 2 2" xfId="26063" xr:uid="{00000000-0005-0000-0000-0000991F0000}"/>
    <cellStyle name="Comma 31 6 3" xfId="21495" xr:uid="{00000000-0005-0000-0000-00009A1F0000}"/>
    <cellStyle name="Comma 31 7" xfId="12276" xr:uid="{00000000-0005-0000-0000-00009B1F0000}"/>
    <cellStyle name="Comma 31 7 2" xfId="25022" xr:uid="{00000000-0005-0000-0000-00009C1F0000}"/>
    <cellStyle name="Comma 31 8" xfId="3999" xr:uid="{00000000-0005-0000-0000-00009D1F0000}"/>
    <cellStyle name="Comma 310" xfId="38111" xr:uid="{00000000-0005-0000-0000-00009E1F0000}"/>
    <cellStyle name="Comma 311" xfId="38117" xr:uid="{00000000-0005-0000-0000-00009F1F0000}"/>
    <cellStyle name="Comma 312" xfId="38122" xr:uid="{00000000-0005-0000-0000-0000A01F0000}"/>
    <cellStyle name="Comma 32" xfId="201" xr:uid="{00000000-0005-0000-0000-0000A11F0000}"/>
    <cellStyle name="Comma 32 2" xfId="492" xr:uid="{00000000-0005-0000-0000-0000A21F0000}"/>
    <cellStyle name="Comma 32 3" xfId="1128" xr:uid="{00000000-0005-0000-0000-0000A31F0000}"/>
    <cellStyle name="Comma 32 3 2" xfId="17694" xr:uid="{00000000-0005-0000-0000-0000A41F0000}"/>
    <cellStyle name="Comma 32 3 3" xfId="10272" xr:uid="{00000000-0005-0000-0000-0000A51F0000}"/>
    <cellStyle name="Comma 32 4" xfId="1429" xr:uid="{00000000-0005-0000-0000-0000A61F0000}"/>
    <cellStyle name="Comma 32 4 2" xfId="37541" xr:uid="{00000000-0005-0000-0000-0000A71F0000}"/>
    <cellStyle name="Comma 32 5" xfId="4000" xr:uid="{00000000-0005-0000-0000-0000A81F0000}"/>
    <cellStyle name="Comma 33" xfId="202" xr:uid="{00000000-0005-0000-0000-0000A91F0000}"/>
    <cellStyle name="Comma 33 2" xfId="493" xr:uid="{00000000-0005-0000-0000-0000AA1F0000}"/>
    <cellStyle name="Comma 33 3" xfId="1129" xr:uid="{00000000-0005-0000-0000-0000AB1F0000}"/>
    <cellStyle name="Comma 33 3 2" xfId="17695" xr:uid="{00000000-0005-0000-0000-0000AC1F0000}"/>
    <cellStyle name="Comma 33 3 3" xfId="10224" xr:uid="{00000000-0005-0000-0000-0000AD1F0000}"/>
    <cellStyle name="Comma 33 4" xfId="1430" xr:uid="{00000000-0005-0000-0000-0000AE1F0000}"/>
    <cellStyle name="Comma 33 4 2" xfId="37542" xr:uid="{00000000-0005-0000-0000-0000AF1F0000}"/>
    <cellStyle name="Comma 33 5" xfId="4001" xr:uid="{00000000-0005-0000-0000-0000B01F0000}"/>
    <cellStyle name="Comma 34" xfId="203" xr:uid="{00000000-0005-0000-0000-0000B11F0000}"/>
    <cellStyle name="Comma 34 2" xfId="494" xr:uid="{00000000-0005-0000-0000-0000B21F0000}"/>
    <cellStyle name="Comma 34 2 2" xfId="15041" xr:uid="{00000000-0005-0000-0000-0000B31F0000}"/>
    <cellStyle name="Comma 34 2 2 2" xfId="27712" xr:uid="{00000000-0005-0000-0000-0000B41F0000}"/>
    <cellStyle name="Comma 34 2 3" xfId="22629" xr:uid="{00000000-0005-0000-0000-0000B51F0000}"/>
    <cellStyle name="Comma 34 2 4" xfId="8555" xr:uid="{00000000-0005-0000-0000-0000B61F0000}"/>
    <cellStyle name="Comma 34 3" xfId="1130" xr:uid="{00000000-0005-0000-0000-0000B71F0000}"/>
    <cellStyle name="Comma 34 3 2" xfId="15882" xr:uid="{00000000-0005-0000-0000-0000B81F0000}"/>
    <cellStyle name="Comma 34 3 2 2" xfId="28523" xr:uid="{00000000-0005-0000-0000-0000B91F0000}"/>
    <cellStyle name="Comma 34 3 3" xfId="23498" xr:uid="{00000000-0005-0000-0000-0000BA1F0000}"/>
    <cellStyle name="Comma 34 3 4" xfId="9512" xr:uid="{00000000-0005-0000-0000-0000BB1F0000}"/>
    <cellStyle name="Comma 34 4" xfId="1431" xr:uid="{00000000-0005-0000-0000-0000BC1F0000}"/>
    <cellStyle name="Comma 34 4 2" xfId="9677" xr:uid="{00000000-0005-0000-0000-0000BD1F0000}"/>
    <cellStyle name="Comma 34 4 3" xfId="37543" xr:uid="{00000000-0005-0000-0000-0000BE1F0000}"/>
    <cellStyle name="Comma 34 5" xfId="10249" xr:uid="{00000000-0005-0000-0000-0000BF1F0000}"/>
    <cellStyle name="Comma 34 6" xfId="7654" xr:uid="{00000000-0005-0000-0000-0000C01F0000}"/>
    <cellStyle name="Comma 34 6 2" xfId="14157" xr:uid="{00000000-0005-0000-0000-0000C11F0000}"/>
    <cellStyle name="Comma 34 6 2 2" xfId="26885" xr:uid="{00000000-0005-0000-0000-0000C21F0000}"/>
    <cellStyle name="Comma 34 6 3" xfId="22378" xr:uid="{00000000-0005-0000-0000-0000C31F0000}"/>
    <cellStyle name="Comma 34 7" xfId="12959" xr:uid="{00000000-0005-0000-0000-0000C41F0000}"/>
    <cellStyle name="Comma 34 7 2" xfId="25705" xr:uid="{00000000-0005-0000-0000-0000C51F0000}"/>
    <cellStyle name="Comma 34 8" xfId="21087" xr:uid="{00000000-0005-0000-0000-0000C61F0000}"/>
    <cellStyle name="Comma 34 9" xfId="6041" xr:uid="{00000000-0005-0000-0000-0000C71F0000}"/>
    <cellStyle name="Comma 35" xfId="204" xr:uid="{00000000-0005-0000-0000-0000C81F0000}"/>
    <cellStyle name="Comma 35 2" xfId="495" xr:uid="{00000000-0005-0000-0000-0000C91F0000}"/>
    <cellStyle name="Comma 35 2 2" xfId="11238" xr:uid="{00000000-0005-0000-0000-0000CA1F0000}"/>
    <cellStyle name="Comma 35 2 3" xfId="15043" xr:uid="{00000000-0005-0000-0000-0000CB1F0000}"/>
    <cellStyle name="Comma 35 2 3 2" xfId="27714" xr:uid="{00000000-0005-0000-0000-0000CC1F0000}"/>
    <cellStyle name="Comma 35 2 4" xfId="22631" xr:uid="{00000000-0005-0000-0000-0000CD1F0000}"/>
    <cellStyle name="Comma 35 2 5" xfId="8557" xr:uid="{00000000-0005-0000-0000-0000CE1F0000}"/>
    <cellStyle name="Comma 35 3" xfId="1131" xr:uid="{00000000-0005-0000-0000-0000CF1F0000}"/>
    <cellStyle name="Comma 35 3 2" xfId="15884" xr:uid="{00000000-0005-0000-0000-0000D01F0000}"/>
    <cellStyle name="Comma 35 3 2 2" xfId="28525" xr:uid="{00000000-0005-0000-0000-0000D11F0000}"/>
    <cellStyle name="Comma 35 3 3" xfId="23500" xr:uid="{00000000-0005-0000-0000-0000D21F0000}"/>
    <cellStyle name="Comma 35 3 4" xfId="9514" xr:uid="{00000000-0005-0000-0000-0000D31F0000}"/>
    <cellStyle name="Comma 35 4" xfId="1432" xr:uid="{00000000-0005-0000-0000-0000D41F0000}"/>
    <cellStyle name="Comma 35 4 2" xfId="9678" xr:uid="{00000000-0005-0000-0000-0000D51F0000}"/>
    <cellStyle name="Comma 35 4 3" xfId="37544" xr:uid="{00000000-0005-0000-0000-0000D61F0000}"/>
    <cellStyle name="Comma 35 5" xfId="10380" xr:uid="{00000000-0005-0000-0000-0000D71F0000}"/>
    <cellStyle name="Comma 35 6" xfId="7656" xr:uid="{00000000-0005-0000-0000-0000D81F0000}"/>
    <cellStyle name="Comma 35 6 2" xfId="14159" xr:uid="{00000000-0005-0000-0000-0000D91F0000}"/>
    <cellStyle name="Comma 35 6 2 2" xfId="26887" xr:uid="{00000000-0005-0000-0000-0000DA1F0000}"/>
    <cellStyle name="Comma 35 6 3" xfId="22380" xr:uid="{00000000-0005-0000-0000-0000DB1F0000}"/>
    <cellStyle name="Comma 35 7" xfId="12962" xr:uid="{00000000-0005-0000-0000-0000DC1F0000}"/>
    <cellStyle name="Comma 35 7 2" xfId="25708" xr:uid="{00000000-0005-0000-0000-0000DD1F0000}"/>
    <cellStyle name="Comma 35 8" xfId="21089" xr:uid="{00000000-0005-0000-0000-0000DE1F0000}"/>
    <cellStyle name="Comma 35 9" xfId="6046" xr:uid="{00000000-0005-0000-0000-0000DF1F0000}"/>
    <cellStyle name="Comma 36" xfId="205" xr:uid="{00000000-0005-0000-0000-0000E01F0000}"/>
    <cellStyle name="Comma 36 2" xfId="496" xr:uid="{00000000-0005-0000-0000-0000E11F0000}"/>
    <cellStyle name="Comma 36 2 2" xfId="15045" xr:uid="{00000000-0005-0000-0000-0000E21F0000}"/>
    <cellStyle name="Comma 36 2 2 2" xfId="27716" xr:uid="{00000000-0005-0000-0000-0000E31F0000}"/>
    <cellStyle name="Comma 36 2 3" xfId="22633" xr:uid="{00000000-0005-0000-0000-0000E41F0000}"/>
    <cellStyle name="Comma 36 2 4" xfId="8559" xr:uid="{00000000-0005-0000-0000-0000E51F0000}"/>
    <cellStyle name="Comma 36 3" xfId="1132" xr:uid="{00000000-0005-0000-0000-0000E61F0000}"/>
    <cellStyle name="Comma 36 3 2" xfId="15886" xr:uid="{00000000-0005-0000-0000-0000E71F0000}"/>
    <cellStyle name="Comma 36 3 2 2" xfId="28527" xr:uid="{00000000-0005-0000-0000-0000E81F0000}"/>
    <cellStyle name="Comma 36 3 3" xfId="23502" xr:uid="{00000000-0005-0000-0000-0000E91F0000}"/>
    <cellStyle name="Comma 36 3 4" xfId="9516" xr:uid="{00000000-0005-0000-0000-0000EA1F0000}"/>
    <cellStyle name="Comma 36 4" xfId="1433" xr:uid="{00000000-0005-0000-0000-0000EB1F0000}"/>
    <cellStyle name="Comma 36 4 2" xfId="9679" xr:uid="{00000000-0005-0000-0000-0000EC1F0000}"/>
    <cellStyle name="Comma 36 4 3" xfId="37545" xr:uid="{00000000-0005-0000-0000-0000ED1F0000}"/>
    <cellStyle name="Comma 36 5" xfId="11362" xr:uid="{00000000-0005-0000-0000-0000EE1F0000}"/>
    <cellStyle name="Comma 36 6" xfId="7658" xr:uid="{00000000-0005-0000-0000-0000EF1F0000}"/>
    <cellStyle name="Comma 36 6 2" xfId="14161" xr:uid="{00000000-0005-0000-0000-0000F01F0000}"/>
    <cellStyle name="Comma 36 6 2 2" xfId="26889" xr:uid="{00000000-0005-0000-0000-0000F11F0000}"/>
    <cellStyle name="Comma 36 6 3" xfId="22382" xr:uid="{00000000-0005-0000-0000-0000F21F0000}"/>
    <cellStyle name="Comma 36 7" xfId="12964" xr:uid="{00000000-0005-0000-0000-0000F31F0000}"/>
    <cellStyle name="Comma 36 7 2" xfId="25710" xr:uid="{00000000-0005-0000-0000-0000F41F0000}"/>
    <cellStyle name="Comma 36 8" xfId="21091" xr:uid="{00000000-0005-0000-0000-0000F51F0000}"/>
    <cellStyle name="Comma 36 9" xfId="6049" xr:uid="{00000000-0005-0000-0000-0000F61F0000}"/>
    <cellStyle name="Comma 37" xfId="206" xr:uid="{00000000-0005-0000-0000-0000F71F0000}"/>
    <cellStyle name="Comma 37 2" xfId="497" xr:uid="{00000000-0005-0000-0000-0000F81F0000}"/>
    <cellStyle name="Comma 37 2 2" xfId="15047" xr:uid="{00000000-0005-0000-0000-0000F91F0000}"/>
    <cellStyle name="Comma 37 2 2 2" xfId="27718" xr:uid="{00000000-0005-0000-0000-0000FA1F0000}"/>
    <cellStyle name="Comma 37 2 3" xfId="22635" xr:uid="{00000000-0005-0000-0000-0000FB1F0000}"/>
    <cellStyle name="Comma 37 2 4" xfId="8561" xr:uid="{00000000-0005-0000-0000-0000FC1F0000}"/>
    <cellStyle name="Comma 37 3" xfId="1133" xr:uid="{00000000-0005-0000-0000-0000FD1F0000}"/>
    <cellStyle name="Comma 37 3 2" xfId="15888" xr:uid="{00000000-0005-0000-0000-0000FE1F0000}"/>
    <cellStyle name="Comma 37 3 2 2" xfId="28529" xr:uid="{00000000-0005-0000-0000-0000FF1F0000}"/>
    <cellStyle name="Comma 37 3 3" xfId="23504" xr:uid="{00000000-0005-0000-0000-000000200000}"/>
    <cellStyle name="Comma 37 3 4" xfId="9518" xr:uid="{00000000-0005-0000-0000-000001200000}"/>
    <cellStyle name="Comma 37 4" xfId="1434" xr:uid="{00000000-0005-0000-0000-000002200000}"/>
    <cellStyle name="Comma 37 4 2" xfId="9680" xr:uid="{00000000-0005-0000-0000-000003200000}"/>
    <cellStyle name="Comma 37 4 3" xfId="37546" xr:uid="{00000000-0005-0000-0000-000004200000}"/>
    <cellStyle name="Comma 37 5" xfId="10971" xr:uid="{00000000-0005-0000-0000-000005200000}"/>
    <cellStyle name="Comma 37 6" xfId="7660" xr:uid="{00000000-0005-0000-0000-000006200000}"/>
    <cellStyle name="Comma 37 6 2" xfId="14163" xr:uid="{00000000-0005-0000-0000-000007200000}"/>
    <cellStyle name="Comma 37 6 2 2" xfId="26891" xr:uid="{00000000-0005-0000-0000-000008200000}"/>
    <cellStyle name="Comma 37 6 3" xfId="22384" xr:uid="{00000000-0005-0000-0000-000009200000}"/>
    <cellStyle name="Comma 37 7" xfId="12966" xr:uid="{00000000-0005-0000-0000-00000A200000}"/>
    <cellStyle name="Comma 37 7 2" xfId="25712" xr:uid="{00000000-0005-0000-0000-00000B200000}"/>
    <cellStyle name="Comma 37 8" xfId="21093" xr:uid="{00000000-0005-0000-0000-00000C200000}"/>
    <cellStyle name="Comma 37 9" xfId="6052" xr:uid="{00000000-0005-0000-0000-00000D200000}"/>
    <cellStyle name="Comma 38" xfId="207" xr:uid="{00000000-0005-0000-0000-00000E200000}"/>
    <cellStyle name="Comma 38 2" xfId="498" xr:uid="{00000000-0005-0000-0000-00000F200000}"/>
    <cellStyle name="Comma 38 2 2" xfId="15049" xr:uid="{00000000-0005-0000-0000-000010200000}"/>
    <cellStyle name="Comma 38 2 2 2" xfId="27720" xr:uid="{00000000-0005-0000-0000-000011200000}"/>
    <cellStyle name="Comma 38 2 3" xfId="22637" xr:uid="{00000000-0005-0000-0000-000012200000}"/>
    <cellStyle name="Comma 38 2 4" xfId="8563" xr:uid="{00000000-0005-0000-0000-000013200000}"/>
    <cellStyle name="Comma 38 3" xfId="1134" xr:uid="{00000000-0005-0000-0000-000014200000}"/>
    <cellStyle name="Comma 38 3 2" xfId="15890" xr:uid="{00000000-0005-0000-0000-000015200000}"/>
    <cellStyle name="Comma 38 3 2 2" xfId="28531" xr:uid="{00000000-0005-0000-0000-000016200000}"/>
    <cellStyle name="Comma 38 3 3" xfId="23506" xr:uid="{00000000-0005-0000-0000-000017200000}"/>
    <cellStyle name="Comma 38 3 4" xfId="9520" xr:uid="{00000000-0005-0000-0000-000018200000}"/>
    <cellStyle name="Comma 38 4" xfId="1435" xr:uid="{00000000-0005-0000-0000-000019200000}"/>
    <cellStyle name="Comma 38 4 2" xfId="9681" xr:uid="{00000000-0005-0000-0000-00001A200000}"/>
    <cellStyle name="Comma 38 4 3" xfId="37547" xr:uid="{00000000-0005-0000-0000-00001B200000}"/>
    <cellStyle name="Comma 38 5" xfId="10340" xr:uid="{00000000-0005-0000-0000-00001C200000}"/>
    <cellStyle name="Comma 38 6" xfId="7662" xr:uid="{00000000-0005-0000-0000-00001D200000}"/>
    <cellStyle name="Comma 38 6 2" xfId="14165" xr:uid="{00000000-0005-0000-0000-00001E200000}"/>
    <cellStyle name="Comma 38 6 2 2" xfId="26893" xr:uid="{00000000-0005-0000-0000-00001F200000}"/>
    <cellStyle name="Comma 38 6 3" xfId="22386" xr:uid="{00000000-0005-0000-0000-000020200000}"/>
    <cellStyle name="Comma 38 7" xfId="12969" xr:uid="{00000000-0005-0000-0000-000021200000}"/>
    <cellStyle name="Comma 38 7 2" xfId="25715" xr:uid="{00000000-0005-0000-0000-000022200000}"/>
    <cellStyle name="Comma 38 8" xfId="21095" xr:uid="{00000000-0005-0000-0000-000023200000}"/>
    <cellStyle name="Comma 38 9" xfId="6055" xr:uid="{00000000-0005-0000-0000-000024200000}"/>
    <cellStyle name="Comma 39" xfId="208" xr:uid="{00000000-0005-0000-0000-000025200000}"/>
    <cellStyle name="Comma 39 2" xfId="499" xr:uid="{00000000-0005-0000-0000-000026200000}"/>
    <cellStyle name="Comma 39 2 2" xfId="15051" xr:uid="{00000000-0005-0000-0000-000027200000}"/>
    <cellStyle name="Comma 39 2 2 2" xfId="27722" xr:uid="{00000000-0005-0000-0000-000028200000}"/>
    <cellStyle name="Comma 39 2 3" xfId="22639" xr:uid="{00000000-0005-0000-0000-000029200000}"/>
    <cellStyle name="Comma 39 2 4" xfId="8565" xr:uid="{00000000-0005-0000-0000-00002A200000}"/>
    <cellStyle name="Comma 39 3" xfId="1135" xr:uid="{00000000-0005-0000-0000-00002B200000}"/>
    <cellStyle name="Comma 39 3 2" xfId="15892" xr:uid="{00000000-0005-0000-0000-00002C200000}"/>
    <cellStyle name="Comma 39 3 2 2" xfId="28533" xr:uid="{00000000-0005-0000-0000-00002D200000}"/>
    <cellStyle name="Comma 39 3 3" xfId="23508" xr:uid="{00000000-0005-0000-0000-00002E200000}"/>
    <cellStyle name="Comma 39 3 4" xfId="9522" xr:uid="{00000000-0005-0000-0000-00002F200000}"/>
    <cellStyle name="Comma 39 4" xfId="1436" xr:uid="{00000000-0005-0000-0000-000030200000}"/>
    <cellStyle name="Comma 39 4 2" xfId="9682" xr:uid="{00000000-0005-0000-0000-000031200000}"/>
    <cellStyle name="Comma 39 4 3" xfId="37548" xr:uid="{00000000-0005-0000-0000-000032200000}"/>
    <cellStyle name="Comma 39 5" xfId="11364" xr:uid="{00000000-0005-0000-0000-000033200000}"/>
    <cellStyle name="Comma 39 6" xfId="7664" xr:uid="{00000000-0005-0000-0000-000034200000}"/>
    <cellStyle name="Comma 39 6 2" xfId="14167" xr:uid="{00000000-0005-0000-0000-000035200000}"/>
    <cellStyle name="Comma 39 6 2 2" xfId="26895" xr:uid="{00000000-0005-0000-0000-000036200000}"/>
    <cellStyle name="Comma 39 6 3" xfId="22388" xr:uid="{00000000-0005-0000-0000-000037200000}"/>
    <cellStyle name="Comma 39 7" xfId="12971" xr:uid="{00000000-0005-0000-0000-000038200000}"/>
    <cellStyle name="Comma 39 7 2" xfId="25717" xr:uid="{00000000-0005-0000-0000-000039200000}"/>
    <cellStyle name="Comma 39 8" xfId="21097" xr:uid="{00000000-0005-0000-0000-00003A200000}"/>
    <cellStyle name="Comma 39 9" xfId="6058" xr:uid="{00000000-0005-0000-0000-00003B200000}"/>
    <cellStyle name="Comma 4" xfId="26" xr:uid="{00000000-0005-0000-0000-00003C200000}"/>
    <cellStyle name="Comma 4 10" xfId="737" xr:uid="{00000000-0005-0000-0000-00003D200000}"/>
    <cellStyle name="Comma 4 10 2" xfId="9683" xr:uid="{00000000-0005-0000-0000-00003E200000}"/>
    <cellStyle name="Comma 4 10 3" xfId="17696" xr:uid="{00000000-0005-0000-0000-00003F200000}"/>
    <cellStyle name="Comma 4 10 4" xfId="4002" xr:uid="{00000000-0005-0000-0000-000040200000}"/>
    <cellStyle name="Comma 4 11" xfId="738" xr:uid="{00000000-0005-0000-0000-000041200000}"/>
    <cellStyle name="Comma 4 11 2" xfId="9684" xr:uid="{00000000-0005-0000-0000-000042200000}"/>
    <cellStyle name="Comma 4 11 3" xfId="17697" xr:uid="{00000000-0005-0000-0000-000043200000}"/>
    <cellStyle name="Comma 4 11 4" xfId="4003" xr:uid="{00000000-0005-0000-0000-000044200000}"/>
    <cellStyle name="Comma 4 12" xfId="739" xr:uid="{00000000-0005-0000-0000-000045200000}"/>
    <cellStyle name="Comma 4 12 2" xfId="9685" xr:uid="{00000000-0005-0000-0000-000046200000}"/>
    <cellStyle name="Comma 4 12 3" xfId="17698" xr:uid="{00000000-0005-0000-0000-000047200000}"/>
    <cellStyle name="Comma 4 12 4" xfId="4004" xr:uid="{00000000-0005-0000-0000-000048200000}"/>
    <cellStyle name="Comma 4 13" xfId="1228" xr:uid="{00000000-0005-0000-0000-000049200000}"/>
    <cellStyle name="Comma 4 13 2" xfId="10748" xr:uid="{00000000-0005-0000-0000-00004A200000}"/>
    <cellStyle name="Comma 4 13 3" xfId="4005" xr:uid="{00000000-0005-0000-0000-00004B200000}"/>
    <cellStyle name="Comma 4 14" xfId="740" xr:uid="{00000000-0005-0000-0000-00004C200000}"/>
    <cellStyle name="Comma 4 14 2" xfId="9686" xr:uid="{00000000-0005-0000-0000-00004D200000}"/>
    <cellStyle name="Comma 4 14 3" xfId="17699" xr:uid="{00000000-0005-0000-0000-00004E200000}"/>
    <cellStyle name="Comma 4 14 4" xfId="4006" xr:uid="{00000000-0005-0000-0000-00004F200000}"/>
    <cellStyle name="Comma 4 15" xfId="741" xr:uid="{00000000-0005-0000-0000-000050200000}"/>
    <cellStyle name="Comma 4 15 2" xfId="9687" xr:uid="{00000000-0005-0000-0000-000051200000}"/>
    <cellStyle name="Comma 4 15 3" xfId="17700" xr:uid="{00000000-0005-0000-0000-000052200000}"/>
    <cellStyle name="Comma 4 15 4" xfId="4007" xr:uid="{00000000-0005-0000-0000-000053200000}"/>
    <cellStyle name="Comma 4 16" xfId="742" xr:uid="{00000000-0005-0000-0000-000054200000}"/>
    <cellStyle name="Comma 4 16 2" xfId="9688" xr:uid="{00000000-0005-0000-0000-000055200000}"/>
    <cellStyle name="Comma 4 16 3" xfId="17701" xr:uid="{00000000-0005-0000-0000-000056200000}"/>
    <cellStyle name="Comma 4 16 4" xfId="4008" xr:uid="{00000000-0005-0000-0000-000057200000}"/>
    <cellStyle name="Comma 4 17" xfId="743" xr:uid="{00000000-0005-0000-0000-000058200000}"/>
    <cellStyle name="Comma 4 17 2" xfId="9689" xr:uid="{00000000-0005-0000-0000-000059200000}"/>
    <cellStyle name="Comma 4 17 3" xfId="17702" xr:uid="{00000000-0005-0000-0000-00005A200000}"/>
    <cellStyle name="Comma 4 17 4" xfId="4009" xr:uid="{00000000-0005-0000-0000-00005B200000}"/>
    <cellStyle name="Comma 4 18" xfId="744" xr:uid="{00000000-0005-0000-0000-00005C200000}"/>
    <cellStyle name="Comma 4 18 2" xfId="9690" xr:uid="{00000000-0005-0000-0000-00005D200000}"/>
    <cellStyle name="Comma 4 18 3" xfId="17703" xr:uid="{00000000-0005-0000-0000-00005E200000}"/>
    <cellStyle name="Comma 4 18 4" xfId="4010" xr:uid="{00000000-0005-0000-0000-00005F200000}"/>
    <cellStyle name="Comma 4 19" xfId="745" xr:uid="{00000000-0005-0000-0000-000060200000}"/>
    <cellStyle name="Comma 4 19 2" xfId="9691" xr:uid="{00000000-0005-0000-0000-000061200000}"/>
    <cellStyle name="Comma 4 19 3" xfId="17704" xr:uid="{00000000-0005-0000-0000-000062200000}"/>
    <cellStyle name="Comma 4 19 4" xfId="4011" xr:uid="{00000000-0005-0000-0000-000063200000}"/>
    <cellStyle name="Comma 4 2" xfId="209" xr:uid="{00000000-0005-0000-0000-000064200000}"/>
    <cellStyle name="Comma 4 2 10" xfId="2707" xr:uid="{00000000-0005-0000-0000-000065200000}"/>
    <cellStyle name="Comma 4 2 2" xfId="746" xr:uid="{00000000-0005-0000-0000-000066200000}"/>
    <cellStyle name="Comma 4 2 2 2" xfId="4013" xr:uid="{00000000-0005-0000-0000-000067200000}"/>
    <cellStyle name="Comma 4 2 2 2 2" xfId="6109" xr:uid="{00000000-0005-0000-0000-000068200000}"/>
    <cellStyle name="Comma 4 2 2 2 3" xfId="7927" xr:uid="{00000000-0005-0000-0000-000069200000}"/>
    <cellStyle name="Comma 4 2 2 2 3 2" xfId="14421" xr:uid="{00000000-0005-0000-0000-00006A200000}"/>
    <cellStyle name="Comma 4 2 2 2 3 2 2" xfId="27106" xr:uid="{00000000-0005-0000-0000-00006B200000}"/>
    <cellStyle name="Comma 4 2 2 2 3 3" xfId="22555" xr:uid="{00000000-0005-0000-0000-00006C200000}"/>
    <cellStyle name="Comma 4 2 2 2 4" xfId="8850" xr:uid="{00000000-0005-0000-0000-00006D200000}"/>
    <cellStyle name="Comma 4 2 2 2 4 2" xfId="15264" xr:uid="{00000000-0005-0000-0000-00006E200000}"/>
    <cellStyle name="Comma 4 2 2 2 4 2 2" xfId="27918" xr:uid="{00000000-0005-0000-0000-00006F200000}"/>
    <cellStyle name="Comma 4 2 2 2 4 3" xfId="22884" xr:uid="{00000000-0005-0000-0000-000070200000}"/>
    <cellStyle name="Comma 4 2 2 2 5" xfId="6774" xr:uid="{00000000-0005-0000-0000-000071200000}"/>
    <cellStyle name="Comma 4 2 2 2 5 2" xfId="13338" xr:uid="{00000000-0005-0000-0000-000072200000}"/>
    <cellStyle name="Comma 4 2 2 2 5 2 2" xfId="26073" xr:uid="{00000000-0005-0000-0000-000073200000}"/>
    <cellStyle name="Comma 4 2 2 2 5 3" xfId="21505" xr:uid="{00000000-0005-0000-0000-000074200000}"/>
    <cellStyle name="Comma 4 2 2 2 6" xfId="12277" xr:uid="{00000000-0005-0000-0000-000075200000}"/>
    <cellStyle name="Comma 4 2 2 2 6 2" xfId="25023" xr:uid="{00000000-0005-0000-0000-000076200000}"/>
    <cellStyle name="Comma 4 2 2 2 7" xfId="18785" xr:uid="{00000000-0005-0000-0000-000077200000}"/>
    <cellStyle name="Comma 4 2 2 2 8" xfId="21040" xr:uid="{00000000-0005-0000-0000-000078200000}"/>
    <cellStyle name="Comma 4 2 2 3" xfId="10369" xr:uid="{00000000-0005-0000-0000-000079200000}"/>
    <cellStyle name="Comma 4 2 2 3 2" xfId="19188" xr:uid="{00000000-0005-0000-0000-00007A200000}"/>
    <cellStyle name="Comma 4 2 2 3 2 2" xfId="32306" xr:uid="{00000000-0005-0000-0000-00007B200000}"/>
    <cellStyle name="Comma 4 2 2 3 2 3" xfId="35324" xr:uid="{00000000-0005-0000-0000-00007C200000}"/>
    <cellStyle name="Comma 4 2 2 3 3" xfId="17706" xr:uid="{00000000-0005-0000-0000-00007D200000}"/>
    <cellStyle name="Comma 4 2 2 3 4" xfId="31047" xr:uid="{00000000-0005-0000-0000-00007E200000}"/>
    <cellStyle name="Comma 4 2 2 3 5" xfId="34457" xr:uid="{00000000-0005-0000-0000-00007F200000}"/>
    <cellStyle name="Comma 4 2 2 4" xfId="10854" xr:uid="{00000000-0005-0000-0000-000080200000}"/>
    <cellStyle name="Comma 4 2 2 4 2" xfId="16360" xr:uid="{00000000-0005-0000-0000-000081200000}"/>
    <cellStyle name="Comma 4 2 2 4 2 2" xfId="28902" xr:uid="{00000000-0005-0000-0000-000082200000}"/>
    <cellStyle name="Comma 4 2 2 4 3" xfId="23820" xr:uid="{00000000-0005-0000-0000-000083200000}"/>
    <cellStyle name="Comma 4 2 2 5" xfId="3125" xr:uid="{00000000-0005-0000-0000-000084200000}"/>
    <cellStyle name="Comma 4 2 3" xfId="1112" xr:uid="{00000000-0005-0000-0000-000085200000}"/>
    <cellStyle name="Comma 4 2 3 2" xfId="10768" xr:uid="{00000000-0005-0000-0000-000086200000}"/>
    <cellStyle name="Comma 4 2 3 3" xfId="11013" xr:uid="{00000000-0005-0000-0000-000087200000}"/>
    <cellStyle name="Comma 4 2 3 3 2" xfId="16459" xr:uid="{00000000-0005-0000-0000-000088200000}"/>
    <cellStyle name="Comma 4 2 3 3 2 2" xfId="28999" xr:uid="{00000000-0005-0000-0000-000089200000}"/>
    <cellStyle name="Comma 4 2 3 3 3" xfId="23909" xr:uid="{00000000-0005-0000-0000-00008A200000}"/>
    <cellStyle name="Comma 4 2 3 4" xfId="4014" xr:uid="{00000000-0005-0000-0000-00008B200000}"/>
    <cellStyle name="Comma 4 2 4" xfId="1304" xr:uid="{00000000-0005-0000-0000-00008C200000}"/>
    <cellStyle name="Comma 4 2 4 2" xfId="4015" xr:uid="{00000000-0005-0000-0000-00008D200000}"/>
    <cellStyle name="Comma 4 2 5" xfId="1437" xr:uid="{00000000-0005-0000-0000-00008E200000}"/>
    <cellStyle name="Comma 4 2 5 2" xfId="6108" xr:uid="{00000000-0005-0000-0000-00008F200000}"/>
    <cellStyle name="Comma 4 2 5 3" xfId="18653" xr:uid="{00000000-0005-0000-0000-000090200000}"/>
    <cellStyle name="Comma 4 2 5 4" xfId="4012" xr:uid="{00000000-0005-0000-0000-000091200000}"/>
    <cellStyle name="Comma 4 2 5 5" xfId="37549" xr:uid="{00000000-0005-0000-0000-000092200000}"/>
    <cellStyle name="Comma 4 2 5 6" xfId="37907" xr:uid="{00000000-0005-0000-0000-000093200000}"/>
    <cellStyle name="Comma 4 2 6" xfId="6359" xr:uid="{00000000-0005-0000-0000-000094200000}"/>
    <cellStyle name="Comma 4 2 6 2" xfId="18932" xr:uid="{00000000-0005-0000-0000-000095200000}"/>
    <cellStyle name="Comma 4 2 7" xfId="9692" xr:uid="{00000000-0005-0000-0000-000096200000}"/>
    <cellStyle name="Comma 4 2 7 2" xfId="17705" xr:uid="{00000000-0005-0000-0000-000097200000}"/>
    <cellStyle name="Comma 4 2 8" xfId="11152" xr:uid="{00000000-0005-0000-0000-000098200000}"/>
    <cellStyle name="Comma 4 2 9" xfId="30597" xr:uid="{00000000-0005-0000-0000-000099200000}"/>
    <cellStyle name="Comma 4 20" xfId="747" xr:uid="{00000000-0005-0000-0000-00009A200000}"/>
    <cellStyle name="Comma 4 20 2" xfId="9693" xr:uid="{00000000-0005-0000-0000-00009B200000}"/>
    <cellStyle name="Comma 4 20 3" xfId="17707" xr:uid="{00000000-0005-0000-0000-00009C200000}"/>
    <cellStyle name="Comma 4 20 4" xfId="4016" xr:uid="{00000000-0005-0000-0000-00009D200000}"/>
    <cellStyle name="Comma 4 21" xfId="748" xr:uid="{00000000-0005-0000-0000-00009E200000}"/>
    <cellStyle name="Comma 4 21 2" xfId="9694" xr:uid="{00000000-0005-0000-0000-00009F200000}"/>
    <cellStyle name="Comma 4 21 3" xfId="17708" xr:uid="{00000000-0005-0000-0000-0000A0200000}"/>
    <cellStyle name="Comma 4 21 4" xfId="4017" xr:uid="{00000000-0005-0000-0000-0000A1200000}"/>
    <cellStyle name="Comma 4 22" xfId="749" xr:uid="{00000000-0005-0000-0000-0000A2200000}"/>
    <cellStyle name="Comma 4 22 2" xfId="9695" xr:uid="{00000000-0005-0000-0000-0000A3200000}"/>
    <cellStyle name="Comma 4 22 3" xfId="17709" xr:uid="{00000000-0005-0000-0000-0000A4200000}"/>
    <cellStyle name="Comma 4 22 4" xfId="4018" xr:uid="{00000000-0005-0000-0000-0000A5200000}"/>
    <cellStyle name="Comma 4 23" xfId="750" xr:uid="{00000000-0005-0000-0000-0000A6200000}"/>
    <cellStyle name="Comma 4 23 2" xfId="9696" xr:uid="{00000000-0005-0000-0000-0000A7200000}"/>
    <cellStyle name="Comma 4 23 3" xfId="17710" xr:uid="{00000000-0005-0000-0000-0000A8200000}"/>
    <cellStyle name="Comma 4 23 4" xfId="4019" xr:uid="{00000000-0005-0000-0000-0000A9200000}"/>
    <cellStyle name="Comma 4 24" xfId="751" xr:uid="{00000000-0005-0000-0000-0000AA200000}"/>
    <cellStyle name="Comma 4 24 2" xfId="9697" xr:uid="{00000000-0005-0000-0000-0000AB200000}"/>
    <cellStyle name="Comma 4 24 3" xfId="17711" xr:uid="{00000000-0005-0000-0000-0000AC200000}"/>
    <cellStyle name="Comma 4 24 4" xfId="4020" xr:uid="{00000000-0005-0000-0000-0000AD200000}"/>
    <cellStyle name="Comma 4 25" xfId="752" xr:uid="{00000000-0005-0000-0000-0000AE200000}"/>
    <cellStyle name="Comma 4 25 2" xfId="9698" xr:uid="{00000000-0005-0000-0000-0000AF200000}"/>
    <cellStyle name="Comma 4 25 3" xfId="17712" xr:uid="{00000000-0005-0000-0000-0000B0200000}"/>
    <cellStyle name="Comma 4 25 4" xfId="4021" xr:uid="{00000000-0005-0000-0000-0000B1200000}"/>
    <cellStyle name="Comma 4 26" xfId="753" xr:uid="{00000000-0005-0000-0000-0000B2200000}"/>
    <cellStyle name="Comma 4 26 2" xfId="9699" xr:uid="{00000000-0005-0000-0000-0000B3200000}"/>
    <cellStyle name="Comma 4 26 3" xfId="17713" xr:uid="{00000000-0005-0000-0000-0000B4200000}"/>
    <cellStyle name="Comma 4 26 4" xfId="4022" xr:uid="{00000000-0005-0000-0000-0000B5200000}"/>
    <cellStyle name="Comma 4 27" xfId="754" xr:uid="{00000000-0005-0000-0000-0000B6200000}"/>
    <cellStyle name="Comma 4 27 2" xfId="9700" xr:uid="{00000000-0005-0000-0000-0000B7200000}"/>
    <cellStyle name="Comma 4 27 3" xfId="17714" xr:uid="{00000000-0005-0000-0000-0000B8200000}"/>
    <cellStyle name="Comma 4 27 4" xfId="4023" xr:uid="{00000000-0005-0000-0000-0000B9200000}"/>
    <cellStyle name="Comma 4 28" xfId="755" xr:uid="{00000000-0005-0000-0000-0000BA200000}"/>
    <cellStyle name="Comma 4 28 2" xfId="9701" xr:uid="{00000000-0005-0000-0000-0000BB200000}"/>
    <cellStyle name="Comma 4 28 3" xfId="17715" xr:uid="{00000000-0005-0000-0000-0000BC200000}"/>
    <cellStyle name="Comma 4 28 4" xfId="4024" xr:uid="{00000000-0005-0000-0000-0000BD200000}"/>
    <cellStyle name="Comma 4 29" xfId="756" xr:uid="{00000000-0005-0000-0000-0000BE200000}"/>
    <cellStyle name="Comma 4 29 2" xfId="7928" xr:uid="{00000000-0005-0000-0000-0000BF200000}"/>
    <cellStyle name="Comma 4 29 2 2" xfId="14422" xr:uid="{00000000-0005-0000-0000-0000C0200000}"/>
    <cellStyle name="Comma 4 29 2 2 2" xfId="27107" xr:uid="{00000000-0005-0000-0000-0000C1200000}"/>
    <cellStyle name="Comma 4 29 2 3" xfId="18654" xr:uid="{00000000-0005-0000-0000-0000C2200000}"/>
    <cellStyle name="Comma 4 29 2 4" xfId="22556" xr:uid="{00000000-0005-0000-0000-0000C3200000}"/>
    <cellStyle name="Comma 4 29 3" xfId="8851" xr:uid="{00000000-0005-0000-0000-0000C4200000}"/>
    <cellStyle name="Comma 4 29 3 2" xfId="15265" xr:uid="{00000000-0005-0000-0000-0000C5200000}"/>
    <cellStyle name="Comma 4 29 3 2 2" xfId="19189" xr:uid="{00000000-0005-0000-0000-0000C6200000}"/>
    <cellStyle name="Comma 4 29 3 2 3" xfId="32307" xr:uid="{00000000-0005-0000-0000-0000C7200000}"/>
    <cellStyle name="Comma 4 29 3 2 4" xfId="35325" xr:uid="{00000000-0005-0000-0000-0000C8200000}"/>
    <cellStyle name="Comma 4 29 3 3" xfId="17716" xr:uid="{00000000-0005-0000-0000-0000C9200000}"/>
    <cellStyle name="Comma 4 29 3 4" xfId="31048" xr:uid="{00000000-0005-0000-0000-0000CA200000}"/>
    <cellStyle name="Comma 4 29 3 5" xfId="34458" xr:uid="{00000000-0005-0000-0000-0000CB200000}"/>
    <cellStyle name="Comma 4 29 4" xfId="9702" xr:uid="{00000000-0005-0000-0000-0000CC200000}"/>
    <cellStyle name="Comma 4 29 5" xfId="6786" xr:uid="{00000000-0005-0000-0000-0000CD200000}"/>
    <cellStyle name="Comma 4 29 5 2" xfId="13350" xr:uid="{00000000-0005-0000-0000-0000CE200000}"/>
    <cellStyle name="Comma 4 29 5 2 2" xfId="26085" xr:uid="{00000000-0005-0000-0000-0000CF200000}"/>
    <cellStyle name="Comma 4 29 5 3" xfId="21517" xr:uid="{00000000-0005-0000-0000-0000D0200000}"/>
    <cellStyle name="Comma 4 29 6" xfId="12278" xr:uid="{00000000-0005-0000-0000-0000D1200000}"/>
    <cellStyle name="Comma 4 29 6 2" xfId="25024" xr:uid="{00000000-0005-0000-0000-0000D2200000}"/>
    <cellStyle name="Comma 4 29 7" xfId="4025" xr:uid="{00000000-0005-0000-0000-0000D3200000}"/>
    <cellStyle name="Comma 4 3" xfId="500" xr:uid="{00000000-0005-0000-0000-0000D4200000}"/>
    <cellStyle name="Comma 4 3 10" xfId="4027" xr:uid="{00000000-0005-0000-0000-0000D5200000}"/>
    <cellStyle name="Comma 4 3 11" xfId="4028" xr:uid="{00000000-0005-0000-0000-0000D6200000}"/>
    <cellStyle name="Comma 4 3 12" xfId="4029" xr:uid="{00000000-0005-0000-0000-0000D7200000}"/>
    <cellStyle name="Comma 4 3 13" xfId="4030" xr:uid="{00000000-0005-0000-0000-0000D8200000}"/>
    <cellStyle name="Comma 4 3 14" xfId="4031" xr:uid="{00000000-0005-0000-0000-0000D9200000}"/>
    <cellStyle name="Comma 4 3 15" xfId="4032" xr:uid="{00000000-0005-0000-0000-0000DA200000}"/>
    <cellStyle name="Comma 4 3 16" xfId="4033" xr:uid="{00000000-0005-0000-0000-0000DB200000}"/>
    <cellStyle name="Comma 4 3 17" xfId="4034" xr:uid="{00000000-0005-0000-0000-0000DC200000}"/>
    <cellStyle name="Comma 4 3 18" xfId="4035" xr:uid="{00000000-0005-0000-0000-0000DD200000}"/>
    <cellStyle name="Comma 4 3 19" xfId="4036" xr:uid="{00000000-0005-0000-0000-0000DE200000}"/>
    <cellStyle name="Comma 4 3 2" xfId="757" xr:uid="{00000000-0005-0000-0000-0000DF200000}"/>
    <cellStyle name="Comma 4 3 2 2" xfId="6111" xr:uid="{00000000-0005-0000-0000-0000E0200000}"/>
    <cellStyle name="Comma 4 3 2 2 2" xfId="18786" xr:uid="{00000000-0005-0000-0000-0000E1200000}"/>
    <cellStyle name="Comma 4 3 2 3" xfId="10370" xr:uid="{00000000-0005-0000-0000-0000E2200000}"/>
    <cellStyle name="Comma 4 3 2 3 2" xfId="17718" xr:uid="{00000000-0005-0000-0000-0000E3200000}"/>
    <cellStyle name="Comma 4 3 2 4" xfId="11092" xr:uid="{00000000-0005-0000-0000-0000E4200000}"/>
    <cellStyle name="Comma 4 3 2 5" xfId="4037" xr:uid="{00000000-0005-0000-0000-0000E5200000}"/>
    <cellStyle name="Comma 4 3 20" xfId="4026" xr:uid="{00000000-0005-0000-0000-0000E6200000}"/>
    <cellStyle name="Comma 4 3 20 2" xfId="6110" xr:uid="{00000000-0005-0000-0000-0000E7200000}"/>
    <cellStyle name="Comma 4 3 20 3" xfId="18655" xr:uid="{00000000-0005-0000-0000-0000E8200000}"/>
    <cellStyle name="Comma 4 3 21" xfId="9703" xr:uid="{00000000-0005-0000-0000-0000E9200000}"/>
    <cellStyle name="Comma 4 3 21 2" xfId="17717" xr:uid="{00000000-0005-0000-0000-0000EA200000}"/>
    <cellStyle name="Comma 4 3 22" xfId="10075" xr:uid="{00000000-0005-0000-0000-0000EB200000}"/>
    <cellStyle name="Comma 4 3 23" xfId="2708" xr:uid="{00000000-0005-0000-0000-0000EC200000}"/>
    <cellStyle name="Comma 4 3 3" xfId="1438" xr:uid="{00000000-0005-0000-0000-0000ED200000}"/>
    <cellStyle name="Comma 4 3 3 2" xfId="6200" xr:uid="{00000000-0005-0000-0000-0000EE200000}"/>
    <cellStyle name="Comma 4 3 3 3" xfId="4038" xr:uid="{00000000-0005-0000-0000-0000EF200000}"/>
    <cellStyle name="Comma 4 3 3 4" xfId="37659" xr:uid="{00000000-0005-0000-0000-0000F0200000}"/>
    <cellStyle name="Comma 4 3 3 5" xfId="37953" xr:uid="{00000000-0005-0000-0000-0000F1200000}"/>
    <cellStyle name="Comma 4 3 4" xfId="4039" xr:uid="{00000000-0005-0000-0000-0000F2200000}"/>
    <cellStyle name="Comma 4 3 5" xfId="4040" xr:uid="{00000000-0005-0000-0000-0000F3200000}"/>
    <cellStyle name="Comma 4 3 6" xfId="4041" xr:uid="{00000000-0005-0000-0000-0000F4200000}"/>
    <cellStyle name="Comma 4 3 7" xfId="4042" xr:uid="{00000000-0005-0000-0000-0000F5200000}"/>
    <cellStyle name="Comma 4 3 8" xfId="4043" xr:uid="{00000000-0005-0000-0000-0000F6200000}"/>
    <cellStyle name="Comma 4 3 9" xfId="4044" xr:uid="{00000000-0005-0000-0000-0000F7200000}"/>
    <cellStyle name="Comma 4 30" xfId="758" xr:uid="{00000000-0005-0000-0000-0000F8200000}"/>
    <cellStyle name="Comma 4 30 2" xfId="7929" xr:uid="{00000000-0005-0000-0000-0000F9200000}"/>
    <cellStyle name="Comma 4 30 2 2" xfId="14423" xr:uid="{00000000-0005-0000-0000-0000FA200000}"/>
    <cellStyle name="Comma 4 30 2 2 2" xfId="27108" xr:uid="{00000000-0005-0000-0000-0000FB200000}"/>
    <cellStyle name="Comma 4 30 2 3" xfId="18656" xr:uid="{00000000-0005-0000-0000-0000FC200000}"/>
    <cellStyle name="Comma 4 30 2 4" xfId="22557" xr:uid="{00000000-0005-0000-0000-0000FD200000}"/>
    <cellStyle name="Comma 4 30 3" xfId="8852" xr:uid="{00000000-0005-0000-0000-0000FE200000}"/>
    <cellStyle name="Comma 4 30 3 2" xfId="15266" xr:uid="{00000000-0005-0000-0000-0000FF200000}"/>
    <cellStyle name="Comma 4 30 3 2 2" xfId="19190" xr:uid="{00000000-0005-0000-0000-000000210000}"/>
    <cellStyle name="Comma 4 30 3 2 3" xfId="32308" xr:uid="{00000000-0005-0000-0000-000001210000}"/>
    <cellStyle name="Comma 4 30 3 2 4" xfId="35326" xr:uid="{00000000-0005-0000-0000-000002210000}"/>
    <cellStyle name="Comma 4 30 3 3" xfId="17719" xr:uid="{00000000-0005-0000-0000-000003210000}"/>
    <cellStyle name="Comma 4 30 3 4" xfId="31049" xr:uid="{00000000-0005-0000-0000-000004210000}"/>
    <cellStyle name="Comma 4 30 3 5" xfId="34459" xr:uid="{00000000-0005-0000-0000-000005210000}"/>
    <cellStyle name="Comma 4 30 4" xfId="9704" xr:uid="{00000000-0005-0000-0000-000006210000}"/>
    <cellStyle name="Comma 4 30 5" xfId="6789" xr:uid="{00000000-0005-0000-0000-000007210000}"/>
    <cellStyle name="Comma 4 30 5 2" xfId="13353" xr:uid="{00000000-0005-0000-0000-000008210000}"/>
    <cellStyle name="Comma 4 30 5 2 2" xfId="26088" xr:uid="{00000000-0005-0000-0000-000009210000}"/>
    <cellStyle name="Comma 4 30 5 3" xfId="21520" xr:uid="{00000000-0005-0000-0000-00000A210000}"/>
    <cellStyle name="Comma 4 30 6" xfId="12279" xr:uid="{00000000-0005-0000-0000-00000B210000}"/>
    <cellStyle name="Comma 4 30 6 2" xfId="25025" xr:uid="{00000000-0005-0000-0000-00000C210000}"/>
    <cellStyle name="Comma 4 30 7" xfId="4045" xr:uid="{00000000-0005-0000-0000-00000D210000}"/>
    <cellStyle name="Comma 4 31" xfId="759" xr:uid="{00000000-0005-0000-0000-00000E210000}"/>
    <cellStyle name="Comma 4 31 2" xfId="9705" xr:uid="{00000000-0005-0000-0000-00000F210000}"/>
    <cellStyle name="Comma 4 31 3" xfId="17720" xr:uid="{00000000-0005-0000-0000-000010210000}"/>
    <cellStyle name="Comma 4 31 4" xfId="4046" xr:uid="{00000000-0005-0000-0000-000011210000}"/>
    <cellStyle name="Comma 4 32" xfId="760" xr:uid="{00000000-0005-0000-0000-000012210000}"/>
    <cellStyle name="Comma 4 32 2" xfId="9706" xr:uid="{00000000-0005-0000-0000-000013210000}"/>
    <cellStyle name="Comma 4 32 3" xfId="17721" xr:uid="{00000000-0005-0000-0000-000014210000}"/>
    <cellStyle name="Comma 4 32 4" xfId="4047" xr:uid="{00000000-0005-0000-0000-000015210000}"/>
    <cellStyle name="Comma 4 33" xfId="761" xr:uid="{00000000-0005-0000-0000-000016210000}"/>
    <cellStyle name="Comma 4 33 2" xfId="9707" xr:uid="{00000000-0005-0000-0000-000017210000}"/>
    <cellStyle name="Comma 4 33 3" xfId="17722" xr:uid="{00000000-0005-0000-0000-000018210000}"/>
    <cellStyle name="Comma 4 33 4" xfId="4048" xr:uid="{00000000-0005-0000-0000-000019210000}"/>
    <cellStyle name="Comma 4 34" xfId="762" xr:uid="{00000000-0005-0000-0000-00001A210000}"/>
    <cellStyle name="Comma 4 34 2" xfId="9708" xr:uid="{00000000-0005-0000-0000-00001B210000}"/>
    <cellStyle name="Comma 4 34 3" xfId="17723" xr:uid="{00000000-0005-0000-0000-00001C210000}"/>
    <cellStyle name="Comma 4 34 4" xfId="4049" xr:uid="{00000000-0005-0000-0000-00001D210000}"/>
    <cellStyle name="Comma 4 35" xfId="763" xr:uid="{00000000-0005-0000-0000-00001E210000}"/>
    <cellStyle name="Comma 4 35 2" xfId="9709" xr:uid="{00000000-0005-0000-0000-00001F210000}"/>
    <cellStyle name="Comma 4 35 3" xfId="17724" xr:uid="{00000000-0005-0000-0000-000020210000}"/>
    <cellStyle name="Comma 4 35 4" xfId="4050" xr:uid="{00000000-0005-0000-0000-000021210000}"/>
    <cellStyle name="Comma 4 36" xfId="764" xr:uid="{00000000-0005-0000-0000-000022210000}"/>
    <cellStyle name="Comma 4 36 2" xfId="9710" xr:uid="{00000000-0005-0000-0000-000023210000}"/>
    <cellStyle name="Comma 4 36 3" xfId="17725" xr:uid="{00000000-0005-0000-0000-000024210000}"/>
    <cellStyle name="Comma 4 36 4" xfId="4051" xr:uid="{00000000-0005-0000-0000-000025210000}"/>
    <cellStyle name="Comma 4 37" xfId="765" xr:uid="{00000000-0005-0000-0000-000026210000}"/>
    <cellStyle name="Comma 4 37 2" xfId="9711" xr:uid="{00000000-0005-0000-0000-000027210000}"/>
    <cellStyle name="Comma 4 37 3" xfId="17726" xr:uid="{00000000-0005-0000-0000-000028210000}"/>
    <cellStyle name="Comma 4 37 4" xfId="4052" xr:uid="{00000000-0005-0000-0000-000029210000}"/>
    <cellStyle name="Comma 4 38" xfId="1257" xr:uid="{00000000-0005-0000-0000-00002A210000}"/>
    <cellStyle name="Comma 4 38 2" xfId="10310" xr:uid="{00000000-0005-0000-0000-00002B210000}"/>
    <cellStyle name="Comma 4 38 3" xfId="4053" xr:uid="{00000000-0005-0000-0000-00002C210000}"/>
    <cellStyle name="Comma 4 38 4" xfId="37821" xr:uid="{00000000-0005-0000-0000-00002D210000}"/>
    <cellStyle name="Comma 4 38 5" xfId="38093" xr:uid="{00000000-0005-0000-0000-00002E210000}"/>
    <cellStyle name="Comma 4 39" xfId="1336" xr:uid="{00000000-0005-0000-0000-00002F210000}"/>
    <cellStyle name="Comma 4 39 2" xfId="4054" xr:uid="{00000000-0005-0000-0000-000030210000}"/>
    <cellStyle name="Comma 4 39 3" xfId="37424" xr:uid="{00000000-0005-0000-0000-000031210000}"/>
    <cellStyle name="Comma 4 4" xfId="766" xr:uid="{00000000-0005-0000-0000-000032210000}"/>
    <cellStyle name="Comma 4 4 10" xfId="4056" xr:uid="{00000000-0005-0000-0000-000033210000}"/>
    <cellStyle name="Comma 4 4 11" xfId="4057" xr:uid="{00000000-0005-0000-0000-000034210000}"/>
    <cellStyle name="Comma 4 4 12" xfId="4058" xr:uid="{00000000-0005-0000-0000-000035210000}"/>
    <cellStyle name="Comma 4 4 13" xfId="4059" xr:uid="{00000000-0005-0000-0000-000036210000}"/>
    <cellStyle name="Comma 4 4 14" xfId="4060" xr:uid="{00000000-0005-0000-0000-000037210000}"/>
    <cellStyle name="Comma 4 4 15" xfId="4061" xr:uid="{00000000-0005-0000-0000-000038210000}"/>
    <cellStyle name="Comma 4 4 16" xfId="4062" xr:uid="{00000000-0005-0000-0000-000039210000}"/>
    <cellStyle name="Comma 4 4 17" xfId="4063" xr:uid="{00000000-0005-0000-0000-00003A210000}"/>
    <cellStyle name="Comma 4 4 18" xfId="4064" xr:uid="{00000000-0005-0000-0000-00003B210000}"/>
    <cellStyle name="Comma 4 4 19" xfId="4065" xr:uid="{00000000-0005-0000-0000-00003C210000}"/>
    <cellStyle name="Comma 4 4 2" xfId="1439" xr:uid="{00000000-0005-0000-0000-00003D210000}"/>
    <cellStyle name="Comma 4 4 2 2" xfId="10368" xr:uid="{00000000-0005-0000-0000-00003E210000}"/>
    <cellStyle name="Comma 4 4 2 3" xfId="17728" xr:uid="{00000000-0005-0000-0000-00003F210000}"/>
    <cellStyle name="Comma 4 4 2 4" xfId="4066" xr:uid="{00000000-0005-0000-0000-000040210000}"/>
    <cellStyle name="Comma 4 4 20" xfId="4055" xr:uid="{00000000-0005-0000-0000-000041210000}"/>
    <cellStyle name="Comma 4 4 20 2" xfId="6112" xr:uid="{00000000-0005-0000-0000-000042210000}"/>
    <cellStyle name="Comma 4 4 20 3" xfId="18657" xr:uid="{00000000-0005-0000-0000-000043210000}"/>
    <cellStyle name="Comma 4 4 21" xfId="9712" xr:uid="{00000000-0005-0000-0000-000044210000}"/>
    <cellStyle name="Comma 4 4 21 2" xfId="17727" xr:uid="{00000000-0005-0000-0000-000045210000}"/>
    <cellStyle name="Comma 4 4 22" xfId="10912" xr:uid="{00000000-0005-0000-0000-000046210000}"/>
    <cellStyle name="Comma 4 4 23" xfId="3120" xr:uid="{00000000-0005-0000-0000-000047210000}"/>
    <cellStyle name="Comma 4 4 3" xfId="4067" xr:uid="{00000000-0005-0000-0000-000048210000}"/>
    <cellStyle name="Comma 4 4 4" xfId="4068" xr:uid="{00000000-0005-0000-0000-000049210000}"/>
    <cellStyle name="Comma 4 4 5" xfId="4069" xr:uid="{00000000-0005-0000-0000-00004A210000}"/>
    <cellStyle name="Comma 4 4 6" xfId="4070" xr:uid="{00000000-0005-0000-0000-00004B210000}"/>
    <cellStyle name="Comma 4 4 7" xfId="4071" xr:uid="{00000000-0005-0000-0000-00004C210000}"/>
    <cellStyle name="Comma 4 4 8" xfId="4072" xr:uid="{00000000-0005-0000-0000-00004D210000}"/>
    <cellStyle name="Comma 4 4 9" xfId="4073" xr:uid="{00000000-0005-0000-0000-00004E210000}"/>
    <cellStyle name="Comma 4 40" xfId="4074" xr:uid="{00000000-0005-0000-0000-00004F210000}"/>
    <cellStyle name="Comma 4 41" xfId="4075" xr:uid="{00000000-0005-0000-0000-000050210000}"/>
    <cellStyle name="Comma 4 42" xfId="767" xr:uid="{00000000-0005-0000-0000-000051210000}"/>
    <cellStyle name="Comma 4 42 2" xfId="9713" xr:uid="{00000000-0005-0000-0000-000052210000}"/>
    <cellStyle name="Comma 4 42 3" xfId="17729" xr:uid="{00000000-0005-0000-0000-000053210000}"/>
    <cellStyle name="Comma 4 42 4" xfId="4076" xr:uid="{00000000-0005-0000-0000-000054210000}"/>
    <cellStyle name="Comma 4 43" xfId="4077" xr:uid="{00000000-0005-0000-0000-000055210000}"/>
    <cellStyle name="Comma 4 44" xfId="4078" xr:uid="{00000000-0005-0000-0000-000056210000}"/>
    <cellStyle name="Comma 4 45" xfId="4079" xr:uid="{00000000-0005-0000-0000-000057210000}"/>
    <cellStyle name="Comma 4 46" xfId="4080" xr:uid="{00000000-0005-0000-0000-000058210000}"/>
    <cellStyle name="Comma 4 47" xfId="4081" xr:uid="{00000000-0005-0000-0000-000059210000}"/>
    <cellStyle name="Comma 4 48" xfId="6071" xr:uid="{00000000-0005-0000-0000-00005A210000}"/>
    <cellStyle name="Comma 4 48 2" xfId="18584" xr:uid="{00000000-0005-0000-0000-00005B210000}"/>
    <cellStyle name="Comma 4 49" xfId="2706" xr:uid="{00000000-0005-0000-0000-00005C210000}"/>
    <cellStyle name="Comma 4 5" xfId="768" xr:uid="{00000000-0005-0000-0000-00005D210000}"/>
    <cellStyle name="Comma 4 5 2" xfId="1440" xr:uid="{00000000-0005-0000-0000-00005E210000}"/>
    <cellStyle name="Comma 4 5 2 2" xfId="18658" xr:uid="{00000000-0005-0000-0000-00005F210000}"/>
    <cellStyle name="Comma 4 5 2 3" xfId="6199" xr:uid="{00000000-0005-0000-0000-000060210000}"/>
    <cellStyle name="Comma 4 5 3" xfId="9714" xr:uid="{00000000-0005-0000-0000-000061210000}"/>
    <cellStyle name="Comma 4 5 3 2" xfId="17730" xr:uid="{00000000-0005-0000-0000-000062210000}"/>
    <cellStyle name="Comma 4 5 4" xfId="11214" xr:uid="{00000000-0005-0000-0000-000063210000}"/>
    <cellStyle name="Comma 4 5 5" xfId="4082" xr:uid="{00000000-0005-0000-0000-000064210000}"/>
    <cellStyle name="Comma 4 50" xfId="7783" xr:uid="{00000000-0005-0000-0000-000065210000}"/>
    <cellStyle name="Comma 4 50 2" xfId="14278" xr:uid="{00000000-0005-0000-0000-000066210000}"/>
    <cellStyle name="Comma 4 50 2 2" xfId="26992" xr:uid="{00000000-0005-0000-0000-000067210000}"/>
    <cellStyle name="Comma 4 50 3" xfId="22485" xr:uid="{00000000-0005-0000-0000-000068210000}"/>
    <cellStyle name="Comma 4 51" xfId="8630" xr:uid="{00000000-0005-0000-0000-000069210000}"/>
    <cellStyle name="Comma 4 51 2" xfId="15115" xr:uid="{00000000-0005-0000-0000-00006A210000}"/>
    <cellStyle name="Comma 4 51 2 2" xfId="27784" xr:uid="{00000000-0005-0000-0000-00006B210000}"/>
    <cellStyle name="Comma 4 51 3" xfId="22698" xr:uid="{00000000-0005-0000-0000-00006C210000}"/>
    <cellStyle name="Comma 4 52" xfId="9604" xr:uid="{00000000-0005-0000-0000-00006D210000}"/>
    <cellStyle name="Comma 4 53" xfId="6421" xr:uid="{00000000-0005-0000-0000-00006E210000}"/>
    <cellStyle name="Comma 4 53 2" xfId="13044" xr:uid="{00000000-0005-0000-0000-00006F210000}"/>
    <cellStyle name="Comma 4 53 2 2" xfId="25790" xr:uid="{00000000-0005-0000-0000-000070210000}"/>
    <cellStyle name="Comma 4 53 3" xfId="21170" xr:uid="{00000000-0005-0000-0000-000071210000}"/>
    <cellStyle name="Comma 4 54" xfId="12046" xr:uid="{00000000-0005-0000-0000-000072210000}"/>
    <cellStyle name="Comma 4 54 2" xfId="24791" xr:uid="{00000000-0005-0000-0000-000073210000}"/>
    <cellStyle name="Comma 4 55" xfId="30596" xr:uid="{00000000-0005-0000-0000-000074210000}"/>
    <cellStyle name="Comma 4 56" xfId="37051" xr:uid="{00000000-0005-0000-0000-000075210000}"/>
    <cellStyle name="Comma 4 57" xfId="2193" xr:uid="{00000000-0005-0000-0000-000076210000}"/>
    <cellStyle name="Comma 4 58" xfId="37335" xr:uid="{00000000-0005-0000-0000-000077210000}"/>
    <cellStyle name="Comma 4 59" xfId="38120" xr:uid="{00000000-0005-0000-0000-000078210000}"/>
    <cellStyle name="Comma 4 6" xfId="769" xr:uid="{00000000-0005-0000-0000-000079210000}"/>
    <cellStyle name="Comma 4 6 2" xfId="1441" xr:uid="{00000000-0005-0000-0000-00007A210000}"/>
    <cellStyle name="Comma 4 6 2 2" xfId="18659" xr:uid="{00000000-0005-0000-0000-00007B210000}"/>
    <cellStyle name="Comma 4 6 2 3" xfId="6269" xr:uid="{00000000-0005-0000-0000-00007C210000}"/>
    <cellStyle name="Comma 4 6 3" xfId="9715" xr:uid="{00000000-0005-0000-0000-00007D210000}"/>
    <cellStyle name="Comma 4 6 3 2" xfId="17731" xr:uid="{00000000-0005-0000-0000-00007E210000}"/>
    <cellStyle name="Comma 4 6 4" xfId="10829" xr:uid="{00000000-0005-0000-0000-00007F210000}"/>
    <cellStyle name="Comma 4 6 5" xfId="4083" xr:uid="{00000000-0005-0000-0000-000080210000}"/>
    <cellStyle name="Comma 4 7" xfId="770" xr:uid="{00000000-0005-0000-0000-000081210000}"/>
    <cellStyle name="Comma 4 7 2" xfId="6313" xr:uid="{00000000-0005-0000-0000-000082210000}"/>
    <cellStyle name="Comma 4 7 2 2" xfId="18660" xr:uid="{00000000-0005-0000-0000-000083210000}"/>
    <cellStyle name="Comma 4 7 3" xfId="9716" xr:uid="{00000000-0005-0000-0000-000084210000}"/>
    <cellStyle name="Comma 4 7 3 2" xfId="17732" xr:uid="{00000000-0005-0000-0000-000085210000}"/>
    <cellStyle name="Comma 4 7 4" xfId="4084" xr:uid="{00000000-0005-0000-0000-000086210000}"/>
    <cellStyle name="Comma 4 8" xfId="771" xr:uid="{00000000-0005-0000-0000-000087210000}"/>
    <cellStyle name="Comma 4 8 2" xfId="9717" xr:uid="{00000000-0005-0000-0000-000088210000}"/>
    <cellStyle name="Comma 4 8 3" xfId="17733" xr:uid="{00000000-0005-0000-0000-000089210000}"/>
    <cellStyle name="Comma 4 8 4" xfId="4085" xr:uid="{00000000-0005-0000-0000-00008A210000}"/>
    <cellStyle name="Comma 4 9" xfId="736" xr:uid="{00000000-0005-0000-0000-00008B210000}"/>
    <cellStyle name="Comma 4 9 2" xfId="1302" xr:uid="{00000000-0005-0000-0000-00008C210000}"/>
    <cellStyle name="Comma 4 9 2 2" xfId="9936" xr:uid="{00000000-0005-0000-0000-00008D210000}"/>
    <cellStyle name="Comma 4 9 3" xfId="17734" xr:uid="{00000000-0005-0000-0000-00008E210000}"/>
    <cellStyle name="Comma 4 9 4" xfId="4086" xr:uid="{00000000-0005-0000-0000-00008F210000}"/>
    <cellStyle name="Comma 4_BL_2010-04" xfId="10210" xr:uid="{00000000-0005-0000-0000-000090210000}"/>
    <cellStyle name="Comma 40" xfId="210" xr:uid="{00000000-0005-0000-0000-000091210000}"/>
    <cellStyle name="Comma 40 2" xfId="501" xr:uid="{00000000-0005-0000-0000-000092210000}"/>
    <cellStyle name="Comma 40 2 2" xfId="8567" xr:uid="{00000000-0005-0000-0000-000093210000}"/>
    <cellStyle name="Comma 40 2 2 2" xfId="15053" xr:uid="{00000000-0005-0000-0000-000094210000}"/>
    <cellStyle name="Comma 40 2 2 2 2" xfId="27724" xr:uid="{00000000-0005-0000-0000-000095210000}"/>
    <cellStyle name="Comma 40 2 2 3" xfId="22641" xr:uid="{00000000-0005-0000-0000-000096210000}"/>
    <cellStyle name="Comma 40 2 3" xfId="9524" xr:uid="{00000000-0005-0000-0000-000097210000}"/>
    <cellStyle name="Comma 40 2 3 2" xfId="15894" xr:uid="{00000000-0005-0000-0000-000098210000}"/>
    <cellStyle name="Comma 40 2 3 2 2" xfId="28535" xr:uid="{00000000-0005-0000-0000-000099210000}"/>
    <cellStyle name="Comma 40 2 3 3" xfId="23510" xr:uid="{00000000-0005-0000-0000-00009A210000}"/>
    <cellStyle name="Comma 40 2 4" xfId="7668" xr:uid="{00000000-0005-0000-0000-00009B210000}"/>
    <cellStyle name="Comma 40 2 4 2" xfId="14171" xr:uid="{00000000-0005-0000-0000-00009C210000}"/>
    <cellStyle name="Comma 40 2 4 2 2" xfId="26899" xr:uid="{00000000-0005-0000-0000-00009D210000}"/>
    <cellStyle name="Comma 40 2 4 3" xfId="22392" xr:uid="{00000000-0005-0000-0000-00009E210000}"/>
    <cellStyle name="Comma 40 2 5" xfId="12974" xr:uid="{00000000-0005-0000-0000-00009F210000}"/>
    <cellStyle name="Comma 40 2 5 2" xfId="25720" xr:uid="{00000000-0005-0000-0000-0000A0210000}"/>
    <cellStyle name="Comma 40 2 6" xfId="21099" xr:uid="{00000000-0005-0000-0000-0000A1210000}"/>
    <cellStyle name="Comma 40 2 7" xfId="6075" xr:uid="{00000000-0005-0000-0000-0000A2210000}"/>
    <cellStyle name="Comma 40 3" xfId="1136" xr:uid="{00000000-0005-0000-0000-0000A3210000}"/>
    <cellStyle name="Comma 40 3 2" xfId="9718" xr:uid="{00000000-0005-0000-0000-0000A4210000}"/>
    <cellStyle name="Comma 40 4" xfId="1442" xr:uid="{00000000-0005-0000-0000-0000A5210000}"/>
    <cellStyle name="Comma 40 4 2" xfId="37550" xr:uid="{00000000-0005-0000-0000-0000A6210000}"/>
    <cellStyle name="Comma 40 5" xfId="3190" xr:uid="{00000000-0005-0000-0000-0000A7210000}"/>
    <cellStyle name="Comma 41" xfId="211" xr:uid="{00000000-0005-0000-0000-0000A8210000}"/>
    <cellStyle name="Comma 41 2" xfId="502" xr:uid="{00000000-0005-0000-0000-0000A9210000}"/>
    <cellStyle name="Comma 41 3" xfId="1137" xr:uid="{00000000-0005-0000-0000-0000AA210000}"/>
    <cellStyle name="Comma 41 3 2" xfId="11231" xr:uid="{00000000-0005-0000-0000-0000AB210000}"/>
    <cellStyle name="Comma 41 4" xfId="1443" xr:uid="{00000000-0005-0000-0000-0000AC210000}"/>
    <cellStyle name="Comma 41 4 2" xfId="37551" xr:uid="{00000000-0005-0000-0000-0000AD210000}"/>
    <cellStyle name="Comma 41 5" xfId="6072" xr:uid="{00000000-0005-0000-0000-0000AE210000}"/>
    <cellStyle name="Comma 42" xfId="212" xr:uid="{00000000-0005-0000-0000-0000AF210000}"/>
    <cellStyle name="Comma 42 2" xfId="503" xr:uid="{00000000-0005-0000-0000-0000B0210000}"/>
    <cellStyle name="Comma 42 2 2" xfId="15074" xr:uid="{00000000-0005-0000-0000-0000B1210000}"/>
    <cellStyle name="Comma 42 2 2 2" xfId="27745" xr:uid="{00000000-0005-0000-0000-0000B2210000}"/>
    <cellStyle name="Comma 42 2 3" xfId="22662" xr:uid="{00000000-0005-0000-0000-0000B3210000}"/>
    <cellStyle name="Comma 42 2 4" xfId="8589" xr:uid="{00000000-0005-0000-0000-0000B4210000}"/>
    <cellStyle name="Comma 42 3" xfId="1138" xr:uid="{00000000-0005-0000-0000-0000B5210000}"/>
    <cellStyle name="Comma 42 3 2" xfId="15915" xr:uid="{00000000-0005-0000-0000-0000B6210000}"/>
    <cellStyle name="Comma 42 3 2 2" xfId="28556" xr:uid="{00000000-0005-0000-0000-0000B7210000}"/>
    <cellStyle name="Comma 42 3 3" xfId="23540" xr:uid="{00000000-0005-0000-0000-0000B8210000}"/>
    <cellStyle name="Comma 42 3 4" xfId="9556" xr:uid="{00000000-0005-0000-0000-0000B9210000}"/>
    <cellStyle name="Comma 42 4" xfId="1444" xr:uid="{00000000-0005-0000-0000-0000BA210000}"/>
    <cellStyle name="Comma 42 4 2" xfId="9719" xr:uid="{00000000-0005-0000-0000-0000BB210000}"/>
    <cellStyle name="Comma 42 4 3" xfId="37552" xr:uid="{00000000-0005-0000-0000-0000BC210000}"/>
    <cellStyle name="Comma 42 5" xfId="11319" xr:uid="{00000000-0005-0000-0000-0000BD210000}"/>
    <cellStyle name="Comma 42 6" xfId="7717" xr:uid="{00000000-0005-0000-0000-0000BE210000}"/>
    <cellStyle name="Comma 42 6 2" xfId="14215" xr:uid="{00000000-0005-0000-0000-0000BF210000}"/>
    <cellStyle name="Comma 42 6 2 2" xfId="26941" xr:uid="{00000000-0005-0000-0000-0000C0210000}"/>
    <cellStyle name="Comma 42 6 3" xfId="22437" xr:uid="{00000000-0005-0000-0000-0000C1210000}"/>
    <cellStyle name="Comma 42 7" xfId="13005" xr:uid="{00000000-0005-0000-0000-0000C2210000}"/>
    <cellStyle name="Comma 42 7 2" xfId="25751" xr:uid="{00000000-0005-0000-0000-0000C3210000}"/>
    <cellStyle name="Comma 42 8" xfId="21130" xr:uid="{00000000-0005-0000-0000-0000C4210000}"/>
    <cellStyle name="Comma 42 9" xfId="6348" xr:uid="{00000000-0005-0000-0000-0000C5210000}"/>
    <cellStyle name="Comma 43" xfId="213" xr:uid="{00000000-0005-0000-0000-0000C6210000}"/>
    <cellStyle name="Comma 43 2" xfId="504" xr:uid="{00000000-0005-0000-0000-0000C7210000}"/>
    <cellStyle name="Comma 43 2 2" xfId="15076" xr:uid="{00000000-0005-0000-0000-0000C8210000}"/>
    <cellStyle name="Comma 43 2 2 2" xfId="27747" xr:uid="{00000000-0005-0000-0000-0000C9210000}"/>
    <cellStyle name="Comma 43 2 3" xfId="22664" xr:uid="{00000000-0005-0000-0000-0000CA210000}"/>
    <cellStyle name="Comma 43 2 4" xfId="8591" xr:uid="{00000000-0005-0000-0000-0000CB210000}"/>
    <cellStyle name="Comma 43 3" xfId="1139" xr:uid="{00000000-0005-0000-0000-0000CC210000}"/>
    <cellStyle name="Comma 43 3 2" xfId="15917" xr:uid="{00000000-0005-0000-0000-0000CD210000}"/>
    <cellStyle name="Comma 43 3 2 2" xfId="28558" xr:uid="{00000000-0005-0000-0000-0000CE210000}"/>
    <cellStyle name="Comma 43 3 3" xfId="23542" xr:uid="{00000000-0005-0000-0000-0000CF210000}"/>
    <cellStyle name="Comma 43 3 4" xfId="9558" xr:uid="{00000000-0005-0000-0000-0000D0210000}"/>
    <cellStyle name="Comma 43 4" xfId="1445" xr:uid="{00000000-0005-0000-0000-0000D1210000}"/>
    <cellStyle name="Comma 43 4 2" xfId="9720" xr:uid="{00000000-0005-0000-0000-0000D2210000}"/>
    <cellStyle name="Comma 43 4 3" xfId="37553" xr:uid="{00000000-0005-0000-0000-0000D3210000}"/>
    <cellStyle name="Comma 43 5" xfId="11178" xr:uid="{00000000-0005-0000-0000-0000D4210000}"/>
    <cellStyle name="Comma 43 6" xfId="7719" xr:uid="{00000000-0005-0000-0000-0000D5210000}"/>
    <cellStyle name="Comma 43 6 2" xfId="14217" xr:uid="{00000000-0005-0000-0000-0000D6210000}"/>
    <cellStyle name="Comma 43 6 2 2" xfId="26943" xr:uid="{00000000-0005-0000-0000-0000D7210000}"/>
    <cellStyle name="Comma 43 6 3" xfId="22439" xr:uid="{00000000-0005-0000-0000-0000D8210000}"/>
    <cellStyle name="Comma 43 7" xfId="13007" xr:uid="{00000000-0005-0000-0000-0000D9210000}"/>
    <cellStyle name="Comma 43 7 2" xfId="25753" xr:uid="{00000000-0005-0000-0000-0000DA210000}"/>
    <cellStyle name="Comma 43 8" xfId="21132" xr:uid="{00000000-0005-0000-0000-0000DB210000}"/>
    <cellStyle name="Comma 43 9" xfId="6351" xr:uid="{00000000-0005-0000-0000-0000DC210000}"/>
    <cellStyle name="Comma 44" xfId="214" xr:uid="{00000000-0005-0000-0000-0000DD210000}"/>
    <cellStyle name="Comma 44 2" xfId="505" xr:uid="{00000000-0005-0000-0000-0000DE210000}"/>
    <cellStyle name="Comma 44 3" xfId="1140" xr:uid="{00000000-0005-0000-0000-0000DF210000}"/>
    <cellStyle name="Comma 44 3 2" xfId="11151" xr:uid="{00000000-0005-0000-0000-0000E0210000}"/>
    <cellStyle name="Comma 44 4" xfId="1446" xr:uid="{00000000-0005-0000-0000-0000E1210000}"/>
    <cellStyle name="Comma 44 4 2" xfId="37554" xr:uid="{00000000-0005-0000-0000-0000E2210000}"/>
    <cellStyle name="Comma 44 5" xfId="6358" xr:uid="{00000000-0005-0000-0000-0000E3210000}"/>
    <cellStyle name="Comma 45" xfId="215" xr:uid="{00000000-0005-0000-0000-0000E4210000}"/>
    <cellStyle name="Comma 45 2" xfId="506" xr:uid="{00000000-0005-0000-0000-0000E5210000}"/>
    <cellStyle name="Comma 45 2 2" xfId="8599" xr:uid="{00000000-0005-0000-0000-0000E6210000}"/>
    <cellStyle name="Comma 45 2 2 2" xfId="15084" xr:uid="{00000000-0005-0000-0000-0000E7210000}"/>
    <cellStyle name="Comma 45 2 2 2 2" xfId="27755" xr:uid="{00000000-0005-0000-0000-0000E8210000}"/>
    <cellStyle name="Comma 45 2 2 3" xfId="22672" xr:uid="{00000000-0005-0000-0000-0000E9210000}"/>
    <cellStyle name="Comma 45 2 3" xfId="9566" xr:uid="{00000000-0005-0000-0000-0000EA210000}"/>
    <cellStyle name="Comma 45 2 3 2" xfId="15925" xr:uid="{00000000-0005-0000-0000-0000EB210000}"/>
    <cellStyle name="Comma 45 2 3 2 2" xfId="28566" xr:uid="{00000000-0005-0000-0000-0000EC210000}"/>
    <cellStyle name="Comma 45 2 3 3" xfId="23550" xr:uid="{00000000-0005-0000-0000-0000ED210000}"/>
    <cellStyle name="Comma 45 2 4" xfId="7731" xr:uid="{00000000-0005-0000-0000-0000EE210000}"/>
    <cellStyle name="Comma 45 2 4 2" xfId="14228" xr:uid="{00000000-0005-0000-0000-0000EF210000}"/>
    <cellStyle name="Comma 45 2 4 2 2" xfId="26954" xr:uid="{00000000-0005-0000-0000-0000F0210000}"/>
    <cellStyle name="Comma 45 2 4 3" xfId="22451" xr:uid="{00000000-0005-0000-0000-0000F1210000}"/>
    <cellStyle name="Comma 45 2 5" xfId="13015" xr:uid="{00000000-0005-0000-0000-0000F2210000}"/>
    <cellStyle name="Comma 45 2 5 2" xfId="25761" xr:uid="{00000000-0005-0000-0000-0000F3210000}"/>
    <cellStyle name="Comma 45 2 6" xfId="21140" xr:uid="{00000000-0005-0000-0000-0000F4210000}"/>
    <cellStyle name="Comma 45 2 7" xfId="6371" xr:uid="{00000000-0005-0000-0000-0000F5210000}"/>
    <cellStyle name="Comma 45 3" xfId="1141" xr:uid="{00000000-0005-0000-0000-0000F6210000}"/>
    <cellStyle name="Comma 45 3 2" xfId="9721" xr:uid="{00000000-0005-0000-0000-0000F7210000}"/>
    <cellStyle name="Comma 45 4" xfId="1305" xr:uid="{00000000-0005-0000-0000-0000F8210000}"/>
    <cellStyle name="Comma 45 4 2" xfId="11056" xr:uid="{00000000-0005-0000-0000-0000F9210000}"/>
    <cellStyle name="Comma 45 5" xfId="1447" xr:uid="{00000000-0005-0000-0000-0000FA210000}"/>
    <cellStyle name="Comma 45 5 2" xfId="30598" xr:uid="{00000000-0005-0000-0000-0000FB210000}"/>
    <cellStyle name="Comma 45 5 3" xfId="37555" xr:uid="{00000000-0005-0000-0000-0000FC210000}"/>
    <cellStyle name="Comma 45 6" xfId="6001" xr:uid="{00000000-0005-0000-0000-0000FD210000}"/>
    <cellStyle name="Comma 46" xfId="216" xr:uid="{00000000-0005-0000-0000-0000FE210000}"/>
    <cellStyle name="Comma 46 2" xfId="507" xr:uid="{00000000-0005-0000-0000-0000FF210000}"/>
    <cellStyle name="Comma 46 2 2" xfId="15085" xr:uid="{00000000-0005-0000-0000-000000220000}"/>
    <cellStyle name="Comma 46 2 2 2" xfId="27756" xr:uid="{00000000-0005-0000-0000-000001220000}"/>
    <cellStyle name="Comma 46 2 3" xfId="22673" xr:uid="{00000000-0005-0000-0000-000002220000}"/>
    <cellStyle name="Comma 46 2 4" xfId="8600" xr:uid="{00000000-0005-0000-0000-000003220000}"/>
    <cellStyle name="Comma 46 3" xfId="1142" xr:uid="{00000000-0005-0000-0000-000004220000}"/>
    <cellStyle name="Comma 46 3 2" xfId="15926" xr:uid="{00000000-0005-0000-0000-000005220000}"/>
    <cellStyle name="Comma 46 3 2 2" xfId="28567" xr:uid="{00000000-0005-0000-0000-000006220000}"/>
    <cellStyle name="Comma 46 3 3" xfId="23551" xr:uid="{00000000-0005-0000-0000-000007220000}"/>
    <cellStyle name="Comma 46 3 4" xfId="9567" xr:uid="{00000000-0005-0000-0000-000008220000}"/>
    <cellStyle name="Comma 46 4" xfId="1448" xr:uid="{00000000-0005-0000-0000-000009220000}"/>
    <cellStyle name="Comma 46 4 2" xfId="9722" xr:uid="{00000000-0005-0000-0000-00000A220000}"/>
    <cellStyle name="Comma 46 4 3" xfId="37556" xr:uid="{00000000-0005-0000-0000-00000B220000}"/>
    <cellStyle name="Comma 46 5" xfId="11303" xr:uid="{00000000-0005-0000-0000-00000C220000}"/>
    <cellStyle name="Comma 46 6" xfId="7732" xr:uid="{00000000-0005-0000-0000-00000D220000}"/>
    <cellStyle name="Comma 46 6 2" xfId="14229" xr:uid="{00000000-0005-0000-0000-00000E220000}"/>
    <cellStyle name="Comma 46 6 2 2" xfId="26955" xr:uid="{00000000-0005-0000-0000-00000F220000}"/>
    <cellStyle name="Comma 46 6 3" xfId="22452" xr:uid="{00000000-0005-0000-0000-000010220000}"/>
    <cellStyle name="Comma 46 7" xfId="13016" xr:uid="{00000000-0005-0000-0000-000011220000}"/>
    <cellStyle name="Comma 46 7 2" xfId="25762" xr:uid="{00000000-0005-0000-0000-000012220000}"/>
    <cellStyle name="Comma 46 8" xfId="21141" xr:uid="{00000000-0005-0000-0000-000013220000}"/>
    <cellStyle name="Comma 46 9" xfId="6373" xr:uid="{00000000-0005-0000-0000-000014220000}"/>
    <cellStyle name="Comma 47" xfId="217" xr:uid="{00000000-0005-0000-0000-000015220000}"/>
    <cellStyle name="Comma 47 2" xfId="508" xr:uid="{00000000-0005-0000-0000-000016220000}"/>
    <cellStyle name="Comma 47 2 2" xfId="15086" xr:uid="{00000000-0005-0000-0000-000017220000}"/>
    <cellStyle name="Comma 47 2 2 2" xfId="27757" xr:uid="{00000000-0005-0000-0000-000018220000}"/>
    <cellStyle name="Comma 47 2 3" xfId="22674" xr:uid="{00000000-0005-0000-0000-000019220000}"/>
    <cellStyle name="Comma 47 2 4" xfId="8601" xr:uid="{00000000-0005-0000-0000-00001A220000}"/>
    <cellStyle name="Comma 47 3" xfId="1143" xr:uid="{00000000-0005-0000-0000-00001B220000}"/>
    <cellStyle name="Comma 47 3 2" xfId="15927" xr:uid="{00000000-0005-0000-0000-00001C220000}"/>
    <cellStyle name="Comma 47 3 2 2" xfId="28568" xr:uid="{00000000-0005-0000-0000-00001D220000}"/>
    <cellStyle name="Comma 47 3 3" xfId="23552" xr:uid="{00000000-0005-0000-0000-00001E220000}"/>
    <cellStyle name="Comma 47 3 4" xfId="9568" xr:uid="{00000000-0005-0000-0000-00001F220000}"/>
    <cellStyle name="Comma 47 4" xfId="1449" xr:uid="{00000000-0005-0000-0000-000020220000}"/>
    <cellStyle name="Comma 47 4 2" xfId="9723" xr:uid="{00000000-0005-0000-0000-000021220000}"/>
    <cellStyle name="Comma 47 4 3" xfId="37557" xr:uid="{00000000-0005-0000-0000-000022220000}"/>
    <cellStyle name="Comma 47 5" xfId="11270" xr:uid="{00000000-0005-0000-0000-000023220000}"/>
    <cellStyle name="Comma 47 6" xfId="7733" xr:uid="{00000000-0005-0000-0000-000024220000}"/>
    <cellStyle name="Comma 47 6 2" xfId="14230" xr:uid="{00000000-0005-0000-0000-000025220000}"/>
    <cellStyle name="Comma 47 6 2 2" xfId="26956" xr:uid="{00000000-0005-0000-0000-000026220000}"/>
    <cellStyle name="Comma 47 6 3" xfId="22453" xr:uid="{00000000-0005-0000-0000-000027220000}"/>
    <cellStyle name="Comma 47 7" xfId="13017" xr:uid="{00000000-0005-0000-0000-000028220000}"/>
    <cellStyle name="Comma 47 7 2" xfId="25763" xr:uid="{00000000-0005-0000-0000-000029220000}"/>
    <cellStyle name="Comma 47 8" xfId="21142" xr:uid="{00000000-0005-0000-0000-00002A220000}"/>
    <cellStyle name="Comma 47 9" xfId="6375" xr:uid="{00000000-0005-0000-0000-00002B220000}"/>
    <cellStyle name="Comma 48" xfId="218" xr:uid="{00000000-0005-0000-0000-00002C220000}"/>
    <cellStyle name="Comma 48 2" xfId="509" xr:uid="{00000000-0005-0000-0000-00002D220000}"/>
    <cellStyle name="Comma 48 3" xfId="1144" xr:uid="{00000000-0005-0000-0000-00002E220000}"/>
    <cellStyle name="Comma 48 3 2" xfId="11106" xr:uid="{00000000-0005-0000-0000-00002F220000}"/>
    <cellStyle name="Comma 48 4" xfId="1450" xr:uid="{00000000-0005-0000-0000-000030220000}"/>
    <cellStyle name="Comma 48 4 2" xfId="37558" xr:uid="{00000000-0005-0000-0000-000031220000}"/>
    <cellStyle name="Comma 48 5" xfId="6061" xr:uid="{00000000-0005-0000-0000-000032220000}"/>
    <cellStyle name="Comma 49" xfId="219" xr:uid="{00000000-0005-0000-0000-000033220000}"/>
    <cellStyle name="Comma 49 2" xfId="510" xr:uid="{00000000-0005-0000-0000-000034220000}"/>
    <cellStyle name="Comma 49 2 2" xfId="15088" xr:uid="{00000000-0005-0000-0000-000035220000}"/>
    <cellStyle name="Comma 49 2 2 2" xfId="27758" xr:uid="{00000000-0005-0000-0000-000036220000}"/>
    <cellStyle name="Comma 49 2 3" xfId="22675" xr:uid="{00000000-0005-0000-0000-000037220000}"/>
    <cellStyle name="Comma 49 2 4" xfId="8603" xr:uid="{00000000-0005-0000-0000-000038220000}"/>
    <cellStyle name="Comma 49 3" xfId="1145" xr:uid="{00000000-0005-0000-0000-000039220000}"/>
    <cellStyle name="Comma 49 3 2" xfId="15929" xr:uid="{00000000-0005-0000-0000-00003A220000}"/>
    <cellStyle name="Comma 49 3 2 2" xfId="28569" xr:uid="{00000000-0005-0000-0000-00003B220000}"/>
    <cellStyle name="Comma 49 3 3" xfId="23553" xr:uid="{00000000-0005-0000-0000-00003C220000}"/>
    <cellStyle name="Comma 49 3 4" xfId="9570" xr:uid="{00000000-0005-0000-0000-00003D220000}"/>
    <cellStyle name="Comma 49 4" xfId="1451" xr:uid="{00000000-0005-0000-0000-00003E220000}"/>
    <cellStyle name="Comma 49 4 2" xfId="9724" xr:uid="{00000000-0005-0000-0000-00003F220000}"/>
    <cellStyle name="Comma 49 4 3" xfId="37559" xr:uid="{00000000-0005-0000-0000-000040220000}"/>
    <cellStyle name="Comma 49 5" xfId="10298" xr:uid="{00000000-0005-0000-0000-000041220000}"/>
    <cellStyle name="Comma 49 6" xfId="7735" xr:uid="{00000000-0005-0000-0000-000042220000}"/>
    <cellStyle name="Comma 49 6 2" xfId="14232" xr:uid="{00000000-0005-0000-0000-000043220000}"/>
    <cellStyle name="Comma 49 6 2 2" xfId="26958" xr:uid="{00000000-0005-0000-0000-000044220000}"/>
    <cellStyle name="Comma 49 6 3" xfId="22455" xr:uid="{00000000-0005-0000-0000-000045220000}"/>
    <cellStyle name="Comma 49 7" xfId="13019" xr:uid="{00000000-0005-0000-0000-000046220000}"/>
    <cellStyle name="Comma 49 7 2" xfId="25765" xr:uid="{00000000-0005-0000-0000-000047220000}"/>
    <cellStyle name="Comma 49 8" xfId="21143" xr:uid="{00000000-0005-0000-0000-000048220000}"/>
    <cellStyle name="Comma 49 9" xfId="6378" xr:uid="{00000000-0005-0000-0000-000049220000}"/>
    <cellStyle name="Comma 5" xfId="220" xr:uid="{00000000-0005-0000-0000-00004A220000}"/>
    <cellStyle name="Comma 5 10" xfId="4087" xr:uid="{00000000-0005-0000-0000-00004B220000}"/>
    <cellStyle name="Comma 5 11" xfId="4088" xr:uid="{00000000-0005-0000-0000-00004C220000}"/>
    <cellStyle name="Comma 5 12" xfId="4089" xr:uid="{00000000-0005-0000-0000-00004D220000}"/>
    <cellStyle name="Comma 5 13" xfId="4090" xr:uid="{00000000-0005-0000-0000-00004E220000}"/>
    <cellStyle name="Comma 5 14" xfId="4091" xr:uid="{00000000-0005-0000-0000-00004F220000}"/>
    <cellStyle name="Comma 5 15" xfId="4092" xr:uid="{00000000-0005-0000-0000-000050220000}"/>
    <cellStyle name="Comma 5 16" xfId="4093" xr:uid="{00000000-0005-0000-0000-000051220000}"/>
    <cellStyle name="Comma 5 17" xfId="4094" xr:uid="{00000000-0005-0000-0000-000052220000}"/>
    <cellStyle name="Comma 5 18" xfId="4095" xr:uid="{00000000-0005-0000-0000-000053220000}"/>
    <cellStyle name="Comma 5 19" xfId="4096" xr:uid="{00000000-0005-0000-0000-000054220000}"/>
    <cellStyle name="Comma 5 2" xfId="773" xr:uid="{00000000-0005-0000-0000-000055220000}"/>
    <cellStyle name="Comma 5 2 10" xfId="4098" xr:uid="{00000000-0005-0000-0000-000056220000}"/>
    <cellStyle name="Comma 5 2 11" xfId="4099" xr:uid="{00000000-0005-0000-0000-000057220000}"/>
    <cellStyle name="Comma 5 2 12" xfId="4100" xr:uid="{00000000-0005-0000-0000-000058220000}"/>
    <cellStyle name="Comma 5 2 13" xfId="4101" xr:uid="{00000000-0005-0000-0000-000059220000}"/>
    <cellStyle name="Comma 5 2 14" xfId="4102" xr:uid="{00000000-0005-0000-0000-00005A220000}"/>
    <cellStyle name="Comma 5 2 15" xfId="4103" xr:uid="{00000000-0005-0000-0000-00005B220000}"/>
    <cellStyle name="Comma 5 2 16" xfId="4104" xr:uid="{00000000-0005-0000-0000-00005C220000}"/>
    <cellStyle name="Comma 5 2 17" xfId="4105" xr:uid="{00000000-0005-0000-0000-00005D220000}"/>
    <cellStyle name="Comma 5 2 18" xfId="4106" xr:uid="{00000000-0005-0000-0000-00005E220000}"/>
    <cellStyle name="Comma 5 2 19" xfId="4107" xr:uid="{00000000-0005-0000-0000-00005F220000}"/>
    <cellStyle name="Comma 5 2 2" xfId="1114" xr:uid="{00000000-0005-0000-0000-000060220000}"/>
    <cellStyle name="Comma 5 2 2 2" xfId="1453" xr:uid="{00000000-0005-0000-0000-000061220000}"/>
    <cellStyle name="Comma 5 2 2 2 2" xfId="1454" xr:uid="{00000000-0005-0000-0000-000062220000}"/>
    <cellStyle name="Comma 5 2 2 2 2 2" xfId="1455" xr:uid="{00000000-0005-0000-0000-000063220000}"/>
    <cellStyle name="Comma 5 2 2 2 2 2 2" xfId="16329" xr:uid="{00000000-0005-0000-0000-000064220000}"/>
    <cellStyle name="Comma 5 2 2 2 2 2 2 2" xfId="28871" xr:uid="{00000000-0005-0000-0000-000065220000}"/>
    <cellStyle name="Comma 5 2 2 2 2 2 3" xfId="23793" xr:uid="{00000000-0005-0000-0000-000066220000}"/>
    <cellStyle name="Comma 5 2 2 2 2 2 4" xfId="10805" xr:uid="{00000000-0005-0000-0000-000067220000}"/>
    <cellStyle name="Comma 5 2 2 2 2 3" xfId="11137" xr:uid="{00000000-0005-0000-0000-000068220000}"/>
    <cellStyle name="Comma 5 2 2 2 2 3 2" xfId="16540" xr:uid="{00000000-0005-0000-0000-000069220000}"/>
    <cellStyle name="Comma 5 2 2 2 2 3 2 2" xfId="29079" xr:uid="{00000000-0005-0000-0000-00006A220000}"/>
    <cellStyle name="Comma 5 2 2 2 2 3 3" xfId="23987" xr:uid="{00000000-0005-0000-0000-00006B220000}"/>
    <cellStyle name="Comma 5 2 2 2 2 4" xfId="6202" xr:uid="{00000000-0005-0000-0000-00006C220000}"/>
    <cellStyle name="Comma 5 2 2 2 3" xfId="1456" xr:uid="{00000000-0005-0000-0000-00006D220000}"/>
    <cellStyle name="Comma 5 2 2 2 3 2" xfId="16103" xr:uid="{00000000-0005-0000-0000-00006E220000}"/>
    <cellStyle name="Comma 5 2 2 2 3 2 2" xfId="28729" xr:uid="{00000000-0005-0000-0000-00006F220000}"/>
    <cellStyle name="Comma 5 2 2 2 3 3" xfId="23691" xr:uid="{00000000-0005-0000-0000-000070220000}"/>
    <cellStyle name="Comma 5 2 2 2 3 4" xfId="10351" xr:uid="{00000000-0005-0000-0000-000071220000}"/>
    <cellStyle name="Comma 5 2 2 2 4" xfId="9938" xr:uid="{00000000-0005-0000-0000-000072220000}"/>
    <cellStyle name="Comma 5 2 2 2 4 2" xfId="15978" xr:uid="{00000000-0005-0000-0000-000073220000}"/>
    <cellStyle name="Comma 5 2 2 2 4 2 2" xfId="28614" xr:uid="{00000000-0005-0000-0000-000074220000}"/>
    <cellStyle name="Comma 5 2 2 2 4 3" xfId="23580" xr:uid="{00000000-0005-0000-0000-000075220000}"/>
    <cellStyle name="Comma 5 2 2 2 5" xfId="4108" xr:uid="{00000000-0005-0000-0000-000076220000}"/>
    <cellStyle name="Comma 5 2 2 3" xfId="1457" xr:uid="{00000000-0005-0000-0000-000077220000}"/>
    <cellStyle name="Comma 5 2 2 3 2" xfId="1458" xr:uid="{00000000-0005-0000-0000-000078220000}"/>
    <cellStyle name="Comma 5 2 2 3 2 2" xfId="16466" xr:uid="{00000000-0005-0000-0000-000079220000}"/>
    <cellStyle name="Comma 5 2 2 3 2 2 2" xfId="29006" xr:uid="{00000000-0005-0000-0000-00007A220000}"/>
    <cellStyle name="Comma 5 2 2 3 2 3" xfId="23917" xr:uid="{00000000-0005-0000-0000-00007B220000}"/>
    <cellStyle name="Comma 5 2 2 3 2 4" xfId="11022" xr:uid="{00000000-0005-0000-0000-00007C220000}"/>
    <cellStyle name="Comma 5 2 2 3 3" xfId="16475" xr:uid="{00000000-0005-0000-0000-00007D220000}"/>
    <cellStyle name="Comma 5 2 2 3 3 2" xfId="29015" xr:uid="{00000000-0005-0000-0000-00007E220000}"/>
    <cellStyle name="Comma 5 2 2 3 4" xfId="17736" xr:uid="{00000000-0005-0000-0000-00007F220000}"/>
    <cellStyle name="Comma 5 2 2 3 5" xfId="23924" xr:uid="{00000000-0005-0000-0000-000080220000}"/>
    <cellStyle name="Comma 5 2 2 3 6" xfId="11036" xr:uid="{00000000-0005-0000-0000-000081220000}"/>
    <cellStyle name="Comma 5 2 2 4" xfId="1459" xr:uid="{00000000-0005-0000-0000-000082220000}"/>
    <cellStyle name="Comma 5 2 2 4 2" xfId="16607" xr:uid="{00000000-0005-0000-0000-000083220000}"/>
    <cellStyle name="Comma 5 2 2 4 2 2" xfId="29146" xr:uid="{00000000-0005-0000-0000-000084220000}"/>
    <cellStyle name="Comma 5 2 2 4 3" xfId="24054" xr:uid="{00000000-0005-0000-0000-000085220000}"/>
    <cellStyle name="Comma 5 2 2 4 4" xfId="11251" xr:uid="{00000000-0005-0000-0000-000086220000}"/>
    <cellStyle name="Comma 5 2 2 5" xfId="1452" xr:uid="{00000000-0005-0000-0000-000087220000}"/>
    <cellStyle name="Comma 5 2 2 5 2" xfId="16064" xr:uid="{00000000-0005-0000-0000-000088220000}"/>
    <cellStyle name="Comma 5 2 2 5 2 2" xfId="28692" xr:uid="{00000000-0005-0000-0000-000089220000}"/>
    <cellStyle name="Comma 5 2 2 5 3" xfId="23656" xr:uid="{00000000-0005-0000-0000-00008A220000}"/>
    <cellStyle name="Comma 5 2 2 5 4" xfId="10205" xr:uid="{00000000-0005-0000-0000-00008B220000}"/>
    <cellStyle name="Comma 5 2 2 6" xfId="3175" xr:uid="{00000000-0005-0000-0000-00008C220000}"/>
    <cellStyle name="Comma 5 2 20" xfId="4097" xr:uid="{00000000-0005-0000-0000-00008D220000}"/>
    <cellStyle name="Comma 5 2 20 2" xfId="6114" xr:uid="{00000000-0005-0000-0000-00008E220000}"/>
    <cellStyle name="Comma 5 2 20 3" xfId="18661" xr:uid="{00000000-0005-0000-0000-00008F220000}"/>
    <cellStyle name="Comma 5 2 21" xfId="9725" xr:uid="{00000000-0005-0000-0000-000090220000}"/>
    <cellStyle name="Comma 5 2 21 2" xfId="17735" xr:uid="{00000000-0005-0000-0000-000091220000}"/>
    <cellStyle name="Comma 5 2 3" xfId="986" xr:uid="{00000000-0005-0000-0000-000092220000}"/>
    <cellStyle name="Comma 5 2 3 2" xfId="1461" xr:uid="{00000000-0005-0000-0000-000093220000}"/>
    <cellStyle name="Comma 5 2 3 2 2" xfId="1462" xr:uid="{00000000-0005-0000-0000-000094220000}"/>
    <cellStyle name="Comma 5 2 3 2 2 2" xfId="16058" xr:uid="{00000000-0005-0000-0000-000095220000}"/>
    <cellStyle name="Comma 5 2 3 2 2 2 2" xfId="28686" xr:uid="{00000000-0005-0000-0000-000096220000}"/>
    <cellStyle name="Comma 5 2 3 2 2 3" xfId="23651" xr:uid="{00000000-0005-0000-0000-000097220000}"/>
    <cellStyle name="Comma 5 2 3 2 2 4" xfId="10185" xr:uid="{00000000-0005-0000-0000-000098220000}"/>
    <cellStyle name="Comma 5 2 3 2 3" xfId="16385" xr:uid="{00000000-0005-0000-0000-000099220000}"/>
    <cellStyle name="Comma 5 2 3 2 3 2" xfId="28927" xr:uid="{00000000-0005-0000-0000-00009A220000}"/>
    <cellStyle name="Comma 5 2 3 2 4" xfId="23841" xr:uid="{00000000-0005-0000-0000-00009B220000}"/>
    <cellStyle name="Comma 5 2 3 2 5" xfId="10893" xr:uid="{00000000-0005-0000-0000-00009C220000}"/>
    <cellStyle name="Comma 5 2 3 3" xfId="1463" xr:uid="{00000000-0005-0000-0000-00009D220000}"/>
    <cellStyle name="Comma 5 2 3 3 2" xfId="16682" xr:uid="{00000000-0005-0000-0000-00009E220000}"/>
    <cellStyle name="Comma 5 2 3 3 2 2" xfId="29217" xr:uid="{00000000-0005-0000-0000-00009F220000}"/>
    <cellStyle name="Comma 5 2 3 3 3" xfId="24125" xr:uid="{00000000-0005-0000-0000-0000A0220000}"/>
    <cellStyle name="Comma 5 2 3 3 4" xfId="11360" xr:uid="{00000000-0005-0000-0000-0000A1220000}"/>
    <cellStyle name="Comma 5 2 3 4" xfId="1460" xr:uid="{00000000-0005-0000-0000-0000A2220000}"/>
    <cellStyle name="Comma 5 2 3 4 2" xfId="16211" xr:uid="{00000000-0005-0000-0000-0000A3220000}"/>
    <cellStyle name="Comma 5 2 3 4 2 2" xfId="28832" xr:uid="{00000000-0005-0000-0000-0000A4220000}"/>
    <cellStyle name="Comma 5 2 3 4 3" xfId="23778" xr:uid="{00000000-0005-0000-0000-0000A5220000}"/>
    <cellStyle name="Comma 5 2 3 4 4" xfId="10637" xr:uid="{00000000-0005-0000-0000-0000A6220000}"/>
    <cellStyle name="Comma 5 2 3 5" xfId="4109" xr:uid="{00000000-0005-0000-0000-0000A7220000}"/>
    <cellStyle name="Comma 5 2 4" xfId="1464" xr:uid="{00000000-0005-0000-0000-0000A8220000}"/>
    <cellStyle name="Comma 5 2 4 2" xfId="1465" xr:uid="{00000000-0005-0000-0000-0000A9220000}"/>
    <cellStyle name="Comma 5 2 4 2 2" xfId="16524" xr:uid="{00000000-0005-0000-0000-0000AA220000}"/>
    <cellStyle name="Comma 5 2 4 2 2 2" xfId="29064" xr:uid="{00000000-0005-0000-0000-0000AB220000}"/>
    <cellStyle name="Comma 5 2 4 2 3" xfId="23974" xr:uid="{00000000-0005-0000-0000-0000AC220000}"/>
    <cellStyle name="Comma 5 2 4 2 4" xfId="11116" xr:uid="{00000000-0005-0000-0000-0000AD220000}"/>
    <cellStyle name="Comma 5 2 4 3" xfId="11024" xr:uid="{00000000-0005-0000-0000-0000AE220000}"/>
    <cellStyle name="Comma 5 2 4 3 2" xfId="16467" xr:uid="{00000000-0005-0000-0000-0000AF220000}"/>
    <cellStyle name="Comma 5 2 4 3 2 2" xfId="29007" xr:uid="{00000000-0005-0000-0000-0000B0220000}"/>
    <cellStyle name="Comma 5 2 4 3 3" xfId="23918" xr:uid="{00000000-0005-0000-0000-0000B1220000}"/>
    <cellStyle name="Comma 5 2 4 4" xfId="4110" xr:uid="{00000000-0005-0000-0000-0000B2220000}"/>
    <cellStyle name="Comma 5 2 5" xfId="1466" xr:uid="{00000000-0005-0000-0000-0000B3220000}"/>
    <cellStyle name="Comma 5 2 5 2" xfId="11150" xr:uid="{00000000-0005-0000-0000-0000B4220000}"/>
    <cellStyle name="Comma 5 2 5 2 2" xfId="16550" xr:uid="{00000000-0005-0000-0000-0000B5220000}"/>
    <cellStyle name="Comma 5 2 5 2 2 2" xfId="29089" xr:uid="{00000000-0005-0000-0000-0000B6220000}"/>
    <cellStyle name="Comma 5 2 5 2 3" xfId="23997" xr:uid="{00000000-0005-0000-0000-0000B7220000}"/>
    <cellStyle name="Comma 5 2 5 3" xfId="4111" xr:uid="{00000000-0005-0000-0000-0000B8220000}"/>
    <cellStyle name="Comma 5 2 6" xfId="1338" xr:uid="{00000000-0005-0000-0000-0000B9220000}"/>
    <cellStyle name="Comma 5 2 6 2" xfId="4112" xr:uid="{00000000-0005-0000-0000-0000BA220000}"/>
    <cellStyle name="Comma 5 2 7" xfId="4113" xr:uid="{00000000-0005-0000-0000-0000BB220000}"/>
    <cellStyle name="Comma 5 2 8" xfId="4114" xr:uid="{00000000-0005-0000-0000-0000BC220000}"/>
    <cellStyle name="Comma 5 2 9" xfId="4115" xr:uid="{00000000-0005-0000-0000-0000BD220000}"/>
    <cellStyle name="Comma 5 20" xfId="4116" xr:uid="{00000000-0005-0000-0000-0000BE220000}"/>
    <cellStyle name="Comma 5 21" xfId="4117" xr:uid="{00000000-0005-0000-0000-0000BF220000}"/>
    <cellStyle name="Comma 5 22" xfId="4118" xr:uid="{00000000-0005-0000-0000-0000C0220000}"/>
    <cellStyle name="Comma 5 23" xfId="4119" xr:uid="{00000000-0005-0000-0000-0000C1220000}"/>
    <cellStyle name="Comma 5 24" xfId="4120" xr:uid="{00000000-0005-0000-0000-0000C2220000}"/>
    <cellStyle name="Comma 5 25" xfId="3200" xr:uid="{00000000-0005-0000-0000-0000C3220000}"/>
    <cellStyle name="Comma 5 25 2" xfId="18585" xr:uid="{00000000-0005-0000-0000-0000C4220000}"/>
    <cellStyle name="Comma 5 26" xfId="6040" xr:uid="{00000000-0005-0000-0000-0000C5220000}"/>
    <cellStyle name="Comma 5 27" xfId="3194" xr:uid="{00000000-0005-0000-0000-0000C6220000}"/>
    <cellStyle name="Comma 5 27 2" xfId="6113" xr:uid="{00000000-0005-0000-0000-0000C7220000}"/>
    <cellStyle name="Comma 5 27 3" xfId="7858" xr:uid="{00000000-0005-0000-0000-0000C8220000}"/>
    <cellStyle name="Comma 5 27 3 2" xfId="14353" xr:uid="{00000000-0005-0000-0000-0000C9220000}"/>
    <cellStyle name="Comma 5 27 3 2 2" xfId="27041" xr:uid="{00000000-0005-0000-0000-0000CA220000}"/>
    <cellStyle name="Comma 5 27 3 3" xfId="22530" xr:uid="{00000000-0005-0000-0000-0000CB220000}"/>
    <cellStyle name="Comma 5 27 4" xfId="8780" xr:uid="{00000000-0005-0000-0000-0000CC220000}"/>
    <cellStyle name="Comma 5 27 4 2" xfId="15195" xr:uid="{00000000-0005-0000-0000-0000CD220000}"/>
    <cellStyle name="Comma 5 27 4 2 2" xfId="27853" xr:uid="{00000000-0005-0000-0000-0000CE220000}"/>
    <cellStyle name="Comma 5 27 4 3" xfId="22820" xr:uid="{00000000-0005-0000-0000-0000CF220000}"/>
    <cellStyle name="Comma 5 27 5" xfId="6641" xr:uid="{00000000-0005-0000-0000-0000D0220000}"/>
    <cellStyle name="Comma 5 27 5 2" xfId="13228" xr:uid="{00000000-0005-0000-0000-0000D1220000}"/>
    <cellStyle name="Comma 5 27 5 2 2" xfId="25972" xr:uid="{00000000-0005-0000-0000-0000D2220000}"/>
    <cellStyle name="Comma 5 27 5 3" xfId="21380" xr:uid="{00000000-0005-0000-0000-0000D3220000}"/>
    <cellStyle name="Comma 5 27 6" xfId="12159" xr:uid="{00000000-0005-0000-0000-0000D4220000}"/>
    <cellStyle name="Comma 5 27 6 2" xfId="24904" xr:uid="{00000000-0005-0000-0000-0000D5220000}"/>
    <cellStyle name="Comma 5 27 7" xfId="18926" xr:uid="{00000000-0005-0000-0000-0000D6220000}"/>
    <cellStyle name="Comma 5 27 8" xfId="21019" xr:uid="{00000000-0005-0000-0000-0000D7220000}"/>
    <cellStyle name="Comma 5 28" xfId="7813" xr:uid="{00000000-0005-0000-0000-0000D8220000}"/>
    <cellStyle name="Comma 5 28 2" xfId="14308" xr:uid="{00000000-0005-0000-0000-0000D9220000}"/>
    <cellStyle name="Comma 5 28 2 2" xfId="27021" xr:uid="{00000000-0005-0000-0000-0000DA220000}"/>
    <cellStyle name="Comma 5 28 3" xfId="17535" xr:uid="{00000000-0005-0000-0000-0000DB220000}"/>
    <cellStyle name="Comma 5 28 4" xfId="22513" xr:uid="{00000000-0005-0000-0000-0000DC220000}"/>
    <cellStyle name="Comma 5 29" xfId="8675" xr:uid="{00000000-0005-0000-0000-0000DD220000}"/>
    <cellStyle name="Comma 5 29 2" xfId="15146" xr:uid="{00000000-0005-0000-0000-0000DE220000}"/>
    <cellStyle name="Comma 5 29 2 2" xfId="27814" xr:uid="{00000000-0005-0000-0000-0000DF220000}"/>
    <cellStyle name="Comma 5 29 3" xfId="22741" xr:uid="{00000000-0005-0000-0000-0000E0220000}"/>
    <cellStyle name="Comma 5 3" xfId="772" xr:uid="{00000000-0005-0000-0000-0000E1220000}"/>
    <cellStyle name="Comma 5 3 2" xfId="1113" xr:uid="{00000000-0005-0000-0000-0000E2220000}"/>
    <cellStyle name="Comma 5 3 2 2" xfId="6115" xr:uid="{00000000-0005-0000-0000-0000E3220000}"/>
    <cellStyle name="Comma 5 3 2 2 2" xfId="10716" xr:uid="{00000000-0005-0000-0000-0000E4220000}"/>
    <cellStyle name="Comma 5 3 2 2 2 2" xfId="16261" xr:uid="{00000000-0005-0000-0000-0000E5220000}"/>
    <cellStyle name="Comma 5 3 2 2 2 2 2" xfId="20472" xr:uid="{00000000-0005-0000-0000-0000E6220000}"/>
    <cellStyle name="Comma 5 3 2 2 2 2 3" xfId="33725" xr:uid="{00000000-0005-0000-0000-0000E7220000}"/>
    <cellStyle name="Comma 5 3 2 2 2 2 4" xfId="36512" xr:uid="{00000000-0005-0000-0000-0000E8220000}"/>
    <cellStyle name="Comma 5 3 2 2 2 3" xfId="20173" xr:uid="{00000000-0005-0000-0000-0000E9220000}"/>
    <cellStyle name="Comma 5 3 2 2 2 3 2" xfId="33430" xr:uid="{00000000-0005-0000-0000-0000EA220000}"/>
    <cellStyle name="Comma 5 3 2 2 2 3 3" xfId="36218" xr:uid="{00000000-0005-0000-0000-0000EB220000}"/>
    <cellStyle name="Comma 5 3 2 2 2 4" xfId="19887" xr:uid="{00000000-0005-0000-0000-0000EC220000}"/>
    <cellStyle name="Comma 5 3 2 2 2 5" xfId="33026" xr:uid="{00000000-0005-0000-0000-0000ED220000}"/>
    <cellStyle name="Comma 5 3 2 2 2 6" xfId="35969" xr:uid="{00000000-0005-0000-0000-0000EE220000}"/>
    <cellStyle name="Comma 5 3 2 2 3" xfId="20325" xr:uid="{00000000-0005-0000-0000-0000EF220000}"/>
    <cellStyle name="Comma 5 3 2 2 3 2" xfId="33579" xr:uid="{00000000-0005-0000-0000-0000F0220000}"/>
    <cellStyle name="Comma 5 3 2 2 3 3" xfId="36366" xr:uid="{00000000-0005-0000-0000-0000F1220000}"/>
    <cellStyle name="Comma 5 3 2 2 4" xfId="20017" xr:uid="{00000000-0005-0000-0000-0000F2220000}"/>
    <cellStyle name="Comma 5 3 2 2 4 2" xfId="33281" xr:uid="{00000000-0005-0000-0000-0000F3220000}"/>
    <cellStyle name="Comma 5 3 2 2 4 3" xfId="36073" xr:uid="{00000000-0005-0000-0000-0000F4220000}"/>
    <cellStyle name="Comma 5 3 2 2 5" xfId="18787" xr:uid="{00000000-0005-0000-0000-0000F5220000}"/>
    <cellStyle name="Comma 5 3 2 2 6" xfId="32032" xr:uid="{00000000-0005-0000-0000-0000F6220000}"/>
    <cellStyle name="Comma 5 3 2 2 7" xfId="35123" xr:uid="{00000000-0005-0000-0000-0000F7220000}"/>
    <cellStyle name="Comma 5 3 2 3" xfId="10371" xr:uid="{00000000-0005-0000-0000-0000F8220000}"/>
    <cellStyle name="Comma 5 3 2 3 2" xfId="16109" xr:uid="{00000000-0005-0000-0000-0000F9220000}"/>
    <cellStyle name="Comma 5 3 2 3 2 2" xfId="20418" xr:uid="{00000000-0005-0000-0000-0000FA220000}"/>
    <cellStyle name="Comma 5 3 2 3 2 3" xfId="33671" xr:uid="{00000000-0005-0000-0000-0000FB220000}"/>
    <cellStyle name="Comma 5 3 2 3 2 4" xfId="36458" xr:uid="{00000000-0005-0000-0000-0000FC220000}"/>
    <cellStyle name="Comma 5 3 2 3 3" xfId="20119" xr:uid="{00000000-0005-0000-0000-0000FD220000}"/>
    <cellStyle name="Comma 5 3 2 3 3 2" xfId="33376" xr:uid="{00000000-0005-0000-0000-0000FE220000}"/>
    <cellStyle name="Comma 5 3 2 3 3 3" xfId="36164" xr:uid="{00000000-0005-0000-0000-0000FF220000}"/>
    <cellStyle name="Comma 5 3 2 3 4" xfId="19091" xr:uid="{00000000-0005-0000-0000-000000230000}"/>
    <cellStyle name="Comma 5 3 2 3 5" xfId="32213" xr:uid="{00000000-0005-0000-0000-000001230000}"/>
    <cellStyle name="Comma 5 3 2 3 6" xfId="35232" xr:uid="{00000000-0005-0000-0000-000002230000}"/>
    <cellStyle name="Comma 5 3 2 4" xfId="18971" xr:uid="{00000000-0005-0000-0000-000003230000}"/>
    <cellStyle name="Comma 5 3 2 4 2" xfId="20271" xr:uid="{00000000-0005-0000-0000-000004230000}"/>
    <cellStyle name="Comma 5 3 2 4 2 2" xfId="33525" xr:uid="{00000000-0005-0000-0000-000005230000}"/>
    <cellStyle name="Comma 5 3 2 4 2 3" xfId="36312" xr:uid="{00000000-0005-0000-0000-000006230000}"/>
    <cellStyle name="Comma 5 3 2 4 3" xfId="32152" xr:uid="{00000000-0005-0000-0000-000007230000}"/>
    <cellStyle name="Comma 5 3 2 4 4" xfId="35172" xr:uid="{00000000-0005-0000-0000-000008230000}"/>
    <cellStyle name="Comma 5 3 2 5" xfId="19956" xr:uid="{00000000-0005-0000-0000-000009230000}"/>
    <cellStyle name="Comma 5 3 2 5 2" xfId="33166" xr:uid="{00000000-0005-0000-0000-00000A230000}"/>
    <cellStyle name="Comma 5 3 2 5 3" xfId="36018" xr:uid="{00000000-0005-0000-0000-00000B230000}"/>
    <cellStyle name="Comma 5 3 2 6" xfId="17474" xr:uid="{00000000-0005-0000-0000-00000C230000}"/>
    <cellStyle name="Comma 5 3 2 7" xfId="30794" xr:uid="{00000000-0005-0000-0000-00000D230000}"/>
    <cellStyle name="Comma 5 3 2 8" xfId="34347" xr:uid="{00000000-0005-0000-0000-00000E230000}"/>
    <cellStyle name="Comma 5 3 2 9" xfId="4121" xr:uid="{00000000-0005-0000-0000-00000F230000}"/>
    <cellStyle name="Comma 5 3 3" xfId="1467" xr:uid="{00000000-0005-0000-0000-000010230000}"/>
    <cellStyle name="Comma 5 3 4" xfId="17737" xr:uid="{00000000-0005-0000-0000-000011230000}"/>
    <cellStyle name="Comma 5 3 5" xfId="3126" xr:uid="{00000000-0005-0000-0000-000012230000}"/>
    <cellStyle name="Comma 5 30" xfId="9605" xr:uid="{00000000-0005-0000-0000-000013230000}"/>
    <cellStyle name="Comma 5 31" xfId="6501" xr:uid="{00000000-0005-0000-0000-000014230000}"/>
    <cellStyle name="Comma 5 31 2" xfId="13099" xr:uid="{00000000-0005-0000-0000-000015230000}"/>
    <cellStyle name="Comma 5 31 2 2" xfId="25844" xr:uid="{00000000-0005-0000-0000-000016230000}"/>
    <cellStyle name="Comma 5 31 3" xfId="21245" xr:uid="{00000000-0005-0000-0000-000017230000}"/>
    <cellStyle name="Comma 5 32" xfId="12089" xr:uid="{00000000-0005-0000-0000-000018230000}"/>
    <cellStyle name="Comma 5 32 2" xfId="24834" xr:uid="{00000000-0005-0000-0000-000019230000}"/>
    <cellStyle name="Comma 5 33" xfId="2709" xr:uid="{00000000-0005-0000-0000-00001A230000}"/>
    <cellStyle name="Comma 5 34" xfId="38124" xr:uid="{00000000-0005-0000-0000-00001B230000}"/>
    <cellStyle name="Comma 5 4" xfId="985" xr:uid="{00000000-0005-0000-0000-00001C230000}"/>
    <cellStyle name="Comma 5 4 10" xfId="3143" xr:uid="{00000000-0005-0000-0000-00001D230000}"/>
    <cellStyle name="Comma 5 4 2" xfId="1468" xr:uid="{00000000-0005-0000-0000-00001E230000}"/>
    <cellStyle name="Comma 5 4 2 2" xfId="6201" xr:uid="{00000000-0005-0000-0000-00001F230000}"/>
    <cellStyle name="Comma 5 4 2 3" xfId="4122" xr:uid="{00000000-0005-0000-0000-000020230000}"/>
    <cellStyle name="Comma 5 4 3" xfId="7835" xr:uid="{00000000-0005-0000-0000-000021230000}"/>
    <cellStyle name="Comma 5 4 3 2" xfId="14330" xr:uid="{00000000-0005-0000-0000-000022230000}"/>
    <cellStyle name="Comma 5 4 3 2 2" xfId="27030" xr:uid="{00000000-0005-0000-0000-000023230000}"/>
    <cellStyle name="Comma 5 4 3 3" xfId="22522" xr:uid="{00000000-0005-0000-0000-000024230000}"/>
    <cellStyle name="Comma 5 4 4" xfId="8757" xr:uid="{00000000-0005-0000-0000-000025230000}"/>
    <cellStyle name="Comma 5 4 4 2" xfId="15172" xr:uid="{00000000-0005-0000-0000-000026230000}"/>
    <cellStyle name="Comma 5 4 4 2 2" xfId="27834" xr:uid="{00000000-0005-0000-0000-000027230000}"/>
    <cellStyle name="Comma 5 4 4 3" xfId="22811" xr:uid="{00000000-0005-0000-0000-000028230000}"/>
    <cellStyle name="Comma 5 4 5" xfId="10666" xr:uid="{00000000-0005-0000-0000-000029230000}"/>
    <cellStyle name="Comma 5 4 6" xfId="10111" xr:uid="{00000000-0005-0000-0000-00002A230000}"/>
    <cellStyle name="Comma 5 4 7" xfId="6614" xr:uid="{00000000-0005-0000-0000-00002B230000}"/>
    <cellStyle name="Comma 5 4 7 2" xfId="13202" xr:uid="{00000000-0005-0000-0000-00002C230000}"/>
    <cellStyle name="Comma 5 4 7 2 2" xfId="25946" xr:uid="{00000000-0005-0000-0000-00002D230000}"/>
    <cellStyle name="Comma 5 4 7 3" xfId="21355" xr:uid="{00000000-0005-0000-0000-00002E230000}"/>
    <cellStyle name="Comma 5 4 8" xfId="12134" xr:uid="{00000000-0005-0000-0000-00002F230000}"/>
    <cellStyle name="Comma 5 4 8 2" xfId="24879" xr:uid="{00000000-0005-0000-0000-000030230000}"/>
    <cellStyle name="Comma 5 4 9" xfId="21011" xr:uid="{00000000-0005-0000-0000-000031230000}"/>
    <cellStyle name="Comma 5 5" xfId="1287" xr:uid="{00000000-0005-0000-0000-000032230000}"/>
    <cellStyle name="Comma 5 5 2" xfId="1469" xr:uid="{00000000-0005-0000-0000-000033230000}"/>
    <cellStyle name="Comma 5 5 2 2" xfId="20060" xr:uid="{00000000-0005-0000-0000-000034230000}"/>
    <cellStyle name="Comma 5 5 2 3" xfId="6236" xr:uid="{00000000-0005-0000-0000-000035230000}"/>
    <cellStyle name="Comma 5 5 3" xfId="10764" xr:uid="{00000000-0005-0000-0000-000036230000}"/>
    <cellStyle name="Comma 5 5 4" xfId="10941" xr:uid="{00000000-0005-0000-0000-000037230000}"/>
    <cellStyle name="Comma 5 5 5" xfId="4123" xr:uid="{00000000-0005-0000-0000-000038230000}"/>
    <cellStyle name="Comma 5 6" xfId="1337" xr:uid="{00000000-0005-0000-0000-000039230000}"/>
    <cellStyle name="Comma 5 6 2" xfId="6314" xr:uid="{00000000-0005-0000-0000-00003A230000}"/>
    <cellStyle name="Comma 5 6 3" xfId="37560" xr:uid="{00000000-0005-0000-0000-00003B230000}"/>
    <cellStyle name="Comma 5 7" xfId="4124" xr:uid="{00000000-0005-0000-0000-00003C230000}"/>
    <cellStyle name="Comma 5 8" xfId="4125" xr:uid="{00000000-0005-0000-0000-00003D230000}"/>
    <cellStyle name="Comma 5 9" xfId="4126" xr:uid="{00000000-0005-0000-0000-00003E230000}"/>
    <cellStyle name="Comma 50" xfId="221" xr:uid="{00000000-0005-0000-0000-00003F230000}"/>
    <cellStyle name="Comma 50 2" xfId="511" xr:uid="{00000000-0005-0000-0000-000040230000}"/>
    <cellStyle name="Comma 50 3" xfId="1146" xr:uid="{00000000-0005-0000-0000-000041230000}"/>
    <cellStyle name="Comma 50 3 2" xfId="11218" xr:uid="{00000000-0005-0000-0000-000042230000}"/>
    <cellStyle name="Comma 50 4" xfId="1470" xr:uid="{00000000-0005-0000-0000-000043230000}"/>
    <cellStyle name="Comma 50 4 2" xfId="37561" xr:uid="{00000000-0005-0000-0000-000044230000}"/>
    <cellStyle name="Comma 50 5" xfId="2208" xr:uid="{00000000-0005-0000-0000-000045230000}"/>
    <cellStyle name="Comma 51" xfId="222" xr:uid="{00000000-0005-0000-0000-000046230000}"/>
    <cellStyle name="Comma 51 2" xfId="512" xr:uid="{00000000-0005-0000-0000-000047230000}"/>
    <cellStyle name="Comma 51 3" xfId="1147" xr:uid="{00000000-0005-0000-0000-000048230000}"/>
    <cellStyle name="Comma 51 3 2" xfId="9993" xr:uid="{00000000-0005-0000-0000-000049230000}"/>
    <cellStyle name="Comma 51 4" xfId="1471" xr:uid="{00000000-0005-0000-0000-00004A230000}"/>
    <cellStyle name="Comma 51 4 2" xfId="37562" xr:uid="{00000000-0005-0000-0000-00004B230000}"/>
    <cellStyle name="Comma 51 5" xfId="6380" xr:uid="{00000000-0005-0000-0000-00004C230000}"/>
    <cellStyle name="Comma 52" xfId="223" xr:uid="{00000000-0005-0000-0000-00004D230000}"/>
    <cellStyle name="Comma 52 2" xfId="513" xr:uid="{00000000-0005-0000-0000-00004E230000}"/>
    <cellStyle name="Comma 52 3" xfId="1126" xr:uid="{00000000-0005-0000-0000-00004F230000}"/>
    <cellStyle name="Comma 52 3 2" xfId="10215" xr:uid="{00000000-0005-0000-0000-000050230000}"/>
    <cellStyle name="Comma 52 4" xfId="1472" xr:uid="{00000000-0005-0000-0000-000051230000}"/>
    <cellStyle name="Comma 52 4 2" xfId="37563" xr:uid="{00000000-0005-0000-0000-000052230000}"/>
    <cellStyle name="Comma 52 5" xfId="6393" xr:uid="{00000000-0005-0000-0000-000053230000}"/>
    <cellStyle name="Comma 53" xfId="224" xr:uid="{00000000-0005-0000-0000-000054230000}"/>
    <cellStyle name="Comma 53 2" xfId="514" xr:uid="{00000000-0005-0000-0000-000055230000}"/>
    <cellStyle name="Comma 53 3" xfId="1150" xr:uid="{00000000-0005-0000-0000-000056230000}"/>
    <cellStyle name="Comma 53 3 2" xfId="11255" xr:uid="{00000000-0005-0000-0000-000057230000}"/>
    <cellStyle name="Comma 53 4" xfId="1473" xr:uid="{00000000-0005-0000-0000-000058230000}"/>
    <cellStyle name="Comma 53 4 2" xfId="37564" xr:uid="{00000000-0005-0000-0000-000059230000}"/>
    <cellStyle name="Comma 53 5" xfId="6386" xr:uid="{00000000-0005-0000-0000-00005A230000}"/>
    <cellStyle name="Comma 54" xfId="225" xr:uid="{00000000-0005-0000-0000-00005B230000}"/>
    <cellStyle name="Comma 54 2" xfId="515" xr:uid="{00000000-0005-0000-0000-00005C230000}"/>
    <cellStyle name="Comma 54 2 2" xfId="11023" xr:uid="{00000000-0005-0000-0000-00005D230000}"/>
    <cellStyle name="Comma 54 3" xfId="1148" xr:uid="{00000000-0005-0000-0000-00005E230000}"/>
    <cellStyle name="Comma 54 4" xfId="1284" xr:uid="{00000000-0005-0000-0000-00005F230000}"/>
    <cellStyle name="Comma 54 5" xfId="1474" xr:uid="{00000000-0005-0000-0000-000060230000}"/>
    <cellStyle name="Comma 54 5 2" xfId="37565" xr:uid="{00000000-0005-0000-0000-000061230000}"/>
    <cellStyle name="Comma 55" xfId="226" xr:uid="{00000000-0005-0000-0000-000062230000}"/>
    <cellStyle name="Comma 55 2" xfId="516" xr:uid="{00000000-0005-0000-0000-000063230000}"/>
    <cellStyle name="Comma 55 2 2" xfId="11290" xr:uid="{00000000-0005-0000-0000-000064230000}"/>
    <cellStyle name="Comma 55 3" xfId="1149" xr:uid="{00000000-0005-0000-0000-000065230000}"/>
    <cellStyle name="Comma 55 3 2" xfId="9726" xr:uid="{00000000-0005-0000-0000-000066230000}"/>
    <cellStyle name="Comma 55 4" xfId="1475" xr:uid="{00000000-0005-0000-0000-000067230000}"/>
    <cellStyle name="Comma 55 4 2" xfId="37566" xr:uid="{00000000-0005-0000-0000-000068230000}"/>
    <cellStyle name="Comma 55 5" xfId="6405" xr:uid="{00000000-0005-0000-0000-000069230000}"/>
    <cellStyle name="Comma 56" xfId="227" xr:uid="{00000000-0005-0000-0000-00006A230000}"/>
    <cellStyle name="Comma 56 2" xfId="517" xr:uid="{00000000-0005-0000-0000-00006B230000}"/>
    <cellStyle name="Comma 56 2 2" xfId="10603" xr:uid="{00000000-0005-0000-0000-00006C230000}"/>
    <cellStyle name="Comma 56 3" xfId="1120" xr:uid="{00000000-0005-0000-0000-00006D230000}"/>
    <cellStyle name="Comma 56 4" xfId="1476" xr:uid="{00000000-0005-0000-0000-00006E230000}"/>
    <cellStyle name="Comma 56 4 2" xfId="37567" xr:uid="{00000000-0005-0000-0000-00006F230000}"/>
    <cellStyle name="Comma 57" xfId="228" xr:uid="{00000000-0005-0000-0000-000070230000}"/>
    <cellStyle name="Comma 57 2" xfId="518" xr:uid="{00000000-0005-0000-0000-000071230000}"/>
    <cellStyle name="Comma 57 2 2" xfId="11126" xr:uid="{00000000-0005-0000-0000-000072230000}"/>
    <cellStyle name="Comma 57 3" xfId="1151" xr:uid="{00000000-0005-0000-0000-000073230000}"/>
    <cellStyle name="Comma 57 4" xfId="1477" xr:uid="{00000000-0005-0000-0000-000074230000}"/>
    <cellStyle name="Comma 57 4 2" xfId="37568" xr:uid="{00000000-0005-0000-0000-000075230000}"/>
    <cellStyle name="Comma 58" xfId="229" xr:uid="{00000000-0005-0000-0000-000076230000}"/>
    <cellStyle name="Comma 58 2" xfId="519" xr:uid="{00000000-0005-0000-0000-000077230000}"/>
    <cellStyle name="Comma 58 2 2" xfId="10839" xr:uid="{00000000-0005-0000-0000-000078230000}"/>
    <cellStyle name="Comma 58 3" xfId="1154" xr:uid="{00000000-0005-0000-0000-000079230000}"/>
    <cellStyle name="Comma 58 4" xfId="1478" xr:uid="{00000000-0005-0000-0000-00007A230000}"/>
    <cellStyle name="Comma 58 4 2" xfId="37569" xr:uid="{00000000-0005-0000-0000-00007B230000}"/>
    <cellStyle name="Comma 59" xfId="230" xr:uid="{00000000-0005-0000-0000-00007C230000}"/>
    <cellStyle name="Comma 59 2" xfId="520" xr:uid="{00000000-0005-0000-0000-00007D230000}"/>
    <cellStyle name="Comma 59 2 2" xfId="10206" xr:uid="{00000000-0005-0000-0000-00007E230000}"/>
    <cellStyle name="Comma 59 3" xfId="1152" xr:uid="{00000000-0005-0000-0000-00007F230000}"/>
    <cellStyle name="Comma 59 4" xfId="1479" xr:uid="{00000000-0005-0000-0000-000080230000}"/>
    <cellStyle name="Comma 59 4 2" xfId="37570" xr:uid="{00000000-0005-0000-0000-000081230000}"/>
    <cellStyle name="Comma 6" xfId="231" xr:uid="{00000000-0005-0000-0000-000082230000}"/>
    <cellStyle name="Comma 6 10" xfId="4128" xr:uid="{00000000-0005-0000-0000-000083230000}"/>
    <cellStyle name="Comma 6 11" xfId="4129" xr:uid="{00000000-0005-0000-0000-000084230000}"/>
    <cellStyle name="Comma 6 12" xfId="4130" xr:uid="{00000000-0005-0000-0000-000085230000}"/>
    <cellStyle name="Comma 6 13" xfId="4131" xr:uid="{00000000-0005-0000-0000-000086230000}"/>
    <cellStyle name="Comma 6 14" xfId="4132" xr:uid="{00000000-0005-0000-0000-000087230000}"/>
    <cellStyle name="Comma 6 15" xfId="4133" xr:uid="{00000000-0005-0000-0000-000088230000}"/>
    <cellStyle name="Comma 6 15 2" xfId="7931" xr:uid="{00000000-0005-0000-0000-000089230000}"/>
    <cellStyle name="Comma 6 15 2 2" xfId="14425" xr:uid="{00000000-0005-0000-0000-00008A230000}"/>
    <cellStyle name="Comma 6 15 2 2 2" xfId="27110" xr:uid="{00000000-0005-0000-0000-00008B230000}"/>
    <cellStyle name="Comma 6 15 2 3" xfId="19192" xr:uid="{00000000-0005-0000-0000-00008C230000}"/>
    <cellStyle name="Comma 6 15 2 4" xfId="32310" xr:uid="{00000000-0005-0000-0000-00008D230000}"/>
    <cellStyle name="Comma 6 15 2 5" xfId="35328" xr:uid="{00000000-0005-0000-0000-00008E230000}"/>
    <cellStyle name="Comma 6 15 3" xfId="8854" xr:uid="{00000000-0005-0000-0000-00008F230000}"/>
    <cellStyle name="Comma 6 15 3 2" xfId="15268" xr:uid="{00000000-0005-0000-0000-000090230000}"/>
    <cellStyle name="Comma 6 15 3 2 2" xfId="27920" xr:uid="{00000000-0005-0000-0000-000091230000}"/>
    <cellStyle name="Comma 6 15 3 3" xfId="22886" xr:uid="{00000000-0005-0000-0000-000092230000}"/>
    <cellStyle name="Comma 6 15 4" xfId="6798" xr:uid="{00000000-0005-0000-0000-000093230000}"/>
    <cellStyle name="Comma 6 15 4 2" xfId="13356" xr:uid="{00000000-0005-0000-0000-000094230000}"/>
    <cellStyle name="Comma 6 15 4 2 2" xfId="26091" xr:uid="{00000000-0005-0000-0000-000095230000}"/>
    <cellStyle name="Comma 6 15 4 3" xfId="21529" xr:uid="{00000000-0005-0000-0000-000096230000}"/>
    <cellStyle name="Comma 6 15 5" xfId="12289" xr:uid="{00000000-0005-0000-0000-000097230000}"/>
    <cellStyle name="Comma 6 15 5 2" xfId="25035" xr:uid="{00000000-0005-0000-0000-000098230000}"/>
    <cellStyle name="Comma 6 15 6" xfId="17739" xr:uid="{00000000-0005-0000-0000-000099230000}"/>
    <cellStyle name="Comma 6 15 7" xfId="31053" xr:uid="{00000000-0005-0000-0000-00009A230000}"/>
    <cellStyle name="Comma 6 15 8" xfId="34462" xr:uid="{00000000-0005-0000-0000-00009B230000}"/>
    <cellStyle name="Comma 6 16" xfId="4134" xr:uid="{00000000-0005-0000-0000-00009C230000}"/>
    <cellStyle name="Comma 6 17" xfId="4135" xr:uid="{00000000-0005-0000-0000-00009D230000}"/>
    <cellStyle name="Comma 6 18" xfId="4136" xr:uid="{00000000-0005-0000-0000-00009E230000}"/>
    <cellStyle name="Comma 6 19" xfId="4137" xr:uid="{00000000-0005-0000-0000-00009F230000}"/>
    <cellStyle name="Comma 6 2" xfId="775" xr:uid="{00000000-0005-0000-0000-0000A0230000}"/>
    <cellStyle name="Comma 6 2 2" xfId="1310" xr:uid="{00000000-0005-0000-0000-0000A1230000}"/>
    <cellStyle name="Comma 6 2 2 2" xfId="1482" xr:uid="{00000000-0005-0000-0000-0000A2230000}"/>
    <cellStyle name="Comma 6 2 2 2 2" xfId="1483" xr:uid="{00000000-0005-0000-0000-0000A3230000}"/>
    <cellStyle name="Comma 6 2 2 2 2 2" xfId="1484" xr:uid="{00000000-0005-0000-0000-0000A4230000}"/>
    <cellStyle name="Comma 6 2 2 2 2 2 2" xfId="16110" xr:uid="{00000000-0005-0000-0000-0000A5230000}"/>
    <cellStyle name="Comma 6 2 2 2 2 2 2 2" xfId="28733" xr:uid="{00000000-0005-0000-0000-0000A6230000}"/>
    <cellStyle name="Comma 6 2 2 2 2 2 3" xfId="23694" xr:uid="{00000000-0005-0000-0000-0000A7230000}"/>
    <cellStyle name="Comma 6 2 2 2 2 2 4" xfId="10372" xr:uid="{00000000-0005-0000-0000-0000A8230000}"/>
    <cellStyle name="Comma 6 2 2 2 2 3" xfId="16104" xr:uid="{00000000-0005-0000-0000-0000A9230000}"/>
    <cellStyle name="Comma 6 2 2 2 2 3 2" xfId="28730" xr:uid="{00000000-0005-0000-0000-0000AA230000}"/>
    <cellStyle name="Comma 6 2 2 2 2 4" xfId="23692" xr:uid="{00000000-0005-0000-0000-0000AB230000}"/>
    <cellStyle name="Comma 6 2 2 2 2 5" xfId="10359" xr:uid="{00000000-0005-0000-0000-0000AC230000}"/>
    <cellStyle name="Comma 6 2 2 2 3" xfId="1485" xr:uid="{00000000-0005-0000-0000-0000AD230000}"/>
    <cellStyle name="Comma 6 2 2 2 3 2" xfId="16017" xr:uid="{00000000-0005-0000-0000-0000AE230000}"/>
    <cellStyle name="Comma 6 2 2 2 3 2 2" xfId="28645" xr:uid="{00000000-0005-0000-0000-0000AF230000}"/>
    <cellStyle name="Comma 6 2 2 2 3 3" xfId="23614" xr:uid="{00000000-0005-0000-0000-0000B0230000}"/>
    <cellStyle name="Comma 6 2 2 2 3 4" xfId="10083" xr:uid="{00000000-0005-0000-0000-0000B1230000}"/>
    <cellStyle name="Comma 6 2 2 2 4" xfId="11002" xr:uid="{00000000-0005-0000-0000-0000B2230000}"/>
    <cellStyle name="Comma 6 2 2 2 4 2" xfId="16453" xr:uid="{00000000-0005-0000-0000-0000B3230000}"/>
    <cellStyle name="Comma 6 2 2 2 4 2 2" xfId="28993" xr:uid="{00000000-0005-0000-0000-0000B4230000}"/>
    <cellStyle name="Comma 6 2 2 2 4 3" xfId="23903" xr:uid="{00000000-0005-0000-0000-0000B5230000}"/>
    <cellStyle name="Comma 6 2 2 2 5" xfId="6118" xr:uid="{00000000-0005-0000-0000-0000B6230000}"/>
    <cellStyle name="Comma 6 2 2 3" xfId="1486" xr:uid="{00000000-0005-0000-0000-0000B7230000}"/>
    <cellStyle name="Comma 6 2 2 3 2" xfId="1487" xr:uid="{00000000-0005-0000-0000-0000B8230000}"/>
    <cellStyle name="Comma 6 2 2 3 2 2" xfId="16533" xr:uid="{00000000-0005-0000-0000-0000B9230000}"/>
    <cellStyle name="Comma 6 2 2 3 2 2 2" xfId="29072" xr:uid="{00000000-0005-0000-0000-0000BA230000}"/>
    <cellStyle name="Comma 6 2 2 3 2 3" xfId="19193" xr:uid="{00000000-0005-0000-0000-0000BB230000}"/>
    <cellStyle name="Comma 6 2 2 3 2 4" xfId="23981" xr:uid="{00000000-0005-0000-0000-0000BC230000}"/>
    <cellStyle name="Comma 6 2 2 3 2 5" xfId="32311" xr:uid="{00000000-0005-0000-0000-0000BD230000}"/>
    <cellStyle name="Comma 6 2 2 3 2 6" xfId="35329" xr:uid="{00000000-0005-0000-0000-0000BE230000}"/>
    <cellStyle name="Comma 6 2 2 3 2 7" xfId="11130" xr:uid="{00000000-0005-0000-0000-0000BF230000}"/>
    <cellStyle name="Comma 6 2 2 3 3" xfId="10462" xr:uid="{00000000-0005-0000-0000-0000C0230000}"/>
    <cellStyle name="Comma 6 2 2 3 3 2" xfId="16146" xr:uid="{00000000-0005-0000-0000-0000C1230000}"/>
    <cellStyle name="Comma 6 2 2 3 3 2 2" xfId="28768" xr:uid="{00000000-0005-0000-0000-0000C2230000}"/>
    <cellStyle name="Comma 6 2 2 3 3 3" xfId="23725" xr:uid="{00000000-0005-0000-0000-0000C3230000}"/>
    <cellStyle name="Comma 6 2 2 3 4" xfId="14426" xr:uid="{00000000-0005-0000-0000-0000C4230000}"/>
    <cellStyle name="Comma 6 2 2 3 4 2" xfId="27111" xr:uid="{00000000-0005-0000-0000-0000C5230000}"/>
    <cellStyle name="Comma 6 2 2 3 5" xfId="17741" xr:uid="{00000000-0005-0000-0000-0000C6230000}"/>
    <cellStyle name="Comma 6 2 2 3 6" xfId="31056" xr:uid="{00000000-0005-0000-0000-0000C7230000}"/>
    <cellStyle name="Comma 6 2 2 3 7" xfId="34463" xr:uid="{00000000-0005-0000-0000-0000C8230000}"/>
    <cellStyle name="Comma 6 2 2 3 8" xfId="7932" xr:uid="{00000000-0005-0000-0000-0000C9230000}"/>
    <cellStyle name="Comma 6 2 2 4" xfId="1488" xr:uid="{00000000-0005-0000-0000-0000CA230000}"/>
    <cellStyle name="Comma 6 2 2 4 2" xfId="10642" xr:uid="{00000000-0005-0000-0000-0000CB230000}"/>
    <cellStyle name="Comma 6 2 2 4 2 2" xfId="16213" xr:uid="{00000000-0005-0000-0000-0000CC230000}"/>
    <cellStyle name="Comma 6 2 2 4 2 2 2" xfId="28834" xr:uid="{00000000-0005-0000-0000-0000CD230000}"/>
    <cellStyle name="Comma 6 2 2 4 2 3" xfId="23780" xr:uid="{00000000-0005-0000-0000-0000CE230000}"/>
    <cellStyle name="Comma 6 2 2 4 3" xfId="15269" xr:uid="{00000000-0005-0000-0000-0000CF230000}"/>
    <cellStyle name="Comma 6 2 2 4 3 2" xfId="27921" xr:uid="{00000000-0005-0000-0000-0000D0230000}"/>
    <cellStyle name="Comma 6 2 2 4 4" xfId="22887" xr:uid="{00000000-0005-0000-0000-0000D1230000}"/>
    <cellStyle name="Comma 6 2 2 4 5" xfId="8855" xr:uid="{00000000-0005-0000-0000-0000D2230000}"/>
    <cellStyle name="Comma 6 2 2 5" xfId="1481" xr:uid="{00000000-0005-0000-0000-0000D3230000}"/>
    <cellStyle name="Comma 6 2 2 5 2" xfId="16593" xr:uid="{00000000-0005-0000-0000-0000D4230000}"/>
    <cellStyle name="Comma 6 2 2 5 2 2" xfId="29132" xr:uid="{00000000-0005-0000-0000-0000D5230000}"/>
    <cellStyle name="Comma 6 2 2 5 3" xfId="24040" xr:uid="{00000000-0005-0000-0000-0000D6230000}"/>
    <cellStyle name="Comma 6 2 2 5 4" xfId="11228" xr:uid="{00000000-0005-0000-0000-0000D7230000}"/>
    <cellStyle name="Comma 6 2 2 6" xfId="6799" xr:uid="{00000000-0005-0000-0000-0000D8230000}"/>
    <cellStyle name="Comma 6 2 2 6 2" xfId="13357" xr:uid="{00000000-0005-0000-0000-0000D9230000}"/>
    <cellStyle name="Comma 6 2 2 6 2 2" xfId="26092" xr:uid="{00000000-0005-0000-0000-0000DA230000}"/>
    <cellStyle name="Comma 6 2 2 6 3" xfId="21530" xr:uid="{00000000-0005-0000-0000-0000DB230000}"/>
    <cellStyle name="Comma 6 2 2 7" xfId="12291" xr:uid="{00000000-0005-0000-0000-0000DC230000}"/>
    <cellStyle name="Comma 6 2 2 7 2" xfId="25037" xr:uid="{00000000-0005-0000-0000-0000DD230000}"/>
    <cellStyle name="Comma 6 2 2 8" xfId="4139" xr:uid="{00000000-0005-0000-0000-0000DE230000}"/>
    <cellStyle name="Comma 6 2 3" xfId="1489" xr:uid="{00000000-0005-0000-0000-0000DF230000}"/>
    <cellStyle name="Comma 6 2 3 2" xfId="1490" xr:uid="{00000000-0005-0000-0000-0000E0230000}"/>
    <cellStyle name="Comma 6 2 3 2 2" xfId="1491" xr:uid="{00000000-0005-0000-0000-0000E1230000}"/>
    <cellStyle name="Comma 6 2 3 2 2 2" xfId="16554" xr:uid="{00000000-0005-0000-0000-0000E2230000}"/>
    <cellStyle name="Comma 6 2 3 2 2 2 2" xfId="29093" xr:uid="{00000000-0005-0000-0000-0000E3230000}"/>
    <cellStyle name="Comma 6 2 3 2 2 3" xfId="24000" xr:uid="{00000000-0005-0000-0000-0000E4230000}"/>
    <cellStyle name="Comma 6 2 3 2 2 4" xfId="11158" xr:uid="{00000000-0005-0000-0000-0000E5230000}"/>
    <cellStyle name="Comma 6 2 3 2 3" xfId="11010" xr:uid="{00000000-0005-0000-0000-0000E6230000}"/>
    <cellStyle name="Comma 6 2 3 2 3 2" xfId="16457" xr:uid="{00000000-0005-0000-0000-0000E7230000}"/>
    <cellStyle name="Comma 6 2 3 2 3 2 2" xfId="28997" xr:uid="{00000000-0005-0000-0000-0000E8230000}"/>
    <cellStyle name="Comma 6 2 3 2 3 3" xfId="23907" xr:uid="{00000000-0005-0000-0000-0000E9230000}"/>
    <cellStyle name="Comma 6 2 3 2 4" xfId="6270" xr:uid="{00000000-0005-0000-0000-0000EA230000}"/>
    <cellStyle name="Comma 6 2 3 3" xfId="1492" xr:uid="{00000000-0005-0000-0000-0000EB230000}"/>
    <cellStyle name="Comma 6 2 3 3 2" xfId="16523" xr:uid="{00000000-0005-0000-0000-0000EC230000}"/>
    <cellStyle name="Comma 6 2 3 3 2 2" xfId="29063" xr:uid="{00000000-0005-0000-0000-0000ED230000}"/>
    <cellStyle name="Comma 6 2 3 3 3" xfId="23973" xr:uid="{00000000-0005-0000-0000-0000EE230000}"/>
    <cellStyle name="Comma 6 2 3 3 4" xfId="11115" xr:uid="{00000000-0005-0000-0000-0000EF230000}"/>
    <cellStyle name="Comma 6 2 3 4" xfId="10171" xr:uid="{00000000-0005-0000-0000-0000F0230000}"/>
    <cellStyle name="Comma 6 2 3 4 2" xfId="16053" xr:uid="{00000000-0005-0000-0000-0000F1230000}"/>
    <cellStyle name="Comma 6 2 3 4 2 2" xfId="28681" xr:uid="{00000000-0005-0000-0000-0000F2230000}"/>
    <cellStyle name="Comma 6 2 3 4 3" xfId="23646" xr:uid="{00000000-0005-0000-0000-0000F3230000}"/>
    <cellStyle name="Comma 6 2 3 5" xfId="4140" xr:uid="{00000000-0005-0000-0000-0000F4230000}"/>
    <cellStyle name="Comma 6 2 4" xfId="1493" xr:uid="{00000000-0005-0000-0000-0000F5230000}"/>
    <cellStyle name="Comma 6 2 4 2" xfId="1494" xr:uid="{00000000-0005-0000-0000-0000F6230000}"/>
    <cellStyle name="Comma 6 2 4 2 2" xfId="10409" xr:uid="{00000000-0005-0000-0000-0000F7230000}"/>
    <cellStyle name="Comma 6 2 4 2 2 2" xfId="16122" xr:uid="{00000000-0005-0000-0000-0000F8230000}"/>
    <cellStyle name="Comma 6 2 4 2 2 2 2" xfId="28744" xr:uid="{00000000-0005-0000-0000-0000F9230000}"/>
    <cellStyle name="Comma 6 2 4 2 2 3" xfId="23702" xr:uid="{00000000-0005-0000-0000-0000FA230000}"/>
    <cellStyle name="Comma 6 2 4 2 3" xfId="6315" xr:uid="{00000000-0005-0000-0000-0000FB230000}"/>
    <cellStyle name="Comma 6 2 4 3" xfId="10984" xr:uid="{00000000-0005-0000-0000-0000FC230000}"/>
    <cellStyle name="Comma 6 2 4 3 2" xfId="16440" xr:uid="{00000000-0005-0000-0000-0000FD230000}"/>
    <cellStyle name="Comma 6 2 4 3 2 2" xfId="28981" xr:uid="{00000000-0005-0000-0000-0000FE230000}"/>
    <cellStyle name="Comma 6 2 4 3 3" xfId="23891" xr:uid="{00000000-0005-0000-0000-0000FF230000}"/>
    <cellStyle name="Comma 6 2 4 4" xfId="4141" xr:uid="{00000000-0005-0000-0000-000000240000}"/>
    <cellStyle name="Comma 6 2 5" xfId="1495" xr:uid="{00000000-0005-0000-0000-000001240000}"/>
    <cellStyle name="Comma 6 2 5 2" xfId="6117" xr:uid="{00000000-0005-0000-0000-000002240000}"/>
    <cellStyle name="Comma 6 2 5 3" xfId="10400" xr:uid="{00000000-0005-0000-0000-000003240000}"/>
    <cellStyle name="Comma 6 2 5 3 2" xfId="16117" xr:uid="{00000000-0005-0000-0000-000004240000}"/>
    <cellStyle name="Comma 6 2 5 3 2 2" xfId="28740" xr:uid="{00000000-0005-0000-0000-000005240000}"/>
    <cellStyle name="Comma 6 2 5 3 3" xfId="23699" xr:uid="{00000000-0005-0000-0000-000006240000}"/>
    <cellStyle name="Comma 6 2 5 4" xfId="18662" xr:uid="{00000000-0005-0000-0000-000007240000}"/>
    <cellStyle name="Comma 6 2 5 5" xfId="4138" xr:uid="{00000000-0005-0000-0000-000008240000}"/>
    <cellStyle name="Comma 6 2 6" xfId="1480" xr:uid="{00000000-0005-0000-0000-000009240000}"/>
    <cellStyle name="Comma 6 2 6 2" xfId="10194" xr:uid="{00000000-0005-0000-0000-00000A240000}"/>
    <cellStyle name="Comma 6 2 6 3" xfId="17740" xr:uid="{00000000-0005-0000-0000-00000B240000}"/>
    <cellStyle name="Comma 6 2 6 4" xfId="9727" xr:uid="{00000000-0005-0000-0000-00000C240000}"/>
    <cellStyle name="Comma 6 2 7" xfId="10445" xr:uid="{00000000-0005-0000-0000-00000D240000}"/>
    <cellStyle name="Comma 6 2 7 2" xfId="16137" xr:uid="{00000000-0005-0000-0000-00000E240000}"/>
    <cellStyle name="Comma 6 2 7 2 2" xfId="28759" xr:uid="{00000000-0005-0000-0000-00000F240000}"/>
    <cellStyle name="Comma 6 2 7 3" xfId="23717" xr:uid="{00000000-0005-0000-0000-000010240000}"/>
    <cellStyle name="Comma 6 2 8" xfId="3172" xr:uid="{00000000-0005-0000-0000-000011240000}"/>
    <cellStyle name="Comma 6 20" xfId="4142" xr:uid="{00000000-0005-0000-0000-000012240000}"/>
    <cellStyle name="Comma 6 21" xfId="4143" xr:uid="{00000000-0005-0000-0000-000013240000}"/>
    <cellStyle name="Comma 6 22" xfId="4144" xr:uid="{00000000-0005-0000-0000-000014240000}"/>
    <cellStyle name="Comma 6 23" xfId="4145" xr:uid="{00000000-0005-0000-0000-000015240000}"/>
    <cellStyle name="Comma 6 24" xfId="4146" xr:uid="{00000000-0005-0000-0000-000016240000}"/>
    <cellStyle name="Comma 6 25" xfId="4147" xr:uid="{00000000-0005-0000-0000-000017240000}"/>
    <cellStyle name="Comma 6 26" xfId="4148" xr:uid="{00000000-0005-0000-0000-000018240000}"/>
    <cellStyle name="Comma 6 27" xfId="4149" xr:uid="{00000000-0005-0000-0000-000019240000}"/>
    <cellStyle name="Comma 6 28" xfId="4150" xr:uid="{00000000-0005-0000-0000-00001A240000}"/>
    <cellStyle name="Comma 6 29" xfId="4151" xr:uid="{00000000-0005-0000-0000-00001B240000}"/>
    <cellStyle name="Comma 6 3" xfId="774" xr:uid="{00000000-0005-0000-0000-00001C240000}"/>
    <cellStyle name="Comma 6 3 10" xfId="4153" xr:uid="{00000000-0005-0000-0000-00001D240000}"/>
    <cellStyle name="Comma 6 3 10 2" xfId="7933" xr:uid="{00000000-0005-0000-0000-00001E240000}"/>
    <cellStyle name="Comma 6 3 10 2 2" xfId="14427" xr:uid="{00000000-0005-0000-0000-00001F240000}"/>
    <cellStyle name="Comma 6 3 10 2 2 2" xfId="27112" xr:uid="{00000000-0005-0000-0000-000020240000}"/>
    <cellStyle name="Comma 6 3 10 2 3" xfId="19194" xr:uid="{00000000-0005-0000-0000-000021240000}"/>
    <cellStyle name="Comma 6 3 10 2 4" xfId="32312" xr:uid="{00000000-0005-0000-0000-000022240000}"/>
    <cellStyle name="Comma 6 3 10 2 5" xfId="35330" xr:uid="{00000000-0005-0000-0000-000023240000}"/>
    <cellStyle name="Comma 6 3 10 3" xfId="8856" xr:uid="{00000000-0005-0000-0000-000024240000}"/>
    <cellStyle name="Comma 6 3 10 3 2" xfId="15270" xr:uid="{00000000-0005-0000-0000-000025240000}"/>
    <cellStyle name="Comma 6 3 10 3 2 2" xfId="27922" xr:uid="{00000000-0005-0000-0000-000026240000}"/>
    <cellStyle name="Comma 6 3 10 3 3" xfId="22888" xr:uid="{00000000-0005-0000-0000-000027240000}"/>
    <cellStyle name="Comma 6 3 10 4" xfId="6800" xr:uid="{00000000-0005-0000-0000-000028240000}"/>
    <cellStyle name="Comma 6 3 10 4 2" xfId="13358" xr:uid="{00000000-0005-0000-0000-000029240000}"/>
    <cellStyle name="Comma 6 3 10 4 2 2" xfId="26093" xr:uid="{00000000-0005-0000-0000-00002A240000}"/>
    <cellStyle name="Comma 6 3 10 4 3" xfId="21531" xr:uid="{00000000-0005-0000-0000-00002B240000}"/>
    <cellStyle name="Comma 6 3 10 5" xfId="12292" xr:uid="{00000000-0005-0000-0000-00002C240000}"/>
    <cellStyle name="Comma 6 3 10 5 2" xfId="25038" xr:uid="{00000000-0005-0000-0000-00002D240000}"/>
    <cellStyle name="Comma 6 3 10 6" xfId="17743" xr:uid="{00000000-0005-0000-0000-00002E240000}"/>
    <cellStyle name="Comma 6 3 10 7" xfId="31060" xr:uid="{00000000-0005-0000-0000-00002F240000}"/>
    <cellStyle name="Comma 6 3 10 8" xfId="34464" xr:uid="{00000000-0005-0000-0000-000030240000}"/>
    <cellStyle name="Comma 6 3 11" xfId="4154" xr:uid="{00000000-0005-0000-0000-000031240000}"/>
    <cellStyle name="Comma 6 3 11 2" xfId="7934" xr:uid="{00000000-0005-0000-0000-000032240000}"/>
    <cellStyle name="Comma 6 3 11 2 2" xfId="14428" xr:uid="{00000000-0005-0000-0000-000033240000}"/>
    <cellStyle name="Comma 6 3 11 2 2 2" xfId="27113" xr:uid="{00000000-0005-0000-0000-000034240000}"/>
    <cellStyle name="Comma 6 3 11 2 3" xfId="19195" xr:uid="{00000000-0005-0000-0000-000035240000}"/>
    <cellStyle name="Comma 6 3 11 2 4" xfId="32313" xr:uid="{00000000-0005-0000-0000-000036240000}"/>
    <cellStyle name="Comma 6 3 11 2 5" xfId="35331" xr:uid="{00000000-0005-0000-0000-000037240000}"/>
    <cellStyle name="Comma 6 3 11 3" xfId="8857" xr:uid="{00000000-0005-0000-0000-000038240000}"/>
    <cellStyle name="Comma 6 3 11 3 2" xfId="15271" xr:uid="{00000000-0005-0000-0000-000039240000}"/>
    <cellStyle name="Comma 6 3 11 3 2 2" xfId="27923" xr:uid="{00000000-0005-0000-0000-00003A240000}"/>
    <cellStyle name="Comma 6 3 11 3 3" xfId="22889" xr:uid="{00000000-0005-0000-0000-00003B240000}"/>
    <cellStyle name="Comma 6 3 11 4" xfId="6801" xr:uid="{00000000-0005-0000-0000-00003C240000}"/>
    <cellStyle name="Comma 6 3 11 4 2" xfId="13359" xr:uid="{00000000-0005-0000-0000-00003D240000}"/>
    <cellStyle name="Comma 6 3 11 4 2 2" xfId="26094" xr:uid="{00000000-0005-0000-0000-00003E240000}"/>
    <cellStyle name="Comma 6 3 11 4 3" xfId="21532" xr:uid="{00000000-0005-0000-0000-00003F240000}"/>
    <cellStyle name="Comma 6 3 11 5" xfId="12293" xr:uid="{00000000-0005-0000-0000-000040240000}"/>
    <cellStyle name="Comma 6 3 11 5 2" xfId="25039" xr:uid="{00000000-0005-0000-0000-000041240000}"/>
    <cellStyle name="Comma 6 3 11 6" xfId="17744" xr:uid="{00000000-0005-0000-0000-000042240000}"/>
    <cellStyle name="Comma 6 3 11 7" xfId="31061" xr:uid="{00000000-0005-0000-0000-000043240000}"/>
    <cellStyle name="Comma 6 3 11 8" xfId="34465" xr:uid="{00000000-0005-0000-0000-000044240000}"/>
    <cellStyle name="Comma 6 3 12" xfId="4155" xr:uid="{00000000-0005-0000-0000-000045240000}"/>
    <cellStyle name="Comma 6 3 12 2" xfId="7935" xr:uid="{00000000-0005-0000-0000-000046240000}"/>
    <cellStyle name="Comma 6 3 12 2 2" xfId="14429" xr:uid="{00000000-0005-0000-0000-000047240000}"/>
    <cellStyle name="Comma 6 3 12 2 2 2" xfId="27114" xr:uid="{00000000-0005-0000-0000-000048240000}"/>
    <cellStyle name="Comma 6 3 12 2 3" xfId="19196" xr:uid="{00000000-0005-0000-0000-000049240000}"/>
    <cellStyle name="Comma 6 3 12 2 4" xfId="32314" xr:uid="{00000000-0005-0000-0000-00004A240000}"/>
    <cellStyle name="Comma 6 3 12 2 5" xfId="35332" xr:uid="{00000000-0005-0000-0000-00004B240000}"/>
    <cellStyle name="Comma 6 3 12 3" xfId="8858" xr:uid="{00000000-0005-0000-0000-00004C240000}"/>
    <cellStyle name="Comma 6 3 12 3 2" xfId="15272" xr:uid="{00000000-0005-0000-0000-00004D240000}"/>
    <cellStyle name="Comma 6 3 12 3 2 2" xfId="27924" xr:uid="{00000000-0005-0000-0000-00004E240000}"/>
    <cellStyle name="Comma 6 3 12 3 3" xfId="22890" xr:uid="{00000000-0005-0000-0000-00004F240000}"/>
    <cellStyle name="Comma 6 3 12 4" xfId="6802" xr:uid="{00000000-0005-0000-0000-000050240000}"/>
    <cellStyle name="Comma 6 3 12 4 2" xfId="13360" xr:uid="{00000000-0005-0000-0000-000051240000}"/>
    <cellStyle name="Comma 6 3 12 4 2 2" xfId="26095" xr:uid="{00000000-0005-0000-0000-000052240000}"/>
    <cellStyle name="Comma 6 3 12 4 3" xfId="21533" xr:uid="{00000000-0005-0000-0000-000053240000}"/>
    <cellStyle name="Comma 6 3 12 5" xfId="12294" xr:uid="{00000000-0005-0000-0000-000054240000}"/>
    <cellStyle name="Comma 6 3 12 5 2" xfId="25040" xr:uid="{00000000-0005-0000-0000-000055240000}"/>
    <cellStyle name="Comma 6 3 12 6" xfId="17745" xr:uid="{00000000-0005-0000-0000-000056240000}"/>
    <cellStyle name="Comma 6 3 12 7" xfId="31062" xr:uid="{00000000-0005-0000-0000-000057240000}"/>
    <cellStyle name="Comma 6 3 12 8" xfId="34466" xr:uid="{00000000-0005-0000-0000-000058240000}"/>
    <cellStyle name="Comma 6 3 13" xfId="4156" xr:uid="{00000000-0005-0000-0000-000059240000}"/>
    <cellStyle name="Comma 6 3 13 2" xfId="7936" xr:uid="{00000000-0005-0000-0000-00005A240000}"/>
    <cellStyle name="Comma 6 3 13 2 2" xfId="14430" xr:uid="{00000000-0005-0000-0000-00005B240000}"/>
    <cellStyle name="Comma 6 3 13 2 2 2" xfId="27115" xr:uid="{00000000-0005-0000-0000-00005C240000}"/>
    <cellStyle name="Comma 6 3 13 2 3" xfId="19197" xr:uid="{00000000-0005-0000-0000-00005D240000}"/>
    <cellStyle name="Comma 6 3 13 2 4" xfId="32315" xr:uid="{00000000-0005-0000-0000-00005E240000}"/>
    <cellStyle name="Comma 6 3 13 2 5" xfId="35333" xr:uid="{00000000-0005-0000-0000-00005F240000}"/>
    <cellStyle name="Comma 6 3 13 3" xfId="8859" xr:uid="{00000000-0005-0000-0000-000060240000}"/>
    <cellStyle name="Comma 6 3 13 3 2" xfId="15273" xr:uid="{00000000-0005-0000-0000-000061240000}"/>
    <cellStyle name="Comma 6 3 13 3 2 2" xfId="27925" xr:uid="{00000000-0005-0000-0000-000062240000}"/>
    <cellStyle name="Comma 6 3 13 3 3" xfId="22891" xr:uid="{00000000-0005-0000-0000-000063240000}"/>
    <cellStyle name="Comma 6 3 13 4" xfId="6803" xr:uid="{00000000-0005-0000-0000-000064240000}"/>
    <cellStyle name="Comma 6 3 13 4 2" xfId="13361" xr:uid="{00000000-0005-0000-0000-000065240000}"/>
    <cellStyle name="Comma 6 3 13 4 2 2" xfId="26096" xr:uid="{00000000-0005-0000-0000-000066240000}"/>
    <cellStyle name="Comma 6 3 13 4 3" xfId="21534" xr:uid="{00000000-0005-0000-0000-000067240000}"/>
    <cellStyle name="Comma 6 3 13 5" xfId="12295" xr:uid="{00000000-0005-0000-0000-000068240000}"/>
    <cellStyle name="Comma 6 3 13 5 2" xfId="25041" xr:uid="{00000000-0005-0000-0000-000069240000}"/>
    <cellStyle name="Comma 6 3 13 6" xfId="17746" xr:uid="{00000000-0005-0000-0000-00006A240000}"/>
    <cellStyle name="Comma 6 3 13 7" xfId="31063" xr:uid="{00000000-0005-0000-0000-00006B240000}"/>
    <cellStyle name="Comma 6 3 13 8" xfId="34467" xr:uid="{00000000-0005-0000-0000-00006C240000}"/>
    <cellStyle name="Comma 6 3 14" xfId="4157" xr:uid="{00000000-0005-0000-0000-00006D240000}"/>
    <cellStyle name="Comma 6 3 14 2" xfId="7937" xr:uid="{00000000-0005-0000-0000-00006E240000}"/>
    <cellStyle name="Comma 6 3 14 2 2" xfId="14431" xr:uid="{00000000-0005-0000-0000-00006F240000}"/>
    <cellStyle name="Comma 6 3 14 2 2 2" xfId="27116" xr:uid="{00000000-0005-0000-0000-000070240000}"/>
    <cellStyle name="Comma 6 3 14 2 3" xfId="19198" xr:uid="{00000000-0005-0000-0000-000071240000}"/>
    <cellStyle name="Comma 6 3 14 2 4" xfId="32316" xr:uid="{00000000-0005-0000-0000-000072240000}"/>
    <cellStyle name="Comma 6 3 14 2 5" xfId="35334" xr:uid="{00000000-0005-0000-0000-000073240000}"/>
    <cellStyle name="Comma 6 3 14 3" xfId="8860" xr:uid="{00000000-0005-0000-0000-000074240000}"/>
    <cellStyle name="Comma 6 3 14 3 2" xfId="15274" xr:uid="{00000000-0005-0000-0000-000075240000}"/>
    <cellStyle name="Comma 6 3 14 3 2 2" xfId="27926" xr:uid="{00000000-0005-0000-0000-000076240000}"/>
    <cellStyle name="Comma 6 3 14 3 3" xfId="22892" xr:uid="{00000000-0005-0000-0000-000077240000}"/>
    <cellStyle name="Comma 6 3 14 4" xfId="6804" xr:uid="{00000000-0005-0000-0000-000078240000}"/>
    <cellStyle name="Comma 6 3 14 4 2" xfId="13362" xr:uid="{00000000-0005-0000-0000-000079240000}"/>
    <cellStyle name="Comma 6 3 14 4 2 2" xfId="26097" xr:uid="{00000000-0005-0000-0000-00007A240000}"/>
    <cellStyle name="Comma 6 3 14 4 3" xfId="21535" xr:uid="{00000000-0005-0000-0000-00007B240000}"/>
    <cellStyle name="Comma 6 3 14 5" xfId="12296" xr:uid="{00000000-0005-0000-0000-00007C240000}"/>
    <cellStyle name="Comma 6 3 14 5 2" xfId="25042" xr:uid="{00000000-0005-0000-0000-00007D240000}"/>
    <cellStyle name="Comma 6 3 14 6" xfId="17747" xr:uid="{00000000-0005-0000-0000-00007E240000}"/>
    <cellStyle name="Comma 6 3 14 7" xfId="31064" xr:uid="{00000000-0005-0000-0000-00007F240000}"/>
    <cellStyle name="Comma 6 3 14 8" xfId="34468" xr:uid="{00000000-0005-0000-0000-000080240000}"/>
    <cellStyle name="Comma 6 3 15" xfId="4158" xr:uid="{00000000-0005-0000-0000-000081240000}"/>
    <cellStyle name="Comma 6 3 15 2" xfId="7938" xr:uid="{00000000-0005-0000-0000-000082240000}"/>
    <cellStyle name="Comma 6 3 15 2 2" xfId="14432" xr:uid="{00000000-0005-0000-0000-000083240000}"/>
    <cellStyle name="Comma 6 3 15 2 2 2" xfId="27117" xr:uid="{00000000-0005-0000-0000-000084240000}"/>
    <cellStyle name="Comma 6 3 15 2 3" xfId="19199" xr:uid="{00000000-0005-0000-0000-000085240000}"/>
    <cellStyle name="Comma 6 3 15 2 4" xfId="32317" xr:uid="{00000000-0005-0000-0000-000086240000}"/>
    <cellStyle name="Comma 6 3 15 2 5" xfId="35335" xr:uid="{00000000-0005-0000-0000-000087240000}"/>
    <cellStyle name="Comma 6 3 15 3" xfId="8861" xr:uid="{00000000-0005-0000-0000-000088240000}"/>
    <cellStyle name="Comma 6 3 15 3 2" xfId="15275" xr:uid="{00000000-0005-0000-0000-000089240000}"/>
    <cellStyle name="Comma 6 3 15 3 2 2" xfId="27927" xr:uid="{00000000-0005-0000-0000-00008A240000}"/>
    <cellStyle name="Comma 6 3 15 3 3" xfId="22893" xr:uid="{00000000-0005-0000-0000-00008B240000}"/>
    <cellStyle name="Comma 6 3 15 4" xfId="6805" xr:uid="{00000000-0005-0000-0000-00008C240000}"/>
    <cellStyle name="Comma 6 3 15 4 2" xfId="13363" xr:uid="{00000000-0005-0000-0000-00008D240000}"/>
    <cellStyle name="Comma 6 3 15 4 2 2" xfId="26098" xr:uid="{00000000-0005-0000-0000-00008E240000}"/>
    <cellStyle name="Comma 6 3 15 4 3" xfId="21536" xr:uid="{00000000-0005-0000-0000-00008F240000}"/>
    <cellStyle name="Comma 6 3 15 5" xfId="12297" xr:uid="{00000000-0005-0000-0000-000090240000}"/>
    <cellStyle name="Comma 6 3 15 5 2" xfId="25043" xr:uid="{00000000-0005-0000-0000-000091240000}"/>
    <cellStyle name="Comma 6 3 15 6" xfId="17748" xr:uid="{00000000-0005-0000-0000-000092240000}"/>
    <cellStyle name="Comma 6 3 15 7" xfId="31065" xr:uid="{00000000-0005-0000-0000-000093240000}"/>
    <cellStyle name="Comma 6 3 15 8" xfId="34469" xr:uid="{00000000-0005-0000-0000-000094240000}"/>
    <cellStyle name="Comma 6 3 16" xfId="4159" xr:uid="{00000000-0005-0000-0000-000095240000}"/>
    <cellStyle name="Comma 6 3 16 2" xfId="7939" xr:uid="{00000000-0005-0000-0000-000096240000}"/>
    <cellStyle name="Comma 6 3 16 2 2" xfId="14433" xr:uid="{00000000-0005-0000-0000-000097240000}"/>
    <cellStyle name="Comma 6 3 16 2 2 2" xfId="27118" xr:uid="{00000000-0005-0000-0000-000098240000}"/>
    <cellStyle name="Comma 6 3 16 2 3" xfId="19200" xr:uid="{00000000-0005-0000-0000-000099240000}"/>
    <cellStyle name="Comma 6 3 16 2 4" xfId="32318" xr:uid="{00000000-0005-0000-0000-00009A240000}"/>
    <cellStyle name="Comma 6 3 16 2 5" xfId="35336" xr:uid="{00000000-0005-0000-0000-00009B240000}"/>
    <cellStyle name="Comma 6 3 16 3" xfId="8862" xr:uid="{00000000-0005-0000-0000-00009C240000}"/>
    <cellStyle name="Comma 6 3 16 3 2" xfId="15276" xr:uid="{00000000-0005-0000-0000-00009D240000}"/>
    <cellStyle name="Comma 6 3 16 3 2 2" xfId="27928" xr:uid="{00000000-0005-0000-0000-00009E240000}"/>
    <cellStyle name="Comma 6 3 16 3 3" xfId="22894" xr:uid="{00000000-0005-0000-0000-00009F240000}"/>
    <cellStyle name="Comma 6 3 16 4" xfId="6806" xr:uid="{00000000-0005-0000-0000-0000A0240000}"/>
    <cellStyle name="Comma 6 3 16 4 2" xfId="13364" xr:uid="{00000000-0005-0000-0000-0000A1240000}"/>
    <cellStyle name="Comma 6 3 16 4 2 2" xfId="26099" xr:uid="{00000000-0005-0000-0000-0000A2240000}"/>
    <cellStyle name="Comma 6 3 16 4 3" xfId="21537" xr:uid="{00000000-0005-0000-0000-0000A3240000}"/>
    <cellStyle name="Comma 6 3 16 5" xfId="12298" xr:uid="{00000000-0005-0000-0000-0000A4240000}"/>
    <cellStyle name="Comma 6 3 16 5 2" xfId="25044" xr:uid="{00000000-0005-0000-0000-0000A5240000}"/>
    <cellStyle name="Comma 6 3 16 6" xfId="17749" xr:uid="{00000000-0005-0000-0000-0000A6240000}"/>
    <cellStyle name="Comma 6 3 16 7" xfId="31066" xr:uid="{00000000-0005-0000-0000-0000A7240000}"/>
    <cellStyle name="Comma 6 3 16 8" xfId="34470" xr:uid="{00000000-0005-0000-0000-0000A8240000}"/>
    <cellStyle name="Comma 6 3 17" xfId="4160" xr:uid="{00000000-0005-0000-0000-0000A9240000}"/>
    <cellStyle name="Comma 6 3 17 2" xfId="7940" xr:uid="{00000000-0005-0000-0000-0000AA240000}"/>
    <cellStyle name="Comma 6 3 17 2 2" xfId="14434" xr:uid="{00000000-0005-0000-0000-0000AB240000}"/>
    <cellStyle name="Comma 6 3 17 2 2 2" xfId="27119" xr:uid="{00000000-0005-0000-0000-0000AC240000}"/>
    <cellStyle name="Comma 6 3 17 2 3" xfId="19201" xr:uid="{00000000-0005-0000-0000-0000AD240000}"/>
    <cellStyle name="Comma 6 3 17 2 4" xfId="32319" xr:uid="{00000000-0005-0000-0000-0000AE240000}"/>
    <cellStyle name="Comma 6 3 17 2 5" xfId="35337" xr:uid="{00000000-0005-0000-0000-0000AF240000}"/>
    <cellStyle name="Comma 6 3 17 3" xfId="8863" xr:uid="{00000000-0005-0000-0000-0000B0240000}"/>
    <cellStyle name="Comma 6 3 17 3 2" xfId="15277" xr:uid="{00000000-0005-0000-0000-0000B1240000}"/>
    <cellStyle name="Comma 6 3 17 3 2 2" xfId="27929" xr:uid="{00000000-0005-0000-0000-0000B2240000}"/>
    <cellStyle name="Comma 6 3 17 3 3" xfId="22895" xr:uid="{00000000-0005-0000-0000-0000B3240000}"/>
    <cellStyle name="Comma 6 3 17 4" xfId="6807" xr:uid="{00000000-0005-0000-0000-0000B4240000}"/>
    <cellStyle name="Comma 6 3 17 4 2" xfId="13365" xr:uid="{00000000-0005-0000-0000-0000B5240000}"/>
    <cellStyle name="Comma 6 3 17 4 2 2" xfId="26100" xr:uid="{00000000-0005-0000-0000-0000B6240000}"/>
    <cellStyle name="Comma 6 3 17 4 3" xfId="21538" xr:uid="{00000000-0005-0000-0000-0000B7240000}"/>
    <cellStyle name="Comma 6 3 17 5" xfId="12299" xr:uid="{00000000-0005-0000-0000-0000B8240000}"/>
    <cellStyle name="Comma 6 3 17 5 2" xfId="25045" xr:uid="{00000000-0005-0000-0000-0000B9240000}"/>
    <cellStyle name="Comma 6 3 17 6" xfId="17750" xr:uid="{00000000-0005-0000-0000-0000BA240000}"/>
    <cellStyle name="Comma 6 3 17 7" xfId="31067" xr:uid="{00000000-0005-0000-0000-0000BB240000}"/>
    <cellStyle name="Comma 6 3 17 8" xfId="34471" xr:uid="{00000000-0005-0000-0000-0000BC240000}"/>
    <cellStyle name="Comma 6 3 18" xfId="4161" xr:uid="{00000000-0005-0000-0000-0000BD240000}"/>
    <cellStyle name="Comma 6 3 18 2" xfId="7941" xr:uid="{00000000-0005-0000-0000-0000BE240000}"/>
    <cellStyle name="Comma 6 3 18 2 2" xfId="14435" xr:uid="{00000000-0005-0000-0000-0000BF240000}"/>
    <cellStyle name="Comma 6 3 18 2 2 2" xfId="27120" xr:uid="{00000000-0005-0000-0000-0000C0240000}"/>
    <cellStyle name="Comma 6 3 18 2 3" xfId="19202" xr:uid="{00000000-0005-0000-0000-0000C1240000}"/>
    <cellStyle name="Comma 6 3 18 2 4" xfId="32320" xr:uid="{00000000-0005-0000-0000-0000C2240000}"/>
    <cellStyle name="Comma 6 3 18 2 5" xfId="35338" xr:uid="{00000000-0005-0000-0000-0000C3240000}"/>
    <cellStyle name="Comma 6 3 18 3" xfId="8864" xr:uid="{00000000-0005-0000-0000-0000C4240000}"/>
    <cellStyle name="Comma 6 3 18 3 2" xfId="15278" xr:uid="{00000000-0005-0000-0000-0000C5240000}"/>
    <cellStyle name="Comma 6 3 18 3 2 2" xfId="27930" xr:uid="{00000000-0005-0000-0000-0000C6240000}"/>
    <cellStyle name="Comma 6 3 18 3 3" xfId="22896" xr:uid="{00000000-0005-0000-0000-0000C7240000}"/>
    <cellStyle name="Comma 6 3 18 4" xfId="6808" xr:uid="{00000000-0005-0000-0000-0000C8240000}"/>
    <cellStyle name="Comma 6 3 18 4 2" xfId="13366" xr:uid="{00000000-0005-0000-0000-0000C9240000}"/>
    <cellStyle name="Comma 6 3 18 4 2 2" xfId="26101" xr:uid="{00000000-0005-0000-0000-0000CA240000}"/>
    <cellStyle name="Comma 6 3 18 4 3" xfId="21539" xr:uid="{00000000-0005-0000-0000-0000CB240000}"/>
    <cellStyle name="Comma 6 3 18 5" xfId="12300" xr:uid="{00000000-0005-0000-0000-0000CC240000}"/>
    <cellStyle name="Comma 6 3 18 5 2" xfId="25046" xr:uid="{00000000-0005-0000-0000-0000CD240000}"/>
    <cellStyle name="Comma 6 3 18 6" xfId="17751" xr:uid="{00000000-0005-0000-0000-0000CE240000}"/>
    <cellStyle name="Comma 6 3 18 7" xfId="31068" xr:uid="{00000000-0005-0000-0000-0000CF240000}"/>
    <cellStyle name="Comma 6 3 18 8" xfId="34472" xr:uid="{00000000-0005-0000-0000-0000D0240000}"/>
    <cellStyle name="Comma 6 3 19" xfId="4162" xr:uid="{00000000-0005-0000-0000-0000D1240000}"/>
    <cellStyle name="Comma 6 3 19 2" xfId="7942" xr:uid="{00000000-0005-0000-0000-0000D2240000}"/>
    <cellStyle name="Comma 6 3 19 2 2" xfId="14436" xr:uid="{00000000-0005-0000-0000-0000D3240000}"/>
    <cellStyle name="Comma 6 3 19 2 2 2" xfId="27121" xr:uid="{00000000-0005-0000-0000-0000D4240000}"/>
    <cellStyle name="Comma 6 3 19 2 3" xfId="19203" xr:uid="{00000000-0005-0000-0000-0000D5240000}"/>
    <cellStyle name="Comma 6 3 19 2 4" xfId="32321" xr:uid="{00000000-0005-0000-0000-0000D6240000}"/>
    <cellStyle name="Comma 6 3 19 2 5" xfId="35339" xr:uid="{00000000-0005-0000-0000-0000D7240000}"/>
    <cellStyle name="Comma 6 3 19 3" xfId="8865" xr:uid="{00000000-0005-0000-0000-0000D8240000}"/>
    <cellStyle name="Comma 6 3 19 3 2" xfId="15279" xr:uid="{00000000-0005-0000-0000-0000D9240000}"/>
    <cellStyle name="Comma 6 3 19 3 2 2" xfId="27931" xr:uid="{00000000-0005-0000-0000-0000DA240000}"/>
    <cellStyle name="Comma 6 3 19 3 3" xfId="22897" xr:uid="{00000000-0005-0000-0000-0000DB240000}"/>
    <cellStyle name="Comma 6 3 19 4" xfId="6809" xr:uid="{00000000-0005-0000-0000-0000DC240000}"/>
    <cellStyle name="Comma 6 3 19 4 2" xfId="13367" xr:uid="{00000000-0005-0000-0000-0000DD240000}"/>
    <cellStyle name="Comma 6 3 19 4 2 2" xfId="26102" xr:uid="{00000000-0005-0000-0000-0000DE240000}"/>
    <cellStyle name="Comma 6 3 19 4 3" xfId="21540" xr:uid="{00000000-0005-0000-0000-0000DF240000}"/>
    <cellStyle name="Comma 6 3 19 5" xfId="12301" xr:uid="{00000000-0005-0000-0000-0000E0240000}"/>
    <cellStyle name="Comma 6 3 19 5 2" xfId="25047" xr:uid="{00000000-0005-0000-0000-0000E1240000}"/>
    <cellStyle name="Comma 6 3 19 6" xfId="17752" xr:uid="{00000000-0005-0000-0000-0000E2240000}"/>
    <cellStyle name="Comma 6 3 19 7" xfId="31069" xr:uid="{00000000-0005-0000-0000-0000E3240000}"/>
    <cellStyle name="Comma 6 3 19 8" xfId="34473" xr:uid="{00000000-0005-0000-0000-0000E4240000}"/>
    <cellStyle name="Comma 6 3 2" xfId="1496" xr:uid="{00000000-0005-0000-0000-0000E5240000}"/>
    <cellStyle name="Comma 6 3 2 2" xfId="7943" xr:uid="{00000000-0005-0000-0000-0000E6240000}"/>
    <cellStyle name="Comma 6 3 2 2 2" xfId="14437" xr:uid="{00000000-0005-0000-0000-0000E7240000}"/>
    <cellStyle name="Comma 6 3 2 2 2 2" xfId="27122" xr:uid="{00000000-0005-0000-0000-0000E8240000}"/>
    <cellStyle name="Comma 6 3 2 2 3" xfId="19204" xr:uid="{00000000-0005-0000-0000-0000E9240000}"/>
    <cellStyle name="Comma 6 3 2 2 4" xfId="32322" xr:uid="{00000000-0005-0000-0000-0000EA240000}"/>
    <cellStyle name="Comma 6 3 2 2 5" xfId="35340" xr:uid="{00000000-0005-0000-0000-0000EB240000}"/>
    <cellStyle name="Comma 6 3 2 3" xfId="8866" xr:uid="{00000000-0005-0000-0000-0000EC240000}"/>
    <cellStyle name="Comma 6 3 2 3 2" xfId="15280" xr:uid="{00000000-0005-0000-0000-0000ED240000}"/>
    <cellStyle name="Comma 6 3 2 3 2 2" xfId="27932" xr:uid="{00000000-0005-0000-0000-0000EE240000}"/>
    <cellStyle name="Comma 6 3 2 3 3" xfId="22898" xr:uid="{00000000-0005-0000-0000-0000EF240000}"/>
    <cellStyle name="Comma 6 3 2 4" xfId="6810" xr:uid="{00000000-0005-0000-0000-0000F0240000}"/>
    <cellStyle name="Comma 6 3 2 4 2" xfId="13368" xr:uid="{00000000-0005-0000-0000-0000F1240000}"/>
    <cellStyle name="Comma 6 3 2 4 2 2" xfId="26103" xr:uid="{00000000-0005-0000-0000-0000F2240000}"/>
    <cellStyle name="Comma 6 3 2 4 3" xfId="21541" xr:uid="{00000000-0005-0000-0000-0000F3240000}"/>
    <cellStyle name="Comma 6 3 2 5" xfId="12302" xr:uid="{00000000-0005-0000-0000-0000F4240000}"/>
    <cellStyle name="Comma 6 3 2 5 2" xfId="25048" xr:uid="{00000000-0005-0000-0000-0000F5240000}"/>
    <cellStyle name="Comma 6 3 2 6" xfId="17753" xr:uid="{00000000-0005-0000-0000-0000F6240000}"/>
    <cellStyle name="Comma 6 3 2 7" xfId="31070" xr:uid="{00000000-0005-0000-0000-0000F7240000}"/>
    <cellStyle name="Comma 6 3 2 8" xfId="34474" xr:uid="{00000000-0005-0000-0000-0000F8240000}"/>
    <cellStyle name="Comma 6 3 2 9" xfId="4163" xr:uid="{00000000-0005-0000-0000-0000F9240000}"/>
    <cellStyle name="Comma 6 3 20" xfId="4152" xr:uid="{00000000-0005-0000-0000-0000FA240000}"/>
    <cellStyle name="Comma 6 3 20 2" xfId="6119" xr:uid="{00000000-0005-0000-0000-0000FB240000}"/>
    <cellStyle name="Comma 6 3 20 3" xfId="18712" xr:uid="{00000000-0005-0000-0000-0000FC240000}"/>
    <cellStyle name="Comma 6 3 21" xfId="7854" xr:uid="{00000000-0005-0000-0000-0000FD240000}"/>
    <cellStyle name="Comma 6 3 21 2" xfId="14349" xr:uid="{00000000-0005-0000-0000-0000FE240000}"/>
    <cellStyle name="Comma 6 3 21 2 2" xfId="27038" xr:uid="{00000000-0005-0000-0000-0000FF240000}"/>
    <cellStyle name="Comma 6 3 21 3" xfId="17742" xr:uid="{00000000-0005-0000-0000-000000250000}"/>
    <cellStyle name="Comma 6 3 21 4" xfId="22527" xr:uid="{00000000-0005-0000-0000-000001250000}"/>
    <cellStyle name="Comma 6 3 22" xfId="8776" xr:uid="{00000000-0005-0000-0000-000002250000}"/>
    <cellStyle name="Comma 6 3 22 2" xfId="15191" xr:uid="{00000000-0005-0000-0000-000003250000}"/>
    <cellStyle name="Comma 6 3 22 2 2" xfId="27849" xr:uid="{00000000-0005-0000-0000-000004250000}"/>
    <cellStyle name="Comma 6 3 22 3" xfId="22817" xr:uid="{00000000-0005-0000-0000-000005250000}"/>
    <cellStyle name="Comma 6 3 23" xfId="9939" xr:uid="{00000000-0005-0000-0000-000006250000}"/>
    <cellStyle name="Comma 6 3 24" xfId="6635" xr:uid="{00000000-0005-0000-0000-000007250000}"/>
    <cellStyle name="Comma 6 3 24 2" xfId="13222" xr:uid="{00000000-0005-0000-0000-000008250000}"/>
    <cellStyle name="Comma 6 3 24 2 2" xfId="25966" xr:uid="{00000000-0005-0000-0000-000009250000}"/>
    <cellStyle name="Comma 6 3 24 3" xfId="21374" xr:uid="{00000000-0005-0000-0000-00000A250000}"/>
    <cellStyle name="Comma 6 3 25" xfId="12154" xr:uid="{00000000-0005-0000-0000-00000B250000}"/>
    <cellStyle name="Comma 6 3 25 2" xfId="24899" xr:uid="{00000000-0005-0000-0000-00000C250000}"/>
    <cellStyle name="Comma 6 3 26" xfId="21016" xr:uid="{00000000-0005-0000-0000-00000D250000}"/>
    <cellStyle name="Comma 6 3 27" xfId="3182" xr:uid="{00000000-0005-0000-0000-00000E250000}"/>
    <cellStyle name="Comma 6 3 28" xfId="37767" xr:uid="{00000000-0005-0000-0000-00000F250000}"/>
    <cellStyle name="Comma 6 3 29" xfId="38045" xr:uid="{00000000-0005-0000-0000-000010250000}"/>
    <cellStyle name="Comma 6 3 3" xfId="4164" xr:uid="{00000000-0005-0000-0000-000011250000}"/>
    <cellStyle name="Comma 6 3 3 2" xfId="7944" xr:uid="{00000000-0005-0000-0000-000012250000}"/>
    <cellStyle name="Comma 6 3 3 2 2" xfId="14438" xr:uid="{00000000-0005-0000-0000-000013250000}"/>
    <cellStyle name="Comma 6 3 3 2 2 2" xfId="27123" xr:uid="{00000000-0005-0000-0000-000014250000}"/>
    <cellStyle name="Comma 6 3 3 2 3" xfId="19205" xr:uid="{00000000-0005-0000-0000-000015250000}"/>
    <cellStyle name="Comma 6 3 3 2 4" xfId="32323" xr:uid="{00000000-0005-0000-0000-000016250000}"/>
    <cellStyle name="Comma 6 3 3 2 5" xfId="35341" xr:uid="{00000000-0005-0000-0000-000017250000}"/>
    <cellStyle name="Comma 6 3 3 3" xfId="8867" xr:uid="{00000000-0005-0000-0000-000018250000}"/>
    <cellStyle name="Comma 6 3 3 3 2" xfId="15281" xr:uid="{00000000-0005-0000-0000-000019250000}"/>
    <cellStyle name="Comma 6 3 3 3 2 2" xfId="27933" xr:uid="{00000000-0005-0000-0000-00001A250000}"/>
    <cellStyle name="Comma 6 3 3 3 3" xfId="22899" xr:uid="{00000000-0005-0000-0000-00001B250000}"/>
    <cellStyle name="Comma 6 3 3 4" xfId="6811" xr:uid="{00000000-0005-0000-0000-00001C250000}"/>
    <cellStyle name="Comma 6 3 3 4 2" xfId="13369" xr:uid="{00000000-0005-0000-0000-00001D250000}"/>
    <cellStyle name="Comma 6 3 3 4 2 2" xfId="26104" xr:uid="{00000000-0005-0000-0000-00001E250000}"/>
    <cellStyle name="Comma 6 3 3 4 3" xfId="21542" xr:uid="{00000000-0005-0000-0000-00001F250000}"/>
    <cellStyle name="Comma 6 3 3 5" xfId="12303" xr:uid="{00000000-0005-0000-0000-000020250000}"/>
    <cellStyle name="Comma 6 3 3 5 2" xfId="25049" xr:uid="{00000000-0005-0000-0000-000021250000}"/>
    <cellStyle name="Comma 6 3 3 6" xfId="17754" xr:uid="{00000000-0005-0000-0000-000022250000}"/>
    <cellStyle name="Comma 6 3 3 7" xfId="31071" xr:uid="{00000000-0005-0000-0000-000023250000}"/>
    <cellStyle name="Comma 6 3 3 8" xfId="34475" xr:uid="{00000000-0005-0000-0000-000024250000}"/>
    <cellStyle name="Comma 6 3 4" xfId="4165" xr:uid="{00000000-0005-0000-0000-000025250000}"/>
    <cellStyle name="Comma 6 3 4 2" xfId="7945" xr:uid="{00000000-0005-0000-0000-000026250000}"/>
    <cellStyle name="Comma 6 3 4 2 2" xfId="14439" xr:uid="{00000000-0005-0000-0000-000027250000}"/>
    <cellStyle name="Comma 6 3 4 2 2 2" xfId="27124" xr:uid="{00000000-0005-0000-0000-000028250000}"/>
    <cellStyle name="Comma 6 3 4 2 3" xfId="19206" xr:uid="{00000000-0005-0000-0000-000029250000}"/>
    <cellStyle name="Comma 6 3 4 2 4" xfId="32324" xr:uid="{00000000-0005-0000-0000-00002A250000}"/>
    <cellStyle name="Comma 6 3 4 2 5" xfId="35342" xr:uid="{00000000-0005-0000-0000-00002B250000}"/>
    <cellStyle name="Comma 6 3 4 3" xfId="8868" xr:uid="{00000000-0005-0000-0000-00002C250000}"/>
    <cellStyle name="Comma 6 3 4 3 2" xfId="15282" xr:uid="{00000000-0005-0000-0000-00002D250000}"/>
    <cellStyle name="Comma 6 3 4 3 2 2" xfId="27934" xr:uid="{00000000-0005-0000-0000-00002E250000}"/>
    <cellStyle name="Comma 6 3 4 3 3" xfId="22900" xr:uid="{00000000-0005-0000-0000-00002F250000}"/>
    <cellStyle name="Comma 6 3 4 4" xfId="6812" xr:uid="{00000000-0005-0000-0000-000030250000}"/>
    <cellStyle name="Comma 6 3 4 4 2" xfId="13370" xr:uid="{00000000-0005-0000-0000-000031250000}"/>
    <cellStyle name="Comma 6 3 4 4 2 2" xfId="26105" xr:uid="{00000000-0005-0000-0000-000032250000}"/>
    <cellStyle name="Comma 6 3 4 4 3" xfId="21543" xr:uid="{00000000-0005-0000-0000-000033250000}"/>
    <cellStyle name="Comma 6 3 4 5" xfId="12304" xr:uid="{00000000-0005-0000-0000-000034250000}"/>
    <cellStyle name="Comma 6 3 4 5 2" xfId="25050" xr:uid="{00000000-0005-0000-0000-000035250000}"/>
    <cellStyle name="Comma 6 3 4 6" xfId="17755" xr:uid="{00000000-0005-0000-0000-000036250000}"/>
    <cellStyle name="Comma 6 3 4 7" xfId="31072" xr:uid="{00000000-0005-0000-0000-000037250000}"/>
    <cellStyle name="Comma 6 3 4 8" xfId="34476" xr:uid="{00000000-0005-0000-0000-000038250000}"/>
    <cellStyle name="Comma 6 3 5" xfId="4166" xr:uid="{00000000-0005-0000-0000-000039250000}"/>
    <cellStyle name="Comma 6 3 5 2" xfId="7946" xr:uid="{00000000-0005-0000-0000-00003A250000}"/>
    <cellStyle name="Comma 6 3 5 2 2" xfId="14440" xr:uid="{00000000-0005-0000-0000-00003B250000}"/>
    <cellStyle name="Comma 6 3 5 2 2 2" xfId="27125" xr:uid="{00000000-0005-0000-0000-00003C250000}"/>
    <cellStyle name="Comma 6 3 5 2 3" xfId="19207" xr:uid="{00000000-0005-0000-0000-00003D250000}"/>
    <cellStyle name="Comma 6 3 5 2 4" xfId="32325" xr:uid="{00000000-0005-0000-0000-00003E250000}"/>
    <cellStyle name="Comma 6 3 5 2 5" xfId="35343" xr:uid="{00000000-0005-0000-0000-00003F250000}"/>
    <cellStyle name="Comma 6 3 5 3" xfId="8869" xr:uid="{00000000-0005-0000-0000-000040250000}"/>
    <cellStyle name="Comma 6 3 5 3 2" xfId="15283" xr:uid="{00000000-0005-0000-0000-000041250000}"/>
    <cellStyle name="Comma 6 3 5 3 2 2" xfId="27935" xr:uid="{00000000-0005-0000-0000-000042250000}"/>
    <cellStyle name="Comma 6 3 5 3 3" xfId="22901" xr:uid="{00000000-0005-0000-0000-000043250000}"/>
    <cellStyle name="Comma 6 3 5 4" xfId="6813" xr:uid="{00000000-0005-0000-0000-000044250000}"/>
    <cellStyle name="Comma 6 3 5 4 2" xfId="13371" xr:uid="{00000000-0005-0000-0000-000045250000}"/>
    <cellStyle name="Comma 6 3 5 4 2 2" xfId="26106" xr:uid="{00000000-0005-0000-0000-000046250000}"/>
    <cellStyle name="Comma 6 3 5 4 3" xfId="21544" xr:uid="{00000000-0005-0000-0000-000047250000}"/>
    <cellStyle name="Comma 6 3 5 5" xfId="12305" xr:uid="{00000000-0005-0000-0000-000048250000}"/>
    <cellStyle name="Comma 6 3 5 5 2" xfId="25051" xr:uid="{00000000-0005-0000-0000-000049250000}"/>
    <cellStyle name="Comma 6 3 5 6" xfId="17756" xr:uid="{00000000-0005-0000-0000-00004A250000}"/>
    <cellStyle name="Comma 6 3 5 7" xfId="31073" xr:uid="{00000000-0005-0000-0000-00004B250000}"/>
    <cellStyle name="Comma 6 3 5 8" xfId="34477" xr:uid="{00000000-0005-0000-0000-00004C250000}"/>
    <cellStyle name="Comma 6 3 6" xfId="4167" xr:uid="{00000000-0005-0000-0000-00004D250000}"/>
    <cellStyle name="Comma 6 3 6 2" xfId="7947" xr:uid="{00000000-0005-0000-0000-00004E250000}"/>
    <cellStyle name="Comma 6 3 6 2 2" xfId="14441" xr:uid="{00000000-0005-0000-0000-00004F250000}"/>
    <cellStyle name="Comma 6 3 6 2 2 2" xfId="27126" xr:uid="{00000000-0005-0000-0000-000050250000}"/>
    <cellStyle name="Comma 6 3 6 2 3" xfId="19208" xr:uid="{00000000-0005-0000-0000-000051250000}"/>
    <cellStyle name="Comma 6 3 6 2 4" xfId="32326" xr:uid="{00000000-0005-0000-0000-000052250000}"/>
    <cellStyle name="Comma 6 3 6 2 5" xfId="35344" xr:uid="{00000000-0005-0000-0000-000053250000}"/>
    <cellStyle name="Comma 6 3 6 3" xfId="8870" xr:uid="{00000000-0005-0000-0000-000054250000}"/>
    <cellStyle name="Comma 6 3 6 3 2" xfId="15284" xr:uid="{00000000-0005-0000-0000-000055250000}"/>
    <cellStyle name="Comma 6 3 6 3 2 2" xfId="27936" xr:uid="{00000000-0005-0000-0000-000056250000}"/>
    <cellStyle name="Comma 6 3 6 3 3" xfId="22902" xr:uid="{00000000-0005-0000-0000-000057250000}"/>
    <cellStyle name="Comma 6 3 6 4" xfId="6814" xr:uid="{00000000-0005-0000-0000-000058250000}"/>
    <cellStyle name="Comma 6 3 6 4 2" xfId="13372" xr:uid="{00000000-0005-0000-0000-000059250000}"/>
    <cellStyle name="Comma 6 3 6 4 2 2" xfId="26107" xr:uid="{00000000-0005-0000-0000-00005A250000}"/>
    <cellStyle name="Comma 6 3 6 4 3" xfId="21545" xr:uid="{00000000-0005-0000-0000-00005B250000}"/>
    <cellStyle name="Comma 6 3 6 5" xfId="12306" xr:uid="{00000000-0005-0000-0000-00005C250000}"/>
    <cellStyle name="Comma 6 3 6 5 2" xfId="25052" xr:uid="{00000000-0005-0000-0000-00005D250000}"/>
    <cellStyle name="Comma 6 3 6 6" xfId="17757" xr:uid="{00000000-0005-0000-0000-00005E250000}"/>
    <cellStyle name="Comma 6 3 6 7" xfId="31074" xr:uid="{00000000-0005-0000-0000-00005F250000}"/>
    <cellStyle name="Comma 6 3 6 8" xfId="34478" xr:uid="{00000000-0005-0000-0000-000060250000}"/>
    <cellStyle name="Comma 6 3 7" xfId="4168" xr:uid="{00000000-0005-0000-0000-000061250000}"/>
    <cellStyle name="Comma 6 3 7 2" xfId="7948" xr:uid="{00000000-0005-0000-0000-000062250000}"/>
    <cellStyle name="Comma 6 3 7 2 2" xfId="14442" xr:uid="{00000000-0005-0000-0000-000063250000}"/>
    <cellStyle name="Comma 6 3 7 2 2 2" xfId="27127" xr:uid="{00000000-0005-0000-0000-000064250000}"/>
    <cellStyle name="Comma 6 3 7 2 3" xfId="19209" xr:uid="{00000000-0005-0000-0000-000065250000}"/>
    <cellStyle name="Comma 6 3 7 2 4" xfId="32327" xr:uid="{00000000-0005-0000-0000-000066250000}"/>
    <cellStyle name="Comma 6 3 7 2 5" xfId="35345" xr:uid="{00000000-0005-0000-0000-000067250000}"/>
    <cellStyle name="Comma 6 3 7 3" xfId="8871" xr:uid="{00000000-0005-0000-0000-000068250000}"/>
    <cellStyle name="Comma 6 3 7 3 2" xfId="15285" xr:uid="{00000000-0005-0000-0000-000069250000}"/>
    <cellStyle name="Comma 6 3 7 3 2 2" xfId="27937" xr:uid="{00000000-0005-0000-0000-00006A250000}"/>
    <cellStyle name="Comma 6 3 7 3 3" xfId="22903" xr:uid="{00000000-0005-0000-0000-00006B250000}"/>
    <cellStyle name="Comma 6 3 7 4" xfId="6815" xr:uid="{00000000-0005-0000-0000-00006C250000}"/>
    <cellStyle name="Comma 6 3 7 4 2" xfId="13373" xr:uid="{00000000-0005-0000-0000-00006D250000}"/>
    <cellStyle name="Comma 6 3 7 4 2 2" xfId="26108" xr:uid="{00000000-0005-0000-0000-00006E250000}"/>
    <cellStyle name="Comma 6 3 7 4 3" xfId="21546" xr:uid="{00000000-0005-0000-0000-00006F250000}"/>
    <cellStyle name="Comma 6 3 7 5" xfId="12307" xr:uid="{00000000-0005-0000-0000-000070250000}"/>
    <cellStyle name="Comma 6 3 7 5 2" xfId="25053" xr:uid="{00000000-0005-0000-0000-000071250000}"/>
    <cellStyle name="Comma 6 3 7 6" xfId="17758" xr:uid="{00000000-0005-0000-0000-000072250000}"/>
    <cellStyle name="Comma 6 3 7 7" xfId="31075" xr:uid="{00000000-0005-0000-0000-000073250000}"/>
    <cellStyle name="Comma 6 3 7 8" xfId="34479" xr:uid="{00000000-0005-0000-0000-000074250000}"/>
    <cellStyle name="Comma 6 3 8" xfId="4169" xr:uid="{00000000-0005-0000-0000-000075250000}"/>
    <cellStyle name="Comma 6 3 8 2" xfId="7949" xr:uid="{00000000-0005-0000-0000-000076250000}"/>
    <cellStyle name="Comma 6 3 8 2 2" xfId="14443" xr:uid="{00000000-0005-0000-0000-000077250000}"/>
    <cellStyle name="Comma 6 3 8 2 2 2" xfId="27128" xr:uid="{00000000-0005-0000-0000-000078250000}"/>
    <cellStyle name="Comma 6 3 8 2 3" xfId="19210" xr:uid="{00000000-0005-0000-0000-000079250000}"/>
    <cellStyle name="Comma 6 3 8 2 4" xfId="32328" xr:uid="{00000000-0005-0000-0000-00007A250000}"/>
    <cellStyle name="Comma 6 3 8 2 5" xfId="35346" xr:uid="{00000000-0005-0000-0000-00007B250000}"/>
    <cellStyle name="Comma 6 3 8 3" xfId="8872" xr:uid="{00000000-0005-0000-0000-00007C250000}"/>
    <cellStyle name="Comma 6 3 8 3 2" xfId="15286" xr:uid="{00000000-0005-0000-0000-00007D250000}"/>
    <cellStyle name="Comma 6 3 8 3 2 2" xfId="27938" xr:uid="{00000000-0005-0000-0000-00007E250000}"/>
    <cellStyle name="Comma 6 3 8 3 3" xfId="22904" xr:uid="{00000000-0005-0000-0000-00007F250000}"/>
    <cellStyle name="Comma 6 3 8 4" xfId="6816" xr:uid="{00000000-0005-0000-0000-000080250000}"/>
    <cellStyle name="Comma 6 3 8 4 2" xfId="13374" xr:uid="{00000000-0005-0000-0000-000081250000}"/>
    <cellStyle name="Comma 6 3 8 4 2 2" xfId="26109" xr:uid="{00000000-0005-0000-0000-000082250000}"/>
    <cellStyle name="Comma 6 3 8 4 3" xfId="21547" xr:uid="{00000000-0005-0000-0000-000083250000}"/>
    <cellStyle name="Comma 6 3 8 5" xfId="12308" xr:uid="{00000000-0005-0000-0000-000084250000}"/>
    <cellStyle name="Comma 6 3 8 5 2" xfId="25054" xr:uid="{00000000-0005-0000-0000-000085250000}"/>
    <cellStyle name="Comma 6 3 8 6" xfId="17759" xr:uid="{00000000-0005-0000-0000-000086250000}"/>
    <cellStyle name="Comma 6 3 8 7" xfId="31076" xr:uid="{00000000-0005-0000-0000-000087250000}"/>
    <cellStyle name="Comma 6 3 8 8" xfId="34480" xr:uid="{00000000-0005-0000-0000-000088250000}"/>
    <cellStyle name="Comma 6 3 9" xfId="4170" xr:uid="{00000000-0005-0000-0000-000089250000}"/>
    <cellStyle name="Comma 6 3 9 2" xfId="7950" xr:uid="{00000000-0005-0000-0000-00008A250000}"/>
    <cellStyle name="Comma 6 3 9 2 2" xfId="14444" xr:uid="{00000000-0005-0000-0000-00008B250000}"/>
    <cellStyle name="Comma 6 3 9 2 2 2" xfId="27129" xr:uid="{00000000-0005-0000-0000-00008C250000}"/>
    <cellStyle name="Comma 6 3 9 2 3" xfId="19211" xr:uid="{00000000-0005-0000-0000-00008D250000}"/>
    <cellStyle name="Comma 6 3 9 2 4" xfId="32329" xr:uid="{00000000-0005-0000-0000-00008E250000}"/>
    <cellStyle name="Comma 6 3 9 2 5" xfId="35347" xr:uid="{00000000-0005-0000-0000-00008F250000}"/>
    <cellStyle name="Comma 6 3 9 3" xfId="8873" xr:uid="{00000000-0005-0000-0000-000090250000}"/>
    <cellStyle name="Comma 6 3 9 3 2" xfId="15287" xr:uid="{00000000-0005-0000-0000-000091250000}"/>
    <cellStyle name="Comma 6 3 9 3 2 2" xfId="27939" xr:uid="{00000000-0005-0000-0000-000092250000}"/>
    <cellStyle name="Comma 6 3 9 3 3" xfId="22905" xr:uid="{00000000-0005-0000-0000-000093250000}"/>
    <cellStyle name="Comma 6 3 9 4" xfId="6817" xr:uid="{00000000-0005-0000-0000-000094250000}"/>
    <cellStyle name="Comma 6 3 9 4 2" xfId="13375" xr:uid="{00000000-0005-0000-0000-000095250000}"/>
    <cellStyle name="Comma 6 3 9 4 2 2" xfId="26110" xr:uid="{00000000-0005-0000-0000-000096250000}"/>
    <cellStyle name="Comma 6 3 9 4 3" xfId="21548" xr:uid="{00000000-0005-0000-0000-000097250000}"/>
    <cellStyle name="Comma 6 3 9 5" xfId="12309" xr:uid="{00000000-0005-0000-0000-000098250000}"/>
    <cellStyle name="Comma 6 3 9 5 2" xfId="25055" xr:uid="{00000000-0005-0000-0000-000099250000}"/>
    <cellStyle name="Comma 6 3 9 6" xfId="17760" xr:uid="{00000000-0005-0000-0000-00009A250000}"/>
    <cellStyle name="Comma 6 3 9 7" xfId="31077" xr:uid="{00000000-0005-0000-0000-00009B250000}"/>
    <cellStyle name="Comma 6 3 9 8" xfId="34481" xr:uid="{00000000-0005-0000-0000-00009C250000}"/>
    <cellStyle name="Comma 6 30" xfId="4171" xr:uid="{00000000-0005-0000-0000-00009D250000}"/>
    <cellStyle name="Comma 6 31" xfId="4172" xr:uid="{00000000-0005-0000-0000-00009E250000}"/>
    <cellStyle name="Comma 6 32" xfId="4173" xr:uid="{00000000-0005-0000-0000-00009F250000}"/>
    <cellStyle name="Comma 6 33" xfId="3198" xr:uid="{00000000-0005-0000-0000-0000A0250000}"/>
    <cellStyle name="Comma 6 34" xfId="4127" xr:uid="{00000000-0005-0000-0000-0000A1250000}"/>
    <cellStyle name="Comma 6 34 2" xfId="6116" xr:uid="{00000000-0005-0000-0000-0000A2250000}"/>
    <cellStyle name="Comma 6 34 2 2" xfId="19191" xr:uid="{00000000-0005-0000-0000-0000A3250000}"/>
    <cellStyle name="Comma 6 34 2 3" xfId="32309" xr:uid="{00000000-0005-0000-0000-0000A4250000}"/>
    <cellStyle name="Comma 6 34 2 4" xfId="35327" xr:uid="{00000000-0005-0000-0000-0000A5250000}"/>
    <cellStyle name="Comma 6 34 3" xfId="7930" xr:uid="{00000000-0005-0000-0000-0000A6250000}"/>
    <cellStyle name="Comma 6 34 3 2" xfId="14424" xr:uid="{00000000-0005-0000-0000-0000A7250000}"/>
    <cellStyle name="Comma 6 34 3 2 2" xfId="27109" xr:uid="{00000000-0005-0000-0000-0000A8250000}"/>
    <cellStyle name="Comma 6 34 3 3" xfId="22558" xr:uid="{00000000-0005-0000-0000-0000A9250000}"/>
    <cellStyle name="Comma 6 34 4" xfId="8853" xr:uid="{00000000-0005-0000-0000-0000AA250000}"/>
    <cellStyle name="Comma 6 34 4 2" xfId="15267" xr:uid="{00000000-0005-0000-0000-0000AB250000}"/>
    <cellStyle name="Comma 6 34 4 2 2" xfId="27919" xr:uid="{00000000-0005-0000-0000-0000AC250000}"/>
    <cellStyle name="Comma 6 34 4 3" xfId="22885" xr:uid="{00000000-0005-0000-0000-0000AD250000}"/>
    <cellStyle name="Comma 6 34 5" xfId="6797" xr:uid="{00000000-0005-0000-0000-0000AE250000}"/>
    <cellStyle name="Comma 6 34 5 2" xfId="13355" xr:uid="{00000000-0005-0000-0000-0000AF250000}"/>
    <cellStyle name="Comma 6 34 5 2 2" xfId="26090" xr:uid="{00000000-0005-0000-0000-0000B0250000}"/>
    <cellStyle name="Comma 6 34 5 3" xfId="21528" xr:uid="{00000000-0005-0000-0000-0000B1250000}"/>
    <cellStyle name="Comma 6 34 6" xfId="12287" xr:uid="{00000000-0005-0000-0000-0000B2250000}"/>
    <cellStyle name="Comma 6 34 6 2" xfId="25033" xr:uid="{00000000-0005-0000-0000-0000B3250000}"/>
    <cellStyle name="Comma 6 34 7" xfId="17738" xr:uid="{00000000-0005-0000-0000-0000B4250000}"/>
    <cellStyle name="Comma 6 34 8" xfId="31052" xr:uid="{00000000-0005-0000-0000-0000B5250000}"/>
    <cellStyle name="Comma 6 34 9" xfId="34461" xr:uid="{00000000-0005-0000-0000-0000B6250000}"/>
    <cellStyle name="Comma 6 35" xfId="9603" xr:uid="{00000000-0005-0000-0000-0000B7250000}"/>
    <cellStyle name="Comma 6 35 2" xfId="15949" xr:uid="{00000000-0005-0000-0000-0000B8250000}"/>
    <cellStyle name="Comma 6 35 2 2" xfId="28589" xr:uid="{00000000-0005-0000-0000-0000B9250000}"/>
    <cellStyle name="Comma 6 35 3" xfId="19016" xr:uid="{00000000-0005-0000-0000-0000BA250000}"/>
    <cellStyle name="Comma 6 35 4" xfId="32188" xr:uid="{00000000-0005-0000-0000-0000BB250000}"/>
    <cellStyle name="Comma 6 35 5" xfId="35207" xr:uid="{00000000-0005-0000-0000-0000BC250000}"/>
    <cellStyle name="Comma 6 36" xfId="18946" xr:uid="{00000000-0005-0000-0000-0000BD250000}"/>
    <cellStyle name="Comma 6 36 2" xfId="32127" xr:uid="{00000000-0005-0000-0000-0000BE250000}"/>
    <cellStyle name="Comma 6 36 3" xfId="35146" xr:uid="{00000000-0005-0000-0000-0000BF250000}"/>
    <cellStyle name="Comma 6 37" xfId="19927" xr:uid="{00000000-0005-0000-0000-0000C0250000}"/>
    <cellStyle name="Comma 6 37 2" xfId="33108" xr:uid="{00000000-0005-0000-0000-0000C1250000}"/>
    <cellStyle name="Comma 6 37 3" xfId="35993" xr:uid="{00000000-0005-0000-0000-0000C2250000}"/>
    <cellStyle name="Comma 6 38" xfId="17431" xr:uid="{00000000-0005-0000-0000-0000C3250000}"/>
    <cellStyle name="Comma 6 39" xfId="30612" xr:uid="{00000000-0005-0000-0000-0000C4250000}"/>
    <cellStyle name="Comma 6 4" xfId="1275" xr:uid="{00000000-0005-0000-0000-0000C5250000}"/>
    <cellStyle name="Comma 6 4 10" xfId="4175" xr:uid="{00000000-0005-0000-0000-0000C6250000}"/>
    <cellStyle name="Comma 6 4 11" xfId="4176" xr:uid="{00000000-0005-0000-0000-0000C7250000}"/>
    <cellStyle name="Comma 6 4 12" xfId="4177" xr:uid="{00000000-0005-0000-0000-0000C8250000}"/>
    <cellStyle name="Comma 6 4 13" xfId="4178" xr:uid="{00000000-0005-0000-0000-0000C9250000}"/>
    <cellStyle name="Comma 6 4 14" xfId="4179" xr:uid="{00000000-0005-0000-0000-0000CA250000}"/>
    <cellStyle name="Comma 6 4 15" xfId="4180" xr:uid="{00000000-0005-0000-0000-0000CB250000}"/>
    <cellStyle name="Comma 6 4 16" xfId="4181" xr:uid="{00000000-0005-0000-0000-0000CC250000}"/>
    <cellStyle name="Comma 6 4 17" xfId="4182" xr:uid="{00000000-0005-0000-0000-0000CD250000}"/>
    <cellStyle name="Comma 6 4 18" xfId="4183" xr:uid="{00000000-0005-0000-0000-0000CE250000}"/>
    <cellStyle name="Comma 6 4 19" xfId="4184" xr:uid="{00000000-0005-0000-0000-0000CF250000}"/>
    <cellStyle name="Comma 6 4 2" xfId="1497" xr:uid="{00000000-0005-0000-0000-0000D0250000}"/>
    <cellStyle name="Comma 6 4 2 2" xfId="10710" xr:uid="{00000000-0005-0000-0000-0000D1250000}"/>
    <cellStyle name="Comma 6 4 2 2 2" xfId="16255" xr:uid="{00000000-0005-0000-0000-0000D2250000}"/>
    <cellStyle name="Comma 6 4 2 2 2 2" xfId="20466" xr:uid="{00000000-0005-0000-0000-0000D3250000}"/>
    <cellStyle name="Comma 6 4 2 2 2 3" xfId="33719" xr:uid="{00000000-0005-0000-0000-0000D4250000}"/>
    <cellStyle name="Comma 6 4 2 2 2 4" xfId="36506" xr:uid="{00000000-0005-0000-0000-0000D5250000}"/>
    <cellStyle name="Comma 6 4 2 2 3" xfId="20167" xr:uid="{00000000-0005-0000-0000-0000D6250000}"/>
    <cellStyle name="Comma 6 4 2 2 4" xfId="33424" xr:uid="{00000000-0005-0000-0000-0000D7250000}"/>
    <cellStyle name="Comma 6 4 2 2 5" xfId="36212" xr:uid="{00000000-0005-0000-0000-0000D8250000}"/>
    <cellStyle name="Comma 6 4 2 3" xfId="20319" xr:uid="{00000000-0005-0000-0000-0000D9250000}"/>
    <cellStyle name="Comma 6 4 2 3 2" xfId="33573" xr:uid="{00000000-0005-0000-0000-0000DA250000}"/>
    <cellStyle name="Comma 6 4 2 3 3" xfId="36360" xr:uid="{00000000-0005-0000-0000-0000DB250000}"/>
    <cellStyle name="Comma 6 4 2 4" xfId="20011" xr:uid="{00000000-0005-0000-0000-0000DC250000}"/>
    <cellStyle name="Comma 6 4 2 4 2" xfId="33275" xr:uid="{00000000-0005-0000-0000-0000DD250000}"/>
    <cellStyle name="Comma 6 4 2 4 3" xfId="36067" xr:uid="{00000000-0005-0000-0000-0000DE250000}"/>
    <cellStyle name="Comma 6 4 2 5" xfId="4185" xr:uid="{00000000-0005-0000-0000-0000DF250000}"/>
    <cellStyle name="Comma 6 4 20" xfId="6203" xr:uid="{00000000-0005-0000-0000-0000E0250000}"/>
    <cellStyle name="Comma 6 4 20 2" xfId="19879" xr:uid="{00000000-0005-0000-0000-0000E1250000}"/>
    <cellStyle name="Comma 6 4 20 2 2" xfId="33004" xr:uid="{00000000-0005-0000-0000-0000E2250000}"/>
    <cellStyle name="Comma 6 4 20 2 3" xfId="35962" xr:uid="{00000000-0005-0000-0000-0000E3250000}"/>
    <cellStyle name="Comma 6 4 20 3" xfId="18752" xr:uid="{00000000-0005-0000-0000-0000E4250000}"/>
    <cellStyle name="Comma 6 4 20 4" xfId="32010" xr:uid="{00000000-0005-0000-0000-0000E5250000}"/>
    <cellStyle name="Comma 6 4 20 5" xfId="35116" xr:uid="{00000000-0005-0000-0000-0000E6250000}"/>
    <cellStyle name="Comma 6 4 21" xfId="10055" xr:uid="{00000000-0005-0000-0000-0000E7250000}"/>
    <cellStyle name="Comma 6 4 21 2" xfId="16004" xr:uid="{00000000-0005-0000-0000-0000E8250000}"/>
    <cellStyle name="Comma 6 4 21 2 2" xfId="28633" xr:uid="{00000000-0005-0000-0000-0000E9250000}"/>
    <cellStyle name="Comma 6 4 21 3" xfId="17761" xr:uid="{00000000-0005-0000-0000-0000EA250000}"/>
    <cellStyle name="Comma 6 4 21 4" xfId="23604" xr:uid="{00000000-0005-0000-0000-0000EB250000}"/>
    <cellStyle name="Comma 6 4 22" xfId="11256" xr:uid="{00000000-0005-0000-0000-0000EC250000}"/>
    <cellStyle name="Comma 6 4 22 2" xfId="19085" xr:uid="{00000000-0005-0000-0000-0000ED250000}"/>
    <cellStyle name="Comma 6 4 22 3" xfId="32207" xr:uid="{00000000-0005-0000-0000-0000EE250000}"/>
    <cellStyle name="Comma 6 4 22 4" xfId="35226" xr:uid="{00000000-0005-0000-0000-0000EF250000}"/>
    <cellStyle name="Comma 6 4 23" xfId="18965" xr:uid="{00000000-0005-0000-0000-0000F0250000}"/>
    <cellStyle name="Comma 6 4 23 2" xfId="32146" xr:uid="{00000000-0005-0000-0000-0000F1250000}"/>
    <cellStyle name="Comma 6 4 23 3" xfId="35166" xr:uid="{00000000-0005-0000-0000-0000F2250000}"/>
    <cellStyle name="Comma 6 4 24" xfId="19949" xr:uid="{00000000-0005-0000-0000-0000F3250000}"/>
    <cellStyle name="Comma 6 4 24 2" xfId="33145" xr:uid="{00000000-0005-0000-0000-0000F4250000}"/>
    <cellStyle name="Comma 6 4 24 3" xfId="36012" xr:uid="{00000000-0005-0000-0000-0000F5250000}"/>
    <cellStyle name="Comma 6 4 25" xfId="17468" xr:uid="{00000000-0005-0000-0000-0000F6250000}"/>
    <cellStyle name="Comma 6 4 26" xfId="30722" xr:uid="{00000000-0005-0000-0000-0000F7250000}"/>
    <cellStyle name="Comma 6 4 27" xfId="34334" xr:uid="{00000000-0005-0000-0000-0000F8250000}"/>
    <cellStyle name="Comma 6 4 28" xfId="4174" xr:uid="{00000000-0005-0000-0000-0000F9250000}"/>
    <cellStyle name="Comma 6 4 3" xfId="4186" xr:uid="{00000000-0005-0000-0000-0000FA250000}"/>
    <cellStyle name="Comma 6 4 3 2" xfId="20412" xr:uid="{00000000-0005-0000-0000-0000FB250000}"/>
    <cellStyle name="Comma 6 4 3 2 2" xfId="33665" xr:uid="{00000000-0005-0000-0000-0000FC250000}"/>
    <cellStyle name="Comma 6 4 3 2 3" xfId="36452" xr:uid="{00000000-0005-0000-0000-0000FD250000}"/>
    <cellStyle name="Comma 6 4 3 3" xfId="20113" xr:uid="{00000000-0005-0000-0000-0000FE250000}"/>
    <cellStyle name="Comma 6 4 3 3 2" xfId="33370" xr:uid="{00000000-0005-0000-0000-0000FF250000}"/>
    <cellStyle name="Comma 6 4 3 3 3" xfId="36158" xr:uid="{00000000-0005-0000-0000-000000260000}"/>
    <cellStyle name="Comma 6 4 4" xfId="4187" xr:uid="{00000000-0005-0000-0000-000001260000}"/>
    <cellStyle name="Comma 6 4 4 2" xfId="20265" xr:uid="{00000000-0005-0000-0000-000002260000}"/>
    <cellStyle name="Comma 6 4 4 2 2" xfId="33519" xr:uid="{00000000-0005-0000-0000-000003260000}"/>
    <cellStyle name="Comma 6 4 4 2 3" xfId="36306" xr:uid="{00000000-0005-0000-0000-000004260000}"/>
    <cellStyle name="Comma 6 4 5" xfId="4188" xr:uid="{00000000-0005-0000-0000-000005260000}"/>
    <cellStyle name="Comma 6 4 6" xfId="4189" xr:uid="{00000000-0005-0000-0000-000006260000}"/>
    <cellStyle name="Comma 6 4 7" xfId="4190" xr:uid="{00000000-0005-0000-0000-000007260000}"/>
    <cellStyle name="Comma 6 4 8" xfId="4191" xr:uid="{00000000-0005-0000-0000-000008260000}"/>
    <cellStyle name="Comma 6 4 9" xfId="4192" xr:uid="{00000000-0005-0000-0000-000009260000}"/>
    <cellStyle name="Comma 6 40" xfId="34309" xr:uid="{00000000-0005-0000-0000-00000A260000}"/>
    <cellStyle name="Comma 6 41" xfId="37373" xr:uid="{00000000-0005-0000-0000-00000B260000}"/>
    <cellStyle name="Comma 6 42" xfId="37857" xr:uid="{00000000-0005-0000-0000-00000C260000}"/>
    <cellStyle name="Comma 6 43" xfId="38127" xr:uid="{00000000-0005-0000-0000-00000D260000}"/>
    <cellStyle name="Comma 6 5" xfId="1339" xr:uid="{00000000-0005-0000-0000-00000E260000}"/>
    <cellStyle name="Comma 6 5 2" xfId="10691" xr:uid="{00000000-0005-0000-0000-00000F260000}"/>
    <cellStyle name="Comma 6 5 2 2" xfId="16237" xr:uid="{00000000-0005-0000-0000-000010260000}"/>
    <cellStyle name="Comma 6 5 2 2 2" xfId="20448" xr:uid="{00000000-0005-0000-0000-000011260000}"/>
    <cellStyle name="Comma 6 5 2 2 3" xfId="33701" xr:uid="{00000000-0005-0000-0000-000012260000}"/>
    <cellStyle name="Comma 6 5 2 2 4" xfId="36488" xr:uid="{00000000-0005-0000-0000-000013260000}"/>
    <cellStyle name="Comma 6 5 2 3" xfId="20149" xr:uid="{00000000-0005-0000-0000-000014260000}"/>
    <cellStyle name="Comma 6 5 2 4" xfId="33406" xr:uid="{00000000-0005-0000-0000-000015260000}"/>
    <cellStyle name="Comma 6 5 2 5" xfId="36194" xr:uid="{00000000-0005-0000-0000-000016260000}"/>
    <cellStyle name="Comma 6 5 3" xfId="20301" xr:uid="{00000000-0005-0000-0000-000017260000}"/>
    <cellStyle name="Comma 6 5 3 2" xfId="33555" xr:uid="{00000000-0005-0000-0000-000018260000}"/>
    <cellStyle name="Comma 6 5 3 3" xfId="36342" xr:uid="{00000000-0005-0000-0000-000019260000}"/>
    <cellStyle name="Comma 6 5 4" xfId="19993" xr:uid="{00000000-0005-0000-0000-00001A260000}"/>
    <cellStyle name="Comma 6 5 4 2" xfId="33257" xr:uid="{00000000-0005-0000-0000-00001B260000}"/>
    <cellStyle name="Comma 6 5 4 3" xfId="36049" xr:uid="{00000000-0005-0000-0000-00001C260000}"/>
    <cellStyle name="Comma 6 5 5" xfId="4193" xr:uid="{00000000-0005-0000-0000-00001D260000}"/>
    <cellStyle name="Comma 6 6" xfId="4194" xr:uid="{00000000-0005-0000-0000-00001E260000}"/>
    <cellStyle name="Comma 6 6 2" xfId="10754" xr:uid="{00000000-0005-0000-0000-00001F260000}"/>
    <cellStyle name="Comma 6 7" xfId="4195" xr:uid="{00000000-0005-0000-0000-000020260000}"/>
    <cellStyle name="Comma 6 7 2" xfId="20394" xr:uid="{00000000-0005-0000-0000-000021260000}"/>
    <cellStyle name="Comma 6 7 2 2" xfId="33647" xr:uid="{00000000-0005-0000-0000-000022260000}"/>
    <cellStyle name="Comma 6 7 2 3" xfId="36434" xr:uid="{00000000-0005-0000-0000-000023260000}"/>
    <cellStyle name="Comma 6 7 3" xfId="20095" xr:uid="{00000000-0005-0000-0000-000024260000}"/>
    <cellStyle name="Comma 6 7 3 2" xfId="33352" xr:uid="{00000000-0005-0000-0000-000025260000}"/>
    <cellStyle name="Comma 6 7 3 3" xfId="36140" xr:uid="{00000000-0005-0000-0000-000026260000}"/>
    <cellStyle name="Comma 6 8" xfId="4196" xr:uid="{00000000-0005-0000-0000-000027260000}"/>
    <cellStyle name="Comma 6 8 2" xfId="20247" xr:uid="{00000000-0005-0000-0000-000028260000}"/>
    <cellStyle name="Comma 6 8 2 2" xfId="33501" xr:uid="{00000000-0005-0000-0000-000029260000}"/>
    <cellStyle name="Comma 6 8 2 3" xfId="36288" xr:uid="{00000000-0005-0000-0000-00002A260000}"/>
    <cellStyle name="Comma 6 9" xfId="4197" xr:uid="{00000000-0005-0000-0000-00002B260000}"/>
    <cellStyle name="Comma 60" xfId="232" xr:uid="{00000000-0005-0000-0000-00002C260000}"/>
    <cellStyle name="Comma 60 2" xfId="521" xr:uid="{00000000-0005-0000-0000-00002D260000}"/>
    <cellStyle name="Comma 60 2 2" xfId="11186" xr:uid="{00000000-0005-0000-0000-00002E260000}"/>
    <cellStyle name="Comma 60 3" xfId="1155" xr:uid="{00000000-0005-0000-0000-00002F260000}"/>
    <cellStyle name="Comma 60 4" xfId="1498" xr:uid="{00000000-0005-0000-0000-000030260000}"/>
    <cellStyle name="Comma 60 4 2" xfId="37571" xr:uid="{00000000-0005-0000-0000-000031260000}"/>
    <cellStyle name="Comma 61" xfId="233" xr:uid="{00000000-0005-0000-0000-000032260000}"/>
    <cellStyle name="Comma 61 2" xfId="522" xr:uid="{00000000-0005-0000-0000-000033260000}"/>
    <cellStyle name="Comma 61 2 2" xfId="10419" xr:uid="{00000000-0005-0000-0000-000034260000}"/>
    <cellStyle name="Comma 61 3" xfId="1156" xr:uid="{00000000-0005-0000-0000-000035260000}"/>
    <cellStyle name="Comma 61 4" xfId="1499" xr:uid="{00000000-0005-0000-0000-000036260000}"/>
    <cellStyle name="Comma 61 4 2" xfId="37572" xr:uid="{00000000-0005-0000-0000-000037260000}"/>
    <cellStyle name="Comma 62" xfId="234" xr:uid="{00000000-0005-0000-0000-000038260000}"/>
    <cellStyle name="Comma 62 2" xfId="1157" xr:uid="{00000000-0005-0000-0000-000039260000}"/>
    <cellStyle name="Comma 62 2 2" xfId="11317" xr:uid="{00000000-0005-0000-0000-00003A260000}"/>
    <cellStyle name="Comma 62 3" xfId="1500" xr:uid="{00000000-0005-0000-0000-00003B260000}"/>
    <cellStyle name="Comma 63" xfId="235" xr:uid="{00000000-0005-0000-0000-00003C260000}"/>
    <cellStyle name="Comma 63 2" xfId="523" xr:uid="{00000000-0005-0000-0000-00003D260000}"/>
    <cellStyle name="Comma 63 2 2" xfId="11174" xr:uid="{00000000-0005-0000-0000-00003E260000}"/>
    <cellStyle name="Comma 63 3" xfId="1158" xr:uid="{00000000-0005-0000-0000-00003F260000}"/>
    <cellStyle name="Comma 63 4" xfId="1501" xr:uid="{00000000-0005-0000-0000-000040260000}"/>
    <cellStyle name="Comma 63 4 2" xfId="37573" xr:uid="{00000000-0005-0000-0000-000041260000}"/>
    <cellStyle name="Comma 64" xfId="236" xr:uid="{00000000-0005-0000-0000-000042260000}"/>
    <cellStyle name="Comma 64 2" xfId="524" xr:uid="{00000000-0005-0000-0000-000043260000}"/>
    <cellStyle name="Comma 64 2 2" xfId="15989" xr:uid="{00000000-0005-0000-0000-000044260000}"/>
    <cellStyle name="Comma 64 2 2 2" xfId="28625" xr:uid="{00000000-0005-0000-0000-000045260000}"/>
    <cellStyle name="Comma 64 2 3" xfId="23596" xr:uid="{00000000-0005-0000-0000-000046260000}"/>
    <cellStyle name="Comma 64 2 4" xfId="10021" xr:uid="{00000000-0005-0000-0000-000047260000}"/>
    <cellStyle name="Comma 64 3" xfId="1159" xr:uid="{00000000-0005-0000-0000-000048260000}"/>
    <cellStyle name="Comma 64 4" xfId="1502" xr:uid="{00000000-0005-0000-0000-000049260000}"/>
    <cellStyle name="Comma 64 4 2" xfId="37574" xr:uid="{00000000-0005-0000-0000-00004A260000}"/>
    <cellStyle name="Comma 65" xfId="237" xr:uid="{00000000-0005-0000-0000-00004B260000}"/>
    <cellStyle name="Comma 65 2" xfId="525" xr:uid="{00000000-0005-0000-0000-00004C260000}"/>
    <cellStyle name="Comma 65 2 2" xfId="11250" xr:uid="{00000000-0005-0000-0000-00004D260000}"/>
    <cellStyle name="Comma 65 3" xfId="1160" xr:uid="{00000000-0005-0000-0000-00004E260000}"/>
    <cellStyle name="Comma 65 4" xfId="1503" xr:uid="{00000000-0005-0000-0000-00004F260000}"/>
    <cellStyle name="Comma 65 4 2" xfId="37575" xr:uid="{00000000-0005-0000-0000-000050260000}"/>
    <cellStyle name="Comma 66" xfId="238" xr:uid="{00000000-0005-0000-0000-000051260000}"/>
    <cellStyle name="Comma 66 2" xfId="526" xr:uid="{00000000-0005-0000-0000-000052260000}"/>
    <cellStyle name="Comma 66 2 2" xfId="11181" xr:uid="{00000000-0005-0000-0000-000053260000}"/>
    <cellStyle name="Comma 66 3" xfId="1161" xr:uid="{00000000-0005-0000-0000-000054260000}"/>
    <cellStyle name="Comma 66 4" xfId="2170" xr:uid="{00000000-0005-0000-0000-000055260000}"/>
    <cellStyle name="Comma 66 4 2" xfId="37576" xr:uid="{00000000-0005-0000-0000-000056260000}"/>
    <cellStyle name="Comma 67" xfId="239" xr:uid="{00000000-0005-0000-0000-000057260000}"/>
    <cellStyle name="Comma 67 2" xfId="527" xr:uid="{00000000-0005-0000-0000-000058260000}"/>
    <cellStyle name="Comma 67 2 2" xfId="10990" xr:uid="{00000000-0005-0000-0000-000059260000}"/>
    <cellStyle name="Comma 67 3" xfId="1162" xr:uid="{00000000-0005-0000-0000-00005A260000}"/>
    <cellStyle name="Comma 67 4" xfId="1318" xr:uid="{00000000-0005-0000-0000-00005B260000}"/>
    <cellStyle name="Comma 67 4 2" xfId="37577" xr:uid="{00000000-0005-0000-0000-00005C260000}"/>
    <cellStyle name="Comma 68" xfId="240" xr:uid="{00000000-0005-0000-0000-00005D260000}"/>
    <cellStyle name="Comma 68 2" xfId="528" xr:uid="{00000000-0005-0000-0000-00005E260000}"/>
    <cellStyle name="Comma 68 2 2" xfId="11350" xr:uid="{00000000-0005-0000-0000-00005F260000}"/>
    <cellStyle name="Comma 68 3" xfId="1163" xr:uid="{00000000-0005-0000-0000-000060260000}"/>
    <cellStyle name="Comma 68 4" xfId="2172" xr:uid="{00000000-0005-0000-0000-000061260000}"/>
    <cellStyle name="Comma 68 4 2" xfId="37578" xr:uid="{00000000-0005-0000-0000-000062260000}"/>
    <cellStyle name="Comma 69" xfId="241" xr:uid="{00000000-0005-0000-0000-000063260000}"/>
    <cellStyle name="Comma 69 2" xfId="529" xr:uid="{00000000-0005-0000-0000-000064260000}"/>
    <cellStyle name="Comma 69 2 2" xfId="10255" xr:uid="{00000000-0005-0000-0000-000065260000}"/>
    <cellStyle name="Comma 69 3" xfId="1164" xr:uid="{00000000-0005-0000-0000-000066260000}"/>
    <cellStyle name="Comma 69 4" xfId="2173" xr:uid="{00000000-0005-0000-0000-000067260000}"/>
    <cellStyle name="Comma 69 4 2" xfId="37579" xr:uid="{00000000-0005-0000-0000-000068260000}"/>
    <cellStyle name="Comma 7" xfId="242" xr:uid="{00000000-0005-0000-0000-000069260000}"/>
    <cellStyle name="Comma 7 10" xfId="4199" xr:uid="{00000000-0005-0000-0000-00006A260000}"/>
    <cellStyle name="Comma 7 10 2" xfId="7951" xr:uid="{00000000-0005-0000-0000-00006B260000}"/>
    <cellStyle name="Comma 7 10 2 2" xfId="14445" xr:uid="{00000000-0005-0000-0000-00006C260000}"/>
    <cellStyle name="Comma 7 10 2 2 2" xfId="27130" xr:uid="{00000000-0005-0000-0000-00006D260000}"/>
    <cellStyle name="Comma 7 10 2 3" xfId="19212" xr:uid="{00000000-0005-0000-0000-00006E260000}"/>
    <cellStyle name="Comma 7 10 2 4" xfId="32330" xr:uid="{00000000-0005-0000-0000-00006F260000}"/>
    <cellStyle name="Comma 7 10 2 5" xfId="35348" xr:uid="{00000000-0005-0000-0000-000070260000}"/>
    <cellStyle name="Comma 7 10 3" xfId="8874" xr:uid="{00000000-0005-0000-0000-000071260000}"/>
    <cellStyle name="Comma 7 10 3 2" xfId="15288" xr:uid="{00000000-0005-0000-0000-000072260000}"/>
    <cellStyle name="Comma 7 10 3 2 2" xfId="27940" xr:uid="{00000000-0005-0000-0000-000073260000}"/>
    <cellStyle name="Comma 7 10 3 3" xfId="22906" xr:uid="{00000000-0005-0000-0000-000074260000}"/>
    <cellStyle name="Comma 7 10 4" xfId="6818" xr:uid="{00000000-0005-0000-0000-000075260000}"/>
    <cellStyle name="Comma 7 10 4 2" xfId="13376" xr:uid="{00000000-0005-0000-0000-000076260000}"/>
    <cellStyle name="Comma 7 10 4 2 2" xfId="26111" xr:uid="{00000000-0005-0000-0000-000077260000}"/>
    <cellStyle name="Comma 7 10 4 3" xfId="21549" xr:uid="{00000000-0005-0000-0000-000078260000}"/>
    <cellStyle name="Comma 7 10 5" xfId="12311" xr:uid="{00000000-0005-0000-0000-000079260000}"/>
    <cellStyle name="Comma 7 10 5 2" xfId="25057" xr:uid="{00000000-0005-0000-0000-00007A260000}"/>
    <cellStyle name="Comma 7 10 6" xfId="17763" xr:uid="{00000000-0005-0000-0000-00007B260000}"/>
    <cellStyle name="Comma 7 10 7" xfId="31085" xr:uid="{00000000-0005-0000-0000-00007C260000}"/>
    <cellStyle name="Comma 7 10 8" xfId="34482" xr:uid="{00000000-0005-0000-0000-00007D260000}"/>
    <cellStyle name="Comma 7 11" xfId="4200" xr:uid="{00000000-0005-0000-0000-00007E260000}"/>
    <cellStyle name="Comma 7 11 2" xfId="7952" xr:uid="{00000000-0005-0000-0000-00007F260000}"/>
    <cellStyle name="Comma 7 11 2 2" xfId="14446" xr:uid="{00000000-0005-0000-0000-000080260000}"/>
    <cellStyle name="Comma 7 11 2 2 2" xfId="27131" xr:uid="{00000000-0005-0000-0000-000081260000}"/>
    <cellStyle name="Comma 7 11 2 3" xfId="19213" xr:uid="{00000000-0005-0000-0000-000082260000}"/>
    <cellStyle name="Comma 7 11 2 4" xfId="32331" xr:uid="{00000000-0005-0000-0000-000083260000}"/>
    <cellStyle name="Comma 7 11 2 5" xfId="35349" xr:uid="{00000000-0005-0000-0000-000084260000}"/>
    <cellStyle name="Comma 7 11 3" xfId="8875" xr:uid="{00000000-0005-0000-0000-000085260000}"/>
    <cellStyle name="Comma 7 11 3 2" xfId="15289" xr:uid="{00000000-0005-0000-0000-000086260000}"/>
    <cellStyle name="Comma 7 11 3 2 2" xfId="27941" xr:uid="{00000000-0005-0000-0000-000087260000}"/>
    <cellStyle name="Comma 7 11 3 3" xfId="22907" xr:uid="{00000000-0005-0000-0000-000088260000}"/>
    <cellStyle name="Comma 7 11 4" xfId="6819" xr:uid="{00000000-0005-0000-0000-000089260000}"/>
    <cellStyle name="Comma 7 11 4 2" xfId="13377" xr:uid="{00000000-0005-0000-0000-00008A260000}"/>
    <cellStyle name="Comma 7 11 4 2 2" xfId="26112" xr:uid="{00000000-0005-0000-0000-00008B260000}"/>
    <cellStyle name="Comma 7 11 4 3" xfId="21550" xr:uid="{00000000-0005-0000-0000-00008C260000}"/>
    <cellStyle name="Comma 7 11 5" xfId="12312" xr:uid="{00000000-0005-0000-0000-00008D260000}"/>
    <cellStyle name="Comma 7 11 5 2" xfId="25058" xr:uid="{00000000-0005-0000-0000-00008E260000}"/>
    <cellStyle name="Comma 7 11 6" xfId="17764" xr:uid="{00000000-0005-0000-0000-00008F260000}"/>
    <cellStyle name="Comma 7 11 7" xfId="31086" xr:uid="{00000000-0005-0000-0000-000090260000}"/>
    <cellStyle name="Comma 7 11 8" xfId="34483" xr:uid="{00000000-0005-0000-0000-000091260000}"/>
    <cellStyle name="Comma 7 12" xfId="4201" xr:uid="{00000000-0005-0000-0000-000092260000}"/>
    <cellStyle name="Comma 7 12 2" xfId="7953" xr:uid="{00000000-0005-0000-0000-000093260000}"/>
    <cellStyle name="Comma 7 12 2 2" xfId="14447" xr:uid="{00000000-0005-0000-0000-000094260000}"/>
    <cellStyle name="Comma 7 12 2 2 2" xfId="27132" xr:uid="{00000000-0005-0000-0000-000095260000}"/>
    <cellStyle name="Comma 7 12 2 3" xfId="19214" xr:uid="{00000000-0005-0000-0000-000096260000}"/>
    <cellStyle name="Comma 7 12 2 4" xfId="32332" xr:uid="{00000000-0005-0000-0000-000097260000}"/>
    <cellStyle name="Comma 7 12 2 5" xfId="35350" xr:uid="{00000000-0005-0000-0000-000098260000}"/>
    <cellStyle name="Comma 7 12 3" xfId="8876" xr:uid="{00000000-0005-0000-0000-000099260000}"/>
    <cellStyle name="Comma 7 12 3 2" xfId="15290" xr:uid="{00000000-0005-0000-0000-00009A260000}"/>
    <cellStyle name="Comma 7 12 3 2 2" xfId="27942" xr:uid="{00000000-0005-0000-0000-00009B260000}"/>
    <cellStyle name="Comma 7 12 3 3" xfId="22908" xr:uid="{00000000-0005-0000-0000-00009C260000}"/>
    <cellStyle name="Comma 7 12 4" xfId="6820" xr:uid="{00000000-0005-0000-0000-00009D260000}"/>
    <cellStyle name="Comma 7 12 4 2" xfId="13378" xr:uid="{00000000-0005-0000-0000-00009E260000}"/>
    <cellStyle name="Comma 7 12 4 2 2" xfId="26113" xr:uid="{00000000-0005-0000-0000-00009F260000}"/>
    <cellStyle name="Comma 7 12 4 3" xfId="21551" xr:uid="{00000000-0005-0000-0000-0000A0260000}"/>
    <cellStyle name="Comma 7 12 5" xfId="12313" xr:uid="{00000000-0005-0000-0000-0000A1260000}"/>
    <cellStyle name="Comma 7 12 5 2" xfId="25059" xr:uid="{00000000-0005-0000-0000-0000A2260000}"/>
    <cellStyle name="Comma 7 12 6" xfId="17765" xr:uid="{00000000-0005-0000-0000-0000A3260000}"/>
    <cellStyle name="Comma 7 12 7" xfId="31087" xr:uid="{00000000-0005-0000-0000-0000A4260000}"/>
    <cellStyle name="Comma 7 12 8" xfId="34484" xr:uid="{00000000-0005-0000-0000-0000A5260000}"/>
    <cellStyle name="Comma 7 13" xfId="4202" xr:uid="{00000000-0005-0000-0000-0000A6260000}"/>
    <cellStyle name="Comma 7 13 2" xfId="7954" xr:uid="{00000000-0005-0000-0000-0000A7260000}"/>
    <cellStyle name="Comma 7 13 2 2" xfId="14448" xr:uid="{00000000-0005-0000-0000-0000A8260000}"/>
    <cellStyle name="Comma 7 13 2 2 2" xfId="27133" xr:uid="{00000000-0005-0000-0000-0000A9260000}"/>
    <cellStyle name="Comma 7 13 2 3" xfId="19215" xr:uid="{00000000-0005-0000-0000-0000AA260000}"/>
    <cellStyle name="Comma 7 13 2 4" xfId="32333" xr:uid="{00000000-0005-0000-0000-0000AB260000}"/>
    <cellStyle name="Comma 7 13 2 5" xfId="35351" xr:uid="{00000000-0005-0000-0000-0000AC260000}"/>
    <cellStyle name="Comma 7 13 3" xfId="8877" xr:uid="{00000000-0005-0000-0000-0000AD260000}"/>
    <cellStyle name="Comma 7 13 3 2" xfId="15291" xr:uid="{00000000-0005-0000-0000-0000AE260000}"/>
    <cellStyle name="Comma 7 13 3 2 2" xfId="27943" xr:uid="{00000000-0005-0000-0000-0000AF260000}"/>
    <cellStyle name="Comma 7 13 3 3" xfId="22909" xr:uid="{00000000-0005-0000-0000-0000B0260000}"/>
    <cellStyle name="Comma 7 13 4" xfId="6821" xr:uid="{00000000-0005-0000-0000-0000B1260000}"/>
    <cellStyle name="Comma 7 13 4 2" xfId="13379" xr:uid="{00000000-0005-0000-0000-0000B2260000}"/>
    <cellStyle name="Comma 7 13 4 2 2" xfId="26114" xr:uid="{00000000-0005-0000-0000-0000B3260000}"/>
    <cellStyle name="Comma 7 13 4 3" xfId="21552" xr:uid="{00000000-0005-0000-0000-0000B4260000}"/>
    <cellStyle name="Comma 7 13 5" xfId="12314" xr:uid="{00000000-0005-0000-0000-0000B5260000}"/>
    <cellStyle name="Comma 7 13 5 2" xfId="25060" xr:uid="{00000000-0005-0000-0000-0000B6260000}"/>
    <cellStyle name="Comma 7 13 6" xfId="17766" xr:uid="{00000000-0005-0000-0000-0000B7260000}"/>
    <cellStyle name="Comma 7 13 7" xfId="31088" xr:uid="{00000000-0005-0000-0000-0000B8260000}"/>
    <cellStyle name="Comma 7 13 8" xfId="34485" xr:uid="{00000000-0005-0000-0000-0000B9260000}"/>
    <cellStyle name="Comma 7 14" xfId="4203" xr:uid="{00000000-0005-0000-0000-0000BA260000}"/>
    <cellStyle name="Comma 7 14 2" xfId="7955" xr:uid="{00000000-0005-0000-0000-0000BB260000}"/>
    <cellStyle name="Comma 7 14 2 2" xfId="14449" xr:uid="{00000000-0005-0000-0000-0000BC260000}"/>
    <cellStyle name="Comma 7 14 2 2 2" xfId="27134" xr:uid="{00000000-0005-0000-0000-0000BD260000}"/>
    <cellStyle name="Comma 7 14 2 3" xfId="19216" xr:uid="{00000000-0005-0000-0000-0000BE260000}"/>
    <cellStyle name="Comma 7 14 2 4" xfId="32334" xr:uid="{00000000-0005-0000-0000-0000BF260000}"/>
    <cellStyle name="Comma 7 14 2 5" xfId="35352" xr:uid="{00000000-0005-0000-0000-0000C0260000}"/>
    <cellStyle name="Comma 7 14 3" xfId="8878" xr:uid="{00000000-0005-0000-0000-0000C1260000}"/>
    <cellStyle name="Comma 7 14 3 2" xfId="15292" xr:uid="{00000000-0005-0000-0000-0000C2260000}"/>
    <cellStyle name="Comma 7 14 3 2 2" xfId="27944" xr:uid="{00000000-0005-0000-0000-0000C3260000}"/>
    <cellStyle name="Comma 7 14 3 3" xfId="22910" xr:uid="{00000000-0005-0000-0000-0000C4260000}"/>
    <cellStyle name="Comma 7 14 4" xfId="6822" xr:uid="{00000000-0005-0000-0000-0000C5260000}"/>
    <cellStyle name="Comma 7 14 4 2" xfId="13380" xr:uid="{00000000-0005-0000-0000-0000C6260000}"/>
    <cellStyle name="Comma 7 14 4 2 2" xfId="26115" xr:uid="{00000000-0005-0000-0000-0000C7260000}"/>
    <cellStyle name="Comma 7 14 4 3" xfId="21553" xr:uid="{00000000-0005-0000-0000-0000C8260000}"/>
    <cellStyle name="Comma 7 14 5" xfId="12315" xr:uid="{00000000-0005-0000-0000-0000C9260000}"/>
    <cellStyle name="Comma 7 14 5 2" xfId="25061" xr:uid="{00000000-0005-0000-0000-0000CA260000}"/>
    <cellStyle name="Comma 7 14 6" xfId="17767" xr:uid="{00000000-0005-0000-0000-0000CB260000}"/>
    <cellStyle name="Comma 7 14 7" xfId="31089" xr:uid="{00000000-0005-0000-0000-0000CC260000}"/>
    <cellStyle name="Comma 7 14 8" xfId="34486" xr:uid="{00000000-0005-0000-0000-0000CD260000}"/>
    <cellStyle name="Comma 7 15" xfId="4204" xr:uid="{00000000-0005-0000-0000-0000CE260000}"/>
    <cellStyle name="Comma 7 15 2" xfId="7956" xr:uid="{00000000-0005-0000-0000-0000CF260000}"/>
    <cellStyle name="Comma 7 15 2 2" xfId="14450" xr:uid="{00000000-0005-0000-0000-0000D0260000}"/>
    <cellStyle name="Comma 7 15 2 2 2" xfId="27135" xr:uid="{00000000-0005-0000-0000-0000D1260000}"/>
    <cellStyle name="Comma 7 15 2 3" xfId="19217" xr:uid="{00000000-0005-0000-0000-0000D2260000}"/>
    <cellStyle name="Comma 7 15 2 4" xfId="32335" xr:uid="{00000000-0005-0000-0000-0000D3260000}"/>
    <cellStyle name="Comma 7 15 2 5" xfId="35353" xr:uid="{00000000-0005-0000-0000-0000D4260000}"/>
    <cellStyle name="Comma 7 15 3" xfId="8879" xr:uid="{00000000-0005-0000-0000-0000D5260000}"/>
    <cellStyle name="Comma 7 15 3 2" xfId="15293" xr:uid="{00000000-0005-0000-0000-0000D6260000}"/>
    <cellStyle name="Comma 7 15 3 2 2" xfId="27945" xr:uid="{00000000-0005-0000-0000-0000D7260000}"/>
    <cellStyle name="Comma 7 15 3 3" xfId="22911" xr:uid="{00000000-0005-0000-0000-0000D8260000}"/>
    <cellStyle name="Comma 7 15 4" xfId="6823" xr:uid="{00000000-0005-0000-0000-0000D9260000}"/>
    <cellStyle name="Comma 7 15 4 2" xfId="13381" xr:uid="{00000000-0005-0000-0000-0000DA260000}"/>
    <cellStyle name="Comma 7 15 4 2 2" xfId="26116" xr:uid="{00000000-0005-0000-0000-0000DB260000}"/>
    <cellStyle name="Comma 7 15 4 3" xfId="21554" xr:uid="{00000000-0005-0000-0000-0000DC260000}"/>
    <cellStyle name="Comma 7 15 5" xfId="12316" xr:uid="{00000000-0005-0000-0000-0000DD260000}"/>
    <cellStyle name="Comma 7 15 5 2" xfId="25062" xr:uid="{00000000-0005-0000-0000-0000DE260000}"/>
    <cellStyle name="Comma 7 15 6" xfId="17768" xr:uid="{00000000-0005-0000-0000-0000DF260000}"/>
    <cellStyle name="Comma 7 15 7" xfId="31090" xr:uid="{00000000-0005-0000-0000-0000E0260000}"/>
    <cellStyle name="Comma 7 15 8" xfId="34487" xr:uid="{00000000-0005-0000-0000-0000E1260000}"/>
    <cellStyle name="Comma 7 16" xfId="4205" xr:uid="{00000000-0005-0000-0000-0000E2260000}"/>
    <cellStyle name="Comma 7 16 2" xfId="7957" xr:uid="{00000000-0005-0000-0000-0000E3260000}"/>
    <cellStyle name="Comma 7 16 2 2" xfId="14451" xr:uid="{00000000-0005-0000-0000-0000E4260000}"/>
    <cellStyle name="Comma 7 16 2 2 2" xfId="27136" xr:uid="{00000000-0005-0000-0000-0000E5260000}"/>
    <cellStyle name="Comma 7 16 2 3" xfId="19218" xr:uid="{00000000-0005-0000-0000-0000E6260000}"/>
    <cellStyle name="Comma 7 16 2 4" xfId="32336" xr:uid="{00000000-0005-0000-0000-0000E7260000}"/>
    <cellStyle name="Comma 7 16 2 5" xfId="35354" xr:uid="{00000000-0005-0000-0000-0000E8260000}"/>
    <cellStyle name="Comma 7 16 3" xfId="8880" xr:uid="{00000000-0005-0000-0000-0000E9260000}"/>
    <cellStyle name="Comma 7 16 3 2" xfId="15294" xr:uid="{00000000-0005-0000-0000-0000EA260000}"/>
    <cellStyle name="Comma 7 16 3 2 2" xfId="27946" xr:uid="{00000000-0005-0000-0000-0000EB260000}"/>
    <cellStyle name="Comma 7 16 3 3" xfId="22912" xr:uid="{00000000-0005-0000-0000-0000EC260000}"/>
    <cellStyle name="Comma 7 16 4" xfId="6824" xr:uid="{00000000-0005-0000-0000-0000ED260000}"/>
    <cellStyle name="Comma 7 16 4 2" xfId="13382" xr:uid="{00000000-0005-0000-0000-0000EE260000}"/>
    <cellStyle name="Comma 7 16 4 2 2" xfId="26117" xr:uid="{00000000-0005-0000-0000-0000EF260000}"/>
    <cellStyle name="Comma 7 16 4 3" xfId="21555" xr:uid="{00000000-0005-0000-0000-0000F0260000}"/>
    <cellStyle name="Comma 7 16 5" xfId="12317" xr:uid="{00000000-0005-0000-0000-0000F1260000}"/>
    <cellStyle name="Comma 7 16 5 2" xfId="25063" xr:uid="{00000000-0005-0000-0000-0000F2260000}"/>
    <cellStyle name="Comma 7 16 6" xfId="17769" xr:uid="{00000000-0005-0000-0000-0000F3260000}"/>
    <cellStyle name="Comma 7 16 7" xfId="31091" xr:uid="{00000000-0005-0000-0000-0000F4260000}"/>
    <cellStyle name="Comma 7 16 8" xfId="34488" xr:uid="{00000000-0005-0000-0000-0000F5260000}"/>
    <cellStyle name="Comma 7 17" xfId="4206" xr:uid="{00000000-0005-0000-0000-0000F6260000}"/>
    <cellStyle name="Comma 7 17 2" xfId="7958" xr:uid="{00000000-0005-0000-0000-0000F7260000}"/>
    <cellStyle name="Comma 7 17 2 2" xfId="14452" xr:uid="{00000000-0005-0000-0000-0000F8260000}"/>
    <cellStyle name="Comma 7 17 2 2 2" xfId="27137" xr:uid="{00000000-0005-0000-0000-0000F9260000}"/>
    <cellStyle name="Comma 7 17 2 3" xfId="19219" xr:uid="{00000000-0005-0000-0000-0000FA260000}"/>
    <cellStyle name="Comma 7 17 2 4" xfId="32337" xr:uid="{00000000-0005-0000-0000-0000FB260000}"/>
    <cellStyle name="Comma 7 17 2 5" xfId="35355" xr:uid="{00000000-0005-0000-0000-0000FC260000}"/>
    <cellStyle name="Comma 7 17 3" xfId="8881" xr:uid="{00000000-0005-0000-0000-0000FD260000}"/>
    <cellStyle name="Comma 7 17 3 2" xfId="15295" xr:uid="{00000000-0005-0000-0000-0000FE260000}"/>
    <cellStyle name="Comma 7 17 3 2 2" xfId="27947" xr:uid="{00000000-0005-0000-0000-0000FF260000}"/>
    <cellStyle name="Comma 7 17 3 3" xfId="22913" xr:uid="{00000000-0005-0000-0000-000000270000}"/>
    <cellStyle name="Comma 7 17 4" xfId="6825" xr:uid="{00000000-0005-0000-0000-000001270000}"/>
    <cellStyle name="Comma 7 17 4 2" xfId="13383" xr:uid="{00000000-0005-0000-0000-000002270000}"/>
    <cellStyle name="Comma 7 17 4 2 2" xfId="26118" xr:uid="{00000000-0005-0000-0000-000003270000}"/>
    <cellStyle name="Comma 7 17 4 3" xfId="21556" xr:uid="{00000000-0005-0000-0000-000004270000}"/>
    <cellStyle name="Comma 7 17 5" xfId="12318" xr:uid="{00000000-0005-0000-0000-000005270000}"/>
    <cellStyle name="Comma 7 17 5 2" xfId="25064" xr:uid="{00000000-0005-0000-0000-000006270000}"/>
    <cellStyle name="Comma 7 17 6" xfId="17770" xr:uid="{00000000-0005-0000-0000-000007270000}"/>
    <cellStyle name="Comma 7 17 7" xfId="31092" xr:uid="{00000000-0005-0000-0000-000008270000}"/>
    <cellStyle name="Comma 7 17 8" xfId="34489" xr:uid="{00000000-0005-0000-0000-000009270000}"/>
    <cellStyle name="Comma 7 18" xfId="4207" xr:uid="{00000000-0005-0000-0000-00000A270000}"/>
    <cellStyle name="Comma 7 18 2" xfId="7959" xr:uid="{00000000-0005-0000-0000-00000B270000}"/>
    <cellStyle name="Comma 7 18 2 2" xfId="14453" xr:uid="{00000000-0005-0000-0000-00000C270000}"/>
    <cellStyle name="Comma 7 18 2 2 2" xfId="27138" xr:uid="{00000000-0005-0000-0000-00000D270000}"/>
    <cellStyle name="Comma 7 18 2 3" xfId="19220" xr:uid="{00000000-0005-0000-0000-00000E270000}"/>
    <cellStyle name="Comma 7 18 2 4" xfId="32338" xr:uid="{00000000-0005-0000-0000-00000F270000}"/>
    <cellStyle name="Comma 7 18 2 5" xfId="35356" xr:uid="{00000000-0005-0000-0000-000010270000}"/>
    <cellStyle name="Comma 7 18 3" xfId="8882" xr:uid="{00000000-0005-0000-0000-000011270000}"/>
    <cellStyle name="Comma 7 18 3 2" xfId="15296" xr:uid="{00000000-0005-0000-0000-000012270000}"/>
    <cellStyle name="Comma 7 18 3 2 2" xfId="27948" xr:uid="{00000000-0005-0000-0000-000013270000}"/>
    <cellStyle name="Comma 7 18 3 3" xfId="22914" xr:uid="{00000000-0005-0000-0000-000014270000}"/>
    <cellStyle name="Comma 7 18 4" xfId="6826" xr:uid="{00000000-0005-0000-0000-000015270000}"/>
    <cellStyle name="Comma 7 18 4 2" xfId="13384" xr:uid="{00000000-0005-0000-0000-000016270000}"/>
    <cellStyle name="Comma 7 18 4 2 2" xfId="26119" xr:uid="{00000000-0005-0000-0000-000017270000}"/>
    <cellStyle name="Comma 7 18 4 3" xfId="21557" xr:uid="{00000000-0005-0000-0000-000018270000}"/>
    <cellStyle name="Comma 7 18 5" xfId="12319" xr:uid="{00000000-0005-0000-0000-000019270000}"/>
    <cellStyle name="Comma 7 18 5 2" xfId="25065" xr:uid="{00000000-0005-0000-0000-00001A270000}"/>
    <cellStyle name="Comma 7 18 6" xfId="17771" xr:uid="{00000000-0005-0000-0000-00001B270000}"/>
    <cellStyle name="Comma 7 18 7" xfId="31093" xr:uid="{00000000-0005-0000-0000-00001C270000}"/>
    <cellStyle name="Comma 7 18 8" xfId="34490" xr:uid="{00000000-0005-0000-0000-00001D270000}"/>
    <cellStyle name="Comma 7 19" xfId="4208" xr:uid="{00000000-0005-0000-0000-00001E270000}"/>
    <cellStyle name="Comma 7 19 2" xfId="7960" xr:uid="{00000000-0005-0000-0000-00001F270000}"/>
    <cellStyle name="Comma 7 19 2 2" xfId="14454" xr:uid="{00000000-0005-0000-0000-000020270000}"/>
    <cellStyle name="Comma 7 19 2 2 2" xfId="27139" xr:uid="{00000000-0005-0000-0000-000021270000}"/>
    <cellStyle name="Comma 7 19 2 3" xfId="19221" xr:uid="{00000000-0005-0000-0000-000022270000}"/>
    <cellStyle name="Comma 7 19 2 4" xfId="32339" xr:uid="{00000000-0005-0000-0000-000023270000}"/>
    <cellStyle name="Comma 7 19 2 5" xfId="35357" xr:uid="{00000000-0005-0000-0000-000024270000}"/>
    <cellStyle name="Comma 7 19 3" xfId="8883" xr:uid="{00000000-0005-0000-0000-000025270000}"/>
    <cellStyle name="Comma 7 19 3 2" xfId="15297" xr:uid="{00000000-0005-0000-0000-000026270000}"/>
    <cellStyle name="Comma 7 19 3 2 2" xfId="27949" xr:uid="{00000000-0005-0000-0000-000027270000}"/>
    <cellStyle name="Comma 7 19 3 3" xfId="22915" xr:uid="{00000000-0005-0000-0000-000028270000}"/>
    <cellStyle name="Comma 7 19 4" xfId="6827" xr:uid="{00000000-0005-0000-0000-000029270000}"/>
    <cellStyle name="Comma 7 19 4 2" xfId="13385" xr:uid="{00000000-0005-0000-0000-00002A270000}"/>
    <cellStyle name="Comma 7 19 4 2 2" xfId="26120" xr:uid="{00000000-0005-0000-0000-00002B270000}"/>
    <cellStyle name="Comma 7 19 4 3" xfId="21558" xr:uid="{00000000-0005-0000-0000-00002C270000}"/>
    <cellStyle name="Comma 7 19 5" xfId="12320" xr:uid="{00000000-0005-0000-0000-00002D270000}"/>
    <cellStyle name="Comma 7 19 5 2" xfId="25066" xr:uid="{00000000-0005-0000-0000-00002E270000}"/>
    <cellStyle name="Comma 7 19 6" xfId="17772" xr:uid="{00000000-0005-0000-0000-00002F270000}"/>
    <cellStyle name="Comma 7 19 7" xfId="31094" xr:uid="{00000000-0005-0000-0000-000030270000}"/>
    <cellStyle name="Comma 7 19 8" xfId="34491" xr:uid="{00000000-0005-0000-0000-000031270000}"/>
    <cellStyle name="Comma 7 2" xfId="1115" xr:uid="{00000000-0005-0000-0000-000032270000}"/>
    <cellStyle name="Comma 7 2 10" xfId="4210" xr:uid="{00000000-0005-0000-0000-000033270000}"/>
    <cellStyle name="Comma 7 2 11" xfId="4211" xr:uid="{00000000-0005-0000-0000-000034270000}"/>
    <cellStyle name="Comma 7 2 12" xfId="4212" xr:uid="{00000000-0005-0000-0000-000035270000}"/>
    <cellStyle name="Comma 7 2 13" xfId="4213" xr:uid="{00000000-0005-0000-0000-000036270000}"/>
    <cellStyle name="Comma 7 2 14" xfId="4214" xr:uid="{00000000-0005-0000-0000-000037270000}"/>
    <cellStyle name="Comma 7 2 15" xfId="4215" xr:uid="{00000000-0005-0000-0000-000038270000}"/>
    <cellStyle name="Comma 7 2 16" xfId="4216" xr:uid="{00000000-0005-0000-0000-000039270000}"/>
    <cellStyle name="Comma 7 2 17" xfId="4217" xr:uid="{00000000-0005-0000-0000-00003A270000}"/>
    <cellStyle name="Comma 7 2 18" xfId="4218" xr:uid="{00000000-0005-0000-0000-00003B270000}"/>
    <cellStyle name="Comma 7 2 19" xfId="4219" xr:uid="{00000000-0005-0000-0000-00003C270000}"/>
    <cellStyle name="Comma 7 2 2" xfId="1505" xr:uid="{00000000-0005-0000-0000-00003D270000}"/>
    <cellStyle name="Comma 7 2 2 2" xfId="6272" xr:uid="{00000000-0005-0000-0000-00003E270000}"/>
    <cellStyle name="Comma 7 2 2 3" xfId="4220" xr:uid="{00000000-0005-0000-0000-00003F270000}"/>
    <cellStyle name="Comma 7 2 20" xfId="4209" xr:uid="{00000000-0005-0000-0000-000040270000}"/>
    <cellStyle name="Comma 7 2 20 2" xfId="6121" xr:uid="{00000000-0005-0000-0000-000041270000}"/>
    <cellStyle name="Comma 7 2 21" xfId="17773" xr:uid="{00000000-0005-0000-0000-000042270000}"/>
    <cellStyle name="Comma 7 2 22" xfId="3169" xr:uid="{00000000-0005-0000-0000-000043270000}"/>
    <cellStyle name="Comma 7 2 3" xfId="4221" xr:uid="{00000000-0005-0000-0000-000044270000}"/>
    <cellStyle name="Comma 7 2 4" xfId="4222" xr:uid="{00000000-0005-0000-0000-000045270000}"/>
    <cellStyle name="Comma 7 2 5" xfId="4223" xr:uid="{00000000-0005-0000-0000-000046270000}"/>
    <cellStyle name="Comma 7 2 6" xfId="4224" xr:uid="{00000000-0005-0000-0000-000047270000}"/>
    <cellStyle name="Comma 7 2 7" xfId="4225" xr:uid="{00000000-0005-0000-0000-000048270000}"/>
    <cellStyle name="Comma 7 2 8" xfId="4226" xr:uid="{00000000-0005-0000-0000-000049270000}"/>
    <cellStyle name="Comma 7 2 9" xfId="4227" xr:uid="{00000000-0005-0000-0000-00004A270000}"/>
    <cellStyle name="Comma 7 20" xfId="4228" xr:uid="{00000000-0005-0000-0000-00004B270000}"/>
    <cellStyle name="Comma 7 20 2" xfId="7961" xr:uid="{00000000-0005-0000-0000-00004C270000}"/>
    <cellStyle name="Comma 7 20 2 2" xfId="14455" xr:uid="{00000000-0005-0000-0000-00004D270000}"/>
    <cellStyle name="Comma 7 20 2 2 2" xfId="27140" xr:uid="{00000000-0005-0000-0000-00004E270000}"/>
    <cellStyle name="Comma 7 20 2 3" xfId="19222" xr:uid="{00000000-0005-0000-0000-00004F270000}"/>
    <cellStyle name="Comma 7 20 2 4" xfId="32340" xr:uid="{00000000-0005-0000-0000-000050270000}"/>
    <cellStyle name="Comma 7 20 2 5" xfId="35358" xr:uid="{00000000-0005-0000-0000-000051270000}"/>
    <cellStyle name="Comma 7 20 3" xfId="8884" xr:uid="{00000000-0005-0000-0000-000052270000}"/>
    <cellStyle name="Comma 7 20 3 2" xfId="15298" xr:uid="{00000000-0005-0000-0000-000053270000}"/>
    <cellStyle name="Comma 7 20 3 2 2" xfId="27950" xr:uid="{00000000-0005-0000-0000-000054270000}"/>
    <cellStyle name="Comma 7 20 3 3" xfId="22916" xr:uid="{00000000-0005-0000-0000-000055270000}"/>
    <cellStyle name="Comma 7 20 4" xfId="6828" xr:uid="{00000000-0005-0000-0000-000056270000}"/>
    <cellStyle name="Comma 7 20 4 2" xfId="13386" xr:uid="{00000000-0005-0000-0000-000057270000}"/>
    <cellStyle name="Comma 7 20 4 2 2" xfId="26121" xr:uid="{00000000-0005-0000-0000-000058270000}"/>
    <cellStyle name="Comma 7 20 4 3" xfId="21559" xr:uid="{00000000-0005-0000-0000-000059270000}"/>
    <cellStyle name="Comma 7 20 5" xfId="12321" xr:uid="{00000000-0005-0000-0000-00005A270000}"/>
    <cellStyle name="Comma 7 20 5 2" xfId="25067" xr:uid="{00000000-0005-0000-0000-00005B270000}"/>
    <cellStyle name="Comma 7 20 6" xfId="17774" xr:uid="{00000000-0005-0000-0000-00005C270000}"/>
    <cellStyle name="Comma 7 20 7" xfId="31095" xr:uid="{00000000-0005-0000-0000-00005D270000}"/>
    <cellStyle name="Comma 7 20 8" xfId="34492" xr:uid="{00000000-0005-0000-0000-00005E270000}"/>
    <cellStyle name="Comma 7 21" xfId="4229" xr:uid="{00000000-0005-0000-0000-00005F270000}"/>
    <cellStyle name="Comma 7 21 2" xfId="7962" xr:uid="{00000000-0005-0000-0000-000060270000}"/>
    <cellStyle name="Comma 7 21 2 2" xfId="14456" xr:uid="{00000000-0005-0000-0000-000061270000}"/>
    <cellStyle name="Comma 7 21 2 2 2" xfId="27141" xr:uid="{00000000-0005-0000-0000-000062270000}"/>
    <cellStyle name="Comma 7 21 2 3" xfId="19223" xr:uid="{00000000-0005-0000-0000-000063270000}"/>
    <cellStyle name="Comma 7 21 2 4" xfId="32341" xr:uid="{00000000-0005-0000-0000-000064270000}"/>
    <cellStyle name="Comma 7 21 2 5" xfId="35359" xr:uid="{00000000-0005-0000-0000-000065270000}"/>
    <cellStyle name="Comma 7 21 3" xfId="8885" xr:uid="{00000000-0005-0000-0000-000066270000}"/>
    <cellStyle name="Comma 7 21 3 2" xfId="15299" xr:uid="{00000000-0005-0000-0000-000067270000}"/>
    <cellStyle name="Comma 7 21 3 2 2" xfId="27951" xr:uid="{00000000-0005-0000-0000-000068270000}"/>
    <cellStyle name="Comma 7 21 3 3" xfId="22917" xr:uid="{00000000-0005-0000-0000-000069270000}"/>
    <cellStyle name="Comma 7 21 4" xfId="6829" xr:uid="{00000000-0005-0000-0000-00006A270000}"/>
    <cellStyle name="Comma 7 21 4 2" xfId="13387" xr:uid="{00000000-0005-0000-0000-00006B270000}"/>
    <cellStyle name="Comma 7 21 4 2 2" xfId="26122" xr:uid="{00000000-0005-0000-0000-00006C270000}"/>
    <cellStyle name="Comma 7 21 4 3" xfId="21560" xr:uid="{00000000-0005-0000-0000-00006D270000}"/>
    <cellStyle name="Comma 7 21 5" xfId="12322" xr:uid="{00000000-0005-0000-0000-00006E270000}"/>
    <cellStyle name="Comma 7 21 5 2" xfId="25068" xr:uid="{00000000-0005-0000-0000-00006F270000}"/>
    <cellStyle name="Comma 7 21 6" xfId="17775" xr:uid="{00000000-0005-0000-0000-000070270000}"/>
    <cellStyle name="Comma 7 21 7" xfId="31096" xr:uid="{00000000-0005-0000-0000-000071270000}"/>
    <cellStyle name="Comma 7 21 8" xfId="34493" xr:uid="{00000000-0005-0000-0000-000072270000}"/>
    <cellStyle name="Comma 7 22" xfId="6039" xr:uid="{00000000-0005-0000-0000-000073270000}"/>
    <cellStyle name="Comma 7 22 2" xfId="18663" xr:uid="{00000000-0005-0000-0000-000074270000}"/>
    <cellStyle name="Comma 7 23" xfId="4198" xr:uid="{00000000-0005-0000-0000-000075270000}"/>
    <cellStyle name="Comma 7 23 2" xfId="6120" xr:uid="{00000000-0005-0000-0000-000076270000}"/>
    <cellStyle name="Comma 7 23 3" xfId="18898" xr:uid="{00000000-0005-0000-0000-000077270000}"/>
    <cellStyle name="Comma 7 24" xfId="9728" xr:uid="{00000000-0005-0000-0000-000078270000}"/>
    <cellStyle name="Comma 7 24 2" xfId="17762" xr:uid="{00000000-0005-0000-0000-000079270000}"/>
    <cellStyle name="Comma 7 25" xfId="11114" xr:uid="{00000000-0005-0000-0000-00007A270000}"/>
    <cellStyle name="Comma 7 26" xfId="38130" xr:uid="{00000000-0005-0000-0000-00007B270000}"/>
    <cellStyle name="Comma 7 3" xfId="987" xr:uid="{00000000-0005-0000-0000-00007C270000}"/>
    <cellStyle name="Comma 7 3 10" xfId="4231" xr:uid="{00000000-0005-0000-0000-00007D270000}"/>
    <cellStyle name="Comma 7 3 11" xfId="4232" xr:uid="{00000000-0005-0000-0000-00007E270000}"/>
    <cellStyle name="Comma 7 3 12" xfId="4233" xr:uid="{00000000-0005-0000-0000-00007F270000}"/>
    <cellStyle name="Comma 7 3 13" xfId="4234" xr:uid="{00000000-0005-0000-0000-000080270000}"/>
    <cellStyle name="Comma 7 3 14" xfId="4235" xr:uid="{00000000-0005-0000-0000-000081270000}"/>
    <cellStyle name="Comma 7 3 15" xfId="4236" xr:uid="{00000000-0005-0000-0000-000082270000}"/>
    <cellStyle name="Comma 7 3 16" xfId="4237" xr:uid="{00000000-0005-0000-0000-000083270000}"/>
    <cellStyle name="Comma 7 3 17" xfId="4238" xr:uid="{00000000-0005-0000-0000-000084270000}"/>
    <cellStyle name="Comma 7 3 18" xfId="4239" xr:uid="{00000000-0005-0000-0000-000085270000}"/>
    <cellStyle name="Comma 7 3 19" xfId="4240" xr:uid="{00000000-0005-0000-0000-000086270000}"/>
    <cellStyle name="Comma 7 3 2" xfId="1506" xr:uid="{00000000-0005-0000-0000-000087270000}"/>
    <cellStyle name="Comma 7 3 2 2" xfId="20209" xr:uid="{00000000-0005-0000-0000-000088270000}"/>
    <cellStyle name="Comma 7 3 2 3" xfId="4241" xr:uid="{00000000-0005-0000-0000-000089270000}"/>
    <cellStyle name="Comma 7 3 20" xfId="6237" xr:uid="{00000000-0005-0000-0000-00008A270000}"/>
    <cellStyle name="Comma 7 3 20 2" xfId="20054" xr:uid="{00000000-0005-0000-0000-00008B270000}"/>
    <cellStyle name="Comma 7 3 21" xfId="10756" xr:uid="{00000000-0005-0000-0000-00008C270000}"/>
    <cellStyle name="Comma 7 3 22" xfId="10633" xr:uid="{00000000-0005-0000-0000-00008D270000}"/>
    <cellStyle name="Comma 7 3 23" xfId="4230" xr:uid="{00000000-0005-0000-0000-00008E270000}"/>
    <cellStyle name="Comma 7 3 3" xfId="4242" xr:uid="{00000000-0005-0000-0000-00008F270000}"/>
    <cellStyle name="Comma 7 3 4" xfId="4243" xr:uid="{00000000-0005-0000-0000-000090270000}"/>
    <cellStyle name="Comma 7 3 5" xfId="4244" xr:uid="{00000000-0005-0000-0000-000091270000}"/>
    <cellStyle name="Comma 7 3 6" xfId="4245" xr:uid="{00000000-0005-0000-0000-000092270000}"/>
    <cellStyle name="Comma 7 3 7" xfId="4246" xr:uid="{00000000-0005-0000-0000-000093270000}"/>
    <cellStyle name="Comma 7 3 8" xfId="4247" xr:uid="{00000000-0005-0000-0000-000094270000}"/>
    <cellStyle name="Comma 7 3 9" xfId="4248" xr:uid="{00000000-0005-0000-0000-000095270000}"/>
    <cellStyle name="Comma 7 4" xfId="1507" xr:uid="{00000000-0005-0000-0000-000096270000}"/>
    <cellStyle name="Comma 7 4 2" xfId="6271" xr:uid="{00000000-0005-0000-0000-000097270000}"/>
    <cellStyle name="Comma 7 4 3" xfId="11221" xr:uid="{00000000-0005-0000-0000-000098270000}"/>
    <cellStyle name="Comma 7 4 4" xfId="4249" xr:uid="{00000000-0005-0000-0000-000099270000}"/>
    <cellStyle name="Comma 7 5" xfId="1504" xr:uid="{00000000-0005-0000-0000-00009A270000}"/>
    <cellStyle name="Comma 7 5 10" xfId="4250" xr:uid="{00000000-0005-0000-0000-00009B270000}"/>
    <cellStyle name="Comma 7 5 2" xfId="7963" xr:uid="{00000000-0005-0000-0000-00009C270000}"/>
    <cellStyle name="Comma 7 5 2 2" xfId="14457" xr:uid="{00000000-0005-0000-0000-00009D270000}"/>
    <cellStyle name="Comma 7 5 2 2 2" xfId="27142" xr:uid="{00000000-0005-0000-0000-00009E270000}"/>
    <cellStyle name="Comma 7 5 2 3" xfId="19224" xr:uid="{00000000-0005-0000-0000-00009F270000}"/>
    <cellStyle name="Comma 7 5 2 4" xfId="32342" xr:uid="{00000000-0005-0000-0000-0000A0270000}"/>
    <cellStyle name="Comma 7 5 2 5" xfId="35360" xr:uid="{00000000-0005-0000-0000-0000A1270000}"/>
    <cellStyle name="Comma 7 5 3" xfId="8886" xr:uid="{00000000-0005-0000-0000-0000A2270000}"/>
    <cellStyle name="Comma 7 5 3 2" xfId="15300" xr:uid="{00000000-0005-0000-0000-0000A3270000}"/>
    <cellStyle name="Comma 7 5 3 2 2" xfId="27952" xr:uid="{00000000-0005-0000-0000-0000A4270000}"/>
    <cellStyle name="Comma 7 5 3 3" xfId="22918" xr:uid="{00000000-0005-0000-0000-0000A5270000}"/>
    <cellStyle name="Comma 7 5 4" xfId="11079" xr:uid="{00000000-0005-0000-0000-0000A6270000}"/>
    <cellStyle name="Comma 7 5 5" xfId="6830" xr:uid="{00000000-0005-0000-0000-0000A7270000}"/>
    <cellStyle name="Comma 7 5 5 2" xfId="13388" xr:uid="{00000000-0005-0000-0000-0000A8270000}"/>
    <cellStyle name="Comma 7 5 5 2 2" xfId="26123" xr:uid="{00000000-0005-0000-0000-0000A9270000}"/>
    <cellStyle name="Comma 7 5 5 3" xfId="21561" xr:uid="{00000000-0005-0000-0000-0000AA270000}"/>
    <cellStyle name="Comma 7 5 6" xfId="12323" xr:uid="{00000000-0005-0000-0000-0000AB270000}"/>
    <cellStyle name="Comma 7 5 6 2" xfId="25069" xr:uid="{00000000-0005-0000-0000-0000AC270000}"/>
    <cellStyle name="Comma 7 5 7" xfId="17776" xr:uid="{00000000-0005-0000-0000-0000AD270000}"/>
    <cellStyle name="Comma 7 5 8" xfId="31105" xr:uid="{00000000-0005-0000-0000-0000AE270000}"/>
    <cellStyle name="Comma 7 5 9" xfId="34494" xr:uid="{00000000-0005-0000-0000-0000AF270000}"/>
    <cellStyle name="Comma 7 6" xfId="4251" xr:uid="{00000000-0005-0000-0000-0000B0270000}"/>
    <cellStyle name="Comma 7 6 2" xfId="7964" xr:uid="{00000000-0005-0000-0000-0000B1270000}"/>
    <cellStyle name="Comma 7 6 2 2" xfId="14458" xr:uid="{00000000-0005-0000-0000-0000B2270000}"/>
    <cellStyle name="Comma 7 6 2 2 2" xfId="27143" xr:uid="{00000000-0005-0000-0000-0000B3270000}"/>
    <cellStyle name="Comma 7 6 2 3" xfId="19225" xr:uid="{00000000-0005-0000-0000-0000B4270000}"/>
    <cellStyle name="Comma 7 6 2 4" xfId="32343" xr:uid="{00000000-0005-0000-0000-0000B5270000}"/>
    <cellStyle name="Comma 7 6 2 5" xfId="35361" xr:uid="{00000000-0005-0000-0000-0000B6270000}"/>
    <cellStyle name="Comma 7 6 3" xfId="8887" xr:uid="{00000000-0005-0000-0000-0000B7270000}"/>
    <cellStyle name="Comma 7 6 3 2" xfId="15301" xr:uid="{00000000-0005-0000-0000-0000B8270000}"/>
    <cellStyle name="Comma 7 6 3 2 2" xfId="27953" xr:uid="{00000000-0005-0000-0000-0000B9270000}"/>
    <cellStyle name="Comma 7 6 3 3" xfId="22919" xr:uid="{00000000-0005-0000-0000-0000BA270000}"/>
    <cellStyle name="Comma 7 6 4" xfId="6831" xr:uid="{00000000-0005-0000-0000-0000BB270000}"/>
    <cellStyle name="Comma 7 6 4 2" xfId="13389" xr:uid="{00000000-0005-0000-0000-0000BC270000}"/>
    <cellStyle name="Comma 7 6 4 2 2" xfId="26124" xr:uid="{00000000-0005-0000-0000-0000BD270000}"/>
    <cellStyle name="Comma 7 6 4 3" xfId="21562" xr:uid="{00000000-0005-0000-0000-0000BE270000}"/>
    <cellStyle name="Comma 7 6 5" xfId="12324" xr:uid="{00000000-0005-0000-0000-0000BF270000}"/>
    <cellStyle name="Comma 7 6 5 2" xfId="25070" xr:uid="{00000000-0005-0000-0000-0000C0270000}"/>
    <cellStyle name="Comma 7 6 6" xfId="17777" xr:uid="{00000000-0005-0000-0000-0000C1270000}"/>
    <cellStyle name="Comma 7 6 7" xfId="31106" xr:uid="{00000000-0005-0000-0000-0000C2270000}"/>
    <cellStyle name="Comma 7 6 8" xfId="34495" xr:uid="{00000000-0005-0000-0000-0000C3270000}"/>
    <cellStyle name="Comma 7 7" xfId="4252" xr:uid="{00000000-0005-0000-0000-0000C4270000}"/>
    <cellStyle name="Comma 7 7 2" xfId="7965" xr:uid="{00000000-0005-0000-0000-0000C5270000}"/>
    <cellStyle name="Comma 7 7 2 2" xfId="14459" xr:uid="{00000000-0005-0000-0000-0000C6270000}"/>
    <cellStyle name="Comma 7 7 2 2 2" xfId="27144" xr:uid="{00000000-0005-0000-0000-0000C7270000}"/>
    <cellStyle name="Comma 7 7 2 3" xfId="19226" xr:uid="{00000000-0005-0000-0000-0000C8270000}"/>
    <cellStyle name="Comma 7 7 2 4" xfId="32344" xr:uid="{00000000-0005-0000-0000-0000C9270000}"/>
    <cellStyle name="Comma 7 7 2 5" xfId="35362" xr:uid="{00000000-0005-0000-0000-0000CA270000}"/>
    <cellStyle name="Comma 7 7 3" xfId="8888" xr:uid="{00000000-0005-0000-0000-0000CB270000}"/>
    <cellStyle name="Comma 7 7 3 2" xfId="15302" xr:uid="{00000000-0005-0000-0000-0000CC270000}"/>
    <cellStyle name="Comma 7 7 3 2 2" xfId="27954" xr:uid="{00000000-0005-0000-0000-0000CD270000}"/>
    <cellStyle name="Comma 7 7 3 3" xfId="22920" xr:uid="{00000000-0005-0000-0000-0000CE270000}"/>
    <cellStyle name="Comma 7 7 4" xfId="6832" xr:uid="{00000000-0005-0000-0000-0000CF270000}"/>
    <cellStyle name="Comma 7 7 4 2" xfId="13390" xr:uid="{00000000-0005-0000-0000-0000D0270000}"/>
    <cellStyle name="Comma 7 7 4 2 2" xfId="26125" xr:uid="{00000000-0005-0000-0000-0000D1270000}"/>
    <cellStyle name="Comma 7 7 4 3" xfId="21563" xr:uid="{00000000-0005-0000-0000-0000D2270000}"/>
    <cellStyle name="Comma 7 7 5" xfId="12325" xr:uid="{00000000-0005-0000-0000-0000D3270000}"/>
    <cellStyle name="Comma 7 7 5 2" xfId="25071" xr:uid="{00000000-0005-0000-0000-0000D4270000}"/>
    <cellStyle name="Comma 7 7 6" xfId="17778" xr:uid="{00000000-0005-0000-0000-0000D5270000}"/>
    <cellStyle name="Comma 7 7 7" xfId="31107" xr:uid="{00000000-0005-0000-0000-0000D6270000}"/>
    <cellStyle name="Comma 7 7 8" xfId="34496" xr:uid="{00000000-0005-0000-0000-0000D7270000}"/>
    <cellStyle name="Comma 7 8" xfId="4253" xr:uid="{00000000-0005-0000-0000-0000D8270000}"/>
    <cellStyle name="Comma 7 8 2" xfId="7966" xr:uid="{00000000-0005-0000-0000-0000D9270000}"/>
    <cellStyle name="Comma 7 8 2 2" xfId="14460" xr:uid="{00000000-0005-0000-0000-0000DA270000}"/>
    <cellStyle name="Comma 7 8 2 2 2" xfId="27145" xr:uid="{00000000-0005-0000-0000-0000DB270000}"/>
    <cellStyle name="Comma 7 8 2 3" xfId="19227" xr:uid="{00000000-0005-0000-0000-0000DC270000}"/>
    <cellStyle name="Comma 7 8 2 4" xfId="32345" xr:uid="{00000000-0005-0000-0000-0000DD270000}"/>
    <cellStyle name="Comma 7 8 2 5" xfId="35363" xr:uid="{00000000-0005-0000-0000-0000DE270000}"/>
    <cellStyle name="Comma 7 8 3" xfId="8889" xr:uid="{00000000-0005-0000-0000-0000DF270000}"/>
    <cellStyle name="Comma 7 8 3 2" xfId="15303" xr:uid="{00000000-0005-0000-0000-0000E0270000}"/>
    <cellStyle name="Comma 7 8 3 2 2" xfId="27955" xr:uid="{00000000-0005-0000-0000-0000E1270000}"/>
    <cellStyle name="Comma 7 8 3 3" xfId="22921" xr:uid="{00000000-0005-0000-0000-0000E2270000}"/>
    <cellStyle name="Comma 7 8 4" xfId="6833" xr:uid="{00000000-0005-0000-0000-0000E3270000}"/>
    <cellStyle name="Comma 7 8 4 2" xfId="13391" xr:uid="{00000000-0005-0000-0000-0000E4270000}"/>
    <cellStyle name="Comma 7 8 4 2 2" xfId="26126" xr:uid="{00000000-0005-0000-0000-0000E5270000}"/>
    <cellStyle name="Comma 7 8 4 3" xfId="21564" xr:uid="{00000000-0005-0000-0000-0000E6270000}"/>
    <cellStyle name="Comma 7 8 5" xfId="12326" xr:uid="{00000000-0005-0000-0000-0000E7270000}"/>
    <cellStyle name="Comma 7 8 5 2" xfId="25072" xr:uid="{00000000-0005-0000-0000-0000E8270000}"/>
    <cellStyle name="Comma 7 8 6" xfId="17779" xr:uid="{00000000-0005-0000-0000-0000E9270000}"/>
    <cellStyle name="Comma 7 8 7" xfId="31108" xr:uid="{00000000-0005-0000-0000-0000EA270000}"/>
    <cellStyle name="Comma 7 8 8" xfId="34497" xr:uid="{00000000-0005-0000-0000-0000EB270000}"/>
    <cellStyle name="Comma 7 9" xfId="4254" xr:uid="{00000000-0005-0000-0000-0000EC270000}"/>
    <cellStyle name="Comma 7 9 2" xfId="7967" xr:uid="{00000000-0005-0000-0000-0000ED270000}"/>
    <cellStyle name="Comma 7 9 2 2" xfId="14461" xr:uid="{00000000-0005-0000-0000-0000EE270000}"/>
    <cellStyle name="Comma 7 9 2 2 2" xfId="27146" xr:uid="{00000000-0005-0000-0000-0000EF270000}"/>
    <cellStyle name="Comma 7 9 2 3" xfId="19228" xr:uid="{00000000-0005-0000-0000-0000F0270000}"/>
    <cellStyle name="Comma 7 9 2 4" xfId="32346" xr:uid="{00000000-0005-0000-0000-0000F1270000}"/>
    <cellStyle name="Comma 7 9 2 5" xfId="35364" xr:uid="{00000000-0005-0000-0000-0000F2270000}"/>
    <cellStyle name="Comma 7 9 3" xfId="8890" xr:uid="{00000000-0005-0000-0000-0000F3270000}"/>
    <cellStyle name="Comma 7 9 3 2" xfId="15304" xr:uid="{00000000-0005-0000-0000-0000F4270000}"/>
    <cellStyle name="Comma 7 9 3 2 2" xfId="27956" xr:uid="{00000000-0005-0000-0000-0000F5270000}"/>
    <cellStyle name="Comma 7 9 3 3" xfId="22922" xr:uid="{00000000-0005-0000-0000-0000F6270000}"/>
    <cellStyle name="Comma 7 9 4" xfId="6834" xr:uid="{00000000-0005-0000-0000-0000F7270000}"/>
    <cellStyle name="Comma 7 9 4 2" xfId="13392" xr:uid="{00000000-0005-0000-0000-0000F8270000}"/>
    <cellStyle name="Comma 7 9 4 2 2" xfId="26127" xr:uid="{00000000-0005-0000-0000-0000F9270000}"/>
    <cellStyle name="Comma 7 9 4 3" xfId="21565" xr:uid="{00000000-0005-0000-0000-0000FA270000}"/>
    <cellStyle name="Comma 7 9 5" xfId="12327" xr:uid="{00000000-0005-0000-0000-0000FB270000}"/>
    <cellStyle name="Comma 7 9 5 2" xfId="25073" xr:uid="{00000000-0005-0000-0000-0000FC270000}"/>
    <cellStyle name="Comma 7 9 6" xfId="17780" xr:uid="{00000000-0005-0000-0000-0000FD270000}"/>
    <cellStyle name="Comma 7 9 7" xfId="31109" xr:uid="{00000000-0005-0000-0000-0000FE270000}"/>
    <cellStyle name="Comma 7 9 8" xfId="34498" xr:uid="{00000000-0005-0000-0000-0000FF270000}"/>
    <cellStyle name="Comma 70" xfId="243" xr:uid="{00000000-0005-0000-0000-000000280000}"/>
    <cellStyle name="Comma 70 2" xfId="530" xr:uid="{00000000-0005-0000-0000-000001280000}"/>
    <cellStyle name="Comma 70 2 2" xfId="10320" xr:uid="{00000000-0005-0000-0000-000002280000}"/>
    <cellStyle name="Comma 70 3" xfId="1165" xr:uid="{00000000-0005-0000-0000-000003280000}"/>
    <cellStyle name="Comma 70 4" xfId="2175" xr:uid="{00000000-0005-0000-0000-000004280000}"/>
    <cellStyle name="Comma 70 4 2" xfId="37580" xr:uid="{00000000-0005-0000-0000-000005280000}"/>
    <cellStyle name="Comma 71" xfId="244" xr:uid="{00000000-0005-0000-0000-000006280000}"/>
    <cellStyle name="Comma 71 2" xfId="531" xr:uid="{00000000-0005-0000-0000-000007280000}"/>
    <cellStyle name="Comma 71 2 2" xfId="11086" xr:uid="{00000000-0005-0000-0000-000008280000}"/>
    <cellStyle name="Comma 71 3" xfId="1166" xr:uid="{00000000-0005-0000-0000-000009280000}"/>
    <cellStyle name="Comma 71 4" xfId="2176" xr:uid="{00000000-0005-0000-0000-00000A280000}"/>
    <cellStyle name="Comma 71 4 2" xfId="37581" xr:uid="{00000000-0005-0000-0000-00000B280000}"/>
    <cellStyle name="Comma 72" xfId="245" xr:uid="{00000000-0005-0000-0000-00000C280000}"/>
    <cellStyle name="Comma 72 2" xfId="532" xr:uid="{00000000-0005-0000-0000-00000D280000}"/>
    <cellStyle name="Comma 72 2 2" xfId="10166" xr:uid="{00000000-0005-0000-0000-00000E280000}"/>
    <cellStyle name="Comma 72 3" xfId="1167" xr:uid="{00000000-0005-0000-0000-00000F280000}"/>
    <cellStyle name="Comma 72 4" xfId="37582" xr:uid="{00000000-0005-0000-0000-000010280000}"/>
    <cellStyle name="Comma 73" xfId="246" xr:uid="{00000000-0005-0000-0000-000011280000}"/>
    <cellStyle name="Comma 73 2" xfId="533" xr:uid="{00000000-0005-0000-0000-000012280000}"/>
    <cellStyle name="Comma 73 2 2" xfId="11103" xr:uid="{00000000-0005-0000-0000-000013280000}"/>
    <cellStyle name="Comma 73 3" xfId="1168" xr:uid="{00000000-0005-0000-0000-000014280000}"/>
    <cellStyle name="Comma 73 4" xfId="37583" xr:uid="{00000000-0005-0000-0000-000015280000}"/>
    <cellStyle name="Comma 74" xfId="247" xr:uid="{00000000-0005-0000-0000-000016280000}"/>
    <cellStyle name="Comma 74 2" xfId="534" xr:uid="{00000000-0005-0000-0000-000017280000}"/>
    <cellStyle name="Comma 74 2 2" xfId="10600" xr:uid="{00000000-0005-0000-0000-000018280000}"/>
    <cellStyle name="Comma 74 3" xfId="1169" xr:uid="{00000000-0005-0000-0000-000019280000}"/>
    <cellStyle name="Comma 74 4" xfId="37584" xr:uid="{00000000-0005-0000-0000-00001A280000}"/>
    <cellStyle name="Comma 75" xfId="248" xr:uid="{00000000-0005-0000-0000-00001B280000}"/>
    <cellStyle name="Comma 75 2" xfId="535" xr:uid="{00000000-0005-0000-0000-00001C280000}"/>
    <cellStyle name="Comma 75 2 2" xfId="10655" xr:uid="{00000000-0005-0000-0000-00001D280000}"/>
    <cellStyle name="Comma 75 3" xfId="1170" xr:uid="{00000000-0005-0000-0000-00001E280000}"/>
    <cellStyle name="Comma 75 4" xfId="37585" xr:uid="{00000000-0005-0000-0000-00001F280000}"/>
    <cellStyle name="Comma 76" xfId="249" xr:uid="{00000000-0005-0000-0000-000020280000}"/>
    <cellStyle name="Comma 76 2" xfId="536" xr:uid="{00000000-0005-0000-0000-000021280000}"/>
    <cellStyle name="Comma 76 2 2" xfId="10622" xr:uid="{00000000-0005-0000-0000-000022280000}"/>
    <cellStyle name="Comma 76 3" xfId="1171" xr:uid="{00000000-0005-0000-0000-000023280000}"/>
    <cellStyle name="Comma 76 4" xfId="37586" xr:uid="{00000000-0005-0000-0000-000024280000}"/>
    <cellStyle name="Comma 77" xfId="250" xr:uid="{00000000-0005-0000-0000-000025280000}"/>
    <cellStyle name="Comma 77 2" xfId="537" xr:uid="{00000000-0005-0000-0000-000026280000}"/>
    <cellStyle name="Comma 77 2 2" xfId="10195" xr:uid="{00000000-0005-0000-0000-000027280000}"/>
    <cellStyle name="Comma 77 3" xfId="1172" xr:uid="{00000000-0005-0000-0000-000028280000}"/>
    <cellStyle name="Comma 77 4" xfId="37587" xr:uid="{00000000-0005-0000-0000-000029280000}"/>
    <cellStyle name="Comma 78" xfId="251" xr:uid="{00000000-0005-0000-0000-00002A280000}"/>
    <cellStyle name="Comma 78 2" xfId="538" xr:uid="{00000000-0005-0000-0000-00002B280000}"/>
    <cellStyle name="Comma 78 2 2" xfId="10621" xr:uid="{00000000-0005-0000-0000-00002C280000}"/>
    <cellStyle name="Comma 78 3" xfId="1173" xr:uid="{00000000-0005-0000-0000-00002D280000}"/>
    <cellStyle name="Comma 78 4" xfId="37588" xr:uid="{00000000-0005-0000-0000-00002E280000}"/>
    <cellStyle name="Comma 79" xfId="252" xr:uid="{00000000-0005-0000-0000-00002F280000}"/>
    <cellStyle name="Comma 79 2" xfId="539" xr:uid="{00000000-0005-0000-0000-000030280000}"/>
    <cellStyle name="Comma 79 2 2" xfId="10588" xr:uid="{00000000-0005-0000-0000-000031280000}"/>
    <cellStyle name="Comma 79 3" xfId="1174" xr:uid="{00000000-0005-0000-0000-000032280000}"/>
    <cellStyle name="Comma 79 4" xfId="37589" xr:uid="{00000000-0005-0000-0000-000033280000}"/>
    <cellStyle name="Comma 8" xfId="253" xr:uid="{00000000-0005-0000-0000-000034280000}"/>
    <cellStyle name="Comma 8 10" xfId="4256" xr:uid="{00000000-0005-0000-0000-000035280000}"/>
    <cellStyle name="Comma 8 11" xfId="4257" xr:uid="{00000000-0005-0000-0000-000036280000}"/>
    <cellStyle name="Comma 8 12" xfId="4258" xr:uid="{00000000-0005-0000-0000-000037280000}"/>
    <cellStyle name="Comma 8 13" xfId="4259" xr:uid="{00000000-0005-0000-0000-000038280000}"/>
    <cellStyle name="Comma 8 14" xfId="4260" xr:uid="{00000000-0005-0000-0000-000039280000}"/>
    <cellStyle name="Comma 8 15" xfId="4261" xr:uid="{00000000-0005-0000-0000-00003A280000}"/>
    <cellStyle name="Comma 8 16" xfId="4262" xr:uid="{00000000-0005-0000-0000-00003B280000}"/>
    <cellStyle name="Comma 8 17" xfId="4263" xr:uid="{00000000-0005-0000-0000-00003C280000}"/>
    <cellStyle name="Comma 8 18" xfId="4264" xr:uid="{00000000-0005-0000-0000-00003D280000}"/>
    <cellStyle name="Comma 8 19" xfId="4265" xr:uid="{00000000-0005-0000-0000-00003E280000}"/>
    <cellStyle name="Comma 8 2" xfId="540" xr:uid="{00000000-0005-0000-0000-00003F280000}"/>
    <cellStyle name="Comma 8 2 2" xfId="1508" xr:uid="{00000000-0005-0000-0000-000040280000}"/>
    <cellStyle name="Comma 8 2 2 2" xfId="6124" xr:uid="{00000000-0005-0000-0000-000041280000}"/>
    <cellStyle name="Comma 8 2 2 3" xfId="4266" xr:uid="{00000000-0005-0000-0000-000042280000}"/>
    <cellStyle name="Comma 8 2 3" xfId="6123" xr:uid="{00000000-0005-0000-0000-000043280000}"/>
    <cellStyle name="Comma 8 2 3 2" xfId="17782" xr:uid="{00000000-0005-0000-0000-000044280000}"/>
    <cellStyle name="Comma 8 2 4" xfId="10182" xr:uid="{00000000-0005-0000-0000-000045280000}"/>
    <cellStyle name="Comma 8 2 5" xfId="3167" xr:uid="{00000000-0005-0000-0000-000046280000}"/>
    <cellStyle name="Comma 8 20" xfId="4267" xr:uid="{00000000-0005-0000-0000-000047280000}"/>
    <cellStyle name="Comma 8 21" xfId="4268" xr:uid="{00000000-0005-0000-0000-000048280000}"/>
    <cellStyle name="Comma 8 22" xfId="6044" xr:uid="{00000000-0005-0000-0000-000049280000}"/>
    <cellStyle name="Comma 8 22 2" xfId="18664" xr:uid="{00000000-0005-0000-0000-00004A280000}"/>
    <cellStyle name="Comma 8 23" xfId="4255" xr:uid="{00000000-0005-0000-0000-00004B280000}"/>
    <cellStyle name="Comma 8 23 2" xfId="6122" xr:uid="{00000000-0005-0000-0000-00004C280000}"/>
    <cellStyle name="Comma 8 23 3" xfId="18900" xr:uid="{00000000-0005-0000-0000-00004D280000}"/>
    <cellStyle name="Comma 8 24" xfId="9729" xr:uid="{00000000-0005-0000-0000-00004E280000}"/>
    <cellStyle name="Comma 8 24 2" xfId="18917" xr:uid="{00000000-0005-0000-0000-00004F280000}"/>
    <cellStyle name="Comma 8 25" xfId="17781" xr:uid="{00000000-0005-0000-0000-000050280000}"/>
    <cellStyle name="Comma 8 3" xfId="988" xr:uid="{00000000-0005-0000-0000-000051280000}"/>
    <cellStyle name="Comma 8 3 2" xfId="1509" xr:uid="{00000000-0005-0000-0000-000052280000}"/>
    <cellStyle name="Comma 8 3 2 2" xfId="18754" xr:uid="{00000000-0005-0000-0000-000053280000}"/>
    <cellStyle name="Comma 8 3 2 3" xfId="6125" xr:uid="{00000000-0005-0000-0000-000054280000}"/>
    <cellStyle name="Comma 8 3 3" xfId="10057" xr:uid="{00000000-0005-0000-0000-000055280000}"/>
    <cellStyle name="Comma 8 3 3 2" xfId="17783" xr:uid="{00000000-0005-0000-0000-000056280000}"/>
    <cellStyle name="Comma 8 3 4" xfId="11316" xr:uid="{00000000-0005-0000-0000-000057280000}"/>
    <cellStyle name="Comma 8 3 5" xfId="4269" xr:uid="{00000000-0005-0000-0000-000058280000}"/>
    <cellStyle name="Comma 8 4" xfId="1311" xr:uid="{00000000-0005-0000-0000-000059280000}"/>
    <cellStyle name="Comma 8 4 2" xfId="1510" xr:uid="{00000000-0005-0000-0000-00005A280000}"/>
    <cellStyle name="Comma 8 4 2 2" xfId="6273" xr:uid="{00000000-0005-0000-0000-00005B280000}"/>
    <cellStyle name="Comma 8 4 3" xfId="11125" xr:uid="{00000000-0005-0000-0000-00005C280000}"/>
    <cellStyle name="Comma 8 4 4" xfId="4270" xr:uid="{00000000-0005-0000-0000-00005D280000}"/>
    <cellStyle name="Comma 8 5" xfId="4271" xr:uid="{00000000-0005-0000-0000-00005E280000}"/>
    <cellStyle name="Comma 8 5 2" xfId="37590" xr:uid="{00000000-0005-0000-0000-00005F280000}"/>
    <cellStyle name="Comma 8 6" xfId="4272" xr:uid="{00000000-0005-0000-0000-000060280000}"/>
    <cellStyle name="Comma 8 7" xfId="4273" xr:uid="{00000000-0005-0000-0000-000061280000}"/>
    <cellStyle name="Comma 8 8" xfId="4274" xr:uid="{00000000-0005-0000-0000-000062280000}"/>
    <cellStyle name="Comma 8 9" xfId="4275" xr:uid="{00000000-0005-0000-0000-000063280000}"/>
    <cellStyle name="Comma 80" xfId="254" xr:uid="{00000000-0005-0000-0000-000064280000}"/>
    <cellStyle name="Comma 80 2" xfId="541" xr:uid="{00000000-0005-0000-0000-000065280000}"/>
    <cellStyle name="Comma 80 2 2" xfId="11031" xr:uid="{00000000-0005-0000-0000-000066280000}"/>
    <cellStyle name="Comma 80 3" xfId="1175" xr:uid="{00000000-0005-0000-0000-000067280000}"/>
    <cellStyle name="Comma 80 4" xfId="37591" xr:uid="{00000000-0005-0000-0000-000068280000}"/>
    <cellStyle name="Comma 81" xfId="255" xr:uid="{00000000-0005-0000-0000-000069280000}"/>
    <cellStyle name="Comma 81 2" xfId="542" xr:uid="{00000000-0005-0000-0000-00006A280000}"/>
    <cellStyle name="Comma 81 3" xfId="1177" xr:uid="{00000000-0005-0000-0000-00006B280000}"/>
    <cellStyle name="Comma 81 4" xfId="37592" xr:uid="{00000000-0005-0000-0000-00006C280000}"/>
    <cellStyle name="Comma 82" xfId="256" xr:uid="{00000000-0005-0000-0000-00006D280000}"/>
    <cellStyle name="Comma 82 2" xfId="543" xr:uid="{00000000-0005-0000-0000-00006E280000}"/>
    <cellStyle name="Comma 82 3" xfId="1176" xr:uid="{00000000-0005-0000-0000-00006F280000}"/>
    <cellStyle name="Comma 82 4" xfId="37593" xr:uid="{00000000-0005-0000-0000-000070280000}"/>
    <cellStyle name="Comma 83" xfId="257" xr:uid="{00000000-0005-0000-0000-000071280000}"/>
    <cellStyle name="Comma 83 2" xfId="544" xr:uid="{00000000-0005-0000-0000-000072280000}"/>
    <cellStyle name="Comma 83 3" xfId="1178" xr:uid="{00000000-0005-0000-0000-000073280000}"/>
    <cellStyle name="Comma 83 4" xfId="37594" xr:uid="{00000000-0005-0000-0000-000074280000}"/>
    <cellStyle name="Comma 84" xfId="258" xr:uid="{00000000-0005-0000-0000-000075280000}"/>
    <cellStyle name="Comma 84 10" xfId="37374" xr:uid="{00000000-0005-0000-0000-000076280000}"/>
    <cellStyle name="Comma 84 11" xfId="37858" xr:uid="{00000000-0005-0000-0000-000077280000}"/>
    <cellStyle name="Comma 84 2" xfId="545" xr:uid="{00000000-0005-0000-0000-000078280000}"/>
    <cellStyle name="Comma 84 2 10" xfId="37954" xr:uid="{00000000-0005-0000-0000-000079280000}"/>
    <cellStyle name="Comma 84 2 2" xfId="16238" xr:uid="{00000000-0005-0000-0000-00007A280000}"/>
    <cellStyle name="Comma 84 2 2 2" xfId="20449" xr:uid="{00000000-0005-0000-0000-00007B280000}"/>
    <cellStyle name="Comma 84 2 2 2 2" xfId="33702" xr:uid="{00000000-0005-0000-0000-00007C280000}"/>
    <cellStyle name="Comma 84 2 2 2 3" xfId="36489" xr:uid="{00000000-0005-0000-0000-00007D280000}"/>
    <cellStyle name="Comma 84 2 2 3" xfId="20150" xr:uid="{00000000-0005-0000-0000-00007E280000}"/>
    <cellStyle name="Comma 84 2 2 3 2" xfId="33407" xr:uid="{00000000-0005-0000-0000-00007F280000}"/>
    <cellStyle name="Comma 84 2 2 3 3" xfId="36195" xr:uid="{00000000-0005-0000-0000-000080280000}"/>
    <cellStyle name="Comma 84 2 2 4" xfId="19861" xr:uid="{00000000-0005-0000-0000-000081280000}"/>
    <cellStyle name="Comma 84 2 2 5" xfId="32974" xr:uid="{00000000-0005-0000-0000-000082280000}"/>
    <cellStyle name="Comma 84 2 2 6" xfId="35949" xr:uid="{00000000-0005-0000-0000-000083280000}"/>
    <cellStyle name="Comma 84 2 3" xfId="20302" xr:uid="{00000000-0005-0000-0000-000084280000}"/>
    <cellStyle name="Comma 84 2 3 2" xfId="33556" xr:uid="{00000000-0005-0000-0000-000085280000}"/>
    <cellStyle name="Comma 84 2 3 3" xfId="36343" xr:uid="{00000000-0005-0000-0000-000086280000}"/>
    <cellStyle name="Comma 84 2 4" xfId="19994" xr:uid="{00000000-0005-0000-0000-000087280000}"/>
    <cellStyle name="Comma 84 2 4 2" xfId="33258" xr:uid="{00000000-0005-0000-0000-000088280000}"/>
    <cellStyle name="Comma 84 2 4 3" xfId="36050" xr:uid="{00000000-0005-0000-0000-000089280000}"/>
    <cellStyle name="Comma 84 2 5" xfId="18665" xr:uid="{00000000-0005-0000-0000-00008A280000}"/>
    <cellStyle name="Comma 84 2 6" xfId="31953" xr:uid="{00000000-0005-0000-0000-00008B280000}"/>
    <cellStyle name="Comma 84 2 7" xfId="35103" xr:uid="{00000000-0005-0000-0000-00008C280000}"/>
    <cellStyle name="Comma 84 2 8" xfId="10692" xr:uid="{00000000-0005-0000-0000-00008D280000}"/>
    <cellStyle name="Comma 84 2 9" xfId="37660" xr:uid="{00000000-0005-0000-0000-00008E280000}"/>
    <cellStyle name="Comma 84 3" xfId="776" xr:uid="{00000000-0005-0000-0000-00008F280000}"/>
    <cellStyle name="Comma 84 3 2" xfId="20395" xr:uid="{00000000-0005-0000-0000-000090280000}"/>
    <cellStyle name="Comma 84 3 2 2" xfId="33648" xr:uid="{00000000-0005-0000-0000-000091280000}"/>
    <cellStyle name="Comma 84 3 2 3" xfId="36435" xr:uid="{00000000-0005-0000-0000-000092280000}"/>
    <cellStyle name="Comma 84 3 3" xfId="20096" xr:uid="{00000000-0005-0000-0000-000093280000}"/>
    <cellStyle name="Comma 84 3 3 2" xfId="33353" xr:uid="{00000000-0005-0000-0000-000094280000}"/>
    <cellStyle name="Comma 84 3 3 3" xfId="36141" xr:uid="{00000000-0005-0000-0000-000095280000}"/>
    <cellStyle name="Comma 84 3 4" xfId="19061" xr:uid="{00000000-0005-0000-0000-000096280000}"/>
    <cellStyle name="Comma 84 3 5" xfId="32189" xr:uid="{00000000-0005-0000-0000-000097280000}"/>
    <cellStyle name="Comma 84 3 6" xfId="35209" xr:uid="{00000000-0005-0000-0000-000098280000}"/>
    <cellStyle name="Comma 84 3 7" xfId="15962" xr:uid="{00000000-0005-0000-0000-000099280000}"/>
    <cellStyle name="Comma 84 3 8" xfId="37768" xr:uid="{00000000-0005-0000-0000-00009A280000}"/>
    <cellStyle name="Comma 84 3 9" xfId="38046" xr:uid="{00000000-0005-0000-0000-00009B280000}"/>
    <cellStyle name="Comma 84 4" xfId="1179" xr:uid="{00000000-0005-0000-0000-00009C280000}"/>
    <cellStyle name="Comma 84 4 2" xfId="20248" xr:uid="{00000000-0005-0000-0000-00009D280000}"/>
    <cellStyle name="Comma 84 4 2 2" xfId="33502" xr:uid="{00000000-0005-0000-0000-00009E280000}"/>
    <cellStyle name="Comma 84 4 2 3" xfId="36289" xr:uid="{00000000-0005-0000-0000-00009F280000}"/>
    <cellStyle name="Comma 84 4 3" xfId="32128" xr:uid="{00000000-0005-0000-0000-0000A0280000}"/>
    <cellStyle name="Comma 84 4 4" xfId="35148" xr:uid="{00000000-0005-0000-0000-0000A1280000}"/>
    <cellStyle name="Comma 84 4 5" xfId="18947" xr:uid="{00000000-0005-0000-0000-0000A2280000}"/>
    <cellStyle name="Comma 84 5" xfId="19928" xr:uid="{00000000-0005-0000-0000-0000A3280000}"/>
    <cellStyle name="Comma 84 5 2" xfId="33109" xr:uid="{00000000-0005-0000-0000-0000A4280000}"/>
    <cellStyle name="Comma 84 5 3" xfId="35994" xr:uid="{00000000-0005-0000-0000-0000A5280000}"/>
    <cellStyle name="Comma 84 5 4" xfId="37595" xr:uid="{00000000-0005-0000-0000-0000A6280000}"/>
    <cellStyle name="Comma 84 5 5" xfId="37908" xr:uid="{00000000-0005-0000-0000-0000A7280000}"/>
    <cellStyle name="Comma 84 6" xfId="17438" xr:uid="{00000000-0005-0000-0000-0000A8280000}"/>
    <cellStyle name="Comma 84 7" xfId="30634" xr:uid="{00000000-0005-0000-0000-0000A9280000}"/>
    <cellStyle name="Comma 84 8" xfId="34313" xr:uid="{00000000-0005-0000-0000-0000AA280000}"/>
    <cellStyle name="Comma 84 9" xfId="9730" xr:uid="{00000000-0005-0000-0000-0000AB280000}"/>
    <cellStyle name="Comma 85" xfId="259" xr:uid="{00000000-0005-0000-0000-0000AC280000}"/>
    <cellStyle name="Comma 85 2" xfId="546" xr:uid="{00000000-0005-0000-0000-0000AD280000}"/>
    <cellStyle name="Comma 85 3" xfId="1180" xr:uid="{00000000-0005-0000-0000-0000AE280000}"/>
    <cellStyle name="Comma 85 4" xfId="37596" xr:uid="{00000000-0005-0000-0000-0000AF280000}"/>
    <cellStyle name="Comma 86" xfId="260" xr:uid="{00000000-0005-0000-0000-0000B0280000}"/>
    <cellStyle name="Comma 86 2" xfId="547" xr:uid="{00000000-0005-0000-0000-0000B1280000}"/>
    <cellStyle name="Comma 86 3" xfId="1181" xr:uid="{00000000-0005-0000-0000-0000B2280000}"/>
    <cellStyle name="Comma 86 4" xfId="37597" xr:uid="{00000000-0005-0000-0000-0000B3280000}"/>
    <cellStyle name="Comma 87" xfId="261" xr:uid="{00000000-0005-0000-0000-0000B4280000}"/>
    <cellStyle name="Comma 87 2" xfId="548" xr:uid="{00000000-0005-0000-0000-0000B5280000}"/>
    <cellStyle name="Comma 87 3" xfId="1182" xr:uid="{00000000-0005-0000-0000-0000B6280000}"/>
    <cellStyle name="Comma 87 4" xfId="37598" xr:uid="{00000000-0005-0000-0000-0000B7280000}"/>
    <cellStyle name="Comma 88" xfId="262" xr:uid="{00000000-0005-0000-0000-0000B8280000}"/>
    <cellStyle name="Comma 88 2" xfId="549" xr:uid="{00000000-0005-0000-0000-0000B9280000}"/>
    <cellStyle name="Comma 88 3" xfId="1183" xr:uid="{00000000-0005-0000-0000-0000BA280000}"/>
    <cellStyle name="Comma 88 4" xfId="37599" xr:uid="{00000000-0005-0000-0000-0000BB280000}"/>
    <cellStyle name="Comma 89" xfId="263" xr:uid="{00000000-0005-0000-0000-0000BC280000}"/>
    <cellStyle name="Comma 89 2" xfId="550" xr:uid="{00000000-0005-0000-0000-0000BD280000}"/>
    <cellStyle name="Comma 89 3" xfId="1184" xr:uid="{00000000-0005-0000-0000-0000BE280000}"/>
    <cellStyle name="Comma 89 4" xfId="37600" xr:uid="{00000000-0005-0000-0000-0000BF280000}"/>
    <cellStyle name="Comma 9" xfId="264" xr:uid="{00000000-0005-0000-0000-0000C0280000}"/>
    <cellStyle name="Comma 9 2" xfId="551" xr:uid="{00000000-0005-0000-0000-0000C1280000}"/>
    <cellStyle name="Comma 9 2 10" xfId="4278" xr:uid="{00000000-0005-0000-0000-0000C2280000}"/>
    <cellStyle name="Comma 9 2 10 2" xfId="7969" xr:uid="{00000000-0005-0000-0000-0000C3280000}"/>
    <cellStyle name="Comma 9 2 10 2 2" xfId="14463" xr:uid="{00000000-0005-0000-0000-0000C4280000}"/>
    <cellStyle name="Comma 9 2 10 2 2 2" xfId="27148" xr:uid="{00000000-0005-0000-0000-0000C5280000}"/>
    <cellStyle name="Comma 9 2 10 2 3" xfId="19230" xr:uid="{00000000-0005-0000-0000-0000C6280000}"/>
    <cellStyle name="Comma 9 2 10 2 4" xfId="32348" xr:uid="{00000000-0005-0000-0000-0000C7280000}"/>
    <cellStyle name="Comma 9 2 10 2 5" xfId="35366" xr:uid="{00000000-0005-0000-0000-0000C8280000}"/>
    <cellStyle name="Comma 9 2 10 3" xfId="8892" xr:uid="{00000000-0005-0000-0000-0000C9280000}"/>
    <cellStyle name="Comma 9 2 10 3 2" xfId="15306" xr:uid="{00000000-0005-0000-0000-0000CA280000}"/>
    <cellStyle name="Comma 9 2 10 3 2 2" xfId="27958" xr:uid="{00000000-0005-0000-0000-0000CB280000}"/>
    <cellStyle name="Comma 9 2 10 3 3" xfId="22924" xr:uid="{00000000-0005-0000-0000-0000CC280000}"/>
    <cellStyle name="Comma 9 2 10 4" xfId="6842" xr:uid="{00000000-0005-0000-0000-0000CD280000}"/>
    <cellStyle name="Comma 9 2 10 4 2" xfId="13394" xr:uid="{00000000-0005-0000-0000-0000CE280000}"/>
    <cellStyle name="Comma 9 2 10 4 2 2" xfId="26129" xr:uid="{00000000-0005-0000-0000-0000CF280000}"/>
    <cellStyle name="Comma 9 2 10 4 3" xfId="21573" xr:uid="{00000000-0005-0000-0000-0000D0280000}"/>
    <cellStyle name="Comma 9 2 10 5" xfId="12331" xr:uid="{00000000-0005-0000-0000-0000D1280000}"/>
    <cellStyle name="Comma 9 2 10 5 2" xfId="25077" xr:uid="{00000000-0005-0000-0000-0000D2280000}"/>
    <cellStyle name="Comma 9 2 10 6" xfId="17786" xr:uid="{00000000-0005-0000-0000-0000D3280000}"/>
    <cellStyle name="Comma 9 2 10 7" xfId="31122" xr:uid="{00000000-0005-0000-0000-0000D4280000}"/>
    <cellStyle name="Comma 9 2 10 8" xfId="34500" xr:uid="{00000000-0005-0000-0000-0000D5280000}"/>
    <cellStyle name="Comma 9 2 11" xfId="4279" xr:uid="{00000000-0005-0000-0000-0000D6280000}"/>
    <cellStyle name="Comma 9 2 11 2" xfId="7970" xr:uid="{00000000-0005-0000-0000-0000D7280000}"/>
    <cellStyle name="Comma 9 2 11 2 2" xfId="14464" xr:uid="{00000000-0005-0000-0000-0000D8280000}"/>
    <cellStyle name="Comma 9 2 11 2 2 2" xfId="27149" xr:uid="{00000000-0005-0000-0000-0000D9280000}"/>
    <cellStyle name="Comma 9 2 11 2 3" xfId="19231" xr:uid="{00000000-0005-0000-0000-0000DA280000}"/>
    <cellStyle name="Comma 9 2 11 2 4" xfId="32349" xr:uid="{00000000-0005-0000-0000-0000DB280000}"/>
    <cellStyle name="Comma 9 2 11 2 5" xfId="35367" xr:uid="{00000000-0005-0000-0000-0000DC280000}"/>
    <cellStyle name="Comma 9 2 11 3" xfId="8893" xr:uid="{00000000-0005-0000-0000-0000DD280000}"/>
    <cellStyle name="Comma 9 2 11 3 2" xfId="15307" xr:uid="{00000000-0005-0000-0000-0000DE280000}"/>
    <cellStyle name="Comma 9 2 11 3 2 2" xfId="27959" xr:uid="{00000000-0005-0000-0000-0000DF280000}"/>
    <cellStyle name="Comma 9 2 11 3 3" xfId="22925" xr:uid="{00000000-0005-0000-0000-0000E0280000}"/>
    <cellStyle name="Comma 9 2 11 4" xfId="6843" xr:uid="{00000000-0005-0000-0000-0000E1280000}"/>
    <cellStyle name="Comma 9 2 11 4 2" xfId="13395" xr:uid="{00000000-0005-0000-0000-0000E2280000}"/>
    <cellStyle name="Comma 9 2 11 4 2 2" xfId="26130" xr:uid="{00000000-0005-0000-0000-0000E3280000}"/>
    <cellStyle name="Comma 9 2 11 4 3" xfId="21574" xr:uid="{00000000-0005-0000-0000-0000E4280000}"/>
    <cellStyle name="Comma 9 2 11 5" xfId="12332" xr:uid="{00000000-0005-0000-0000-0000E5280000}"/>
    <cellStyle name="Comma 9 2 11 5 2" xfId="25078" xr:uid="{00000000-0005-0000-0000-0000E6280000}"/>
    <cellStyle name="Comma 9 2 11 6" xfId="17787" xr:uid="{00000000-0005-0000-0000-0000E7280000}"/>
    <cellStyle name="Comma 9 2 11 7" xfId="31123" xr:uid="{00000000-0005-0000-0000-0000E8280000}"/>
    <cellStyle name="Comma 9 2 11 8" xfId="34501" xr:uid="{00000000-0005-0000-0000-0000E9280000}"/>
    <cellStyle name="Comma 9 2 12" xfId="4280" xr:uid="{00000000-0005-0000-0000-0000EA280000}"/>
    <cellStyle name="Comma 9 2 12 2" xfId="7971" xr:uid="{00000000-0005-0000-0000-0000EB280000}"/>
    <cellStyle name="Comma 9 2 12 2 2" xfId="14465" xr:uid="{00000000-0005-0000-0000-0000EC280000}"/>
    <cellStyle name="Comma 9 2 12 2 2 2" xfId="27150" xr:uid="{00000000-0005-0000-0000-0000ED280000}"/>
    <cellStyle name="Comma 9 2 12 2 3" xfId="19232" xr:uid="{00000000-0005-0000-0000-0000EE280000}"/>
    <cellStyle name="Comma 9 2 12 2 4" xfId="32350" xr:uid="{00000000-0005-0000-0000-0000EF280000}"/>
    <cellStyle name="Comma 9 2 12 2 5" xfId="35368" xr:uid="{00000000-0005-0000-0000-0000F0280000}"/>
    <cellStyle name="Comma 9 2 12 3" xfId="8894" xr:uid="{00000000-0005-0000-0000-0000F1280000}"/>
    <cellStyle name="Comma 9 2 12 3 2" xfId="15308" xr:uid="{00000000-0005-0000-0000-0000F2280000}"/>
    <cellStyle name="Comma 9 2 12 3 2 2" xfId="27960" xr:uid="{00000000-0005-0000-0000-0000F3280000}"/>
    <cellStyle name="Comma 9 2 12 3 3" xfId="22926" xr:uid="{00000000-0005-0000-0000-0000F4280000}"/>
    <cellStyle name="Comma 9 2 12 4" xfId="6844" xr:uid="{00000000-0005-0000-0000-0000F5280000}"/>
    <cellStyle name="Comma 9 2 12 4 2" xfId="13396" xr:uid="{00000000-0005-0000-0000-0000F6280000}"/>
    <cellStyle name="Comma 9 2 12 4 2 2" xfId="26131" xr:uid="{00000000-0005-0000-0000-0000F7280000}"/>
    <cellStyle name="Comma 9 2 12 4 3" xfId="21575" xr:uid="{00000000-0005-0000-0000-0000F8280000}"/>
    <cellStyle name="Comma 9 2 12 5" xfId="12333" xr:uid="{00000000-0005-0000-0000-0000F9280000}"/>
    <cellStyle name="Comma 9 2 12 5 2" xfId="25079" xr:uid="{00000000-0005-0000-0000-0000FA280000}"/>
    <cellStyle name="Comma 9 2 12 6" xfId="17788" xr:uid="{00000000-0005-0000-0000-0000FB280000}"/>
    <cellStyle name="Comma 9 2 12 7" xfId="31124" xr:uid="{00000000-0005-0000-0000-0000FC280000}"/>
    <cellStyle name="Comma 9 2 12 8" xfId="34502" xr:uid="{00000000-0005-0000-0000-0000FD280000}"/>
    <cellStyle name="Comma 9 2 13" xfId="4281" xr:uid="{00000000-0005-0000-0000-0000FE280000}"/>
    <cellStyle name="Comma 9 2 13 2" xfId="7972" xr:uid="{00000000-0005-0000-0000-0000FF280000}"/>
    <cellStyle name="Comma 9 2 13 2 2" xfId="14466" xr:uid="{00000000-0005-0000-0000-000000290000}"/>
    <cellStyle name="Comma 9 2 13 2 2 2" xfId="27151" xr:uid="{00000000-0005-0000-0000-000001290000}"/>
    <cellStyle name="Comma 9 2 13 2 3" xfId="19233" xr:uid="{00000000-0005-0000-0000-000002290000}"/>
    <cellStyle name="Comma 9 2 13 2 4" xfId="32351" xr:uid="{00000000-0005-0000-0000-000003290000}"/>
    <cellStyle name="Comma 9 2 13 2 5" xfId="35369" xr:uid="{00000000-0005-0000-0000-000004290000}"/>
    <cellStyle name="Comma 9 2 13 3" xfId="8895" xr:uid="{00000000-0005-0000-0000-000005290000}"/>
    <cellStyle name="Comma 9 2 13 3 2" xfId="15309" xr:uid="{00000000-0005-0000-0000-000006290000}"/>
    <cellStyle name="Comma 9 2 13 3 2 2" xfId="27961" xr:uid="{00000000-0005-0000-0000-000007290000}"/>
    <cellStyle name="Comma 9 2 13 3 3" xfId="22927" xr:uid="{00000000-0005-0000-0000-000008290000}"/>
    <cellStyle name="Comma 9 2 13 4" xfId="6845" xr:uid="{00000000-0005-0000-0000-000009290000}"/>
    <cellStyle name="Comma 9 2 13 4 2" xfId="13397" xr:uid="{00000000-0005-0000-0000-00000A290000}"/>
    <cellStyle name="Comma 9 2 13 4 2 2" xfId="26132" xr:uid="{00000000-0005-0000-0000-00000B290000}"/>
    <cellStyle name="Comma 9 2 13 4 3" xfId="21576" xr:uid="{00000000-0005-0000-0000-00000C290000}"/>
    <cellStyle name="Comma 9 2 13 5" xfId="12334" xr:uid="{00000000-0005-0000-0000-00000D290000}"/>
    <cellStyle name="Comma 9 2 13 5 2" xfId="25080" xr:uid="{00000000-0005-0000-0000-00000E290000}"/>
    <cellStyle name="Comma 9 2 13 6" xfId="17789" xr:uid="{00000000-0005-0000-0000-00000F290000}"/>
    <cellStyle name="Comma 9 2 13 7" xfId="31125" xr:uid="{00000000-0005-0000-0000-000010290000}"/>
    <cellStyle name="Comma 9 2 13 8" xfId="34503" xr:uid="{00000000-0005-0000-0000-000011290000}"/>
    <cellStyle name="Comma 9 2 14" xfId="4282" xr:uid="{00000000-0005-0000-0000-000012290000}"/>
    <cellStyle name="Comma 9 2 14 2" xfId="7973" xr:uid="{00000000-0005-0000-0000-000013290000}"/>
    <cellStyle name="Comma 9 2 14 2 2" xfId="14467" xr:uid="{00000000-0005-0000-0000-000014290000}"/>
    <cellStyle name="Comma 9 2 14 2 2 2" xfId="27152" xr:uid="{00000000-0005-0000-0000-000015290000}"/>
    <cellStyle name="Comma 9 2 14 2 3" xfId="19234" xr:uid="{00000000-0005-0000-0000-000016290000}"/>
    <cellStyle name="Comma 9 2 14 2 4" xfId="32352" xr:uid="{00000000-0005-0000-0000-000017290000}"/>
    <cellStyle name="Comma 9 2 14 2 5" xfId="35370" xr:uid="{00000000-0005-0000-0000-000018290000}"/>
    <cellStyle name="Comma 9 2 14 3" xfId="8896" xr:uid="{00000000-0005-0000-0000-000019290000}"/>
    <cellStyle name="Comma 9 2 14 3 2" xfId="15310" xr:uid="{00000000-0005-0000-0000-00001A290000}"/>
    <cellStyle name="Comma 9 2 14 3 2 2" xfId="27962" xr:uid="{00000000-0005-0000-0000-00001B290000}"/>
    <cellStyle name="Comma 9 2 14 3 3" xfId="22928" xr:uid="{00000000-0005-0000-0000-00001C290000}"/>
    <cellStyle name="Comma 9 2 14 4" xfId="6846" xr:uid="{00000000-0005-0000-0000-00001D290000}"/>
    <cellStyle name="Comma 9 2 14 4 2" xfId="13398" xr:uid="{00000000-0005-0000-0000-00001E290000}"/>
    <cellStyle name="Comma 9 2 14 4 2 2" xfId="26133" xr:uid="{00000000-0005-0000-0000-00001F290000}"/>
    <cellStyle name="Comma 9 2 14 4 3" xfId="21577" xr:uid="{00000000-0005-0000-0000-000020290000}"/>
    <cellStyle name="Comma 9 2 14 5" xfId="12335" xr:uid="{00000000-0005-0000-0000-000021290000}"/>
    <cellStyle name="Comma 9 2 14 5 2" xfId="25081" xr:uid="{00000000-0005-0000-0000-000022290000}"/>
    <cellStyle name="Comma 9 2 14 6" xfId="17790" xr:uid="{00000000-0005-0000-0000-000023290000}"/>
    <cellStyle name="Comma 9 2 14 7" xfId="31126" xr:uid="{00000000-0005-0000-0000-000024290000}"/>
    <cellStyle name="Comma 9 2 14 8" xfId="34504" xr:uid="{00000000-0005-0000-0000-000025290000}"/>
    <cellStyle name="Comma 9 2 15" xfId="4283" xr:uid="{00000000-0005-0000-0000-000026290000}"/>
    <cellStyle name="Comma 9 2 15 2" xfId="7974" xr:uid="{00000000-0005-0000-0000-000027290000}"/>
    <cellStyle name="Comma 9 2 15 2 2" xfId="14468" xr:uid="{00000000-0005-0000-0000-000028290000}"/>
    <cellStyle name="Comma 9 2 15 2 2 2" xfId="27153" xr:uid="{00000000-0005-0000-0000-000029290000}"/>
    <cellStyle name="Comma 9 2 15 2 3" xfId="19235" xr:uid="{00000000-0005-0000-0000-00002A290000}"/>
    <cellStyle name="Comma 9 2 15 2 4" xfId="32353" xr:uid="{00000000-0005-0000-0000-00002B290000}"/>
    <cellStyle name="Comma 9 2 15 2 5" xfId="35371" xr:uid="{00000000-0005-0000-0000-00002C290000}"/>
    <cellStyle name="Comma 9 2 15 3" xfId="8897" xr:uid="{00000000-0005-0000-0000-00002D290000}"/>
    <cellStyle name="Comma 9 2 15 3 2" xfId="15311" xr:uid="{00000000-0005-0000-0000-00002E290000}"/>
    <cellStyle name="Comma 9 2 15 3 2 2" xfId="27963" xr:uid="{00000000-0005-0000-0000-00002F290000}"/>
    <cellStyle name="Comma 9 2 15 3 3" xfId="22929" xr:uid="{00000000-0005-0000-0000-000030290000}"/>
    <cellStyle name="Comma 9 2 15 4" xfId="6847" xr:uid="{00000000-0005-0000-0000-000031290000}"/>
    <cellStyle name="Comma 9 2 15 4 2" xfId="13399" xr:uid="{00000000-0005-0000-0000-000032290000}"/>
    <cellStyle name="Comma 9 2 15 4 2 2" xfId="26134" xr:uid="{00000000-0005-0000-0000-000033290000}"/>
    <cellStyle name="Comma 9 2 15 4 3" xfId="21578" xr:uid="{00000000-0005-0000-0000-000034290000}"/>
    <cellStyle name="Comma 9 2 15 5" xfId="12336" xr:uid="{00000000-0005-0000-0000-000035290000}"/>
    <cellStyle name="Comma 9 2 15 5 2" xfId="25082" xr:uid="{00000000-0005-0000-0000-000036290000}"/>
    <cellStyle name="Comma 9 2 15 6" xfId="17791" xr:uid="{00000000-0005-0000-0000-000037290000}"/>
    <cellStyle name="Comma 9 2 15 7" xfId="31127" xr:uid="{00000000-0005-0000-0000-000038290000}"/>
    <cellStyle name="Comma 9 2 15 8" xfId="34505" xr:uid="{00000000-0005-0000-0000-000039290000}"/>
    <cellStyle name="Comma 9 2 16" xfId="4284" xr:uid="{00000000-0005-0000-0000-00003A290000}"/>
    <cellStyle name="Comma 9 2 16 2" xfId="7975" xr:uid="{00000000-0005-0000-0000-00003B290000}"/>
    <cellStyle name="Comma 9 2 16 2 2" xfId="14469" xr:uid="{00000000-0005-0000-0000-00003C290000}"/>
    <cellStyle name="Comma 9 2 16 2 2 2" xfId="27154" xr:uid="{00000000-0005-0000-0000-00003D290000}"/>
    <cellStyle name="Comma 9 2 16 2 3" xfId="19236" xr:uid="{00000000-0005-0000-0000-00003E290000}"/>
    <cellStyle name="Comma 9 2 16 2 4" xfId="32354" xr:uid="{00000000-0005-0000-0000-00003F290000}"/>
    <cellStyle name="Comma 9 2 16 2 5" xfId="35372" xr:uid="{00000000-0005-0000-0000-000040290000}"/>
    <cellStyle name="Comma 9 2 16 3" xfId="8898" xr:uid="{00000000-0005-0000-0000-000041290000}"/>
    <cellStyle name="Comma 9 2 16 3 2" xfId="15312" xr:uid="{00000000-0005-0000-0000-000042290000}"/>
    <cellStyle name="Comma 9 2 16 3 2 2" xfId="27964" xr:uid="{00000000-0005-0000-0000-000043290000}"/>
    <cellStyle name="Comma 9 2 16 3 3" xfId="22930" xr:uid="{00000000-0005-0000-0000-000044290000}"/>
    <cellStyle name="Comma 9 2 16 4" xfId="6848" xr:uid="{00000000-0005-0000-0000-000045290000}"/>
    <cellStyle name="Comma 9 2 16 4 2" xfId="13400" xr:uid="{00000000-0005-0000-0000-000046290000}"/>
    <cellStyle name="Comma 9 2 16 4 2 2" xfId="26135" xr:uid="{00000000-0005-0000-0000-000047290000}"/>
    <cellStyle name="Comma 9 2 16 4 3" xfId="21579" xr:uid="{00000000-0005-0000-0000-000048290000}"/>
    <cellStyle name="Comma 9 2 16 5" xfId="12337" xr:uid="{00000000-0005-0000-0000-000049290000}"/>
    <cellStyle name="Comma 9 2 16 5 2" xfId="25083" xr:uid="{00000000-0005-0000-0000-00004A290000}"/>
    <cellStyle name="Comma 9 2 16 6" xfId="17792" xr:uid="{00000000-0005-0000-0000-00004B290000}"/>
    <cellStyle name="Comma 9 2 16 7" xfId="31128" xr:uid="{00000000-0005-0000-0000-00004C290000}"/>
    <cellStyle name="Comma 9 2 16 8" xfId="34506" xr:uid="{00000000-0005-0000-0000-00004D290000}"/>
    <cellStyle name="Comma 9 2 17" xfId="4285" xr:uid="{00000000-0005-0000-0000-00004E290000}"/>
    <cellStyle name="Comma 9 2 17 2" xfId="7976" xr:uid="{00000000-0005-0000-0000-00004F290000}"/>
    <cellStyle name="Comma 9 2 17 2 2" xfId="14470" xr:uid="{00000000-0005-0000-0000-000050290000}"/>
    <cellStyle name="Comma 9 2 17 2 2 2" xfId="27155" xr:uid="{00000000-0005-0000-0000-000051290000}"/>
    <cellStyle name="Comma 9 2 17 2 3" xfId="19237" xr:uid="{00000000-0005-0000-0000-000052290000}"/>
    <cellStyle name="Comma 9 2 17 2 4" xfId="32355" xr:uid="{00000000-0005-0000-0000-000053290000}"/>
    <cellStyle name="Comma 9 2 17 2 5" xfId="35373" xr:uid="{00000000-0005-0000-0000-000054290000}"/>
    <cellStyle name="Comma 9 2 17 3" xfId="8899" xr:uid="{00000000-0005-0000-0000-000055290000}"/>
    <cellStyle name="Comma 9 2 17 3 2" xfId="15313" xr:uid="{00000000-0005-0000-0000-000056290000}"/>
    <cellStyle name="Comma 9 2 17 3 2 2" xfId="27965" xr:uid="{00000000-0005-0000-0000-000057290000}"/>
    <cellStyle name="Comma 9 2 17 3 3" xfId="22931" xr:uid="{00000000-0005-0000-0000-000058290000}"/>
    <cellStyle name="Comma 9 2 17 4" xfId="6849" xr:uid="{00000000-0005-0000-0000-000059290000}"/>
    <cellStyle name="Comma 9 2 17 4 2" xfId="13401" xr:uid="{00000000-0005-0000-0000-00005A290000}"/>
    <cellStyle name="Comma 9 2 17 4 2 2" xfId="26136" xr:uid="{00000000-0005-0000-0000-00005B290000}"/>
    <cellStyle name="Comma 9 2 17 4 3" xfId="21580" xr:uid="{00000000-0005-0000-0000-00005C290000}"/>
    <cellStyle name="Comma 9 2 17 5" xfId="12338" xr:uid="{00000000-0005-0000-0000-00005D290000}"/>
    <cellStyle name="Comma 9 2 17 5 2" xfId="25084" xr:uid="{00000000-0005-0000-0000-00005E290000}"/>
    <cellStyle name="Comma 9 2 17 6" xfId="17793" xr:uid="{00000000-0005-0000-0000-00005F290000}"/>
    <cellStyle name="Comma 9 2 17 7" xfId="31129" xr:uid="{00000000-0005-0000-0000-000060290000}"/>
    <cellStyle name="Comma 9 2 17 8" xfId="34507" xr:uid="{00000000-0005-0000-0000-000061290000}"/>
    <cellStyle name="Comma 9 2 18" xfId="4286" xr:uid="{00000000-0005-0000-0000-000062290000}"/>
    <cellStyle name="Comma 9 2 18 2" xfId="7977" xr:uid="{00000000-0005-0000-0000-000063290000}"/>
    <cellStyle name="Comma 9 2 18 2 2" xfId="14471" xr:uid="{00000000-0005-0000-0000-000064290000}"/>
    <cellStyle name="Comma 9 2 18 2 2 2" xfId="27156" xr:uid="{00000000-0005-0000-0000-000065290000}"/>
    <cellStyle name="Comma 9 2 18 2 3" xfId="19238" xr:uid="{00000000-0005-0000-0000-000066290000}"/>
    <cellStyle name="Comma 9 2 18 2 4" xfId="32356" xr:uid="{00000000-0005-0000-0000-000067290000}"/>
    <cellStyle name="Comma 9 2 18 2 5" xfId="35374" xr:uid="{00000000-0005-0000-0000-000068290000}"/>
    <cellStyle name="Comma 9 2 18 3" xfId="8900" xr:uid="{00000000-0005-0000-0000-000069290000}"/>
    <cellStyle name="Comma 9 2 18 3 2" xfId="15314" xr:uid="{00000000-0005-0000-0000-00006A290000}"/>
    <cellStyle name="Comma 9 2 18 3 2 2" xfId="27966" xr:uid="{00000000-0005-0000-0000-00006B290000}"/>
    <cellStyle name="Comma 9 2 18 3 3" xfId="22932" xr:uid="{00000000-0005-0000-0000-00006C290000}"/>
    <cellStyle name="Comma 9 2 18 4" xfId="6850" xr:uid="{00000000-0005-0000-0000-00006D290000}"/>
    <cellStyle name="Comma 9 2 18 4 2" xfId="13402" xr:uid="{00000000-0005-0000-0000-00006E290000}"/>
    <cellStyle name="Comma 9 2 18 4 2 2" xfId="26137" xr:uid="{00000000-0005-0000-0000-00006F290000}"/>
    <cellStyle name="Comma 9 2 18 4 3" xfId="21581" xr:uid="{00000000-0005-0000-0000-000070290000}"/>
    <cellStyle name="Comma 9 2 18 5" xfId="12339" xr:uid="{00000000-0005-0000-0000-000071290000}"/>
    <cellStyle name="Comma 9 2 18 5 2" xfId="25085" xr:uid="{00000000-0005-0000-0000-000072290000}"/>
    <cellStyle name="Comma 9 2 18 6" xfId="17794" xr:uid="{00000000-0005-0000-0000-000073290000}"/>
    <cellStyle name="Comma 9 2 18 7" xfId="31130" xr:uid="{00000000-0005-0000-0000-000074290000}"/>
    <cellStyle name="Comma 9 2 18 8" xfId="34508" xr:uid="{00000000-0005-0000-0000-000075290000}"/>
    <cellStyle name="Comma 9 2 19" xfId="4287" xr:uid="{00000000-0005-0000-0000-000076290000}"/>
    <cellStyle name="Comma 9 2 19 2" xfId="7978" xr:uid="{00000000-0005-0000-0000-000077290000}"/>
    <cellStyle name="Comma 9 2 19 2 2" xfId="14472" xr:uid="{00000000-0005-0000-0000-000078290000}"/>
    <cellStyle name="Comma 9 2 19 2 2 2" xfId="27157" xr:uid="{00000000-0005-0000-0000-000079290000}"/>
    <cellStyle name="Comma 9 2 19 2 3" xfId="19239" xr:uid="{00000000-0005-0000-0000-00007A290000}"/>
    <cellStyle name="Comma 9 2 19 2 4" xfId="32357" xr:uid="{00000000-0005-0000-0000-00007B290000}"/>
    <cellStyle name="Comma 9 2 19 2 5" xfId="35375" xr:uid="{00000000-0005-0000-0000-00007C290000}"/>
    <cellStyle name="Comma 9 2 19 3" xfId="8901" xr:uid="{00000000-0005-0000-0000-00007D290000}"/>
    <cellStyle name="Comma 9 2 19 3 2" xfId="15315" xr:uid="{00000000-0005-0000-0000-00007E290000}"/>
    <cellStyle name="Comma 9 2 19 3 2 2" xfId="27967" xr:uid="{00000000-0005-0000-0000-00007F290000}"/>
    <cellStyle name="Comma 9 2 19 3 3" xfId="22933" xr:uid="{00000000-0005-0000-0000-000080290000}"/>
    <cellStyle name="Comma 9 2 19 4" xfId="6851" xr:uid="{00000000-0005-0000-0000-000081290000}"/>
    <cellStyle name="Comma 9 2 19 4 2" xfId="13403" xr:uid="{00000000-0005-0000-0000-000082290000}"/>
    <cellStyle name="Comma 9 2 19 4 2 2" xfId="26138" xr:uid="{00000000-0005-0000-0000-000083290000}"/>
    <cellStyle name="Comma 9 2 19 4 3" xfId="21582" xr:uid="{00000000-0005-0000-0000-000084290000}"/>
    <cellStyle name="Comma 9 2 19 5" xfId="12340" xr:uid="{00000000-0005-0000-0000-000085290000}"/>
    <cellStyle name="Comma 9 2 19 5 2" xfId="25086" xr:uid="{00000000-0005-0000-0000-000086290000}"/>
    <cellStyle name="Comma 9 2 19 6" xfId="17795" xr:uid="{00000000-0005-0000-0000-000087290000}"/>
    <cellStyle name="Comma 9 2 19 7" xfId="31131" xr:uid="{00000000-0005-0000-0000-000088290000}"/>
    <cellStyle name="Comma 9 2 19 8" xfId="34509" xr:uid="{00000000-0005-0000-0000-000089290000}"/>
    <cellStyle name="Comma 9 2 2" xfId="4288" xr:uid="{00000000-0005-0000-0000-00008A290000}"/>
    <cellStyle name="Comma 9 2 2 10" xfId="34510" xr:uid="{00000000-0005-0000-0000-00008B290000}"/>
    <cellStyle name="Comma 9 2 2 2" xfId="6275" xr:uid="{00000000-0005-0000-0000-00008C290000}"/>
    <cellStyle name="Comma 9 2 2 2 2" xfId="19240" xr:uid="{00000000-0005-0000-0000-00008D290000}"/>
    <cellStyle name="Comma 9 2 2 2 3" xfId="32358" xr:uid="{00000000-0005-0000-0000-00008E290000}"/>
    <cellStyle name="Comma 9 2 2 2 4" xfId="35376" xr:uid="{00000000-0005-0000-0000-00008F290000}"/>
    <cellStyle name="Comma 9 2 2 3" xfId="7979" xr:uid="{00000000-0005-0000-0000-000090290000}"/>
    <cellStyle name="Comma 9 2 2 3 2" xfId="14473" xr:uid="{00000000-0005-0000-0000-000091290000}"/>
    <cellStyle name="Comma 9 2 2 3 2 2" xfId="27158" xr:uid="{00000000-0005-0000-0000-000092290000}"/>
    <cellStyle name="Comma 9 2 2 3 3" xfId="22560" xr:uid="{00000000-0005-0000-0000-000093290000}"/>
    <cellStyle name="Comma 9 2 2 4" xfId="8902" xr:uid="{00000000-0005-0000-0000-000094290000}"/>
    <cellStyle name="Comma 9 2 2 4 2" xfId="15316" xr:uid="{00000000-0005-0000-0000-000095290000}"/>
    <cellStyle name="Comma 9 2 2 4 2 2" xfId="27968" xr:uid="{00000000-0005-0000-0000-000096290000}"/>
    <cellStyle name="Comma 9 2 2 4 3" xfId="22934" xr:uid="{00000000-0005-0000-0000-000097290000}"/>
    <cellStyle name="Comma 9 2 2 5" xfId="10421" xr:uid="{00000000-0005-0000-0000-000098290000}"/>
    <cellStyle name="Comma 9 2 2 5 2" xfId="16125" xr:uid="{00000000-0005-0000-0000-000099290000}"/>
    <cellStyle name="Comma 9 2 2 5 2 2" xfId="28747" xr:uid="{00000000-0005-0000-0000-00009A290000}"/>
    <cellStyle name="Comma 9 2 2 5 3" xfId="23705" xr:uid="{00000000-0005-0000-0000-00009B290000}"/>
    <cellStyle name="Comma 9 2 2 6" xfId="6852" xr:uid="{00000000-0005-0000-0000-00009C290000}"/>
    <cellStyle name="Comma 9 2 2 6 2" xfId="13404" xr:uid="{00000000-0005-0000-0000-00009D290000}"/>
    <cellStyle name="Comma 9 2 2 6 2 2" xfId="26139" xr:uid="{00000000-0005-0000-0000-00009E290000}"/>
    <cellStyle name="Comma 9 2 2 6 3" xfId="21583" xr:uid="{00000000-0005-0000-0000-00009F290000}"/>
    <cellStyle name="Comma 9 2 2 7" xfId="12341" xr:uid="{00000000-0005-0000-0000-0000A0290000}"/>
    <cellStyle name="Comma 9 2 2 7 2" xfId="25087" xr:uid="{00000000-0005-0000-0000-0000A1290000}"/>
    <cellStyle name="Comma 9 2 2 8" xfId="17796" xr:uid="{00000000-0005-0000-0000-0000A2290000}"/>
    <cellStyle name="Comma 9 2 2 9" xfId="31132" xr:uid="{00000000-0005-0000-0000-0000A3290000}"/>
    <cellStyle name="Comma 9 2 20" xfId="4277" xr:uid="{00000000-0005-0000-0000-0000A4290000}"/>
    <cellStyle name="Comma 9 2 20 2" xfId="6127" xr:uid="{00000000-0005-0000-0000-0000A5290000}"/>
    <cellStyle name="Comma 9 2 20 3" xfId="7968" xr:uid="{00000000-0005-0000-0000-0000A6290000}"/>
    <cellStyle name="Comma 9 2 20 3 2" xfId="14462" xr:uid="{00000000-0005-0000-0000-0000A7290000}"/>
    <cellStyle name="Comma 9 2 20 3 2 2" xfId="27147" xr:uid="{00000000-0005-0000-0000-0000A8290000}"/>
    <cellStyle name="Comma 9 2 20 3 3" xfId="22559" xr:uid="{00000000-0005-0000-0000-0000A9290000}"/>
    <cellStyle name="Comma 9 2 20 4" xfId="8891" xr:uid="{00000000-0005-0000-0000-0000AA290000}"/>
    <cellStyle name="Comma 9 2 20 4 2" xfId="15305" xr:uid="{00000000-0005-0000-0000-0000AB290000}"/>
    <cellStyle name="Comma 9 2 20 4 2 2" xfId="27957" xr:uid="{00000000-0005-0000-0000-0000AC290000}"/>
    <cellStyle name="Comma 9 2 20 4 3" xfId="22923" xr:uid="{00000000-0005-0000-0000-0000AD290000}"/>
    <cellStyle name="Comma 9 2 20 5" xfId="6841" xr:uid="{00000000-0005-0000-0000-0000AE290000}"/>
    <cellStyle name="Comma 9 2 20 5 2" xfId="13393" xr:uid="{00000000-0005-0000-0000-0000AF290000}"/>
    <cellStyle name="Comma 9 2 20 5 2 2" xfId="26128" xr:uid="{00000000-0005-0000-0000-0000B0290000}"/>
    <cellStyle name="Comma 9 2 20 5 3" xfId="21572" xr:uid="{00000000-0005-0000-0000-0000B1290000}"/>
    <cellStyle name="Comma 9 2 20 6" xfId="12330" xr:uid="{00000000-0005-0000-0000-0000B2290000}"/>
    <cellStyle name="Comma 9 2 20 6 2" xfId="25076" xr:uid="{00000000-0005-0000-0000-0000B3290000}"/>
    <cellStyle name="Comma 9 2 20 7" xfId="18788" xr:uid="{00000000-0005-0000-0000-0000B4290000}"/>
    <cellStyle name="Comma 9 2 20 8" xfId="21041" xr:uid="{00000000-0005-0000-0000-0000B5290000}"/>
    <cellStyle name="Comma 9 2 21" xfId="10611" xr:uid="{00000000-0005-0000-0000-0000B6290000}"/>
    <cellStyle name="Comma 9 2 21 2" xfId="16203" xr:uid="{00000000-0005-0000-0000-0000B7290000}"/>
    <cellStyle name="Comma 9 2 21 2 2" xfId="19229" xr:uid="{00000000-0005-0000-0000-0000B8290000}"/>
    <cellStyle name="Comma 9 2 21 2 3" xfId="32347" xr:uid="{00000000-0005-0000-0000-0000B9290000}"/>
    <cellStyle name="Comma 9 2 21 2 4" xfId="35365" xr:uid="{00000000-0005-0000-0000-0000BA290000}"/>
    <cellStyle name="Comma 9 2 21 3" xfId="17785" xr:uid="{00000000-0005-0000-0000-0000BB290000}"/>
    <cellStyle name="Comma 9 2 21 4" xfId="31121" xr:uid="{00000000-0005-0000-0000-0000BC290000}"/>
    <cellStyle name="Comma 9 2 21 5" xfId="34499" xr:uid="{00000000-0005-0000-0000-0000BD290000}"/>
    <cellStyle name="Comma 9 2 22" xfId="3166" xr:uid="{00000000-0005-0000-0000-0000BE290000}"/>
    <cellStyle name="Comma 9 2 3" xfId="4289" xr:uid="{00000000-0005-0000-0000-0000BF290000}"/>
    <cellStyle name="Comma 9 2 3 2" xfId="7980" xr:uid="{00000000-0005-0000-0000-0000C0290000}"/>
    <cellStyle name="Comma 9 2 3 2 2" xfId="14474" xr:uid="{00000000-0005-0000-0000-0000C1290000}"/>
    <cellStyle name="Comma 9 2 3 2 2 2" xfId="27159" xr:uid="{00000000-0005-0000-0000-0000C2290000}"/>
    <cellStyle name="Comma 9 2 3 2 3" xfId="19241" xr:uid="{00000000-0005-0000-0000-0000C3290000}"/>
    <cellStyle name="Comma 9 2 3 2 4" xfId="32359" xr:uid="{00000000-0005-0000-0000-0000C4290000}"/>
    <cellStyle name="Comma 9 2 3 2 5" xfId="35377" xr:uid="{00000000-0005-0000-0000-0000C5290000}"/>
    <cellStyle name="Comma 9 2 3 3" xfId="8903" xr:uid="{00000000-0005-0000-0000-0000C6290000}"/>
    <cellStyle name="Comma 9 2 3 3 2" xfId="15317" xr:uid="{00000000-0005-0000-0000-0000C7290000}"/>
    <cellStyle name="Comma 9 2 3 3 2 2" xfId="27969" xr:uid="{00000000-0005-0000-0000-0000C8290000}"/>
    <cellStyle name="Comma 9 2 3 3 3" xfId="22935" xr:uid="{00000000-0005-0000-0000-0000C9290000}"/>
    <cellStyle name="Comma 9 2 3 4" xfId="6853" xr:uid="{00000000-0005-0000-0000-0000CA290000}"/>
    <cellStyle name="Comma 9 2 3 4 2" xfId="13405" xr:uid="{00000000-0005-0000-0000-0000CB290000}"/>
    <cellStyle name="Comma 9 2 3 4 2 2" xfId="26140" xr:uid="{00000000-0005-0000-0000-0000CC290000}"/>
    <cellStyle name="Comma 9 2 3 4 3" xfId="21584" xr:uid="{00000000-0005-0000-0000-0000CD290000}"/>
    <cellStyle name="Comma 9 2 3 5" xfId="12342" xr:uid="{00000000-0005-0000-0000-0000CE290000}"/>
    <cellStyle name="Comma 9 2 3 5 2" xfId="25088" xr:uid="{00000000-0005-0000-0000-0000CF290000}"/>
    <cellStyle name="Comma 9 2 3 6" xfId="17797" xr:uid="{00000000-0005-0000-0000-0000D0290000}"/>
    <cellStyle name="Comma 9 2 3 7" xfId="31133" xr:uid="{00000000-0005-0000-0000-0000D1290000}"/>
    <cellStyle name="Comma 9 2 3 8" xfId="34511" xr:uid="{00000000-0005-0000-0000-0000D2290000}"/>
    <cellStyle name="Comma 9 2 4" xfId="4290" xr:uid="{00000000-0005-0000-0000-0000D3290000}"/>
    <cellStyle name="Comma 9 2 4 2" xfId="7981" xr:uid="{00000000-0005-0000-0000-0000D4290000}"/>
    <cellStyle name="Comma 9 2 4 2 2" xfId="14475" xr:uid="{00000000-0005-0000-0000-0000D5290000}"/>
    <cellStyle name="Comma 9 2 4 2 2 2" xfId="27160" xr:uid="{00000000-0005-0000-0000-0000D6290000}"/>
    <cellStyle name="Comma 9 2 4 2 3" xfId="19242" xr:uid="{00000000-0005-0000-0000-0000D7290000}"/>
    <cellStyle name="Comma 9 2 4 2 4" xfId="32360" xr:uid="{00000000-0005-0000-0000-0000D8290000}"/>
    <cellStyle name="Comma 9 2 4 2 5" xfId="35378" xr:uid="{00000000-0005-0000-0000-0000D9290000}"/>
    <cellStyle name="Comma 9 2 4 3" xfId="8904" xr:uid="{00000000-0005-0000-0000-0000DA290000}"/>
    <cellStyle name="Comma 9 2 4 3 2" xfId="15318" xr:uid="{00000000-0005-0000-0000-0000DB290000}"/>
    <cellStyle name="Comma 9 2 4 3 2 2" xfId="27970" xr:uid="{00000000-0005-0000-0000-0000DC290000}"/>
    <cellStyle name="Comma 9 2 4 3 3" xfId="22936" xr:uid="{00000000-0005-0000-0000-0000DD290000}"/>
    <cellStyle name="Comma 9 2 4 4" xfId="6854" xr:uid="{00000000-0005-0000-0000-0000DE290000}"/>
    <cellStyle name="Comma 9 2 4 4 2" xfId="13406" xr:uid="{00000000-0005-0000-0000-0000DF290000}"/>
    <cellStyle name="Comma 9 2 4 4 2 2" xfId="26141" xr:uid="{00000000-0005-0000-0000-0000E0290000}"/>
    <cellStyle name="Comma 9 2 4 4 3" xfId="21585" xr:uid="{00000000-0005-0000-0000-0000E1290000}"/>
    <cellStyle name="Comma 9 2 4 5" xfId="12343" xr:uid="{00000000-0005-0000-0000-0000E2290000}"/>
    <cellStyle name="Comma 9 2 4 5 2" xfId="25089" xr:uid="{00000000-0005-0000-0000-0000E3290000}"/>
    <cellStyle name="Comma 9 2 4 6" xfId="17798" xr:uid="{00000000-0005-0000-0000-0000E4290000}"/>
    <cellStyle name="Comma 9 2 4 7" xfId="31134" xr:uid="{00000000-0005-0000-0000-0000E5290000}"/>
    <cellStyle name="Comma 9 2 4 8" xfId="34512" xr:uid="{00000000-0005-0000-0000-0000E6290000}"/>
    <cellStyle name="Comma 9 2 5" xfId="4291" xr:uid="{00000000-0005-0000-0000-0000E7290000}"/>
    <cellStyle name="Comma 9 2 5 2" xfId="7982" xr:uid="{00000000-0005-0000-0000-0000E8290000}"/>
    <cellStyle name="Comma 9 2 5 2 2" xfId="14476" xr:uid="{00000000-0005-0000-0000-0000E9290000}"/>
    <cellStyle name="Comma 9 2 5 2 2 2" xfId="27161" xr:uid="{00000000-0005-0000-0000-0000EA290000}"/>
    <cellStyle name="Comma 9 2 5 2 3" xfId="19243" xr:uid="{00000000-0005-0000-0000-0000EB290000}"/>
    <cellStyle name="Comma 9 2 5 2 4" xfId="32361" xr:uid="{00000000-0005-0000-0000-0000EC290000}"/>
    <cellStyle name="Comma 9 2 5 2 5" xfId="35379" xr:uid="{00000000-0005-0000-0000-0000ED290000}"/>
    <cellStyle name="Comma 9 2 5 3" xfId="8905" xr:uid="{00000000-0005-0000-0000-0000EE290000}"/>
    <cellStyle name="Comma 9 2 5 3 2" xfId="15319" xr:uid="{00000000-0005-0000-0000-0000EF290000}"/>
    <cellStyle name="Comma 9 2 5 3 2 2" xfId="27971" xr:uid="{00000000-0005-0000-0000-0000F0290000}"/>
    <cellStyle name="Comma 9 2 5 3 3" xfId="22937" xr:uid="{00000000-0005-0000-0000-0000F1290000}"/>
    <cellStyle name="Comma 9 2 5 4" xfId="6855" xr:uid="{00000000-0005-0000-0000-0000F2290000}"/>
    <cellStyle name="Comma 9 2 5 4 2" xfId="13407" xr:uid="{00000000-0005-0000-0000-0000F3290000}"/>
    <cellStyle name="Comma 9 2 5 4 2 2" xfId="26142" xr:uid="{00000000-0005-0000-0000-0000F4290000}"/>
    <cellStyle name="Comma 9 2 5 4 3" xfId="21586" xr:uid="{00000000-0005-0000-0000-0000F5290000}"/>
    <cellStyle name="Comma 9 2 5 5" xfId="12344" xr:uid="{00000000-0005-0000-0000-0000F6290000}"/>
    <cellStyle name="Comma 9 2 5 5 2" xfId="25090" xr:uid="{00000000-0005-0000-0000-0000F7290000}"/>
    <cellStyle name="Comma 9 2 5 6" xfId="17799" xr:uid="{00000000-0005-0000-0000-0000F8290000}"/>
    <cellStyle name="Comma 9 2 5 7" xfId="31135" xr:uid="{00000000-0005-0000-0000-0000F9290000}"/>
    <cellStyle name="Comma 9 2 5 8" xfId="34513" xr:uid="{00000000-0005-0000-0000-0000FA290000}"/>
    <cellStyle name="Comma 9 2 6" xfId="4292" xr:uid="{00000000-0005-0000-0000-0000FB290000}"/>
    <cellStyle name="Comma 9 2 6 2" xfId="7983" xr:uid="{00000000-0005-0000-0000-0000FC290000}"/>
    <cellStyle name="Comma 9 2 6 2 2" xfId="14477" xr:uid="{00000000-0005-0000-0000-0000FD290000}"/>
    <cellStyle name="Comma 9 2 6 2 2 2" xfId="27162" xr:uid="{00000000-0005-0000-0000-0000FE290000}"/>
    <cellStyle name="Comma 9 2 6 2 3" xfId="19244" xr:uid="{00000000-0005-0000-0000-0000FF290000}"/>
    <cellStyle name="Comma 9 2 6 2 4" xfId="32362" xr:uid="{00000000-0005-0000-0000-0000002A0000}"/>
    <cellStyle name="Comma 9 2 6 2 5" xfId="35380" xr:uid="{00000000-0005-0000-0000-0000012A0000}"/>
    <cellStyle name="Comma 9 2 6 3" xfId="8906" xr:uid="{00000000-0005-0000-0000-0000022A0000}"/>
    <cellStyle name="Comma 9 2 6 3 2" xfId="15320" xr:uid="{00000000-0005-0000-0000-0000032A0000}"/>
    <cellStyle name="Comma 9 2 6 3 2 2" xfId="27972" xr:uid="{00000000-0005-0000-0000-0000042A0000}"/>
    <cellStyle name="Comma 9 2 6 3 3" xfId="22938" xr:uid="{00000000-0005-0000-0000-0000052A0000}"/>
    <cellStyle name="Comma 9 2 6 4" xfId="6856" xr:uid="{00000000-0005-0000-0000-0000062A0000}"/>
    <cellStyle name="Comma 9 2 6 4 2" xfId="13408" xr:uid="{00000000-0005-0000-0000-0000072A0000}"/>
    <cellStyle name="Comma 9 2 6 4 2 2" xfId="26143" xr:uid="{00000000-0005-0000-0000-0000082A0000}"/>
    <cellStyle name="Comma 9 2 6 4 3" xfId="21587" xr:uid="{00000000-0005-0000-0000-0000092A0000}"/>
    <cellStyle name="Comma 9 2 6 5" xfId="12345" xr:uid="{00000000-0005-0000-0000-00000A2A0000}"/>
    <cellStyle name="Comma 9 2 6 5 2" xfId="25091" xr:uid="{00000000-0005-0000-0000-00000B2A0000}"/>
    <cellStyle name="Comma 9 2 6 6" xfId="17800" xr:uid="{00000000-0005-0000-0000-00000C2A0000}"/>
    <cellStyle name="Comma 9 2 6 7" xfId="31136" xr:uid="{00000000-0005-0000-0000-00000D2A0000}"/>
    <cellStyle name="Comma 9 2 6 8" xfId="34514" xr:uid="{00000000-0005-0000-0000-00000E2A0000}"/>
    <cellStyle name="Comma 9 2 7" xfId="4293" xr:uid="{00000000-0005-0000-0000-00000F2A0000}"/>
    <cellStyle name="Comma 9 2 7 2" xfId="7984" xr:uid="{00000000-0005-0000-0000-0000102A0000}"/>
    <cellStyle name="Comma 9 2 7 2 2" xfId="14478" xr:uid="{00000000-0005-0000-0000-0000112A0000}"/>
    <cellStyle name="Comma 9 2 7 2 2 2" xfId="27163" xr:uid="{00000000-0005-0000-0000-0000122A0000}"/>
    <cellStyle name="Comma 9 2 7 2 3" xfId="19245" xr:uid="{00000000-0005-0000-0000-0000132A0000}"/>
    <cellStyle name="Comma 9 2 7 2 4" xfId="32363" xr:uid="{00000000-0005-0000-0000-0000142A0000}"/>
    <cellStyle name="Comma 9 2 7 2 5" xfId="35381" xr:uid="{00000000-0005-0000-0000-0000152A0000}"/>
    <cellStyle name="Comma 9 2 7 3" xfId="8907" xr:uid="{00000000-0005-0000-0000-0000162A0000}"/>
    <cellStyle name="Comma 9 2 7 3 2" xfId="15321" xr:uid="{00000000-0005-0000-0000-0000172A0000}"/>
    <cellStyle name="Comma 9 2 7 3 2 2" xfId="27973" xr:uid="{00000000-0005-0000-0000-0000182A0000}"/>
    <cellStyle name="Comma 9 2 7 3 3" xfId="22939" xr:uid="{00000000-0005-0000-0000-0000192A0000}"/>
    <cellStyle name="Comma 9 2 7 4" xfId="6857" xr:uid="{00000000-0005-0000-0000-00001A2A0000}"/>
    <cellStyle name="Comma 9 2 7 4 2" xfId="13409" xr:uid="{00000000-0005-0000-0000-00001B2A0000}"/>
    <cellStyle name="Comma 9 2 7 4 2 2" xfId="26144" xr:uid="{00000000-0005-0000-0000-00001C2A0000}"/>
    <cellStyle name="Comma 9 2 7 4 3" xfId="21588" xr:uid="{00000000-0005-0000-0000-00001D2A0000}"/>
    <cellStyle name="Comma 9 2 7 5" xfId="12346" xr:uid="{00000000-0005-0000-0000-00001E2A0000}"/>
    <cellStyle name="Comma 9 2 7 5 2" xfId="25092" xr:uid="{00000000-0005-0000-0000-00001F2A0000}"/>
    <cellStyle name="Comma 9 2 7 6" xfId="17801" xr:uid="{00000000-0005-0000-0000-0000202A0000}"/>
    <cellStyle name="Comma 9 2 7 7" xfId="31137" xr:uid="{00000000-0005-0000-0000-0000212A0000}"/>
    <cellStyle name="Comma 9 2 7 8" xfId="34515" xr:uid="{00000000-0005-0000-0000-0000222A0000}"/>
    <cellStyle name="Comma 9 2 8" xfId="4294" xr:uid="{00000000-0005-0000-0000-0000232A0000}"/>
    <cellStyle name="Comma 9 2 8 2" xfId="7985" xr:uid="{00000000-0005-0000-0000-0000242A0000}"/>
    <cellStyle name="Comma 9 2 8 2 2" xfId="14479" xr:uid="{00000000-0005-0000-0000-0000252A0000}"/>
    <cellStyle name="Comma 9 2 8 2 2 2" xfId="27164" xr:uid="{00000000-0005-0000-0000-0000262A0000}"/>
    <cellStyle name="Comma 9 2 8 2 3" xfId="19246" xr:uid="{00000000-0005-0000-0000-0000272A0000}"/>
    <cellStyle name="Comma 9 2 8 2 4" xfId="32364" xr:uid="{00000000-0005-0000-0000-0000282A0000}"/>
    <cellStyle name="Comma 9 2 8 2 5" xfId="35382" xr:uid="{00000000-0005-0000-0000-0000292A0000}"/>
    <cellStyle name="Comma 9 2 8 3" xfId="8908" xr:uid="{00000000-0005-0000-0000-00002A2A0000}"/>
    <cellStyle name="Comma 9 2 8 3 2" xfId="15322" xr:uid="{00000000-0005-0000-0000-00002B2A0000}"/>
    <cellStyle name="Comma 9 2 8 3 2 2" xfId="27974" xr:uid="{00000000-0005-0000-0000-00002C2A0000}"/>
    <cellStyle name="Comma 9 2 8 3 3" xfId="22940" xr:uid="{00000000-0005-0000-0000-00002D2A0000}"/>
    <cellStyle name="Comma 9 2 8 4" xfId="6858" xr:uid="{00000000-0005-0000-0000-00002E2A0000}"/>
    <cellStyle name="Comma 9 2 8 4 2" xfId="13410" xr:uid="{00000000-0005-0000-0000-00002F2A0000}"/>
    <cellStyle name="Comma 9 2 8 4 2 2" xfId="26145" xr:uid="{00000000-0005-0000-0000-0000302A0000}"/>
    <cellStyle name="Comma 9 2 8 4 3" xfId="21589" xr:uid="{00000000-0005-0000-0000-0000312A0000}"/>
    <cellStyle name="Comma 9 2 8 5" xfId="12347" xr:uid="{00000000-0005-0000-0000-0000322A0000}"/>
    <cellStyle name="Comma 9 2 8 5 2" xfId="25093" xr:uid="{00000000-0005-0000-0000-0000332A0000}"/>
    <cellStyle name="Comma 9 2 8 6" xfId="17802" xr:uid="{00000000-0005-0000-0000-0000342A0000}"/>
    <cellStyle name="Comma 9 2 8 7" xfId="31138" xr:uid="{00000000-0005-0000-0000-0000352A0000}"/>
    <cellStyle name="Comma 9 2 8 8" xfId="34516" xr:uid="{00000000-0005-0000-0000-0000362A0000}"/>
    <cellStyle name="Comma 9 2 9" xfId="4295" xr:uid="{00000000-0005-0000-0000-0000372A0000}"/>
    <cellStyle name="Comma 9 2 9 2" xfId="7986" xr:uid="{00000000-0005-0000-0000-0000382A0000}"/>
    <cellStyle name="Comma 9 2 9 2 2" xfId="14480" xr:uid="{00000000-0005-0000-0000-0000392A0000}"/>
    <cellStyle name="Comma 9 2 9 2 2 2" xfId="27165" xr:uid="{00000000-0005-0000-0000-00003A2A0000}"/>
    <cellStyle name="Comma 9 2 9 2 3" xfId="19247" xr:uid="{00000000-0005-0000-0000-00003B2A0000}"/>
    <cellStyle name="Comma 9 2 9 2 4" xfId="32365" xr:uid="{00000000-0005-0000-0000-00003C2A0000}"/>
    <cellStyle name="Comma 9 2 9 2 5" xfId="35383" xr:uid="{00000000-0005-0000-0000-00003D2A0000}"/>
    <cellStyle name="Comma 9 2 9 3" xfId="8909" xr:uid="{00000000-0005-0000-0000-00003E2A0000}"/>
    <cellStyle name="Comma 9 2 9 3 2" xfId="15323" xr:uid="{00000000-0005-0000-0000-00003F2A0000}"/>
    <cellStyle name="Comma 9 2 9 3 2 2" xfId="27975" xr:uid="{00000000-0005-0000-0000-0000402A0000}"/>
    <cellStyle name="Comma 9 2 9 3 3" xfId="22941" xr:uid="{00000000-0005-0000-0000-0000412A0000}"/>
    <cellStyle name="Comma 9 2 9 4" xfId="6859" xr:uid="{00000000-0005-0000-0000-0000422A0000}"/>
    <cellStyle name="Comma 9 2 9 4 2" xfId="13411" xr:uid="{00000000-0005-0000-0000-0000432A0000}"/>
    <cellStyle name="Comma 9 2 9 4 2 2" xfId="26146" xr:uid="{00000000-0005-0000-0000-0000442A0000}"/>
    <cellStyle name="Comma 9 2 9 4 3" xfId="21590" xr:uid="{00000000-0005-0000-0000-0000452A0000}"/>
    <cellStyle name="Comma 9 2 9 5" xfId="12348" xr:uid="{00000000-0005-0000-0000-0000462A0000}"/>
    <cellStyle name="Comma 9 2 9 5 2" xfId="25094" xr:uid="{00000000-0005-0000-0000-0000472A0000}"/>
    <cellStyle name="Comma 9 2 9 6" xfId="17803" xr:uid="{00000000-0005-0000-0000-0000482A0000}"/>
    <cellStyle name="Comma 9 2 9 7" xfId="31139" xr:uid="{00000000-0005-0000-0000-0000492A0000}"/>
    <cellStyle name="Comma 9 2 9 8" xfId="34517" xr:uid="{00000000-0005-0000-0000-00004A2A0000}"/>
    <cellStyle name="Comma 9 3" xfId="989" xr:uid="{00000000-0005-0000-0000-00004B2A0000}"/>
    <cellStyle name="Comma 9 3 2" xfId="6274" xr:uid="{00000000-0005-0000-0000-00004C2A0000}"/>
    <cellStyle name="Comma 9 3 3" xfId="11278" xr:uid="{00000000-0005-0000-0000-00004D2A0000}"/>
    <cellStyle name="Comma 9 3 3 2" xfId="16620" xr:uid="{00000000-0005-0000-0000-00004E2A0000}"/>
    <cellStyle name="Comma 9 3 3 2 2" xfId="29156" xr:uid="{00000000-0005-0000-0000-00004F2A0000}"/>
    <cellStyle name="Comma 9 3 3 3" xfId="24064" xr:uid="{00000000-0005-0000-0000-0000502A0000}"/>
    <cellStyle name="Comma 9 3 4" xfId="18666" xr:uid="{00000000-0005-0000-0000-0000512A0000}"/>
    <cellStyle name="Comma 9 3 5" xfId="6043" xr:uid="{00000000-0005-0000-0000-0000522A0000}"/>
    <cellStyle name="Comma 9 4" xfId="1511" xr:uid="{00000000-0005-0000-0000-0000532A0000}"/>
    <cellStyle name="Comma 9 4 2" xfId="6126" xr:uid="{00000000-0005-0000-0000-0000542A0000}"/>
    <cellStyle name="Comma 9 4 3" xfId="10502" xr:uid="{00000000-0005-0000-0000-0000552A0000}"/>
    <cellStyle name="Comma 9 4 3 2" xfId="16164" xr:uid="{00000000-0005-0000-0000-0000562A0000}"/>
    <cellStyle name="Comma 9 4 3 2 2" xfId="28786" xr:uid="{00000000-0005-0000-0000-0000572A0000}"/>
    <cellStyle name="Comma 9 4 3 3" xfId="23739" xr:uid="{00000000-0005-0000-0000-0000582A0000}"/>
    <cellStyle name="Comma 9 4 4" xfId="18901" xr:uid="{00000000-0005-0000-0000-0000592A0000}"/>
    <cellStyle name="Comma 9 4 5" xfId="4276" xr:uid="{00000000-0005-0000-0000-00005A2A0000}"/>
    <cellStyle name="Comma 9 4 6" xfId="37601" xr:uid="{00000000-0005-0000-0000-00005B2A0000}"/>
    <cellStyle name="Comma 9 5" xfId="9731" xr:uid="{00000000-0005-0000-0000-00005C2A0000}"/>
    <cellStyle name="Comma 9 5 2" xfId="18914" xr:uid="{00000000-0005-0000-0000-00005D2A0000}"/>
    <cellStyle name="Comma 9 6" xfId="17784" xr:uid="{00000000-0005-0000-0000-00005E2A0000}"/>
    <cellStyle name="Comma 90" xfId="265" xr:uid="{00000000-0005-0000-0000-00005F2A0000}"/>
    <cellStyle name="Comma 90 2" xfId="552" xr:uid="{00000000-0005-0000-0000-0000602A0000}"/>
    <cellStyle name="Comma 90 3" xfId="1185" xr:uid="{00000000-0005-0000-0000-0000612A0000}"/>
    <cellStyle name="Comma 90 4" xfId="37602" xr:uid="{00000000-0005-0000-0000-0000622A0000}"/>
    <cellStyle name="Comma 91" xfId="266" xr:uid="{00000000-0005-0000-0000-0000632A0000}"/>
    <cellStyle name="Comma 91 2" xfId="553" xr:uid="{00000000-0005-0000-0000-0000642A0000}"/>
    <cellStyle name="Comma 91 3" xfId="1186" xr:uid="{00000000-0005-0000-0000-0000652A0000}"/>
    <cellStyle name="Comma 91 4" xfId="37603" xr:uid="{00000000-0005-0000-0000-0000662A0000}"/>
    <cellStyle name="Comma 92" xfId="267" xr:uid="{00000000-0005-0000-0000-0000672A0000}"/>
    <cellStyle name="Comma 92 2" xfId="554" xr:uid="{00000000-0005-0000-0000-0000682A0000}"/>
    <cellStyle name="Comma 92 3" xfId="1187" xr:uid="{00000000-0005-0000-0000-0000692A0000}"/>
    <cellStyle name="Comma 92 4" xfId="37604" xr:uid="{00000000-0005-0000-0000-00006A2A0000}"/>
    <cellStyle name="Comma 93" xfId="268" xr:uid="{00000000-0005-0000-0000-00006B2A0000}"/>
    <cellStyle name="Comma 93 2" xfId="1188" xr:uid="{00000000-0005-0000-0000-00006C2A0000}"/>
    <cellStyle name="Comma 93 2 2" xfId="18667" xr:uid="{00000000-0005-0000-0000-00006D2A0000}"/>
    <cellStyle name="Comma 93 3" xfId="19062" xr:uid="{00000000-0005-0000-0000-00006E2A0000}"/>
    <cellStyle name="Comma 93 4" xfId="9732" xr:uid="{00000000-0005-0000-0000-00006F2A0000}"/>
    <cellStyle name="Comma 94" xfId="18" xr:uid="{00000000-0005-0000-0000-0000702A0000}"/>
    <cellStyle name="Comma 94 2" xfId="269" xr:uid="{00000000-0005-0000-0000-0000712A0000}"/>
    <cellStyle name="Comma 94 3" xfId="1189" xr:uid="{00000000-0005-0000-0000-0000722A0000}"/>
    <cellStyle name="Comma 94 3 2" xfId="19063" xr:uid="{00000000-0005-0000-0000-0000732A0000}"/>
    <cellStyle name="Comma 94 4" xfId="9733" xr:uid="{00000000-0005-0000-0000-0000742A0000}"/>
    <cellStyle name="Comma 94 4 2" xfId="37417" xr:uid="{00000000-0005-0000-0000-0000752A0000}"/>
    <cellStyle name="Comma 94 4 3" xfId="37895" xr:uid="{00000000-0005-0000-0000-0000762A0000}"/>
    <cellStyle name="Comma 95" xfId="270" xr:uid="{00000000-0005-0000-0000-0000772A0000}"/>
    <cellStyle name="Comma 95 2" xfId="1190" xr:uid="{00000000-0005-0000-0000-0000782A0000}"/>
    <cellStyle name="Comma 95 2 2" xfId="18668" xr:uid="{00000000-0005-0000-0000-0000792A0000}"/>
    <cellStyle name="Comma 95 3" xfId="19064" xr:uid="{00000000-0005-0000-0000-00007A2A0000}"/>
    <cellStyle name="Comma 95 4" xfId="9734" xr:uid="{00000000-0005-0000-0000-00007B2A0000}"/>
    <cellStyle name="Comma 96" xfId="271" xr:uid="{00000000-0005-0000-0000-00007C2A0000}"/>
    <cellStyle name="Comma 96 2" xfId="1191" xr:uid="{00000000-0005-0000-0000-00007D2A0000}"/>
    <cellStyle name="Comma 96 2 2" xfId="18669" xr:uid="{00000000-0005-0000-0000-00007E2A0000}"/>
    <cellStyle name="Comma 96 3" xfId="19065" xr:uid="{00000000-0005-0000-0000-00007F2A0000}"/>
    <cellStyle name="Comma 96 4" xfId="9735" xr:uid="{00000000-0005-0000-0000-0000802A0000}"/>
    <cellStyle name="Comma 97" xfId="272" xr:uid="{00000000-0005-0000-0000-0000812A0000}"/>
    <cellStyle name="Comma 97 2" xfId="1192" xr:uid="{00000000-0005-0000-0000-0000822A0000}"/>
    <cellStyle name="Comma 97 2 2" xfId="18670" xr:uid="{00000000-0005-0000-0000-0000832A0000}"/>
    <cellStyle name="Comma 97 3" xfId="19066" xr:uid="{00000000-0005-0000-0000-0000842A0000}"/>
    <cellStyle name="Comma 97 4" xfId="9736" xr:uid="{00000000-0005-0000-0000-0000852A0000}"/>
    <cellStyle name="Comma 98" xfId="273" xr:uid="{00000000-0005-0000-0000-0000862A0000}"/>
    <cellStyle name="Comma 98 2" xfId="1193" xr:uid="{00000000-0005-0000-0000-0000872A0000}"/>
    <cellStyle name="Comma 98 2 2" xfId="18671" xr:uid="{00000000-0005-0000-0000-0000882A0000}"/>
    <cellStyle name="Comma 98 3" xfId="19067" xr:uid="{00000000-0005-0000-0000-0000892A0000}"/>
    <cellStyle name="Comma 98 4" xfId="9737" xr:uid="{00000000-0005-0000-0000-00008A2A0000}"/>
    <cellStyle name="Comma 99" xfId="274" xr:uid="{00000000-0005-0000-0000-00008B2A0000}"/>
    <cellStyle name="Comma 99 2" xfId="1194" xr:uid="{00000000-0005-0000-0000-00008C2A0000}"/>
    <cellStyle name="Comma 99 2 2" xfId="18672" xr:uid="{00000000-0005-0000-0000-00008D2A0000}"/>
    <cellStyle name="Comma 99 3" xfId="19068" xr:uid="{00000000-0005-0000-0000-00008E2A0000}"/>
    <cellStyle name="Comma 99 4" xfId="9738" xr:uid="{00000000-0005-0000-0000-00008F2A0000}"/>
    <cellStyle name="comma zerodec" xfId="4296" xr:uid="{00000000-0005-0000-0000-0000902A0000}"/>
    <cellStyle name="Comma0" xfId="275" xr:uid="{00000000-0005-0000-0000-0000912A0000}"/>
    <cellStyle name="Comma0 2" xfId="9739" xr:uid="{00000000-0005-0000-0000-0000922A0000}"/>
    <cellStyle name="Comma0 3" xfId="17804" xr:uid="{00000000-0005-0000-0000-0000932A0000}"/>
    <cellStyle name="Comma0 4" xfId="4297" xr:uid="{00000000-0005-0000-0000-0000942A0000}"/>
    <cellStyle name="Comma1" xfId="4298" xr:uid="{00000000-0005-0000-0000-0000952A0000}"/>
    <cellStyle name="Comma2" xfId="4299" xr:uid="{00000000-0005-0000-0000-0000962A0000}"/>
    <cellStyle name="Comments" xfId="4300" xr:uid="{00000000-0005-0000-0000-0000972A0000}"/>
    <cellStyle name="Constant" xfId="6204" xr:uid="{00000000-0005-0000-0000-0000982A0000}"/>
    <cellStyle name="Constant 10" xfId="12286" xr:uid="{00000000-0005-0000-0000-0000992A0000}"/>
    <cellStyle name="Constant 10 2" xfId="25032" xr:uid="{00000000-0005-0000-0000-00009A2A0000}"/>
    <cellStyle name="Constant 11" xfId="17266" xr:uid="{00000000-0005-0000-0000-00009B2A0000}"/>
    <cellStyle name="Constant 11 2" xfId="29797" xr:uid="{00000000-0005-0000-0000-00009C2A0000}"/>
    <cellStyle name="Constant 12" xfId="17304" xr:uid="{00000000-0005-0000-0000-00009D2A0000}"/>
    <cellStyle name="Constant 12 2" xfId="29835" xr:uid="{00000000-0005-0000-0000-00009E2A0000}"/>
    <cellStyle name="Constant 13" xfId="17365" xr:uid="{00000000-0005-0000-0000-00009F2A0000}"/>
    <cellStyle name="Constant 13 2" xfId="29896" xr:uid="{00000000-0005-0000-0000-0000A02A0000}"/>
    <cellStyle name="Constant 2" xfId="6381" xr:uid="{00000000-0005-0000-0000-0000A12A0000}"/>
    <cellStyle name="Constant 2 10" xfId="15951" xr:uid="{00000000-0005-0000-0000-0000A22A0000}"/>
    <cellStyle name="Constant 2 10 2" xfId="28591" xr:uid="{00000000-0005-0000-0000-0000A32A0000}"/>
    <cellStyle name="Constant 2 11" xfId="12247" xr:uid="{00000000-0005-0000-0000-0000A42A0000}"/>
    <cellStyle name="Constant 2 11 2" xfId="24993" xr:uid="{00000000-0005-0000-0000-0000A52A0000}"/>
    <cellStyle name="Constant 2 12" xfId="12259" xr:uid="{00000000-0005-0000-0000-0000A62A0000}"/>
    <cellStyle name="Constant 2 12 2" xfId="25005" xr:uid="{00000000-0005-0000-0000-0000A72A0000}"/>
    <cellStyle name="Constant 2 2" xfId="9571" xr:uid="{00000000-0005-0000-0000-0000A82A0000}"/>
    <cellStyle name="Constant 2 2 10" xfId="12098" xr:uid="{00000000-0005-0000-0000-0000A92A0000}"/>
    <cellStyle name="Constant 2 2 10 2" xfId="24843" xr:uid="{00000000-0005-0000-0000-0000AA2A0000}"/>
    <cellStyle name="Constant 2 2 2" xfId="11784" xr:uid="{00000000-0005-0000-0000-0000AB2A0000}"/>
    <cellStyle name="Constant 2 2 2 10" xfId="15161" xr:uid="{00000000-0005-0000-0000-0000AC2A0000}"/>
    <cellStyle name="Constant 2 2 2 10 2" xfId="27825" xr:uid="{00000000-0005-0000-0000-0000AD2A0000}"/>
    <cellStyle name="Constant 2 2 2 11" xfId="17386" xr:uid="{00000000-0005-0000-0000-0000AE2A0000}"/>
    <cellStyle name="Constant 2 2 2 11 2" xfId="29917" xr:uid="{00000000-0005-0000-0000-0000AF2A0000}"/>
    <cellStyle name="Constant 2 2 2 12" xfId="12358" xr:uid="{00000000-0005-0000-0000-0000B02A0000}"/>
    <cellStyle name="Constant 2 2 2 12 2" xfId="25104" xr:uid="{00000000-0005-0000-0000-0000B12A0000}"/>
    <cellStyle name="Constant 2 2 2 13" xfId="24534" xr:uid="{00000000-0005-0000-0000-0000B22A0000}"/>
    <cellStyle name="Constant 2 2 2 2" xfId="17016" xr:uid="{00000000-0005-0000-0000-0000B32A0000}"/>
    <cellStyle name="Constant 2 2 2 2 2" xfId="29549" xr:uid="{00000000-0005-0000-0000-0000B42A0000}"/>
    <cellStyle name="Constant 2 2 2 3" xfId="17378" xr:uid="{00000000-0005-0000-0000-0000B52A0000}"/>
    <cellStyle name="Constant 2 2 2 3 2" xfId="29909" xr:uid="{00000000-0005-0000-0000-0000B62A0000}"/>
    <cellStyle name="Constant 2 2 2 4" xfId="17284" xr:uid="{00000000-0005-0000-0000-0000B72A0000}"/>
    <cellStyle name="Constant 2 2 2 4 2" xfId="29815" xr:uid="{00000000-0005-0000-0000-0000B82A0000}"/>
    <cellStyle name="Constant 2 2 2 5" xfId="17313" xr:uid="{00000000-0005-0000-0000-0000B92A0000}"/>
    <cellStyle name="Constant 2 2 2 5 2" xfId="29844" xr:uid="{00000000-0005-0000-0000-0000BA2A0000}"/>
    <cellStyle name="Constant 2 2 2 6" xfId="17222" xr:uid="{00000000-0005-0000-0000-0000BB2A0000}"/>
    <cellStyle name="Constant 2 2 2 6 2" xfId="29753" xr:uid="{00000000-0005-0000-0000-0000BC2A0000}"/>
    <cellStyle name="Constant 2 2 2 7" xfId="12281" xr:uid="{00000000-0005-0000-0000-0000BD2A0000}"/>
    <cellStyle name="Constant 2 2 2 7 2" xfId="25027" xr:uid="{00000000-0005-0000-0000-0000BE2A0000}"/>
    <cellStyle name="Constant 2 2 2 8" xfId="12993" xr:uid="{00000000-0005-0000-0000-0000BF2A0000}"/>
    <cellStyle name="Constant 2 2 2 8 2" xfId="25739" xr:uid="{00000000-0005-0000-0000-0000C02A0000}"/>
    <cellStyle name="Constant 2 2 2 9" xfId="17179" xr:uid="{00000000-0005-0000-0000-0000C12A0000}"/>
    <cellStyle name="Constant 2 2 2 9 2" xfId="29710" xr:uid="{00000000-0005-0000-0000-0000C22A0000}"/>
    <cellStyle name="Constant 2 2 3" xfId="11873" xr:uid="{00000000-0005-0000-0000-0000C32A0000}"/>
    <cellStyle name="Constant 2 2 3 10" xfId="12075" xr:uid="{00000000-0005-0000-0000-0000C42A0000}"/>
    <cellStyle name="Constant 2 2 3 10 2" xfId="24820" xr:uid="{00000000-0005-0000-0000-0000C52A0000}"/>
    <cellStyle name="Constant 2 2 3 11" xfId="12210" xr:uid="{00000000-0005-0000-0000-0000C62A0000}"/>
    <cellStyle name="Constant 2 2 3 11 2" xfId="24956" xr:uid="{00000000-0005-0000-0000-0000C72A0000}"/>
    <cellStyle name="Constant 2 2 3 12" xfId="17243" xr:uid="{00000000-0005-0000-0000-0000C82A0000}"/>
    <cellStyle name="Constant 2 2 3 12 2" xfId="29774" xr:uid="{00000000-0005-0000-0000-0000C92A0000}"/>
    <cellStyle name="Constant 2 2 3 13" xfId="24622" xr:uid="{00000000-0005-0000-0000-0000CA2A0000}"/>
    <cellStyle name="Constant 2 2 3 2" xfId="17074" xr:uid="{00000000-0005-0000-0000-0000CB2A0000}"/>
    <cellStyle name="Constant 2 2 3 2 2" xfId="29605" xr:uid="{00000000-0005-0000-0000-0000CC2A0000}"/>
    <cellStyle name="Constant 2 2 3 3" xfId="17389" xr:uid="{00000000-0005-0000-0000-0000CD2A0000}"/>
    <cellStyle name="Constant 2 2 3 3 2" xfId="29920" xr:uid="{00000000-0005-0000-0000-0000CE2A0000}"/>
    <cellStyle name="Constant 2 2 3 4" xfId="16386" xr:uid="{00000000-0005-0000-0000-0000CF2A0000}"/>
    <cellStyle name="Constant 2 2 3 4 2" xfId="28928" xr:uid="{00000000-0005-0000-0000-0000D02A0000}"/>
    <cellStyle name="Constant 2 2 3 5" xfId="12121" xr:uid="{00000000-0005-0000-0000-0000D12A0000}"/>
    <cellStyle name="Constant 2 2 3 5 2" xfId="24866" xr:uid="{00000000-0005-0000-0000-0000D22A0000}"/>
    <cellStyle name="Constant 2 2 3 6" xfId="15974" xr:uid="{00000000-0005-0000-0000-0000D32A0000}"/>
    <cellStyle name="Constant 2 2 3 6 2" xfId="28610" xr:uid="{00000000-0005-0000-0000-0000D42A0000}"/>
    <cellStyle name="Constant 2 2 3 7" xfId="12539" xr:uid="{00000000-0005-0000-0000-0000D52A0000}"/>
    <cellStyle name="Constant 2 2 3 7 2" xfId="25285" xr:uid="{00000000-0005-0000-0000-0000D62A0000}"/>
    <cellStyle name="Constant 2 2 3 8" xfId="17281" xr:uid="{00000000-0005-0000-0000-0000D72A0000}"/>
    <cellStyle name="Constant 2 2 3 8 2" xfId="29812" xr:uid="{00000000-0005-0000-0000-0000D82A0000}"/>
    <cellStyle name="Constant 2 2 3 9" xfId="16089" xr:uid="{00000000-0005-0000-0000-0000D92A0000}"/>
    <cellStyle name="Constant 2 2 3 9 2" xfId="28716" xr:uid="{00000000-0005-0000-0000-0000DA2A0000}"/>
    <cellStyle name="Constant 2 2 4" xfId="17254" xr:uid="{00000000-0005-0000-0000-0000DB2A0000}"/>
    <cellStyle name="Constant 2 2 4 2" xfId="29785" xr:uid="{00000000-0005-0000-0000-0000DC2A0000}"/>
    <cellStyle name="Constant 2 2 5" xfId="15899" xr:uid="{00000000-0005-0000-0000-0000DD2A0000}"/>
    <cellStyle name="Constant 2 2 5 2" xfId="28540" xr:uid="{00000000-0005-0000-0000-0000DE2A0000}"/>
    <cellStyle name="Constant 2 2 6" xfId="12242" xr:uid="{00000000-0005-0000-0000-0000DF2A0000}"/>
    <cellStyle name="Constant 2 2 6 2" xfId="24988" xr:uid="{00000000-0005-0000-0000-0000E02A0000}"/>
    <cellStyle name="Constant 2 2 7" xfId="17238" xr:uid="{00000000-0005-0000-0000-0000E12A0000}"/>
    <cellStyle name="Constant 2 2 7 2" xfId="29769" xr:uid="{00000000-0005-0000-0000-0000E22A0000}"/>
    <cellStyle name="Constant 2 2 8" xfId="17194" xr:uid="{00000000-0005-0000-0000-0000E32A0000}"/>
    <cellStyle name="Constant 2 2 8 2" xfId="29725" xr:uid="{00000000-0005-0000-0000-0000E42A0000}"/>
    <cellStyle name="Constant 2 2 9" xfId="12071" xr:uid="{00000000-0005-0000-0000-0000E52A0000}"/>
    <cellStyle name="Constant 2 2 9 2" xfId="24816" xr:uid="{00000000-0005-0000-0000-0000E62A0000}"/>
    <cellStyle name="Constant 2 3" xfId="7736" xr:uid="{00000000-0005-0000-0000-0000E72A0000}"/>
    <cellStyle name="Constant 2 3 10" xfId="15955" xr:uid="{00000000-0005-0000-0000-0000E82A0000}"/>
    <cellStyle name="Constant 2 3 10 2" xfId="28595" xr:uid="{00000000-0005-0000-0000-0000E92A0000}"/>
    <cellStyle name="Constant 2 3 11" xfId="16177" xr:uid="{00000000-0005-0000-0000-0000EA2A0000}"/>
    <cellStyle name="Constant 2 3 11 2" xfId="28799" xr:uid="{00000000-0005-0000-0000-0000EB2A0000}"/>
    <cellStyle name="Constant 2 3 2" xfId="14233" xr:uid="{00000000-0005-0000-0000-0000EC2A0000}"/>
    <cellStyle name="Constant 2 3 2 2" xfId="26959" xr:uid="{00000000-0005-0000-0000-0000ED2A0000}"/>
    <cellStyle name="Constant 2 3 3" xfId="17164" xr:uid="{00000000-0005-0000-0000-0000EE2A0000}"/>
    <cellStyle name="Constant 2 3 3 2" xfId="29695" xr:uid="{00000000-0005-0000-0000-0000EF2A0000}"/>
    <cellStyle name="Constant 2 3 4" xfId="17261" xr:uid="{00000000-0005-0000-0000-0000F02A0000}"/>
    <cellStyle name="Constant 2 3 4 2" xfId="29792" xr:uid="{00000000-0005-0000-0000-0000F12A0000}"/>
    <cellStyle name="Constant 2 3 5" xfId="12252" xr:uid="{00000000-0005-0000-0000-0000F22A0000}"/>
    <cellStyle name="Constant 2 3 5 2" xfId="24998" xr:uid="{00000000-0005-0000-0000-0000F32A0000}"/>
    <cellStyle name="Constant 2 3 6" xfId="17212" xr:uid="{00000000-0005-0000-0000-0000F42A0000}"/>
    <cellStyle name="Constant 2 3 6 2" xfId="29743" xr:uid="{00000000-0005-0000-0000-0000F52A0000}"/>
    <cellStyle name="Constant 2 3 7" xfId="12213" xr:uid="{00000000-0005-0000-0000-0000F62A0000}"/>
    <cellStyle name="Constant 2 3 7 2" xfId="24959" xr:uid="{00000000-0005-0000-0000-0000F72A0000}"/>
    <cellStyle name="Constant 2 3 8" xfId="12086" xr:uid="{00000000-0005-0000-0000-0000F82A0000}"/>
    <cellStyle name="Constant 2 3 8 2" xfId="24831" xr:uid="{00000000-0005-0000-0000-0000F92A0000}"/>
    <cellStyle name="Constant 2 3 9" xfId="12216" xr:uid="{00000000-0005-0000-0000-0000FA2A0000}"/>
    <cellStyle name="Constant 2 3 9 2" xfId="24962" xr:uid="{00000000-0005-0000-0000-0000FB2A0000}"/>
    <cellStyle name="Constant 2 4" xfId="11510" xr:uid="{00000000-0005-0000-0000-0000FC2A0000}"/>
    <cellStyle name="Constant 2 4 10" xfId="17309" xr:uid="{00000000-0005-0000-0000-0000FD2A0000}"/>
    <cellStyle name="Constant 2 4 10 2" xfId="29840" xr:uid="{00000000-0005-0000-0000-0000FE2A0000}"/>
    <cellStyle name="Constant 2 4 11" xfId="17244" xr:uid="{00000000-0005-0000-0000-0000FF2A0000}"/>
    <cellStyle name="Constant 2 4 11 2" xfId="29775" xr:uid="{00000000-0005-0000-0000-0000002B0000}"/>
    <cellStyle name="Constant 2 4 12" xfId="12266" xr:uid="{00000000-0005-0000-0000-0000012B0000}"/>
    <cellStyle name="Constant 2 4 12 2" xfId="25012" xr:uid="{00000000-0005-0000-0000-0000022B0000}"/>
    <cellStyle name="Constant 2 4 13" xfId="24265" xr:uid="{00000000-0005-0000-0000-0000032B0000}"/>
    <cellStyle name="Constant 2 4 2" xfId="16796" xr:uid="{00000000-0005-0000-0000-0000042B0000}"/>
    <cellStyle name="Constant 2 4 2 2" xfId="29331" xr:uid="{00000000-0005-0000-0000-0000052B0000}"/>
    <cellStyle name="Constant 2 4 3" xfId="17358" xr:uid="{00000000-0005-0000-0000-0000062B0000}"/>
    <cellStyle name="Constant 2 4 3 2" xfId="29889" xr:uid="{00000000-0005-0000-0000-0000072B0000}"/>
    <cellStyle name="Constant 2 4 4" xfId="12209" xr:uid="{00000000-0005-0000-0000-0000082B0000}"/>
    <cellStyle name="Constant 2 4 4 2" xfId="24955" xr:uid="{00000000-0005-0000-0000-0000092B0000}"/>
    <cellStyle name="Constant 2 4 5" xfId="16042" xr:uid="{00000000-0005-0000-0000-00000A2B0000}"/>
    <cellStyle name="Constant 2 4 5 2" xfId="28670" xr:uid="{00000000-0005-0000-0000-00000B2B0000}"/>
    <cellStyle name="Constant 2 4 6" xfId="17232" xr:uid="{00000000-0005-0000-0000-00000C2B0000}"/>
    <cellStyle name="Constant 2 4 6 2" xfId="29763" xr:uid="{00000000-0005-0000-0000-00000D2B0000}"/>
    <cellStyle name="Constant 2 4 7" xfId="17306" xr:uid="{00000000-0005-0000-0000-00000E2B0000}"/>
    <cellStyle name="Constant 2 4 7 2" xfId="29837" xr:uid="{00000000-0005-0000-0000-00000F2B0000}"/>
    <cellStyle name="Constant 2 4 8" xfId="17182" xr:uid="{00000000-0005-0000-0000-0000102B0000}"/>
    <cellStyle name="Constant 2 4 8 2" xfId="29713" xr:uid="{00000000-0005-0000-0000-0000112B0000}"/>
    <cellStyle name="Constant 2 4 9" xfId="12285" xr:uid="{00000000-0005-0000-0000-0000122B0000}"/>
    <cellStyle name="Constant 2 4 9 2" xfId="25031" xr:uid="{00000000-0005-0000-0000-0000132B0000}"/>
    <cellStyle name="Constant 2 5" xfId="12211" xr:uid="{00000000-0005-0000-0000-0000142B0000}"/>
    <cellStyle name="Constant 2 5 2" xfId="24957" xr:uid="{00000000-0005-0000-0000-0000152B0000}"/>
    <cellStyle name="Constant 2 6" xfId="16040" xr:uid="{00000000-0005-0000-0000-0000162B0000}"/>
    <cellStyle name="Constant 2 6 2" xfId="28668" xr:uid="{00000000-0005-0000-0000-0000172B0000}"/>
    <cellStyle name="Constant 2 7" xfId="12072" xr:uid="{00000000-0005-0000-0000-0000182B0000}"/>
    <cellStyle name="Constant 2 7 2" xfId="24817" xr:uid="{00000000-0005-0000-0000-0000192B0000}"/>
    <cellStyle name="Constant 2 8" xfId="17211" xr:uid="{00000000-0005-0000-0000-00001A2B0000}"/>
    <cellStyle name="Constant 2 8 2" xfId="29742" xr:uid="{00000000-0005-0000-0000-00001B2B0000}"/>
    <cellStyle name="Constant 2 9" xfId="17276" xr:uid="{00000000-0005-0000-0000-00001C2B0000}"/>
    <cellStyle name="Constant 2 9 2" xfId="29807" xr:uid="{00000000-0005-0000-0000-00001D2B0000}"/>
    <cellStyle name="Constant 3" xfId="9536" xr:uid="{00000000-0005-0000-0000-00001E2B0000}"/>
    <cellStyle name="Constant 3 10" xfId="12362" xr:uid="{00000000-0005-0000-0000-00001F2B0000}"/>
    <cellStyle name="Constant 3 10 2" xfId="25108" xr:uid="{00000000-0005-0000-0000-0000202B0000}"/>
    <cellStyle name="Constant 3 2" xfId="11777" xr:uid="{00000000-0005-0000-0000-0000212B0000}"/>
    <cellStyle name="Constant 3 2 10" xfId="12064" xr:uid="{00000000-0005-0000-0000-0000222B0000}"/>
    <cellStyle name="Constant 3 2 10 2" xfId="24809" xr:uid="{00000000-0005-0000-0000-0000232B0000}"/>
    <cellStyle name="Constant 3 2 11" xfId="12082" xr:uid="{00000000-0005-0000-0000-0000242B0000}"/>
    <cellStyle name="Constant 3 2 11 2" xfId="24827" xr:uid="{00000000-0005-0000-0000-0000252B0000}"/>
    <cellStyle name="Constant 3 2 12" xfId="17161" xr:uid="{00000000-0005-0000-0000-0000262B0000}"/>
    <cellStyle name="Constant 3 2 12 2" xfId="29692" xr:uid="{00000000-0005-0000-0000-0000272B0000}"/>
    <cellStyle name="Constant 3 2 13" xfId="24527" xr:uid="{00000000-0005-0000-0000-0000282B0000}"/>
    <cellStyle name="Constant 3 2 2" xfId="17010" xr:uid="{00000000-0005-0000-0000-0000292B0000}"/>
    <cellStyle name="Constant 3 2 2 2" xfId="29543" xr:uid="{00000000-0005-0000-0000-00002A2B0000}"/>
    <cellStyle name="Constant 3 2 3" xfId="17377" xr:uid="{00000000-0005-0000-0000-00002B2B0000}"/>
    <cellStyle name="Constant 3 2 3 2" xfId="29908" xr:uid="{00000000-0005-0000-0000-00002C2B0000}"/>
    <cellStyle name="Constant 3 2 4" xfId="16474" xr:uid="{00000000-0005-0000-0000-00002D2B0000}"/>
    <cellStyle name="Constant 3 2 4 2" xfId="29014" xr:uid="{00000000-0005-0000-0000-00002E2B0000}"/>
    <cellStyle name="Constant 3 2 5" xfId="16500" xr:uid="{00000000-0005-0000-0000-00002F2B0000}"/>
    <cellStyle name="Constant 3 2 5 2" xfId="29040" xr:uid="{00000000-0005-0000-0000-0000302B0000}"/>
    <cellStyle name="Constant 3 2 6" xfId="12251" xr:uid="{00000000-0005-0000-0000-0000312B0000}"/>
    <cellStyle name="Constant 3 2 6 2" xfId="24997" xr:uid="{00000000-0005-0000-0000-0000322B0000}"/>
    <cellStyle name="Constant 3 2 7" xfId="17280" xr:uid="{00000000-0005-0000-0000-0000332B0000}"/>
    <cellStyle name="Constant 3 2 7 2" xfId="29811" xr:uid="{00000000-0005-0000-0000-0000342B0000}"/>
    <cellStyle name="Constant 3 2 8" xfId="17195" xr:uid="{00000000-0005-0000-0000-0000352B0000}"/>
    <cellStyle name="Constant 3 2 8 2" xfId="29726" xr:uid="{00000000-0005-0000-0000-0000362B0000}"/>
    <cellStyle name="Constant 3 2 9" xfId="15961" xr:uid="{00000000-0005-0000-0000-0000372B0000}"/>
    <cellStyle name="Constant 3 2 9 2" xfId="28601" xr:uid="{00000000-0005-0000-0000-0000382B0000}"/>
    <cellStyle name="Constant 3 3" xfId="6893" xr:uid="{00000000-0005-0000-0000-0000392B0000}"/>
    <cellStyle name="Constant 3 3 10" xfId="17374" xr:uid="{00000000-0005-0000-0000-00003A2B0000}"/>
    <cellStyle name="Constant 3 3 10 2" xfId="29905" xr:uid="{00000000-0005-0000-0000-00003B2B0000}"/>
    <cellStyle name="Constant 3 3 11" xfId="12092" xr:uid="{00000000-0005-0000-0000-00003C2B0000}"/>
    <cellStyle name="Constant 3 3 11 2" xfId="24837" xr:uid="{00000000-0005-0000-0000-00003D2B0000}"/>
    <cellStyle name="Constant 3 3 12" xfId="17198" xr:uid="{00000000-0005-0000-0000-00003E2B0000}"/>
    <cellStyle name="Constant 3 3 12 2" xfId="29729" xr:uid="{00000000-0005-0000-0000-00003F2B0000}"/>
    <cellStyle name="Constant 3 3 13" xfId="21624" xr:uid="{00000000-0005-0000-0000-0000402B0000}"/>
    <cellStyle name="Constant 3 3 2" xfId="13445" xr:uid="{00000000-0005-0000-0000-0000412B0000}"/>
    <cellStyle name="Constant 3 3 2 2" xfId="26180" xr:uid="{00000000-0005-0000-0000-0000422B0000}"/>
    <cellStyle name="Constant 3 3 3" xfId="12077" xr:uid="{00000000-0005-0000-0000-0000432B0000}"/>
    <cellStyle name="Constant 3 3 3 2" xfId="24822" xr:uid="{00000000-0005-0000-0000-0000442B0000}"/>
    <cellStyle name="Constant 3 3 4" xfId="17192" xr:uid="{00000000-0005-0000-0000-0000452B0000}"/>
    <cellStyle name="Constant 3 3 4 2" xfId="29723" xr:uid="{00000000-0005-0000-0000-0000462B0000}"/>
    <cellStyle name="Constant 3 3 5" xfId="17366" xr:uid="{00000000-0005-0000-0000-0000472B0000}"/>
    <cellStyle name="Constant 3 3 5 2" xfId="29897" xr:uid="{00000000-0005-0000-0000-0000482B0000}"/>
    <cellStyle name="Constant 3 3 6" xfId="17079" xr:uid="{00000000-0005-0000-0000-0000492B0000}"/>
    <cellStyle name="Constant 3 3 6 2" xfId="29610" xr:uid="{00000000-0005-0000-0000-00004A2B0000}"/>
    <cellStyle name="Constant 3 3 7" xfId="16196" xr:uid="{00000000-0005-0000-0000-00004B2B0000}"/>
    <cellStyle name="Constant 3 3 7 2" xfId="28818" xr:uid="{00000000-0005-0000-0000-00004C2B0000}"/>
    <cellStyle name="Constant 3 3 8" xfId="17291" xr:uid="{00000000-0005-0000-0000-00004D2B0000}"/>
    <cellStyle name="Constant 3 3 8 2" xfId="29822" xr:uid="{00000000-0005-0000-0000-00004E2B0000}"/>
    <cellStyle name="Constant 3 3 9" xfId="12218" xr:uid="{00000000-0005-0000-0000-00004F2B0000}"/>
    <cellStyle name="Constant 3 3 9 2" xfId="24964" xr:uid="{00000000-0005-0000-0000-0000502B0000}"/>
    <cellStyle name="Constant 3 4" xfId="17251" xr:uid="{00000000-0005-0000-0000-0000512B0000}"/>
    <cellStyle name="Constant 3 4 2" xfId="29782" xr:uid="{00000000-0005-0000-0000-0000522B0000}"/>
    <cellStyle name="Constant 3 5" xfId="12246" xr:uid="{00000000-0005-0000-0000-0000532B0000}"/>
    <cellStyle name="Constant 3 5 2" xfId="24992" xr:uid="{00000000-0005-0000-0000-0000542B0000}"/>
    <cellStyle name="Constant 3 6" xfId="12310" xr:uid="{00000000-0005-0000-0000-0000552B0000}"/>
    <cellStyle name="Constant 3 6 2" xfId="25056" xr:uid="{00000000-0005-0000-0000-0000562B0000}"/>
    <cellStyle name="Constant 3 7" xfId="17160" xr:uid="{00000000-0005-0000-0000-0000572B0000}"/>
    <cellStyle name="Constant 3 7 2" xfId="29691" xr:uid="{00000000-0005-0000-0000-0000582B0000}"/>
    <cellStyle name="Constant 3 8" xfId="12217" xr:uid="{00000000-0005-0000-0000-0000592B0000}"/>
    <cellStyle name="Constant 3 8 2" xfId="24963" xr:uid="{00000000-0005-0000-0000-00005A2B0000}"/>
    <cellStyle name="Constant 3 9" xfId="12219" xr:uid="{00000000-0005-0000-0000-00005B2B0000}"/>
    <cellStyle name="Constant 3 9 2" xfId="24965" xr:uid="{00000000-0005-0000-0000-00005C2B0000}"/>
    <cellStyle name="Constant 4" xfId="7689" xr:uid="{00000000-0005-0000-0000-00005D2B0000}"/>
    <cellStyle name="Constant 4 10" xfId="15975" xr:uid="{00000000-0005-0000-0000-00005E2B0000}"/>
    <cellStyle name="Constant 4 10 2" xfId="28611" xr:uid="{00000000-0005-0000-0000-00005F2B0000}"/>
    <cellStyle name="Constant 4 11" xfId="17307" xr:uid="{00000000-0005-0000-0000-0000602B0000}"/>
    <cellStyle name="Constant 4 11 2" xfId="29838" xr:uid="{00000000-0005-0000-0000-0000612B0000}"/>
    <cellStyle name="Constant 4 2" xfId="14188" xr:uid="{00000000-0005-0000-0000-0000622B0000}"/>
    <cellStyle name="Constant 4 2 2" xfId="26915" xr:uid="{00000000-0005-0000-0000-0000632B0000}"/>
    <cellStyle name="Constant 4 3" xfId="17158" xr:uid="{00000000-0005-0000-0000-0000642B0000}"/>
    <cellStyle name="Constant 4 3 2" xfId="29689" xr:uid="{00000000-0005-0000-0000-0000652B0000}"/>
    <cellStyle name="Constant 4 4" xfId="17289" xr:uid="{00000000-0005-0000-0000-0000662B0000}"/>
    <cellStyle name="Constant 4 4 2" xfId="29820" xr:uid="{00000000-0005-0000-0000-0000672B0000}"/>
    <cellStyle name="Constant 4 5" xfId="15984" xr:uid="{00000000-0005-0000-0000-0000682B0000}"/>
    <cellStyle name="Constant 4 5 2" xfId="28620" xr:uid="{00000000-0005-0000-0000-0000692B0000}"/>
    <cellStyle name="Constant 4 6" xfId="17216" xr:uid="{00000000-0005-0000-0000-00006A2B0000}"/>
    <cellStyle name="Constant 4 6 2" xfId="29747" xr:uid="{00000000-0005-0000-0000-00006B2B0000}"/>
    <cellStyle name="Constant 4 7" xfId="12093" xr:uid="{00000000-0005-0000-0000-00006C2B0000}"/>
    <cellStyle name="Constant 4 7 2" xfId="24838" xr:uid="{00000000-0005-0000-0000-00006D2B0000}"/>
    <cellStyle name="Constant 4 8" xfId="12153" xr:uid="{00000000-0005-0000-0000-00006E2B0000}"/>
    <cellStyle name="Constant 4 8 2" xfId="24898" xr:uid="{00000000-0005-0000-0000-00006F2B0000}"/>
    <cellStyle name="Constant 4 9" xfId="17264" xr:uid="{00000000-0005-0000-0000-0000702B0000}"/>
    <cellStyle name="Constant 4 9 2" xfId="29795" xr:uid="{00000000-0005-0000-0000-0000712B0000}"/>
    <cellStyle name="Constant 5" xfId="11491" xr:uid="{00000000-0005-0000-0000-0000722B0000}"/>
    <cellStyle name="Constant 5 10" xfId="17347" xr:uid="{00000000-0005-0000-0000-0000732B0000}"/>
    <cellStyle name="Constant 5 10 2" xfId="29878" xr:uid="{00000000-0005-0000-0000-0000742B0000}"/>
    <cellStyle name="Constant 5 11" xfId="17298" xr:uid="{00000000-0005-0000-0000-0000752B0000}"/>
    <cellStyle name="Constant 5 11 2" xfId="29829" xr:uid="{00000000-0005-0000-0000-0000762B0000}"/>
    <cellStyle name="Constant 5 12" xfId="17394" xr:uid="{00000000-0005-0000-0000-0000772B0000}"/>
    <cellStyle name="Constant 5 12 2" xfId="29925" xr:uid="{00000000-0005-0000-0000-0000782B0000}"/>
    <cellStyle name="Constant 5 13" xfId="24246" xr:uid="{00000000-0005-0000-0000-0000792B0000}"/>
    <cellStyle name="Constant 5 2" xfId="16781" xr:uid="{00000000-0005-0000-0000-00007A2B0000}"/>
    <cellStyle name="Constant 5 2 2" xfId="29316" xr:uid="{00000000-0005-0000-0000-00007B2B0000}"/>
    <cellStyle name="Constant 5 3" xfId="17356" xr:uid="{00000000-0005-0000-0000-00007C2B0000}"/>
    <cellStyle name="Constant 5 3 2" xfId="29887" xr:uid="{00000000-0005-0000-0000-00007D2B0000}"/>
    <cellStyle name="Constant 5 4" xfId="17207" xr:uid="{00000000-0005-0000-0000-00007E2B0000}"/>
    <cellStyle name="Constant 5 4 2" xfId="29738" xr:uid="{00000000-0005-0000-0000-00007F2B0000}"/>
    <cellStyle name="Constant 5 5" xfId="12366" xr:uid="{00000000-0005-0000-0000-0000802B0000}"/>
    <cellStyle name="Constant 5 5 2" xfId="25112" xr:uid="{00000000-0005-0000-0000-0000812B0000}"/>
    <cellStyle name="Constant 5 6" xfId="17240" xr:uid="{00000000-0005-0000-0000-0000822B0000}"/>
    <cellStyle name="Constant 5 6 2" xfId="29771" xr:uid="{00000000-0005-0000-0000-0000832B0000}"/>
    <cellStyle name="Constant 5 7" xfId="12982" xr:uid="{00000000-0005-0000-0000-0000842B0000}"/>
    <cellStyle name="Constant 5 7 2" xfId="25728" xr:uid="{00000000-0005-0000-0000-0000852B0000}"/>
    <cellStyle name="Constant 5 8" xfId="17224" xr:uid="{00000000-0005-0000-0000-0000862B0000}"/>
    <cellStyle name="Constant 5 8 2" xfId="29755" xr:uid="{00000000-0005-0000-0000-0000872B0000}"/>
    <cellStyle name="Constant 5 9" xfId="17202" xr:uid="{00000000-0005-0000-0000-0000882B0000}"/>
    <cellStyle name="Constant 5 9 2" xfId="29733" xr:uid="{00000000-0005-0000-0000-0000892B0000}"/>
    <cellStyle name="Constant 6" xfId="16348" xr:uid="{00000000-0005-0000-0000-00008A2B0000}"/>
    <cellStyle name="Constant 6 2" xfId="28890" xr:uid="{00000000-0005-0000-0000-00008B2B0000}"/>
    <cellStyle name="Constant 7" xfId="12220" xr:uid="{00000000-0005-0000-0000-00008C2B0000}"/>
    <cellStyle name="Constant 7 2" xfId="24966" xr:uid="{00000000-0005-0000-0000-00008D2B0000}"/>
    <cellStyle name="Constant 8" xfId="12090" xr:uid="{00000000-0005-0000-0000-00008E2B0000}"/>
    <cellStyle name="Constant 8 2" xfId="24835" xr:uid="{00000000-0005-0000-0000-00008F2B0000}"/>
    <cellStyle name="Constant 9" xfId="12116" xr:uid="{00000000-0005-0000-0000-0000902B0000}"/>
    <cellStyle name="Constant 9 2" xfId="24861" xr:uid="{00000000-0005-0000-0000-0000912B0000}"/>
    <cellStyle name="Copied" xfId="4301" xr:uid="{00000000-0005-0000-0000-0000922B0000}"/>
    <cellStyle name="COST1" xfId="4302" xr:uid="{00000000-0005-0000-0000-0000932B0000}"/>
    <cellStyle name="Cross Check" xfId="4303" xr:uid="{00000000-0005-0000-0000-0000942B0000}"/>
    <cellStyle name="Currency [00]" xfId="4304" xr:uid="{00000000-0005-0000-0000-0000952B0000}"/>
    <cellStyle name="Currency 2" xfId="276" xr:uid="{00000000-0005-0000-0000-0000962B0000}"/>
    <cellStyle name="Currency 2 10" xfId="4306" xr:uid="{00000000-0005-0000-0000-0000972B0000}"/>
    <cellStyle name="Currency 2 11" xfId="4307" xr:uid="{00000000-0005-0000-0000-0000982B0000}"/>
    <cellStyle name="Currency 2 12" xfId="4308" xr:uid="{00000000-0005-0000-0000-0000992B0000}"/>
    <cellStyle name="Currency 2 13" xfId="4309" xr:uid="{00000000-0005-0000-0000-00009A2B0000}"/>
    <cellStyle name="Currency 2 14" xfId="4310" xr:uid="{00000000-0005-0000-0000-00009B2B0000}"/>
    <cellStyle name="Currency 2 15" xfId="4311" xr:uid="{00000000-0005-0000-0000-00009C2B0000}"/>
    <cellStyle name="Currency 2 16" xfId="4312" xr:uid="{00000000-0005-0000-0000-00009D2B0000}"/>
    <cellStyle name="Currency 2 17" xfId="4313" xr:uid="{00000000-0005-0000-0000-00009E2B0000}"/>
    <cellStyle name="Currency 2 18" xfId="4314" xr:uid="{00000000-0005-0000-0000-00009F2B0000}"/>
    <cellStyle name="Currency 2 19" xfId="4315" xr:uid="{00000000-0005-0000-0000-0000A02B0000}"/>
    <cellStyle name="Currency 2 2" xfId="555" xr:uid="{00000000-0005-0000-0000-0000A12B0000}"/>
    <cellStyle name="Currency 2 2 10" xfId="37661" xr:uid="{00000000-0005-0000-0000-0000A22B0000}"/>
    <cellStyle name="Currency 2 2 11" xfId="37955" xr:uid="{00000000-0005-0000-0000-0000A32B0000}"/>
    <cellStyle name="Currency 2 2 2" xfId="6316" xr:uid="{00000000-0005-0000-0000-0000A42B0000}"/>
    <cellStyle name="Currency 2 2 2 2" xfId="10736" xr:uid="{00000000-0005-0000-0000-0000A52B0000}"/>
    <cellStyle name="Currency 2 2 2 2 2" xfId="16281" xr:uid="{00000000-0005-0000-0000-0000A62B0000}"/>
    <cellStyle name="Currency 2 2 2 2 2 2" xfId="20492" xr:uid="{00000000-0005-0000-0000-0000A72B0000}"/>
    <cellStyle name="Currency 2 2 2 2 2 3" xfId="33745" xr:uid="{00000000-0005-0000-0000-0000A82B0000}"/>
    <cellStyle name="Currency 2 2 2 2 2 4" xfId="36532" xr:uid="{00000000-0005-0000-0000-0000A92B0000}"/>
    <cellStyle name="Currency 2 2 2 2 3" xfId="20193" xr:uid="{00000000-0005-0000-0000-0000AA2B0000}"/>
    <cellStyle name="Currency 2 2 2 2 4" xfId="33450" xr:uid="{00000000-0005-0000-0000-0000AB2B0000}"/>
    <cellStyle name="Currency 2 2 2 2 5" xfId="36238" xr:uid="{00000000-0005-0000-0000-0000AC2B0000}"/>
    <cellStyle name="Currency 2 2 2 3" xfId="20345" xr:uid="{00000000-0005-0000-0000-0000AD2B0000}"/>
    <cellStyle name="Currency 2 2 2 3 2" xfId="33599" xr:uid="{00000000-0005-0000-0000-0000AE2B0000}"/>
    <cellStyle name="Currency 2 2 2 3 3" xfId="36386" xr:uid="{00000000-0005-0000-0000-0000AF2B0000}"/>
    <cellStyle name="Currency 2 2 2 4" xfId="20037" xr:uid="{00000000-0005-0000-0000-0000B02B0000}"/>
    <cellStyle name="Currency 2 2 2 4 2" xfId="33301" xr:uid="{00000000-0005-0000-0000-0000B12B0000}"/>
    <cellStyle name="Currency 2 2 2 4 3" xfId="36093" xr:uid="{00000000-0005-0000-0000-0000B22B0000}"/>
    <cellStyle name="Currency 2 2 2 5" xfId="17806" xr:uid="{00000000-0005-0000-0000-0000B32B0000}"/>
    <cellStyle name="Currency 2 2 3" xfId="10677" xr:uid="{00000000-0005-0000-0000-0000B42B0000}"/>
    <cellStyle name="Currency 2 2 3 2" xfId="16227" xr:uid="{00000000-0005-0000-0000-0000B52B0000}"/>
    <cellStyle name="Currency 2 2 3 2 2" xfId="20438" xr:uid="{00000000-0005-0000-0000-0000B62B0000}"/>
    <cellStyle name="Currency 2 2 3 2 3" xfId="33691" xr:uid="{00000000-0005-0000-0000-0000B72B0000}"/>
    <cellStyle name="Currency 2 2 3 2 4" xfId="36478" xr:uid="{00000000-0005-0000-0000-0000B82B0000}"/>
    <cellStyle name="Currency 2 2 3 3" xfId="20139" xr:uid="{00000000-0005-0000-0000-0000B92B0000}"/>
    <cellStyle name="Currency 2 2 3 3 2" xfId="33396" xr:uid="{00000000-0005-0000-0000-0000BA2B0000}"/>
    <cellStyle name="Currency 2 2 3 3 3" xfId="36184" xr:uid="{00000000-0005-0000-0000-0000BB2B0000}"/>
    <cellStyle name="Currency 2 2 3 4" xfId="19109" xr:uid="{00000000-0005-0000-0000-0000BC2B0000}"/>
    <cellStyle name="Currency 2 2 3 5" xfId="32231" xr:uid="{00000000-0005-0000-0000-0000BD2B0000}"/>
    <cellStyle name="Currency 2 2 3 6" xfId="35250" xr:uid="{00000000-0005-0000-0000-0000BE2B0000}"/>
    <cellStyle name="Currency 2 2 4" xfId="11011" xr:uid="{00000000-0005-0000-0000-0000BF2B0000}"/>
    <cellStyle name="Currency 2 2 4 2" xfId="20291" xr:uid="{00000000-0005-0000-0000-0000C02B0000}"/>
    <cellStyle name="Currency 2 2 4 2 2" xfId="33545" xr:uid="{00000000-0005-0000-0000-0000C12B0000}"/>
    <cellStyle name="Currency 2 2 4 2 3" xfId="36332" xr:uid="{00000000-0005-0000-0000-0000C22B0000}"/>
    <cellStyle name="Currency 2 2 4 3" xfId="18997" xr:uid="{00000000-0005-0000-0000-0000C32B0000}"/>
    <cellStyle name="Currency 2 2 4 4" xfId="32174" xr:uid="{00000000-0005-0000-0000-0000C42B0000}"/>
    <cellStyle name="Currency 2 2 4 5" xfId="35193" xr:uid="{00000000-0005-0000-0000-0000C52B0000}"/>
    <cellStyle name="Currency 2 2 5" xfId="19983" xr:uid="{00000000-0005-0000-0000-0000C62B0000}"/>
    <cellStyle name="Currency 2 2 5 2" xfId="33247" xr:uid="{00000000-0005-0000-0000-0000C72B0000}"/>
    <cellStyle name="Currency 2 2 5 3" xfId="36039" xr:uid="{00000000-0005-0000-0000-0000C82B0000}"/>
    <cellStyle name="Currency 2 2 6" xfId="17527" xr:uid="{00000000-0005-0000-0000-0000C92B0000}"/>
    <cellStyle name="Currency 2 2 7" xfId="30952" xr:uid="{00000000-0005-0000-0000-0000CA2B0000}"/>
    <cellStyle name="Currency 2 2 8" xfId="34372" xr:uid="{00000000-0005-0000-0000-0000CB2B0000}"/>
    <cellStyle name="Currency 2 2 9" xfId="4316" xr:uid="{00000000-0005-0000-0000-0000CC2B0000}"/>
    <cellStyle name="Currency 2 20" xfId="4317" xr:uid="{00000000-0005-0000-0000-0000CD2B0000}"/>
    <cellStyle name="Currency 2 21" xfId="4318" xr:uid="{00000000-0005-0000-0000-0000CE2B0000}"/>
    <cellStyle name="Currency 2 22" xfId="4319" xr:uid="{00000000-0005-0000-0000-0000CF2B0000}"/>
    <cellStyle name="Currency 2 23" xfId="4320" xr:uid="{00000000-0005-0000-0000-0000D02B0000}"/>
    <cellStyle name="Currency 2 24" xfId="4321" xr:uid="{00000000-0005-0000-0000-0000D12B0000}"/>
    <cellStyle name="Currency 2 25" xfId="4322" xr:uid="{00000000-0005-0000-0000-0000D22B0000}"/>
    <cellStyle name="Currency 2 26" xfId="4323" xr:uid="{00000000-0005-0000-0000-0000D32B0000}"/>
    <cellStyle name="Currency 2 27" xfId="4324" xr:uid="{00000000-0005-0000-0000-0000D42B0000}"/>
    <cellStyle name="Currency 2 28" xfId="4325" xr:uid="{00000000-0005-0000-0000-0000D52B0000}"/>
    <cellStyle name="Currency 2 29" xfId="4305" xr:uid="{00000000-0005-0000-0000-0000D62B0000}"/>
    <cellStyle name="Currency 2 29 2" xfId="6128" xr:uid="{00000000-0005-0000-0000-0000D72B0000}"/>
    <cellStyle name="Currency 2 29 3" xfId="7987" xr:uid="{00000000-0005-0000-0000-0000D82B0000}"/>
    <cellStyle name="Currency 2 29 3 2" xfId="14481" xr:uid="{00000000-0005-0000-0000-0000D92B0000}"/>
    <cellStyle name="Currency 2 29 3 2 2" xfId="27166" xr:uid="{00000000-0005-0000-0000-0000DA2B0000}"/>
    <cellStyle name="Currency 2 29 3 3" xfId="22561" xr:uid="{00000000-0005-0000-0000-0000DB2B0000}"/>
    <cellStyle name="Currency 2 29 4" xfId="8910" xr:uid="{00000000-0005-0000-0000-0000DC2B0000}"/>
    <cellStyle name="Currency 2 29 4 2" xfId="15324" xr:uid="{00000000-0005-0000-0000-0000DD2B0000}"/>
    <cellStyle name="Currency 2 29 4 2 2" xfId="27976" xr:uid="{00000000-0005-0000-0000-0000DE2B0000}"/>
    <cellStyle name="Currency 2 29 4 3" xfId="22942" xr:uid="{00000000-0005-0000-0000-0000DF2B0000}"/>
    <cellStyle name="Currency 2 29 5" xfId="6860" xr:uid="{00000000-0005-0000-0000-0000E02B0000}"/>
    <cellStyle name="Currency 2 29 5 2" xfId="13412" xr:uid="{00000000-0005-0000-0000-0000E12B0000}"/>
    <cellStyle name="Currency 2 29 5 2 2" xfId="26147" xr:uid="{00000000-0005-0000-0000-0000E22B0000}"/>
    <cellStyle name="Currency 2 29 5 3" xfId="21591" xr:uid="{00000000-0005-0000-0000-0000E32B0000}"/>
    <cellStyle name="Currency 2 29 6" xfId="12349" xr:uid="{00000000-0005-0000-0000-0000E42B0000}"/>
    <cellStyle name="Currency 2 29 6 2" xfId="25095" xr:uid="{00000000-0005-0000-0000-0000E52B0000}"/>
    <cellStyle name="Currency 2 29 7" xfId="18789" xr:uid="{00000000-0005-0000-0000-0000E62B0000}"/>
    <cellStyle name="Currency 2 29 8" xfId="21042" xr:uid="{00000000-0005-0000-0000-0000E72B0000}"/>
    <cellStyle name="Currency 2 3" xfId="1512" xr:uid="{00000000-0005-0000-0000-0000E82B0000}"/>
    <cellStyle name="Currency 2 3 2" xfId="10747" xr:uid="{00000000-0005-0000-0000-0000E92B0000}"/>
    <cellStyle name="Currency 2 3 2 2" xfId="16292" xr:uid="{00000000-0005-0000-0000-0000EA2B0000}"/>
    <cellStyle name="Currency 2 3 2 2 2" xfId="20503" xr:uid="{00000000-0005-0000-0000-0000EB2B0000}"/>
    <cellStyle name="Currency 2 3 2 2 3" xfId="33756" xr:uid="{00000000-0005-0000-0000-0000EC2B0000}"/>
    <cellStyle name="Currency 2 3 2 2 4" xfId="36543" xr:uid="{00000000-0005-0000-0000-0000ED2B0000}"/>
    <cellStyle name="Currency 2 3 2 3" xfId="20204" xr:uid="{00000000-0005-0000-0000-0000EE2B0000}"/>
    <cellStyle name="Currency 2 3 2 4" xfId="33461" xr:uid="{00000000-0005-0000-0000-0000EF2B0000}"/>
    <cellStyle name="Currency 2 3 2 5" xfId="36249" xr:uid="{00000000-0005-0000-0000-0000F02B0000}"/>
    <cellStyle name="Currency 2 3 3" xfId="20356" xr:uid="{00000000-0005-0000-0000-0000F12B0000}"/>
    <cellStyle name="Currency 2 3 3 2" xfId="33610" xr:uid="{00000000-0005-0000-0000-0000F22B0000}"/>
    <cellStyle name="Currency 2 3 3 3" xfId="36397" xr:uid="{00000000-0005-0000-0000-0000F32B0000}"/>
    <cellStyle name="Currency 2 3 4" xfId="20048" xr:uid="{00000000-0005-0000-0000-0000F42B0000}"/>
    <cellStyle name="Currency 2 3 4 2" xfId="33312" xr:uid="{00000000-0005-0000-0000-0000F52B0000}"/>
    <cellStyle name="Currency 2 3 4 3" xfId="36104" xr:uid="{00000000-0005-0000-0000-0000F62B0000}"/>
    <cellStyle name="Currency 2 3 5" xfId="4326" xr:uid="{00000000-0005-0000-0000-0000F72B0000}"/>
    <cellStyle name="Currency 2 30" xfId="6360" xr:uid="{00000000-0005-0000-0000-0000F82B0000}"/>
    <cellStyle name="Currency 2 30 2" xfId="18928" xr:uid="{00000000-0005-0000-0000-0000F92B0000}"/>
    <cellStyle name="Currency 2 31" xfId="17805" xr:uid="{00000000-0005-0000-0000-0000FA2B0000}"/>
    <cellStyle name="Currency 2 31 2" xfId="19248" xr:uid="{00000000-0005-0000-0000-0000FB2B0000}"/>
    <cellStyle name="Currency 2 31 2 2" xfId="32366" xr:uid="{00000000-0005-0000-0000-0000FC2B0000}"/>
    <cellStyle name="Currency 2 31 2 3" xfId="35384" xr:uid="{00000000-0005-0000-0000-0000FD2B0000}"/>
    <cellStyle name="Currency 2 31 3" xfId="31141" xr:uid="{00000000-0005-0000-0000-0000FE2B0000}"/>
    <cellStyle name="Currency 2 31 4" xfId="34518" xr:uid="{00000000-0005-0000-0000-0000FF2B0000}"/>
    <cellStyle name="Currency 2 32" xfId="2710" xr:uid="{00000000-0005-0000-0000-0000002C0000}"/>
    <cellStyle name="Currency 2 33" xfId="37605" xr:uid="{00000000-0005-0000-0000-0000012C0000}"/>
    <cellStyle name="Currency 2 34" xfId="37909" xr:uid="{00000000-0005-0000-0000-0000022C0000}"/>
    <cellStyle name="Currency 2 4" xfId="4327" xr:uid="{00000000-0005-0000-0000-0000032C0000}"/>
    <cellStyle name="Currency 2 4 2" xfId="10788" xr:uid="{00000000-0005-0000-0000-0000042C0000}"/>
    <cellStyle name="Currency 2 4 2 2" xfId="16317" xr:uid="{00000000-0005-0000-0000-0000052C0000}"/>
    <cellStyle name="Currency 2 4 2 2 2" xfId="20527" xr:uid="{00000000-0005-0000-0000-0000062C0000}"/>
    <cellStyle name="Currency 2 4 2 2 3" xfId="33780" xr:uid="{00000000-0005-0000-0000-0000072C0000}"/>
    <cellStyle name="Currency 2 4 2 2 4" xfId="36567" xr:uid="{00000000-0005-0000-0000-0000082C0000}"/>
    <cellStyle name="Currency 2 4 2 3" xfId="20230" xr:uid="{00000000-0005-0000-0000-0000092C0000}"/>
    <cellStyle name="Currency 2 4 2 4" xfId="33486" xr:uid="{00000000-0005-0000-0000-00000A2C0000}"/>
    <cellStyle name="Currency 2 4 2 5" xfId="36273" xr:uid="{00000000-0005-0000-0000-00000B2C0000}"/>
    <cellStyle name="Currency 2 4 3" xfId="20380" xr:uid="{00000000-0005-0000-0000-00000C2C0000}"/>
    <cellStyle name="Currency 2 4 3 2" xfId="33634" xr:uid="{00000000-0005-0000-0000-00000D2C0000}"/>
    <cellStyle name="Currency 2 4 3 3" xfId="36421" xr:uid="{00000000-0005-0000-0000-00000E2C0000}"/>
    <cellStyle name="Currency 2 4 4" xfId="20081" xr:uid="{00000000-0005-0000-0000-00000F2C0000}"/>
    <cellStyle name="Currency 2 4 4 2" xfId="33339" xr:uid="{00000000-0005-0000-0000-0000102C0000}"/>
    <cellStyle name="Currency 2 4 4 3" xfId="36127" xr:uid="{00000000-0005-0000-0000-0000112C0000}"/>
    <cellStyle name="Currency 2 5" xfId="4328" xr:uid="{00000000-0005-0000-0000-0000122C0000}"/>
    <cellStyle name="Currency 2 6" xfId="4329" xr:uid="{00000000-0005-0000-0000-0000132C0000}"/>
    <cellStyle name="Currency 2 7" xfId="4330" xr:uid="{00000000-0005-0000-0000-0000142C0000}"/>
    <cellStyle name="Currency 2 8" xfId="4331" xr:uid="{00000000-0005-0000-0000-0000152C0000}"/>
    <cellStyle name="Currency 2 9" xfId="4332" xr:uid="{00000000-0005-0000-0000-0000162C0000}"/>
    <cellStyle name="Currency 3" xfId="277" xr:uid="{00000000-0005-0000-0000-0000172C0000}"/>
    <cellStyle name="Currency 3 10" xfId="4334" xr:uid="{00000000-0005-0000-0000-0000182C0000}"/>
    <cellStyle name="Currency 3 11" xfId="4335" xr:uid="{00000000-0005-0000-0000-0000192C0000}"/>
    <cellStyle name="Currency 3 12" xfId="4336" xr:uid="{00000000-0005-0000-0000-00001A2C0000}"/>
    <cellStyle name="Currency 3 13" xfId="4337" xr:uid="{00000000-0005-0000-0000-00001B2C0000}"/>
    <cellStyle name="Currency 3 14" xfId="4338" xr:uid="{00000000-0005-0000-0000-00001C2C0000}"/>
    <cellStyle name="Currency 3 15" xfId="4339" xr:uid="{00000000-0005-0000-0000-00001D2C0000}"/>
    <cellStyle name="Currency 3 16" xfId="4340" xr:uid="{00000000-0005-0000-0000-00001E2C0000}"/>
    <cellStyle name="Currency 3 17" xfId="4341" xr:uid="{00000000-0005-0000-0000-00001F2C0000}"/>
    <cellStyle name="Currency 3 18" xfId="4342" xr:uid="{00000000-0005-0000-0000-0000202C0000}"/>
    <cellStyle name="Currency 3 19" xfId="4343" xr:uid="{00000000-0005-0000-0000-0000212C0000}"/>
    <cellStyle name="Currency 3 2" xfId="556" xr:uid="{00000000-0005-0000-0000-0000222C0000}"/>
    <cellStyle name="Currency 3 2 10" xfId="34519" xr:uid="{00000000-0005-0000-0000-0000232C0000}"/>
    <cellStyle name="Currency 3 2 11" xfId="4344" xr:uid="{00000000-0005-0000-0000-0000242C0000}"/>
    <cellStyle name="Currency 3 2 12" xfId="37662" xr:uid="{00000000-0005-0000-0000-0000252C0000}"/>
    <cellStyle name="Currency 3 2 13" xfId="37956" xr:uid="{00000000-0005-0000-0000-0000262C0000}"/>
    <cellStyle name="Currency 3 2 2" xfId="6276" xr:uid="{00000000-0005-0000-0000-0000272C0000}"/>
    <cellStyle name="Currency 3 2 2 2" xfId="20493" xr:uid="{00000000-0005-0000-0000-0000282C0000}"/>
    <cellStyle name="Currency 3 2 2 2 2" xfId="33746" xr:uid="{00000000-0005-0000-0000-0000292C0000}"/>
    <cellStyle name="Currency 3 2 2 2 3" xfId="36533" xr:uid="{00000000-0005-0000-0000-00002A2C0000}"/>
    <cellStyle name="Currency 3 2 2 3" xfId="20194" xr:uid="{00000000-0005-0000-0000-00002B2C0000}"/>
    <cellStyle name="Currency 3 2 2 3 2" xfId="33451" xr:uid="{00000000-0005-0000-0000-00002C2C0000}"/>
    <cellStyle name="Currency 3 2 2 3 3" xfId="36239" xr:uid="{00000000-0005-0000-0000-00002D2C0000}"/>
    <cellStyle name="Currency 3 2 2 4" xfId="19249" xr:uid="{00000000-0005-0000-0000-00002E2C0000}"/>
    <cellStyle name="Currency 3 2 2 5" xfId="32367" xr:uid="{00000000-0005-0000-0000-00002F2C0000}"/>
    <cellStyle name="Currency 3 2 2 6" xfId="35385" xr:uid="{00000000-0005-0000-0000-0000302C0000}"/>
    <cellStyle name="Currency 3 2 3" xfId="7988" xr:uid="{00000000-0005-0000-0000-0000312C0000}"/>
    <cellStyle name="Currency 3 2 3 2" xfId="14482" xr:uid="{00000000-0005-0000-0000-0000322C0000}"/>
    <cellStyle name="Currency 3 2 3 2 2" xfId="27167" xr:uid="{00000000-0005-0000-0000-0000332C0000}"/>
    <cellStyle name="Currency 3 2 3 3" xfId="20346" xr:uid="{00000000-0005-0000-0000-0000342C0000}"/>
    <cellStyle name="Currency 3 2 3 4" xfId="33600" xr:uid="{00000000-0005-0000-0000-0000352C0000}"/>
    <cellStyle name="Currency 3 2 3 5" xfId="36387" xr:uid="{00000000-0005-0000-0000-0000362C0000}"/>
    <cellStyle name="Currency 3 2 4" xfId="8911" xr:uid="{00000000-0005-0000-0000-0000372C0000}"/>
    <cellStyle name="Currency 3 2 4 2" xfId="15325" xr:uid="{00000000-0005-0000-0000-0000382C0000}"/>
    <cellStyle name="Currency 3 2 4 2 2" xfId="27977" xr:uid="{00000000-0005-0000-0000-0000392C0000}"/>
    <cellStyle name="Currency 3 2 4 3" xfId="20038" xr:uid="{00000000-0005-0000-0000-00003A2C0000}"/>
    <cellStyle name="Currency 3 2 4 4" xfId="33302" xr:uid="{00000000-0005-0000-0000-00003B2C0000}"/>
    <cellStyle name="Currency 3 2 4 5" xfId="36094" xr:uid="{00000000-0005-0000-0000-00003C2C0000}"/>
    <cellStyle name="Currency 3 2 5" xfId="10737" xr:uid="{00000000-0005-0000-0000-00003D2C0000}"/>
    <cellStyle name="Currency 3 2 5 2" xfId="16282" xr:uid="{00000000-0005-0000-0000-00003E2C0000}"/>
    <cellStyle name="Currency 3 2 5 2 2" xfId="28860" xr:uid="{00000000-0005-0000-0000-00003F2C0000}"/>
    <cellStyle name="Currency 3 2 5 3" xfId="23787" xr:uid="{00000000-0005-0000-0000-0000402C0000}"/>
    <cellStyle name="Currency 3 2 6" xfId="6884" xr:uid="{00000000-0005-0000-0000-0000412C0000}"/>
    <cellStyle name="Currency 3 2 6 2" xfId="13436" xr:uid="{00000000-0005-0000-0000-0000422C0000}"/>
    <cellStyle name="Currency 3 2 6 2 2" xfId="26171" xr:uid="{00000000-0005-0000-0000-0000432C0000}"/>
    <cellStyle name="Currency 3 2 6 3" xfId="21615" xr:uid="{00000000-0005-0000-0000-0000442C0000}"/>
    <cellStyle name="Currency 3 2 7" xfId="12352" xr:uid="{00000000-0005-0000-0000-0000452C0000}"/>
    <cellStyle name="Currency 3 2 7 2" xfId="25098" xr:uid="{00000000-0005-0000-0000-0000462C0000}"/>
    <cellStyle name="Currency 3 2 8" xfId="17808" xr:uid="{00000000-0005-0000-0000-0000472C0000}"/>
    <cellStyle name="Currency 3 2 9" xfId="31142" xr:uid="{00000000-0005-0000-0000-0000482C0000}"/>
    <cellStyle name="Currency 3 20" xfId="6129" xr:uid="{00000000-0005-0000-0000-0000492C0000}"/>
    <cellStyle name="Currency 3 20 2" xfId="17807" xr:uid="{00000000-0005-0000-0000-00004A2C0000}"/>
    <cellStyle name="Currency 3 21" xfId="10678" xr:uid="{00000000-0005-0000-0000-00004B2C0000}"/>
    <cellStyle name="Currency 3 21 2" xfId="16228" xr:uid="{00000000-0005-0000-0000-00004C2C0000}"/>
    <cellStyle name="Currency 3 21 2 2" xfId="28841" xr:uid="{00000000-0005-0000-0000-00004D2C0000}"/>
    <cellStyle name="Currency 3 21 3" xfId="19110" xr:uid="{00000000-0005-0000-0000-00004E2C0000}"/>
    <cellStyle name="Currency 3 21 4" xfId="32232" xr:uid="{00000000-0005-0000-0000-00004F2C0000}"/>
    <cellStyle name="Currency 3 21 5" xfId="35251" xr:uid="{00000000-0005-0000-0000-0000502C0000}"/>
    <cellStyle name="Currency 3 22" xfId="10950" xr:uid="{00000000-0005-0000-0000-0000512C0000}"/>
    <cellStyle name="Currency 3 22 2" xfId="18998" xr:uid="{00000000-0005-0000-0000-0000522C0000}"/>
    <cellStyle name="Currency 3 22 3" xfId="32175" xr:uid="{00000000-0005-0000-0000-0000532C0000}"/>
    <cellStyle name="Currency 3 22 4" xfId="35194" xr:uid="{00000000-0005-0000-0000-0000542C0000}"/>
    <cellStyle name="Currency 3 23" xfId="19984" xr:uid="{00000000-0005-0000-0000-0000552C0000}"/>
    <cellStyle name="Currency 3 23 2" xfId="33248" xr:uid="{00000000-0005-0000-0000-0000562C0000}"/>
    <cellStyle name="Currency 3 23 3" xfId="36040" xr:uid="{00000000-0005-0000-0000-0000572C0000}"/>
    <cellStyle name="Currency 3 24" xfId="17528" xr:uid="{00000000-0005-0000-0000-0000582C0000}"/>
    <cellStyle name="Currency 3 25" xfId="30953" xr:uid="{00000000-0005-0000-0000-0000592C0000}"/>
    <cellStyle name="Currency 3 26" xfId="34373" xr:uid="{00000000-0005-0000-0000-00005A2C0000}"/>
    <cellStyle name="Currency 3 27" xfId="4333" xr:uid="{00000000-0005-0000-0000-00005B2C0000}"/>
    <cellStyle name="Currency 3 28" xfId="37606" xr:uid="{00000000-0005-0000-0000-00005C2C0000}"/>
    <cellStyle name="Currency 3 29" xfId="37910" xr:uid="{00000000-0005-0000-0000-00005D2C0000}"/>
    <cellStyle name="Currency 3 3" xfId="4345" xr:uid="{00000000-0005-0000-0000-00005E2C0000}"/>
    <cellStyle name="Currency 3 3 2" xfId="10752" xr:uid="{00000000-0005-0000-0000-00005F2C0000}"/>
    <cellStyle name="Currency 3 3 2 2" xfId="16294" xr:uid="{00000000-0005-0000-0000-0000602C0000}"/>
    <cellStyle name="Currency 3 3 2 2 2" xfId="20505" xr:uid="{00000000-0005-0000-0000-0000612C0000}"/>
    <cellStyle name="Currency 3 3 2 2 3" xfId="33758" xr:uid="{00000000-0005-0000-0000-0000622C0000}"/>
    <cellStyle name="Currency 3 3 2 2 4" xfId="36545" xr:uid="{00000000-0005-0000-0000-0000632C0000}"/>
    <cellStyle name="Currency 3 3 2 3" xfId="20206" xr:uid="{00000000-0005-0000-0000-0000642C0000}"/>
    <cellStyle name="Currency 3 3 2 4" xfId="33463" xr:uid="{00000000-0005-0000-0000-0000652C0000}"/>
    <cellStyle name="Currency 3 3 2 5" xfId="36251" xr:uid="{00000000-0005-0000-0000-0000662C0000}"/>
    <cellStyle name="Currency 3 3 3" xfId="20358" xr:uid="{00000000-0005-0000-0000-0000672C0000}"/>
    <cellStyle name="Currency 3 3 3 2" xfId="33612" xr:uid="{00000000-0005-0000-0000-0000682C0000}"/>
    <cellStyle name="Currency 3 3 3 3" xfId="36399" xr:uid="{00000000-0005-0000-0000-0000692C0000}"/>
    <cellStyle name="Currency 3 3 4" xfId="20052" xr:uid="{00000000-0005-0000-0000-00006A2C0000}"/>
    <cellStyle name="Currency 3 3 4 2" xfId="33315" xr:uid="{00000000-0005-0000-0000-00006B2C0000}"/>
    <cellStyle name="Currency 3 3 4 3" xfId="36106" xr:uid="{00000000-0005-0000-0000-00006C2C0000}"/>
    <cellStyle name="Currency 3 4" xfId="4346" xr:uid="{00000000-0005-0000-0000-00006D2C0000}"/>
    <cellStyle name="Currency 3 4 2" xfId="10792" xr:uid="{00000000-0005-0000-0000-00006E2C0000}"/>
    <cellStyle name="Currency 3 4 2 2" xfId="16321" xr:uid="{00000000-0005-0000-0000-00006F2C0000}"/>
    <cellStyle name="Currency 3 4 2 2 2" xfId="20531" xr:uid="{00000000-0005-0000-0000-0000702C0000}"/>
    <cellStyle name="Currency 3 4 2 2 3" xfId="33784" xr:uid="{00000000-0005-0000-0000-0000712C0000}"/>
    <cellStyle name="Currency 3 4 2 2 4" xfId="36571" xr:uid="{00000000-0005-0000-0000-0000722C0000}"/>
    <cellStyle name="Currency 3 4 2 3" xfId="20234" xr:uid="{00000000-0005-0000-0000-0000732C0000}"/>
    <cellStyle name="Currency 3 4 2 4" xfId="33490" xr:uid="{00000000-0005-0000-0000-0000742C0000}"/>
    <cellStyle name="Currency 3 4 2 5" xfId="36277" xr:uid="{00000000-0005-0000-0000-0000752C0000}"/>
    <cellStyle name="Currency 3 4 3" xfId="20384" xr:uid="{00000000-0005-0000-0000-0000762C0000}"/>
    <cellStyle name="Currency 3 4 3 2" xfId="33638" xr:uid="{00000000-0005-0000-0000-0000772C0000}"/>
    <cellStyle name="Currency 3 4 3 3" xfId="36425" xr:uid="{00000000-0005-0000-0000-0000782C0000}"/>
    <cellStyle name="Currency 3 4 4" xfId="20085" xr:uid="{00000000-0005-0000-0000-0000792C0000}"/>
    <cellStyle name="Currency 3 4 4 2" xfId="33343" xr:uid="{00000000-0005-0000-0000-00007A2C0000}"/>
    <cellStyle name="Currency 3 4 4 3" xfId="36131" xr:uid="{00000000-0005-0000-0000-00007B2C0000}"/>
    <cellStyle name="Currency 3 5" xfId="4347" xr:uid="{00000000-0005-0000-0000-00007C2C0000}"/>
    <cellStyle name="Currency 3 5 2" xfId="20439" xr:uid="{00000000-0005-0000-0000-00007D2C0000}"/>
    <cellStyle name="Currency 3 5 2 2" xfId="33692" xr:uid="{00000000-0005-0000-0000-00007E2C0000}"/>
    <cellStyle name="Currency 3 5 2 3" xfId="36479" xr:uid="{00000000-0005-0000-0000-00007F2C0000}"/>
    <cellStyle name="Currency 3 5 3" xfId="20140" xr:uid="{00000000-0005-0000-0000-0000802C0000}"/>
    <cellStyle name="Currency 3 5 3 2" xfId="33397" xr:uid="{00000000-0005-0000-0000-0000812C0000}"/>
    <cellStyle name="Currency 3 5 3 3" xfId="36185" xr:uid="{00000000-0005-0000-0000-0000822C0000}"/>
    <cellStyle name="Currency 3 6" xfId="4348" xr:uid="{00000000-0005-0000-0000-0000832C0000}"/>
    <cellStyle name="Currency 3 6 2" xfId="20292" xr:uid="{00000000-0005-0000-0000-0000842C0000}"/>
    <cellStyle name="Currency 3 6 2 2" xfId="33546" xr:uid="{00000000-0005-0000-0000-0000852C0000}"/>
    <cellStyle name="Currency 3 6 2 3" xfId="36333" xr:uid="{00000000-0005-0000-0000-0000862C0000}"/>
    <cellStyle name="Currency 3 7" xfId="4349" xr:uid="{00000000-0005-0000-0000-0000872C0000}"/>
    <cellStyle name="Currency 3 8" xfId="4350" xr:uid="{00000000-0005-0000-0000-0000882C0000}"/>
    <cellStyle name="Currency 3 9" xfId="4351" xr:uid="{00000000-0005-0000-0000-0000892C0000}"/>
    <cellStyle name="Currency 3*" xfId="6130" xr:uid="{00000000-0005-0000-0000-00008A2C0000}"/>
    <cellStyle name="Currency 4" xfId="4352" xr:uid="{00000000-0005-0000-0000-00008B2C0000}"/>
    <cellStyle name="Currency 4 2" xfId="6277" xr:uid="{00000000-0005-0000-0000-00008C2C0000}"/>
    <cellStyle name="Currency 4 2 2" xfId="19250" xr:uid="{00000000-0005-0000-0000-00008D2C0000}"/>
    <cellStyle name="Currency 4 3" xfId="19007" xr:uid="{00000000-0005-0000-0000-00008E2C0000}"/>
    <cellStyle name="Currency 5" xfId="4353" xr:uid="{00000000-0005-0000-0000-00008F2C0000}"/>
    <cellStyle name="Currency 5 2" xfId="6278" xr:uid="{00000000-0005-0000-0000-0000902C0000}"/>
    <cellStyle name="Currency 6" xfId="4354" xr:uid="{00000000-0005-0000-0000-0000912C0000}"/>
    <cellStyle name="Currency 6 2" xfId="6317" xr:uid="{00000000-0005-0000-0000-0000922C0000}"/>
    <cellStyle name="Currency 7" xfId="4355" xr:uid="{00000000-0005-0000-0000-0000932C0000}"/>
    <cellStyle name="Currency0" xfId="278" xr:uid="{00000000-0005-0000-0000-0000942C0000}"/>
    <cellStyle name="Currency0 2" xfId="990" xr:uid="{00000000-0005-0000-0000-0000952C0000}"/>
    <cellStyle name="Currency0 2 2" xfId="10519" xr:uid="{00000000-0005-0000-0000-0000962C0000}"/>
    <cellStyle name="Currency0 3" xfId="9740" xr:uid="{00000000-0005-0000-0000-0000972C0000}"/>
    <cellStyle name="Currency0 4" xfId="17809" xr:uid="{00000000-0005-0000-0000-0000982C0000}"/>
    <cellStyle name="Currency0 5" xfId="4356" xr:uid="{00000000-0005-0000-0000-0000992C0000}"/>
    <cellStyle name="Currency1" xfId="4357" xr:uid="{00000000-0005-0000-0000-00009A2C0000}"/>
    <cellStyle name="custom" xfId="4358" xr:uid="{00000000-0005-0000-0000-00009B2C0000}"/>
    <cellStyle name="Custom - Style1" xfId="4359" xr:uid="{00000000-0005-0000-0000-00009C2C0000}"/>
    <cellStyle name="Custom - Style8" xfId="4360" xr:uid="{00000000-0005-0000-0000-00009D2C0000}"/>
    <cellStyle name="Custom - Style8 10" xfId="4361" xr:uid="{00000000-0005-0000-0000-00009E2C0000}"/>
    <cellStyle name="Custom - Style8 11" xfId="4362" xr:uid="{00000000-0005-0000-0000-00009F2C0000}"/>
    <cellStyle name="Custom - Style8 12" xfId="4363" xr:uid="{00000000-0005-0000-0000-0000A02C0000}"/>
    <cellStyle name="Custom - Style8 13" xfId="4364" xr:uid="{00000000-0005-0000-0000-0000A12C0000}"/>
    <cellStyle name="Custom - Style8 14" xfId="4365" xr:uid="{00000000-0005-0000-0000-0000A22C0000}"/>
    <cellStyle name="Custom - Style8 15" xfId="4366" xr:uid="{00000000-0005-0000-0000-0000A32C0000}"/>
    <cellStyle name="Custom - Style8 16" xfId="4367" xr:uid="{00000000-0005-0000-0000-0000A42C0000}"/>
    <cellStyle name="Custom - Style8 17" xfId="4368" xr:uid="{00000000-0005-0000-0000-0000A52C0000}"/>
    <cellStyle name="Custom - Style8 18" xfId="4369" xr:uid="{00000000-0005-0000-0000-0000A62C0000}"/>
    <cellStyle name="Custom - Style8 19" xfId="4370" xr:uid="{00000000-0005-0000-0000-0000A72C0000}"/>
    <cellStyle name="Custom - Style8 2" xfId="4371" xr:uid="{00000000-0005-0000-0000-0000A82C0000}"/>
    <cellStyle name="Custom - Style8 2 10" xfId="4372" xr:uid="{00000000-0005-0000-0000-0000A92C0000}"/>
    <cellStyle name="Custom - Style8 2 11" xfId="4373" xr:uid="{00000000-0005-0000-0000-0000AA2C0000}"/>
    <cellStyle name="Custom - Style8 2 12" xfId="4374" xr:uid="{00000000-0005-0000-0000-0000AB2C0000}"/>
    <cellStyle name="Custom - Style8 2 13" xfId="4375" xr:uid="{00000000-0005-0000-0000-0000AC2C0000}"/>
    <cellStyle name="Custom - Style8 2 14" xfId="4376" xr:uid="{00000000-0005-0000-0000-0000AD2C0000}"/>
    <cellStyle name="Custom - Style8 2 15" xfId="4377" xr:uid="{00000000-0005-0000-0000-0000AE2C0000}"/>
    <cellStyle name="Custom - Style8 2 16" xfId="4378" xr:uid="{00000000-0005-0000-0000-0000AF2C0000}"/>
    <cellStyle name="Custom - Style8 2 17" xfId="4379" xr:uid="{00000000-0005-0000-0000-0000B02C0000}"/>
    <cellStyle name="Custom - Style8 2 18" xfId="4380" xr:uid="{00000000-0005-0000-0000-0000B12C0000}"/>
    <cellStyle name="Custom - Style8 2 19" xfId="4381" xr:uid="{00000000-0005-0000-0000-0000B22C0000}"/>
    <cellStyle name="Custom - Style8 2 2" xfId="4382" xr:uid="{00000000-0005-0000-0000-0000B32C0000}"/>
    <cellStyle name="Custom - Style8 2 2 2" xfId="4383" xr:uid="{00000000-0005-0000-0000-0000B42C0000}"/>
    <cellStyle name="Custom - Style8 2 20" xfId="4384" xr:uid="{00000000-0005-0000-0000-0000B52C0000}"/>
    <cellStyle name="Custom - Style8 2 21" xfId="4385" xr:uid="{00000000-0005-0000-0000-0000B62C0000}"/>
    <cellStyle name="Custom - Style8 2 3" xfId="4386" xr:uid="{00000000-0005-0000-0000-0000B72C0000}"/>
    <cellStyle name="Custom - Style8 2 3 10" xfId="4387" xr:uid="{00000000-0005-0000-0000-0000B82C0000}"/>
    <cellStyle name="Custom - Style8 2 3 11" xfId="4388" xr:uid="{00000000-0005-0000-0000-0000B92C0000}"/>
    <cellStyle name="Custom - Style8 2 3 12" xfId="4389" xr:uid="{00000000-0005-0000-0000-0000BA2C0000}"/>
    <cellStyle name="Custom - Style8 2 3 13" xfId="4390" xr:uid="{00000000-0005-0000-0000-0000BB2C0000}"/>
    <cellStyle name="Custom - Style8 2 3 14" xfId="4391" xr:uid="{00000000-0005-0000-0000-0000BC2C0000}"/>
    <cellStyle name="Custom - Style8 2 3 15" xfId="4392" xr:uid="{00000000-0005-0000-0000-0000BD2C0000}"/>
    <cellStyle name="Custom - Style8 2 3 16" xfId="4393" xr:uid="{00000000-0005-0000-0000-0000BE2C0000}"/>
    <cellStyle name="Custom - Style8 2 3 17" xfId="4394" xr:uid="{00000000-0005-0000-0000-0000BF2C0000}"/>
    <cellStyle name="Custom - Style8 2 3 18" xfId="4395" xr:uid="{00000000-0005-0000-0000-0000C02C0000}"/>
    <cellStyle name="Custom - Style8 2 3 19" xfId="4396" xr:uid="{00000000-0005-0000-0000-0000C12C0000}"/>
    <cellStyle name="Custom - Style8 2 3 2" xfId="4397" xr:uid="{00000000-0005-0000-0000-0000C22C0000}"/>
    <cellStyle name="Custom - Style8 2 3 3" xfId="4398" xr:uid="{00000000-0005-0000-0000-0000C32C0000}"/>
    <cellStyle name="Custom - Style8 2 3 4" xfId="4399" xr:uid="{00000000-0005-0000-0000-0000C42C0000}"/>
    <cellStyle name="Custom - Style8 2 3 5" xfId="4400" xr:uid="{00000000-0005-0000-0000-0000C52C0000}"/>
    <cellStyle name="Custom - Style8 2 3 6" xfId="4401" xr:uid="{00000000-0005-0000-0000-0000C62C0000}"/>
    <cellStyle name="Custom - Style8 2 3 7" xfId="4402" xr:uid="{00000000-0005-0000-0000-0000C72C0000}"/>
    <cellStyle name="Custom - Style8 2 3 8" xfId="4403" xr:uid="{00000000-0005-0000-0000-0000C82C0000}"/>
    <cellStyle name="Custom - Style8 2 3 9" xfId="4404" xr:uid="{00000000-0005-0000-0000-0000C92C0000}"/>
    <cellStyle name="Custom - Style8 2 4" xfId="4405" xr:uid="{00000000-0005-0000-0000-0000CA2C0000}"/>
    <cellStyle name="Custom - Style8 2 5" xfId="4406" xr:uid="{00000000-0005-0000-0000-0000CB2C0000}"/>
    <cellStyle name="Custom - Style8 2 6" xfId="4407" xr:uid="{00000000-0005-0000-0000-0000CC2C0000}"/>
    <cellStyle name="Custom - Style8 2 7" xfId="4408" xr:uid="{00000000-0005-0000-0000-0000CD2C0000}"/>
    <cellStyle name="Custom - Style8 2 8" xfId="4409" xr:uid="{00000000-0005-0000-0000-0000CE2C0000}"/>
    <cellStyle name="Custom - Style8 2 9" xfId="4410" xr:uid="{00000000-0005-0000-0000-0000CF2C0000}"/>
    <cellStyle name="Custom - Style8 20" xfId="4411" xr:uid="{00000000-0005-0000-0000-0000D02C0000}"/>
    <cellStyle name="Custom - Style8 21" xfId="4412" xr:uid="{00000000-0005-0000-0000-0000D12C0000}"/>
    <cellStyle name="Custom - Style8 22" xfId="4413" xr:uid="{00000000-0005-0000-0000-0000D22C0000}"/>
    <cellStyle name="Custom - Style8 23" xfId="4414" xr:uid="{00000000-0005-0000-0000-0000D32C0000}"/>
    <cellStyle name="Custom - Style8 24" xfId="4415" xr:uid="{00000000-0005-0000-0000-0000D42C0000}"/>
    <cellStyle name="Custom - Style8 25" xfId="4416" xr:uid="{00000000-0005-0000-0000-0000D52C0000}"/>
    <cellStyle name="Custom - Style8 26" xfId="4417" xr:uid="{00000000-0005-0000-0000-0000D62C0000}"/>
    <cellStyle name="Custom - Style8 27" xfId="4418" xr:uid="{00000000-0005-0000-0000-0000D72C0000}"/>
    <cellStyle name="Custom - Style8 3" xfId="4419" xr:uid="{00000000-0005-0000-0000-0000D82C0000}"/>
    <cellStyle name="Custom - Style8 3 10" xfId="4420" xr:uid="{00000000-0005-0000-0000-0000D92C0000}"/>
    <cellStyle name="Custom - Style8 3 11" xfId="4421" xr:uid="{00000000-0005-0000-0000-0000DA2C0000}"/>
    <cellStyle name="Custom - Style8 3 12" xfId="4422" xr:uid="{00000000-0005-0000-0000-0000DB2C0000}"/>
    <cellStyle name="Custom - Style8 3 13" xfId="4423" xr:uid="{00000000-0005-0000-0000-0000DC2C0000}"/>
    <cellStyle name="Custom - Style8 3 14" xfId="4424" xr:uid="{00000000-0005-0000-0000-0000DD2C0000}"/>
    <cellStyle name="Custom - Style8 3 15" xfId="4425" xr:uid="{00000000-0005-0000-0000-0000DE2C0000}"/>
    <cellStyle name="Custom - Style8 3 16" xfId="4426" xr:uid="{00000000-0005-0000-0000-0000DF2C0000}"/>
    <cellStyle name="Custom - Style8 3 17" xfId="4427" xr:uid="{00000000-0005-0000-0000-0000E02C0000}"/>
    <cellStyle name="Custom - Style8 3 18" xfId="4428" xr:uid="{00000000-0005-0000-0000-0000E12C0000}"/>
    <cellStyle name="Custom - Style8 3 19" xfId="4429" xr:uid="{00000000-0005-0000-0000-0000E22C0000}"/>
    <cellStyle name="Custom - Style8 3 2" xfId="4430" xr:uid="{00000000-0005-0000-0000-0000E32C0000}"/>
    <cellStyle name="Custom - Style8 3 2 10" xfId="4431" xr:uid="{00000000-0005-0000-0000-0000E42C0000}"/>
    <cellStyle name="Custom - Style8 3 2 11" xfId="4432" xr:uid="{00000000-0005-0000-0000-0000E52C0000}"/>
    <cellStyle name="Custom - Style8 3 2 12" xfId="4433" xr:uid="{00000000-0005-0000-0000-0000E62C0000}"/>
    <cellStyle name="Custom - Style8 3 2 13" xfId="4434" xr:uid="{00000000-0005-0000-0000-0000E72C0000}"/>
    <cellStyle name="Custom - Style8 3 2 14" xfId="4435" xr:uid="{00000000-0005-0000-0000-0000E82C0000}"/>
    <cellStyle name="Custom - Style8 3 2 15" xfId="4436" xr:uid="{00000000-0005-0000-0000-0000E92C0000}"/>
    <cellStyle name="Custom - Style8 3 2 16" xfId="4437" xr:uid="{00000000-0005-0000-0000-0000EA2C0000}"/>
    <cellStyle name="Custom - Style8 3 2 17" xfId="4438" xr:uid="{00000000-0005-0000-0000-0000EB2C0000}"/>
    <cellStyle name="Custom - Style8 3 2 18" xfId="4439" xr:uid="{00000000-0005-0000-0000-0000EC2C0000}"/>
    <cellStyle name="Custom - Style8 3 2 19" xfId="4440" xr:uid="{00000000-0005-0000-0000-0000ED2C0000}"/>
    <cellStyle name="Custom - Style8 3 2 2" xfId="4441" xr:uid="{00000000-0005-0000-0000-0000EE2C0000}"/>
    <cellStyle name="Custom - Style8 3 2 3" xfId="4442" xr:uid="{00000000-0005-0000-0000-0000EF2C0000}"/>
    <cellStyle name="Custom - Style8 3 2 4" xfId="4443" xr:uid="{00000000-0005-0000-0000-0000F02C0000}"/>
    <cellStyle name="Custom - Style8 3 2 5" xfId="4444" xr:uid="{00000000-0005-0000-0000-0000F12C0000}"/>
    <cellStyle name="Custom - Style8 3 2 6" xfId="4445" xr:uid="{00000000-0005-0000-0000-0000F22C0000}"/>
    <cellStyle name="Custom - Style8 3 2 7" xfId="4446" xr:uid="{00000000-0005-0000-0000-0000F32C0000}"/>
    <cellStyle name="Custom - Style8 3 2 8" xfId="4447" xr:uid="{00000000-0005-0000-0000-0000F42C0000}"/>
    <cellStyle name="Custom - Style8 3 2 9" xfId="4448" xr:uid="{00000000-0005-0000-0000-0000F52C0000}"/>
    <cellStyle name="Custom - Style8 3 20" xfId="4449" xr:uid="{00000000-0005-0000-0000-0000F62C0000}"/>
    <cellStyle name="Custom - Style8 3 21" xfId="4450" xr:uid="{00000000-0005-0000-0000-0000F72C0000}"/>
    <cellStyle name="Custom - Style8 3 3" xfId="4451" xr:uid="{00000000-0005-0000-0000-0000F82C0000}"/>
    <cellStyle name="Custom - Style8 3 3 10" xfId="4452" xr:uid="{00000000-0005-0000-0000-0000F92C0000}"/>
    <cellStyle name="Custom - Style8 3 3 11" xfId="4453" xr:uid="{00000000-0005-0000-0000-0000FA2C0000}"/>
    <cellStyle name="Custom - Style8 3 3 12" xfId="4454" xr:uid="{00000000-0005-0000-0000-0000FB2C0000}"/>
    <cellStyle name="Custom - Style8 3 3 13" xfId="4455" xr:uid="{00000000-0005-0000-0000-0000FC2C0000}"/>
    <cellStyle name="Custom - Style8 3 3 14" xfId="4456" xr:uid="{00000000-0005-0000-0000-0000FD2C0000}"/>
    <cellStyle name="Custom - Style8 3 3 15" xfId="4457" xr:uid="{00000000-0005-0000-0000-0000FE2C0000}"/>
    <cellStyle name="Custom - Style8 3 3 16" xfId="4458" xr:uid="{00000000-0005-0000-0000-0000FF2C0000}"/>
    <cellStyle name="Custom - Style8 3 3 17" xfId="4459" xr:uid="{00000000-0005-0000-0000-0000002D0000}"/>
    <cellStyle name="Custom - Style8 3 3 18" xfId="4460" xr:uid="{00000000-0005-0000-0000-0000012D0000}"/>
    <cellStyle name="Custom - Style8 3 3 19" xfId="4461" xr:uid="{00000000-0005-0000-0000-0000022D0000}"/>
    <cellStyle name="Custom - Style8 3 3 2" xfId="4462" xr:uid="{00000000-0005-0000-0000-0000032D0000}"/>
    <cellStyle name="Custom - Style8 3 3 3" xfId="4463" xr:uid="{00000000-0005-0000-0000-0000042D0000}"/>
    <cellStyle name="Custom - Style8 3 3 4" xfId="4464" xr:uid="{00000000-0005-0000-0000-0000052D0000}"/>
    <cellStyle name="Custom - Style8 3 3 5" xfId="4465" xr:uid="{00000000-0005-0000-0000-0000062D0000}"/>
    <cellStyle name="Custom - Style8 3 3 6" xfId="4466" xr:uid="{00000000-0005-0000-0000-0000072D0000}"/>
    <cellStyle name="Custom - Style8 3 3 7" xfId="4467" xr:uid="{00000000-0005-0000-0000-0000082D0000}"/>
    <cellStyle name="Custom - Style8 3 3 8" xfId="4468" xr:uid="{00000000-0005-0000-0000-0000092D0000}"/>
    <cellStyle name="Custom - Style8 3 3 9" xfId="4469" xr:uid="{00000000-0005-0000-0000-00000A2D0000}"/>
    <cellStyle name="Custom - Style8 3 4" xfId="4470" xr:uid="{00000000-0005-0000-0000-00000B2D0000}"/>
    <cellStyle name="Custom - Style8 3 5" xfId="4471" xr:uid="{00000000-0005-0000-0000-00000C2D0000}"/>
    <cellStyle name="Custom - Style8 3 6" xfId="4472" xr:uid="{00000000-0005-0000-0000-00000D2D0000}"/>
    <cellStyle name="Custom - Style8 3 7" xfId="4473" xr:uid="{00000000-0005-0000-0000-00000E2D0000}"/>
    <cellStyle name="Custom - Style8 3 8" xfId="4474" xr:uid="{00000000-0005-0000-0000-00000F2D0000}"/>
    <cellStyle name="Custom - Style8 3 9" xfId="4475" xr:uid="{00000000-0005-0000-0000-0000102D0000}"/>
    <cellStyle name="Custom - Style8 4" xfId="4476" xr:uid="{00000000-0005-0000-0000-0000112D0000}"/>
    <cellStyle name="Custom - Style8 4 2" xfId="4477" xr:uid="{00000000-0005-0000-0000-0000122D0000}"/>
    <cellStyle name="Custom - Style8 4 2 2" xfId="4478" xr:uid="{00000000-0005-0000-0000-0000132D0000}"/>
    <cellStyle name="Custom - Style8 4 2 3" xfId="4479" xr:uid="{00000000-0005-0000-0000-0000142D0000}"/>
    <cellStyle name="Custom - Style8 4 2 4" xfId="4480" xr:uid="{00000000-0005-0000-0000-0000152D0000}"/>
    <cellStyle name="Custom - Style8 4 2 5" xfId="4481" xr:uid="{00000000-0005-0000-0000-0000162D0000}"/>
    <cellStyle name="Custom - Style8 4 3" xfId="4482" xr:uid="{00000000-0005-0000-0000-0000172D0000}"/>
    <cellStyle name="Custom - Style8 4 3 10" xfId="4483" xr:uid="{00000000-0005-0000-0000-0000182D0000}"/>
    <cellStyle name="Custom - Style8 4 3 11" xfId="4484" xr:uid="{00000000-0005-0000-0000-0000192D0000}"/>
    <cellStyle name="Custom - Style8 4 3 12" xfId="4485" xr:uid="{00000000-0005-0000-0000-00001A2D0000}"/>
    <cellStyle name="Custom - Style8 4 3 13" xfId="4486" xr:uid="{00000000-0005-0000-0000-00001B2D0000}"/>
    <cellStyle name="Custom - Style8 4 3 14" xfId="4487" xr:uid="{00000000-0005-0000-0000-00001C2D0000}"/>
    <cellStyle name="Custom - Style8 4 3 15" xfId="4488" xr:uid="{00000000-0005-0000-0000-00001D2D0000}"/>
    <cellStyle name="Custom - Style8 4 3 16" xfId="4489" xr:uid="{00000000-0005-0000-0000-00001E2D0000}"/>
    <cellStyle name="Custom - Style8 4 3 17" xfId="4490" xr:uid="{00000000-0005-0000-0000-00001F2D0000}"/>
    <cellStyle name="Custom - Style8 4 3 18" xfId="4491" xr:uid="{00000000-0005-0000-0000-0000202D0000}"/>
    <cellStyle name="Custom - Style8 4 3 19" xfId="4492" xr:uid="{00000000-0005-0000-0000-0000212D0000}"/>
    <cellStyle name="Custom - Style8 4 3 2" xfId="4493" xr:uid="{00000000-0005-0000-0000-0000222D0000}"/>
    <cellStyle name="Custom - Style8 4 3 2 2" xfId="4494" xr:uid="{00000000-0005-0000-0000-0000232D0000}"/>
    <cellStyle name="Custom - Style8 4 3 20" xfId="4495" xr:uid="{00000000-0005-0000-0000-0000242D0000}"/>
    <cellStyle name="Custom - Style8 4 3 3" xfId="4496" xr:uid="{00000000-0005-0000-0000-0000252D0000}"/>
    <cellStyle name="Custom - Style8 4 3 4" xfId="4497" xr:uid="{00000000-0005-0000-0000-0000262D0000}"/>
    <cellStyle name="Custom - Style8 4 3 5" xfId="4498" xr:uid="{00000000-0005-0000-0000-0000272D0000}"/>
    <cellStyle name="Custom - Style8 4 3 6" xfId="4499" xr:uid="{00000000-0005-0000-0000-0000282D0000}"/>
    <cellStyle name="Custom - Style8 4 3 7" xfId="4500" xr:uid="{00000000-0005-0000-0000-0000292D0000}"/>
    <cellStyle name="Custom - Style8 4 3 8" xfId="4501" xr:uid="{00000000-0005-0000-0000-00002A2D0000}"/>
    <cellStyle name="Custom - Style8 4 3 9" xfId="4502" xr:uid="{00000000-0005-0000-0000-00002B2D0000}"/>
    <cellStyle name="Custom - Style8 4 4" xfId="4503" xr:uid="{00000000-0005-0000-0000-00002C2D0000}"/>
    <cellStyle name="Custom - Style8 4 4 2" xfId="4504" xr:uid="{00000000-0005-0000-0000-00002D2D0000}"/>
    <cellStyle name="Custom - Style8 4 5" xfId="4505" xr:uid="{00000000-0005-0000-0000-00002E2D0000}"/>
    <cellStyle name="Custom - Style8 4 5 2" xfId="4506" xr:uid="{00000000-0005-0000-0000-00002F2D0000}"/>
    <cellStyle name="Custom - Style8 5" xfId="4507" xr:uid="{00000000-0005-0000-0000-0000302D0000}"/>
    <cellStyle name="Custom - Style8 5 2" xfId="4508" xr:uid="{00000000-0005-0000-0000-0000312D0000}"/>
    <cellStyle name="Custom - Style8 6" xfId="4509" xr:uid="{00000000-0005-0000-0000-0000322D0000}"/>
    <cellStyle name="Custom - Style8 6 10" xfId="4510" xr:uid="{00000000-0005-0000-0000-0000332D0000}"/>
    <cellStyle name="Custom - Style8 6 11" xfId="4511" xr:uid="{00000000-0005-0000-0000-0000342D0000}"/>
    <cellStyle name="Custom - Style8 6 12" xfId="4512" xr:uid="{00000000-0005-0000-0000-0000352D0000}"/>
    <cellStyle name="Custom - Style8 6 13" xfId="4513" xr:uid="{00000000-0005-0000-0000-0000362D0000}"/>
    <cellStyle name="Custom - Style8 6 14" xfId="4514" xr:uid="{00000000-0005-0000-0000-0000372D0000}"/>
    <cellStyle name="Custom - Style8 6 15" xfId="4515" xr:uid="{00000000-0005-0000-0000-0000382D0000}"/>
    <cellStyle name="Custom - Style8 6 16" xfId="4516" xr:uid="{00000000-0005-0000-0000-0000392D0000}"/>
    <cellStyle name="Custom - Style8 6 17" xfId="4517" xr:uid="{00000000-0005-0000-0000-00003A2D0000}"/>
    <cellStyle name="Custom - Style8 6 18" xfId="4518" xr:uid="{00000000-0005-0000-0000-00003B2D0000}"/>
    <cellStyle name="Custom - Style8 6 19" xfId="4519" xr:uid="{00000000-0005-0000-0000-00003C2D0000}"/>
    <cellStyle name="Custom - Style8 6 2" xfId="4520" xr:uid="{00000000-0005-0000-0000-00003D2D0000}"/>
    <cellStyle name="Custom - Style8 6 2 2" xfId="4521" xr:uid="{00000000-0005-0000-0000-00003E2D0000}"/>
    <cellStyle name="Custom - Style8 6 2 3" xfId="4522" xr:uid="{00000000-0005-0000-0000-00003F2D0000}"/>
    <cellStyle name="Custom - Style8 6 2 4" xfId="4523" xr:uid="{00000000-0005-0000-0000-0000402D0000}"/>
    <cellStyle name="Custom - Style8 6 2 5" xfId="4524" xr:uid="{00000000-0005-0000-0000-0000412D0000}"/>
    <cellStyle name="Custom - Style8 6 20" xfId="4525" xr:uid="{00000000-0005-0000-0000-0000422D0000}"/>
    <cellStyle name="Custom - Style8 6 21" xfId="4526" xr:uid="{00000000-0005-0000-0000-0000432D0000}"/>
    <cellStyle name="Custom - Style8 6 22" xfId="4527" xr:uid="{00000000-0005-0000-0000-0000442D0000}"/>
    <cellStyle name="Custom - Style8 6 23" xfId="4528" xr:uid="{00000000-0005-0000-0000-0000452D0000}"/>
    <cellStyle name="Custom - Style8 6 24" xfId="4529" xr:uid="{00000000-0005-0000-0000-0000462D0000}"/>
    <cellStyle name="Custom - Style8 6 25" xfId="4530" xr:uid="{00000000-0005-0000-0000-0000472D0000}"/>
    <cellStyle name="Custom - Style8 6 26" xfId="4531" xr:uid="{00000000-0005-0000-0000-0000482D0000}"/>
    <cellStyle name="Custom - Style8 6 27" xfId="4532" xr:uid="{00000000-0005-0000-0000-0000492D0000}"/>
    <cellStyle name="Custom - Style8 6 3" xfId="4533" xr:uid="{00000000-0005-0000-0000-00004A2D0000}"/>
    <cellStyle name="Custom - Style8 6 4" xfId="4534" xr:uid="{00000000-0005-0000-0000-00004B2D0000}"/>
    <cellStyle name="Custom - Style8 6 5" xfId="4535" xr:uid="{00000000-0005-0000-0000-00004C2D0000}"/>
    <cellStyle name="Custom - Style8 6 6" xfId="4536" xr:uid="{00000000-0005-0000-0000-00004D2D0000}"/>
    <cellStyle name="Custom - Style8 6 7" xfId="4537" xr:uid="{00000000-0005-0000-0000-00004E2D0000}"/>
    <cellStyle name="Custom - Style8 6 8" xfId="4538" xr:uid="{00000000-0005-0000-0000-00004F2D0000}"/>
    <cellStyle name="Custom - Style8 6 9" xfId="4539" xr:uid="{00000000-0005-0000-0000-0000502D0000}"/>
    <cellStyle name="Custom - Style8 7" xfId="4540" xr:uid="{00000000-0005-0000-0000-0000512D0000}"/>
    <cellStyle name="Custom - Style8 8" xfId="4541" xr:uid="{00000000-0005-0000-0000-0000522D0000}"/>
    <cellStyle name="Custom - Style8 8 10" xfId="4542" xr:uid="{00000000-0005-0000-0000-0000532D0000}"/>
    <cellStyle name="Custom - Style8 8 11" xfId="4543" xr:uid="{00000000-0005-0000-0000-0000542D0000}"/>
    <cellStyle name="Custom - Style8 8 12" xfId="4544" xr:uid="{00000000-0005-0000-0000-0000552D0000}"/>
    <cellStyle name="Custom - Style8 8 13" xfId="4545" xr:uid="{00000000-0005-0000-0000-0000562D0000}"/>
    <cellStyle name="Custom - Style8 8 14" xfId="4546" xr:uid="{00000000-0005-0000-0000-0000572D0000}"/>
    <cellStyle name="Custom - Style8 8 15" xfId="4547" xr:uid="{00000000-0005-0000-0000-0000582D0000}"/>
    <cellStyle name="Custom - Style8 8 16" xfId="4548" xr:uid="{00000000-0005-0000-0000-0000592D0000}"/>
    <cellStyle name="Custom - Style8 8 17" xfId="4549" xr:uid="{00000000-0005-0000-0000-00005A2D0000}"/>
    <cellStyle name="Custom - Style8 8 18" xfId="4550" xr:uid="{00000000-0005-0000-0000-00005B2D0000}"/>
    <cellStyle name="Custom - Style8 8 19" xfId="4551" xr:uid="{00000000-0005-0000-0000-00005C2D0000}"/>
    <cellStyle name="Custom - Style8 8 2" xfId="4552" xr:uid="{00000000-0005-0000-0000-00005D2D0000}"/>
    <cellStyle name="Custom - Style8 8 20" xfId="4553" xr:uid="{00000000-0005-0000-0000-00005E2D0000}"/>
    <cellStyle name="Custom - Style8 8 21" xfId="4554" xr:uid="{00000000-0005-0000-0000-00005F2D0000}"/>
    <cellStyle name="Custom - Style8 8 3" xfId="4555" xr:uid="{00000000-0005-0000-0000-0000602D0000}"/>
    <cellStyle name="Custom - Style8 8 4" xfId="4556" xr:uid="{00000000-0005-0000-0000-0000612D0000}"/>
    <cellStyle name="Custom - Style8 8 5" xfId="4557" xr:uid="{00000000-0005-0000-0000-0000622D0000}"/>
    <cellStyle name="Custom - Style8 8 6" xfId="4558" xr:uid="{00000000-0005-0000-0000-0000632D0000}"/>
    <cellStyle name="Custom - Style8 8 7" xfId="4559" xr:uid="{00000000-0005-0000-0000-0000642D0000}"/>
    <cellStyle name="Custom - Style8 8 8" xfId="4560" xr:uid="{00000000-0005-0000-0000-0000652D0000}"/>
    <cellStyle name="Custom - Style8 8 9" xfId="4561" xr:uid="{00000000-0005-0000-0000-0000662D0000}"/>
    <cellStyle name="Custom - Style8 9" xfId="4562" xr:uid="{00000000-0005-0000-0000-0000672D0000}"/>
    <cellStyle name="Custom - Style8_2008Tailanformat" xfId="4563" xr:uid="{00000000-0005-0000-0000-0000682D0000}"/>
    <cellStyle name="Data   - Draw lines around data in range" xfId="4564" xr:uid="{00000000-0005-0000-0000-0000692D0000}"/>
    <cellStyle name="Data   - Draw lines around data in range 2" xfId="7989" xr:uid="{00000000-0005-0000-0000-00006A2D0000}"/>
    <cellStyle name="Data   - Draw lines around data in range 2 2" xfId="6738" xr:uid="{00000000-0005-0000-0000-00006B2D0000}"/>
    <cellStyle name="Data   - Draw lines around data in range 2 2 2" xfId="13315" xr:uid="{00000000-0005-0000-0000-00006C2D0000}"/>
    <cellStyle name="Data   - Draw lines around data in range 2 3" xfId="6468" xr:uid="{00000000-0005-0000-0000-00006D2D0000}"/>
    <cellStyle name="Data   - Draw lines around data in range 3" xfId="6910" xr:uid="{00000000-0005-0000-0000-00006E2D0000}"/>
    <cellStyle name="Data   - Draw lines around data in range 3 2" xfId="13452" xr:uid="{00000000-0005-0000-0000-00006F2D0000}"/>
    <cellStyle name="Data   - Draw lines around data in range 4" xfId="6664" xr:uid="{00000000-0005-0000-0000-0000702D0000}"/>
    <cellStyle name="Data   - Draw lines around data in range 4 2" xfId="13251" xr:uid="{00000000-0005-0000-0000-0000712D0000}"/>
    <cellStyle name="Data   - Draw lines around data in range 5" xfId="34524" xr:uid="{00000000-0005-0000-0000-0000722D0000}"/>
    <cellStyle name="Data   - Style2" xfId="4565" xr:uid="{00000000-0005-0000-0000-0000732D0000}"/>
    <cellStyle name="Data   - Style2 10" xfId="31036" xr:uid="{00000000-0005-0000-0000-0000742D0000}"/>
    <cellStyle name="Data   - Style2 11" xfId="33864" xr:uid="{00000000-0005-0000-0000-0000752D0000}"/>
    <cellStyle name="Data   - Style2 2" xfId="8912" xr:uid="{00000000-0005-0000-0000-0000762D0000}"/>
    <cellStyle name="Data   - Style2 2 2" xfId="11672" xr:uid="{00000000-0005-0000-0000-0000772D0000}"/>
    <cellStyle name="Data   - Style2 2 2 2" xfId="16928" xr:uid="{00000000-0005-0000-0000-0000782D0000}"/>
    <cellStyle name="Data   - Style2 2 2 2 2" xfId="29461" xr:uid="{00000000-0005-0000-0000-0000792D0000}"/>
    <cellStyle name="Data   - Style2 2 2 3" xfId="24423" xr:uid="{00000000-0005-0000-0000-00007A2D0000}"/>
    <cellStyle name="Data   - Style2 2 3" xfId="6639" xr:uid="{00000000-0005-0000-0000-00007B2D0000}"/>
    <cellStyle name="Data   - Style2 2 3 2" xfId="13226" xr:uid="{00000000-0005-0000-0000-00007C2D0000}"/>
    <cellStyle name="Data   - Style2 2 3 2 2" xfId="25970" xr:uid="{00000000-0005-0000-0000-00007D2D0000}"/>
    <cellStyle name="Data   - Style2 2 3 3" xfId="21378" xr:uid="{00000000-0005-0000-0000-00007E2D0000}"/>
    <cellStyle name="Data   - Style2 2 4" xfId="6906" xr:uid="{00000000-0005-0000-0000-00007F2D0000}"/>
    <cellStyle name="Data   - Style2 2 4 2" xfId="21637" xr:uid="{00000000-0005-0000-0000-0000802D0000}"/>
    <cellStyle name="Data   - Style2 2 5" xfId="19252" xr:uid="{00000000-0005-0000-0000-0000812D0000}"/>
    <cellStyle name="Data   - Style2 2 5 2" xfId="30138" xr:uid="{00000000-0005-0000-0000-0000822D0000}"/>
    <cellStyle name="Data   - Style2 2 6" xfId="20675" xr:uid="{00000000-0005-0000-0000-0000832D0000}"/>
    <cellStyle name="Data   - Style2 2 6 2" xfId="30353" xr:uid="{00000000-0005-0000-0000-0000842D0000}"/>
    <cellStyle name="Data   - Style2 2 7" xfId="32369" xr:uid="{00000000-0005-0000-0000-0000852D0000}"/>
    <cellStyle name="Data   - Style2 2 8" xfId="33978" xr:uid="{00000000-0005-0000-0000-0000862D0000}"/>
    <cellStyle name="Data   - Style2 2 9" xfId="31146" xr:uid="{00000000-0005-0000-0000-0000872D0000}"/>
    <cellStyle name="Data   - Style2 3" xfId="6911" xr:uid="{00000000-0005-0000-0000-0000882D0000}"/>
    <cellStyle name="Data   - Style2 3 2" xfId="13453" xr:uid="{00000000-0005-0000-0000-0000892D0000}"/>
    <cellStyle name="Data   - Style2 3 2 2" xfId="26187" xr:uid="{00000000-0005-0000-0000-00008A2D0000}"/>
    <cellStyle name="Data   - Style2 3 3" xfId="21641" xr:uid="{00000000-0005-0000-0000-00008B2D0000}"/>
    <cellStyle name="Data   - Style2 4" xfId="6736" xr:uid="{00000000-0005-0000-0000-00008C2D0000}"/>
    <cellStyle name="Data   - Style2 4 2" xfId="13313" xr:uid="{00000000-0005-0000-0000-00008D2D0000}"/>
    <cellStyle name="Data   - Style2 4 2 2" xfId="26055" xr:uid="{00000000-0005-0000-0000-00008E2D0000}"/>
    <cellStyle name="Data   - Style2 4 3" xfId="21474" xr:uid="{00000000-0005-0000-0000-00008F2D0000}"/>
    <cellStyle name="Data   - Style2 5" xfId="6469" xr:uid="{00000000-0005-0000-0000-0000902D0000}"/>
    <cellStyle name="Data   - Style2 5 2" xfId="13076" xr:uid="{00000000-0005-0000-0000-0000912D0000}"/>
    <cellStyle name="Data   - Style2 5 2 2" xfId="25822" xr:uid="{00000000-0005-0000-0000-0000922D0000}"/>
    <cellStyle name="Data   - Style2 5 3" xfId="21214" xr:uid="{00000000-0005-0000-0000-0000932D0000}"/>
    <cellStyle name="Data   - Style2 6" xfId="11572" xr:uid="{00000000-0005-0000-0000-0000942D0000}"/>
    <cellStyle name="Data   - Style2 6 2" xfId="24324" xr:uid="{00000000-0005-0000-0000-0000952D0000}"/>
    <cellStyle name="Data   - Style2 7" xfId="17812" xr:uid="{00000000-0005-0000-0000-0000962D0000}"/>
    <cellStyle name="Data   - Style2 7 2" xfId="30020" xr:uid="{00000000-0005-0000-0000-0000972D0000}"/>
    <cellStyle name="Data   - Style2 8" xfId="17437" xr:uid="{00000000-0005-0000-0000-0000982D0000}"/>
    <cellStyle name="Data   - Style2 8 2" xfId="29959" xr:uid="{00000000-0005-0000-0000-0000992D0000}"/>
    <cellStyle name="Data   - Style2 9" xfId="31157" xr:uid="{00000000-0005-0000-0000-00009A2D0000}"/>
    <cellStyle name="Data Labels" xfId="279" xr:uid="{00000000-0005-0000-0000-00009B2D0000}"/>
    <cellStyle name="Data Labels 2" xfId="557" xr:uid="{00000000-0005-0000-0000-00009C2D0000}"/>
    <cellStyle name="DATA_ENT" xfId="4566" xr:uid="{00000000-0005-0000-0000-00009D2D0000}"/>
    <cellStyle name="Date" xfId="280" xr:uid="{00000000-0005-0000-0000-00009E2D0000}"/>
    <cellStyle name="Date 2" xfId="6279" xr:uid="{00000000-0005-0000-0000-00009F2D0000}"/>
    <cellStyle name="Date 2 2" xfId="18673" xr:uid="{00000000-0005-0000-0000-0000A02D0000}"/>
    <cellStyle name="Date 3" xfId="9741" xr:uid="{00000000-0005-0000-0000-0000A12D0000}"/>
    <cellStyle name="Date 3 2" xfId="17813" xr:uid="{00000000-0005-0000-0000-0000A22D0000}"/>
    <cellStyle name="Date 4" xfId="4567" xr:uid="{00000000-0005-0000-0000-0000A32D0000}"/>
    <cellStyle name="Date Short" xfId="4568" xr:uid="{00000000-0005-0000-0000-0000A42D0000}"/>
    <cellStyle name="Date_Achi jaya -TBK'04" xfId="4569" xr:uid="{00000000-0005-0000-0000-0000A52D0000}"/>
    <cellStyle name="Define your own named style" xfId="4570" xr:uid="{00000000-0005-0000-0000-0000A62D0000}"/>
    <cellStyle name="DELTA" xfId="4571" xr:uid="{00000000-0005-0000-0000-0000A72D0000}"/>
    <cellStyle name="DELTA 2" xfId="4572" xr:uid="{00000000-0005-0000-0000-0000A82D0000}"/>
    <cellStyle name="DELTA 2 2" xfId="34526" xr:uid="{00000000-0005-0000-0000-0000A92D0000}"/>
    <cellStyle name="DELTA 3" xfId="34525" xr:uid="{00000000-0005-0000-0000-0000AA2D0000}"/>
    <cellStyle name="DELTA_Audit Adjustments - MCSH (220409)" xfId="4573" xr:uid="{00000000-0005-0000-0000-0000AB2D0000}"/>
    <cellStyle name="Dezimal [0]_1999-2003 tools set plan 01- Nov PO präsent" xfId="4574" xr:uid="{00000000-0005-0000-0000-0000AC2D0000}"/>
    <cellStyle name="Dezimal_1999-2003 tools set plan 01- Nov PO präsent" xfId="4575" xr:uid="{00000000-0005-0000-0000-0000AD2D0000}"/>
    <cellStyle name="Dollar (zero dec)" xfId="4576" xr:uid="{00000000-0005-0000-0000-0000AE2D0000}"/>
    <cellStyle name="DOWNFOOT" xfId="4577" xr:uid="{00000000-0005-0000-0000-0000AF2D0000}"/>
    <cellStyle name="DOWNFOOT 2" xfId="6390" xr:uid="{00000000-0005-0000-0000-0000B02D0000}"/>
    <cellStyle name="DOWNFOOT 2 2" xfId="9576" xr:uid="{00000000-0005-0000-0000-0000B12D0000}"/>
    <cellStyle name="DOWNFOOT 2 2 2" xfId="11789" xr:uid="{00000000-0005-0000-0000-0000B22D0000}"/>
    <cellStyle name="DOWNFOOT 2 2 2 2" xfId="17021" xr:uid="{00000000-0005-0000-0000-0000B32D0000}"/>
    <cellStyle name="DOWNFOOT 2 2 2 2 2" xfId="29554" xr:uid="{00000000-0005-0000-0000-0000B42D0000}"/>
    <cellStyle name="DOWNFOOT 2 2 2 3" xfId="24539" xr:uid="{00000000-0005-0000-0000-0000B52D0000}"/>
    <cellStyle name="DOWNFOOT 2 2 3" xfId="11580" xr:uid="{00000000-0005-0000-0000-0000B62D0000}"/>
    <cellStyle name="DOWNFOOT 2 2 3 2" xfId="16840" xr:uid="{00000000-0005-0000-0000-0000B72D0000}"/>
    <cellStyle name="DOWNFOOT 2 2 3 2 2" xfId="29374" xr:uid="{00000000-0005-0000-0000-0000B82D0000}"/>
    <cellStyle name="DOWNFOOT 2 2 3 3" xfId="24332" xr:uid="{00000000-0005-0000-0000-0000B92D0000}"/>
    <cellStyle name="DOWNFOOT 2 2 4" xfId="11389" xr:uid="{00000000-0005-0000-0000-0000BA2D0000}"/>
    <cellStyle name="DOWNFOOT 2 2 4 2" xfId="24144" xr:uid="{00000000-0005-0000-0000-0000BB2D0000}"/>
    <cellStyle name="DOWNFOOT 2 2 5" xfId="23557" xr:uid="{00000000-0005-0000-0000-0000BC2D0000}"/>
    <cellStyle name="DOWNFOOT 2 3" xfId="7741" xr:uid="{00000000-0005-0000-0000-0000BD2D0000}"/>
    <cellStyle name="DOWNFOOT 2 3 2" xfId="14238" xr:uid="{00000000-0005-0000-0000-0000BE2D0000}"/>
    <cellStyle name="DOWNFOOT 2 3 2 2" xfId="26964" xr:uid="{00000000-0005-0000-0000-0000BF2D0000}"/>
    <cellStyle name="DOWNFOOT 2 3 3" xfId="22459" xr:uid="{00000000-0005-0000-0000-0000C02D0000}"/>
    <cellStyle name="DOWNFOOT 2 4" xfId="11515" xr:uid="{00000000-0005-0000-0000-0000C12D0000}"/>
    <cellStyle name="DOWNFOOT 2 4 2" xfId="16801" xr:uid="{00000000-0005-0000-0000-0000C22D0000}"/>
    <cellStyle name="DOWNFOOT 2 4 2 2" xfId="29336" xr:uid="{00000000-0005-0000-0000-0000C32D0000}"/>
    <cellStyle name="DOWNFOOT 2 4 3" xfId="24270" xr:uid="{00000000-0005-0000-0000-0000C42D0000}"/>
    <cellStyle name="DOWNFOOT 2 5" xfId="6728" xr:uid="{00000000-0005-0000-0000-0000C52D0000}"/>
    <cellStyle name="DOWNFOOT 2 5 2" xfId="13306" xr:uid="{00000000-0005-0000-0000-0000C62D0000}"/>
    <cellStyle name="DOWNFOOT 2 5 2 2" xfId="26048" xr:uid="{00000000-0005-0000-0000-0000C72D0000}"/>
    <cellStyle name="DOWNFOOT 2 5 3" xfId="21466" xr:uid="{00000000-0005-0000-0000-0000C82D0000}"/>
    <cellStyle name="DOWNFOOT 2 6" xfId="11697" xr:uid="{00000000-0005-0000-0000-0000C92D0000}"/>
    <cellStyle name="DOWNFOOT 2 6 2" xfId="24448" xr:uid="{00000000-0005-0000-0000-0000CA2D0000}"/>
    <cellStyle name="DOWNFOOT 2 7" xfId="21147" xr:uid="{00000000-0005-0000-0000-0000CB2D0000}"/>
    <cellStyle name="DOWNFOOT 3" xfId="21043" xr:uid="{00000000-0005-0000-0000-0000CC2D0000}"/>
    <cellStyle name="Draw lines around data in range" xfId="4578" xr:uid="{00000000-0005-0000-0000-0000CD2D0000}"/>
    <cellStyle name="Draw lines around data in range 10" xfId="31035" xr:uid="{00000000-0005-0000-0000-0000CE2D0000}"/>
    <cellStyle name="Draw lines around data in range 11" xfId="30851" xr:uid="{00000000-0005-0000-0000-0000CF2D0000}"/>
    <cellStyle name="Draw lines around data in range 2" xfId="8913" xr:uid="{00000000-0005-0000-0000-0000D02D0000}"/>
    <cellStyle name="Draw lines around data in range 2 2" xfId="11673" xr:uid="{00000000-0005-0000-0000-0000D12D0000}"/>
    <cellStyle name="Draw lines around data in range 2 2 2" xfId="16929" xr:uid="{00000000-0005-0000-0000-0000D22D0000}"/>
    <cellStyle name="Draw lines around data in range 2 2 2 2" xfId="29462" xr:uid="{00000000-0005-0000-0000-0000D32D0000}"/>
    <cellStyle name="Draw lines around data in range 2 2 3" xfId="24424" xr:uid="{00000000-0005-0000-0000-0000D42D0000}"/>
    <cellStyle name="Draw lines around data in range 2 3" xfId="7667" xr:uid="{00000000-0005-0000-0000-0000D52D0000}"/>
    <cellStyle name="Draw lines around data in range 2 3 2" xfId="14170" xr:uid="{00000000-0005-0000-0000-0000D62D0000}"/>
    <cellStyle name="Draw lines around data in range 2 3 2 2" xfId="26898" xr:uid="{00000000-0005-0000-0000-0000D72D0000}"/>
    <cellStyle name="Draw lines around data in range 2 3 3" xfId="22391" xr:uid="{00000000-0005-0000-0000-0000D82D0000}"/>
    <cellStyle name="Draw lines around data in range 2 4" xfId="11488" xr:uid="{00000000-0005-0000-0000-0000D92D0000}"/>
    <cellStyle name="Draw lines around data in range 2 4 2" xfId="24243" xr:uid="{00000000-0005-0000-0000-0000DA2D0000}"/>
    <cellStyle name="Draw lines around data in range 2 5" xfId="19254" xr:uid="{00000000-0005-0000-0000-0000DB2D0000}"/>
    <cellStyle name="Draw lines around data in range 2 5 2" xfId="30140" xr:uid="{00000000-0005-0000-0000-0000DC2D0000}"/>
    <cellStyle name="Draw lines around data in range 2 6" xfId="20677" xr:uid="{00000000-0005-0000-0000-0000DD2D0000}"/>
    <cellStyle name="Draw lines around data in range 2 6 2" xfId="30355" xr:uid="{00000000-0005-0000-0000-0000DE2D0000}"/>
    <cellStyle name="Draw lines around data in range 2 7" xfId="32371" xr:uid="{00000000-0005-0000-0000-0000DF2D0000}"/>
    <cellStyle name="Draw lines around data in range 2 8" xfId="33980" xr:uid="{00000000-0005-0000-0000-0000E02D0000}"/>
    <cellStyle name="Draw lines around data in range 2 9" xfId="31148" xr:uid="{00000000-0005-0000-0000-0000E12D0000}"/>
    <cellStyle name="Draw lines around data in range 3" xfId="6912" xr:uid="{00000000-0005-0000-0000-0000E22D0000}"/>
    <cellStyle name="Draw lines around data in range 3 2" xfId="13454" xr:uid="{00000000-0005-0000-0000-0000E32D0000}"/>
    <cellStyle name="Draw lines around data in range 3 2 2" xfId="26188" xr:uid="{00000000-0005-0000-0000-0000E42D0000}"/>
    <cellStyle name="Draw lines around data in range 3 3" xfId="21642" xr:uid="{00000000-0005-0000-0000-0000E52D0000}"/>
    <cellStyle name="Draw lines around data in range 4" xfId="6735" xr:uid="{00000000-0005-0000-0000-0000E62D0000}"/>
    <cellStyle name="Draw lines around data in range 4 2" xfId="13312" xr:uid="{00000000-0005-0000-0000-0000E72D0000}"/>
    <cellStyle name="Draw lines around data in range 4 2 2" xfId="26054" xr:uid="{00000000-0005-0000-0000-0000E82D0000}"/>
    <cellStyle name="Draw lines around data in range 4 3" xfId="21473" xr:uid="{00000000-0005-0000-0000-0000E92D0000}"/>
    <cellStyle name="Draw lines around data in range 5" xfId="11702" xr:uid="{00000000-0005-0000-0000-0000EA2D0000}"/>
    <cellStyle name="Draw lines around data in range 5 2" xfId="16949" xr:uid="{00000000-0005-0000-0000-0000EB2D0000}"/>
    <cellStyle name="Draw lines around data in range 5 2 2" xfId="29482" xr:uid="{00000000-0005-0000-0000-0000EC2D0000}"/>
    <cellStyle name="Draw lines around data in range 5 3" xfId="24452" xr:uid="{00000000-0005-0000-0000-0000ED2D0000}"/>
    <cellStyle name="Draw lines around data in range 6" xfId="11521" xr:uid="{00000000-0005-0000-0000-0000EE2D0000}"/>
    <cellStyle name="Draw lines around data in range 6 2" xfId="24276" xr:uid="{00000000-0005-0000-0000-0000EF2D0000}"/>
    <cellStyle name="Draw lines around data in range 7" xfId="17814" xr:uid="{00000000-0005-0000-0000-0000F02D0000}"/>
    <cellStyle name="Draw lines around data in range 7 2" xfId="30021" xr:uid="{00000000-0005-0000-0000-0000F12D0000}"/>
    <cellStyle name="Draw lines around data in range 8" xfId="17436" xr:uid="{00000000-0005-0000-0000-0000F22D0000}"/>
    <cellStyle name="Draw lines around data in range 8 2" xfId="29958" xr:uid="{00000000-0005-0000-0000-0000F32D0000}"/>
    <cellStyle name="Draw lines around data in range 9" xfId="31158" xr:uid="{00000000-0005-0000-0000-0000F42D0000}"/>
    <cellStyle name="Draw shadow and lines within range" xfId="4579" xr:uid="{00000000-0005-0000-0000-0000F52D0000}"/>
    <cellStyle name="Draw shadow and lines within range 10" xfId="31034" xr:uid="{00000000-0005-0000-0000-0000F62D0000}"/>
    <cellStyle name="Draw shadow and lines within range 11" xfId="31943" xr:uid="{00000000-0005-0000-0000-0000F72D0000}"/>
    <cellStyle name="Draw shadow and lines within range 2" xfId="8914" xr:uid="{00000000-0005-0000-0000-0000F82D0000}"/>
    <cellStyle name="Draw shadow and lines within range 2 2" xfId="11674" xr:uid="{00000000-0005-0000-0000-0000F92D0000}"/>
    <cellStyle name="Draw shadow and lines within range 2 2 2" xfId="16930" xr:uid="{00000000-0005-0000-0000-0000FA2D0000}"/>
    <cellStyle name="Draw shadow and lines within range 2 2 2 2" xfId="29463" xr:uid="{00000000-0005-0000-0000-0000FB2D0000}"/>
    <cellStyle name="Draw shadow and lines within range 2 2 3" xfId="24425" xr:uid="{00000000-0005-0000-0000-0000FC2D0000}"/>
    <cellStyle name="Draw shadow and lines within range 2 3" xfId="7724" xr:uid="{00000000-0005-0000-0000-0000FD2D0000}"/>
    <cellStyle name="Draw shadow and lines within range 2 3 2" xfId="14221" xr:uid="{00000000-0005-0000-0000-0000FE2D0000}"/>
    <cellStyle name="Draw shadow and lines within range 2 3 2 2" xfId="26947" xr:uid="{00000000-0005-0000-0000-0000FF2D0000}"/>
    <cellStyle name="Draw shadow and lines within range 2 3 3" xfId="22444" xr:uid="{00000000-0005-0000-0000-0000002E0000}"/>
    <cellStyle name="Draw shadow and lines within range 2 4" xfId="6450" xr:uid="{00000000-0005-0000-0000-0000012E0000}"/>
    <cellStyle name="Draw shadow and lines within range 2 4 2" xfId="21199" xr:uid="{00000000-0005-0000-0000-0000022E0000}"/>
    <cellStyle name="Draw shadow and lines within range 2 5" xfId="19255" xr:uid="{00000000-0005-0000-0000-0000032E0000}"/>
    <cellStyle name="Draw shadow and lines within range 2 5 2" xfId="30141" xr:uid="{00000000-0005-0000-0000-0000042E0000}"/>
    <cellStyle name="Draw shadow and lines within range 2 6" xfId="20678" xr:uid="{00000000-0005-0000-0000-0000052E0000}"/>
    <cellStyle name="Draw shadow and lines within range 2 6 2" xfId="30356" xr:uid="{00000000-0005-0000-0000-0000062E0000}"/>
    <cellStyle name="Draw shadow and lines within range 2 7" xfId="32372" xr:uid="{00000000-0005-0000-0000-0000072E0000}"/>
    <cellStyle name="Draw shadow and lines within range 2 8" xfId="33981" xr:uid="{00000000-0005-0000-0000-0000082E0000}"/>
    <cellStyle name="Draw shadow and lines within range 2 9" xfId="31149" xr:uid="{00000000-0005-0000-0000-0000092E0000}"/>
    <cellStyle name="Draw shadow and lines within range 3" xfId="6913" xr:uid="{00000000-0005-0000-0000-00000A2E0000}"/>
    <cellStyle name="Draw shadow and lines within range 3 2" xfId="13455" xr:uid="{00000000-0005-0000-0000-00000B2E0000}"/>
    <cellStyle name="Draw shadow and lines within range 3 2 2" xfId="26189" xr:uid="{00000000-0005-0000-0000-00000C2E0000}"/>
    <cellStyle name="Draw shadow and lines within range 3 3" xfId="21643" xr:uid="{00000000-0005-0000-0000-00000D2E0000}"/>
    <cellStyle name="Draw shadow and lines within range 4" xfId="6734" xr:uid="{00000000-0005-0000-0000-00000E2E0000}"/>
    <cellStyle name="Draw shadow and lines within range 4 2" xfId="13311" xr:uid="{00000000-0005-0000-0000-00000F2E0000}"/>
    <cellStyle name="Draw shadow and lines within range 4 2 2" xfId="26053" xr:uid="{00000000-0005-0000-0000-0000102E0000}"/>
    <cellStyle name="Draw shadow and lines within range 4 3" xfId="21472" xr:uid="{00000000-0005-0000-0000-0000112E0000}"/>
    <cellStyle name="Draw shadow and lines within range 5" xfId="11954" xr:uid="{00000000-0005-0000-0000-0000122E0000}"/>
    <cellStyle name="Draw shadow and lines within range 5 2" xfId="17120" xr:uid="{00000000-0005-0000-0000-0000132E0000}"/>
    <cellStyle name="Draw shadow and lines within range 5 2 2" xfId="29651" xr:uid="{00000000-0005-0000-0000-0000142E0000}"/>
    <cellStyle name="Draw shadow and lines within range 5 3" xfId="24703" xr:uid="{00000000-0005-0000-0000-0000152E0000}"/>
    <cellStyle name="Draw shadow and lines within range 6" xfId="11991" xr:uid="{00000000-0005-0000-0000-0000162E0000}"/>
    <cellStyle name="Draw shadow and lines within range 6 2" xfId="24739" xr:uid="{00000000-0005-0000-0000-0000172E0000}"/>
    <cellStyle name="Draw shadow and lines within range 7" xfId="17815" xr:uid="{00000000-0005-0000-0000-0000182E0000}"/>
    <cellStyle name="Draw shadow and lines within range 7 2" xfId="30022" xr:uid="{00000000-0005-0000-0000-0000192E0000}"/>
    <cellStyle name="Draw shadow and lines within range 8" xfId="17435" xr:uid="{00000000-0005-0000-0000-00001A2E0000}"/>
    <cellStyle name="Draw shadow and lines within range 8 2" xfId="29957" xr:uid="{00000000-0005-0000-0000-00001B2E0000}"/>
    <cellStyle name="Draw shadow and lines within range 9" xfId="31159" xr:uid="{00000000-0005-0000-0000-00001C2E0000}"/>
    <cellStyle name="E&amp;Y House" xfId="4580" xr:uid="{00000000-0005-0000-0000-00001D2E0000}"/>
    <cellStyle name="Enlarge title text, yellow on blue" xfId="4581" xr:uid="{00000000-0005-0000-0000-00001E2E0000}"/>
    <cellStyle name="Enter Currency (0)" xfId="4582" xr:uid="{00000000-0005-0000-0000-00001F2E0000}"/>
    <cellStyle name="Enter Currency (0) 2" xfId="4583" xr:uid="{00000000-0005-0000-0000-0000202E0000}"/>
    <cellStyle name="Enter Currency (0)_13A.Recv-08" xfId="4584" xr:uid="{00000000-0005-0000-0000-0000212E0000}"/>
    <cellStyle name="Enter Currency (2)" xfId="4585" xr:uid="{00000000-0005-0000-0000-0000222E0000}"/>
    <cellStyle name="Enter Units (0)" xfId="4586" xr:uid="{00000000-0005-0000-0000-0000232E0000}"/>
    <cellStyle name="Enter Units (0) 2" xfId="4587" xr:uid="{00000000-0005-0000-0000-0000242E0000}"/>
    <cellStyle name="Enter Units (0)_13A.Recv-08" xfId="4588" xr:uid="{00000000-0005-0000-0000-0000252E0000}"/>
    <cellStyle name="Enter Units (1)" xfId="4589" xr:uid="{00000000-0005-0000-0000-0000262E0000}"/>
    <cellStyle name="Enter Units (1) 2" xfId="4590" xr:uid="{00000000-0005-0000-0000-0000272E0000}"/>
    <cellStyle name="Enter Units (1)_13A.Recv-08" xfId="4591" xr:uid="{00000000-0005-0000-0000-0000282E0000}"/>
    <cellStyle name="Enter Units (2)" xfId="4592" xr:uid="{00000000-0005-0000-0000-0000292E0000}"/>
    <cellStyle name="Entered" xfId="4593" xr:uid="{00000000-0005-0000-0000-00002A2E0000}"/>
    <cellStyle name="Euro" xfId="4594" xr:uid="{00000000-0005-0000-0000-00002B2E0000}"/>
    <cellStyle name="Explanatory Text" xfId="665" builtinId="53" customBuiltin="1"/>
    <cellStyle name="Explanatory Text 10" xfId="2711" xr:uid="{00000000-0005-0000-0000-00002D2E0000}"/>
    <cellStyle name="Explanatory Text 10 2" xfId="37052" xr:uid="{00000000-0005-0000-0000-00002E2E0000}"/>
    <cellStyle name="Explanatory Text 11" xfId="2712" xr:uid="{00000000-0005-0000-0000-00002F2E0000}"/>
    <cellStyle name="Explanatory Text 11 2" xfId="37053" xr:uid="{00000000-0005-0000-0000-0000302E0000}"/>
    <cellStyle name="Explanatory Text 12" xfId="2713" xr:uid="{00000000-0005-0000-0000-0000312E0000}"/>
    <cellStyle name="Explanatory Text 12 2" xfId="37054" xr:uid="{00000000-0005-0000-0000-0000322E0000}"/>
    <cellStyle name="Explanatory Text 13" xfId="37055" xr:uid="{00000000-0005-0000-0000-0000332E0000}"/>
    <cellStyle name="Explanatory Text 14" xfId="37056" xr:uid="{00000000-0005-0000-0000-0000342E0000}"/>
    <cellStyle name="Explanatory Text 15" xfId="37057" xr:uid="{00000000-0005-0000-0000-0000352E0000}"/>
    <cellStyle name="Explanatory Text 16" xfId="37058" xr:uid="{00000000-0005-0000-0000-0000362E0000}"/>
    <cellStyle name="Explanatory Text 17" xfId="37059" xr:uid="{00000000-0005-0000-0000-0000372E0000}"/>
    <cellStyle name="Explanatory Text 2" xfId="991" xr:uid="{00000000-0005-0000-0000-0000382E0000}"/>
    <cellStyle name="Explanatory Text 2 2" xfId="2715" xr:uid="{00000000-0005-0000-0000-0000392E0000}"/>
    <cellStyle name="Explanatory Text 2 3" xfId="2716" xr:uid="{00000000-0005-0000-0000-00003A2E0000}"/>
    <cellStyle name="Explanatory Text 2 4" xfId="10376" xr:uid="{00000000-0005-0000-0000-00003B2E0000}"/>
    <cellStyle name="Explanatory Text 2 5" xfId="9940" xr:uid="{00000000-0005-0000-0000-00003C2E0000}"/>
    <cellStyle name="Explanatory Text 2 6" xfId="37060" xr:uid="{00000000-0005-0000-0000-00003D2E0000}"/>
    <cellStyle name="Explanatory Text 2 7" xfId="2714" xr:uid="{00000000-0005-0000-0000-00003E2E0000}"/>
    <cellStyle name="Explanatory Text 3" xfId="992" xr:uid="{00000000-0005-0000-0000-00003F2E0000}"/>
    <cellStyle name="Explanatory Text 3 2" xfId="2718" xr:uid="{00000000-0005-0000-0000-0000402E0000}"/>
    <cellStyle name="Explanatory Text 3 3" xfId="10379" xr:uid="{00000000-0005-0000-0000-0000412E0000}"/>
    <cellStyle name="Explanatory Text 3 4" xfId="9941" xr:uid="{00000000-0005-0000-0000-0000422E0000}"/>
    <cellStyle name="Explanatory Text 3 5" xfId="37061" xr:uid="{00000000-0005-0000-0000-0000432E0000}"/>
    <cellStyle name="Explanatory Text 3 6" xfId="2717" xr:uid="{00000000-0005-0000-0000-0000442E0000}"/>
    <cellStyle name="Explanatory Text 4" xfId="993" xr:uid="{00000000-0005-0000-0000-0000452E0000}"/>
    <cellStyle name="Explanatory Text 4 2" xfId="2720" xr:uid="{00000000-0005-0000-0000-0000462E0000}"/>
    <cellStyle name="Explanatory Text 4 3" xfId="10381" xr:uid="{00000000-0005-0000-0000-0000472E0000}"/>
    <cellStyle name="Explanatory Text 4 4" xfId="9942" xr:uid="{00000000-0005-0000-0000-0000482E0000}"/>
    <cellStyle name="Explanatory Text 4 5" xfId="37062" xr:uid="{00000000-0005-0000-0000-0000492E0000}"/>
    <cellStyle name="Explanatory Text 4 6" xfId="2719" xr:uid="{00000000-0005-0000-0000-00004A2E0000}"/>
    <cellStyle name="Explanatory Text 5" xfId="994" xr:uid="{00000000-0005-0000-0000-00004B2E0000}"/>
    <cellStyle name="Explanatory Text 5 2" xfId="10382" xr:uid="{00000000-0005-0000-0000-00004C2E0000}"/>
    <cellStyle name="Explanatory Text 5 3" xfId="9943" xr:uid="{00000000-0005-0000-0000-00004D2E0000}"/>
    <cellStyle name="Explanatory Text 5 4" xfId="37063" xr:uid="{00000000-0005-0000-0000-00004E2E0000}"/>
    <cellStyle name="Explanatory Text 5 5" xfId="2721" xr:uid="{00000000-0005-0000-0000-00004F2E0000}"/>
    <cellStyle name="Explanatory Text 6" xfId="2722" xr:uid="{00000000-0005-0000-0000-0000502E0000}"/>
    <cellStyle name="Explanatory Text 6 2" xfId="37064" xr:uid="{00000000-0005-0000-0000-0000512E0000}"/>
    <cellStyle name="Explanatory Text 7" xfId="2723" xr:uid="{00000000-0005-0000-0000-0000522E0000}"/>
    <cellStyle name="Explanatory Text 7 2" xfId="37065" xr:uid="{00000000-0005-0000-0000-0000532E0000}"/>
    <cellStyle name="Explanatory Text 8" xfId="2724" xr:uid="{00000000-0005-0000-0000-0000542E0000}"/>
    <cellStyle name="Explanatory Text 8 2" xfId="37066" xr:uid="{00000000-0005-0000-0000-0000552E0000}"/>
    <cellStyle name="Explanatory Text 9" xfId="2725" xr:uid="{00000000-0005-0000-0000-0000562E0000}"/>
    <cellStyle name="Explanatory Text 9 2" xfId="37067" xr:uid="{00000000-0005-0000-0000-0000572E0000}"/>
    <cellStyle name="Fixed" xfId="281" xr:uid="{00000000-0005-0000-0000-0000582E0000}"/>
    <cellStyle name="Fixed 2" xfId="4596" xr:uid="{00000000-0005-0000-0000-0000592E0000}"/>
    <cellStyle name="Fixed 3" xfId="6280" xr:uid="{00000000-0005-0000-0000-00005A2E0000}"/>
    <cellStyle name="Fixed 3 2" xfId="18674" xr:uid="{00000000-0005-0000-0000-00005B2E0000}"/>
    <cellStyle name="Fixed 4" xfId="9742" xr:uid="{00000000-0005-0000-0000-00005C2E0000}"/>
    <cellStyle name="Fixed 4 2" xfId="17817" xr:uid="{00000000-0005-0000-0000-00005D2E0000}"/>
    <cellStyle name="Fixed 5" xfId="4595" xr:uid="{00000000-0005-0000-0000-00005E2E0000}"/>
    <cellStyle name="Fixed_Audit Adjustments - MCSH (220409)" xfId="4597" xr:uid="{00000000-0005-0000-0000-00005F2E0000}"/>
    <cellStyle name="ƒnƒCƒp[ƒŠƒ“ƒN" xfId="4598" xr:uid="{00000000-0005-0000-0000-0000602E0000}"/>
    <cellStyle name="FONT" xfId="4599" xr:uid="{00000000-0005-0000-0000-0000612E0000}"/>
    <cellStyle name="Format a column of totals" xfId="4600" xr:uid="{00000000-0005-0000-0000-0000622E0000}"/>
    <cellStyle name="Format a row of totals" xfId="4601" xr:uid="{00000000-0005-0000-0000-0000632E0000}"/>
    <cellStyle name="Format a row of totals 10" xfId="30791" xr:uid="{00000000-0005-0000-0000-0000642E0000}"/>
    <cellStyle name="Format a row of totals 11" xfId="33863" xr:uid="{00000000-0005-0000-0000-0000652E0000}"/>
    <cellStyle name="Format a row of totals 2" xfId="8915" xr:uid="{00000000-0005-0000-0000-0000662E0000}"/>
    <cellStyle name="Format a row of totals 2 2" xfId="11675" xr:uid="{00000000-0005-0000-0000-0000672E0000}"/>
    <cellStyle name="Format a row of totals 2 2 2" xfId="16931" xr:uid="{00000000-0005-0000-0000-0000682E0000}"/>
    <cellStyle name="Format a row of totals 2 2 2 2" xfId="29464" xr:uid="{00000000-0005-0000-0000-0000692E0000}"/>
    <cellStyle name="Format a row of totals 2 2 3" xfId="24426" xr:uid="{00000000-0005-0000-0000-00006A2E0000}"/>
    <cellStyle name="Format a row of totals 2 3" xfId="7645" xr:uid="{00000000-0005-0000-0000-00006B2E0000}"/>
    <cellStyle name="Format a row of totals 2 3 2" xfId="14150" xr:uid="{00000000-0005-0000-0000-00006C2E0000}"/>
    <cellStyle name="Format a row of totals 2 3 2 2" xfId="26879" xr:uid="{00000000-0005-0000-0000-00006D2E0000}"/>
    <cellStyle name="Format a row of totals 2 3 3" xfId="22370" xr:uid="{00000000-0005-0000-0000-00006E2E0000}"/>
    <cellStyle name="Format a row of totals 2 4" xfId="11817" xr:uid="{00000000-0005-0000-0000-00006F2E0000}"/>
    <cellStyle name="Format a row of totals 2 4 2" xfId="24566" xr:uid="{00000000-0005-0000-0000-0000702E0000}"/>
    <cellStyle name="Format a row of totals 2 5" xfId="19256" xr:uid="{00000000-0005-0000-0000-0000712E0000}"/>
    <cellStyle name="Format a row of totals 2 5 2" xfId="30142" xr:uid="{00000000-0005-0000-0000-0000722E0000}"/>
    <cellStyle name="Format a row of totals 2 6" xfId="20679" xr:uid="{00000000-0005-0000-0000-0000732E0000}"/>
    <cellStyle name="Format a row of totals 2 6 2" xfId="30357" xr:uid="{00000000-0005-0000-0000-0000742E0000}"/>
    <cellStyle name="Format a row of totals 2 7" xfId="32373" xr:uid="{00000000-0005-0000-0000-0000752E0000}"/>
    <cellStyle name="Format a row of totals 2 8" xfId="33982" xr:uid="{00000000-0005-0000-0000-0000762E0000}"/>
    <cellStyle name="Format a row of totals 2 9" xfId="31150" xr:uid="{00000000-0005-0000-0000-0000772E0000}"/>
    <cellStyle name="Format a row of totals 3" xfId="6914" xr:uid="{00000000-0005-0000-0000-0000782E0000}"/>
    <cellStyle name="Format a row of totals 3 2" xfId="13456" xr:uid="{00000000-0005-0000-0000-0000792E0000}"/>
    <cellStyle name="Format a row of totals 3 2 2" xfId="26190" xr:uid="{00000000-0005-0000-0000-00007A2E0000}"/>
    <cellStyle name="Format a row of totals 3 3" xfId="21644" xr:uid="{00000000-0005-0000-0000-00007B2E0000}"/>
    <cellStyle name="Format a row of totals 4" xfId="6733" xr:uid="{00000000-0005-0000-0000-00007C2E0000}"/>
    <cellStyle name="Format a row of totals 4 2" xfId="13310" xr:uid="{00000000-0005-0000-0000-00007D2E0000}"/>
    <cellStyle name="Format a row of totals 4 2 2" xfId="26052" xr:uid="{00000000-0005-0000-0000-00007E2E0000}"/>
    <cellStyle name="Format a row of totals 4 3" xfId="21471" xr:uid="{00000000-0005-0000-0000-00007F2E0000}"/>
    <cellStyle name="Format a row of totals 5" xfId="11701" xr:uid="{00000000-0005-0000-0000-0000802E0000}"/>
    <cellStyle name="Format a row of totals 5 2" xfId="16948" xr:uid="{00000000-0005-0000-0000-0000812E0000}"/>
    <cellStyle name="Format a row of totals 5 2 2" xfId="29481" xr:uid="{00000000-0005-0000-0000-0000822E0000}"/>
    <cellStyle name="Format a row of totals 5 3" xfId="24451" xr:uid="{00000000-0005-0000-0000-0000832E0000}"/>
    <cellStyle name="Format a row of totals 6" xfId="11999" xr:uid="{00000000-0005-0000-0000-0000842E0000}"/>
    <cellStyle name="Format a row of totals 6 2" xfId="24747" xr:uid="{00000000-0005-0000-0000-0000852E0000}"/>
    <cellStyle name="Format a row of totals 7" xfId="17818" xr:uid="{00000000-0005-0000-0000-0000862E0000}"/>
    <cellStyle name="Format a row of totals 7 2" xfId="30024" xr:uid="{00000000-0005-0000-0000-0000872E0000}"/>
    <cellStyle name="Format a row of totals 8" xfId="17601" xr:uid="{00000000-0005-0000-0000-0000882E0000}"/>
    <cellStyle name="Format a row of totals 8 2" xfId="30017" xr:uid="{00000000-0005-0000-0000-0000892E0000}"/>
    <cellStyle name="Format a row of totals 9" xfId="31167" xr:uid="{00000000-0005-0000-0000-00008A2E0000}"/>
    <cellStyle name="Format text as bold, black on yello" xfId="4602" xr:uid="{00000000-0005-0000-0000-00008B2E0000}"/>
    <cellStyle name="Format text as bold, black on yello 10" xfId="30671" xr:uid="{00000000-0005-0000-0000-00008C2E0000}"/>
    <cellStyle name="Format text as bold, black on yello 11" xfId="31954" xr:uid="{00000000-0005-0000-0000-00008D2E0000}"/>
    <cellStyle name="Format text as bold, black on yello 2" xfId="8916" xr:uid="{00000000-0005-0000-0000-00008E2E0000}"/>
    <cellStyle name="Format text as bold, black on yello 2 2" xfId="11676" xr:uid="{00000000-0005-0000-0000-00008F2E0000}"/>
    <cellStyle name="Format text as bold, black on yello 2 2 2" xfId="16932" xr:uid="{00000000-0005-0000-0000-0000902E0000}"/>
    <cellStyle name="Format text as bold, black on yello 2 2 2 2" xfId="29465" xr:uid="{00000000-0005-0000-0000-0000912E0000}"/>
    <cellStyle name="Format text as bold, black on yello 2 2 3" xfId="24427" xr:uid="{00000000-0005-0000-0000-0000922E0000}"/>
    <cellStyle name="Format text as bold, black on yello 2 3" xfId="11489" xr:uid="{00000000-0005-0000-0000-0000932E0000}"/>
    <cellStyle name="Format text as bold, black on yello 2 3 2" xfId="16779" xr:uid="{00000000-0005-0000-0000-0000942E0000}"/>
    <cellStyle name="Format text as bold, black on yello 2 3 2 2" xfId="29314" xr:uid="{00000000-0005-0000-0000-0000952E0000}"/>
    <cellStyle name="Format text as bold, black on yello 2 3 3" xfId="24244" xr:uid="{00000000-0005-0000-0000-0000962E0000}"/>
    <cellStyle name="Format text as bold, black on yello 2 4" xfId="11926" xr:uid="{00000000-0005-0000-0000-0000972E0000}"/>
    <cellStyle name="Format text as bold, black on yello 2 4 2" xfId="24675" xr:uid="{00000000-0005-0000-0000-0000982E0000}"/>
    <cellStyle name="Format text as bold, black on yello 2 5" xfId="19257" xr:uid="{00000000-0005-0000-0000-0000992E0000}"/>
    <cellStyle name="Format text as bold, black on yello 2 5 2" xfId="30143" xr:uid="{00000000-0005-0000-0000-00009A2E0000}"/>
    <cellStyle name="Format text as bold, black on yello 2 6" xfId="20680" xr:uid="{00000000-0005-0000-0000-00009B2E0000}"/>
    <cellStyle name="Format text as bold, black on yello 2 6 2" xfId="30358" xr:uid="{00000000-0005-0000-0000-00009C2E0000}"/>
    <cellStyle name="Format text as bold, black on yello 2 7" xfId="32374" xr:uid="{00000000-0005-0000-0000-00009D2E0000}"/>
    <cellStyle name="Format text as bold, black on yello 2 8" xfId="33983" xr:uid="{00000000-0005-0000-0000-00009E2E0000}"/>
    <cellStyle name="Format text as bold, black on yello 2 9" xfId="31151" xr:uid="{00000000-0005-0000-0000-00009F2E0000}"/>
    <cellStyle name="Format text as bold, black on yello 3" xfId="6915" xr:uid="{00000000-0005-0000-0000-0000A02E0000}"/>
    <cellStyle name="Format text as bold, black on yello 3 2" xfId="13457" xr:uid="{00000000-0005-0000-0000-0000A12E0000}"/>
    <cellStyle name="Format text as bold, black on yello 3 2 2" xfId="26191" xr:uid="{00000000-0005-0000-0000-0000A22E0000}"/>
    <cellStyle name="Format text as bold, black on yello 3 3" xfId="21645" xr:uid="{00000000-0005-0000-0000-0000A32E0000}"/>
    <cellStyle name="Format text as bold, black on yello 4" xfId="6732" xr:uid="{00000000-0005-0000-0000-0000A42E0000}"/>
    <cellStyle name="Format text as bold, black on yello 4 2" xfId="13309" xr:uid="{00000000-0005-0000-0000-0000A52E0000}"/>
    <cellStyle name="Format text as bold, black on yello 4 2 2" xfId="26051" xr:uid="{00000000-0005-0000-0000-0000A62E0000}"/>
    <cellStyle name="Format text as bold, black on yello 4 3" xfId="21470" xr:uid="{00000000-0005-0000-0000-0000A72E0000}"/>
    <cellStyle name="Format text as bold, black on yello 5" xfId="11924" xr:uid="{00000000-0005-0000-0000-0000A82E0000}"/>
    <cellStyle name="Format text as bold, black on yello 5 2" xfId="17102" xr:uid="{00000000-0005-0000-0000-0000A92E0000}"/>
    <cellStyle name="Format text as bold, black on yello 5 2 2" xfId="29633" xr:uid="{00000000-0005-0000-0000-0000AA2E0000}"/>
    <cellStyle name="Format text as bold, black on yello 5 3" xfId="24673" xr:uid="{00000000-0005-0000-0000-0000AB2E0000}"/>
    <cellStyle name="Format text as bold, black on yello 6" xfId="7599" xr:uid="{00000000-0005-0000-0000-0000AC2E0000}"/>
    <cellStyle name="Format text as bold, black on yello 6 2" xfId="22326" xr:uid="{00000000-0005-0000-0000-0000AD2E0000}"/>
    <cellStyle name="Format text as bold, black on yello 7" xfId="17819" xr:uid="{00000000-0005-0000-0000-0000AE2E0000}"/>
    <cellStyle name="Format text as bold, black on yello 7 2" xfId="30025" xr:uid="{00000000-0005-0000-0000-0000AF2E0000}"/>
    <cellStyle name="Format text as bold, black on yello 8" xfId="17600" xr:uid="{00000000-0005-0000-0000-0000B02E0000}"/>
    <cellStyle name="Format text as bold, black on yello 8 2" xfId="30016" xr:uid="{00000000-0005-0000-0000-0000B12E0000}"/>
    <cellStyle name="Format text as bold, black on yello 9" xfId="31168" xr:uid="{00000000-0005-0000-0000-0000B22E0000}"/>
    <cellStyle name="Format text as bold, black on yellow" xfId="4603" xr:uid="{00000000-0005-0000-0000-0000B32E0000}"/>
    <cellStyle name="Format text as bold, black on yellow 10" xfId="31033" xr:uid="{00000000-0005-0000-0000-0000B42E0000}"/>
    <cellStyle name="Format text as bold, black on yellow 11" xfId="30852" xr:uid="{00000000-0005-0000-0000-0000B52E0000}"/>
    <cellStyle name="Format text as bold, black on yellow 2" xfId="8917" xr:uid="{00000000-0005-0000-0000-0000B62E0000}"/>
    <cellStyle name="Format text as bold, black on yellow 2 2" xfId="11677" xr:uid="{00000000-0005-0000-0000-0000B72E0000}"/>
    <cellStyle name="Format text as bold, black on yellow 2 2 2" xfId="16933" xr:uid="{00000000-0005-0000-0000-0000B82E0000}"/>
    <cellStyle name="Format text as bold, black on yellow 2 2 2 2" xfId="29466" xr:uid="{00000000-0005-0000-0000-0000B92E0000}"/>
    <cellStyle name="Format text as bold, black on yellow 2 2 3" xfId="24428" xr:uid="{00000000-0005-0000-0000-0000BA2E0000}"/>
    <cellStyle name="Format text as bold, black on yellow 2 3" xfId="7665" xr:uid="{00000000-0005-0000-0000-0000BB2E0000}"/>
    <cellStyle name="Format text as bold, black on yellow 2 3 2" xfId="14168" xr:uid="{00000000-0005-0000-0000-0000BC2E0000}"/>
    <cellStyle name="Format text as bold, black on yellow 2 3 2 2" xfId="26896" xr:uid="{00000000-0005-0000-0000-0000BD2E0000}"/>
    <cellStyle name="Format text as bold, black on yellow 2 3 3" xfId="22389" xr:uid="{00000000-0005-0000-0000-0000BE2E0000}"/>
    <cellStyle name="Format text as bold, black on yellow 2 4" xfId="7295" xr:uid="{00000000-0005-0000-0000-0000BF2E0000}"/>
    <cellStyle name="Format text as bold, black on yellow 2 4 2" xfId="22023" xr:uid="{00000000-0005-0000-0000-0000C02E0000}"/>
    <cellStyle name="Format text as bold, black on yellow 2 5" xfId="19258" xr:uid="{00000000-0005-0000-0000-0000C12E0000}"/>
    <cellStyle name="Format text as bold, black on yellow 2 5 2" xfId="30144" xr:uid="{00000000-0005-0000-0000-0000C22E0000}"/>
    <cellStyle name="Format text as bold, black on yellow 2 6" xfId="20681" xr:uid="{00000000-0005-0000-0000-0000C32E0000}"/>
    <cellStyle name="Format text as bold, black on yellow 2 6 2" xfId="30359" xr:uid="{00000000-0005-0000-0000-0000C42E0000}"/>
    <cellStyle name="Format text as bold, black on yellow 2 7" xfId="32375" xr:uid="{00000000-0005-0000-0000-0000C52E0000}"/>
    <cellStyle name="Format text as bold, black on yellow 2 8" xfId="33984" xr:uid="{00000000-0005-0000-0000-0000C62E0000}"/>
    <cellStyle name="Format text as bold, black on yellow 2 9" xfId="31152" xr:uid="{00000000-0005-0000-0000-0000C72E0000}"/>
    <cellStyle name="Format text as bold, black on yellow 3" xfId="6916" xr:uid="{00000000-0005-0000-0000-0000C82E0000}"/>
    <cellStyle name="Format text as bold, black on yellow 3 2" xfId="13458" xr:uid="{00000000-0005-0000-0000-0000C92E0000}"/>
    <cellStyle name="Format text as bold, black on yellow 3 2 2" xfId="26192" xr:uid="{00000000-0005-0000-0000-0000CA2E0000}"/>
    <cellStyle name="Format text as bold, black on yellow 3 3" xfId="21646" xr:uid="{00000000-0005-0000-0000-0000CB2E0000}"/>
    <cellStyle name="Format text as bold, black on yellow 4" xfId="6731" xr:uid="{00000000-0005-0000-0000-0000CC2E0000}"/>
    <cellStyle name="Format text as bold, black on yellow 4 2" xfId="13308" xr:uid="{00000000-0005-0000-0000-0000CD2E0000}"/>
    <cellStyle name="Format text as bold, black on yellow 4 2 2" xfId="26050" xr:uid="{00000000-0005-0000-0000-0000CE2E0000}"/>
    <cellStyle name="Format text as bold, black on yellow 4 3" xfId="21469" xr:uid="{00000000-0005-0000-0000-0000CF2E0000}"/>
    <cellStyle name="Format text as bold, black on yellow 5" xfId="11925" xr:uid="{00000000-0005-0000-0000-0000D02E0000}"/>
    <cellStyle name="Format text as bold, black on yellow 5 2" xfId="17103" xr:uid="{00000000-0005-0000-0000-0000D12E0000}"/>
    <cellStyle name="Format text as bold, black on yellow 5 2 2" xfId="29634" xr:uid="{00000000-0005-0000-0000-0000D22E0000}"/>
    <cellStyle name="Format text as bold, black on yellow 5 3" xfId="24674" xr:uid="{00000000-0005-0000-0000-0000D32E0000}"/>
    <cellStyle name="Format text as bold, black on yellow 6" xfId="6905" xr:uid="{00000000-0005-0000-0000-0000D42E0000}"/>
    <cellStyle name="Format text as bold, black on yellow 6 2" xfId="21636" xr:uid="{00000000-0005-0000-0000-0000D52E0000}"/>
    <cellStyle name="Format text as bold, black on yellow 7" xfId="17820" xr:uid="{00000000-0005-0000-0000-0000D62E0000}"/>
    <cellStyle name="Format text as bold, black on yellow 7 2" xfId="30026" xr:uid="{00000000-0005-0000-0000-0000D72E0000}"/>
    <cellStyle name="Format text as bold, black on yellow 8" xfId="17599" xr:uid="{00000000-0005-0000-0000-0000D82E0000}"/>
    <cellStyle name="Format text as bold, black on yellow 8 2" xfId="30015" xr:uid="{00000000-0005-0000-0000-0000D92E0000}"/>
    <cellStyle name="Format text as bold, black on yellow 9" xfId="31169" xr:uid="{00000000-0005-0000-0000-0000DA2E0000}"/>
    <cellStyle name="GEMS_COMMENT_ROW" xfId="6131" xr:uid="{00000000-0005-0000-0000-0000DB2E0000}"/>
    <cellStyle name="Good" xfId="656" builtinId="26" customBuiltin="1"/>
    <cellStyle name="Good 10" xfId="2726" xr:uid="{00000000-0005-0000-0000-0000DD2E0000}"/>
    <cellStyle name="Good 10 2" xfId="37068" xr:uid="{00000000-0005-0000-0000-0000DE2E0000}"/>
    <cellStyle name="Good 11" xfId="2727" xr:uid="{00000000-0005-0000-0000-0000DF2E0000}"/>
    <cellStyle name="Good 11 2" xfId="37069" xr:uid="{00000000-0005-0000-0000-0000E02E0000}"/>
    <cellStyle name="Good 12" xfId="2728" xr:uid="{00000000-0005-0000-0000-0000E12E0000}"/>
    <cellStyle name="Good 12 2" xfId="37070" xr:uid="{00000000-0005-0000-0000-0000E22E0000}"/>
    <cellStyle name="Good 13" xfId="37071" xr:uid="{00000000-0005-0000-0000-0000E32E0000}"/>
    <cellStyle name="Good 14" xfId="37072" xr:uid="{00000000-0005-0000-0000-0000E42E0000}"/>
    <cellStyle name="Good 15" xfId="37073" xr:uid="{00000000-0005-0000-0000-0000E52E0000}"/>
    <cellStyle name="Good 16" xfId="37074" xr:uid="{00000000-0005-0000-0000-0000E62E0000}"/>
    <cellStyle name="Good 17" xfId="37075" xr:uid="{00000000-0005-0000-0000-0000E72E0000}"/>
    <cellStyle name="Good 2" xfId="995" xr:uid="{00000000-0005-0000-0000-0000E82E0000}"/>
    <cellStyle name="Good 2 2" xfId="2730" xr:uid="{00000000-0005-0000-0000-0000E92E0000}"/>
    <cellStyle name="Good 2 3" xfId="2731" xr:uid="{00000000-0005-0000-0000-0000EA2E0000}"/>
    <cellStyle name="Good 2 4" xfId="4604" xr:uid="{00000000-0005-0000-0000-0000EB2E0000}"/>
    <cellStyle name="Good 2 4 2" xfId="10385" xr:uid="{00000000-0005-0000-0000-0000EC2E0000}"/>
    <cellStyle name="Good 2 5" xfId="9944" xr:uid="{00000000-0005-0000-0000-0000ED2E0000}"/>
    <cellStyle name="Good 2 6" xfId="17821" xr:uid="{00000000-0005-0000-0000-0000EE2E0000}"/>
    <cellStyle name="Good 2 7" xfId="37076" xr:uid="{00000000-0005-0000-0000-0000EF2E0000}"/>
    <cellStyle name="Good 2 8" xfId="2729" xr:uid="{00000000-0005-0000-0000-0000F02E0000}"/>
    <cellStyle name="Good 3" xfId="996" xr:uid="{00000000-0005-0000-0000-0000F12E0000}"/>
    <cellStyle name="Good 3 2" xfId="2733" xr:uid="{00000000-0005-0000-0000-0000F22E0000}"/>
    <cellStyle name="Good 3 3" xfId="4605" xr:uid="{00000000-0005-0000-0000-0000F32E0000}"/>
    <cellStyle name="Good 3 3 2" xfId="10386" xr:uid="{00000000-0005-0000-0000-0000F42E0000}"/>
    <cellStyle name="Good 3 4" xfId="9945" xr:uid="{00000000-0005-0000-0000-0000F52E0000}"/>
    <cellStyle name="Good 3 5" xfId="17822" xr:uid="{00000000-0005-0000-0000-0000F62E0000}"/>
    <cellStyle name="Good 3 6" xfId="37077" xr:uid="{00000000-0005-0000-0000-0000F72E0000}"/>
    <cellStyle name="Good 3 7" xfId="2732" xr:uid="{00000000-0005-0000-0000-0000F82E0000}"/>
    <cellStyle name="Good 4" xfId="997" xr:uid="{00000000-0005-0000-0000-0000F92E0000}"/>
    <cellStyle name="Good 4 2" xfId="2735" xr:uid="{00000000-0005-0000-0000-0000FA2E0000}"/>
    <cellStyle name="Good 4 3" xfId="4606" xr:uid="{00000000-0005-0000-0000-0000FB2E0000}"/>
    <cellStyle name="Good 4 3 2" xfId="10388" xr:uid="{00000000-0005-0000-0000-0000FC2E0000}"/>
    <cellStyle name="Good 4 4" xfId="9946" xr:uid="{00000000-0005-0000-0000-0000FD2E0000}"/>
    <cellStyle name="Good 4 5" xfId="17823" xr:uid="{00000000-0005-0000-0000-0000FE2E0000}"/>
    <cellStyle name="Good 4 6" xfId="37078" xr:uid="{00000000-0005-0000-0000-0000FF2E0000}"/>
    <cellStyle name="Good 4 7" xfId="2734" xr:uid="{00000000-0005-0000-0000-0000002F0000}"/>
    <cellStyle name="Good 5" xfId="998" xr:uid="{00000000-0005-0000-0000-0000012F0000}"/>
    <cellStyle name="Good 5 2" xfId="10389" xr:uid="{00000000-0005-0000-0000-0000022F0000}"/>
    <cellStyle name="Good 5 3" xfId="9947" xr:uid="{00000000-0005-0000-0000-0000032F0000}"/>
    <cellStyle name="Good 5 4" xfId="37079" xr:uid="{00000000-0005-0000-0000-0000042F0000}"/>
    <cellStyle name="Good 5 5" xfId="2736" xr:uid="{00000000-0005-0000-0000-0000052F0000}"/>
    <cellStyle name="Good 6" xfId="2737" xr:uid="{00000000-0005-0000-0000-0000062F0000}"/>
    <cellStyle name="Good 6 2" xfId="37080" xr:uid="{00000000-0005-0000-0000-0000072F0000}"/>
    <cellStyle name="Good 7" xfId="2738" xr:uid="{00000000-0005-0000-0000-0000082F0000}"/>
    <cellStyle name="Good 7 2" xfId="37081" xr:uid="{00000000-0005-0000-0000-0000092F0000}"/>
    <cellStyle name="Good 8" xfId="2739" xr:uid="{00000000-0005-0000-0000-00000A2F0000}"/>
    <cellStyle name="Good 8 2" xfId="37082" xr:uid="{00000000-0005-0000-0000-00000B2F0000}"/>
    <cellStyle name="Good 9" xfId="2740" xr:uid="{00000000-0005-0000-0000-00000C2F0000}"/>
    <cellStyle name="Good 9 2" xfId="37083" xr:uid="{00000000-0005-0000-0000-00000D2F0000}"/>
    <cellStyle name="Grey" xfId="4607" xr:uid="{00000000-0005-0000-0000-00000E2F0000}"/>
    <cellStyle name="Header1" xfId="4608" xr:uid="{00000000-0005-0000-0000-00000F2F0000}"/>
    <cellStyle name="Header1 2" xfId="6060" xr:uid="{00000000-0005-0000-0000-0000102F0000}"/>
    <cellStyle name="Header1 2 2" xfId="6383" xr:uid="{00000000-0005-0000-0000-0000112F0000}"/>
    <cellStyle name="Header1 2 2 2" xfId="9573" xr:uid="{00000000-0005-0000-0000-0000122F0000}"/>
    <cellStyle name="Header1 2 2 2 10" xfId="23554" xr:uid="{00000000-0005-0000-0000-0000132F0000}"/>
    <cellStyle name="Header1 2 2 2 2" xfId="11786" xr:uid="{00000000-0005-0000-0000-0000142F0000}"/>
    <cellStyle name="Header1 2 2 2 2 10" xfId="17203" xr:uid="{00000000-0005-0000-0000-0000152F0000}"/>
    <cellStyle name="Header1 2 2 2 2 10 2" xfId="29734" xr:uid="{00000000-0005-0000-0000-0000162F0000}"/>
    <cellStyle name="Header1 2 2 2 2 11" xfId="16566" xr:uid="{00000000-0005-0000-0000-0000172F0000}"/>
    <cellStyle name="Header1 2 2 2 2 11 2" xfId="29105" xr:uid="{00000000-0005-0000-0000-0000182F0000}"/>
    <cellStyle name="Header1 2 2 2 2 12" xfId="17162" xr:uid="{00000000-0005-0000-0000-0000192F0000}"/>
    <cellStyle name="Header1 2 2 2 2 12 2" xfId="29693" xr:uid="{00000000-0005-0000-0000-00001A2F0000}"/>
    <cellStyle name="Header1 2 2 2 2 13" xfId="24536" xr:uid="{00000000-0005-0000-0000-00001B2F0000}"/>
    <cellStyle name="Header1 2 2 2 2 2" xfId="17018" xr:uid="{00000000-0005-0000-0000-00001C2F0000}"/>
    <cellStyle name="Header1 2 2 2 2 2 2" xfId="29551" xr:uid="{00000000-0005-0000-0000-00001D2F0000}"/>
    <cellStyle name="Header1 2 2 2 2 3" xfId="17380" xr:uid="{00000000-0005-0000-0000-00001E2F0000}"/>
    <cellStyle name="Header1 2 2 2 2 3 2" xfId="29911" xr:uid="{00000000-0005-0000-0000-00001F2F0000}"/>
    <cellStyle name="Header1 2 2 2 2 4" xfId="16472" xr:uid="{00000000-0005-0000-0000-0000202F0000}"/>
    <cellStyle name="Header1 2 2 2 2 4 2" xfId="29012" xr:uid="{00000000-0005-0000-0000-0000212F0000}"/>
    <cellStyle name="Header1 2 2 2 2 5" xfId="17332" xr:uid="{00000000-0005-0000-0000-0000222F0000}"/>
    <cellStyle name="Header1 2 2 2 2 5 2" xfId="29863" xr:uid="{00000000-0005-0000-0000-0000232F0000}"/>
    <cellStyle name="Header1 2 2 2 2 6" xfId="17293" xr:uid="{00000000-0005-0000-0000-0000242F0000}"/>
    <cellStyle name="Header1 2 2 2 2 6 2" xfId="29824" xr:uid="{00000000-0005-0000-0000-0000252F0000}"/>
    <cellStyle name="Header1 2 2 2 2 7" xfId="17175" xr:uid="{00000000-0005-0000-0000-0000262F0000}"/>
    <cellStyle name="Header1 2 2 2 2 7 2" xfId="29706" xr:uid="{00000000-0005-0000-0000-0000272F0000}"/>
    <cellStyle name="Header1 2 2 2 2 8" xfId="16185" xr:uid="{00000000-0005-0000-0000-0000282F0000}"/>
    <cellStyle name="Header1 2 2 2 2 8 2" xfId="28807" xr:uid="{00000000-0005-0000-0000-0000292F0000}"/>
    <cellStyle name="Header1 2 2 2 2 9" xfId="12952" xr:uid="{00000000-0005-0000-0000-00002A2F0000}"/>
    <cellStyle name="Header1 2 2 2 2 9 2" xfId="25698" xr:uid="{00000000-0005-0000-0000-00002B2F0000}"/>
    <cellStyle name="Header1 2 2 2 3" xfId="7161" xr:uid="{00000000-0005-0000-0000-00002C2F0000}"/>
    <cellStyle name="Header1 2 2 2 3 10" xfId="17219" xr:uid="{00000000-0005-0000-0000-00002D2F0000}"/>
    <cellStyle name="Header1 2 2 2 3 10 2" xfId="29750" xr:uid="{00000000-0005-0000-0000-00002E2F0000}"/>
    <cellStyle name="Header1 2 2 2 3 11" xfId="12973" xr:uid="{00000000-0005-0000-0000-00002F2F0000}"/>
    <cellStyle name="Header1 2 2 2 3 11 2" xfId="25719" xr:uid="{00000000-0005-0000-0000-0000302F0000}"/>
    <cellStyle name="Header1 2 2 2 3 12" xfId="12126" xr:uid="{00000000-0005-0000-0000-0000312F0000}"/>
    <cellStyle name="Header1 2 2 2 3 12 2" xfId="24871" xr:uid="{00000000-0005-0000-0000-0000322F0000}"/>
    <cellStyle name="Header1 2 2 2 3 13" xfId="21889" xr:uid="{00000000-0005-0000-0000-0000332F0000}"/>
    <cellStyle name="Header1 2 2 2 3 2" xfId="13696" xr:uid="{00000000-0005-0000-0000-0000342F0000}"/>
    <cellStyle name="Header1 2 2 2 3 2 2" xfId="26427" xr:uid="{00000000-0005-0000-0000-0000352F0000}"/>
    <cellStyle name="Header1 2 2 2 3 3" xfId="12066" xr:uid="{00000000-0005-0000-0000-0000362F0000}"/>
    <cellStyle name="Header1 2 2 2 3 3 2" xfId="24811" xr:uid="{00000000-0005-0000-0000-0000372F0000}"/>
    <cellStyle name="Header1 2 2 2 3 4" xfId="17233" xr:uid="{00000000-0005-0000-0000-0000382F0000}"/>
    <cellStyle name="Header1 2 2 2 3 4 2" xfId="29764" xr:uid="{00000000-0005-0000-0000-0000392F0000}"/>
    <cellStyle name="Header1 2 2 2 3 5" xfId="17346" xr:uid="{00000000-0005-0000-0000-00003A2F0000}"/>
    <cellStyle name="Header1 2 2 2 3 5 2" xfId="29877" xr:uid="{00000000-0005-0000-0000-00003B2F0000}"/>
    <cellStyle name="Header1 2 2 2 3 6" xfId="17287" xr:uid="{00000000-0005-0000-0000-00003C2F0000}"/>
    <cellStyle name="Header1 2 2 2 3 6 2" xfId="29818" xr:uid="{00000000-0005-0000-0000-00003D2F0000}"/>
    <cellStyle name="Header1 2 2 2 3 7" xfId="12328" xr:uid="{00000000-0005-0000-0000-00003E2F0000}"/>
    <cellStyle name="Header1 2 2 2 3 7 2" xfId="25074" xr:uid="{00000000-0005-0000-0000-00003F2F0000}"/>
    <cellStyle name="Header1 2 2 2 3 8" xfId="16925" xr:uid="{00000000-0005-0000-0000-0000402F0000}"/>
    <cellStyle name="Header1 2 2 2 3 8 2" xfId="29459" xr:uid="{00000000-0005-0000-0000-0000412F0000}"/>
    <cellStyle name="Header1 2 2 2 3 9" xfId="12751" xr:uid="{00000000-0005-0000-0000-0000422F0000}"/>
    <cellStyle name="Header1 2 2 2 3 9 2" xfId="25497" xr:uid="{00000000-0005-0000-0000-0000432F0000}"/>
    <cellStyle name="Header1 2 2 2 4" xfId="17256" xr:uid="{00000000-0005-0000-0000-0000442F0000}"/>
    <cellStyle name="Header1 2 2 2 4 2" xfId="29787" xr:uid="{00000000-0005-0000-0000-0000452F0000}"/>
    <cellStyle name="Header1 2 2 2 5" xfId="17348" xr:uid="{00000000-0005-0000-0000-0000462F0000}"/>
    <cellStyle name="Header1 2 2 2 5 2" xfId="29879" xr:uid="{00000000-0005-0000-0000-0000472F0000}"/>
    <cellStyle name="Header1 2 2 2 6" xfId="17110" xr:uid="{00000000-0005-0000-0000-0000482F0000}"/>
    <cellStyle name="Header1 2 2 2 6 2" xfId="29641" xr:uid="{00000000-0005-0000-0000-0000492F0000}"/>
    <cellStyle name="Header1 2 2 2 7" xfId="17267" xr:uid="{00000000-0005-0000-0000-00004A2F0000}"/>
    <cellStyle name="Header1 2 2 2 7 2" xfId="29798" xr:uid="{00000000-0005-0000-0000-00004B2F0000}"/>
    <cellStyle name="Header1 2 2 2 8" xfId="17241" xr:uid="{00000000-0005-0000-0000-00004C2F0000}"/>
    <cellStyle name="Header1 2 2 2 8 2" xfId="29772" xr:uid="{00000000-0005-0000-0000-00004D2F0000}"/>
    <cellStyle name="Header1 2 2 2 9" xfId="17043" xr:uid="{00000000-0005-0000-0000-00004E2F0000}"/>
    <cellStyle name="Header1 2 2 2 9 2" xfId="29574" xr:uid="{00000000-0005-0000-0000-00004F2F0000}"/>
    <cellStyle name="Header1 2 2 3" xfId="7738" xr:uid="{00000000-0005-0000-0000-0000502F0000}"/>
    <cellStyle name="Header1 2 2 3 10" xfId="12356" xr:uid="{00000000-0005-0000-0000-0000512F0000}"/>
    <cellStyle name="Header1 2 2 3 10 2" xfId="25102" xr:uid="{00000000-0005-0000-0000-0000522F0000}"/>
    <cellStyle name="Header1 2 2 3 11" xfId="12748" xr:uid="{00000000-0005-0000-0000-0000532F0000}"/>
    <cellStyle name="Header1 2 2 3 11 2" xfId="25494" xr:uid="{00000000-0005-0000-0000-0000542F0000}"/>
    <cellStyle name="Header1 2 2 3 12" xfId="17250" xr:uid="{00000000-0005-0000-0000-0000552F0000}"/>
    <cellStyle name="Header1 2 2 3 12 2" xfId="29781" xr:uid="{00000000-0005-0000-0000-0000562F0000}"/>
    <cellStyle name="Header1 2 2 3 13" xfId="22456" xr:uid="{00000000-0005-0000-0000-0000572F0000}"/>
    <cellStyle name="Header1 2 2 3 2" xfId="14235" xr:uid="{00000000-0005-0000-0000-0000582F0000}"/>
    <cellStyle name="Header1 2 2 3 2 2" xfId="26961" xr:uid="{00000000-0005-0000-0000-0000592F0000}"/>
    <cellStyle name="Header1 2 2 3 3" xfId="17166" xr:uid="{00000000-0005-0000-0000-00005A2F0000}"/>
    <cellStyle name="Header1 2 2 3 3 2" xfId="29697" xr:uid="{00000000-0005-0000-0000-00005B2F0000}"/>
    <cellStyle name="Header1 2 2 3 4" xfId="12244" xr:uid="{00000000-0005-0000-0000-00005C2F0000}"/>
    <cellStyle name="Header1 2 2 3 4 2" xfId="24990" xr:uid="{00000000-0005-0000-0000-00005D2F0000}"/>
    <cellStyle name="Header1 2 2 3 5" xfId="17334" xr:uid="{00000000-0005-0000-0000-00005E2F0000}"/>
    <cellStyle name="Header1 2 2 3 5 2" xfId="29865" xr:uid="{00000000-0005-0000-0000-00005F2F0000}"/>
    <cellStyle name="Header1 2 2 3 6" xfId="12950" xr:uid="{00000000-0005-0000-0000-0000602F0000}"/>
    <cellStyle name="Header1 2 2 3 6 2" xfId="25696" xr:uid="{00000000-0005-0000-0000-0000612F0000}"/>
    <cellStyle name="Header1 2 2 3 7" xfId="17148" xr:uid="{00000000-0005-0000-0000-0000622F0000}"/>
    <cellStyle name="Header1 2 2 3 7 2" xfId="29679" xr:uid="{00000000-0005-0000-0000-0000632F0000}"/>
    <cellStyle name="Header1 2 2 3 8" xfId="17163" xr:uid="{00000000-0005-0000-0000-0000642F0000}"/>
    <cellStyle name="Header1 2 2 3 8 2" xfId="29694" xr:uid="{00000000-0005-0000-0000-0000652F0000}"/>
    <cellStyle name="Header1 2 2 3 9" xfId="17301" xr:uid="{00000000-0005-0000-0000-0000662F0000}"/>
    <cellStyle name="Header1 2 2 3 9 2" xfId="29832" xr:uid="{00000000-0005-0000-0000-0000672F0000}"/>
    <cellStyle name="Header1 2 2 4" xfId="11512" xr:uid="{00000000-0005-0000-0000-0000682F0000}"/>
    <cellStyle name="Header1 2 2 4 10" xfId="17372" xr:uid="{00000000-0005-0000-0000-0000692F0000}"/>
    <cellStyle name="Header1 2 2 4 10 2" xfId="29903" xr:uid="{00000000-0005-0000-0000-00006A2F0000}"/>
    <cellStyle name="Header1 2 2 4 11" xfId="12157" xr:uid="{00000000-0005-0000-0000-00006B2F0000}"/>
    <cellStyle name="Header1 2 2 4 11 2" xfId="24902" xr:uid="{00000000-0005-0000-0000-00006C2F0000}"/>
    <cellStyle name="Header1 2 2 4 12" xfId="17189" xr:uid="{00000000-0005-0000-0000-00006D2F0000}"/>
    <cellStyle name="Header1 2 2 4 12 2" xfId="29720" xr:uid="{00000000-0005-0000-0000-00006E2F0000}"/>
    <cellStyle name="Header1 2 2 4 13" xfId="24267" xr:uid="{00000000-0005-0000-0000-00006F2F0000}"/>
    <cellStyle name="Header1 2 2 4 2" xfId="16798" xr:uid="{00000000-0005-0000-0000-0000702F0000}"/>
    <cellStyle name="Header1 2 2 4 2 2" xfId="29333" xr:uid="{00000000-0005-0000-0000-0000712F0000}"/>
    <cellStyle name="Header1 2 2 4 3" xfId="17360" xr:uid="{00000000-0005-0000-0000-0000722F0000}"/>
    <cellStyle name="Header1 2 2 4 3 2" xfId="29891" xr:uid="{00000000-0005-0000-0000-0000732F0000}"/>
    <cellStyle name="Header1 2 2 4 4" xfId="17170" xr:uid="{00000000-0005-0000-0000-0000742F0000}"/>
    <cellStyle name="Header1 2 2 4 4 2" xfId="29701" xr:uid="{00000000-0005-0000-0000-0000752F0000}"/>
    <cellStyle name="Header1 2 2 4 5" xfId="12363" xr:uid="{00000000-0005-0000-0000-0000762F0000}"/>
    <cellStyle name="Header1 2 2 4 5 2" xfId="25109" xr:uid="{00000000-0005-0000-0000-0000772F0000}"/>
    <cellStyle name="Header1 2 2 4 6" xfId="17300" xr:uid="{00000000-0005-0000-0000-0000782F0000}"/>
    <cellStyle name="Header1 2 2 4 6 2" xfId="29831" xr:uid="{00000000-0005-0000-0000-0000792F0000}"/>
    <cellStyle name="Header1 2 2 4 7" xfId="12084" xr:uid="{00000000-0005-0000-0000-00007A2F0000}"/>
    <cellStyle name="Header1 2 2 4 7 2" xfId="24829" xr:uid="{00000000-0005-0000-0000-00007B2F0000}"/>
    <cellStyle name="Header1 2 2 4 8" xfId="17262" xr:uid="{00000000-0005-0000-0000-00007C2F0000}"/>
    <cellStyle name="Header1 2 2 4 8 2" xfId="29793" xr:uid="{00000000-0005-0000-0000-00007D2F0000}"/>
    <cellStyle name="Header1 2 2 4 9" xfId="12215" xr:uid="{00000000-0005-0000-0000-00007E2F0000}"/>
    <cellStyle name="Header1 2 2 4 9 2" xfId="24961" xr:uid="{00000000-0005-0000-0000-00007F2F0000}"/>
    <cellStyle name="Header1 2 2 5" xfId="21144" xr:uid="{00000000-0005-0000-0000-0000802F0000}"/>
    <cellStyle name="Header1 2 3" xfId="20682" xr:uid="{00000000-0005-0000-0000-0000812F0000}"/>
    <cellStyle name="Header1 2 3 2" xfId="30360" xr:uid="{00000000-0005-0000-0000-0000822F0000}"/>
    <cellStyle name="Header1 2 4" xfId="33985" xr:uid="{00000000-0005-0000-0000-0000832F0000}"/>
    <cellStyle name="Header1 2 5" xfId="36590" xr:uid="{00000000-0005-0000-0000-0000842F0000}"/>
    <cellStyle name="Header1 2 6" xfId="34364" xr:uid="{00000000-0005-0000-0000-0000852F0000}"/>
    <cellStyle name="Header1 2 7" xfId="36577" xr:uid="{00000000-0005-0000-0000-0000862F0000}"/>
    <cellStyle name="Header1 2 8" xfId="36582" xr:uid="{00000000-0005-0000-0000-0000872F0000}"/>
    <cellStyle name="Header1 2 9" xfId="36600" xr:uid="{00000000-0005-0000-0000-0000882F0000}"/>
    <cellStyle name="Header1 3" xfId="17597" xr:uid="{00000000-0005-0000-0000-0000892F0000}"/>
    <cellStyle name="Header1 3 2" xfId="30014" xr:uid="{00000000-0005-0000-0000-00008A2F0000}"/>
    <cellStyle name="Header1 4" xfId="30614" xr:uid="{00000000-0005-0000-0000-00008B2F0000}"/>
    <cellStyle name="Header1 5" xfId="34449" xr:uid="{00000000-0005-0000-0000-00008C2F0000}"/>
    <cellStyle name="Header1 6" xfId="34879" xr:uid="{00000000-0005-0000-0000-00008D2F0000}"/>
    <cellStyle name="Header1 7" xfId="34838" xr:uid="{00000000-0005-0000-0000-00008E2F0000}"/>
    <cellStyle name="Header1 8" xfId="36597" xr:uid="{00000000-0005-0000-0000-00008F2F0000}"/>
    <cellStyle name="Header1 9" xfId="34316" xr:uid="{00000000-0005-0000-0000-0000902F0000}"/>
    <cellStyle name="Header2" xfId="4609" xr:uid="{00000000-0005-0000-0000-0000912F0000}"/>
    <cellStyle name="Header2 2" xfId="7990" xr:uid="{00000000-0005-0000-0000-0000922F0000}"/>
    <cellStyle name="Header2 2 2" xfId="6739" xr:uid="{00000000-0005-0000-0000-0000932F0000}"/>
    <cellStyle name="Header2 2 2 2" xfId="13316" xr:uid="{00000000-0005-0000-0000-0000942F0000}"/>
    <cellStyle name="Header2 2 2 2 2" xfId="26057" xr:uid="{00000000-0005-0000-0000-0000952F0000}"/>
    <cellStyle name="Header2 2 2 3" xfId="21476" xr:uid="{00000000-0005-0000-0000-0000962F0000}"/>
    <cellStyle name="Header2 2 3" xfId="11553" xr:uid="{00000000-0005-0000-0000-0000972F0000}"/>
    <cellStyle name="Header2 2 3 2" xfId="24307" xr:uid="{00000000-0005-0000-0000-0000982F0000}"/>
    <cellStyle name="Header2 2 4" xfId="22562" xr:uid="{00000000-0005-0000-0000-0000992F0000}"/>
    <cellStyle name="Header2 3" xfId="6917" xr:uid="{00000000-0005-0000-0000-00009A2F0000}"/>
    <cellStyle name="Header2 3 2" xfId="13459" xr:uid="{00000000-0005-0000-0000-00009B2F0000}"/>
    <cellStyle name="Header2 3 2 2" xfId="26193" xr:uid="{00000000-0005-0000-0000-00009C2F0000}"/>
    <cellStyle name="Header2 3 3" xfId="21647" xr:uid="{00000000-0005-0000-0000-00009D2F0000}"/>
    <cellStyle name="Header2 4" xfId="7696" xr:uid="{00000000-0005-0000-0000-00009E2F0000}"/>
    <cellStyle name="Header2 4 2" xfId="14195" xr:uid="{00000000-0005-0000-0000-00009F2F0000}"/>
    <cellStyle name="Header2 4 2 2" xfId="26921" xr:uid="{00000000-0005-0000-0000-0000A02F0000}"/>
    <cellStyle name="Header2 4 3" xfId="22416" xr:uid="{00000000-0005-0000-0000-0000A12F0000}"/>
    <cellStyle name="Header2 5" xfId="17824" xr:uid="{00000000-0005-0000-0000-0000A22F0000}"/>
    <cellStyle name="Header2 6" xfId="17596" xr:uid="{00000000-0005-0000-0000-0000A32F0000}"/>
    <cellStyle name="Header2 6 2" xfId="30013" xr:uid="{00000000-0005-0000-0000-0000A42F0000}"/>
    <cellStyle name="Header2 7" xfId="31170" xr:uid="{00000000-0005-0000-0000-0000A52F0000}"/>
    <cellStyle name="Header2 8" xfId="31032" xr:uid="{00000000-0005-0000-0000-0000A62F0000}"/>
    <cellStyle name="Header2 9" xfId="31026" xr:uid="{00000000-0005-0000-0000-0000A72F0000}"/>
    <cellStyle name="HEADING" xfId="6132" xr:uid="{00000000-0005-0000-0000-0000A82F0000}"/>
    <cellStyle name="Heading 1" xfId="652" builtinId="16" customBuiltin="1"/>
    <cellStyle name="Heading 1 10" xfId="2741" xr:uid="{00000000-0005-0000-0000-0000AA2F0000}"/>
    <cellStyle name="Heading 1 10 2" xfId="37084" xr:uid="{00000000-0005-0000-0000-0000AB2F0000}"/>
    <cellStyle name="Heading 1 11" xfId="2742" xr:uid="{00000000-0005-0000-0000-0000AC2F0000}"/>
    <cellStyle name="Heading 1 11 2" xfId="37085" xr:uid="{00000000-0005-0000-0000-0000AD2F0000}"/>
    <cellStyle name="Heading 1 12" xfId="2743" xr:uid="{00000000-0005-0000-0000-0000AE2F0000}"/>
    <cellStyle name="Heading 1 12 2" xfId="37086" xr:uid="{00000000-0005-0000-0000-0000AF2F0000}"/>
    <cellStyle name="Heading 1 13" xfId="37087" xr:uid="{00000000-0005-0000-0000-0000B02F0000}"/>
    <cellStyle name="Heading 1 14" xfId="37088" xr:uid="{00000000-0005-0000-0000-0000B12F0000}"/>
    <cellStyle name="Heading 1 15" xfId="37089" xr:uid="{00000000-0005-0000-0000-0000B22F0000}"/>
    <cellStyle name="Heading 1 16" xfId="37090" xr:uid="{00000000-0005-0000-0000-0000B32F0000}"/>
    <cellStyle name="Heading 1 17" xfId="37091" xr:uid="{00000000-0005-0000-0000-0000B42F0000}"/>
    <cellStyle name="Heading 1 2" xfId="999" xr:uid="{00000000-0005-0000-0000-0000B52F0000}"/>
    <cellStyle name="Heading 1 2 2" xfId="2745" xr:uid="{00000000-0005-0000-0000-0000B62F0000}"/>
    <cellStyle name="Heading 1 2 2 2" xfId="10851" xr:uid="{00000000-0005-0000-0000-0000B72F0000}"/>
    <cellStyle name="Heading 1 2 3" xfId="2746" xr:uid="{00000000-0005-0000-0000-0000B82F0000}"/>
    <cellStyle name="Heading 1 2 3 2" xfId="10897" xr:uid="{00000000-0005-0000-0000-0000B92F0000}"/>
    <cellStyle name="Heading 1 2 4" xfId="10394" xr:uid="{00000000-0005-0000-0000-0000BA2F0000}"/>
    <cellStyle name="Heading 1 2 5" xfId="9949" xr:uid="{00000000-0005-0000-0000-0000BB2F0000}"/>
    <cellStyle name="Heading 1 2 6" xfId="37092" xr:uid="{00000000-0005-0000-0000-0000BC2F0000}"/>
    <cellStyle name="Heading 1 2 7" xfId="2744" xr:uid="{00000000-0005-0000-0000-0000BD2F0000}"/>
    <cellStyle name="Heading 1 3" xfId="1000" xr:uid="{00000000-0005-0000-0000-0000BE2F0000}"/>
    <cellStyle name="Heading 1 3 2" xfId="2748" xr:uid="{00000000-0005-0000-0000-0000BF2F0000}"/>
    <cellStyle name="Heading 1 3 3" xfId="10397" xr:uid="{00000000-0005-0000-0000-0000C02F0000}"/>
    <cellStyle name="Heading 1 3 4" xfId="9950" xr:uid="{00000000-0005-0000-0000-0000C12F0000}"/>
    <cellStyle name="Heading 1 3 5" xfId="37093" xr:uid="{00000000-0005-0000-0000-0000C22F0000}"/>
    <cellStyle name="Heading 1 3 6" xfId="2747" xr:uid="{00000000-0005-0000-0000-0000C32F0000}"/>
    <cellStyle name="Heading 1 4" xfId="1001" xr:uid="{00000000-0005-0000-0000-0000C42F0000}"/>
    <cellStyle name="Heading 1 4 2" xfId="2750" xr:uid="{00000000-0005-0000-0000-0000C52F0000}"/>
    <cellStyle name="Heading 1 4 3" xfId="6206" xr:uid="{00000000-0005-0000-0000-0000C62F0000}"/>
    <cellStyle name="Heading 1 4 3 2" xfId="6388" xr:uid="{00000000-0005-0000-0000-0000C72F0000}"/>
    <cellStyle name="Heading 1 4 3 2 2" xfId="9575" xr:uid="{00000000-0005-0000-0000-0000C82F0000}"/>
    <cellStyle name="Heading 1 4 3 2 2 10" xfId="23556" xr:uid="{00000000-0005-0000-0000-0000C92F0000}"/>
    <cellStyle name="Heading 1 4 3 2 2 2" xfId="11788" xr:uid="{00000000-0005-0000-0000-0000CA2F0000}"/>
    <cellStyle name="Heading 1 4 3 2 2 2 10" xfId="12625" xr:uid="{00000000-0005-0000-0000-0000CB2F0000}"/>
    <cellStyle name="Heading 1 4 3 2 2 2 10 2" xfId="25371" xr:uid="{00000000-0005-0000-0000-0000CC2F0000}"/>
    <cellStyle name="Heading 1 4 3 2 2 2 11" xfId="17225" xr:uid="{00000000-0005-0000-0000-0000CD2F0000}"/>
    <cellStyle name="Heading 1 4 3 2 2 2 11 2" xfId="29756" xr:uid="{00000000-0005-0000-0000-0000CE2F0000}"/>
    <cellStyle name="Heading 1 4 3 2 2 2 12" xfId="12360" xr:uid="{00000000-0005-0000-0000-0000CF2F0000}"/>
    <cellStyle name="Heading 1 4 3 2 2 2 12 2" xfId="25106" xr:uid="{00000000-0005-0000-0000-0000D02F0000}"/>
    <cellStyle name="Heading 1 4 3 2 2 2 13" xfId="24538" xr:uid="{00000000-0005-0000-0000-0000D12F0000}"/>
    <cellStyle name="Heading 1 4 3 2 2 2 2" xfId="17020" xr:uid="{00000000-0005-0000-0000-0000D22F0000}"/>
    <cellStyle name="Heading 1 4 3 2 2 2 2 2" xfId="29553" xr:uid="{00000000-0005-0000-0000-0000D32F0000}"/>
    <cellStyle name="Heading 1 4 3 2 2 2 3" xfId="17382" xr:uid="{00000000-0005-0000-0000-0000D42F0000}"/>
    <cellStyle name="Heading 1 4 3 2 2 2 3 2" xfId="29913" xr:uid="{00000000-0005-0000-0000-0000D52F0000}"/>
    <cellStyle name="Heading 1 4 3 2 2 2 4" xfId="15143" xr:uid="{00000000-0005-0000-0000-0000D62F0000}"/>
    <cellStyle name="Heading 1 4 3 2 2 2 4 2" xfId="27811" xr:uid="{00000000-0005-0000-0000-0000D72F0000}"/>
    <cellStyle name="Heading 1 4 3 2 2 2 5" xfId="12067" xr:uid="{00000000-0005-0000-0000-0000D82F0000}"/>
    <cellStyle name="Heading 1 4 3 2 2 2 5 2" xfId="24812" xr:uid="{00000000-0005-0000-0000-0000D92F0000}"/>
    <cellStyle name="Heading 1 4 3 2 2 2 6" xfId="17321" xr:uid="{00000000-0005-0000-0000-0000DA2F0000}"/>
    <cellStyle name="Heading 1 4 3 2 2 2 6 2" xfId="29852" xr:uid="{00000000-0005-0000-0000-0000DB2F0000}"/>
    <cellStyle name="Heading 1 4 3 2 2 2 7" xfId="12260" xr:uid="{00000000-0005-0000-0000-0000DC2F0000}"/>
    <cellStyle name="Heading 1 4 3 2 2 2 7 2" xfId="25006" xr:uid="{00000000-0005-0000-0000-0000DD2F0000}"/>
    <cellStyle name="Heading 1 4 3 2 2 2 8" xfId="17314" xr:uid="{00000000-0005-0000-0000-0000DE2F0000}"/>
    <cellStyle name="Heading 1 4 3 2 2 2 8 2" xfId="29845" xr:uid="{00000000-0005-0000-0000-0000DF2F0000}"/>
    <cellStyle name="Heading 1 4 3 2 2 2 9" xfId="12181" xr:uid="{00000000-0005-0000-0000-0000E02F0000}"/>
    <cellStyle name="Heading 1 4 3 2 2 2 9 2" xfId="24927" xr:uid="{00000000-0005-0000-0000-0000E12F0000}"/>
    <cellStyle name="Heading 1 4 3 2 2 3" xfId="11823" xr:uid="{00000000-0005-0000-0000-0000E22F0000}"/>
    <cellStyle name="Heading 1 4 3 2 2 3 10" xfId="12103" xr:uid="{00000000-0005-0000-0000-0000E32F0000}"/>
    <cellStyle name="Heading 1 4 3 2 2 3 10 2" xfId="24848" xr:uid="{00000000-0005-0000-0000-0000E42F0000}"/>
    <cellStyle name="Heading 1 4 3 2 2 3 11" xfId="17214" xr:uid="{00000000-0005-0000-0000-0000E52F0000}"/>
    <cellStyle name="Heading 1 4 3 2 2 3 11 2" xfId="29745" xr:uid="{00000000-0005-0000-0000-0000E62F0000}"/>
    <cellStyle name="Heading 1 4 3 2 2 3 12" xfId="17263" xr:uid="{00000000-0005-0000-0000-0000E72F0000}"/>
    <cellStyle name="Heading 1 4 3 2 2 3 12 2" xfId="29794" xr:uid="{00000000-0005-0000-0000-0000E82F0000}"/>
    <cellStyle name="Heading 1 4 3 2 2 3 13" xfId="24572" xr:uid="{00000000-0005-0000-0000-0000E92F0000}"/>
    <cellStyle name="Heading 1 4 3 2 2 3 2" xfId="17042" xr:uid="{00000000-0005-0000-0000-0000EA2F0000}"/>
    <cellStyle name="Heading 1 4 3 2 2 3 2 2" xfId="29573" xr:uid="{00000000-0005-0000-0000-0000EB2F0000}"/>
    <cellStyle name="Heading 1 4 3 2 2 3 3" xfId="17385" xr:uid="{00000000-0005-0000-0000-0000EC2F0000}"/>
    <cellStyle name="Heading 1 4 3 2 2 3 3 2" xfId="29916" xr:uid="{00000000-0005-0000-0000-0000ED2F0000}"/>
    <cellStyle name="Heading 1 4 3 2 2 3 4" xfId="17283" xr:uid="{00000000-0005-0000-0000-0000EE2F0000}"/>
    <cellStyle name="Heading 1 4 3 2 2 3 4 2" xfId="29814" xr:uid="{00000000-0005-0000-0000-0000EF2F0000}"/>
    <cellStyle name="Heading 1 4 3 2 2 3 5" xfId="17325" xr:uid="{00000000-0005-0000-0000-0000F02F0000}"/>
    <cellStyle name="Heading 1 4 3 2 2 3 5 2" xfId="29856" xr:uid="{00000000-0005-0000-0000-0000F12F0000}"/>
    <cellStyle name="Heading 1 4 3 2 2 3 6" xfId="12983" xr:uid="{00000000-0005-0000-0000-0000F22F0000}"/>
    <cellStyle name="Heading 1 4 3 2 2 3 6 2" xfId="25729" xr:uid="{00000000-0005-0000-0000-0000F32F0000}"/>
    <cellStyle name="Heading 1 4 3 2 2 3 7" xfId="17317" xr:uid="{00000000-0005-0000-0000-0000F42F0000}"/>
    <cellStyle name="Heading 1 4 3 2 2 3 7 2" xfId="29848" xr:uid="{00000000-0005-0000-0000-0000F52F0000}"/>
    <cellStyle name="Heading 1 4 3 2 2 3 8" xfId="12268" xr:uid="{00000000-0005-0000-0000-0000F62F0000}"/>
    <cellStyle name="Heading 1 4 3 2 2 3 8 2" xfId="25014" xr:uid="{00000000-0005-0000-0000-0000F72F0000}"/>
    <cellStyle name="Heading 1 4 3 2 2 3 9" xfId="15954" xr:uid="{00000000-0005-0000-0000-0000F82F0000}"/>
    <cellStyle name="Heading 1 4 3 2 2 3 9 2" xfId="28594" xr:uid="{00000000-0005-0000-0000-0000F92F0000}"/>
    <cellStyle name="Heading 1 4 3 2 2 4" xfId="17258" xr:uid="{00000000-0005-0000-0000-0000FA2F0000}"/>
    <cellStyle name="Heading 1 4 3 2 2 4 2" xfId="29789" xr:uid="{00000000-0005-0000-0000-0000FB2F0000}"/>
    <cellStyle name="Heading 1 4 3 2 2 5" xfId="17248" xr:uid="{00000000-0005-0000-0000-0000FC2F0000}"/>
    <cellStyle name="Heading 1 4 3 2 2 5 2" xfId="29779" xr:uid="{00000000-0005-0000-0000-0000FD2F0000}"/>
    <cellStyle name="Heading 1 4 3 2 2 6" xfId="12581" xr:uid="{00000000-0005-0000-0000-0000FE2F0000}"/>
    <cellStyle name="Heading 1 4 3 2 2 6 2" xfId="25327" xr:uid="{00000000-0005-0000-0000-0000FF2F0000}"/>
    <cellStyle name="Heading 1 4 3 2 2 7" xfId="17297" xr:uid="{00000000-0005-0000-0000-000000300000}"/>
    <cellStyle name="Heading 1 4 3 2 2 7 2" xfId="29828" xr:uid="{00000000-0005-0000-0000-000001300000}"/>
    <cellStyle name="Heading 1 4 3 2 2 8" xfId="16569" xr:uid="{00000000-0005-0000-0000-000002300000}"/>
    <cellStyle name="Heading 1 4 3 2 2 8 2" xfId="29108" xr:uid="{00000000-0005-0000-0000-000003300000}"/>
    <cellStyle name="Heading 1 4 3 2 2 9" xfId="12265" xr:uid="{00000000-0005-0000-0000-000004300000}"/>
    <cellStyle name="Heading 1 4 3 2 2 9 2" xfId="25011" xr:uid="{00000000-0005-0000-0000-000005300000}"/>
    <cellStyle name="Heading 1 4 3 2 3" xfId="7740" xr:uid="{00000000-0005-0000-0000-000006300000}"/>
    <cellStyle name="Heading 1 4 3 2 3 10" xfId="17411" xr:uid="{00000000-0005-0000-0000-000007300000}"/>
    <cellStyle name="Heading 1 4 3 2 3 10 2" xfId="29942" xr:uid="{00000000-0005-0000-0000-000008300000}"/>
    <cellStyle name="Heading 1 4 3 2 3 11" xfId="17416" xr:uid="{00000000-0005-0000-0000-000009300000}"/>
    <cellStyle name="Heading 1 4 3 2 3 11 2" xfId="29947" xr:uid="{00000000-0005-0000-0000-00000A300000}"/>
    <cellStyle name="Heading 1 4 3 2 3 12" xfId="17408" xr:uid="{00000000-0005-0000-0000-00000B300000}"/>
    <cellStyle name="Heading 1 4 3 2 3 12 2" xfId="29939" xr:uid="{00000000-0005-0000-0000-00000C300000}"/>
    <cellStyle name="Heading 1 4 3 2 3 13" xfId="22458" xr:uid="{00000000-0005-0000-0000-00000D300000}"/>
    <cellStyle name="Heading 1 4 3 2 3 2" xfId="14237" xr:uid="{00000000-0005-0000-0000-00000E300000}"/>
    <cellStyle name="Heading 1 4 3 2 3 2 2" xfId="26963" xr:uid="{00000000-0005-0000-0000-00000F300000}"/>
    <cellStyle name="Heading 1 4 3 2 3 3" xfId="17168" xr:uid="{00000000-0005-0000-0000-000010300000}"/>
    <cellStyle name="Heading 1 4 3 2 3 3 2" xfId="29699" xr:uid="{00000000-0005-0000-0000-000011300000}"/>
    <cellStyle name="Heading 1 4 3 2 3 4" xfId="12074" xr:uid="{00000000-0005-0000-0000-000012300000}"/>
    <cellStyle name="Heading 1 4 3 2 3 4 2" xfId="24819" xr:uid="{00000000-0005-0000-0000-000013300000}"/>
    <cellStyle name="Heading 1 4 3 2 3 5" xfId="17397" xr:uid="{00000000-0005-0000-0000-000014300000}"/>
    <cellStyle name="Heading 1 4 3 2 3 5 2" xfId="29928" xr:uid="{00000000-0005-0000-0000-000015300000}"/>
    <cellStyle name="Heading 1 4 3 2 3 6" xfId="17402" xr:uid="{00000000-0005-0000-0000-000016300000}"/>
    <cellStyle name="Heading 1 4 3 2 3 6 2" xfId="29933" xr:uid="{00000000-0005-0000-0000-000017300000}"/>
    <cellStyle name="Heading 1 4 3 2 3 7" xfId="15148" xr:uid="{00000000-0005-0000-0000-000018300000}"/>
    <cellStyle name="Heading 1 4 3 2 3 7 2" xfId="27816" xr:uid="{00000000-0005-0000-0000-000019300000}"/>
    <cellStyle name="Heading 1 4 3 2 3 8" xfId="17172" xr:uid="{00000000-0005-0000-0000-00001A300000}"/>
    <cellStyle name="Heading 1 4 3 2 3 8 2" xfId="29703" xr:uid="{00000000-0005-0000-0000-00001B300000}"/>
    <cellStyle name="Heading 1 4 3 2 3 9" xfId="17196" xr:uid="{00000000-0005-0000-0000-00001C300000}"/>
    <cellStyle name="Heading 1 4 3 2 3 9 2" xfId="29727" xr:uid="{00000000-0005-0000-0000-00001D300000}"/>
    <cellStyle name="Heading 1 4 3 2 4" xfId="11514" xr:uid="{00000000-0005-0000-0000-00001E300000}"/>
    <cellStyle name="Heading 1 4 3 2 4 10" xfId="17186" xr:uid="{00000000-0005-0000-0000-00001F300000}"/>
    <cellStyle name="Heading 1 4 3 2 4 10 2" xfId="29717" xr:uid="{00000000-0005-0000-0000-000020300000}"/>
    <cellStyle name="Heading 1 4 3 2 4 11" xfId="12207" xr:uid="{00000000-0005-0000-0000-000021300000}"/>
    <cellStyle name="Heading 1 4 3 2 4 11 2" xfId="24953" xr:uid="{00000000-0005-0000-0000-000022300000}"/>
    <cellStyle name="Heading 1 4 3 2 4 12" xfId="17147" xr:uid="{00000000-0005-0000-0000-000023300000}"/>
    <cellStyle name="Heading 1 4 3 2 4 12 2" xfId="29678" xr:uid="{00000000-0005-0000-0000-000024300000}"/>
    <cellStyle name="Heading 1 4 3 2 4 13" xfId="24269" xr:uid="{00000000-0005-0000-0000-000025300000}"/>
    <cellStyle name="Heading 1 4 3 2 4 2" xfId="16800" xr:uid="{00000000-0005-0000-0000-000026300000}"/>
    <cellStyle name="Heading 1 4 3 2 4 2 2" xfId="29335" xr:uid="{00000000-0005-0000-0000-000027300000}"/>
    <cellStyle name="Heading 1 4 3 2 4 3" xfId="17362" xr:uid="{00000000-0005-0000-0000-000028300000}"/>
    <cellStyle name="Heading 1 4 3 2 4 3 2" xfId="29893" xr:uid="{00000000-0005-0000-0000-000029300000}"/>
    <cellStyle name="Heading 1 4 3 2 4 4" xfId="12119" xr:uid="{00000000-0005-0000-0000-00002A300000}"/>
    <cellStyle name="Heading 1 4 3 2 4 4 2" xfId="24864" xr:uid="{00000000-0005-0000-0000-00002B300000}"/>
    <cellStyle name="Heading 1 4 3 2 4 5" xfId="16037" xr:uid="{00000000-0005-0000-0000-00002C300000}"/>
    <cellStyle name="Heading 1 4 3 2 4 5 2" xfId="28665" xr:uid="{00000000-0005-0000-0000-00002D300000}"/>
    <cellStyle name="Heading 1 4 3 2 4 6" xfId="17324" xr:uid="{00000000-0005-0000-0000-00002E300000}"/>
    <cellStyle name="Heading 1 4 3 2 4 6 2" xfId="29855" xr:uid="{00000000-0005-0000-0000-00002F300000}"/>
    <cellStyle name="Heading 1 4 3 2 4 7" xfId="16096" xr:uid="{00000000-0005-0000-0000-000030300000}"/>
    <cellStyle name="Heading 1 4 3 2 4 7 2" xfId="28723" xr:uid="{00000000-0005-0000-0000-000031300000}"/>
    <cellStyle name="Heading 1 4 3 2 4 8" xfId="12946" xr:uid="{00000000-0005-0000-0000-000032300000}"/>
    <cellStyle name="Heading 1 4 3 2 4 8 2" xfId="25692" xr:uid="{00000000-0005-0000-0000-000033300000}"/>
    <cellStyle name="Heading 1 4 3 2 4 9" xfId="12730" xr:uid="{00000000-0005-0000-0000-000034300000}"/>
    <cellStyle name="Heading 1 4 3 2 4 9 2" xfId="25476" xr:uid="{00000000-0005-0000-0000-000035300000}"/>
    <cellStyle name="Heading 1 4 3 2 5" xfId="21146" xr:uid="{00000000-0005-0000-0000-000036300000}"/>
    <cellStyle name="Heading 1 4 3 3" xfId="10399" xr:uid="{00000000-0005-0000-0000-000037300000}"/>
    <cellStyle name="Heading 1 4 3 4" xfId="21110" xr:uid="{00000000-0005-0000-0000-000038300000}"/>
    <cellStyle name="Heading 1 4 4" xfId="9951" xr:uid="{00000000-0005-0000-0000-000039300000}"/>
    <cellStyle name="Heading 1 4 5" xfId="37094" xr:uid="{00000000-0005-0000-0000-00003A300000}"/>
    <cellStyle name="Heading 1 4 6" xfId="2749" xr:uid="{00000000-0005-0000-0000-00003B300000}"/>
    <cellStyle name="Heading 1 5" xfId="1002" xr:uid="{00000000-0005-0000-0000-00003C300000}"/>
    <cellStyle name="Heading 1 5 2" xfId="6205" xr:uid="{00000000-0005-0000-0000-00003D300000}"/>
    <cellStyle name="Heading 1 5 2 2" xfId="10401" xr:uid="{00000000-0005-0000-0000-00003E300000}"/>
    <cellStyle name="Heading 1 5 3" xfId="9952" xr:uid="{00000000-0005-0000-0000-00003F300000}"/>
    <cellStyle name="Heading 1 5 4" xfId="37095" xr:uid="{00000000-0005-0000-0000-000040300000}"/>
    <cellStyle name="Heading 1 5 5" xfId="2751" xr:uid="{00000000-0005-0000-0000-000041300000}"/>
    <cellStyle name="Heading 1 6" xfId="1340" xr:uid="{00000000-0005-0000-0000-000042300000}"/>
    <cellStyle name="Heading 1 6 2" xfId="10402" xr:uid="{00000000-0005-0000-0000-000043300000}"/>
    <cellStyle name="Heading 1 6 3" xfId="9948" xr:uid="{00000000-0005-0000-0000-000044300000}"/>
    <cellStyle name="Heading 1 6 4" xfId="37096" xr:uid="{00000000-0005-0000-0000-000045300000}"/>
    <cellStyle name="Heading 1 6 5" xfId="2752" xr:uid="{00000000-0005-0000-0000-000046300000}"/>
    <cellStyle name="Heading 1 7" xfId="2753" xr:uid="{00000000-0005-0000-0000-000047300000}"/>
    <cellStyle name="Heading 1 7 2" xfId="37097" xr:uid="{00000000-0005-0000-0000-000048300000}"/>
    <cellStyle name="Heading 1 8" xfId="2754" xr:uid="{00000000-0005-0000-0000-000049300000}"/>
    <cellStyle name="Heading 1 8 2" xfId="37098" xr:uid="{00000000-0005-0000-0000-00004A300000}"/>
    <cellStyle name="Heading 1 9" xfId="2755" xr:uid="{00000000-0005-0000-0000-00004B300000}"/>
    <cellStyle name="Heading 1 9 2" xfId="37099" xr:uid="{00000000-0005-0000-0000-00004C300000}"/>
    <cellStyle name="Heading 2" xfId="653" builtinId="17" customBuiltin="1"/>
    <cellStyle name="Heading 2 10" xfId="2756" xr:uid="{00000000-0005-0000-0000-00004E300000}"/>
    <cellStyle name="Heading 2 10 2" xfId="37100" xr:uid="{00000000-0005-0000-0000-00004F300000}"/>
    <cellStyle name="Heading 2 11" xfId="2757" xr:uid="{00000000-0005-0000-0000-000050300000}"/>
    <cellStyle name="Heading 2 11 2" xfId="37101" xr:uid="{00000000-0005-0000-0000-000051300000}"/>
    <cellStyle name="Heading 2 12" xfId="2758" xr:uid="{00000000-0005-0000-0000-000052300000}"/>
    <cellStyle name="Heading 2 12 2" xfId="37102" xr:uid="{00000000-0005-0000-0000-000053300000}"/>
    <cellStyle name="Heading 2 13" xfId="37103" xr:uid="{00000000-0005-0000-0000-000054300000}"/>
    <cellStyle name="Heading 2 14" xfId="37104" xr:uid="{00000000-0005-0000-0000-000055300000}"/>
    <cellStyle name="Heading 2 15" xfId="37105" xr:uid="{00000000-0005-0000-0000-000056300000}"/>
    <cellStyle name="Heading 2 16" xfId="37106" xr:uid="{00000000-0005-0000-0000-000057300000}"/>
    <cellStyle name="Heading 2 17" xfId="37107" xr:uid="{00000000-0005-0000-0000-000058300000}"/>
    <cellStyle name="Heading 2 2" xfId="1003" xr:uid="{00000000-0005-0000-0000-000059300000}"/>
    <cellStyle name="Heading 2 2 2" xfId="2760" xr:uid="{00000000-0005-0000-0000-00005A300000}"/>
    <cellStyle name="Heading 2 2 2 2" xfId="10280" xr:uid="{00000000-0005-0000-0000-00005B300000}"/>
    <cellStyle name="Heading 2 2 3" xfId="2761" xr:uid="{00000000-0005-0000-0000-00005C300000}"/>
    <cellStyle name="Heading 2 2 3 2" xfId="11045" xr:uid="{00000000-0005-0000-0000-00005D300000}"/>
    <cellStyle name="Heading 2 2 4" xfId="10405" xr:uid="{00000000-0005-0000-0000-00005E300000}"/>
    <cellStyle name="Heading 2 2 5" xfId="9954" xr:uid="{00000000-0005-0000-0000-00005F300000}"/>
    <cellStyle name="Heading 2 2 6" xfId="37108" xr:uid="{00000000-0005-0000-0000-000060300000}"/>
    <cellStyle name="Heading 2 2 7" xfId="2759" xr:uid="{00000000-0005-0000-0000-000061300000}"/>
    <cellStyle name="Heading 2 3" xfId="1004" xr:uid="{00000000-0005-0000-0000-000062300000}"/>
    <cellStyle name="Heading 2 3 2" xfId="2763" xr:uid="{00000000-0005-0000-0000-000063300000}"/>
    <cellStyle name="Heading 2 3 3" xfId="10408" xr:uid="{00000000-0005-0000-0000-000064300000}"/>
    <cellStyle name="Heading 2 3 4" xfId="9955" xr:uid="{00000000-0005-0000-0000-000065300000}"/>
    <cellStyle name="Heading 2 3 5" xfId="37109" xr:uid="{00000000-0005-0000-0000-000066300000}"/>
    <cellStyle name="Heading 2 3 6" xfId="2762" xr:uid="{00000000-0005-0000-0000-000067300000}"/>
    <cellStyle name="Heading 2 4" xfId="1005" xr:uid="{00000000-0005-0000-0000-000068300000}"/>
    <cellStyle name="Heading 2 4 2" xfId="2765" xr:uid="{00000000-0005-0000-0000-000069300000}"/>
    <cellStyle name="Heading 2 4 3" xfId="10410" xr:uid="{00000000-0005-0000-0000-00006A300000}"/>
    <cellStyle name="Heading 2 4 4" xfId="9956" xr:uid="{00000000-0005-0000-0000-00006B300000}"/>
    <cellStyle name="Heading 2 4 5" xfId="37110" xr:uid="{00000000-0005-0000-0000-00006C300000}"/>
    <cellStyle name="Heading 2 4 6" xfId="2764" xr:uid="{00000000-0005-0000-0000-00006D300000}"/>
    <cellStyle name="Heading 2 5" xfId="1006" xr:uid="{00000000-0005-0000-0000-00006E300000}"/>
    <cellStyle name="Heading 2 5 2" xfId="10411" xr:uid="{00000000-0005-0000-0000-00006F300000}"/>
    <cellStyle name="Heading 2 5 3" xfId="9957" xr:uid="{00000000-0005-0000-0000-000070300000}"/>
    <cellStyle name="Heading 2 5 4" xfId="37111" xr:uid="{00000000-0005-0000-0000-000071300000}"/>
    <cellStyle name="Heading 2 5 5" xfId="2766" xr:uid="{00000000-0005-0000-0000-000072300000}"/>
    <cellStyle name="Heading 2 6" xfId="1341" xr:uid="{00000000-0005-0000-0000-000073300000}"/>
    <cellStyle name="Heading 2 6 2" xfId="10412" xr:uid="{00000000-0005-0000-0000-000074300000}"/>
    <cellStyle name="Heading 2 6 3" xfId="9953" xr:uid="{00000000-0005-0000-0000-000075300000}"/>
    <cellStyle name="Heading 2 6 4" xfId="37112" xr:uid="{00000000-0005-0000-0000-000076300000}"/>
    <cellStyle name="Heading 2 6 5" xfId="2767" xr:uid="{00000000-0005-0000-0000-000077300000}"/>
    <cellStyle name="Heading 2 7" xfId="2768" xr:uid="{00000000-0005-0000-0000-000078300000}"/>
    <cellStyle name="Heading 2 7 2" xfId="37113" xr:uid="{00000000-0005-0000-0000-000079300000}"/>
    <cellStyle name="Heading 2 8" xfId="2769" xr:uid="{00000000-0005-0000-0000-00007A300000}"/>
    <cellStyle name="Heading 2 8 2" xfId="37114" xr:uid="{00000000-0005-0000-0000-00007B300000}"/>
    <cellStyle name="Heading 2 9" xfId="2770" xr:uid="{00000000-0005-0000-0000-00007C300000}"/>
    <cellStyle name="Heading 2 9 2" xfId="37115" xr:uid="{00000000-0005-0000-0000-00007D300000}"/>
    <cellStyle name="Heading 3" xfId="654" builtinId="18" customBuiltin="1"/>
    <cellStyle name="Heading 3 10" xfId="2771" xr:uid="{00000000-0005-0000-0000-00007F300000}"/>
    <cellStyle name="Heading 3 10 2" xfId="30809" xr:uid="{00000000-0005-0000-0000-000080300000}"/>
    <cellStyle name="Heading 3 10 3" xfId="37116" xr:uid="{00000000-0005-0000-0000-000081300000}"/>
    <cellStyle name="Heading 3 11" xfId="2772" xr:uid="{00000000-0005-0000-0000-000082300000}"/>
    <cellStyle name="Heading 3 11 2" xfId="30810" xr:uid="{00000000-0005-0000-0000-000083300000}"/>
    <cellStyle name="Heading 3 11 3" xfId="37117" xr:uid="{00000000-0005-0000-0000-000084300000}"/>
    <cellStyle name="Heading 3 12" xfId="2773" xr:uid="{00000000-0005-0000-0000-000085300000}"/>
    <cellStyle name="Heading 3 12 2" xfId="30811" xr:uid="{00000000-0005-0000-0000-000086300000}"/>
    <cellStyle name="Heading 3 12 3" xfId="37118" xr:uid="{00000000-0005-0000-0000-000087300000}"/>
    <cellStyle name="Heading 3 13" xfId="37119" xr:uid="{00000000-0005-0000-0000-000088300000}"/>
    <cellStyle name="Heading 3 14" xfId="37120" xr:uid="{00000000-0005-0000-0000-000089300000}"/>
    <cellStyle name="Heading 3 15" xfId="37121" xr:uid="{00000000-0005-0000-0000-00008A300000}"/>
    <cellStyle name="Heading 3 16" xfId="37122" xr:uid="{00000000-0005-0000-0000-00008B300000}"/>
    <cellStyle name="Heading 3 17" xfId="37123" xr:uid="{00000000-0005-0000-0000-00008C300000}"/>
    <cellStyle name="Heading 3 2" xfId="282" xr:uid="{00000000-0005-0000-0000-00008D300000}"/>
    <cellStyle name="Heading 3 2 2" xfId="558" xr:uid="{00000000-0005-0000-0000-00008E300000}"/>
    <cellStyle name="Heading 3 2 2 2" xfId="30813" xr:uid="{00000000-0005-0000-0000-00008F300000}"/>
    <cellStyle name="Heading 3 2 2 3" xfId="2775" xr:uid="{00000000-0005-0000-0000-000090300000}"/>
    <cellStyle name="Heading 3 2 3" xfId="1007" xr:uid="{00000000-0005-0000-0000-000091300000}"/>
    <cellStyle name="Heading 3 2 3 2" xfId="30814" xr:uid="{00000000-0005-0000-0000-000092300000}"/>
    <cellStyle name="Heading 3 2 3 3" xfId="2776" xr:uid="{00000000-0005-0000-0000-000093300000}"/>
    <cellStyle name="Heading 3 2 4" xfId="10415" xr:uid="{00000000-0005-0000-0000-000094300000}"/>
    <cellStyle name="Heading 3 2 4 2" xfId="30812" xr:uid="{00000000-0005-0000-0000-000095300000}"/>
    <cellStyle name="Heading 3 2 5" xfId="9958" xr:uid="{00000000-0005-0000-0000-000096300000}"/>
    <cellStyle name="Heading 3 2 5 2" xfId="31980" xr:uid="{00000000-0005-0000-0000-000097300000}"/>
    <cellStyle name="Heading 3 2 6" xfId="30680" xr:uid="{00000000-0005-0000-0000-000098300000}"/>
    <cellStyle name="Heading 3 2 7" xfId="37124" xr:uid="{00000000-0005-0000-0000-000099300000}"/>
    <cellStyle name="Heading 3 2 8" xfId="2774" xr:uid="{00000000-0005-0000-0000-00009A300000}"/>
    <cellStyle name="Heading 3 3" xfId="1008" xr:uid="{00000000-0005-0000-0000-00009B300000}"/>
    <cellStyle name="Heading 3 3 2" xfId="2778" xr:uid="{00000000-0005-0000-0000-00009C300000}"/>
    <cellStyle name="Heading 3 3 2 2" xfId="30816" xr:uid="{00000000-0005-0000-0000-00009D300000}"/>
    <cellStyle name="Heading 3 3 3" xfId="10418" xr:uid="{00000000-0005-0000-0000-00009E300000}"/>
    <cellStyle name="Heading 3 3 3 2" xfId="30815" xr:uid="{00000000-0005-0000-0000-00009F300000}"/>
    <cellStyle name="Heading 3 3 4" xfId="9959" xr:uid="{00000000-0005-0000-0000-0000A0300000}"/>
    <cellStyle name="Heading 3 3 5" xfId="30681" xr:uid="{00000000-0005-0000-0000-0000A1300000}"/>
    <cellStyle name="Heading 3 3 6" xfId="37125" xr:uid="{00000000-0005-0000-0000-0000A2300000}"/>
    <cellStyle name="Heading 3 3 7" xfId="2777" xr:uid="{00000000-0005-0000-0000-0000A3300000}"/>
    <cellStyle name="Heading 3 4" xfId="1009" xr:uid="{00000000-0005-0000-0000-0000A4300000}"/>
    <cellStyle name="Heading 3 4 2" xfId="2780" xr:uid="{00000000-0005-0000-0000-0000A5300000}"/>
    <cellStyle name="Heading 3 4 2 2" xfId="30818" xr:uid="{00000000-0005-0000-0000-0000A6300000}"/>
    <cellStyle name="Heading 3 4 3" xfId="10420" xr:uid="{00000000-0005-0000-0000-0000A7300000}"/>
    <cellStyle name="Heading 3 4 3 2" xfId="30817" xr:uid="{00000000-0005-0000-0000-0000A8300000}"/>
    <cellStyle name="Heading 3 4 4" xfId="9960" xr:uid="{00000000-0005-0000-0000-0000A9300000}"/>
    <cellStyle name="Heading 3 4 5" xfId="30682" xr:uid="{00000000-0005-0000-0000-0000AA300000}"/>
    <cellStyle name="Heading 3 4 6" xfId="37126" xr:uid="{00000000-0005-0000-0000-0000AB300000}"/>
    <cellStyle name="Heading 3 4 7" xfId="2779" xr:uid="{00000000-0005-0000-0000-0000AC300000}"/>
    <cellStyle name="Heading 3 5" xfId="1010" xr:uid="{00000000-0005-0000-0000-0000AD300000}"/>
    <cellStyle name="Heading 3 5 2" xfId="10422" xr:uid="{00000000-0005-0000-0000-0000AE300000}"/>
    <cellStyle name="Heading 3 5 2 2" xfId="30819" xr:uid="{00000000-0005-0000-0000-0000AF300000}"/>
    <cellStyle name="Heading 3 5 3" xfId="9961" xr:uid="{00000000-0005-0000-0000-0000B0300000}"/>
    <cellStyle name="Heading 3 5 4" xfId="30683" xr:uid="{00000000-0005-0000-0000-0000B1300000}"/>
    <cellStyle name="Heading 3 5 5" xfId="37127" xr:uid="{00000000-0005-0000-0000-0000B2300000}"/>
    <cellStyle name="Heading 3 5 6" xfId="2781" xr:uid="{00000000-0005-0000-0000-0000B3300000}"/>
    <cellStyle name="Heading 3 6" xfId="2782" xr:uid="{00000000-0005-0000-0000-0000B4300000}"/>
    <cellStyle name="Heading 3 6 2" xfId="30820" xr:uid="{00000000-0005-0000-0000-0000B5300000}"/>
    <cellStyle name="Heading 3 6 3" xfId="37128" xr:uid="{00000000-0005-0000-0000-0000B6300000}"/>
    <cellStyle name="Heading 3 7" xfId="2783" xr:uid="{00000000-0005-0000-0000-0000B7300000}"/>
    <cellStyle name="Heading 3 7 2" xfId="30821" xr:uid="{00000000-0005-0000-0000-0000B8300000}"/>
    <cellStyle name="Heading 3 7 3" xfId="37129" xr:uid="{00000000-0005-0000-0000-0000B9300000}"/>
    <cellStyle name="Heading 3 8" xfId="2784" xr:uid="{00000000-0005-0000-0000-0000BA300000}"/>
    <cellStyle name="Heading 3 8 2" xfId="30822" xr:uid="{00000000-0005-0000-0000-0000BB300000}"/>
    <cellStyle name="Heading 3 8 3" xfId="37130" xr:uid="{00000000-0005-0000-0000-0000BC300000}"/>
    <cellStyle name="Heading 3 9" xfId="2785" xr:uid="{00000000-0005-0000-0000-0000BD300000}"/>
    <cellStyle name="Heading 3 9 2" xfId="30823" xr:uid="{00000000-0005-0000-0000-0000BE300000}"/>
    <cellStyle name="Heading 3 9 3" xfId="37131" xr:uid="{00000000-0005-0000-0000-0000BF300000}"/>
    <cellStyle name="Heading 4" xfId="655" builtinId="19" customBuiltin="1"/>
    <cellStyle name="Heading 4 10" xfId="2786" xr:uid="{00000000-0005-0000-0000-0000C1300000}"/>
    <cellStyle name="Heading 4 10 2" xfId="37132" xr:uid="{00000000-0005-0000-0000-0000C2300000}"/>
    <cellStyle name="Heading 4 11" xfId="2787" xr:uid="{00000000-0005-0000-0000-0000C3300000}"/>
    <cellStyle name="Heading 4 11 2" xfId="37133" xr:uid="{00000000-0005-0000-0000-0000C4300000}"/>
    <cellStyle name="Heading 4 12" xfId="2788" xr:uid="{00000000-0005-0000-0000-0000C5300000}"/>
    <cellStyle name="Heading 4 12 2" xfId="37134" xr:uid="{00000000-0005-0000-0000-0000C6300000}"/>
    <cellStyle name="Heading 4 13" xfId="37135" xr:uid="{00000000-0005-0000-0000-0000C7300000}"/>
    <cellStyle name="Heading 4 14" xfId="37136" xr:uid="{00000000-0005-0000-0000-0000C8300000}"/>
    <cellStyle name="Heading 4 15" xfId="37137" xr:uid="{00000000-0005-0000-0000-0000C9300000}"/>
    <cellStyle name="Heading 4 16" xfId="37138" xr:uid="{00000000-0005-0000-0000-0000CA300000}"/>
    <cellStyle name="Heading 4 17" xfId="37139" xr:uid="{00000000-0005-0000-0000-0000CB300000}"/>
    <cellStyle name="Heading 4 2" xfId="1011" xr:uid="{00000000-0005-0000-0000-0000CC300000}"/>
    <cellStyle name="Heading 4 2 2" xfId="2790" xr:uid="{00000000-0005-0000-0000-0000CD300000}"/>
    <cellStyle name="Heading 4 2 3" xfId="2791" xr:uid="{00000000-0005-0000-0000-0000CE300000}"/>
    <cellStyle name="Heading 4 2 4" xfId="10425" xr:uid="{00000000-0005-0000-0000-0000CF300000}"/>
    <cellStyle name="Heading 4 2 5" xfId="9962" xr:uid="{00000000-0005-0000-0000-0000D0300000}"/>
    <cellStyle name="Heading 4 2 6" xfId="37140" xr:uid="{00000000-0005-0000-0000-0000D1300000}"/>
    <cellStyle name="Heading 4 2 7" xfId="2789" xr:uid="{00000000-0005-0000-0000-0000D2300000}"/>
    <cellStyle name="Heading 4 3" xfId="1012" xr:uid="{00000000-0005-0000-0000-0000D3300000}"/>
    <cellStyle name="Heading 4 3 2" xfId="2793" xr:uid="{00000000-0005-0000-0000-0000D4300000}"/>
    <cellStyle name="Heading 4 3 3" xfId="10427" xr:uid="{00000000-0005-0000-0000-0000D5300000}"/>
    <cellStyle name="Heading 4 3 4" xfId="9963" xr:uid="{00000000-0005-0000-0000-0000D6300000}"/>
    <cellStyle name="Heading 4 3 5" xfId="37141" xr:uid="{00000000-0005-0000-0000-0000D7300000}"/>
    <cellStyle name="Heading 4 3 6" xfId="2792" xr:uid="{00000000-0005-0000-0000-0000D8300000}"/>
    <cellStyle name="Heading 4 4" xfId="1013" xr:uid="{00000000-0005-0000-0000-0000D9300000}"/>
    <cellStyle name="Heading 4 4 2" xfId="2795" xr:uid="{00000000-0005-0000-0000-0000DA300000}"/>
    <cellStyle name="Heading 4 4 3" xfId="10428" xr:uid="{00000000-0005-0000-0000-0000DB300000}"/>
    <cellStyle name="Heading 4 4 4" xfId="9964" xr:uid="{00000000-0005-0000-0000-0000DC300000}"/>
    <cellStyle name="Heading 4 4 5" xfId="37142" xr:uid="{00000000-0005-0000-0000-0000DD300000}"/>
    <cellStyle name="Heading 4 4 6" xfId="2794" xr:uid="{00000000-0005-0000-0000-0000DE300000}"/>
    <cellStyle name="Heading 4 5" xfId="1014" xr:uid="{00000000-0005-0000-0000-0000DF300000}"/>
    <cellStyle name="Heading 4 5 2" xfId="10430" xr:uid="{00000000-0005-0000-0000-0000E0300000}"/>
    <cellStyle name="Heading 4 5 3" xfId="9965" xr:uid="{00000000-0005-0000-0000-0000E1300000}"/>
    <cellStyle name="Heading 4 5 4" xfId="37143" xr:uid="{00000000-0005-0000-0000-0000E2300000}"/>
    <cellStyle name="Heading 4 5 5" xfId="2796" xr:uid="{00000000-0005-0000-0000-0000E3300000}"/>
    <cellStyle name="Heading 4 6" xfId="2797" xr:uid="{00000000-0005-0000-0000-0000E4300000}"/>
    <cellStyle name="Heading 4 6 2" xfId="37144" xr:uid="{00000000-0005-0000-0000-0000E5300000}"/>
    <cellStyle name="Heading 4 7" xfId="2798" xr:uid="{00000000-0005-0000-0000-0000E6300000}"/>
    <cellStyle name="Heading 4 7 2" xfId="37145" xr:uid="{00000000-0005-0000-0000-0000E7300000}"/>
    <cellStyle name="Heading 4 8" xfId="2799" xr:uid="{00000000-0005-0000-0000-0000E8300000}"/>
    <cellStyle name="Heading 4 8 2" xfId="37146" xr:uid="{00000000-0005-0000-0000-0000E9300000}"/>
    <cellStyle name="Heading 4 9" xfId="2800" xr:uid="{00000000-0005-0000-0000-0000EA300000}"/>
    <cellStyle name="Heading 4 9 2" xfId="37147" xr:uid="{00000000-0005-0000-0000-0000EB300000}"/>
    <cellStyle name="Heading1" xfId="4610" xr:uid="{00000000-0005-0000-0000-0000EC300000}"/>
    <cellStyle name="Heading1 2" xfId="4611" xr:uid="{00000000-0005-0000-0000-0000ED300000}"/>
    <cellStyle name="Heading1 3" xfId="6281" xr:uid="{00000000-0005-0000-0000-0000EE300000}"/>
    <cellStyle name="Heading1_Audit Adjustments - MCSH (220409)" xfId="4612" xr:uid="{00000000-0005-0000-0000-0000EF300000}"/>
    <cellStyle name="Heading2" xfId="4613" xr:uid="{00000000-0005-0000-0000-0000F0300000}"/>
    <cellStyle name="Heading2 2" xfId="4614" xr:uid="{00000000-0005-0000-0000-0000F1300000}"/>
    <cellStyle name="Heading2 3" xfId="6282" xr:uid="{00000000-0005-0000-0000-0000F2300000}"/>
    <cellStyle name="Heading2_Audit Adjustments - MCSH (220409)" xfId="4615" xr:uid="{00000000-0005-0000-0000-0000F3300000}"/>
    <cellStyle name="Historical" xfId="4616" xr:uid="{00000000-0005-0000-0000-0000F4300000}"/>
    <cellStyle name="Hohe Zelle" xfId="4617" xr:uid="{00000000-0005-0000-0000-0000F5300000}"/>
    <cellStyle name="Hohe Zelle 10" xfId="34527" xr:uid="{00000000-0005-0000-0000-0000F6300000}"/>
    <cellStyle name="Hohe Zelle 2" xfId="7991" xr:uid="{00000000-0005-0000-0000-0000F7300000}"/>
    <cellStyle name="Hohe Zelle 2 2" xfId="11534" xr:uid="{00000000-0005-0000-0000-0000F8300000}"/>
    <cellStyle name="Hohe Zelle 2 2 2" xfId="16811" xr:uid="{00000000-0005-0000-0000-0000F9300000}"/>
    <cellStyle name="Hohe Zelle 2 2 2 2" xfId="29346" xr:uid="{00000000-0005-0000-0000-0000FA300000}"/>
    <cellStyle name="Hohe Zelle 2 2 3" xfId="24289" xr:uid="{00000000-0005-0000-0000-0000FB300000}"/>
    <cellStyle name="Hohe Zelle 2 3" xfId="6737" xr:uid="{00000000-0005-0000-0000-0000FC300000}"/>
    <cellStyle name="Hohe Zelle 2 3 2" xfId="13314" xr:uid="{00000000-0005-0000-0000-0000FD300000}"/>
    <cellStyle name="Hohe Zelle 2 3 2 2" xfId="26056" xr:uid="{00000000-0005-0000-0000-0000FE300000}"/>
    <cellStyle name="Hohe Zelle 2 3 3" xfId="21475" xr:uid="{00000000-0005-0000-0000-0000FF300000}"/>
    <cellStyle name="Hohe Zelle 2 4" xfId="11703" xr:uid="{00000000-0005-0000-0000-000000310000}"/>
    <cellStyle name="Hohe Zelle 2 4 2" xfId="24453" xr:uid="{00000000-0005-0000-0000-000001310000}"/>
    <cellStyle name="Hohe Zelle 2 5" xfId="22563" xr:uid="{00000000-0005-0000-0000-000002310000}"/>
    <cellStyle name="Hohe Zelle 3" xfId="6919" xr:uid="{00000000-0005-0000-0000-000003310000}"/>
    <cellStyle name="Hohe Zelle 3 2" xfId="13461" xr:uid="{00000000-0005-0000-0000-000004310000}"/>
    <cellStyle name="Hohe Zelle 3 2 2" xfId="26195" xr:uid="{00000000-0005-0000-0000-000005310000}"/>
    <cellStyle name="Hohe Zelle 3 3" xfId="21649" xr:uid="{00000000-0005-0000-0000-000006310000}"/>
    <cellStyle name="Hohe Zelle 4" xfId="11699" xr:uid="{00000000-0005-0000-0000-000007310000}"/>
    <cellStyle name="Hohe Zelle 4 2" xfId="16947" xr:uid="{00000000-0005-0000-0000-000008310000}"/>
    <cellStyle name="Hohe Zelle 4 2 2" xfId="29480" xr:uid="{00000000-0005-0000-0000-000009310000}"/>
    <cellStyle name="Hohe Zelle 4 3" xfId="24450" xr:uid="{00000000-0005-0000-0000-00000A310000}"/>
    <cellStyle name="Hohe Zelle 5" xfId="17831" xr:uid="{00000000-0005-0000-0000-00000B310000}"/>
    <cellStyle name="Hohe Zelle 6" xfId="17434" xr:uid="{00000000-0005-0000-0000-00000C310000}"/>
    <cellStyle name="Hohe Zelle 6 2" xfId="29956" xr:uid="{00000000-0005-0000-0000-00000D310000}"/>
    <cellStyle name="Hohe Zelle 7" xfId="31178" xr:uid="{00000000-0005-0000-0000-00000E310000}"/>
    <cellStyle name="Hohe Zelle 8" xfId="31031" xr:uid="{00000000-0005-0000-0000-00000F310000}"/>
    <cellStyle name="Hohe Zelle 9" xfId="31027" xr:uid="{00000000-0005-0000-0000-000010310000}"/>
    <cellStyle name="Hyperlink 2" xfId="4618" xr:uid="{00000000-0005-0000-0000-000011310000}"/>
    <cellStyle name="Hyperlink 2 2" xfId="6319" xr:uid="{00000000-0005-0000-0000-000012310000}"/>
    <cellStyle name="Hyperlink 2 2 2" xfId="10047" xr:uid="{00000000-0005-0000-0000-000013310000}"/>
    <cellStyle name="Hyperlink 2 3" xfId="6283" xr:uid="{00000000-0005-0000-0000-000014310000}"/>
    <cellStyle name="Hyperlink 2 3 2" xfId="18714" xr:uid="{00000000-0005-0000-0000-000015310000}"/>
    <cellStyle name="Hyperlink 2 4" xfId="17832" xr:uid="{00000000-0005-0000-0000-000016310000}"/>
    <cellStyle name="Hyperlink 3" xfId="4619" xr:uid="{00000000-0005-0000-0000-000017310000}"/>
    <cellStyle name="Hyperlink 3 2" xfId="10040" xr:uid="{00000000-0005-0000-0000-000018310000}"/>
    <cellStyle name="Hyperlink 3 3" xfId="17833" xr:uid="{00000000-0005-0000-0000-000019310000}"/>
    <cellStyle name="Input" xfId="659" builtinId="20" customBuiltin="1"/>
    <cellStyle name="Input [yellow]" xfId="4620" xr:uid="{00000000-0005-0000-0000-00001B310000}"/>
    <cellStyle name="Input [yellow] 2" xfId="7992" xr:uid="{00000000-0005-0000-0000-00001C310000}"/>
    <cellStyle name="Input [yellow] 2 2" xfId="7688" xr:uid="{00000000-0005-0000-0000-00001D310000}"/>
    <cellStyle name="Input [yellow] 2 2 2" xfId="14187" xr:uid="{00000000-0005-0000-0000-00001E310000}"/>
    <cellStyle name="Input [yellow] 2 3" xfId="6467" xr:uid="{00000000-0005-0000-0000-00001F310000}"/>
    <cellStyle name="Input [yellow] 3" xfId="6920" xr:uid="{00000000-0005-0000-0000-000020310000}"/>
    <cellStyle name="Input [yellow] 3 2" xfId="13462" xr:uid="{00000000-0005-0000-0000-000021310000}"/>
    <cellStyle name="Input [yellow] 4" xfId="11805" xr:uid="{00000000-0005-0000-0000-000022310000}"/>
    <cellStyle name="Input [yellow] 4 2" xfId="17033" xr:uid="{00000000-0005-0000-0000-000023310000}"/>
    <cellStyle name="Input [yellow] 5" xfId="34528" xr:uid="{00000000-0005-0000-0000-000024310000}"/>
    <cellStyle name="Input 10" xfId="2801" xr:uid="{00000000-0005-0000-0000-000025310000}"/>
    <cellStyle name="Input 10 10" xfId="31362" xr:uid="{00000000-0005-0000-0000-000026310000}"/>
    <cellStyle name="Input 10 11" xfId="30741" xr:uid="{00000000-0005-0000-0000-000027310000}"/>
    <cellStyle name="Input 10 12" xfId="37148" xr:uid="{00000000-0005-0000-0000-000028310000}"/>
    <cellStyle name="Input 10 2" xfId="8676" xr:uid="{00000000-0005-0000-0000-000029310000}"/>
    <cellStyle name="Input 10 2 2" xfId="11599" xr:uid="{00000000-0005-0000-0000-00002A310000}"/>
    <cellStyle name="Input 10 2 2 2" xfId="16858" xr:uid="{00000000-0005-0000-0000-00002B310000}"/>
    <cellStyle name="Input 10 2 2 2 2" xfId="29392" xr:uid="{00000000-0005-0000-0000-00002C310000}"/>
    <cellStyle name="Input 10 2 2 3" xfId="20759" xr:uid="{00000000-0005-0000-0000-00002D310000}"/>
    <cellStyle name="Input 10 2 2 3 2" xfId="30437" xr:uid="{00000000-0005-0000-0000-00002E310000}"/>
    <cellStyle name="Input 10 2 2 4" xfId="24351" xr:uid="{00000000-0005-0000-0000-00002F310000}"/>
    <cellStyle name="Input 10 2 2 5" xfId="33027" xr:uid="{00000000-0005-0000-0000-000030310000}"/>
    <cellStyle name="Input 10 2 2 6" xfId="34080" xr:uid="{00000000-0005-0000-0000-000031310000}"/>
    <cellStyle name="Input 10 2 2 7" xfId="30867" xr:uid="{00000000-0005-0000-0000-000032310000}"/>
    <cellStyle name="Input 10 2 3" xfId="6769" xr:uid="{00000000-0005-0000-0000-000033310000}"/>
    <cellStyle name="Input 10 2 3 2" xfId="13333" xr:uid="{00000000-0005-0000-0000-000034310000}"/>
    <cellStyle name="Input 10 2 3 2 2" xfId="26068" xr:uid="{00000000-0005-0000-0000-000035310000}"/>
    <cellStyle name="Input 10 2 3 3" xfId="21500" xr:uid="{00000000-0005-0000-0000-000036310000}"/>
    <cellStyle name="Input 10 2 4" xfId="11577" xr:uid="{00000000-0005-0000-0000-000037310000}"/>
    <cellStyle name="Input 10 2 4 2" xfId="24329" xr:uid="{00000000-0005-0000-0000-000038310000}"/>
    <cellStyle name="Input 10 2 5" xfId="20608" xr:uid="{00000000-0005-0000-0000-000039310000}"/>
    <cellStyle name="Input 10 2 5 2" xfId="30286" xr:uid="{00000000-0005-0000-0000-00003A310000}"/>
    <cellStyle name="Input 10 2 6" xfId="22742" xr:uid="{00000000-0005-0000-0000-00003B310000}"/>
    <cellStyle name="Input 10 2 7" xfId="32034" xr:uid="{00000000-0005-0000-0000-00003C310000}"/>
    <cellStyle name="Input 10 2 8" xfId="33895" xr:uid="{00000000-0005-0000-0000-00003D310000}"/>
    <cellStyle name="Input 10 2 9" xfId="33893" xr:uid="{00000000-0005-0000-0000-00003E310000}"/>
    <cellStyle name="Input 10 3" xfId="6508" xr:uid="{00000000-0005-0000-0000-00003F310000}"/>
    <cellStyle name="Input 10 3 2" xfId="13103" xr:uid="{00000000-0005-0000-0000-000040310000}"/>
    <cellStyle name="Input 10 3 2 2" xfId="25848" xr:uid="{00000000-0005-0000-0000-000041310000}"/>
    <cellStyle name="Input 10 3 3" xfId="20852" xr:uid="{00000000-0005-0000-0000-000042310000}"/>
    <cellStyle name="Input 10 3 3 2" xfId="30530" xr:uid="{00000000-0005-0000-0000-000043310000}"/>
    <cellStyle name="Input 10 3 4" xfId="21252" xr:uid="{00000000-0005-0000-0000-000044310000}"/>
    <cellStyle name="Input 10 3 5" xfId="33167" xr:uid="{00000000-0005-0000-0000-000045310000}"/>
    <cellStyle name="Input 10 3 6" xfId="34175" xr:uid="{00000000-0005-0000-0000-000046310000}"/>
    <cellStyle name="Input 10 3 7" xfId="33967" xr:uid="{00000000-0005-0000-0000-000047310000}"/>
    <cellStyle name="Input 10 4" xfId="7358" xr:uid="{00000000-0005-0000-0000-000048310000}"/>
    <cellStyle name="Input 10 4 2" xfId="13881" xr:uid="{00000000-0005-0000-0000-000049310000}"/>
    <cellStyle name="Input 10 4 2 2" xfId="26612" xr:uid="{00000000-0005-0000-0000-00004A310000}"/>
    <cellStyle name="Input 10 4 3" xfId="22086" xr:uid="{00000000-0005-0000-0000-00004B310000}"/>
    <cellStyle name="Input 10 5" xfId="11418" xr:uid="{00000000-0005-0000-0000-00004C310000}"/>
    <cellStyle name="Input 10 5 2" xfId="16720" xr:uid="{00000000-0005-0000-0000-00004D310000}"/>
    <cellStyle name="Input 10 5 2 2" xfId="29255" xr:uid="{00000000-0005-0000-0000-00004E310000}"/>
    <cellStyle name="Input 10 5 3" xfId="24173" xr:uid="{00000000-0005-0000-0000-00004F310000}"/>
    <cellStyle name="Input 10 6" xfId="11879" xr:uid="{00000000-0005-0000-0000-000050310000}"/>
    <cellStyle name="Input 10 6 2" xfId="24628" xr:uid="{00000000-0005-0000-0000-000051310000}"/>
    <cellStyle name="Input 10 7" xfId="18011" xr:uid="{00000000-0005-0000-0000-000052310000}"/>
    <cellStyle name="Input 10 7 2" xfId="30049" xr:uid="{00000000-0005-0000-0000-000053310000}"/>
    <cellStyle name="Input 10 8" xfId="20944" xr:uid="{00000000-0005-0000-0000-000054310000}"/>
    <cellStyle name="Input 10 9" xfId="30831" xr:uid="{00000000-0005-0000-0000-000055310000}"/>
    <cellStyle name="Input 11" xfId="2802" xr:uid="{00000000-0005-0000-0000-000056310000}"/>
    <cellStyle name="Input 11 10" xfId="31361" xr:uid="{00000000-0005-0000-0000-000057310000}"/>
    <cellStyle name="Input 11 11" xfId="30848" xr:uid="{00000000-0005-0000-0000-000058310000}"/>
    <cellStyle name="Input 11 12" xfId="37149" xr:uid="{00000000-0005-0000-0000-000059310000}"/>
    <cellStyle name="Input 11 2" xfId="8677" xr:uid="{00000000-0005-0000-0000-00005A310000}"/>
    <cellStyle name="Input 11 2 2" xfId="11600" xr:uid="{00000000-0005-0000-0000-00005B310000}"/>
    <cellStyle name="Input 11 2 2 2" xfId="16859" xr:uid="{00000000-0005-0000-0000-00005C310000}"/>
    <cellStyle name="Input 11 2 2 2 2" xfId="29393" xr:uid="{00000000-0005-0000-0000-00005D310000}"/>
    <cellStyle name="Input 11 2 2 3" xfId="20760" xr:uid="{00000000-0005-0000-0000-00005E310000}"/>
    <cellStyle name="Input 11 2 2 3 2" xfId="30438" xr:uid="{00000000-0005-0000-0000-00005F310000}"/>
    <cellStyle name="Input 11 2 2 4" xfId="24352" xr:uid="{00000000-0005-0000-0000-000060310000}"/>
    <cellStyle name="Input 11 2 2 5" xfId="33028" xr:uid="{00000000-0005-0000-0000-000061310000}"/>
    <cellStyle name="Input 11 2 2 6" xfId="34081" xr:uid="{00000000-0005-0000-0000-000062310000}"/>
    <cellStyle name="Input 11 2 2 7" xfId="31962" xr:uid="{00000000-0005-0000-0000-000063310000}"/>
    <cellStyle name="Input 11 2 3" xfId="6770" xr:uid="{00000000-0005-0000-0000-000064310000}"/>
    <cellStyle name="Input 11 2 3 2" xfId="13334" xr:uid="{00000000-0005-0000-0000-000065310000}"/>
    <cellStyle name="Input 11 2 3 2 2" xfId="26069" xr:uid="{00000000-0005-0000-0000-000066310000}"/>
    <cellStyle name="Input 11 2 3 3" xfId="21501" xr:uid="{00000000-0005-0000-0000-000067310000}"/>
    <cellStyle name="Input 11 2 4" xfId="11770" xr:uid="{00000000-0005-0000-0000-000068310000}"/>
    <cellStyle name="Input 11 2 4 2" xfId="24520" xr:uid="{00000000-0005-0000-0000-000069310000}"/>
    <cellStyle name="Input 11 2 5" xfId="20609" xr:uid="{00000000-0005-0000-0000-00006A310000}"/>
    <cellStyle name="Input 11 2 5 2" xfId="30287" xr:uid="{00000000-0005-0000-0000-00006B310000}"/>
    <cellStyle name="Input 11 2 6" xfId="22743" xr:uid="{00000000-0005-0000-0000-00006C310000}"/>
    <cellStyle name="Input 11 2 7" xfId="32035" xr:uid="{00000000-0005-0000-0000-00006D310000}"/>
    <cellStyle name="Input 11 2 8" xfId="33896" xr:uid="{00000000-0005-0000-0000-00006E310000}"/>
    <cellStyle name="Input 11 2 9" xfId="32055" xr:uid="{00000000-0005-0000-0000-00006F310000}"/>
    <cellStyle name="Input 11 3" xfId="6509" xr:uid="{00000000-0005-0000-0000-000070310000}"/>
    <cellStyle name="Input 11 3 2" xfId="13104" xr:uid="{00000000-0005-0000-0000-000071310000}"/>
    <cellStyle name="Input 11 3 2 2" xfId="25849" xr:uid="{00000000-0005-0000-0000-000072310000}"/>
    <cellStyle name="Input 11 3 3" xfId="20853" xr:uid="{00000000-0005-0000-0000-000073310000}"/>
    <cellStyle name="Input 11 3 3 2" xfId="30531" xr:uid="{00000000-0005-0000-0000-000074310000}"/>
    <cellStyle name="Input 11 3 4" xfId="21253" xr:uid="{00000000-0005-0000-0000-000075310000}"/>
    <cellStyle name="Input 11 3 5" xfId="33168" xr:uid="{00000000-0005-0000-0000-000076310000}"/>
    <cellStyle name="Input 11 3 6" xfId="34176" xr:uid="{00000000-0005-0000-0000-000077310000}"/>
    <cellStyle name="Input 11 3 7" xfId="30796" xr:uid="{00000000-0005-0000-0000-000078310000}"/>
    <cellStyle name="Input 11 4" xfId="7357" xr:uid="{00000000-0005-0000-0000-000079310000}"/>
    <cellStyle name="Input 11 4 2" xfId="13880" xr:uid="{00000000-0005-0000-0000-00007A310000}"/>
    <cellStyle name="Input 11 4 2 2" xfId="26611" xr:uid="{00000000-0005-0000-0000-00007B310000}"/>
    <cellStyle name="Input 11 4 3" xfId="22085" xr:uid="{00000000-0005-0000-0000-00007C310000}"/>
    <cellStyle name="Input 11 5" xfId="11417" xr:uid="{00000000-0005-0000-0000-00007D310000}"/>
    <cellStyle name="Input 11 5 2" xfId="16719" xr:uid="{00000000-0005-0000-0000-00007E310000}"/>
    <cellStyle name="Input 11 5 2 2" xfId="29254" xr:uid="{00000000-0005-0000-0000-00007F310000}"/>
    <cellStyle name="Input 11 5 3" xfId="24172" xr:uid="{00000000-0005-0000-0000-000080310000}"/>
    <cellStyle name="Input 11 6" xfId="11856" xr:uid="{00000000-0005-0000-0000-000081310000}"/>
    <cellStyle name="Input 11 6 2" xfId="24605" xr:uid="{00000000-0005-0000-0000-000082310000}"/>
    <cellStyle name="Input 11 7" xfId="18010" xr:uid="{00000000-0005-0000-0000-000083310000}"/>
    <cellStyle name="Input 11 7 2" xfId="30048" xr:uid="{00000000-0005-0000-0000-000084310000}"/>
    <cellStyle name="Input 11 8" xfId="20945" xr:uid="{00000000-0005-0000-0000-000085310000}"/>
    <cellStyle name="Input 11 9" xfId="30832" xr:uid="{00000000-0005-0000-0000-000086310000}"/>
    <cellStyle name="Input 12" xfId="2803" xr:uid="{00000000-0005-0000-0000-000087310000}"/>
    <cellStyle name="Input 12 10" xfId="31360" xr:uid="{00000000-0005-0000-0000-000088310000}"/>
    <cellStyle name="Input 12 11" xfId="30659" xr:uid="{00000000-0005-0000-0000-000089310000}"/>
    <cellStyle name="Input 12 12" xfId="37150" xr:uid="{00000000-0005-0000-0000-00008A310000}"/>
    <cellStyle name="Input 12 2" xfId="8678" xr:uid="{00000000-0005-0000-0000-00008B310000}"/>
    <cellStyle name="Input 12 2 2" xfId="11601" xr:uid="{00000000-0005-0000-0000-00008C310000}"/>
    <cellStyle name="Input 12 2 2 2" xfId="16860" xr:uid="{00000000-0005-0000-0000-00008D310000}"/>
    <cellStyle name="Input 12 2 2 2 2" xfId="29394" xr:uid="{00000000-0005-0000-0000-00008E310000}"/>
    <cellStyle name="Input 12 2 2 3" xfId="20761" xr:uid="{00000000-0005-0000-0000-00008F310000}"/>
    <cellStyle name="Input 12 2 2 3 2" xfId="30439" xr:uid="{00000000-0005-0000-0000-000090310000}"/>
    <cellStyle name="Input 12 2 2 4" xfId="24353" xr:uid="{00000000-0005-0000-0000-000091310000}"/>
    <cellStyle name="Input 12 2 2 5" xfId="33029" xr:uid="{00000000-0005-0000-0000-000092310000}"/>
    <cellStyle name="Input 12 2 2 6" xfId="34082" xr:uid="{00000000-0005-0000-0000-000093310000}"/>
    <cellStyle name="Input 12 2 2 7" xfId="31680" xr:uid="{00000000-0005-0000-0000-000094310000}"/>
    <cellStyle name="Input 12 2 3" xfId="6771" xr:uid="{00000000-0005-0000-0000-000095310000}"/>
    <cellStyle name="Input 12 2 3 2" xfId="13335" xr:uid="{00000000-0005-0000-0000-000096310000}"/>
    <cellStyle name="Input 12 2 3 2 2" xfId="26070" xr:uid="{00000000-0005-0000-0000-000097310000}"/>
    <cellStyle name="Input 12 2 3 3" xfId="21502" xr:uid="{00000000-0005-0000-0000-000098310000}"/>
    <cellStyle name="Input 12 2 4" xfId="11527" xr:uid="{00000000-0005-0000-0000-000099310000}"/>
    <cellStyle name="Input 12 2 4 2" xfId="24282" xr:uid="{00000000-0005-0000-0000-00009A310000}"/>
    <cellStyle name="Input 12 2 5" xfId="20610" xr:uid="{00000000-0005-0000-0000-00009B310000}"/>
    <cellStyle name="Input 12 2 5 2" xfId="30288" xr:uid="{00000000-0005-0000-0000-00009C310000}"/>
    <cellStyle name="Input 12 2 6" xfId="22744" xr:uid="{00000000-0005-0000-0000-00009D310000}"/>
    <cellStyle name="Input 12 2 7" xfId="32036" xr:uid="{00000000-0005-0000-0000-00009E310000}"/>
    <cellStyle name="Input 12 2 8" xfId="33897" xr:uid="{00000000-0005-0000-0000-00009F310000}"/>
    <cellStyle name="Input 12 2 9" xfId="31082" xr:uid="{00000000-0005-0000-0000-0000A0310000}"/>
    <cellStyle name="Input 12 3" xfId="6510" xr:uid="{00000000-0005-0000-0000-0000A1310000}"/>
    <cellStyle name="Input 12 3 2" xfId="13105" xr:uid="{00000000-0005-0000-0000-0000A2310000}"/>
    <cellStyle name="Input 12 3 2 2" xfId="25850" xr:uid="{00000000-0005-0000-0000-0000A3310000}"/>
    <cellStyle name="Input 12 3 3" xfId="20854" xr:uid="{00000000-0005-0000-0000-0000A4310000}"/>
    <cellStyle name="Input 12 3 3 2" xfId="30532" xr:uid="{00000000-0005-0000-0000-0000A5310000}"/>
    <cellStyle name="Input 12 3 4" xfId="21254" xr:uid="{00000000-0005-0000-0000-0000A6310000}"/>
    <cellStyle name="Input 12 3 5" xfId="33169" xr:uid="{00000000-0005-0000-0000-0000A7310000}"/>
    <cellStyle name="Input 12 3 6" xfId="34177" xr:uid="{00000000-0005-0000-0000-0000A8310000}"/>
    <cellStyle name="Input 12 3 7" xfId="33836" xr:uid="{00000000-0005-0000-0000-0000A9310000}"/>
    <cellStyle name="Input 12 4" xfId="7701" xr:uid="{00000000-0005-0000-0000-0000AA310000}"/>
    <cellStyle name="Input 12 4 2" xfId="14200" xr:uid="{00000000-0005-0000-0000-0000AB310000}"/>
    <cellStyle name="Input 12 4 2 2" xfId="26926" xr:uid="{00000000-0005-0000-0000-0000AC310000}"/>
    <cellStyle name="Input 12 4 3" xfId="22421" xr:uid="{00000000-0005-0000-0000-0000AD310000}"/>
    <cellStyle name="Input 12 5" xfId="11968" xr:uid="{00000000-0005-0000-0000-0000AE310000}"/>
    <cellStyle name="Input 12 5 2" xfId="17128" xr:uid="{00000000-0005-0000-0000-0000AF310000}"/>
    <cellStyle name="Input 12 5 2 2" xfId="29659" xr:uid="{00000000-0005-0000-0000-0000B0310000}"/>
    <cellStyle name="Input 12 5 3" xfId="24717" xr:uid="{00000000-0005-0000-0000-0000B1310000}"/>
    <cellStyle name="Input 12 6" xfId="11969" xr:uid="{00000000-0005-0000-0000-0000B2310000}"/>
    <cellStyle name="Input 12 6 2" xfId="24718" xr:uid="{00000000-0005-0000-0000-0000B3310000}"/>
    <cellStyle name="Input 12 7" xfId="18009" xr:uid="{00000000-0005-0000-0000-0000B4310000}"/>
    <cellStyle name="Input 12 7 2" xfId="30047" xr:uid="{00000000-0005-0000-0000-0000B5310000}"/>
    <cellStyle name="Input 12 8" xfId="20946" xr:uid="{00000000-0005-0000-0000-0000B6310000}"/>
    <cellStyle name="Input 12 9" xfId="30833" xr:uid="{00000000-0005-0000-0000-0000B7310000}"/>
    <cellStyle name="Input 13" xfId="37151" xr:uid="{00000000-0005-0000-0000-0000B8310000}"/>
    <cellStyle name="Input 14" xfId="37152" xr:uid="{00000000-0005-0000-0000-0000B9310000}"/>
    <cellStyle name="Input 15" xfId="37153" xr:uid="{00000000-0005-0000-0000-0000BA310000}"/>
    <cellStyle name="Input 16" xfId="37154" xr:uid="{00000000-0005-0000-0000-0000BB310000}"/>
    <cellStyle name="Input 17" xfId="37155" xr:uid="{00000000-0005-0000-0000-0000BC310000}"/>
    <cellStyle name="Input 2" xfId="1015" xr:uid="{00000000-0005-0000-0000-0000BD310000}"/>
    <cellStyle name="Input 2 10" xfId="11412" xr:uid="{00000000-0005-0000-0000-0000BE310000}"/>
    <cellStyle name="Input 2 10 2" xfId="24167" xr:uid="{00000000-0005-0000-0000-0000BF310000}"/>
    <cellStyle name="Input 2 11" xfId="18337" xr:uid="{00000000-0005-0000-0000-0000C0310000}"/>
    <cellStyle name="Input 2 11 2" xfId="30072" xr:uid="{00000000-0005-0000-0000-0000C1310000}"/>
    <cellStyle name="Input 2 12" xfId="20947" xr:uid="{00000000-0005-0000-0000-0000C2310000}"/>
    <cellStyle name="Input 2 13" xfId="30686" xr:uid="{00000000-0005-0000-0000-0000C3310000}"/>
    <cellStyle name="Input 2 14" xfId="31944" xr:uid="{00000000-0005-0000-0000-0000C4310000}"/>
    <cellStyle name="Input 2 15" xfId="34159" xr:uid="{00000000-0005-0000-0000-0000C5310000}"/>
    <cellStyle name="Input 2 16" xfId="37156" xr:uid="{00000000-0005-0000-0000-0000C6310000}"/>
    <cellStyle name="Input 2 17" xfId="2804" xr:uid="{00000000-0005-0000-0000-0000C7310000}"/>
    <cellStyle name="Input 2 2" xfId="2805" xr:uid="{00000000-0005-0000-0000-0000C8310000}"/>
    <cellStyle name="Input 2 2 10" xfId="31358" xr:uid="{00000000-0005-0000-0000-0000C9310000}"/>
    <cellStyle name="Input 2 2 11" xfId="30743" xr:uid="{00000000-0005-0000-0000-0000CA310000}"/>
    <cellStyle name="Input 2 2 2" xfId="8680" xr:uid="{00000000-0005-0000-0000-0000CB310000}"/>
    <cellStyle name="Input 2 2 2 2" xfId="11603" xr:uid="{00000000-0005-0000-0000-0000CC310000}"/>
    <cellStyle name="Input 2 2 2 2 2" xfId="16862" xr:uid="{00000000-0005-0000-0000-0000CD310000}"/>
    <cellStyle name="Input 2 2 2 2 2 2" xfId="29396" xr:uid="{00000000-0005-0000-0000-0000CE310000}"/>
    <cellStyle name="Input 2 2 2 2 3" xfId="20763" xr:uid="{00000000-0005-0000-0000-0000CF310000}"/>
    <cellStyle name="Input 2 2 2 2 3 2" xfId="30441" xr:uid="{00000000-0005-0000-0000-0000D0310000}"/>
    <cellStyle name="Input 2 2 2 2 4" xfId="24355" xr:uid="{00000000-0005-0000-0000-0000D1310000}"/>
    <cellStyle name="Input 2 2 2 2 5" xfId="33031" xr:uid="{00000000-0005-0000-0000-0000D2310000}"/>
    <cellStyle name="Input 2 2 2 2 6" xfId="34084" xr:uid="{00000000-0005-0000-0000-0000D3310000}"/>
    <cellStyle name="Input 2 2 2 2 7" xfId="31547" xr:uid="{00000000-0005-0000-0000-0000D4310000}"/>
    <cellStyle name="Input 2 2 2 3" xfId="6499" xr:uid="{00000000-0005-0000-0000-0000D5310000}"/>
    <cellStyle name="Input 2 2 2 3 2" xfId="13097" xr:uid="{00000000-0005-0000-0000-0000D6310000}"/>
    <cellStyle name="Input 2 2 2 3 2 2" xfId="25842" xr:uid="{00000000-0005-0000-0000-0000D7310000}"/>
    <cellStyle name="Input 2 2 2 3 3" xfId="21243" xr:uid="{00000000-0005-0000-0000-0000D8310000}"/>
    <cellStyle name="Input 2 2 2 4" xfId="7375" xr:uid="{00000000-0005-0000-0000-0000D9310000}"/>
    <cellStyle name="Input 2 2 2 4 2" xfId="22102" xr:uid="{00000000-0005-0000-0000-0000DA310000}"/>
    <cellStyle name="Input 2 2 2 5" xfId="20612" xr:uid="{00000000-0005-0000-0000-0000DB310000}"/>
    <cellStyle name="Input 2 2 2 5 2" xfId="30290" xr:uid="{00000000-0005-0000-0000-0000DC310000}"/>
    <cellStyle name="Input 2 2 2 6" xfId="22746" xr:uid="{00000000-0005-0000-0000-0000DD310000}"/>
    <cellStyle name="Input 2 2 2 7" xfId="32038" xr:uid="{00000000-0005-0000-0000-0000DE310000}"/>
    <cellStyle name="Input 2 2 2 8" xfId="33899" xr:uid="{00000000-0005-0000-0000-0000DF310000}"/>
    <cellStyle name="Input 2 2 2 9" xfId="31448" xr:uid="{00000000-0005-0000-0000-0000E0310000}"/>
    <cellStyle name="Input 2 2 3" xfId="6512" xr:uid="{00000000-0005-0000-0000-0000E1310000}"/>
    <cellStyle name="Input 2 2 3 2" xfId="13107" xr:uid="{00000000-0005-0000-0000-0000E2310000}"/>
    <cellStyle name="Input 2 2 3 2 2" xfId="25852" xr:uid="{00000000-0005-0000-0000-0000E3310000}"/>
    <cellStyle name="Input 2 2 3 3" xfId="20856" xr:uid="{00000000-0005-0000-0000-0000E4310000}"/>
    <cellStyle name="Input 2 2 3 3 2" xfId="30534" xr:uid="{00000000-0005-0000-0000-0000E5310000}"/>
    <cellStyle name="Input 2 2 3 4" xfId="21256" xr:uid="{00000000-0005-0000-0000-0000E6310000}"/>
    <cellStyle name="Input 2 2 3 5" xfId="33171" xr:uid="{00000000-0005-0000-0000-0000E7310000}"/>
    <cellStyle name="Input 2 2 3 6" xfId="34179" xr:uid="{00000000-0005-0000-0000-0000E8310000}"/>
    <cellStyle name="Input 2 2 3 7" xfId="31633" xr:uid="{00000000-0005-0000-0000-0000E9310000}"/>
    <cellStyle name="Input 2 2 4" xfId="7355" xr:uid="{00000000-0005-0000-0000-0000EA310000}"/>
    <cellStyle name="Input 2 2 4 2" xfId="13878" xr:uid="{00000000-0005-0000-0000-0000EB310000}"/>
    <cellStyle name="Input 2 2 4 2 2" xfId="26609" xr:uid="{00000000-0005-0000-0000-0000EC310000}"/>
    <cellStyle name="Input 2 2 4 3" xfId="22083" xr:uid="{00000000-0005-0000-0000-0000ED310000}"/>
    <cellStyle name="Input 2 2 5" xfId="11932" xr:uid="{00000000-0005-0000-0000-0000EE310000}"/>
    <cellStyle name="Input 2 2 5 2" xfId="17107" xr:uid="{00000000-0005-0000-0000-0000EF310000}"/>
    <cellStyle name="Input 2 2 5 2 2" xfId="29638" xr:uid="{00000000-0005-0000-0000-0000F0310000}"/>
    <cellStyle name="Input 2 2 5 3" xfId="24681" xr:uid="{00000000-0005-0000-0000-0000F1310000}"/>
    <cellStyle name="Input 2 2 6" xfId="11939" xr:uid="{00000000-0005-0000-0000-0000F2310000}"/>
    <cellStyle name="Input 2 2 6 2" xfId="24688" xr:uid="{00000000-0005-0000-0000-0000F3310000}"/>
    <cellStyle name="Input 2 2 7" xfId="18007" xr:uid="{00000000-0005-0000-0000-0000F4310000}"/>
    <cellStyle name="Input 2 2 7 2" xfId="30045" xr:uid="{00000000-0005-0000-0000-0000F5310000}"/>
    <cellStyle name="Input 2 2 8" xfId="20948" xr:uid="{00000000-0005-0000-0000-0000F6310000}"/>
    <cellStyle name="Input 2 2 9" xfId="30835" xr:uid="{00000000-0005-0000-0000-0000F7310000}"/>
    <cellStyle name="Input 2 3" xfId="2806" xr:uid="{00000000-0005-0000-0000-0000F8310000}"/>
    <cellStyle name="Input 2 3 10" xfId="31357" xr:uid="{00000000-0005-0000-0000-0000F9310000}"/>
    <cellStyle name="Input 2 3 11" xfId="30744" xr:uid="{00000000-0005-0000-0000-0000FA310000}"/>
    <cellStyle name="Input 2 3 2" xfId="8681" xr:uid="{00000000-0005-0000-0000-0000FB310000}"/>
    <cellStyle name="Input 2 3 2 2" xfId="11604" xr:uid="{00000000-0005-0000-0000-0000FC310000}"/>
    <cellStyle name="Input 2 3 2 2 2" xfId="16863" xr:uid="{00000000-0005-0000-0000-0000FD310000}"/>
    <cellStyle name="Input 2 3 2 2 2 2" xfId="29397" xr:uid="{00000000-0005-0000-0000-0000FE310000}"/>
    <cellStyle name="Input 2 3 2 2 3" xfId="20764" xr:uid="{00000000-0005-0000-0000-0000FF310000}"/>
    <cellStyle name="Input 2 3 2 2 3 2" xfId="30442" xr:uid="{00000000-0005-0000-0000-000000320000}"/>
    <cellStyle name="Input 2 3 2 2 4" xfId="24356" xr:uid="{00000000-0005-0000-0000-000001320000}"/>
    <cellStyle name="Input 2 3 2 2 5" xfId="33032" xr:uid="{00000000-0005-0000-0000-000002320000}"/>
    <cellStyle name="Input 2 3 2 2 6" xfId="34085" xr:uid="{00000000-0005-0000-0000-000003320000}"/>
    <cellStyle name="Input 2 3 2 2 7" xfId="31681" xr:uid="{00000000-0005-0000-0000-000004320000}"/>
    <cellStyle name="Input 2 3 2 3" xfId="6604" xr:uid="{00000000-0005-0000-0000-000005320000}"/>
    <cellStyle name="Input 2 3 2 3 2" xfId="13193" xr:uid="{00000000-0005-0000-0000-000006320000}"/>
    <cellStyle name="Input 2 3 2 3 2 2" xfId="25938" xr:uid="{00000000-0005-0000-0000-000007320000}"/>
    <cellStyle name="Input 2 3 2 3 3" xfId="21347" xr:uid="{00000000-0005-0000-0000-000008320000}"/>
    <cellStyle name="Input 2 3 2 4" xfId="7372" xr:uid="{00000000-0005-0000-0000-000009320000}"/>
    <cellStyle name="Input 2 3 2 4 2" xfId="22099" xr:uid="{00000000-0005-0000-0000-00000A320000}"/>
    <cellStyle name="Input 2 3 2 5" xfId="20613" xr:uid="{00000000-0005-0000-0000-00000B320000}"/>
    <cellStyle name="Input 2 3 2 5 2" xfId="30291" xr:uid="{00000000-0005-0000-0000-00000C320000}"/>
    <cellStyle name="Input 2 3 2 6" xfId="22747" xr:uid="{00000000-0005-0000-0000-00000D320000}"/>
    <cellStyle name="Input 2 3 2 7" xfId="32039" xr:uid="{00000000-0005-0000-0000-00000E320000}"/>
    <cellStyle name="Input 2 3 2 8" xfId="33900" xr:uid="{00000000-0005-0000-0000-00000F320000}"/>
    <cellStyle name="Input 2 3 2 9" xfId="31083" xr:uid="{00000000-0005-0000-0000-000010320000}"/>
    <cellStyle name="Input 2 3 3" xfId="6513" xr:uid="{00000000-0005-0000-0000-000011320000}"/>
    <cellStyle name="Input 2 3 3 2" xfId="13108" xr:uid="{00000000-0005-0000-0000-000012320000}"/>
    <cellStyle name="Input 2 3 3 2 2" xfId="25853" xr:uid="{00000000-0005-0000-0000-000013320000}"/>
    <cellStyle name="Input 2 3 3 3" xfId="20857" xr:uid="{00000000-0005-0000-0000-000014320000}"/>
    <cellStyle name="Input 2 3 3 3 2" xfId="30535" xr:uid="{00000000-0005-0000-0000-000015320000}"/>
    <cellStyle name="Input 2 3 3 4" xfId="21257" xr:uid="{00000000-0005-0000-0000-000016320000}"/>
    <cellStyle name="Input 2 3 3 5" xfId="33172" xr:uid="{00000000-0005-0000-0000-000017320000}"/>
    <cellStyle name="Input 2 3 3 6" xfId="34180" xr:uid="{00000000-0005-0000-0000-000018320000}"/>
    <cellStyle name="Input 2 3 3 7" xfId="33316" xr:uid="{00000000-0005-0000-0000-000019320000}"/>
    <cellStyle name="Input 2 3 4" xfId="7354" xr:uid="{00000000-0005-0000-0000-00001A320000}"/>
    <cellStyle name="Input 2 3 4 2" xfId="13877" xr:uid="{00000000-0005-0000-0000-00001B320000}"/>
    <cellStyle name="Input 2 3 4 2 2" xfId="26608" xr:uid="{00000000-0005-0000-0000-00001C320000}"/>
    <cellStyle name="Input 2 3 4 3" xfId="22082" xr:uid="{00000000-0005-0000-0000-00001D320000}"/>
    <cellStyle name="Input 2 3 5" xfId="11415" xr:uid="{00000000-0005-0000-0000-00001E320000}"/>
    <cellStyle name="Input 2 3 5 2" xfId="16717" xr:uid="{00000000-0005-0000-0000-00001F320000}"/>
    <cellStyle name="Input 2 3 5 2 2" xfId="29252" xr:uid="{00000000-0005-0000-0000-000020320000}"/>
    <cellStyle name="Input 2 3 5 3" xfId="24170" xr:uid="{00000000-0005-0000-0000-000021320000}"/>
    <cellStyle name="Input 2 3 6" xfId="11667" xr:uid="{00000000-0005-0000-0000-000022320000}"/>
    <cellStyle name="Input 2 3 6 2" xfId="24419" xr:uid="{00000000-0005-0000-0000-000023320000}"/>
    <cellStyle name="Input 2 3 7" xfId="18006" xr:uid="{00000000-0005-0000-0000-000024320000}"/>
    <cellStyle name="Input 2 3 7 2" xfId="30044" xr:uid="{00000000-0005-0000-0000-000025320000}"/>
    <cellStyle name="Input 2 3 8" xfId="20949" xr:uid="{00000000-0005-0000-0000-000026320000}"/>
    <cellStyle name="Input 2 3 9" xfId="30836" xr:uid="{00000000-0005-0000-0000-000027320000}"/>
    <cellStyle name="Input 2 4" xfId="8679" xr:uid="{00000000-0005-0000-0000-000028320000}"/>
    <cellStyle name="Input 2 4 2" xfId="11602" xr:uid="{00000000-0005-0000-0000-000029320000}"/>
    <cellStyle name="Input 2 4 2 2" xfId="16861" xr:uid="{00000000-0005-0000-0000-00002A320000}"/>
    <cellStyle name="Input 2 4 2 2 2" xfId="20762" xr:uid="{00000000-0005-0000-0000-00002B320000}"/>
    <cellStyle name="Input 2 4 2 2 2 2" xfId="30440" xr:uid="{00000000-0005-0000-0000-00002C320000}"/>
    <cellStyle name="Input 2 4 2 2 3" xfId="29395" xr:uid="{00000000-0005-0000-0000-00002D320000}"/>
    <cellStyle name="Input 2 4 2 2 4" xfId="33030" xr:uid="{00000000-0005-0000-0000-00002E320000}"/>
    <cellStyle name="Input 2 4 2 2 5" xfId="34083" xr:uid="{00000000-0005-0000-0000-00002F320000}"/>
    <cellStyle name="Input 2 4 2 2 6" xfId="30605" xr:uid="{00000000-0005-0000-0000-000030320000}"/>
    <cellStyle name="Input 2 4 2 3" xfId="20611" xr:uid="{00000000-0005-0000-0000-000031320000}"/>
    <cellStyle name="Input 2 4 2 3 2" xfId="30289" xr:uid="{00000000-0005-0000-0000-000032320000}"/>
    <cellStyle name="Input 2 4 2 4" xfId="24354" xr:uid="{00000000-0005-0000-0000-000033320000}"/>
    <cellStyle name="Input 2 4 2 5" xfId="32037" xr:uid="{00000000-0005-0000-0000-000034320000}"/>
    <cellStyle name="Input 2 4 2 6" xfId="33898" xr:uid="{00000000-0005-0000-0000-000035320000}"/>
    <cellStyle name="Input 2 4 2 7" xfId="33892" xr:uid="{00000000-0005-0000-0000-000036320000}"/>
    <cellStyle name="Input 2 4 3" xfId="6772" xr:uid="{00000000-0005-0000-0000-000037320000}"/>
    <cellStyle name="Input 2 4 3 2" xfId="13336" xr:uid="{00000000-0005-0000-0000-000038320000}"/>
    <cellStyle name="Input 2 4 3 2 2" xfId="26071" xr:uid="{00000000-0005-0000-0000-000039320000}"/>
    <cellStyle name="Input 2 4 3 3" xfId="20855" xr:uid="{00000000-0005-0000-0000-00003A320000}"/>
    <cellStyle name="Input 2 4 3 3 2" xfId="30533" xr:uid="{00000000-0005-0000-0000-00003B320000}"/>
    <cellStyle name="Input 2 4 3 4" xfId="21503" xr:uid="{00000000-0005-0000-0000-00003C320000}"/>
    <cellStyle name="Input 2 4 3 5" xfId="33170" xr:uid="{00000000-0005-0000-0000-00003D320000}"/>
    <cellStyle name="Input 2 4 3 6" xfId="34178" xr:uid="{00000000-0005-0000-0000-00003E320000}"/>
    <cellStyle name="Input 2 4 3 7" xfId="30692" xr:uid="{00000000-0005-0000-0000-00003F320000}"/>
    <cellStyle name="Input 2 4 4" xfId="11662" xr:uid="{00000000-0005-0000-0000-000040320000}"/>
    <cellStyle name="Input 2 4 4 2" xfId="24414" xr:uid="{00000000-0005-0000-0000-000041320000}"/>
    <cellStyle name="Input 2 4 5" xfId="18008" xr:uid="{00000000-0005-0000-0000-000042320000}"/>
    <cellStyle name="Input 2 4 5 2" xfId="30046" xr:uid="{00000000-0005-0000-0000-000043320000}"/>
    <cellStyle name="Input 2 4 6" xfId="22745" xr:uid="{00000000-0005-0000-0000-000044320000}"/>
    <cellStyle name="Input 2 4 7" xfId="30834" xr:uid="{00000000-0005-0000-0000-000045320000}"/>
    <cellStyle name="Input 2 4 8" xfId="31359" xr:uid="{00000000-0005-0000-0000-000046320000}"/>
    <cellStyle name="Input 2 4 9" xfId="30742" xr:uid="{00000000-0005-0000-0000-000047320000}"/>
    <cellStyle name="Input 2 5" xfId="9967" xr:uid="{00000000-0005-0000-0000-000048320000}"/>
    <cellStyle name="Input 2 5 2" xfId="11836" xr:uid="{00000000-0005-0000-0000-000049320000}"/>
    <cellStyle name="Input 2 5 2 2" xfId="17049" xr:uid="{00000000-0005-0000-0000-00004A320000}"/>
    <cellStyle name="Input 2 5 2 2 2" xfId="29580" xr:uid="{00000000-0005-0000-0000-00004B320000}"/>
    <cellStyle name="Input 2 5 2 3" xfId="20729" xr:uid="{00000000-0005-0000-0000-00004C320000}"/>
    <cellStyle name="Input 2 5 2 3 2" xfId="30407" xr:uid="{00000000-0005-0000-0000-00004D320000}"/>
    <cellStyle name="Input 2 5 2 4" xfId="24585" xr:uid="{00000000-0005-0000-0000-00004E320000}"/>
    <cellStyle name="Input 2 5 2 5" xfId="32983" xr:uid="{00000000-0005-0000-0000-00004F320000}"/>
    <cellStyle name="Input 2 5 2 6" xfId="34050" xr:uid="{00000000-0005-0000-0000-000050320000}"/>
    <cellStyle name="Input 2 5 2 7" xfId="31535" xr:uid="{00000000-0005-0000-0000-000051320000}"/>
    <cellStyle name="Input 2 5 3" xfId="11804" xr:uid="{00000000-0005-0000-0000-000052320000}"/>
    <cellStyle name="Input 2 5 3 2" xfId="17032" xr:uid="{00000000-0005-0000-0000-000053320000}"/>
    <cellStyle name="Input 2 5 3 2 2" xfId="29565" xr:uid="{00000000-0005-0000-0000-000054320000}"/>
    <cellStyle name="Input 2 5 3 3" xfId="24555" xr:uid="{00000000-0005-0000-0000-000055320000}"/>
    <cellStyle name="Input 2 5 4" xfId="7397" xr:uid="{00000000-0005-0000-0000-000056320000}"/>
    <cellStyle name="Input 2 5 4 2" xfId="22124" xr:uid="{00000000-0005-0000-0000-000057320000}"/>
    <cellStyle name="Input 2 5 5" xfId="20579" xr:uid="{00000000-0005-0000-0000-000058320000}"/>
    <cellStyle name="Input 2 5 5 2" xfId="30257" xr:uid="{00000000-0005-0000-0000-000059320000}"/>
    <cellStyle name="Input 2 5 6" xfId="23582" xr:uid="{00000000-0005-0000-0000-00005A320000}"/>
    <cellStyle name="Input 2 5 7" xfId="31982" xr:uid="{00000000-0005-0000-0000-00005B320000}"/>
    <cellStyle name="Input 2 5 8" xfId="33859" xr:uid="{00000000-0005-0000-0000-00005C320000}"/>
    <cellStyle name="Input 2 5 9" xfId="34241" xr:uid="{00000000-0005-0000-0000-00005D320000}"/>
    <cellStyle name="Input 2 6" xfId="10429" xr:uid="{00000000-0005-0000-0000-00005E320000}"/>
    <cellStyle name="Input 2 6 10" xfId="31028" xr:uid="{00000000-0005-0000-0000-00005F320000}"/>
    <cellStyle name="Input 2 6 2" xfId="11881" xr:uid="{00000000-0005-0000-0000-000060320000}"/>
    <cellStyle name="Input 2 6 2 2" xfId="17080" xr:uid="{00000000-0005-0000-0000-000061320000}"/>
    <cellStyle name="Input 2 6 2 2 2" xfId="29611" xr:uid="{00000000-0005-0000-0000-000062320000}"/>
    <cellStyle name="Input 2 6 2 3" xfId="19259" xr:uid="{00000000-0005-0000-0000-000063320000}"/>
    <cellStyle name="Input 2 6 2 3 2" xfId="30145" xr:uid="{00000000-0005-0000-0000-000064320000}"/>
    <cellStyle name="Input 2 6 2 4" xfId="20683" xr:uid="{00000000-0005-0000-0000-000065320000}"/>
    <cellStyle name="Input 2 6 2 4 2" xfId="30361" xr:uid="{00000000-0005-0000-0000-000066320000}"/>
    <cellStyle name="Input 2 6 2 5" xfId="24630" xr:uid="{00000000-0005-0000-0000-000067320000}"/>
    <cellStyle name="Input 2 6 2 6" xfId="32376" xr:uid="{00000000-0005-0000-0000-000068320000}"/>
    <cellStyle name="Input 2 6 2 7" xfId="33986" xr:uid="{00000000-0005-0000-0000-000069320000}"/>
    <cellStyle name="Input 2 6 2 8" xfId="31153" xr:uid="{00000000-0005-0000-0000-00006A320000}"/>
    <cellStyle name="Input 2 6 3" xfId="6546" xr:uid="{00000000-0005-0000-0000-00006B320000}"/>
    <cellStyle name="Input 2 6 3 2" xfId="13136" xr:uid="{00000000-0005-0000-0000-00006C320000}"/>
    <cellStyle name="Input 2 6 3 2 2" xfId="25881" xr:uid="{00000000-0005-0000-0000-00006D320000}"/>
    <cellStyle name="Input 2 6 3 3" xfId="21289" xr:uid="{00000000-0005-0000-0000-00006E320000}"/>
    <cellStyle name="Input 2 6 4" xfId="11428" xr:uid="{00000000-0005-0000-0000-00006F320000}"/>
    <cellStyle name="Input 2 6 4 2" xfId="24183" xr:uid="{00000000-0005-0000-0000-000070320000}"/>
    <cellStyle name="Input 2 6 5" xfId="17834" xr:uid="{00000000-0005-0000-0000-000071320000}"/>
    <cellStyle name="Input 2 6 5 2" xfId="30033" xr:uid="{00000000-0005-0000-0000-000072320000}"/>
    <cellStyle name="Input 2 6 6" xfId="17433" xr:uid="{00000000-0005-0000-0000-000073320000}"/>
    <cellStyle name="Input 2 6 6 2" xfId="29955" xr:uid="{00000000-0005-0000-0000-000074320000}"/>
    <cellStyle name="Input 2 6 7" xfId="23708" xr:uid="{00000000-0005-0000-0000-000075320000}"/>
    <cellStyle name="Input 2 6 8" xfId="31182" xr:uid="{00000000-0005-0000-0000-000076320000}"/>
    <cellStyle name="Input 2 6 9" xfId="31030" xr:uid="{00000000-0005-0000-0000-000077320000}"/>
    <cellStyle name="Input 2 7" xfId="6511" xr:uid="{00000000-0005-0000-0000-000078320000}"/>
    <cellStyle name="Input 2 7 2" xfId="13106" xr:uid="{00000000-0005-0000-0000-000079320000}"/>
    <cellStyle name="Input 2 7 2 2" xfId="25851" xr:uid="{00000000-0005-0000-0000-00007A320000}"/>
    <cellStyle name="Input 2 7 3" xfId="19935" xr:uid="{00000000-0005-0000-0000-00007B320000}"/>
    <cellStyle name="Input 2 7 3 2" xfId="30205" xr:uid="{00000000-0005-0000-0000-00007C320000}"/>
    <cellStyle name="Input 2 7 4" xfId="20823" xr:uid="{00000000-0005-0000-0000-00007D320000}"/>
    <cellStyle name="Input 2 7 4 2" xfId="30501" xr:uid="{00000000-0005-0000-0000-00007E320000}"/>
    <cellStyle name="Input 2 7 5" xfId="21255" xr:uid="{00000000-0005-0000-0000-00007F320000}"/>
    <cellStyle name="Input 2 7 6" xfId="33119" xr:uid="{00000000-0005-0000-0000-000080320000}"/>
    <cellStyle name="Input 2 7 7" xfId="34145" xr:uid="{00000000-0005-0000-0000-000081320000}"/>
    <cellStyle name="Input 2 7 8" xfId="33969" xr:uid="{00000000-0005-0000-0000-000082320000}"/>
    <cellStyle name="Input 2 8" xfId="7356" xr:uid="{00000000-0005-0000-0000-000083320000}"/>
    <cellStyle name="Input 2 8 2" xfId="13879" xr:uid="{00000000-0005-0000-0000-000084320000}"/>
    <cellStyle name="Input 2 8 2 2" xfId="26610" xr:uid="{00000000-0005-0000-0000-000085320000}"/>
    <cellStyle name="Input 2 8 3" xfId="22084" xr:uid="{00000000-0005-0000-0000-000086320000}"/>
    <cellStyle name="Input 2 9" xfId="11416" xr:uid="{00000000-0005-0000-0000-000087320000}"/>
    <cellStyle name="Input 2 9 2" xfId="16718" xr:uid="{00000000-0005-0000-0000-000088320000}"/>
    <cellStyle name="Input 2 9 2 2" xfId="29253" xr:uid="{00000000-0005-0000-0000-000089320000}"/>
    <cellStyle name="Input 2 9 3" xfId="24171" xr:uid="{00000000-0005-0000-0000-00008A320000}"/>
    <cellStyle name="Input 3" xfId="1016" xr:uid="{00000000-0005-0000-0000-00008B320000}"/>
    <cellStyle name="Input 3 10" xfId="18336" xr:uid="{00000000-0005-0000-0000-00008C320000}"/>
    <cellStyle name="Input 3 10 2" xfId="30071" xr:uid="{00000000-0005-0000-0000-00008D320000}"/>
    <cellStyle name="Input 3 11" xfId="20950" xr:uid="{00000000-0005-0000-0000-00008E320000}"/>
    <cellStyle name="Input 3 12" xfId="30687" xr:uid="{00000000-0005-0000-0000-00008F320000}"/>
    <cellStyle name="Input 3 13" xfId="31968" xr:uid="{00000000-0005-0000-0000-000090320000}"/>
    <cellStyle name="Input 3 14" xfId="33959" xr:uid="{00000000-0005-0000-0000-000091320000}"/>
    <cellStyle name="Input 3 15" xfId="37157" xr:uid="{00000000-0005-0000-0000-000092320000}"/>
    <cellStyle name="Input 3 16" xfId="2807" xr:uid="{00000000-0005-0000-0000-000093320000}"/>
    <cellStyle name="Input 3 2" xfId="2808" xr:uid="{00000000-0005-0000-0000-000094320000}"/>
    <cellStyle name="Input 3 2 10" xfId="31355" xr:uid="{00000000-0005-0000-0000-000095320000}"/>
    <cellStyle name="Input 3 2 11" xfId="30746" xr:uid="{00000000-0005-0000-0000-000096320000}"/>
    <cellStyle name="Input 3 2 2" xfId="8683" xr:uid="{00000000-0005-0000-0000-000097320000}"/>
    <cellStyle name="Input 3 2 2 2" xfId="11606" xr:uid="{00000000-0005-0000-0000-000098320000}"/>
    <cellStyle name="Input 3 2 2 2 2" xfId="16865" xr:uid="{00000000-0005-0000-0000-000099320000}"/>
    <cellStyle name="Input 3 2 2 2 2 2" xfId="29399" xr:uid="{00000000-0005-0000-0000-00009A320000}"/>
    <cellStyle name="Input 3 2 2 2 3" xfId="20766" xr:uid="{00000000-0005-0000-0000-00009B320000}"/>
    <cellStyle name="Input 3 2 2 2 3 2" xfId="30444" xr:uid="{00000000-0005-0000-0000-00009C320000}"/>
    <cellStyle name="Input 3 2 2 2 4" xfId="24358" xr:uid="{00000000-0005-0000-0000-00009D320000}"/>
    <cellStyle name="Input 3 2 2 2 5" xfId="33034" xr:uid="{00000000-0005-0000-0000-00009E320000}"/>
    <cellStyle name="Input 3 2 2 2 6" xfId="34087" xr:uid="{00000000-0005-0000-0000-00009F320000}"/>
    <cellStyle name="Input 3 2 2 2 7" xfId="31162" xr:uid="{00000000-0005-0000-0000-0000A0320000}"/>
    <cellStyle name="Input 3 2 2 3" xfId="11868" xr:uid="{00000000-0005-0000-0000-0000A1320000}"/>
    <cellStyle name="Input 3 2 2 3 2" xfId="17070" xr:uid="{00000000-0005-0000-0000-0000A2320000}"/>
    <cellStyle name="Input 3 2 2 3 2 2" xfId="29601" xr:uid="{00000000-0005-0000-0000-0000A3320000}"/>
    <cellStyle name="Input 3 2 2 3 3" xfId="24617" xr:uid="{00000000-0005-0000-0000-0000A4320000}"/>
    <cellStyle name="Input 3 2 2 4" xfId="11556" xr:uid="{00000000-0005-0000-0000-0000A5320000}"/>
    <cellStyle name="Input 3 2 2 4 2" xfId="24308" xr:uid="{00000000-0005-0000-0000-0000A6320000}"/>
    <cellStyle name="Input 3 2 2 5" xfId="20615" xr:uid="{00000000-0005-0000-0000-0000A7320000}"/>
    <cellStyle name="Input 3 2 2 5 2" xfId="30293" xr:uid="{00000000-0005-0000-0000-0000A8320000}"/>
    <cellStyle name="Input 3 2 2 6" xfId="22749" xr:uid="{00000000-0005-0000-0000-0000A9320000}"/>
    <cellStyle name="Input 3 2 2 7" xfId="32041" xr:uid="{00000000-0005-0000-0000-0000AA320000}"/>
    <cellStyle name="Input 3 2 2 8" xfId="33902" xr:uid="{00000000-0005-0000-0000-0000AB320000}"/>
    <cellStyle name="Input 3 2 2 9" xfId="30855" xr:uid="{00000000-0005-0000-0000-0000AC320000}"/>
    <cellStyle name="Input 3 2 3" xfId="6515" xr:uid="{00000000-0005-0000-0000-0000AD320000}"/>
    <cellStyle name="Input 3 2 3 2" xfId="13110" xr:uid="{00000000-0005-0000-0000-0000AE320000}"/>
    <cellStyle name="Input 3 2 3 2 2" xfId="25855" xr:uid="{00000000-0005-0000-0000-0000AF320000}"/>
    <cellStyle name="Input 3 2 3 3" xfId="20859" xr:uid="{00000000-0005-0000-0000-0000B0320000}"/>
    <cellStyle name="Input 3 2 3 3 2" xfId="30537" xr:uid="{00000000-0005-0000-0000-0000B1320000}"/>
    <cellStyle name="Input 3 2 3 4" xfId="21259" xr:uid="{00000000-0005-0000-0000-0000B2320000}"/>
    <cellStyle name="Input 3 2 3 5" xfId="33174" xr:uid="{00000000-0005-0000-0000-0000B3320000}"/>
    <cellStyle name="Input 3 2 3 6" xfId="34182" xr:uid="{00000000-0005-0000-0000-0000B4320000}"/>
    <cellStyle name="Input 3 2 3 7" xfId="31637" xr:uid="{00000000-0005-0000-0000-0000B5320000}"/>
    <cellStyle name="Input 3 2 4" xfId="7352" xr:uid="{00000000-0005-0000-0000-0000B6320000}"/>
    <cellStyle name="Input 3 2 4 2" xfId="13875" xr:uid="{00000000-0005-0000-0000-0000B7320000}"/>
    <cellStyle name="Input 3 2 4 2 2" xfId="26606" xr:uid="{00000000-0005-0000-0000-0000B8320000}"/>
    <cellStyle name="Input 3 2 4 3" xfId="22080" xr:uid="{00000000-0005-0000-0000-0000B9320000}"/>
    <cellStyle name="Input 3 2 5" xfId="11916" xr:uid="{00000000-0005-0000-0000-0000BA320000}"/>
    <cellStyle name="Input 3 2 5 2" xfId="17098" xr:uid="{00000000-0005-0000-0000-0000BB320000}"/>
    <cellStyle name="Input 3 2 5 2 2" xfId="29629" xr:uid="{00000000-0005-0000-0000-0000BC320000}"/>
    <cellStyle name="Input 3 2 5 3" xfId="24665" xr:uid="{00000000-0005-0000-0000-0000BD320000}"/>
    <cellStyle name="Input 3 2 6" xfId="11889" xr:uid="{00000000-0005-0000-0000-0000BE320000}"/>
    <cellStyle name="Input 3 2 6 2" xfId="24638" xr:uid="{00000000-0005-0000-0000-0000BF320000}"/>
    <cellStyle name="Input 3 2 7" xfId="18004" xr:uid="{00000000-0005-0000-0000-0000C0320000}"/>
    <cellStyle name="Input 3 2 7 2" xfId="30042" xr:uid="{00000000-0005-0000-0000-0000C1320000}"/>
    <cellStyle name="Input 3 2 8" xfId="20951" xr:uid="{00000000-0005-0000-0000-0000C2320000}"/>
    <cellStyle name="Input 3 2 9" xfId="30838" xr:uid="{00000000-0005-0000-0000-0000C3320000}"/>
    <cellStyle name="Input 3 3" xfId="8682" xr:uid="{00000000-0005-0000-0000-0000C4320000}"/>
    <cellStyle name="Input 3 3 2" xfId="11605" xr:uid="{00000000-0005-0000-0000-0000C5320000}"/>
    <cellStyle name="Input 3 3 2 2" xfId="16864" xr:uid="{00000000-0005-0000-0000-0000C6320000}"/>
    <cellStyle name="Input 3 3 2 2 2" xfId="20765" xr:uid="{00000000-0005-0000-0000-0000C7320000}"/>
    <cellStyle name="Input 3 3 2 2 2 2" xfId="30443" xr:uid="{00000000-0005-0000-0000-0000C8320000}"/>
    <cellStyle name="Input 3 3 2 2 3" xfId="29398" xr:uid="{00000000-0005-0000-0000-0000C9320000}"/>
    <cellStyle name="Input 3 3 2 2 4" xfId="33033" xr:uid="{00000000-0005-0000-0000-0000CA320000}"/>
    <cellStyle name="Input 3 3 2 2 5" xfId="34086" xr:uid="{00000000-0005-0000-0000-0000CB320000}"/>
    <cellStyle name="Input 3 3 2 2 6" xfId="33972" xr:uid="{00000000-0005-0000-0000-0000CC320000}"/>
    <cellStyle name="Input 3 3 2 3" xfId="20614" xr:uid="{00000000-0005-0000-0000-0000CD320000}"/>
    <cellStyle name="Input 3 3 2 3 2" xfId="30292" xr:uid="{00000000-0005-0000-0000-0000CE320000}"/>
    <cellStyle name="Input 3 3 2 4" xfId="24357" xr:uid="{00000000-0005-0000-0000-0000CF320000}"/>
    <cellStyle name="Input 3 3 2 5" xfId="32040" xr:uid="{00000000-0005-0000-0000-0000D0320000}"/>
    <cellStyle name="Input 3 3 2 6" xfId="33901" xr:uid="{00000000-0005-0000-0000-0000D1320000}"/>
    <cellStyle name="Input 3 3 2 7" xfId="33891" xr:uid="{00000000-0005-0000-0000-0000D2320000}"/>
    <cellStyle name="Input 3 3 3" xfId="7374" xr:uid="{00000000-0005-0000-0000-0000D3320000}"/>
    <cellStyle name="Input 3 3 3 2" xfId="13893" xr:uid="{00000000-0005-0000-0000-0000D4320000}"/>
    <cellStyle name="Input 3 3 3 2 2" xfId="26623" xr:uid="{00000000-0005-0000-0000-0000D5320000}"/>
    <cellStyle name="Input 3 3 3 3" xfId="20858" xr:uid="{00000000-0005-0000-0000-0000D6320000}"/>
    <cellStyle name="Input 3 3 3 3 2" xfId="30536" xr:uid="{00000000-0005-0000-0000-0000D7320000}"/>
    <cellStyle name="Input 3 3 3 4" xfId="22101" xr:uid="{00000000-0005-0000-0000-0000D8320000}"/>
    <cellStyle name="Input 3 3 3 5" xfId="33173" xr:uid="{00000000-0005-0000-0000-0000D9320000}"/>
    <cellStyle name="Input 3 3 3 6" xfId="34181" xr:uid="{00000000-0005-0000-0000-0000DA320000}"/>
    <cellStyle name="Input 3 3 3 7" xfId="33835" xr:uid="{00000000-0005-0000-0000-0000DB320000}"/>
    <cellStyle name="Input 3 3 4" xfId="6465" xr:uid="{00000000-0005-0000-0000-0000DC320000}"/>
    <cellStyle name="Input 3 3 4 2" xfId="21213" xr:uid="{00000000-0005-0000-0000-0000DD320000}"/>
    <cellStyle name="Input 3 3 5" xfId="18005" xr:uid="{00000000-0005-0000-0000-0000DE320000}"/>
    <cellStyle name="Input 3 3 5 2" xfId="30043" xr:uid="{00000000-0005-0000-0000-0000DF320000}"/>
    <cellStyle name="Input 3 3 6" xfId="22748" xr:uid="{00000000-0005-0000-0000-0000E0320000}"/>
    <cellStyle name="Input 3 3 7" xfId="30837" xr:uid="{00000000-0005-0000-0000-0000E1320000}"/>
    <cellStyle name="Input 3 3 8" xfId="31356" xr:uid="{00000000-0005-0000-0000-0000E2320000}"/>
    <cellStyle name="Input 3 3 9" xfId="30745" xr:uid="{00000000-0005-0000-0000-0000E3320000}"/>
    <cellStyle name="Input 3 4" xfId="9968" xr:uid="{00000000-0005-0000-0000-0000E4320000}"/>
    <cellStyle name="Input 3 4 2" xfId="11837" xr:uid="{00000000-0005-0000-0000-0000E5320000}"/>
    <cellStyle name="Input 3 4 2 2" xfId="17050" xr:uid="{00000000-0005-0000-0000-0000E6320000}"/>
    <cellStyle name="Input 3 4 2 2 2" xfId="29581" xr:uid="{00000000-0005-0000-0000-0000E7320000}"/>
    <cellStyle name="Input 3 4 2 3" xfId="20730" xr:uid="{00000000-0005-0000-0000-0000E8320000}"/>
    <cellStyle name="Input 3 4 2 3 2" xfId="30408" xr:uid="{00000000-0005-0000-0000-0000E9320000}"/>
    <cellStyle name="Input 3 4 2 4" xfId="24586" xr:uid="{00000000-0005-0000-0000-0000EA320000}"/>
    <cellStyle name="Input 3 4 2 5" xfId="32984" xr:uid="{00000000-0005-0000-0000-0000EB320000}"/>
    <cellStyle name="Input 3 4 2 6" xfId="34051" xr:uid="{00000000-0005-0000-0000-0000EC320000}"/>
    <cellStyle name="Input 3 4 2 7" xfId="30642" xr:uid="{00000000-0005-0000-0000-0000ED320000}"/>
    <cellStyle name="Input 3 4 3" xfId="11803" xr:uid="{00000000-0005-0000-0000-0000EE320000}"/>
    <cellStyle name="Input 3 4 3 2" xfId="17031" xr:uid="{00000000-0005-0000-0000-0000EF320000}"/>
    <cellStyle name="Input 3 4 3 2 2" xfId="29564" xr:uid="{00000000-0005-0000-0000-0000F0320000}"/>
    <cellStyle name="Input 3 4 3 3" xfId="24554" xr:uid="{00000000-0005-0000-0000-0000F1320000}"/>
    <cellStyle name="Input 3 4 4" xfId="6528" xr:uid="{00000000-0005-0000-0000-0000F2320000}"/>
    <cellStyle name="Input 3 4 4 2" xfId="21272" xr:uid="{00000000-0005-0000-0000-0000F3320000}"/>
    <cellStyle name="Input 3 4 5" xfId="20580" xr:uid="{00000000-0005-0000-0000-0000F4320000}"/>
    <cellStyle name="Input 3 4 5 2" xfId="30258" xr:uid="{00000000-0005-0000-0000-0000F5320000}"/>
    <cellStyle name="Input 3 4 6" xfId="23583" xr:uid="{00000000-0005-0000-0000-0000F6320000}"/>
    <cellStyle name="Input 3 4 7" xfId="31983" xr:uid="{00000000-0005-0000-0000-0000F7320000}"/>
    <cellStyle name="Input 3 4 8" xfId="33860" xr:uid="{00000000-0005-0000-0000-0000F8320000}"/>
    <cellStyle name="Input 3 4 9" xfId="31054" xr:uid="{00000000-0005-0000-0000-0000F9320000}"/>
    <cellStyle name="Input 3 5" xfId="10150" xr:uid="{00000000-0005-0000-0000-0000FA320000}"/>
    <cellStyle name="Input 3 5 2" xfId="11861" xr:uid="{00000000-0005-0000-0000-0000FB320000}"/>
    <cellStyle name="Input 3 5 2 2" xfId="17069" xr:uid="{00000000-0005-0000-0000-0000FC320000}"/>
    <cellStyle name="Input 3 5 2 2 2" xfId="29600" xr:uid="{00000000-0005-0000-0000-0000FD320000}"/>
    <cellStyle name="Input 3 5 2 3" xfId="24610" xr:uid="{00000000-0005-0000-0000-0000FE320000}"/>
    <cellStyle name="Input 3 5 3" xfId="11666" xr:uid="{00000000-0005-0000-0000-0000FF320000}"/>
    <cellStyle name="Input 3 5 3 2" xfId="16924" xr:uid="{00000000-0005-0000-0000-000000330000}"/>
    <cellStyle name="Input 3 5 3 2 2" xfId="29458" xr:uid="{00000000-0005-0000-0000-000001330000}"/>
    <cellStyle name="Input 3 5 3 3" xfId="24418" xr:uid="{00000000-0005-0000-0000-000002330000}"/>
    <cellStyle name="Input 3 5 4" xfId="11809" xr:uid="{00000000-0005-0000-0000-000003330000}"/>
    <cellStyle name="Input 3 5 4 2" xfId="24558" xr:uid="{00000000-0005-0000-0000-000004330000}"/>
    <cellStyle name="Input 3 5 5" xfId="20824" xr:uid="{00000000-0005-0000-0000-000005330000}"/>
    <cellStyle name="Input 3 5 5 2" xfId="30502" xr:uid="{00000000-0005-0000-0000-000006330000}"/>
    <cellStyle name="Input 3 5 6" xfId="23635" xr:uid="{00000000-0005-0000-0000-000007330000}"/>
    <cellStyle name="Input 3 5 7" xfId="33120" xr:uid="{00000000-0005-0000-0000-000008330000}"/>
    <cellStyle name="Input 3 5 8" xfId="34146" xr:uid="{00000000-0005-0000-0000-000009330000}"/>
    <cellStyle name="Input 3 5 9" xfId="31165" xr:uid="{00000000-0005-0000-0000-00000A330000}"/>
    <cellStyle name="Input 3 6" xfId="6514" xr:uid="{00000000-0005-0000-0000-00000B330000}"/>
    <cellStyle name="Input 3 6 2" xfId="13109" xr:uid="{00000000-0005-0000-0000-00000C330000}"/>
    <cellStyle name="Input 3 6 2 2" xfId="25854" xr:uid="{00000000-0005-0000-0000-00000D330000}"/>
    <cellStyle name="Input 3 6 3" xfId="21258" xr:uid="{00000000-0005-0000-0000-00000E330000}"/>
    <cellStyle name="Input 3 7" xfId="7353" xr:uid="{00000000-0005-0000-0000-00000F330000}"/>
    <cellStyle name="Input 3 7 2" xfId="13876" xr:uid="{00000000-0005-0000-0000-000010330000}"/>
    <cellStyle name="Input 3 7 2 2" xfId="26607" xr:uid="{00000000-0005-0000-0000-000011330000}"/>
    <cellStyle name="Input 3 7 3" xfId="22081" xr:uid="{00000000-0005-0000-0000-000012330000}"/>
    <cellStyle name="Input 3 8" xfId="6409" xr:uid="{00000000-0005-0000-0000-000013330000}"/>
    <cellStyle name="Input 3 8 2" xfId="13032" xr:uid="{00000000-0005-0000-0000-000014330000}"/>
    <cellStyle name="Input 3 8 2 2" xfId="25778" xr:uid="{00000000-0005-0000-0000-000015330000}"/>
    <cellStyle name="Input 3 8 3" xfId="21158" xr:uid="{00000000-0005-0000-0000-000016330000}"/>
    <cellStyle name="Input 3 9" xfId="11950" xr:uid="{00000000-0005-0000-0000-000017330000}"/>
    <cellStyle name="Input 3 9 2" xfId="24699" xr:uid="{00000000-0005-0000-0000-000018330000}"/>
    <cellStyle name="Input 4" xfId="1017" xr:uid="{00000000-0005-0000-0000-000019330000}"/>
    <cellStyle name="Input 4 10" xfId="17513" xr:uid="{00000000-0005-0000-0000-00001A330000}"/>
    <cellStyle name="Input 4 10 2" xfId="30004" xr:uid="{00000000-0005-0000-0000-00001B330000}"/>
    <cellStyle name="Input 4 11" xfId="20952" xr:uid="{00000000-0005-0000-0000-00001C330000}"/>
    <cellStyle name="Input 4 12" xfId="30688" xr:uid="{00000000-0005-0000-0000-00001D330000}"/>
    <cellStyle name="Input 4 13" xfId="30877" xr:uid="{00000000-0005-0000-0000-00001E330000}"/>
    <cellStyle name="Input 4 14" xfId="34249" xr:uid="{00000000-0005-0000-0000-00001F330000}"/>
    <cellStyle name="Input 4 15" xfId="37158" xr:uid="{00000000-0005-0000-0000-000020330000}"/>
    <cellStyle name="Input 4 16" xfId="2809" xr:uid="{00000000-0005-0000-0000-000021330000}"/>
    <cellStyle name="Input 4 2" xfId="2810" xr:uid="{00000000-0005-0000-0000-000022330000}"/>
    <cellStyle name="Input 4 2 10" xfId="30854" xr:uid="{00000000-0005-0000-0000-000023330000}"/>
    <cellStyle name="Input 4 2 11" xfId="30748" xr:uid="{00000000-0005-0000-0000-000024330000}"/>
    <cellStyle name="Input 4 2 2" xfId="8685" xr:uid="{00000000-0005-0000-0000-000025330000}"/>
    <cellStyle name="Input 4 2 2 2" xfId="11608" xr:uid="{00000000-0005-0000-0000-000026330000}"/>
    <cellStyle name="Input 4 2 2 2 2" xfId="16867" xr:uid="{00000000-0005-0000-0000-000027330000}"/>
    <cellStyle name="Input 4 2 2 2 2 2" xfId="29401" xr:uid="{00000000-0005-0000-0000-000028330000}"/>
    <cellStyle name="Input 4 2 2 2 3" xfId="20768" xr:uid="{00000000-0005-0000-0000-000029330000}"/>
    <cellStyle name="Input 4 2 2 2 3 2" xfId="30446" xr:uid="{00000000-0005-0000-0000-00002A330000}"/>
    <cellStyle name="Input 4 2 2 2 4" xfId="24360" xr:uid="{00000000-0005-0000-0000-00002B330000}"/>
    <cellStyle name="Input 4 2 2 2 5" xfId="33036" xr:uid="{00000000-0005-0000-0000-00002C330000}"/>
    <cellStyle name="Input 4 2 2 2 6" xfId="34089" xr:uid="{00000000-0005-0000-0000-00002D330000}"/>
    <cellStyle name="Input 4 2 2 2 7" xfId="31558" xr:uid="{00000000-0005-0000-0000-00002E330000}"/>
    <cellStyle name="Input 4 2 2 3" xfId="11919" xr:uid="{00000000-0005-0000-0000-00002F330000}"/>
    <cellStyle name="Input 4 2 2 3 2" xfId="17101" xr:uid="{00000000-0005-0000-0000-000030330000}"/>
    <cellStyle name="Input 4 2 2 3 2 2" xfId="29632" xr:uid="{00000000-0005-0000-0000-000031330000}"/>
    <cellStyle name="Input 4 2 2 3 3" xfId="24668" xr:uid="{00000000-0005-0000-0000-000032330000}"/>
    <cellStyle name="Input 4 2 2 4" xfId="6464" xr:uid="{00000000-0005-0000-0000-000033330000}"/>
    <cellStyle name="Input 4 2 2 4 2" xfId="21212" xr:uid="{00000000-0005-0000-0000-000034330000}"/>
    <cellStyle name="Input 4 2 2 5" xfId="20617" xr:uid="{00000000-0005-0000-0000-000035330000}"/>
    <cellStyle name="Input 4 2 2 5 2" xfId="30295" xr:uid="{00000000-0005-0000-0000-000036330000}"/>
    <cellStyle name="Input 4 2 2 6" xfId="22751" xr:uid="{00000000-0005-0000-0000-000037330000}"/>
    <cellStyle name="Input 4 2 2 7" xfId="32043" xr:uid="{00000000-0005-0000-0000-000038330000}"/>
    <cellStyle name="Input 4 2 2 8" xfId="33904" xr:uid="{00000000-0005-0000-0000-000039330000}"/>
    <cellStyle name="Input 4 2 2 9" xfId="33857" xr:uid="{00000000-0005-0000-0000-00003A330000}"/>
    <cellStyle name="Input 4 2 3" xfId="6517" xr:uid="{00000000-0005-0000-0000-00003B330000}"/>
    <cellStyle name="Input 4 2 3 2" xfId="13112" xr:uid="{00000000-0005-0000-0000-00003C330000}"/>
    <cellStyle name="Input 4 2 3 2 2" xfId="25857" xr:uid="{00000000-0005-0000-0000-00003D330000}"/>
    <cellStyle name="Input 4 2 3 3" xfId="20861" xr:uid="{00000000-0005-0000-0000-00003E330000}"/>
    <cellStyle name="Input 4 2 3 3 2" xfId="30539" xr:uid="{00000000-0005-0000-0000-00003F330000}"/>
    <cellStyle name="Input 4 2 3 4" xfId="21261" xr:uid="{00000000-0005-0000-0000-000040330000}"/>
    <cellStyle name="Input 4 2 3 5" xfId="33176" xr:uid="{00000000-0005-0000-0000-000041330000}"/>
    <cellStyle name="Input 4 2 3 6" xfId="34184" xr:uid="{00000000-0005-0000-0000-000042330000}"/>
    <cellStyle name="Input 4 2 3 7" xfId="31636" xr:uid="{00000000-0005-0000-0000-000043330000}"/>
    <cellStyle name="Input 4 2 4" xfId="7350" xr:uid="{00000000-0005-0000-0000-000044330000}"/>
    <cellStyle name="Input 4 2 4 2" xfId="13873" xr:uid="{00000000-0005-0000-0000-000045330000}"/>
    <cellStyle name="Input 4 2 4 2 2" xfId="26604" xr:uid="{00000000-0005-0000-0000-000046330000}"/>
    <cellStyle name="Input 4 2 4 3" xfId="22078" xr:uid="{00000000-0005-0000-0000-000047330000}"/>
    <cellStyle name="Input 4 2 5" xfId="11414" xr:uid="{00000000-0005-0000-0000-000048330000}"/>
    <cellStyle name="Input 4 2 5 2" xfId="16716" xr:uid="{00000000-0005-0000-0000-000049330000}"/>
    <cellStyle name="Input 4 2 5 2 2" xfId="29251" xr:uid="{00000000-0005-0000-0000-00004A330000}"/>
    <cellStyle name="Input 4 2 5 3" xfId="24169" xr:uid="{00000000-0005-0000-0000-00004B330000}"/>
    <cellStyle name="Input 4 2 6" xfId="11695" xr:uid="{00000000-0005-0000-0000-00004C330000}"/>
    <cellStyle name="Input 4 2 6 2" xfId="24446" xr:uid="{00000000-0005-0000-0000-00004D330000}"/>
    <cellStyle name="Input 4 2 7" xfId="18002" xr:uid="{00000000-0005-0000-0000-00004E330000}"/>
    <cellStyle name="Input 4 2 7 2" xfId="30040" xr:uid="{00000000-0005-0000-0000-00004F330000}"/>
    <cellStyle name="Input 4 2 8" xfId="20953" xr:uid="{00000000-0005-0000-0000-000050330000}"/>
    <cellStyle name="Input 4 2 9" xfId="30840" xr:uid="{00000000-0005-0000-0000-000051330000}"/>
    <cellStyle name="Input 4 3" xfId="8684" xr:uid="{00000000-0005-0000-0000-000052330000}"/>
    <cellStyle name="Input 4 3 2" xfId="11607" xr:uid="{00000000-0005-0000-0000-000053330000}"/>
    <cellStyle name="Input 4 3 2 2" xfId="16866" xr:uid="{00000000-0005-0000-0000-000054330000}"/>
    <cellStyle name="Input 4 3 2 2 2" xfId="20767" xr:uid="{00000000-0005-0000-0000-000055330000}"/>
    <cellStyle name="Input 4 3 2 2 2 2" xfId="30445" xr:uid="{00000000-0005-0000-0000-000056330000}"/>
    <cellStyle name="Input 4 3 2 2 3" xfId="29400" xr:uid="{00000000-0005-0000-0000-000057330000}"/>
    <cellStyle name="Input 4 3 2 2 4" xfId="33035" xr:uid="{00000000-0005-0000-0000-000058330000}"/>
    <cellStyle name="Input 4 3 2 2 5" xfId="34088" xr:uid="{00000000-0005-0000-0000-000059330000}"/>
    <cellStyle name="Input 4 3 2 2 6" xfId="33846" xr:uid="{00000000-0005-0000-0000-00005A330000}"/>
    <cellStyle name="Input 4 3 2 3" xfId="20616" xr:uid="{00000000-0005-0000-0000-00005B330000}"/>
    <cellStyle name="Input 4 3 2 3 2" xfId="30294" xr:uid="{00000000-0005-0000-0000-00005C330000}"/>
    <cellStyle name="Input 4 3 2 4" xfId="24359" xr:uid="{00000000-0005-0000-0000-00005D330000}"/>
    <cellStyle name="Input 4 3 2 5" xfId="32042" xr:uid="{00000000-0005-0000-0000-00005E330000}"/>
    <cellStyle name="Input 4 3 2 6" xfId="33903" xr:uid="{00000000-0005-0000-0000-00005F330000}"/>
    <cellStyle name="Input 4 3 2 7" xfId="31084" xr:uid="{00000000-0005-0000-0000-000060330000}"/>
    <cellStyle name="Input 4 3 3" xfId="11816" xr:uid="{00000000-0005-0000-0000-000061330000}"/>
    <cellStyle name="Input 4 3 3 2" xfId="17041" xr:uid="{00000000-0005-0000-0000-000062330000}"/>
    <cellStyle name="Input 4 3 3 2 2" xfId="29572" xr:uid="{00000000-0005-0000-0000-000063330000}"/>
    <cellStyle name="Input 4 3 3 3" xfId="20860" xr:uid="{00000000-0005-0000-0000-000064330000}"/>
    <cellStyle name="Input 4 3 3 3 2" xfId="30538" xr:uid="{00000000-0005-0000-0000-000065330000}"/>
    <cellStyle name="Input 4 3 3 4" xfId="24565" xr:uid="{00000000-0005-0000-0000-000066330000}"/>
    <cellStyle name="Input 4 3 3 5" xfId="33175" xr:uid="{00000000-0005-0000-0000-000067330000}"/>
    <cellStyle name="Input 4 3 3 6" xfId="34183" xr:uid="{00000000-0005-0000-0000-000068330000}"/>
    <cellStyle name="Input 4 3 3 7" xfId="31635" xr:uid="{00000000-0005-0000-0000-000069330000}"/>
    <cellStyle name="Input 4 3 4" xfId="11705" xr:uid="{00000000-0005-0000-0000-00006A330000}"/>
    <cellStyle name="Input 4 3 4 2" xfId="24454" xr:uid="{00000000-0005-0000-0000-00006B330000}"/>
    <cellStyle name="Input 4 3 5" xfId="18003" xr:uid="{00000000-0005-0000-0000-00006C330000}"/>
    <cellStyle name="Input 4 3 5 2" xfId="30041" xr:uid="{00000000-0005-0000-0000-00006D330000}"/>
    <cellStyle name="Input 4 3 6" xfId="22750" xr:uid="{00000000-0005-0000-0000-00006E330000}"/>
    <cellStyle name="Input 4 3 7" xfId="30839" xr:uid="{00000000-0005-0000-0000-00006F330000}"/>
    <cellStyle name="Input 4 3 8" xfId="31354" xr:uid="{00000000-0005-0000-0000-000070330000}"/>
    <cellStyle name="Input 4 3 9" xfId="30747" xr:uid="{00000000-0005-0000-0000-000071330000}"/>
    <cellStyle name="Input 4 4" xfId="9969" xr:uid="{00000000-0005-0000-0000-000072330000}"/>
    <cellStyle name="Input 4 4 2" xfId="11838" xr:uid="{00000000-0005-0000-0000-000073330000}"/>
    <cellStyle name="Input 4 4 2 2" xfId="17051" xr:uid="{00000000-0005-0000-0000-000074330000}"/>
    <cellStyle name="Input 4 4 2 2 2" xfId="29582" xr:uid="{00000000-0005-0000-0000-000075330000}"/>
    <cellStyle name="Input 4 4 2 3" xfId="20731" xr:uid="{00000000-0005-0000-0000-000076330000}"/>
    <cellStyle name="Input 4 4 2 3 2" xfId="30409" xr:uid="{00000000-0005-0000-0000-000077330000}"/>
    <cellStyle name="Input 4 4 2 4" xfId="24587" xr:uid="{00000000-0005-0000-0000-000078330000}"/>
    <cellStyle name="Input 4 4 2 5" xfId="32985" xr:uid="{00000000-0005-0000-0000-000079330000}"/>
    <cellStyle name="Input 4 4 2 6" xfId="34052" xr:uid="{00000000-0005-0000-0000-00007A330000}"/>
    <cellStyle name="Input 4 4 2 7" xfId="30865" xr:uid="{00000000-0005-0000-0000-00007B330000}"/>
    <cellStyle name="Input 4 4 3" xfId="11802" xr:uid="{00000000-0005-0000-0000-00007C330000}"/>
    <cellStyle name="Input 4 4 3 2" xfId="17030" xr:uid="{00000000-0005-0000-0000-00007D330000}"/>
    <cellStyle name="Input 4 4 3 2 2" xfId="29563" xr:uid="{00000000-0005-0000-0000-00007E330000}"/>
    <cellStyle name="Input 4 4 3 3" xfId="24553" xr:uid="{00000000-0005-0000-0000-00007F330000}"/>
    <cellStyle name="Input 4 4 4" xfId="6706" xr:uid="{00000000-0005-0000-0000-000080330000}"/>
    <cellStyle name="Input 4 4 4 2" xfId="21444" xr:uid="{00000000-0005-0000-0000-000081330000}"/>
    <cellStyle name="Input 4 4 5" xfId="20581" xr:uid="{00000000-0005-0000-0000-000082330000}"/>
    <cellStyle name="Input 4 4 5 2" xfId="30259" xr:uid="{00000000-0005-0000-0000-000083330000}"/>
    <cellStyle name="Input 4 4 6" xfId="23584" xr:uid="{00000000-0005-0000-0000-000084330000}"/>
    <cellStyle name="Input 4 4 7" xfId="31984" xr:uid="{00000000-0005-0000-0000-000085330000}"/>
    <cellStyle name="Input 4 4 8" xfId="33861" xr:uid="{00000000-0005-0000-0000-000086330000}"/>
    <cellStyle name="Input 4 4 9" xfId="31055" xr:uid="{00000000-0005-0000-0000-000087330000}"/>
    <cellStyle name="Input 4 5" xfId="11164" xr:uid="{00000000-0005-0000-0000-000088330000}"/>
    <cellStyle name="Input 4 5 2" xfId="11955" xr:uid="{00000000-0005-0000-0000-000089330000}"/>
    <cellStyle name="Input 4 5 2 2" xfId="17121" xr:uid="{00000000-0005-0000-0000-00008A330000}"/>
    <cellStyle name="Input 4 5 2 2 2" xfId="29652" xr:uid="{00000000-0005-0000-0000-00008B330000}"/>
    <cellStyle name="Input 4 5 2 3" xfId="24704" xr:uid="{00000000-0005-0000-0000-00008C330000}"/>
    <cellStyle name="Input 4 5 3" xfId="11980" xr:uid="{00000000-0005-0000-0000-00008D330000}"/>
    <cellStyle name="Input 4 5 3 2" xfId="17133" xr:uid="{00000000-0005-0000-0000-00008E330000}"/>
    <cellStyle name="Input 4 5 3 2 2" xfId="29664" xr:uid="{00000000-0005-0000-0000-00008F330000}"/>
    <cellStyle name="Input 4 5 3 3" xfId="24729" xr:uid="{00000000-0005-0000-0000-000090330000}"/>
    <cellStyle name="Input 4 5 4" xfId="12001" xr:uid="{00000000-0005-0000-0000-000091330000}"/>
    <cellStyle name="Input 4 5 4 2" xfId="24749" xr:uid="{00000000-0005-0000-0000-000092330000}"/>
    <cellStyle name="Input 4 5 5" xfId="20825" xr:uid="{00000000-0005-0000-0000-000093330000}"/>
    <cellStyle name="Input 4 5 5 2" xfId="30503" xr:uid="{00000000-0005-0000-0000-000094330000}"/>
    <cellStyle name="Input 4 5 6" xfId="24006" xr:uid="{00000000-0005-0000-0000-000095330000}"/>
    <cellStyle name="Input 4 5 7" xfId="33121" xr:uid="{00000000-0005-0000-0000-000096330000}"/>
    <cellStyle name="Input 4 5 8" xfId="34147" xr:uid="{00000000-0005-0000-0000-000097330000}"/>
    <cellStyle name="Input 4 5 9" xfId="33839" xr:uid="{00000000-0005-0000-0000-000098330000}"/>
    <cellStyle name="Input 4 6" xfId="6516" xr:uid="{00000000-0005-0000-0000-000099330000}"/>
    <cellStyle name="Input 4 6 2" xfId="13111" xr:uid="{00000000-0005-0000-0000-00009A330000}"/>
    <cellStyle name="Input 4 6 2 2" xfId="25856" xr:uid="{00000000-0005-0000-0000-00009B330000}"/>
    <cellStyle name="Input 4 6 3" xfId="21260" xr:uid="{00000000-0005-0000-0000-00009C330000}"/>
    <cellStyle name="Input 4 7" xfId="7351" xr:uid="{00000000-0005-0000-0000-00009D330000}"/>
    <cellStyle name="Input 4 7 2" xfId="13874" xr:uid="{00000000-0005-0000-0000-00009E330000}"/>
    <cellStyle name="Input 4 7 2 2" xfId="26605" xr:uid="{00000000-0005-0000-0000-00009F330000}"/>
    <cellStyle name="Input 4 7 3" xfId="22079" xr:uid="{00000000-0005-0000-0000-0000A0330000}"/>
    <cellStyle name="Input 4 8" xfId="11940" xr:uid="{00000000-0005-0000-0000-0000A1330000}"/>
    <cellStyle name="Input 4 8 2" xfId="17111" xr:uid="{00000000-0005-0000-0000-0000A2330000}"/>
    <cellStyle name="Input 4 8 2 2" xfId="29642" xr:uid="{00000000-0005-0000-0000-0000A3330000}"/>
    <cellStyle name="Input 4 8 3" xfId="24689" xr:uid="{00000000-0005-0000-0000-0000A4330000}"/>
    <cellStyle name="Input 4 9" xfId="11992" xr:uid="{00000000-0005-0000-0000-0000A5330000}"/>
    <cellStyle name="Input 4 9 2" xfId="24740" xr:uid="{00000000-0005-0000-0000-0000A6330000}"/>
    <cellStyle name="Input 5" xfId="1018" xr:uid="{00000000-0005-0000-0000-0000A7330000}"/>
    <cellStyle name="Input 5 10" xfId="20954" xr:uid="{00000000-0005-0000-0000-0000A8330000}"/>
    <cellStyle name="Input 5 11" xfId="30689" xr:uid="{00000000-0005-0000-0000-0000A9330000}"/>
    <cellStyle name="Input 5 12" xfId="30650" xr:uid="{00000000-0005-0000-0000-0000AA330000}"/>
    <cellStyle name="Input 5 13" xfId="33962" xr:uid="{00000000-0005-0000-0000-0000AB330000}"/>
    <cellStyle name="Input 5 14" xfId="37159" xr:uid="{00000000-0005-0000-0000-0000AC330000}"/>
    <cellStyle name="Input 5 15" xfId="2811" xr:uid="{00000000-0005-0000-0000-0000AD330000}"/>
    <cellStyle name="Input 5 2" xfId="8686" xr:uid="{00000000-0005-0000-0000-0000AE330000}"/>
    <cellStyle name="Input 5 2 2" xfId="11609" xr:uid="{00000000-0005-0000-0000-0000AF330000}"/>
    <cellStyle name="Input 5 2 2 2" xfId="16868" xr:uid="{00000000-0005-0000-0000-0000B0330000}"/>
    <cellStyle name="Input 5 2 2 2 2" xfId="20769" xr:uid="{00000000-0005-0000-0000-0000B1330000}"/>
    <cellStyle name="Input 5 2 2 2 2 2" xfId="30447" xr:uid="{00000000-0005-0000-0000-0000B2330000}"/>
    <cellStyle name="Input 5 2 2 2 3" xfId="29402" xr:uid="{00000000-0005-0000-0000-0000B3330000}"/>
    <cellStyle name="Input 5 2 2 2 4" xfId="33037" xr:uid="{00000000-0005-0000-0000-0000B4330000}"/>
    <cellStyle name="Input 5 2 2 2 5" xfId="34090" xr:uid="{00000000-0005-0000-0000-0000B5330000}"/>
    <cellStyle name="Input 5 2 2 2 6" xfId="30607" xr:uid="{00000000-0005-0000-0000-0000B6330000}"/>
    <cellStyle name="Input 5 2 2 3" xfId="20618" xr:uid="{00000000-0005-0000-0000-0000B7330000}"/>
    <cellStyle name="Input 5 2 2 3 2" xfId="30296" xr:uid="{00000000-0005-0000-0000-0000B8330000}"/>
    <cellStyle name="Input 5 2 2 4" xfId="24361" xr:uid="{00000000-0005-0000-0000-0000B9330000}"/>
    <cellStyle name="Input 5 2 2 5" xfId="32044" xr:uid="{00000000-0005-0000-0000-0000BA330000}"/>
    <cellStyle name="Input 5 2 2 6" xfId="33905" xr:uid="{00000000-0005-0000-0000-0000BB330000}"/>
    <cellStyle name="Input 5 2 2 7" xfId="32051" xr:uid="{00000000-0005-0000-0000-0000BC330000}"/>
    <cellStyle name="Input 5 2 3" xfId="11815" xr:uid="{00000000-0005-0000-0000-0000BD330000}"/>
    <cellStyle name="Input 5 2 3 2" xfId="17040" xr:uid="{00000000-0005-0000-0000-0000BE330000}"/>
    <cellStyle name="Input 5 2 3 2 2" xfId="29571" xr:uid="{00000000-0005-0000-0000-0000BF330000}"/>
    <cellStyle name="Input 5 2 3 3" xfId="20862" xr:uid="{00000000-0005-0000-0000-0000C0330000}"/>
    <cellStyle name="Input 5 2 3 3 2" xfId="30540" xr:uid="{00000000-0005-0000-0000-0000C1330000}"/>
    <cellStyle name="Input 5 2 3 4" xfId="24564" xr:uid="{00000000-0005-0000-0000-0000C2330000}"/>
    <cellStyle name="Input 5 2 3 5" xfId="33177" xr:uid="{00000000-0005-0000-0000-0000C3330000}"/>
    <cellStyle name="Input 5 2 3 6" xfId="34185" xr:uid="{00000000-0005-0000-0000-0000C4330000}"/>
    <cellStyle name="Input 5 2 3 7" xfId="31765" xr:uid="{00000000-0005-0000-0000-0000C5330000}"/>
    <cellStyle name="Input 5 2 4" xfId="6463" xr:uid="{00000000-0005-0000-0000-0000C6330000}"/>
    <cellStyle name="Input 5 2 4 2" xfId="21211" xr:uid="{00000000-0005-0000-0000-0000C7330000}"/>
    <cellStyle name="Input 5 2 5" xfId="18001" xr:uid="{00000000-0005-0000-0000-0000C8330000}"/>
    <cellStyle name="Input 5 2 5 2" xfId="30039" xr:uid="{00000000-0005-0000-0000-0000C9330000}"/>
    <cellStyle name="Input 5 2 6" xfId="22752" xr:uid="{00000000-0005-0000-0000-0000CA330000}"/>
    <cellStyle name="Input 5 2 7" xfId="30841" xr:uid="{00000000-0005-0000-0000-0000CB330000}"/>
    <cellStyle name="Input 5 2 8" xfId="30636" xr:uid="{00000000-0005-0000-0000-0000CC330000}"/>
    <cellStyle name="Input 5 2 9" xfId="30749" xr:uid="{00000000-0005-0000-0000-0000CD330000}"/>
    <cellStyle name="Input 5 3" xfId="9970" xr:uid="{00000000-0005-0000-0000-0000CE330000}"/>
    <cellStyle name="Input 5 3 2" xfId="11839" xr:uid="{00000000-0005-0000-0000-0000CF330000}"/>
    <cellStyle name="Input 5 3 2 2" xfId="17052" xr:uid="{00000000-0005-0000-0000-0000D0330000}"/>
    <cellStyle name="Input 5 3 2 2 2" xfId="29583" xr:uid="{00000000-0005-0000-0000-0000D1330000}"/>
    <cellStyle name="Input 5 3 2 3" xfId="20732" xr:uid="{00000000-0005-0000-0000-0000D2330000}"/>
    <cellStyle name="Input 5 3 2 3 2" xfId="30410" xr:uid="{00000000-0005-0000-0000-0000D3330000}"/>
    <cellStyle name="Input 5 3 2 4" xfId="24588" xr:uid="{00000000-0005-0000-0000-0000D4330000}"/>
    <cellStyle name="Input 5 3 2 5" xfId="32986" xr:uid="{00000000-0005-0000-0000-0000D5330000}"/>
    <cellStyle name="Input 5 3 2 6" xfId="34053" xr:uid="{00000000-0005-0000-0000-0000D6330000}"/>
    <cellStyle name="Input 5 3 2 7" xfId="32195" xr:uid="{00000000-0005-0000-0000-0000D7330000}"/>
    <cellStyle name="Input 5 3 3" xfId="11801" xr:uid="{00000000-0005-0000-0000-0000D8330000}"/>
    <cellStyle name="Input 5 3 3 2" xfId="17029" xr:uid="{00000000-0005-0000-0000-0000D9330000}"/>
    <cellStyle name="Input 5 3 3 2 2" xfId="29562" xr:uid="{00000000-0005-0000-0000-0000DA330000}"/>
    <cellStyle name="Input 5 3 3 3" xfId="24552" xr:uid="{00000000-0005-0000-0000-0000DB330000}"/>
    <cellStyle name="Input 5 3 4" xfId="11709" xr:uid="{00000000-0005-0000-0000-0000DC330000}"/>
    <cellStyle name="Input 5 3 4 2" xfId="24458" xr:uid="{00000000-0005-0000-0000-0000DD330000}"/>
    <cellStyle name="Input 5 3 5" xfId="20582" xr:uid="{00000000-0005-0000-0000-0000DE330000}"/>
    <cellStyle name="Input 5 3 5 2" xfId="30260" xr:uid="{00000000-0005-0000-0000-0000DF330000}"/>
    <cellStyle name="Input 5 3 6" xfId="23585" xr:uid="{00000000-0005-0000-0000-0000E0330000}"/>
    <cellStyle name="Input 5 3 7" xfId="31985" xr:uid="{00000000-0005-0000-0000-0000E1330000}"/>
    <cellStyle name="Input 5 3 8" xfId="33862" xr:uid="{00000000-0005-0000-0000-0000E2330000}"/>
    <cellStyle name="Input 5 3 9" xfId="33894" xr:uid="{00000000-0005-0000-0000-0000E3330000}"/>
    <cellStyle name="Input 5 4" xfId="10221" xr:uid="{00000000-0005-0000-0000-0000E4330000}"/>
    <cellStyle name="Input 5 4 2" xfId="11869" xr:uid="{00000000-0005-0000-0000-0000E5330000}"/>
    <cellStyle name="Input 5 4 2 2" xfId="17071" xr:uid="{00000000-0005-0000-0000-0000E6330000}"/>
    <cellStyle name="Input 5 4 2 2 2" xfId="29602" xr:uid="{00000000-0005-0000-0000-0000E7330000}"/>
    <cellStyle name="Input 5 4 2 3" xfId="24618" xr:uid="{00000000-0005-0000-0000-0000E8330000}"/>
    <cellStyle name="Input 5 4 3" xfId="7160" xr:uid="{00000000-0005-0000-0000-0000E9330000}"/>
    <cellStyle name="Input 5 4 3 2" xfId="13695" xr:uid="{00000000-0005-0000-0000-0000EA330000}"/>
    <cellStyle name="Input 5 4 3 2 2" xfId="26426" xr:uid="{00000000-0005-0000-0000-0000EB330000}"/>
    <cellStyle name="Input 5 4 3 3" xfId="21888" xr:uid="{00000000-0005-0000-0000-0000EC330000}"/>
    <cellStyle name="Input 5 4 4" xfId="11391" xr:uid="{00000000-0005-0000-0000-0000ED330000}"/>
    <cellStyle name="Input 5 4 4 2" xfId="24146" xr:uid="{00000000-0005-0000-0000-0000EE330000}"/>
    <cellStyle name="Input 5 4 5" xfId="20826" xr:uid="{00000000-0005-0000-0000-0000EF330000}"/>
    <cellStyle name="Input 5 4 5 2" xfId="30504" xr:uid="{00000000-0005-0000-0000-0000F0330000}"/>
    <cellStyle name="Input 5 4 6" xfId="23660" xr:uid="{00000000-0005-0000-0000-0000F1330000}"/>
    <cellStyle name="Input 5 4 7" xfId="33122" xr:uid="{00000000-0005-0000-0000-0000F2330000}"/>
    <cellStyle name="Input 5 4 8" xfId="34148" xr:uid="{00000000-0005-0000-0000-0000F3330000}"/>
    <cellStyle name="Input 5 4 9" xfId="31987" xr:uid="{00000000-0005-0000-0000-0000F4330000}"/>
    <cellStyle name="Input 5 5" xfId="6518" xr:uid="{00000000-0005-0000-0000-0000F5330000}"/>
    <cellStyle name="Input 5 5 2" xfId="13113" xr:uid="{00000000-0005-0000-0000-0000F6330000}"/>
    <cellStyle name="Input 5 5 2 2" xfId="25858" xr:uid="{00000000-0005-0000-0000-0000F7330000}"/>
    <cellStyle name="Input 5 5 3" xfId="21262" xr:uid="{00000000-0005-0000-0000-0000F8330000}"/>
    <cellStyle name="Input 5 6" xfId="7349" xr:uid="{00000000-0005-0000-0000-0000F9330000}"/>
    <cellStyle name="Input 5 6 2" xfId="13872" xr:uid="{00000000-0005-0000-0000-0000FA330000}"/>
    <cellStyle name="Input 5 6 2 2" xfId="26603" xr:uid="{00000000-0005-0000-0000-0000FB330000}"/>
    <cellStyle name="Input 5 6 3" xfId="22077" xr:uid="{00000000-0005-0000-0000-0000FC330000}"/>
    <cellStyle name="Input 5 7" xfId="6441" xr:uid="{00000000-0005-0000-0000-0000FD330000}"/>
    <cellStyle name="Input 5 7 2" xfId="13064" xr:uid="{00000000-0005-0000-0000-0000FE330000}"/>
    <cellStyle name="Input 5 7 2 2" xfId="25810" xr:uid="{00000000-0005-0000-0000-0000FF330000}"/>
    <cellStyle name="Input 5 7 3" xfId="21190" xr:uid="{00000000-0005-0000-0000-000000340000}"/>
    <cellStyle name="Input 5 8" xfId="7606" xr:uid="{00000000-0005-0000-0000-000001340000}"/>
    <cellStyle name="Input 5 8 2" xfId="22332" xr:uid="{00000000-0005-0000-0000-000002340000}"/>
    <cellStyle name="Input 5 9" xfId="17442" xr:uid="{00000000-0005-0000-0000-000003340000}"/>
    <cellStyle name="Input 5 9 2" xfId="29960" xr:uid="{00000000-0005-0000-0000-000004340000}"/>
    <cellStyle name="Input 6" xfId="2812" xr:uid="{00000000-0005-0000-0000-000005340000}"/>
    <cellStyle name="Input 6 10" xfId="31342" xr:uid="{00000000-0005-0000-0000-000006340000}"/>
    <cellStyle name="Input 6 11" xfId="30660" xr:uid="{00000000-0005-0000-0000-000007340000}"/>
    <cellStyle name="Input 6 12" xfId="37160" xr:uid="{00000000-0005-0000-0000-000008340000}"/>
    <cellStyle name="Input 6 2" xfId="8687" xr:uid="{00000000-0005-0000-0000-000009340000}"/>
    <cellStyle name="Input 6 2 2" xfId="11610" xr:uid="{00000000-0005-0000-0000-00000A340000}"/>
    <cellStyle name="Input 6 2 2 2" xfId="16869" xr:uid="{00000000-0005-0000-0000-00000B340000}"/>
    <cellStyle name="Input 6 2 2 2 2" xfId="29403" xr:uid="{00000000-0005-0000-0000-00000C340000}"/>
    <cellStyle name="Input 6 2 2 3" xfId="20770" xr:uid="{00000000-0005-0000-0000-00000D340000}"/>
    <cellStyle name="Input 6 2 2 3 2" xfId="30448" xr:uid="{00000000-0005-0000-0000-00000E340000}"/>
    <cellStyle name="Input 6 2 2 4" xfId="24362" xr:uid="{00000000-0005-0000-0000-00000F340000}"/>
    <cellStyle name="Input 6 2 2 5" xfId="33038" xr:uid="{00000000-0005-0000-0000-000010340000}"/>
    <cellStyle name="Input 6 2 2 6" xfId="34091" xr:uid="{00000000-0005-0000-0000-000011340000}"/>
    <cellStyle name="Input 6 2 2 7" xfId="31682" xr:uid="{00000000-0005-0000-0000-000012340000}"/>
    <cellStyle name="Input 6 2 3" xfId="11948" xr:uid="{00000000-0005-0000-0000-000013340000}"/>
    <cellStyle name="Input 6 2 3 2" xfId="17116" xr:uid="{00000000-0005-0000-0000-000014340000}"/>
    <cellStyle name="Input 6 2 3 2 2" xfId="29647" xr:uid="{00000000-0005-0000-0000-000015340000}"/>
    <cellStyle name="Input 6 2 3 3" xfId="24697" xr:uid="{00000000-0005-0000-0000-000016340000}"/>
    <cellStyle name="Input 6 2 4" xfId="6462" xr:uid="{00000000-0005-0000-0000-000017340000}"/>
    <cellStyle name="Input 6 2 4 2" xfId="21210" xr:uid="{00000000-0005-0000-0000-000018340000}"/>
    <cellStyle name="Input 6 2 5" xfId="20619" xr:uid="{00000000-0005-0000-0000-000019340000}"/>
    <cellStyle name="Input 6 2 5 2" xfId="30297" xr:uid="{00000000-0005-0000-0000-00001A340000}"/>
    <cellStyle name="Input 6 2 6" xfId="22753" xr:uid="{00000000-0005-0000-0000-00001B340000}"/>
    <cellStyle name="Input 6 2 7" xfId="32045" xr:uid="{00000000-0005-0000-0000-00001C340000}"/>
    <cellStyle name="Input 6 2 8" xfId="33906" xr:uid="{00000000-0005-0000-0000-00001D340000}"/>
    <cellStyle name="Input 6 2 9" xfId="31671" xr:uid="{00000000-0005-0000-0000-00001E340000}"/>
    <cellStyle name="Input 6 3" xfId="6519" xr:uid="{00000000-0005-0000-0000-00001F340000}"/>
    <cellStyle name="Input 6 3 2" xfId="13114" xr:uid="{00000000-0005-0000-0000-000020340000}"/>
    <cellStyle name="Input 6 3 2 2" xfId="25859" xr:uid="{00000000-0005-0000-0000-000021340000}"/>
    <cellStyle name="Input 6 3 3" xfId="20863" xr:uid="{00000000-0005-0000-0000-000022340000}"/>
    <cellStyle name="Input 6 3 3 2" xfId="30541" xr:uid="{00000000-0005-0000-0000-000023340000}"/>
    <cellStyle name="Input 6 3 4" xfId="21263" xr:uid="{00000000-0005-0000-0000-000024340000}"/>
    <cellStyle name="Input 6 3 5" xfId="33178" xr:uid="{00000000-0005-0000-0000-000025340000}"/>
    <cellStyle name="Input 6 3 6" xfId="34186" xr:uid="{00000000-0005-0000-0000-000026340000}"/>
    <cellStyle name="Input 6 3 7" xfId="31638" xr:uid="{00000000-0005-0000-0000-000027340000}"/>
    <cellStyle name="Input 6 4" xfId="7348" xr:uid="{00000000-0005-0000-0000-000028340000}"/>
    <cellStyle name="Input 6 4 2" xfId="13871" xr:uid="{00000000-0005-0000-0000-000029340000}"/>
    <cellStyle name="Input 6 4 2 2" xfId="26602" xr:uid="{00000000-0005-0000-0000-00002A340000}"/>
    <cellStyle name="Input 6 4 3" xfId="22076" xr:uid="{00000000-0005-0000-0000-00002B340000}"/>
    <cellStyle name="Input 6 5" xfId="11725" xr:uid="{00000000-0005-0000-0000-00002C340000}"/>
    <cellStyle name="Input 6 5 2" xfId="16964" xr:uid="{00000000-0005-0000-0000-00002D340000}"/>
    <cellStyle name="Input 6 5 2 2" xfId="29497" xr:uid="{00000000-0005-0000-0000-00002E340000}"/>
    <cellStyle name="Input 6 5 3" xfId="24475" xr:uid="{00000000-0005-0000-0000-00002F340000}"/>
    <cellStyle name="Input 6 6" xfId="11921" xr:uid="{00000000-0005-0000-0000-000030340000}"/>
    <cellStyle name="Input 6 6 2" xfId="24670" xr:uid="{00000000-0005-0000-0000-000031340000}"/>
    <cellStyle name="Input 6 7" xfId="18000" xr:uid="{00000000-0005-0000-0000-000032340000}"/>
    <cellStyle name="Input 6 7 2" xfId="30038" xr:uid="{00000000-0005-0000-0000-000033340000}"/>
    <cellStyle name="Input 6 8" xfId="20955" xr:uid="{00000000-0005-0000-0000-000034340000}"/>
    <cellStyle name="Input 6 9" xfId="30842" xr:uid="{00000000-0005-0000-0000-000035340000}"/>
    <cellStyle name="Input 7" xfId="2813" xr:uid="{00000000-0005-0000-0000-000036340000}"/>
    <cellStyle name="Input 7 10" xfId="32120" xr:uid="{00000000-0005-0000-0000-000037340000}"/>
    <cellStyle name="Input 7 11" xfId="30695" xr:uid="{00000000-0005-0000-0000-000038340000}"/>
    <cellStyle name="Input 7 12" xfId="37161" xr:uid="{00000000-0005-0000-0000-000039340000}"/>
    <cellStyle name="Input 7 2" xfId="8688" xr:uid="{00000000-0005-0000-0000-00003A340000}"/>
    <cellStyle name="Input 7 2 2" xfId="11611" xr:uid="{00000000-0005-0000-0000-00003B340000}"/>
    <cellStyle name="Input 7 2 2 2" xfId="16870" xr:uid="{00000000-0005-0000-0000-00003C340000}"/>
    <cellStyle name="Input 7 2 2 2 2" xfId="29404" xr:uid="{00000000-0005-0000-0000-00003D340000}"/>
    <cellStyle name="Input 7 2 2 3" xfId="20771" xr:uid="{00000000-0005-0000-0000-00003E340000}"/>
    <cellStyle name="Input 7 2 2 3 2" xfId="30449" xr:uid="{00000000-0005-0000-0000-00003F340000}"/>
    <cellStyle name="Input 7 2 2 4" xfId="24363" xr:uid="{00000000-0005-0000-0000-000040340000}"/>
    <cellStyle name="Input 7 2 2 5" xfId="33039" xr:uid="{00000000-0005-0000-0000-000041340000}"/>
    <cellStyle name="Input 7 2 2 6" xfId="34092" xr:uid="{00000000-0005-0000-0000-000042340000}"/>
    <cellStyle name="Input 7 2 2 7" xfId="33845" xr:uid="{00000000-0005-0000-0000-000043340000}"/>
    <cellStyle name="Input 7 2 3" xfId="11814" xr:uid="{00000000-0005-0000-0000-000044340000}"/>
    <cellStyle name="Input 7 2 3 2" xfId="17039" xr:uid="{00000000-0005-0000-0000-000045340000}"/>
    <cellStyle name="Input 7 2 3 2 2" xfId="29570" xr:uid="{00000000-0005-0000-0000-000046340000}"/>
    <cellStyle name="Input 7 2 3 3" xfId="24563" xr:uid="{00000000-0005-0000-0000-000047340000}"/>
    <cellStyle name="Input 7 2 4" xfId="11866" xr:uid="{00000000-0005-0000-0000-000048340000}"/>
    <cellStyle name="Input 7 2 4 2" xfId="24615" xr:uid="{00000000-0005-0000-0000-000049340000}"/>
    <cellStyle name="Input 7 2 5" xfId="20620" xr:uid="{00000000-0005-0000-0000-00004A340000}"/>
    <cellStyle name="Input 7 2 5 2" xfId="30298" xr:uid="{00000000-0005-0000-0000-00004B340000}"/>
    <cellStyle name="Input 7 2 6" xfId="22754" xr:uid="{00000000-0005-0000-0000-00004C340000}"/>
    <cellStyle name="Input 7 2 7" xfId="32046" xr:uid="{00000000-0005-0000-0000-00004D340000}"/>
    <cellStyle name="Input 7 2 8" xfId="33907" xr:uid="{00000000-0005-0000-0000-00004E340000}"/>
    <cellStyle name="Input 7 2 9" xfId="34140" xr:uid="{00000000-0005-0000-0000-00004F340000}"/>
    <cellStyle name="Input 7 3" xfId="6520" xr:uid="{00000000-0005-0000-0000-000050340000}"/>
    <cellStyle name="Input 7 3 2" xfId="13115" xr:uid="{00000000-0005-0000-0000-000051340000}"/>
    <cellStyle name="Input 7 3 2 2" xfId="25860" xr:uid="{00000000-0005-0000-0000-000052340000}"/>
    <cellStyle name="Input 7 3 3" xfId="20864" xr:uid="{00000000-0005-0000-0000-000053340000}"/>
    <cellStyle name="Input 7 3 3 2" xfId="30542" xr:uid="{00000000-0005-0000-0000-000054340000}"/>
    <cellStyle name="Input 7 3 4" xfId="21264" xr:uid="{00000000-0005-0000-0000-000055340000}"/>
    <cellStyle name="Input 7 3 5" xfId="33179" xr:uid="{00000000-0005-0000-0000-000056340000}"/>
    <cellStyle name="Input 7 3 6" xfId="34187" xr:uid="{00000000-0005-0000-0000-000057340000}"/>
    <cellStyle name="Input 7 3 7" xfId="31639" xr:uid="{00000000-0005-0000-0000-000058340000}"/>
    <cellStyle name="Input 7 4" xfId="7347" xr:uid="{00000000-0005-0000-0000-000059340000}"/>
    <cellStyle name="Input 7 4 2" xfId="13870" xr:uid="{00000000-0005-0000-0000-00005A340000}"/>
    <cellStyle name="Input 7 4 2 2" xfId="26601" xr:uid="{00000000-0005-0000-0000-00005B340000}"/>
    <cellStyle name="Input 7 4 3" xfId="22075" xr:uid="{00000000-0005-0000-0000-00005C340000}"/>
    <cellStyle name="Input 7 5" xfId="11573" xr:uid="{00000000-0005-0000-0000-00005D340000}"/>
    <cellStyle name="Input 7 5 2" xfId="16837" xr:uid="{00000000-0005-0000-0000-00005E340000}"/>
    <cellStyle name="Input 7 5 2 2" xfId="29371" xr:uid="{00000000-0005-0000-0000-00005F340000}"/>
    <cellStyle name="Input 7 5 3" xfId="24325" xr:uid="{00000000-0005-0000-0000-000060340000}"/>
    <cellStyle name="Input 7 6" xfId="11710" xr:uid="{00000000-0005-0000-0000-000061340000}"/>
    <cellStyle name="Input 7 6 2" xfId="24460" xr:uid="{00000000-0005-0000-0000-000062340000}"/>
    <cellStyle name="Input 7 7" xfId="17999" xr:uid="{00000000-0005-0000-0000-000063340000}"/>
    <cellStyle name="Input 7 7 2" xfId="30037" xr:uid="{00000000-0005-0000-0000-000064340000}"/>
    <cellStyle name="Input 7 8" xfId="20956" xr:uid="{00000000-0005-0000-0000-000065340000}"/>
    <cellStyle name="Input 7 9" xfId="30843" xr:uid="{00000000-0005-0000-0000-000066340000}"/>
    <cellStyle name="Input 8" xfId="2814" xr:uid="{00000000-0005-0000-0000-000067340000}"/>
    <cellStyle name="Input 8 10" xfId="31955" xr:uid="{00000000-0005-0000-0000-000068340000}"/>
    <cellStyle name="Input 8 11" xfId="33830" xr:uid="{00000000-0005-0000-0000-000069340000}"/>
    <cellStyle name="Input 8 12" xfId="37162" xr:uid="{00000000-0005-0000-0000-00006A340000}"/>
    <cellStyle name="Input 8 2" xfId="8689" xr:uid="{00000000-0005-0000-0000-00006B340000}"/>
    <cellStyle name="Input 8 2 2" xfId="11612" xr:uid="{00000000-0005-0000-0000-00006C340000}"/>
    <cellStyle name="Input 8 2 2 2" xfId="16871" xr:uid="{00000000-0005-0000-0000-00006D340000}"/>
    <cellStyle name="Input 8 2 2 2 2" xfId="29405" xr:uid="{00000000-0005-0000-0000-00006E340000}"/>
    <cellStyle name="Input 8 2 2 3" xfId="20772" xr:uid="{00000000-0005-0000-0000-00006F340000}"/>
    <cellStyle name="Input 8 2 2 3 2" xfId="30450" xr:uid="{00000000-0005-0000-0000-000070340000}"/>
    <cellStyle name="Input 8 2 2 4" xfId="24364" xr:uid="{00000000-0005-0000-0000-000071340000}"/>
    <cellStyle name="Input 8 2 2 5" xfId="33040" xr:uid="{00000000-0005-0000-0000-000072340000}"/>
    <cellStyle name="Input 8 2 2 6" xfId="34093" xr:uid="{00000000-0005-0000-0000-000073340000}"/>
    <cellStyle name="Input 8 2 2 7" xfId="31560" xr:uid="{00000000-0005-0000-0000-000074340000}"/>
    <cellStyle name="Input 8 2 3" xfId="11898" xr:uid="{00000000-0005-0000-0000-000075340000}"/>
    <cellStyle name="Input 8 2 3 2" xfId="17088" xr:uid="{00000000-0005-0000-0000-000076340000}"/>
    <cellStyle name="Input 8 2 3 2 2" xfId="29619" xr:uid="{00000000-0005-0000-0000-000077340000}"/>
    <cellStyle name="Input 8 2 3 3" xfId="24647" xr:uid="{00000000-0005-0000-0000-000078340000}"/>
    <cellStyle name="Input 8 2 4" xfId="11793" xr:uid="{00000000-0005-0000-0000-000079340000}"/>
    <cellStyle name="Input 8 2 4 2" xfId="24544" xr:uid="{00000000-0005-0000-0000-00007A340000}"/>
    <cellStyle name="Input 8 2 5" xfId="20621" xr:uid="{00000000-0005-0000-0000-00007B340000}"/>
    <cellStyle name="Input 8 2 5 2" xfId="30299" xr:uid="{00000000-0005-0000-0000-00007C340000}"/>
    <cellStyle name="Input 8 2 6" xfId="22755" xr:uid="{00000000-0005-0000-0000-00007D340000}"/>
    <cellStyle name="Input 8 2 7" xfId="32047" xr:uid="{00000000-0005-0000-0000-00007E340000}"/>
    <cellStyle name="Input 8 2 8" xfId="33908" xr:uid="{00000000-0005-0000-0000-00007F340000}"/>
    <cellStyle name="Input 8 2 9" xfId="33957" xr:uid="{00000000-0005-0000-0000-000080340000}"/>
    <cellStyle name="Input 8 3" xfId="6521" xr:uid="{00000000-0005-0000-0000-000081340000}"/>
    <cellStyle name="Input 8 3 2" xfId="13116" xr:uid="{00000000-0005-0000-0000-000082340000}"/>
    <cellStyle name="Input 8 3 2 2" xfId="25861" xr:uid="{00000000-0005-0000-0000-000083340000}"/>
    <cellStyle name="Input 8 3 3" xfId="20865" xr:uid="{00000000-0005-0000-0000-000084340000}"/>
    <cellStyle name="Input 8 3 3 2" xfId="30543" xr:uid="{00000000-0005-0000-0000-000085340000}"/>
    <cellStyle name="Input 8 3 4" xfId="21265" xr:uid="{00000000-0005-0000-0000-000086340000}"/>
    <cellStyle name="Input 8 3 5" xfId="33180" xr:uid="{00000000-0005-0000-0000-000087340000}"/>
    <cellStyle name="Input 8 3 6" xfId="34188" xr:uid="{00000000-0005-0000-0000-000088340000}"/>
    <cellStyle name="Input 8 3 7" xfId="31640" xr:uid="{00000000-0005-0000-0000-000089340000}"/>
    <cellStyle name="Input 8 4" xfId="7346" xr:uid="{00000000-0005-0000-0000-00008A340000}"/>
    <cellStyle name="Input 8 4 2" xfId="13869" xr:uid="{00000000-0005-0000-0000-00008B340000}"/>
    <cellStyle name="Input 8 4 2 2" xfId="26600" xr:uid="{00000000-0005-0000-0000-00008C340000}"/>
    <cellStyle name="Input 8 4 3" xfId="22074" xr:uid="{00000000-0005-0000-0000-00008D340000}"/>
    <cellStyle name="Input 8 5" xfId="11413" xr:uid="{00000000-0005-0000-0000-00008E340000}"/>
    <cellStyle name="Input 8 5 2" xfId="16715" xr:uid="{00000000-0005-0000-0000-00008F340000}"/>
    <cellStyle name="Input 8 5 2 2" xfId="29250" xr:uid="{00000000-0005-0000-0000-000090340000}"/>
    <cellStyle name="Input 8 5 3" xfId="24168" xr:uid="{00000000-0005-0000-0000-000091340000}"/>
    <cellStyle name="Input 8 6" xfId="11519" xr:uid="{00000000-0005-0000-0000-000092340000}"/>
    <cellStyle name="Input 8 6 2" xfId="24274" xr:uid="{00000000-0005-0000-0000-000093340000}"/>
    <cellStyle name="Input 8 7" xfId="17998" xr:uid="{00000000-0005-0000-0000-000094340000}"/>
    <cellStyle name="Input 8 7 2" xfId="30036" xr:uid="{00000000-0005-0000-0000-000095340000}"/>
    <cellStyle name="Input 8 8" xfId="20957" xr:uid="{00000000-0005-0000-0000-000096340000}"/>
    <cellStyle name="Input 8 9" xfId="30844" xr:uid="{00000000-0005-0000-0000-000097340000}"/>
    <cellStyle name="Input 9" xfId="2815" xr:uid="{00000000-0005-0000-0000-000098340000}"/>
    <cellStyle name="Input 9 10" xfId="30853" xr:uid="{00000000-0005-0000-0000-000099340000}"/>
    <cellStyle name="Input 9 11" xfId="30873" xr:uid="{00000000-0005-0000-0000-00009A340000}"/>
    <cellStyle name="Input 9 12" xfId="37163" xr:uid="{00000000-0005-0000-0000-00009B340000}"/>
    <cellStyle name="Input 9 2" xfId="8690" xr:uid="{00000000-0005-0000-0000-00009C340000}"/>
    <cellStyle name="Input 9 2 2" xfId="11613" xr:uid="{00000000-0005-0000-0000-00009D340000}"/>
    <cellStyle name="Input 9 2 2 2" xfId="16872" xr:uid="{00000000-0005-0000-0000-00009E340000}"/>
    <cellStyle name="Input 9 2 2 2 2" xfId="29406" xr:uid="{00000000-0005-0000-0000-00009F340000}"/>
    <cellStyle name="Input 9 2 2 3" xfId="20773" xr:uid="{00000000-0005-0000-0000-0000A0340000}"/>
    <cellStyle name="Input 9 2 2 3 2" xfId="30451" xr:uid="{00000000-0005-0000-0000-0000A1340000}"/>
    <cellStyle name="Input 9 2 2 4" xfId="24365" xr:uid="{00000000-0005-0000-0000-0000A2340000}"/>
    <cellStyle name="Input 9 2 2 5" xfId="33041" xr:uid="{00000000-0005-0000-0000-0000A3340000}"/>
    <cellStyle name="Input 9 2 2 6" xfId="34094" xr:uid="{00000000-0005-0000-0000-0000A4340000}"/>
    <cellStyle name="Input 9 2 2 7" xfId="31559" xr:uid="{00000000-0005-0000-0000-0000A5340000}"/>
    <cellStyle name="Input 9 2 3" xfId="11813" xr:uid="{00000000-0005-0000-0000-0000A6340000}"/>
    <cellStyle name="Input 9 2 3 2" xfId="17038" xr:uid="{00000000-0005-0000-0000-0000A7340000}"/>
    <cellStyle name="Input 9 2 3 2 2" xfId="29569" xr:uid="{00000000-0005-0000-0000-0000A8340000}"/>
    <cellStyle name="Input 9 2 3 3" xfId="24562" xr:uid="{00000000-0005-0000-0000-0000A9340000}"/>
    <cellStyle name="Input 9 2 4" xfId="6909" xr:uid="{00000000-0005-0000-0000-0000AA340000}"/>
    <cellStyle name="Input 9 2 4 2" xfId="21640" xr:uid="{00000000-0005-0000-0000-0000AB340000}"/>
    <cellStyle name="Input 9 2 5" xfId="20622" xr:uid="{00000000-0005-0000-0000-0000AC340000}"/>
    <cellStyle name="Input 9 2 5 2" xfId="30300" xr:uid="{00000000-0005-0000-0000-0000AD340000}"/>
    <cellStyle name="Input 9 2 6" xfId="22756" xr:uid="{00000000-0005-0000-0000-0000AE340000}"/>
    <cellStyle name="Input 9 2 7" xfId="32048" xr:uid="{00000000-0005-0000-0000-0000AF340000}"/>
    <cellStyle name="Input 9 2 8" xfId="33909" xr:uid="{00000000-0005-0000-0000-0000B0340000}"/>
    <cellStyle name="Input 9 2 9" xfId="33961" xr:uid="{00000000-0005-0000-0000-0000B1340000}"/>
    <cellStyle name="Input 9 3" xfId="6522" xr:uid="{00000000-0005-0000-0000-0000B2340000}"/>
    <cellStyle name="Input 9 3 2" xfId="13117" xr:uid="{00000000-0005-0000-0000-0000B3340000}"/>
    <cellStyle name="Input 9 3 2 2" xfId="25862" xr:uid="{00000000-0005-0000-0000-0000B4340000}"/>
    <cellStyle name="Input 9 3 3" xfId="20866" xr:uid="{00000000-0005-0000-0000-0000B5340000}"/>
    <cellStyle name="Input 9 3 3 2" xfId="30544" xr:uid="{00000000-0005-0000-0000-0000B6340000}"/>
    <cellStyle name="Input 9 3 4" xfId="21266" xr:uid="{00000000-0005-0000-0000-0000B7340000}"/>
    <cellStyle name="Input 9 3 5" xfId="33181" xr:uid="{00000000-0005-0000-0000-0000B8340000}"/>
    <cellStyle name="Input 9 3 6" xfId="34189" xr:uid="{00000000-0005-0000-0000-0000B9340000}"/>
    <cellStyle name="Input 9 3 7" xfId="31641" xr:uid="{00000000-0005-0000-0000-0000BA340000}"/>
    <cellStyle name="Input 9 4" xfId="6536" xr:uid="{00000000-0005-0000-0000-0000BB340000}"/>
    <cellStyle name="Input 9 4 2" xfId="13128" xr:uid="{00000000-0005-0000-0000-0000BC340000}"/>
    <cellStyle name="Input 9 4 2 2" xfId="25873" xr:uid="{00000000-0005-0000-0000-0000BD340000}"/>
    <cellStyle name="Input 9 4 3" xfId="21280" xr:uid="{00000000-0005-0000-0000-0000BE340000}"/>
    <cellStyle name="Input 9 5" xfId="11724" xr:uid="{00000000-0005-0000-0000-0000BF340000}"/>
    <cellStyle name="Input 9 5 2" xfId="16963" xr:uid="{00000000-0005-0000-0000-0000C0340000}"/>
    <cellStyle name="Input 9 5 2 2" xfId="29496" xr:uid="{00000000-0005-0000-0000-0000C1340000}"/>
    <cellStyle name="Input 9 5 3" xfId="24474" xr:uid="{00000000-0005-0000-0000-0000C2340000}"/>
    <cellStyle name="Input 9 6" xfId="11504" xr:uid="{00000000-0005-0000-0000-0000C3340000}"/>
    <cellStyle name="Input 9 6 2" xfId="24259" xr:uid="{00000000-0005-0000-0000-0000C4340000}"/>
    <cellStyle name="Input 9 7" xfId="17997" xr:uid="{00000000-0005-0000-0000-0000C5340000}"/>
    <cellStyle name="Input 9 7 2" xfId="30035" xr:uid="{00000000-0005-0000-0000-0000C6340000}"/>
    <cellStyle name="Input 9 8" xfId="20958" xr:uid="{00000000-0005-0000-0000-0000C7340000}"/>
    <cellStyle name="Input 9 9" xfId="30845" xr:uid="{00000000-0005-0000-0000-0000C8340000}"/>
    <cellStyle name="Input Cells" xfId="4621" xr:uid="{00000000-0005-0000-0000-0000C9340000}"/>
    <cellStyle name="Labels - Format text as bold, black on yellow" xfId="4622" xr:uid="{00000000-0005-0000-0000-0000CA340000}"/>
    <cellStyle name="Labels - Format text as bold, black on yellow 2" xfId="7993" xr:uid="{00000000-0005-0000-0000-0000CB340000}"/>
    <cellStyle name="Labels - Format text as bold, black on yellow 2 2" xfId="6740" xr:uid="{00000000-0005-0000-0000-0000CC340000}"/>
    <cellStyle name="Labels - Format text as bold, black on yellow 2 2 2" xfId="13317" xr:uid="{00000000-0005-0000-0000-0000CD340000}"/>
    <cellStyle name="Labels - Format text as bold, black on yellow 2 3" xfId="11554" xr:uid="{00000000-0005-0000-0000-0000CE340000}"/>
    <cellStyle name="Labels - Format text as bold, black on yellow 3" xfId="6921" xr:uid="{00000000-0005-0000-0000-0000CF340000}"/>
    <cellStyle name="Labels - Format text as bold, black on yellow 3 2" xfId="13463" xr:uid="{00000000-0005-0000-0000-0000D0340000}"/>
    <cellStyle name="Labels - Format text as bold, black on yellow 4" xfId="11552" xr:uid="{00000000-0005-0000-0000-0000D1340000}"/>
    <cellStyle name="Labels - Format text as bold, black on yellow 4 2" xfId="16823" xr:uid="{00000000-0005-0000-0000-0000D2340000}"/>
    <cellStyle name="Labels - Format text as bold, black on yellow 5" xfId="34529" xr:uid="{00000000-0005-0000-0000-0000D3340000}"/>
    <cellStyle name="Labels - Style3" xfId="4623" xr:uid="{00000000-0005-0000-0000-0000D4340000}"/>
    <cellStyle name="Labels - Style3 10" xfId="31029" xr:uid="{00000000-0005-0000-0000-0000D5340000}"/>
    <cellStyle name="Labels - Style3 11" xfId="32029" xr:uid="{00000000-0005-0000-0000-0000D6340000}"/>
    <cellStyle name="Labels - Style3 2" xfId="8918" xr:uid="{00000000-0005-0000-0000-0000D7340000}"/>
    <cellStyle name="Labels - Style3 2 2" xfId="11678" xr:uid="{00000000-0005-0000-0000-0000D8340000}"/>
    <cellStyle name="Labels - Style3 2 2 2" xfId="16934" xr:uid="{00000000-0005-0000-0000-0000D9340000}"/>
    <cellStyle name="Labels - Style3 2 2 2 2" xfId="29467" xr:uid="{00000000-0005-0000-0000-0000DA340000}"/>
    <cellStyle name="Labels - Style3 2 2 3" xfId="24429" xr:uid="{00000000-0005-0000-0000-0000DB340000}"/>
    <cellStyle name="Labels - Style3 2 3" xfId="11854" xr:uid="{00000000-0005-0000-0000-0000DC340000}"/>
    <cellStyle name="Labels - Style3 2 3 2" xfId="17066" xr:uid="{00000000-0005-0000-0000-0000DD340000}"/>
    <cellStyle name="Labels - Style3 2 3 2 2" xfId="29597" xr:uid="{00000000-0005-0000-0000-0000DE340000}"/>
    <cellStyle name="Labels - Style3 2 3 3" xfId="24603" xr:uid="{00000000-0005-0000-0000-0000DF340000}"/>
    <cellStyle name="Labels - Style3 2 4" xfId="6646" xr:uid="{00000000-0005-0000-0000-0000E0340000}"/>
    <cellStyle name="Labels - Style3 2 4 2" xfId="21386" xr:uid="{00000000-0005-0000-0000-0000E1340000}"/>
    <cellStyle name="Labels - Style3 2 5" xfId="19260" xr:uid="{00000000-0005-0000-0000-0000E2340000}"/>
    <cellStyle name="Labels - Style3 2 5 2" xfId="30146" xr:uid="{00000000-0005-0000-0000-0000E3340000}"/>
    <cellStyle name="Labels - Style3 2 6" xfId="20684" xr:uid="{00000000-0005-0000-0000-0000E4340000}"/>
    <cellStyle name="Labels - Style3 2 6 2" xfId="30362" xr:uid="{00000000-0005-0000-0000-0000E5340000}"/>
    <cellStyle name="Labels - Style3 2 7" xfId="32377" xr:uid="{00000000-0005-0000-0000-0000E6340000}"/>
    <cellStyle name="Labels - Style3 2 8" xfId="33987" xr:uid="{00000000-0005-0000-0000-0000E7340000}"/>
    <cellStyle name="Labels - Style3 2 9" xfId="31154" xr:uid="{00000000-0005-0000-0000-0000E8340000}"/>
    <cellStyle name="Labels - Style3 3" xfId="6922" xr:uid="{00000000-0005-0000-0000-0000E9340000}"/>
    <cellStyle name="Labels - Style3 3 2" xfId="13464" xr:uid="{00000000-0005-0000-0000-0000EA340000}"/>
    <cellStyle name="Labels - Style3 3 2 2" xfId="26196" xr:uid="{00000000-0005-0000-0000-0000EB340000}"/>
    <cellStyle name="Labels - Style3 3 3" xfId="21650" xr:uid="{00000000-0005-0000-0000-0000EC340000}"/>
    <cellStyle name="Labels - Style3 4" xfId="6730" xr:uid="{00000000-0005-0000-0000-0000ED340000}"/>
    <cellStyle name="Labels - Style3 4 2" xfId="13307" xr:uid="{00000000-0005-0000-0000-0000EE340000}"/>
    <cellStyle name="Labels - Style3 4 2 2" xfId="26049" xr:uid="{00000000-0005-0000-0000-0000EF340000}"/>
    <cellStyle name="Labels - Style3 4 3" xfId="21468" xr:uid="{00000000-0005-0000-0000-0000F0340000}"/>
    <cellStyle name="Labels - Style3 5" xfId="11698" xr:uid="{00000000-0005-0000-0000-0000F1340000}"/>
    <cellStyle name="Labels - Style3 5 2" xfId="16946" xr:uid="{00000000-0005-0000-0000-0000F2340000}"/>
    <cellStyle name="Labels - Style3 5 2 2" xfId="29479" xr:uid="{00000000-0005-0000-0000-0000F3340000}"/>
    <cellStyle name="Labels - Style3 5 3" xfId="24449" xr:uid="{00000000-0005-0000-0000-0000F4340000}"/>
    <cellStyle name="Labels - Style3 6" xfId="11806" xr:uid="{00000000-0005-0000-0000-0000F5340000}"/>
    <cellStyle name="Labels - Style3 6 2" xfId="24556" xr:uid="{00000000-0005-0000-0000-0000F6340000}"/>
    <cellStyle name="Labels - Style3 7" xfId="17835" xr:uid="{00000000-0005-0000-0000-0000F7340000}"/>
    <cellStyle name="Labels - Style3 7 2" xfId="30034" xr:uid="{00000000-0005-0000-0000-0000F8340000}"/>
    <cellStyle name="Labels - Style3 8" xfId="17432" xr:uid="{00000000-0005-0000-0000-0000F9340000}"/>
    <cellStyle name="Labels - Style3 8 2" xfId="29954" xr:uid="{00000000-0005-0000-0000-0000FA340000}"/>
    <cellStyle name="Labels - Style3 9" xfId="31185" xr:uid="{00000000-0005-0000-0000-0000FB340000}"/>
    <cellStyle name="Legal 8? x 14 in" xfId="4624" xr:uid="{00000000-0005-0000-0000-0000FC340000}"/>
    <cellStyle name="Legal 8½ x 14 in" xfId="4625" xr:uid="{00000000-0005-0000-0000-0000FD340000}"/>
    <cellStyle name="Legal 8½ x 14 in 10" xfId="4626" xr:uid="{00000000-0005-0000-0000-0000FE340000}"/>
    <cellStyle name="Legal 8½ x 14 in 11" xfId="4627" xr:uid="{00000000-0005-0000-0000-0000FF340000}"/>
    <cellStyle name="Legal 8½ x 14 in 12" xfId="4628" xr:uid="{00000000-0005-0000-0000-000000350000}"/>
    <cellStyle name="Legal 8½ x 14 in 13" xfId="4629" xr:uid="{00000000-0005-0000-0000-000001350000}"/>
    <cellStyle name="Legal 8½ x 14 in 14" xfId="4630" xr:uid="{00000000-0005-0000-0000-000002350000}"/>
    <cellStyle name="Legal 8½ x 14 in 15" xfId="4631" xr:uid="{00000000-0005-0000-0000-000003350000}"/>
    <cellStyle name="Legal 8½ x 14 in 16" xfId="4632" xr:uid="{00000000-0005-0000-0000-000004350000}"/>
    <cellStyle name="Legal 8½ x 14 in 17" xfId="4633" xr:uid="{00000000-0005-0000-0000-000005350000}"/>
    <cellStyle name="Legal 8½ x 14 in 18" xfId="4634" xr:uid="{00000000-0005-0000-0000-000006350000}"/>
    <cellStyle name="Legal 8½ x 14 in 19" xfId="4635" xr:uid="{00000000-0005-0000-0000-000007350000}"/>
    <cellStyle name="Legal 8½ x 14 in 2" xfId="4636" xr:uid="{00000000-0005-0000-0000-000008350000}"/>
    <cellStyle name="Legal 8½ x 14 in 3" xfId="4637" xr:uid="{00000000-0005-0000-0000-000009350000}"/>
    <cellStyle name="Legal 8½ x 14 in 4" xfId="4638" xr:uid="{00000000-0005-0000-0000-00000A350000}"/>
    <cellStyle name="Legal 8½ x 14 in 5" xfId="4639" xr:uid="{00000000-0005-0000-0000-00000B350000}"/>
    <cellStyle name="Legal 8½ x 14 in 6" xfId="4640" xr:uid="{00000000-0005-0000-0000-00000C350000}"/>
    <cellStyle name="Legal 8½ x 14 in 7" xfId="4641" xr:uid="{00000000-0005-0000-0000-00000D350000}"/>
    <cellStyle name="Legal 8½ x 14 in 8" xfId="4642" xr:uid="{00000000-0005-0000-0000-00000E350000}"/>
    <cellStyle name="Legal 8½ x 14 in 9" xfId="4643" xr:uid="{00000000-0005-0000-0000-00000F350000}"/>
    <cellStyle name="Link Currency (0)" xfId="4644" xr:uid="{00000000-0005-0000-0000-000010350000}"/>
    <cellStyle name="Link Currency (0) 2" xfId="4645" xr:uid="{00000000-0005-0000-0000-000011350000}"/>
    <cellStyle name="Link Currency (0)_13A.Recv-08" xfId="4646" xr:uid="{00000000-0005-0000-0000-000012350000}"/>
    <cellStyle name="Link Currency (2)" xfId="4647" xr:uid="{00000000-0005-0000-0000-000013350000}"/>
    <cellStyle name="Link Units (0)" xfId="4648" xr:uid="{00000000-0005-0000-0000-000014350000}"/>
    <cellStyle name="Link Units (0) 2" xfId="4649" xr:uid="{00000000-0005-0000-0000-000015350000}"/>
    <cellStyle name="Link Units (0)_13A.Recv-08" xfId="4650" xr:uid="{00000000-0005-0000-0000-000016350000}"/>
    <cellStyle name="Link Units (1)" xfId="4651" xr:uid="{00000000-0005-0000-0000-000017350000}"/>
    <cellStyle name="Link Units (1) 2" xfId="4652" xr:uid="{00000000-0005-0000-0000-000018350000}"/>
    <cellStyle name="Link Units (1)_13A.Recv-08" xfId="4653" xr:uid="{00000000-0005-0000-0000-000019350000}"/>
    <cellStyle name="Link Units (2)" xfId="4654" xr:uid="{00000000-0005-0000-0000-00001A350000}"/>
    <cellStyle name="Linked Cell" xfId="662" builtinId="24" customBuiltin="1"/>
    <cellStyle name="Linked Cell 10" xfId="2816" xr:uid="{00000000-0005-0000-0000-00001C350000}"/>
    <cellStyle name="Linked Cell 10 2" xfId="37164" xr:uid="{00000000-0005-0000-0000-00001D350000}"/>
    <cellStyle name="Linked Cell 11" xfId="2817" xr:uid="{00000000-0005-0000-0000-00001E350000}"/>
    <cellStyle name="Linked Cell 11 2" xfId="37165" xr:uid="{00000000-0005-0000-0000-00001F350000}"/>
    <cellStyle name="Linked Cell 12" xfId="2818" xr:uid="{00000000-0005-0000-0000-000020350000}"/>
    <cellStyle name="Linked Cell 12 2" xfId="37166" xr:uid="{00000000-0005-0000-0000-000021350000}"/>
    <cellStyle name="Linked Cell 13" xfId="37167" xr:uid="{00000000-0005-0000-0000-000022350000}"/>
    <cellStyle name="Linked Cell 14" xfId="37168" xr:uid="{00000000-0005-0000-0000-000023350000}"/>
    <cellStyle name="Linked Cell 15" xfId="37169" xr:uid="{00000000-0005-0000-0000-000024350000}"/>
    <cellStyle name="Linked Cell 16" xfId="37170" xr:uid="{00000000-0005-0000-0000-000025350000}"/>
    <cellStyle name="Linked Cell 17" xfId="37171" xr:uid="{00000000-0005-0000-0000-000026350000}"/>
    <cellStyle name="Linked Cell 2" xfId="1019" xr:uid="{00000000-0005-0000-0000-000027350000}"/>
    <cellStyle name="Linked Cell 2 2" xfId="2820" xr:uid="{00000000-0005-0000-0000-000028350000}"/>
    <cellStyle name="Linked Cell 2 3" xfId="2821" xr:uid="{00000000-0005-0000-0000-000029350000}"/>
    <cellStyle name="Linked Cell 2 4" xfId="10443" xr:uid="{00000000-0005-0000-0000-00002A350000}"/>
    <cellStyle name="Linked Cell 2 5" xfId="9971" xr:uid="{00000000-0005-0000-0000-00002B350000}"/>
    <cellStyle name="Linked Cell 2 6" xfId="37172" xr:uid="{00000000-0005-0000-0000-00002C350000}"/>
    <cellStyle name="Linked Cell 2 7" xfId="2819" xr:uid="{00000000-0005-0000-0000-00002D350000}"/>
    <cellStyle name="Linked Cell 3" xfId="1020" xr:uid="{00000000-0005-0000-0000-00002E350000}"/>
    <cellStyle name="Linked Cell 3 2" xfId="2823" xr:uid="{00000000-0005-0000-0000-00002F350000}"/>
    <cellStyle name="Linked Cell 3 3" xfId="10446" xr:uid="{00000000-0005-0000-0000-000030350000}"/>
    <cellStyle name="Linked Cell 3 4" xfId="9972" xr:uid="{00000000-0005-0000-0000-000031350000}"/>
    <cellStyle name="Linked Cell 3 5" xfId="37173" xr:uid="{00000000-0005-0000-0000-000032350000}"/>
    <cellStyle name="Linked Cell 3 6" xfId="2822" xr:uid="{00000000-0005-0000-0000-000033350000}"/>
    <cellStyle name="Linked Cell 4" xfId="1021" xr:uid="{00000000-0005-0000-0000-000034350000}"/>
    <cellStyle name="Linked Cell 4 2" xfId="2825" xr:uid="{00000000-0005-0000-0000-000035350000}"/>
    <cellStyle name="Linked Cell 4 3" xfId="10448" xr:uid="{00000000-0005-0000-0000-000036350000}"/>
    <cellStyle name="Linked Cell 4 4" xfId="9973" xr:uid="{00000000-0005-0000-0000-000037350000}"/>
    <cellStyle name="Linked Cell 4 5" xfId="37174" xr:uid="{00000000-0005-0000-0000-000038350000}"/>
    <cellStyle name="Linked Cell 4 6" xfId="2824" xr:uid="{00000000-0005-0000-0000-000039350000}"/>
    <cellStyle name="Linked Cell 5" xfId="1022" xr:uid="{00000000-0005-0000-0000-00003A350000}"/>
    <cellStyle name="Linked Cell 5 2" xfId="10450" xr:uid="{00000000-0005-0000-0000-00003B350000}"/>
    <cellStyle name="Linked Cell 5 3" xfId="9974" xr:uid="{00000000-0005-0000-0000-00003C350000}"/>
    <cellStyle name="Linked Cell 5 4" xfId="37175" xr:uid="{00000000-0005-0000-0000-00003D350000}"/>
    <cellStyle name="Linked Cell 5 5" xfId="2826" xr:uid="{00000000-0005-0000-0000-00003E350000}"/>
    <cellStyle name="Linked Cell 6" xfId="2827" xr:uid="{00000000-0005-0000-0000-00003F350000}"/>
    <cellStyle name="Linked Cell 6 2" xfId="37176" xr:uid="{00000000-0005-0000-0000-000040350000}"/>
    <cellStyle name="Linked Cell 7" xfId="2828" xr:uid="{00000000-0005-0000-0000-000041350000}"/>
    <cellStyle name="Linked Cell 7 2" xfId="37177" xr:uid="{00000000-0005-0000-0000-000042350000}"/>
    <cellStyle name="Linked Cell 8" xfId="2829" xr:uid="{00000000-0005-0000-0000-000043350000}"/>
    <cellStyle name="Linked Cell 8 2" xfId="37178" xr:uid="{00000000-0005-0000-0000-000044350000}"/>
    <cellStyle name="Linked Cell 9" xfId="2830" xr:uid="{00000000-0005-0000-0000-000045350000}"/>
    <cellStyle name="Linked Cell 9 2" xfId="37179" xr:uid="{00000000-0005-0000-0000-000046350000}"/>
    <cellStyle name="Linked Cells" xfId="4655" xr:uid="{00000000-0005-0000-0000-000047350000}"/>
    <cellStyle name="M" xfId="4656" xr:uid="{00000000-0005-0000-0000-000048350000}"/>
    <cellStyle name="M 2" xfId="7994" xr:uid="{00000000-0005-0000-0000-000049350000}"/>
    <cellStyle name="M 2 2" xfId="6741" xr:uid="{00000000-0005-0000-0000-00004A350000}"/>
    <cellStyle name="M 2 2 2" xfId="13318" xr:uid="{00000000-0005-0000-0000-00004B350000}"/>
    <cellStyle name="M 2 3" xfId="11704" xr:uid="{00000000-0005-0000-0000-00004C350000}"/>
    <cellStyle name="M 3" xfId="6929" xr:uid="{00000000-0005-0000-0000-00004D350000}"/>
    <cellStyle name="M 3 2" xfId="13468" xr:uid="{00000000-0005-0000-0000-00004E350000}"/>
    <cellStyle name="M 4" xfId="6606" xr:uid="{00000000-0005-0000-0000-00004F350000}"/>
    <cellStyle name="M 4 2" xfId="13194" xr:uid="{00000000-0005-0000-0000-000050350000}"/>
    <cellStyle name="M 5" xfId="34531" xr:uid="{00000000-0005-0000-0000-000051350000}"/>
    <cellStyle name="Milliers [0]_!!!GO" xfId="4657" xr:uid="{00000000-0005-0000-0000-000052350000}"/>
    <cellStyle name="Milliers_!!!GO" xfId="4658" xr:uid="{00000000-0005-0000-0000-000053350000}"/>
    <cellStyle name="Monétaire [0]_!!!GO" xfId="4659" xr:uid="{00000000-0005-0000-0000-000054350000}"/>
    <cellStyle name="Monétaire_!!!GO" xfId="4660" xr:uid="{00000000-0005-0000-0000-000055350000}"/>
    <cellStyle name="month" xfId="6133" xr:uid="{00000000-0005-0000-0000-000056350000}"/>
    <cellStyle name="month 10" xfId="12369" xr:uid="{00000000-0005-0000-0000-000057350000}"/>
    <cellStyle name="month 10 2" xfId="25115" xr:uid="{00000000-0005-0000-0000-000058350000}"/>
    <cellStyle name="month 11" xfId="17407" xr:uid="{00000000-0005-0000-0000-000059350000}"/>
    <cellStyle name="month 11 2" xfId="29938" xr:uid="{00000000-0005-0000-0000-00005A350000}"/>
    <cellStyle name="month 12" xfId="17323" xr:uid="{00000000-0005-0000-0000-00005B350000}"/>
    <cellStyle name="month 12 2" xfId="29854" xr:uid="{00000000-0005-0000-0000-00005C350000}"/>
    <cellStyle name="month 13" xfId="12593" xr:uid="{00000000-0005-0000-0000-00005D350000}"/>
    <cellStyle name="month 13 2" xfId="25339" xr:uid="{00000000-0005-0000-0000-00005E350000}"/>
    <cellStyle name="month 2" xfId="6382" xr:uid="{00000000-0005-0000-0000-00005F350000}"/>
    <cellStyle name="month 2 10" xfId="17171" xr:uid="{00000000-0005-0000-0000-000060350000}"/>
    <cellStyle name="month 2 10 2" xfId="29702" xr:uid="{00000000-0005-0000-0000-000061350000}"/>
    <cellStyle name="month 2 11" xfId="17370" xr:uid="{00000000-0005-0000-0000-000062350000}"/>
    <cellStyle name="month 2 11 2" xfId="29901" xr:uid="{00000000-0005-0000-0000-000063350000}"/>
    <cellStyle name="month 2 12" xfId="17339" xr:uid="{00000000-0005-0000-0000-000064350000}"/>
    <cellStyle name="month 2 12 2" xfId="29870" xr:uid="{00000000-0005-0000-0000-000065350000}"/>
    <cellStyle name="month 2 2" xfId="9572" xr:uid="{00000000-0005-0000-0000-000066350000}"/>
    <cellStyle name="month 2 2 10" xfId="12263" xr:uid="{00000000-0005-0000-0000-000067350000}"/>
    <cellStyle name="month 2 2 10 2" xfId="25009" xr:uid="{00000000-0005-0000-0000-000068350000}"/>
    <cellStyle name="month 2 2 2" xfId="11785" xr:uid="{00000000-0005-0000-0000-000069350000}"/>
    <cellStyle name="month 2 2 2 10" xfId="12179" xr:uid="{00000000-0005-0000-0000-00006A350000}"/>
    <cellStyle name="month 2 2 2 10 2" xfId="24925" xr:uid="{00000000-0005-0000-0000-00006B350000}"/>
    <cellStyle name="month 2 2 2 11" xfId="17310" xr:uid="{00000000-0005-0000-0000-00006C350000}"/>
    <cellStyle name="month 2 2 2 11 2" xfId="29841" xr:uid="{00000000-0005-0000-0000-00006D350000}"/>
    <cellStyle name="month 2 2 2 12" xfId="16413" xr:uid="{00000000-0005-0000-0000-00006E350000}"/>
    <cellStyle name="month 2 2 2 12 2" xfId="28955" xr:uid="{00000000-0005-0000-0000-00006F350000}"/>
    <cellStyle name="month 2 2 2 13" xfId="24535" xr:uid="{00000000-0005-0000-0000-000070350000}"/>
    <cellStyle name="month 2 2 2 2" xfId="17017" xr:uid="{00000000-0005-0000-0000-000071350000}"/>
    <cellStyle name="month 2 2 2 2 2" xfId="29550" xr:uid="{00000000-0005-0000-0000-000072350000}"/>
    <cellStyle name="month 2 2 2 3" xfId="17379" xr:uid="{00000000-0005-0000-0000-000073350000}"/>
    <cellStyle name="month 2 2 2 3 2" xfId="29910" xr:uid="{00000000-0005-0000-0000-000074350000}"/>
    <cellStyle name="month 2 2 2 4" xfId="16190" xr:uid="{00000000-0005-0000-0000-000075350000}"/>
    <cellStyle name="month 2 2 2 4 2" xfId="28812" xr:uid="{00000000-0005-0000-0000-000076350000}"/>
    <cellStyle name="month 2 2 2 5" xfId="17290" xr:uid="{00000000-0005-0000-0000-000077350000}"/>
    <cellStyle name="month 2 2 2 5 2" xfId="29821" xr:uid="{00000000-0005-0000-0000-000078350000}"/>
    <cellStyle name="month 2 2 2 6" xfId="12725" xr:uid="{00000000-0005-0000-0000-000079350000}"/>
    <cellStyle name="month 2 2 2 6 2" xfId="25471" xr:uid="{00000000-0005-0000-0000-00007A350000}"/>
    <cellStyle name="month 2 2 2 7" xfId="16159" xr:uid="{00000000-0005-0000-0000-00007B350000}"/>
    <cellStyle name="month 2 2 2 7 2" xfId="28781" xr:uid="{00000000-0005-0000-0000-00007C350000}"/>
    <cellStyle name="month 2 2 2 8" xfId="17193" xr:uid="{00000000-0005-0000-0000-00007D350000}"/>
    <cellStyle name="month 2 2 2 8 2" xfId="29724" xr:uid="{00000000-0005-0000-0000-00007E350000}"/>
    <cellStyle name="month 2 2 2 9" xfId="17331" xr:uid="{00000000-0005-0000-0000-00007F350000}"/>
    <cellStyle name="month 2 2 2 9 2" xfId="29862" xr:uid="{00000000-0005-0000-0000-000080350000}"/>
    <cellStyle name="month 2 2 3" xfId="6899" xr:uid="{00000000-0005-0000-0000-000081350000}"/>
    <cellStyle name="month 2 2 3 10" xfId="17357" xr:uid="{00000000-0005-0000-0000-000082350000}"/>
    <cellStyle name="month 2 2 3 10 2" xfId="29888" xr:uid="{00000000-0005-0000-0000-000083350000}"/>
    <cellStyle name="month 2 2 3 11" xfId="12256" xr:uid="{00000000-0005-0000-0000-000084350000}"/>
    <cellStyle name="month 2 2 3 11 2" xfId="25002" xr:uid="{00000000-0005-0000-0000-000085350000}"/>
    <cellStyle name="month 2 2 3 12" xfId="12985" xr:uid="{00000000-0005-0000-0000-000086350000}"/>
    <cellStyle name="month 2 2 3 12 2" xfId="25731" xr:uid="{00000000-0005-0000-0000-000087350000}"/>
    <cellStyle name="month 2 2 3 13" xfId="21630" xr:uid="{00000000-0005-0000-0000-000088350000}"/>
    <cellStyle name="month 2 2 3 2" xfId="13451" xr:uid="{00000000-0005-0000-0000-000089350000}"/>
    <cellStyle name="month 2 2 3 2 2" xfId="26186" xr:uid="{00000000-0005-0000-0000-00008A350000}"/>
    <cellStyle name="month 2 2 3 3" xfId="15972" xr:uid="{00000000-0005-0000-0000-00008B350000}"/>
    <cellStyle name="month 2 2 3 3 2" xfId="28608" xr:uid="{00000000-0005-0000-0000-00008C350000}"/>
    <cellStyle name="month 2 2 3 4" xfId="15971" xr:uid="{00000000-0005-0000-0000-00008D350000}"/>
    <cellStyle name="month 2 2 3 4 2" xfId="28607" xr:uid="{00000000-0005-0000-0000-00008E350000}"/>
    <cellStyle name="month 2 2 3 5" xfId="17191" xr:uid="{00000000-0005-0000-0000-00008F350000}"/>
    <cellStyle name="month 2 2 3 5 2" xfId="29722" xr:uid="{00000000-0005-0000-0000-000090350000}"/>
    <cellStyle name="month 2 2 3 6" xfId="15159" xr:uid="{00000000-0005-0000-0000-000091350000}"/>
    <cellStyle name="month 2 2 3 6 2" xfId="27823" xr:uid="{00000000-0005-0000-0000-000092350000}"/>
    <cellStyle name="month 2 2 3 7" xfId="12284" xr:uid="{00000000-0005-0000-0000-000093350000}"/>
    <cellStyle name="month 2 2 3 7 2" xfId="25030" xr:uid="{00000000-0005-0000-0000-000094350000}"/>
    <cellStyle name="month 2 2 3 8" xfId="17320" xr:uid="{00000000-0005-0000-0000-000095350000}"/>
    <cellStyle name="month 2 2 3 8 2" xfId="29851" xr:uid="{00000000-0005-0000-0000-000096350000}"/>
    <cellStyle name="month 2 2 3 9" xfId="15958" xr:uid="{00000000-0005-0000-0000-000097350000}"/>
    <cellStyle name="month 2 2 3 9 2" xfId="28598" xr:uid="{00000000-0005-0000-0000-000098350000}"/>
    <cellStyle name="month 2 2 4" xfId="17255" xr:uid="{00000000-0005-0000-0000-000099350000}"/>
    <cellStyle name="month 2 2 4 2" xfId="29786" xr:uid="{00000000-0005-0000-0000-00009A350000}"/>
    <cellStyle name="month 2 2 5" xfId="17156" xr:uid="{00000000-0005-0000-0000-00009B350000}"/>
    <cellStyle name="month 2 2 5 2" xfId="29687" xr:uid="{00000000-0005-0000-0000-00009C350000}"/>
    <cellStyle name="month 2 2 6" xfId="17227" xr:uid="{00000000-0005-0000-0000-00009D350000}"/>
    <cellStyle name="month 2 2 6 2" xfId="29758" xr:uid="{00000000-0005-0000-0000-00009E350000}"/>
    <cellStyle name="month 2 2 7" xfId="12624" xr:uid="{00000000-0005-0000-0000-00009F350000}"/>
    <cellStyle name="month 2 2 7 2" xfId="25370" xr:uid="{00000000-0005-0000-0000-0000A0350000}"/>
    <cellStyle name="month 2 2 8" xfId="12094" xr:uid="{00000000-0005-0000-0000-0000A1350000}"/>
    <cellStyle name="month 2 2 8 2" xfId="24839" xr:uid="{00000000-0005-0000-0000-0000A2350000}"/>
    <cellStyle name="month 2 2 9" xfId="12076" xr:uid="{00000000-0005-0000-0000-0000A3350000}"/>
    <cellStyle name="month 2 2 9 2" xfId="24821" xr:uid="{00000000-0005-0000-0000-0000A4350000}"/>
    <cellStyle name="month 2 3" xfId="7737" xr:uid="{00000000-0005-0000-0000-0000A5350000}"/>
    <cellStyle name="month 2 3 10" xfId="17367" xr:uid="{00000000-0005-0000-0000-0000A6350000}"/>
    <cellStyle name="month 2 3 10 2" xfId="29898" xr:uid="{00000000-0005-0000-0000-0000A7350000}"/>
    <cellStyle name="month 2 3 11" xfId="17183" xr:uid="{00000000-0005-0000-0000-0000A8350000}"/>
    <cellStyle name="month 2 3 11 2" xfId="29714" xr:uid="{00000000-0005-0000-0000-0000A9350000}"/>
    <cellStyle name="month 2 3 12" xfId="17176" xr:uid="{00000000-0005-0000-0000-0000AA350000}"/>
    <cellStyle name="month 2 3 12 2" xfId="29707" xr:uid="{00000000-0005-0000-0000-0000AB350000}"/>
    <cellStyle name="month 2 3 2" xfId="14234" xr:uid="{00000000-0005-0000-0000-0000AC350000}"/>
    <cellStyle name="month 2 3 2 2" xfId="26960" xr:uid="{00000000-0005-0000-0000-0000AD350000}"/>
    <cellStyle name="month 2 3 3" xfId="17165" xr:uid="{00000000-0005-0000-0000-0000AE350000}"/>
    <cellStyle name="month 2 3 3 2" xfId="29696" xr:uid="{00000000-0005-0000-0000-0000AF350000}"/>
    <cellStyle name="month 2 3 4" xfId="15952" xr:uid="{00000000-0005-0000-0000-0000B0350000}"/>
    <cellStyle name="month 2 3 4 2" xfId="28592" xr:uid="{00000000-0005-0000-0000-0000B1350000}"/>
    <cellStyle name="month 2 3 5" xfId="12065" xr:uid="{00000000-0005-0000-0000-0000B2350000}"/>
    <cellStyle name="month 2 3 5 2" xfId="24810" xr:uid="{00000000-0005-0000-0000-0000B3350000}"/>
    <cellStyle name="month 2 3 6" xfId="17190" xr:uid="{00000000-0005-0000-0000-0000B4350000}"/>
    <cellStyle name="month 2 3 6 2" xfId="29721" xr:uid="{00000000-0005-0000-0000-0000B5350000}"/>
    <cellStyle name="month 2 3 7" xfId="17151" xr:uid="{00000000-0005-0000-0000-0000B6350000}"/>
    <cellStyle name="month 2 3 7 2" xfId="29682" xr:uid="{00000000-0005-0000-0000-0000B7350000}"/>
    <cellStyle name="month 2 3 8" xfId="15977" xr:uid="{00000000-0005-0000-0000-0000B8350000}"/>
    <cellStyle name="month 2 3 8 2" xfId="28613" xr:uid="{00000000-0005-0000-0000-0000B9350000}"/>
    <cellStyle name="month 2 3 9" xfId="17277" xr:uid="{00000000-0005-0000-0000-0000BA350000}"/>
    <cellStyle name="month 2 3 9 2" xfId="29808" xr:uid="{00000000-0005-0000-0000-0000BB350000}"/>
    <cellStyle name="month 2 4" xfId="11511" xr:uid="{00000000-0005-0000-0000-0000BC350000}"/>
    <cellStyle name="month 2 4 10" xfId="17406" xr:uid="{00000000-0005-0000-0000-0000BD350000}"/>
    <cellStyle name="month 2 4 10 2" xfId="29937" xr:uid="{00000000-0005-0000-0000-0000BE350000}"/>
    <cellStyle name="month 2 4 11" xfId="12063" xr:uid="{00000000-0005-0000-0000-0000BF350000}"/>
    <cellStyle name="month 2 4 11 2" xfId="24808" xr:uid="{00000000-0005-0000-0000-0000C0350000}"/>
    <cellStyle name="month 2 4 12" xfId="17149" xr:uid="{00000000-0005-0000-0000-0000C1350000}"/>
    <cellStyle name="month 2 4 12 2" xfId="29680" xr:uid="{00000000-0005-0000-0000-0000C2350000}"/>
    <cellStyle name="month 2 4 13" xfId="24266" xr:uid="{00000000-0005-0000-0000-0000C3350000}"/>
    <cellStyle name="month 2 4 2" xfId="16797" xr:uid="{00000000-0005-0000-0000-0000C4350000}"/>
    <cellStyle name="month 2 4 2 2" xfId="29332" xr:uid="{00000000-0005-0000-0000-0000C5350000}"/>
    <cellStyle name="month 2 4 3" xfId="17359" xr:uid="{00000000-0005-0000-0000-0000C6350000}"/>
    <cellStyle name="month 2 4 3 2" xfId="29890" xr:uid="{00000000-0005-0000-0000-0000C7350000}"/>
    <cellStyle name="month 2 4 4" xfId="17209" xr:uid="{00000000-0005-0000-0000-0000C8350000}"/>
    <cellStyle name="month 2 4 4 2" xfId="29740" xr:uid="{00000000-0005-0000-0000-0000C9350000}"/>
    <cellStyle name="month 2 4 5" xfId="16824" xr:uid="{00000000-0005-0000-0000-0000CA350000}"/>
    <cellStyle name="month 2 4 5 2" xfId="29358" xr:uid="{00000000-0005-0000-0000-0000CB350000}"/>
    <cellStyle name="month 2 4 6" xfId="17200" xr:uid="{00000000-0005-0000-0000-0000CC350000}"/>
    <cellStyle name="month 2 4 6 2" xfId="29731" xr:uid="{00000000-0005-0000-0000-0000CD350000}"/>
    <cellStyle name="month 2 4 7" xfId="15986" xr:uid="{00000000-0005-0000-0000-0000CE350000}"/>
    <cellStyle name="month 2 4 7 2" xfId="28622" xr:uid="{00000000-0005-0000-0000-0000CF350000}"/>
    <cellStyle name="month 2 4 8" xfId="16105" xr:uid="{00000000-0005-0000-0000-0000D0350000}"/>
    <cellStyle name="month 2 4 8 2" xfId="28731" xr:uid="{00000000-0005-0000-0000-0000D1350000}"/>
    <cellStyle name="month 2 4 9" xfId="12096" xr:uid="{00000000-0005-0000-0000-0000D2350000}"/>
    <cellStyle name="month 2 4 9 2" xfId="24841" xr:uid="{00000000-0005-0000-0000-0000D3350000}"/>
    <cellStyle name="month 2 5" xfId="16567" xr:uid="{00000000-0005-0000-0000-0000D4350000}"/>
    <cellStyle name="month 2 5 2" xfId="29106" xr:uid="{00000000-0005-0000-0000-0000D5350000}"/>
    <cellStyle name="month 2 6" xfId="17236" xr:uid="{00000000-0005-0000-0000-0000D6350000}"/>
    <cellStyle name="month 2 6 2" xfId="29767" xr:uid="{00000000-0005-0000-0000-0000D7350000}"/>
    <cellStyle name="month 2 7" xfId="12079" xr:uid="{00000000-0005-0000-0000-0000D8350000}"/>
    <cellStyle name="month 2 7 2" xfId="24824" xr:uid="{00000000-0005-0000-0000-0000D9350000}"/>
    <cellStyle name="month 2 8" xfId="17252" xr:uid="{00000000-0005-0000-0000-0000DA350000}"/>
    <cellStyle name="month 2 8 2" xfId="29783" xr:uid="{00000000-0005-0000-0000-0000DB350000}"/>
    <cellStyle name="month 2 9" xfId="12354" xr:uid="{00000000-0005-0000-0000-0000DC350000}"/>
    <cellStyle name="month 2 9 2" xfId="25100" xr:uid="{00000000-0005-0000-0000-0000DD350000}"/>
    <cellStyle name="month 3" xfId="9525" xr:uid="{00000000-0005-0000-0000-0000DE350000}"/>
    <cellStyle name="month 3 10" xfId="12124" xr:uid="{00000000-0005-0000-0000-0000DF350000}"/>
    <cellStyle name="month 3 10 2" xfId="24869" xr:uid="{00000000-0005-0000-0000-0000E0350000}"/>
    <cellStyle name="month 3 2" xfId="11768" xr:uid="{00000000-0005-0000-0000-0000E1350000}"/>
    <cellStyle name="month 3 2 10" xfId="17265" xr:uid="{00000000-0005-0000-0000-0000E2350000}"/>
    <cellStyle name="month 3 2 10 2" xfId="29796" xr:uid="{00000000-0005-0000-0000-0000E3350000}"/>
    <cellStyle name="month 3 2 11" xfId="15966" xr:uid="{00000000-0005-0000-0000-0000E4350000}"/>
    <cellStyle name="month 3 2 11 2" xfId="28604" xr:uid="{00000000-0005-0000-0000-0000E5350000}"/>
    <cellStyle name="month 3 2 12" xfId="17229" xr:uid="{00000000-0005-0000-0000-0000E6350000}"/>
    <cellStyle name="month 3 2 12 2" xfId="29760" xr:uid="{00000000-0005-0000-0000-0000E7350000}"/>
    <cellStyle name="month 3 2 13" xfId="24518" xr:uid="{00000000-0005-0000-0000-0000E8350000}"/>
    <cellStyle name="month 3 2 2" xfId="17003" xr:uid="{00000000-0005-0000-0000-0000E9350000}"/>
    <cellStyle name="month 3 2 2 2" xfId="29536" xr:uid="{00000000-0005-0000-0000-0000EA350000}"/>
    <cellStyle name="month 3 2 3" xfId="17376" xr:uid="{00000000-0005-0000-0000-0000EB350000}"/>
    <cellStyle name="month 3 2 3 2" xfId="29907" xr:uid="{00000000-0005-0000-0000-0000EC350000}"/>
    <cellStyle name="month 3 2 4" xfId="16113" xr:uid="{00000000-0005-0000-0000-0000ED350000}"/>
    <cellStyle name="month 3 2 4 2" xfId="28736" xr:uid="{00000000-0005-0000-0000-0000EE350000}"/>
    <cellStyle name="month 3 2 5" xfId="17330" xr:uid="{00000000-0005-0000-0000-0000EF350000}"/>
    <cellStyle name="month 3 2 5 2" xfId="29861" xr:uid="{00000000-0005-0000-0000-0000F0350000}"/>
    <cellStyle name="month 3 2 6" xfId="12749" xr:uid="{00000000-0005-0000-0000-0000F1350000}"/>
    <cellStyle name="month 3 2 6 2" xfId="25495" xr:uid="{00000000-0005-0000-0000-0000F2350000}"/>
    <cellStyle name="month 3 2 7" xfId="12269" xr:uid="{00000000-0005-0000-0000-0000F3350000}"/>
    <cellStyle name="month 3 2 7 2" xfId="25015" xr:uid="{00000000-0005-0000-0000-0000F4350000}"/>
    <cellStyle name="month 3 2 8" xfId="17034" xr:uid="{00000000-0005-0000-0000-0000F5350000}"/>
    <cellStyle name="month 3 2 8 2" xfId="29566" xr:uid="{00000000-0005-0000-0000-0000F6350000}"/>
    <cellStyle name="month 3 2 9" xfId="17350" xr:uid="{00000000-0005-0000-0000-0000F7350000}"/>
    <cellStyle name="month 3 2 9 2" xfId="29881" xr:uid="{00000000-0005-0000-0000-0000F8350000}"/>
    <cellStyle name="month 3 3" xfId="6886" xr:uid="{00000000-0005-0000-0000-0000F9350000}"/>
    <cellStyle name="month 3 3 10" xfId="17319" xr:uid="{00000000-0005-0000-0000-0000FA350000}"/>
    <cellStyle name="month 3 3 10 2" xfId="29850" xr:uid="{00000000-0005-0000-0000-0000FB350000}"/>
    <cellStyle name="month 3 3 11" xfId="12685" xr:uid="{00000000-0005-0000-0000-0000FC350000}"/>
    <cellStyle name="month 3 3 11 2" xfId="25431" xr:uid="{00000000-0005-0000-0000-0000FD350000}"/>
    <cellStyle name="month 3 3 12" xfId="17247" xr:uid="{00000000-0005-0000-0000-0000FE350000}"/>
    <cellStyle name="month 3 3 12 2" xfId="29778" xr:uid="{00000000-0005-0000-0000-0000FF350000}"/>
    <cellStyle name="month 3 3 13" xfId="21617" xr:uid="{00000000-0005-0000-0000-000000360000}"/>
    <cellStyle name="month 3 3 2" xfId="13438" xr:uid="{00000000-0005-0000-0000-000001360000}"/>
    <cellStyle name="month 3 3 2 2" xfId="26173" xr:uid="{00000000-0005-0000-0000-000002360000}"/>
    <cellStyle name="month 3 3 3" xfId="12078" xr:uid="{00000000-0005-0000-0000-000003360000}"/>
    <cellStyle name="month 3 3 3 2" xfId="24823" xr:uid="{00000000-0005-0000-0000-000004360000}"/>
    <cellStyle name="month 3 3 4" xfId="12353" xr:uid="{00000000-0005-0000-0000-000005360000}"/>
    <cellStyle name="month 3 3 4 2" xfId="25099" xr:uid="{00000000-0005-0000-0000-000006360000}"/>
    <cellStyle name="month 3 3 5" xfId="12975" xr:uid="{00000000-0005-0000-0000-000007360000}"/>
    <cellStyle name="month 3 3 5 2" xfId="25721" xr:uid="{00000000-0005-0000-0000-000008360000}"/>
    <cellStyle name="month 3 3 6" xfId="12283" xr:uid="{00000000-0005-0000-0000-000009360000}"/>
    <cellStyle name="month 3 3 6 2" xfId="25029" xr:uid="{00000000-0005-0000-0000-00000A360000}"/>
    <cellStyle name="month 3 3 7" xfId="12257" xr:uid="{00000000-0005-0000-0000-00000B360000}"/>
    <cellStyle name="month 3 3 7 2" xfId="25003" xr:uid="{00000000-0005-0000-0000-00000C360000}"/>
    <cellStyle name="month 3 3 8" xfId="17231" xr:uid="{00000000-0005-0000-0000-00000D360000}"/>
    <cellStyle name="month 3 3 8 2" xfId="29762" xr:uid="{00000000-0005-0000-0000-00000E360000}"/>
    <cellStyle name="month 3 3 9" xfId="17327" xr:uid="{00000000-0005-0000-0000-00000F360000}"/>
    <cellStyle name="month 3 3 9 2" xfId="29858" xr:uid="{00000000-0005-0000-0000-000010360000}"/>
    <cellStyle name="month 3 4" xfId="17249" xr:uid="{00000000-0005-0000-0000-000011360000}"/>
    <cellStyle name="month 3 4 2" xfId="29780" xr:uid="{00000000-0005-0000-0000-000012360000}"/>
    <cellStyle name="month 3 5" xfId="17269" xr:uid="{00000000-0005-0000-0000-000013360000}"/>
    <cellStyle name="month 3 5 2" xfId="29800" xr:uid="{00000000-0005-0000-0000-000014360000}"/>
    <cellStyle name="month 3 6" xfId="12603" xr:uid="{00000000-0005-0000-0000-000015360000}"/>
    <cellStyle name="month 3 6 2" xfId="25349" xr:uid="{00000000-0005-0000-0000-000016360000}"/>
    <cellStyle name="month 3 7" xfId="12097" xr:uid="{00000000-0005-0000-0000-000017360000}"/>
    <cellStyle name="month 3 7 2" xfId="24842" xr:uid="{00000000-0005-0000-0000-000018360000}"/>
    <cellStyle name="month 3 8" xfId="16112" xr:uid="{00000000-0005-0000-0000-000019360000}"/>
    <cellStyle name="month 3 8 2" xfId="28735" xr:uid="{00000000-0005-0000-0000-00001A360000}"/>
    <cellStyle name="month 3 9" xfId="12987" xr:uid="{00000000-0005-0000-0000-00001B360000}"/>
    <cellStyle name="month 3 9 2" xfId="25733" xr:uid="{00000000-0005-0000-0000-00001C360000}"/>
    <cellStyle name="month 4" xfId="7673" xr:uid="{00000000-0005-0000-0000-00001D360000}"/>
    <cellStyle name="month 4 10" xfId="17410" xr:uid="{00000000-0005-0000-0000-00001E360000}"/>
    <cellStyle name="month 4 10 2" xfId="29941" xr:uid="{00000000-0005-0000-0000-00001F360000}"/>
    <cellStyle name="month 4 11" xfId="17415" xr:uid="{00000000-0005-0000-0000-000020360000}"/>
    <cellStyle name="month 4 11 2" xfId="29946" xr:uid="{00000000-0005-0000-0000-000021360000}"/>
    <cellStyle name="month 4 12" xfId="12243" xr:uid="{00000000-0005-0000-0000-000022360000}"/>
    <cellStyle name="month 4 12 2" xfId="24989" xr:uid="{00000000-0005-0000-0000-000023360000}"/>
    <cellStyle name="month 4 2" xfId="14175" xr:uid="{00000000-0005-0000-0000-000024360000}"/>
    <cellStyle name="month 4 2 2" xfId="26903" xr:uid="{00000000-0005-0000-0000-000025360000}"/>
    <cellStyle name="month 4 3" xfId="17157" xr:uid="{00000000-0005-0000-0000-000026360000}"/>
    <cellStyle name="month 4 3 2" xfId="29688" xr:uid="{00000000-0005-0000-0000-000027360000}"/>
    <cellStyle name="month 4 4" xfId="12073" xr:uid="{00000000-0005-0000-0000-000028360000}"/>
    <cellStyle name="month 4 4 2" xfId="24818" xr:uid="{00000000-0005-0000-0000-000029360000}"/>
    <cellStyle name="month 4 5" xfId="17396" xr:uid="{00000000-0005-0000-0000-00002A360000}"/>
    <cellStyle name="month 4 5 2" xfId="29927" xr:uid="{00000000-0005-0000-0000-00002B360000}"/>
    <cellStyle name="month 4 6" xfId="17401" xr:uid="{00000000-0005-0000-0000-00002C360000}"/>
    <cellStyle name="month 4 6 2" xfId="29932" xr:uid="{00000000-0005-0000-0000-00002D360000}"/>
    <cellStyle name="month 4 7" xfId="17299" xr:uid="{00000000-0005-0000-0000-00002E360000}"/>
    <cellStyle name="month 4 7 2" xfId="29830" xr:uid="{00000000-0005-0000-0000-00002F360000}"/>
    <cellStyle name="month 4 8" xfId="17343" xr:uid="{00000000-0005-0000-0000-000030360000}"/>
    <cellStyle name="month 4 8 2" xfId="29874" xr:uid="{00000000-0005-0000-0000-000031360000}"/>
    <cellStyle name="month 4 9" xfId="17354" xr:uid="{00000000-0005-0000-0000-000032360000}"/>
    <cellStyle name="month 4 9 2" xfId="29885" xr:uid="{00000000-0005-0000-0000-000033360000}"/>
    <cellStyle name="month 5" xfId="11477" xr:uid="{00000000-0005-0000-0000-000034360000}"/>
    <cellStyle name="month 5 10" xfId="15960" xr:uid="{00000000-0005-0000-0000-000035360000}"/>
    <cellStyle name="month 5 10 2" xfId="28600" xr:uid="{00000000-0005-0000-0000-000036360000}"/>
    <cellStyle name="month 5 11" xfId="17272" xr:uid="{00000000-0005-0000-0000-000037360000}"/>
    <cellStyle name="month 5 11 2" xfId="29803" xr:uid="{00000000-0005-0000-0000-000038360000}"/>
    <cellStyle name="month 5 12" xfId="17285" xr:uid="{00000000-0005-0000-0000-000039360000}"/>
    <cellStyle name="month 5 12 2" xfId="29816" xr:uid="{00000000-0005-0000-0000-00003A360000}"/>
    <cellStyle name="month 5 13" xfId="24232" xr:uid="{00000000-0005-0000-0000-00003B360000}"/>
    <cellStyle name="month 5 2" xfId="16771" xr:uid="{00000000-0005-0000-0000-00003C360000}"/>
    <cellStyle name="month 5 2 2" xfId="29306" xr:uid="{00000000-0005-0000-0000-00003D360000}"/>
    <cellStyle name="month 5 3" xfId="17355" xr:uid="{00000000-0005-0000-0000-00003E360000}"/>
    <cellStyle name="month 5 3 2" xfId="29886" xr:uid="{00000000-0005-0000-0000-00003F360000}"/>
    <cellStyle name="month 5 4" xfId="17210" xr:uid="{00000000-0005-0000-0000-000040360000}"/>
    <cellStyle name="month 5 4 2" xfId="29741" xr:uid="{00000000-0005-0000-0000-000041360000}"/>
    <cellStyle name="month 5 5" xfId="15147" xr:uid="{00000000-0005-0000-0000-000042360000}"/>
    <cellStyle name="month 5 5 2" xfId="27815" xr:uid="{00000000-0005-0000-0000-000043360000}"/>
    <cellStyle name="month 5 6" xfId="17150" xr:uid="{00000000-0005-0000-0000-000044360000}"/>
    <cellStyle name="month 5 6 2" xfId="29681" xr:uid="{00000000-0005-0000-0000-000045360000}"/>
    <cellStyle name="month 5 7" xfId="12990" xr:uid="{00000000-0005-0000-0000-000046360000}"/>
    <cellStyle name="month 5 7 2" xfId="25736" xr:uid="{00000000-0005-0000-0000-000047360000}"/>
    <cellStyle name="month 5 8" xfId="12740" xr:uid="{00000000-0005-0000-0000-000048360000}"/>
    <cellStyle name="month 5 8 2" xfId="25486" xr:uid="{00000000-0005-0000-0000-000049360000}"/>
    <cellStyle name="month 5 9" xfId="15964" xr:uid="{00000000-0005-0000-0000-00004A360000}"/>
    <cellStyle name="month 5 9 2" xfId="28603" xr:uid="{00000000-0005-0000-0000-00004B360000}"/>
    <cellStyle name="month 6" xfId="12245" xr:uid="{00000000-0005-0000-0000-00004C360000}"/>
    <cellStyle name="month 6 2" xfId="24991" xr:uid="{00000000-0005-0000-0000-00004D360000}"/>
    <cellStyle name="month 7" xfId="17260" xr:uid="{00000000-0005-0000-0000-00004E360000}"/>
    <cellStyle name="month 7 2" xfId="29791" xr:uid="{00000000-0005-0000-0000-00004F360000}"/>
    <cellStyle name="month 8" xfId="17204" xr:uid="{00000000-0005-0000-0000-000050360000}"/>
    <cellStyle name="month 8 2" xfId="29735" xr:uid="{00000000-0005-0000-0000-000051360000}"/>
    <cellStyle name="month 9" xfId="17187" xr:uid="{00000000-0005-0000-0000-000052360000}"/>
    <cellStyle name="month 9 2" xfId="29718" xr:uid="{00000000-0005-0000-0000-000053360000}"/>
    <cellStyle name="Multiple" xfId="6134" xr:uid="{00000000-0005-0000-0000-000054360000}"/>
    <cellStyle name="MultipleBelow" xfId="6135" xr:uid="{00000000-0005-0000-0000-000055360000}"/>
    <cellStyle name="Neutral" xfId="658" builtinId="28" customBuiltin="1"/>
    <cellStyle name="Neutral 10" xfId="2831" xr:uid="{00000000-0005-0000-0000-000057360000}"/>
    <cellStyle name="Neutral 10 2" xfId="37180" xr:uid="{00000000-0005-0000-0000-000058360000}"/>
    <cellStyle name="Neutral 11" xfId="2832" xr:uid="{00000000-0005-0000-0000-000059360000}"/>
    <cellStyle name="Neutral 11 2" xfId="37181" xr:uid="{00000000-0005-0000-0000-00005A360000}"/>
    <cellStyle name="Neutral 12" xfId="2833" xr:uid="{00000000-0005-0000-0000-00005B360000}"/>
    <cellStyle name="Neutral 12 2" xfId="37182" xr:uid="{00000000-0005-0000-0000-00005C360000}"/>
    <cellStyle name="Neutral 13" xfId="37183" xr:uid="{00000000-0005-0000-0000-00005D360000}"/>
    <cellStyle name="Neutral 14" xfId="37184" xr:uid="{00000000-0005-0000-0000-00005E360000}"/>
    <cellStyle name="Neutral 15" xfId="37185" xr:uid="{00000000-0005-0000-0000-00005F360000}"/>
    <cellStyle name="Neutral 16" xfId="37186" xr:uid="{00000000-0005-0000-0000-000060360000}"/>
    <cellStyle name="Neutral 17" xfId="37187" xr:uid="{00000000-0005-0000-0000-000061360000}"/>
    <cellStyle name="Neutral 2" xfId="1023" xr:uid="{00000000-0005-0000-0000-000062360000}"/>
    <cellStyle name="Neutral 2 2" xfId="1268" xr:uid="{00000000-0005-0000-0000-000063360000}"/>
    <cellStyle name="Neutral 2 2 2" xfId="2835" xr:uid="{00000000-0005-0000-0000-000064360000}"/>
    <cellStyle name="Neutral 2 3" xfId="2836" xr:uid="{00000000-0005-0000-0000-000065360000}"/>
    <cellStyle name="Neutral 2 4" xfId="4661" xr:uid="{00000000-0005-0000-0000-000066360000}"/>
    <cellStyle name="Neutral 2 4 2" xfId="10458" xr:uid="{00000000-0005-0000-0000-000067360000}"/>
    <cellStyle name="Neutral 2 5" xfId="9975" xr:uid="{00000000-0005-0000-0000-000068360000}"/>
    <cellStyle name="Neutral 2 6" xfId="17836" xr:uid="{00000000-0005-0000-0000-000069360000}"/>
    <cellStyle name="Neutral 2 7" xfId="37188" xr:uid="{00000000-0005-0000-0000-00006A360000}"/>
    <cellStyle name="Neutral 2 8" xfId="2834" xr:uid="{00000000-0005-0000-0000-00006B360000}"/>
    <cellStyle name="Neutral 3" xfId="1024" xr:uid="{00000000-0005-0000-0000-00006C360000}"/>
    <cellStyle name="Neutral 3 2" xfId="2838" xr:uid="{00000000-0005-0000-0000-00006D360000}"/>
    <cellStyle name="Neutral 3 3" xfId="4662" xr:uid="{00000000-0005-0000-0000-00006E360000}"/>
    <cellStyle name="Neutral 3 3 2" xfId="10460" xr:uid="{00000000-0005-0000-0000-00006F360000}"/>
    <cellStyle name="Neutral 3 4" xfId="9976" xr:uid="{00000000-0005-0000-0000-000070360000}"/>
    <cellStyle name="Neutral 3 5" xfId="17837" xr:uid="{00000000-0005-0000-0000-000071360000}"/>
    <cellStyle name="Neutral 3 6" xfId="37189" xr:uid="{00000000-0005-0000-0000-000072360000}"/>
    <cellStyle name="Neutral 3 7" xfId="2837" xr:uid="{00000000-0005-0000-0000-000073360000}"/>
    <cellStyle name="Neutral 4" xfId="1025" xr:uid="{00000000-0005-0000-0000-000074360000}"/>
    <cellStyle name="Neutral 4 2" xfId="2840" xr:uid="{00000000-0005-0000-0000-000075360000}"/>
    <cellStyle name="Neutral 4 3" xfId="4663" xr:uid="{00000000-0005-0000-0000-000076360000}"/>
    <cellStyle name="Neutral 4 3 2" xfId="10461" xr:uid="{00000000-0005-0000-0000-000077360000}"/>
    <cellStyle name="Neutral 4 4" xfId="9977" xr:uid="{00000000-0005-0000-0000-000078360000}"/>
    <cellStyle name="Neutral 4 5" xfId="17838" xr:uid="{00000000-0005-0000-0000-000079360000}"/>
    <cellStyle name="Neutral 4 6" xfId="37190" xr:uid="{00000000-0005-0000-0000-00007A360000}"/>
    <cellStyle name="Neutral 4 7" xfId="2839" xr:uid="{00000000-0005-0000-0000-00007B360000}"/>
    <cellStyle name="Neutral 5" xfId="1026" xr:uid="{00000000-0005-0000-0000-00007C360000}"/>
    <cellStyle name="Neutral 5 2" xfId="4664" xr:uid="{00000000-0005-0000-0000-00007D360000}"/>
    <cellStyle name="Neutral 5 2 2" xfId="10463" xr:uid="{00000000-0005-0000-0000-00007E360000}"/>
    <cellStyle name="Neutral 5 3" xfId="9978" xr:uid="{00000000-0005-0000-0000-00007F360000}"/>
    <cellStyle name="Neutral 5 4" xfId="17839" xr:uid="{00000000-0005-0000-0000-000080360000}"/>
    <cellStyle name="Neutral 5 5" xfId="37191" xr:uid="{00000000-0005-0000-0000-000081360000}"/>
    <cellStyle name="Neutral 5 6" xfId="2841" xr:uid="{00000000-0005-0000-0000-000082360000}"/>
    <cellStyle name="Neutral 6" xfId="2842" xr:uid="{00000000-0005-0000-0000-000083360000}"/>
    <cellStyle name="Neutral 6 2" xfId="37192" xr:uid="{00000000-0005-0000-0000-000084360000}"/>
    <cellStyle name="Neutral 7" xfId="2843" xr:uid="{00000000-0005-0000-0000-000085360000}"/>
    <cellStyle name="Neutral 7 2" xfId="37193" xr:uid="{00000000-0005-0000-0000-000086360000}"/>
    <cellStyle name="Neutral 8" xfId="2844" xr:uid="{00000000-0005-0000-0000-000087360000}"/>
    <cellStyle name="Neutral 8 2" xfId="37194" xr:uid="{00000000-0005-0000-0000-000088360000}"/>
    <cellStyle name="Neutral 9" xfId="2845" xr:uid="{00000000-0005-0000-0000-000089360000}"/>
    <cellStyle name="Neutral 9 2" xfId="37195" xr:uid="{00000000-0005-0000-0000-00008A360000}"/>
    <cellStyle name="New Times Roman" xfId="4665" xr:uid="{00000000-0005-0000-0000-00008B360000}"/>
    <cellStyle name="Nɯrmal_Consulting" xfId="4666" xr:uid="{00000000-0005-0000-0000-00008C360000}"/>
    <cellStyle name="no dec" xfId="4667" xr:uid="{00000000-0005-0000-0000-00008D360000}"/>
    <cellStyle name="Normal" xfId="0" builtinId="0"/>
    <cellStyle name="Normal - Style1" xfId="4668" xr:uid="{00000000-0005-0000-0000-00008F360000}"/>
    <cellStyle name="Normal - Style1 2" xfId="6284" xr:uid="{00000000-0005-0000-0000-000090360000}"/>
    <cellStyle name="Normal - Style2" xfId="4669" xr:uid="{00000000-0005-0000-0000-000091360000}"/>
    <cellStyle name="Normal - Style3" xfId="4670" xr:uid="{00000000-0005-0000-0000-000092360000}"/>
    <cellStyle name="Normal - Style4" xfId="4671" xr:uid="{00000000-0005-0000-0000-000093360000}"/>
    <cellStyle name="Normal - Style5" xfId="4672" xr:uid="{00000000-0005-0000-0000-000094360000}"/>
    <cellStyle name="Normal - Style6" xfId="4673" xr:uid="{00000000-0005-0000-0000-000095360000}"/>
    <cellStyle name="Normal - Style7" xfId="4674" xr:uid="{00000000-0005-0000-0000-000096360000}"/>
    <cellStyle name="Normal - Style8" xfId="4675" xr:uid="{00000000-0005-0000-0000-000097360000}"/>
    <cellStyle name="Normal 10" xfId="283" xr:uid="{00000000-0005-0000-0000-000098360000}"/>
    <cellStyle name="Normal 10 10" xfId="4677" xr:uid="{00000000-0005-0000-0000-000099360000}"/>
    <cellStyle name="Normal 10 10 2" xfId="7995" xr:uid="{00000000-0005-0000-0000-00009A360000}"/>
    <cellStyle name="Normal 10 10 2 2" xfId="14484" xr:uid="{00000000-0005-0000-0000-00009B360000}"/>
    <cellStyle name="Normal 10 10 2 2 2" xfId="27169" xr:uid="{00000000-0005-0000-0000-00009C360000}"/>
    <cellStyle name="Normal 10 10 2 3" xfId="19261" xr:uid="{00000000-0005-0000-0000-00009D360000}"/>
    <cellStyle name="Normal 10 10 2 4" xfId="32378" xr:uid="{00000000-0005-0000-0000-00009E360000}"/>
    <cellStyle name="Normal 10 10 2 5" xfId="35389" xr:uid="{00000000-0005-0000-0000-00009F360000}"/>
    <cellStyle name="Normal 10 10 3" xfId="8919" xr:uid="{00000000-0005-0000-0000-0000A0360000}"/>
    <cellStyle name="Normal 10 10 3 2" xfId="15326" xr:uid="{00000000-0005-0000-0000-0000A1360000}"/>
    <cellStyle name="Normal 10 10 3 2 2" xfId="27978" xr:uid="{00000000-0005-0000-0000-0000A2360000}"/>
    <cellStyle name="Normal 10 10 3 3" xfId="22943" xr:uid="{00000000-0005-0000-0000-0000A3360000}"/>
    <cellStyle name="Normal 10 10 4" xfId="6930" xr:uid="{00000000-0005-0000-0000-0000A4360000}"/>
    <cellStyle name="Normal 10 10 4 2" xfId="13469" xr:uid="{00000000-0005-0000-0000-0000A5360000}"/>
    <cellStyle name="Normal 10 10 4 2 2" xfId="26200" xr:uid="{00000000-0005-0000-0000-0000A6360000}"/>
    <cellStyle name="Normal 10 10 4 3" xfId="21657" xr:uid="{00000000-0005-0000-0000-0000A7360000}"/>
    <cellStyle name="Normal 10 10 5" xfId="12370" xr:uid="{00000000-0005-0000-0000-0000A8360000}"/>
    <cellStyle name="Normal 10 10 5 2" xfId="25116" xr:uid="{00000000-0005-0000-0000-0000A9360000}"/>
    <cellStyle name="Normal 10 10 6" xfId="17840" xr:uid="{00000000-0005-0000-0000-0000AA360000}"/>
    <cellStyle name="Normal 10 10 7" xfId="31191" xr:uid="{00000000-0005-0000-0000-0000AB360000}"/>
    <cellStyle name="Normal 10 10 8" xfId="34532" xr:uid="{00000000-0005-0000-0000-0000AC360000}"/>
    <cellStyle name="Normal 10 11" xfId="4678" xr:uid="{00000000-0005-0000-0000-0000AD360000}"/>
    <cellStyle name="Normal 10 11 2" xfId="7996" xr:uid="{00000000-0005-0000-0000-0000AE360000}"/>
    <cellStyle name="Normal 10 11 2 2" xfId="14485" xr:uid="{00000000-0005-0000-0000-0000AF360000}"/>
    <cellStyle name="Normal 10 11 2 2 2" xfId="27170" xr:uid="{00000000-0005-0000-0000-0000B0360000}"/>
    <cellStyle name="Normal 10 11 2 3" xfId="19262" xr:uid="{00000000-0005-0000-0000-0000B1360000}"/>
    <cellStyle name="Normal 10 11 2 4" xfId="32379" xr:uid="{00000000-0005-0000-0000-0000B2360000}"/>
    <cellStyle name="Normal 10 11 2 5" xfId="35390" xr:uid="{00000000-0005-0000-0000-0000B3360000}"/>
    <cellStyle name="Normal 10 11 3" xfId="8920" xr:uid="{00000000-0005-0000-0000-0000B4360000}"/>
    <cellStyle name="Normal 10 11 3 2" xfId="15327" xr:uid="{00000000-0005-0000-0000-0000B5360000}"/>
    <cellStyle name="Normal 10 11 3 2 2" xfId="27979" xr:uid="{00000000-0005-0000-0000-0000B6360000}"/>
    <cellStyle name="Normal 10 11 3 3" xfId="22944" xr:uid="{00000000-0005-0000-0000-0000B7360000}"/>
    <cellStyle name="Normal 10 11 4" xfId="6931" xr:uid="{00000000-0005-0000-0000-0000B8360000}"/>
    <cellStyle name="Normal 10 11 4 2" xfId="13470" xr:uid="{00000000-0005-0000-0000-0000B9360000}"/>
    <cellStyle name="Normal 10 11 4 2 2" xfId="26201" xr:uid="{00000000-0005-0000-0000-0000BA360000}"/>
    <cellStyle name="Normal 10 11 4 3" xfId="21658" xr:uid="{00000000-0005-0000-0000-0000BB360000}"/>
    <cellStyle name="Normal 10 11 5" xfId="12371" xr:uid="{00000000-0005-0000-0000-0000BC360000}"/>
    <cellStyle name="Normal 10 11 5 2" xfId="25117" xr:uid="{00000000-0005-0000-0000-0000BD360000}"/>
    <cellStyle name="Normal 10 11 6" xfId="17841" xr:uid="{00000000-0005-0000-0000-0000BE360000}"/>
    <cellStyle name="Normal 10 11 7" xfId="31192" xr:uid="{00000000-0005-0000-0000-0000BF360000}"/>
    <cellStyle name="Normal 10 11 8" xfId="34533" xr:uid="{00000000-0005-0000-0000-0000C0360000}"/>
    <cellStyle name="Normal 10 12" xfId="4679" xr:uid="{00000000-0005-0000-0000-0000C1360000}"/>
    <cellStyle name="Normal 10 12 2" xfId="7997" xr:uid="{00000000-0005-0000-0000-0000C2360000}"/>
    <cellStyle name="Normal 10 12 2 2" xfId="14486" xr:uid="{00000000-0005-0000-0000-0000C3360000}"/>
    <cellStyle name="Normal 10 12 2 2 2" xfId="27171" xr:uid="{00000000-0005-0000-0000-0000C4360000}"/>
    <cellStyle name="Normal 10 12 2 3" xfId="19263" xr:uid="{00000000-0005-0000-0000-0000C5360000}"/>
    <cellStyle name="Normal 10 12 2 4" xfId="32380" xr:uid="{00000000-0005-0000-0000-0000C6360000}"/>
    <cellStyle name="Normal 10 12 2 5" xfId="35391" xr:uid="{00000000-0005-0000-0000-0000C7360000}"/>
    <cellStyle name="Normal 10 12 3" xfId="8921" xr:uid="{00000000-0005-0000-0000-0000C8360000}"/>
    <cellStyle name="Normal 10 12 3 2" xfId="15328" xr:uid="{00000000-0005-0000-0000-0000C9360000}"/>
    <cellStyle name="Normal 10 12 3 2 2" xfId="27980" xr:uid="{00000000-0005-0000-0000-0000CA360000}"/>
    <cellStyle name="Normal 10 12 3 3" xfId="22945" xr:uid="{00000000-0005-0000-0000-0000CB360000}"/>
    <cellStyle name="Normal 10 12 4" xfId="6932" xr:uid="{00000000-0005-0000-0000-0000CC360000}"/>
    <cellStyle name="Normal 10 12 4 2" xfId="13471" xr:uid="{00000000-0005-0000-0000-0000CD360000}"/>
    <cellStyle name="Normal 10 12 4 2 2" xfId="26202" xr:uid="{00000000-0005-0000-0000-0000CE360000}"/>
    <cellStyle name="Normal 10 12 4 3" xfId="21659" xr:uid="{00000000-0005-0000-0000-0000CF360000}"/>
    <cellStyle name="Normal 10 12 5" xfId="12372" xr:uid="{00000000-0005-0000-0000-0000D0360000}"/>
    <cellStyle name="Normal 10 12 5 2" xfId="25118" xr:uid="{00000000-0005-0000-0000-0000D1360000}"/>
    <cellStyle name="Normal 10 12 6" xfId="17842" xr:uid="{00000000-0005-0000-0000-0000D2360000}"/>
    <cellStyle name="Normal 10 12 7" xfId="31193" xr:uid="{00000000-0005-0000-0000-0000D3360000}"/>
    <cellStyle name="Normal 10 12 8" xfId="34534" xr:uid="{00000000-0005-0000-0000-0000D4360000}"/>
    <cellStyle name="Normal 10 13" xfId="4680" xr:uid="{00000000-0005-0000-0000-0000D5360000}"/>
    <cellStyle name="Normal 10 13 2" xfId="7998" xr:uid="{00000000-0005-0000-0000-0000D6360000}"/>
    <cellStyle name="Normal 10 13 2 2" xfId="14487" xr:uid="{00000000-0005-0000-0000-0000D7360000}"/>
    <cellStyle name="Normal 10 13 2 2 2" xfId="27172" xr:uid="{00000000-0005-0000-0000-0000D8360000}"/>
    <cellStyle name="Normal 10 13 2 3" xfId="19264" xr:uid="{00000000-0005-0000-0000-0000D9360000}"/>
    <cellStyle name="Normal 10 13 2 4" xfId="32381" xr:uid="{00000000-0005-0000-0000-0000DA360000}"/>
    <cellStyle name="Normal 10 13 2 5" xfId="35392" xr:uid="{00000000-0005-0000-0000-0000DB360000}"/>
    <cellStyle name="Normal 10 13 3" xfId="8922" xr:uid="{00000000-0005-0000-0000-0000DC360000}"/>
    <cellStyle name="Normal 10 13 3 2" xfId="15329" xr:uid="{00000000-0005-0000-0000-0000DD360000}"/>
    <cellStyle name="Normal 10 13 3 2 2" xfId="27981" xr:uid="{00000000-0005-0000-0000-0000DE360000}"/>
    <cellStyle name="Normal 10 13 3 3" xfId="22946" xr:uid="{00000000-0005-0000-0000-0000DF360000}"/>
    <cellStyle name="Normal 10 13 4" xfId="6933" xr:uid="{00000000-0005-0000-0000-0000E0360000}"/>
    <cellStyle name="Normal 10 13 4 2" xfId="13472" xr:uid="{00000000-0005-0000-0000-0000E1360000}"/>
    <cellStyle name="Normal 10 13 4 2 2" xfId="26203" xr:uid="{00000000-0005-0000-0000-0000E2360000}"/>
    <cellStyle name="Normal 10 13 4 3" xfId="21660" xr:uid="{00000000-0005-0000-0000-0000E3360000}"/>
    <cellStyle name="Normal 10 13 5" xfId="12373" xr:uid="{00000000-0005-0000-0000-0000E4360000}"/>
    <cellStyle name="Normal 10 13 5 2" xfId="25119" xr:uid="{00000000-0005-0000-0000-0000E5360000}"/>
    <cellStyle name="Normal 10 13 6" xfId="17843" xr:uid="{00000000-0005-0000-0000-0000E6360000}"/>
    <cellStyle name="Normal 10 13 7" xfId="31194" xr:uid="{00000000-0005-0000-0000-0000E7360000}"/>
    <cellStyle name="Normal 10 13 8" xfId="34535" xr:uid="{00000000-0005-0000-0000-0000E8360000}"/>
    <cellStyle name="Normal 10 14" xfId="4681" xr:uid="{00000000-0005-0000-0000-0000E9360000}"/>
    <cellStyle name="Normal 10 14 2" xfId="7999" xr:uid="{00000000-0005-0000-0000-0000EA360000}"/>
    <cellStyle name="Normal 10 14 2 2" xfId="14488" xr:uid="{00000000-0005-0000-0000-0000EB360000}"/>
    <cellStyle name="Normal 10 14 2 2 2" xfId="27173" xr:uid="{00000000-0005-0000-0000-0000EC360000}"/>
    <cellStyle name="Normal 10 14 2 3" xfId="19265" xr:uid="{00000000-0005-0000-0000-0000ED360000}"/>
    <cellStyle name="Normal 10 14 2 4" xfId="32382" xr:uid="{00000000-0005-0000-0000-0000EE360000}"/>
    <cellStyle name="Normal 10 14 2 5" xfId="35393" xr:uid="{00000000-0005-0000-0000-0000EF360000}"/>
    <cellStyle name="Normal 10 14 3" xfId="8923" xr:uid="{00000000-0005-0000-0000-0000F0360000}"/>
    <cellStyle name="Normal 10 14 3 2" xfId="15330" xr:uid="{00000000-0005-0000-0000-0000F1360000}"/>
    <cellStyle name="Normal 10 14 3 2 2" xfId="27982" xr:uid="{00000000-0005-0000-0000-0000F2360000}"/>
    <cellStyle name="Normal 10 14 3 3" xfId="22947" xr:uid="{00000000-0005-0000-0000-0000F3360000}"/>
    <cellStyle name="Normal 10 14 4" xfId="6934" xr:uid="{00000000-0005-0000-0000-0000F4360000}"/>
    <cellStyle name="Normal 10 14 4 2" xfId="13473" xr:uid="{00000000-0005-0000-0000-0000F5360000}"/>
    <cellStyle name="Normal 10 14 4 2 2" xfId="26204" xr:uid="{00000000-0005-0000-0000-0000F6360000}"/>
    <cellStyle name="Normal 10 14 4 3" xfId="21661" xr:uid="{00000000-0005-0000-0000-0000F7360000}"/>
    <cellStyle name="Normal 10 14 5" xfId="12374" xr:uid="{00000000-0005-0000-0000-0000F8360000}"/>
    <cellStyle name="Normal 10 14 5 2" xfId="25120" xr:uid="{00000000-0005-0000-0000-0000F9360000}"/>
    <cellStyle name="Normal 10 14 6" xfId="17844" xr:uid="{00000000-0005-0000-0000-0000FA360000}"/>
    <cellStyle name="Normal 10 14 7" xfId="31195" xr:uid="{00000000-0005-0000-0000-0000FB360000}"/>
    <cellStyle name="Normal 10 14 8" xfId="34536" xr:uid="{00000000-0005-0000-0000-0000FC360000}"/>
    <cellStyle name="Normal 10 15" xfId="4682" xr:uid="{00000000-0005-0000-0000-0000FD360000}"/>
    <cellStyle name="Normal 10 15 2" xfId="8000" xr:uid="{00000000-0005-0000-0000-0000FE360000}"/>
    <cellStyle name="Normal 10 15 2 2" xfId="14489" xr:uid="{00000000-0005-0000-0000-0000FF360000}"/>
    <cellStyle name="Normal 10 15 2 2 2" xfId="27174" xr:uid="{00000000-0005-0000-0000-000000370000}"/>
    <cellStyle name="Normal 10 15 2 3" xfId="19266" xr:uid="{00000000-0005-0000-0000-000001370000}"/>
    <cellStyle name="Normal 10 15 2 4" xfId="32383" xr:uid="{00000000-0005-0000-0000-000002370000}"/>
    <cellStyle name="Normal 10 15 2 5" xfId="35394" xr:uid="{00000000-0005-0000-0000-000003370000}"/>
    <cellStyle name="Normal 10 15 3" xfId="8924" xr:uid="{00000000-0005-0000-0000-000004370000}"/>
    <cellStyle name="Normal 10 15 3 2" xfId="15331" xr:uid="{00000000-0005-0000-0000-000005370000}"/>
    <cellStyle name="Normal 10 15 3 2 2" xfId="27983" xr:uid="{00000000-0005-0000-0000-000006370000}"/>
    <cellStyle name="Normal 10 15 3 3" xfId="22948" xr:uid="{00000000-0005-0000-0000-000007370000}"/>
    <cellStyle name="Normal 10 15 4" xfId="6935" xr:uid="{00000000-0005-0000-0000-000008370000}"/>
    <cellStyle name="Normal 10 15 4 2" xfId="13474" xr:uid="{00000000-0005-0000-0000-000009370000}"/>
    <cellStyle name="Normal 10 15 4 2 2" xfId="26205" xr:uid="{00000000-0005-0000-0000-00000A370000}"/>
    <cellStyle name="Normal 10 15 4 3" xfId="21662" xr:uid="{00000000-0005-0000-0000-00000B370000}"/>
    <cellStyle name="Normal 10 15 5" xfId="12375" xr:uid="{00000000-0005-0000-0000-00000C370000}"/>
    <cellStyle name="Normal 10 15 5 2" xfId="25121" xr:uid="{00000000-0005-0000-0000-00000D370000}"/>
    <cellStyle name="Normal 10 15 6" xfId="17845" xr:uid="{00000000-0005-0000-0000-00000E370000}"/>
    <cellStyle name="Normal 10 15 7" xfId="31196" xr:uid="{00000000-0005-0000-0000-00000F370000}"/>
    <cellStyle name="Normal 10 15 8" xfId="34537" xr:uid="{00000000-0005-0000-0000-000010370000}"/>
    <cellStyle name="Normal 10 16" xfId="4683" xr:uid="{00000000-0005-0000-0000-000011370000}"/>
    <cellStyle name="Normal 10 16 2" xfId="8001" xr:uid="{00000000-0005-0000-0000-000012370000}"/>
    <cellStyle name="Normal 10 16 2 2" xfId="14490" xr:uid="{00000000-0005-0000-0000-000013370000}"/>
    <cellStyle name="Normal 10 16 2 2 2" xfId="27175" xr:uid="{00000000-0005-0000-0000-000014370000}"/>
    <cellStyle name="Normal 10 16 2 3" xfId="19267" xr:uid="{00000000-0005-0000-0000-000015370000}"/>
    <cellStyle name="Normal 10 16 2 4" xfId="32384" xr:uid="{00000000-0005-0000-0000-000016370000}"/>
    <cellStyle name="Normal 10 16 2 5" xfId="35395" xr:uid="{00000000-0005-0000-0000-000017370000}"/>
    <cellStyle name="Normal 10 16 3" xfId="8925" xr:uid="{00000000-0005-0000-0000-000018370000}"/>
    <cellStyle name="Normal 10 16 3 2" xfId="15332" xr:uid="{00000000-0005-0000-0000-000019370000}"/>
    <cellStyle name="Normal 10 16 3 2 2" xfId="27984" xr:uid="{00000000-0005-0000-0000-00001A370000}"/>
    <cellStyle name="Normal 10 16 3 3" xfId="22949" xr:uid="{00000000-0005-0000-0000-00001B370000}"/>
    <cellStyle name="Normal 10 16 4" xfId="6936" xr:uid="{00000000-0005-0000-0000-00001C370000}"/>
    <cellStyle name="Normal 10 16 4 2" xfId="13475" xr:uid="{00000000-0005-0000-0000-00001D370000}"/>
    <cellStyle name="Normal 10 16 4 2 2" xfId="26206" xr:uid="{00000000-0005-0000-0000-00001E370000}"/>
    <cellStyle name="Normal 10 16 4 3" xfId="21663" xr:uid="{00000000-0005-0000-0000-00001F370000}"/>
    <cellStyle name="Normal 10 16 5" xfId="12376" xr:uid="{00000000-0005-0000-0000-000020370000}"/>
    <cellStyle name="Normal 10 16 5 2" xfId="25122" xr:uid="{00000000-0005-0000-0000-000021370000}"/>
    <cellStyle name="Normal 10 16 6" xfId="17846" xr:uid="{00000000-0005-0000-0000-000022370000}"/>
    <cellStyle name="Normal 10 16 7" xfId="31197" xr:uid="{00000000-0005-0000-0000-000023370000}"/>
    <cellStyle name="Normal 10 16 8" xfId="34538" xr:uid="{00000000-0005-0000-0000-000024370000}"/>
    <cellStyle name="Normal 10 17" xfId="4684" xr:uid="{00000000-0005-0000-0000-000025370000}"/>
    <cellStyle name="Normal 10 17 2" xfId="8002" xr:uid="{00000000-0005-0000-0000-000026370000}"/>
    <cellStyle name="Normal 10 17 2 2" xfId="14491" xr:uid="{00000000-0005-0000-0000-000027370000}"/>
    <cellStyle name="Normal 10 17 2 2 2" xfId="27176" xr:uid="{00000000-0005-0000-0000-000028370000}"/>
    <cellStyle name="Normal 10 17 2 3" xfId="19268" xr:uid="{00000000-0005-0000-0000-000029370000}"/>
    <cellStyle name="Normal 10 17 2 4" xfId="32385" xr:uid="{00000000-0005-0000-0000-00002A370000}"/>
    <cellStyle name="Normal 10 17 2 5" xfId="35396" xr:uid="{00000000-0005-0000-0000-00002B370000}"/>
    <cellStyle name="Normal 10 17 3" xfId="8926" xr:uid="{00000000-0005-0000-0000-00002C370000}"/>
    <cellStyle name="Normal 10 17 3 2" xfId="15333" xr:uid="{00000000-0005-0000-0000-00002D370000}"/>
    <cellStyle name="Normal 10 17 3 2 2" xfId="27985" xr:uid="{00000000-0005-0000-0000-00002E370000}"/>
    <cellStyle name="Normal 10 17 3 3" xfId="22950" xr:uid="{00000000-0005-0000-0000-00002F370000}"/>
    <cellStyle name="Normal 10 17 4" xfId="6937" xr:uid="{00000000-0005-0000-0000-000030370000}"/>
    <cellStyle name="Normal 10 17 4 2" xfId="13476" xr:uid="{00000000-0005-0000-0000-000031370000}"/>
    <cellStyle name="Normal 10 17 4 2 2" xfId="26207" xr:uid="{00000000-0005-0000-0000-000032370000}"/>
    <cellStyle name="Normal 10 17 4 3" xfId="21664" xr:uid="{00000000-0005-0000-0000-000033370000}"/>
    <cellStyle name="Normal 10 17 5" xfId="12377" xr:uid="{00000000-0005-0000-0000-000034370000}"/>
    <cellStyle name="Normal 10 17 5 2" xfId="25123" xr:uid="{00000000-0005-0000-0000-000035370000}"/>
    <cellStyle name="Normal 10 17 6" xfId="17847" xr:uid="{00000000-0005-0000-0000-000036370000}"/>
    <cellStyle name="Normal 10 17 7" xfId="31198" xr:uid="{00000000-0005-0000-0000-000037370000}"/>
    <cellStyle name="Normal 10 17 8" xfId="34539" xr:uid="{00000000-0005-0000-0000-000038370000}"/>
    <cellStyle name="Normal 10 18" xfId="4685" xr:uid="{00000000-0005-0000-0000-000039370000}"/>
    <cellStyle name="Normal 10 18 2" xfId="8003" xr:uid="{00000000-0005-0000-0000-00003A370000}"/>
    <cellStyle name="Normal 10 18 2 2" xfId="14492" xr:uid="{00000000-0005-0000-0000-00003B370000}"/>
    <cellStyle name="Normal 10 18 2 2 2" xfId="27177" xr:uid="{00000000-0005-0000-0000-00003C370000}"/>
    <cellStyle name="Normal 10 18 2 3" xfId="19269" xr:uid="{00000000-0005-0000-0000-00003D370000}"/>
    <cellStyle name="Normal 10 18 2 4" xfId="32386" xr:uid="{00000000-0005-0000-0000-00003E370000}"/>
    <cellStyle name="Normal 10 18 2 5" xfId="35397" xr:uid="{00000000-0005-0000-0000-00003F370000}"/>
    <cellStyle name="Normal 10 18 3" xfId="8927" xr:uid="{00000000-0005-0000-0000-000040370000}"/>
    <cellStyle name="Normal 10 18 3 2" xfId="15334" xr:uid="{00000000-0005-0000-0000-000041370000}"/>
    <cellStyle name="Normal 10 18 3 2 2" xfId="27986" xr:uid="{00000000-0005-0000-0000-000042370000}"/>
    <cellStyle name="Normal 10 18 3 3" xfId="22951" xr:uid="{00000000-0005-0000-0000-000043370000}"/>
    <cellStyle name="Normal 10 18 4" xfId="6938" xr:uid="{00000000-0005-0000-0000-000044370000}"/>
    <cellStyle name="Normal 10 18 4 2" xfId="13477" xr:uid="{00000000-0005-0000-0000-000045370000}"/>
    <cellStyle name="Normal 10 18 4 2 2" xfId="26208" xr:uid="{00000000-0005-0000-0000-000046370000}"/>
    <cellStyle name="Normal 10 18 4 3" xfId="21665" xr:uid="{00000000-0005-0000-0000-000047370000}"/>
    <cellStyle name="Normal 10 18 5" xfId="12378" xr:uid="{00000000-0005-0000-0000-000048370000}"/>
    <cellStyle name="Normal 10 18 5 2" xfId="25124" xr:uid="{00000000-0005-0000-0000-000049370000}"/>
    <cellStyle name="Normal 10 18 6" xfId="17848" xr:uid="{00000000-0005-0000-0000-00004A370000}"/>
    <cellStyle name="Normal 10 18 7" xfId="31199" xr:uid="{00000000-0005-0000-0000-00004B370000}"/>
    <cellStyle name="Normal 10 18 8" xfId="34540" xr:uid="{00000000-0005-0000-0000-00004C370000}"/>
    <cellStyle name="Normal 10 19" xfId="4686" xr:uid="{00000000-0005-0000-0000-00004D370000}"/>
    <cellStyle name="Normal 10 19 2" xfId="8004" xr:uid="{00000000-0005-0000-0000-00004E370000}"/>
    <cellStyle name="Normal 10 19 2 2" xfId="14493" xr:uid="{00000000-0005-0000-0000-00004F370000}"/>
    <cellStyle name="Normal 10 19 2 2 2" xfId="27178" xr:uid="{00000000-0005-0000-0000-000050370000}"/>
    <cellStyle name="Normal 10 19 2 3" xfId="19270" xr:uid="{00000000-0005-0000-0000-000051370000}"/>
    <cellStyle name="Normal 10 19 2 4" xfId="32387" xr:uid="{00000000-0005-0000-0000-000052370000}"/>
    <cellStyle name="Normal 10 19 2 5" xfId="35398" xr:uid="{00000000-0005-0000-0000-000053370000}"/>
    <cellStyle name="Normal 10 19 3" xfId="8928" xr:uid="{00000000-0005-0000-0000-000054370000}"/>
    <cellStyle name="Normal 10 19 3 2" xfId="15335" xr:uid="{00000000-0005-0000-0000-000055370000}"/>
    <cellStyle name="Normal 10 19 3 2 2" xfId="27987" xr:uid="{00000000-0005-0000-0000-000056370000}"/>
    <cellStyle name="Normal 10 19 3 3" xfId="22952" xr:uid="{00000000-0005-0000-0000-000057370000}"/>
    <cellStyle name="Normal 10 19 4" xfId="6939" xr:uid="{00000000-0005-0000-0000-000058370000}"/>
    <cellStyle name="Normal 10 19 4 2" xfId="13478" xr:uid="{00000000-0005-0000-0000-000059370000}"/>
    <cellStyle name="Normal 10 19 4 2 2" xfId="26209" xr:uid="{00000000-0005-0000-0000-00005A370000}"/>
    <cellStyle name="Normal 10 19 4 3" xfId="21666" xr:uid="{00000000-0005-0000-0000-00005B370000}"/>
    <cellStyle name="Normal 10 19 5" xfId="12379" xr:uid="{00000000-0005-0000-0000-00005C370000}"/>
    <cellStyle name="Normal 10 19 5 2" xfId="25125" xr:uid="{00000000-0005-0000-0000-00005D370000}"/>
    <cellStyle name="Normal 10 19 6" xfId="17849" xr:uid="{00000000-0005-0000-0000-00005E370000}"/>
    <cellStyle name="Normal 10 19 7" xfId="31200" xr:uid="{00000000-0005-0000-0000-00005F370000}"/>
    <cellStyle name="Normal 10 19 8" xfId="34541" xr:uid="{00000000-0005-0000-0000-000060370000}"/>
    <cellStyle name="Normal 10 2" xfId="622" xr:uid="{00000000-0005-0000-0000-000061370000}"/>
    <cellStyle name="Normal 10 2 10" xfId="4688" xr:uid="{00000000-0005-0000-0000-000062370000}"/>
    <cellStyle name="Normal 10 2 10 2" xfId="8006" xr:uid="{00000000-0005-0000-0000-000063370000}"/>
    <cellStyle name="Normal 10 2 10 2 2" xfId="14495" xr:uid="{00000000-0005-0000-0000-000064370000}"/>
    <cellStyle name="Normal 10 2 10 2 2 2" xfId="27180" xr:uid="{00000000-0005-0000-0000-000065370000}"/>
    <cellStyle name="Normal 10 2 10 2 3" xfId="19272" xr:uid="{00000000-0005-0000-0000-000066370000}"/>
    <cellStyle name="Normal 10 2 10 2 4" xfId="32389" xr:uid="{00000000-0005-0000-0000-000067370000}"/>
    <cellStyle name="Normal 10 2 10 2 5" xfId="35400" xr:uid="{00000000-0005-0000-0000-000068370000}"/>
    <cellStyle name="Normal 10 2 10 3" xfId="8930" xr:uid="{00000000-0005-0000-0000-000069370000}"/>
    <cellStyle name="Normal 10 2 10 3 2" xfId="15337" xr:uid="{00000000-0005-0000-0000-00006A370000}"/>
    <cellStyle name="Normal 10 2 10 3 2 2" xfId="27989" xr:uid="{00000000-0005-0000-0000-00006B370000}"/>
    <cellStyle name="Normal 10 2 10 3 3" xfId="22954" xr:uid="{00000000-0005-0000-0000-00006C370000}"/>
    <cellStyle name="Normal 10 2 10 4" xfId="6941" xr:uid="{00000000-0005-0000-0000-00006D370000}"/>
    <cellStyle name="Normal 10 2 10 4 2" xfId="13480" xr:uid="{00000000-0005-0000-0000-00006E370000}"/>
    <cellStyle name="Normal 10 2 10 4 2 2" xfId="26211" xr:uid="{00000000-0005-0000-0000-00006F370000}"/>
    <cellStyle name="Normal 10 2 10 4 3" xfId="21668" xr:uid="{00000000-0005-0000-0000-000070370000}"/>
    <cellStyle name="Normal 10 2 10 5" xfId="12381" xr:uid="{00000000-0005-0000-0000-000071370000}"/>
    <cellStyle name="Normal 10 2 10 5 2" xfId="25127" xr:uid="{00000000-0005-0000-0000-000072370000}"/>
    <cellStyle name="Normal 10 2 10 6" xfId="17851" xr:uid="{00000000-0005-0000-0000-000073370000}"/>
    <cellStyle name="Normal 10 2 10 7" xfId="31202" xr:uid="{00000000-0005-0000-0000-000074370000}"/>
    <cellStyle name="Normal 10 2 10 8" xfId="34543" xr:uid="{00000000-0005-0000-0000-000075370000}"/>
    <cellStyle name="Normal 10 2 11" xfId="4689" xr:uid="{00000000-0005-0000-0000-000076370000}"/>
    <cellStyle name="Normal 10 2 11 2" xfId="8007" xr:uid="{00000000-0005-0000-0000-000077370000}"/>
    <cellStyle name="Normal 10 2 11 2 2" xfId="14496" xr:uid="{00000000-0005-0000-0000-000078370000}"/>
    <cellStyle name="Normal 10 2 11 2 2 2" xfId="27181" xr:uid="{00000000-0005-0000-0000-000079370000}"/>
    <cellStyle name="Normal 10 2 11 2 3" xfId="19273" xr:uid="{00000000-0005-0000-0000-00007A370000}"/>
    <cellStyle name="Normal 10 2 11 2 4" xfId="32390" xr:uid="{00000000-0005-0000-0000-00007B370000}"/>
    <cellStyle name="Normal 10 2 11 2 5" xfId="35401" xr:uid="{00000000-0005-0000-0000-00007C370000}"/>
    <cellStyle name="Normal 10 2 11 3" xfId="8931" xr:uid="{00000000-0005-0000-0000-00007D370000}"/>
    <cellStyle name="Normal 10 2 11 3 2" xfId="15338" xr:uid="{00000000-0005-0000-0000-00007E370000}"/>
    <cellStyle name="Normal 10 2 11 3 2 2" xfId="27990" xr:uid="{00000000-0005-0000-0000-00007F370000}"/>
    <cellStyle name="Normal 10 2 11 3 3" xfId="22955" xr:uid="{00000000-0005-0000-0000-000080370000}"/>
    <cellStyle name="Normal 10 2 11 4" xfId="6942" xr:uid="{00000000-0005-0000-0000-000081370000}"/>
    <cellStyle name="Normal 10 2 11 4 2" xfId="13481" xr:uid="{00000000-0005-0000-0000-000082370000}"/>
    <cellStyle name="Normal 10 2 11 4 2 2" xfId="26212" xr:uid="{00000000-0005-0000-0000-000083370000}"/>
    <cellStyle name="Normal 10 2 11 4 3" xfId="21669" xr:uid="{00000000-0005-0000-0000-000084370000}"/>
    <cellStyle name="Normal 10 2 11 5" xfId="12382" xr:uid="{00000000-0005-0000-0000-000085370000}"/>
    <cellStyle name="Normal 10 2 11 5 2" xfId="25128" xr:uid="{00000000-0005-0000-0000-000086370000}"/>
    <cellStyle name="Normal 10 2 11 6" xfId="17852" xr:uid="{00000000-0005-0000-0000-000087370000}"/>
    <cellStyle name="Normal 10 2 11 7" xfId="31203" xr:uid="{00000000-0005-0000-0000-000088370000}"/>
    <cellStyle name="Normal 10 2 11 8" xfId="34544" xr:uid="{00000000-0005-0000-0000-000089370000}"/>
    <cellStyle name="Normal 10 2 12" xfId="4690" xr:uid="{00000000-0005-0000-0000-00008A370000}"/>
    <cellStyle name="Normal 10 2 12 2" xfId="8008" xr:uid="{00000000-0005-0000-0000-00008B370000}"/>
    <cellStyle name="Normal 10 2 12 2 2" xfId="14497" xr:uid="{00000000-0005-0000-0000-00008C370000}"/>
    <cellStyle name="Normal 10 2 12 2 2 2" xfId="27182" xr:uid="{00000000-0005-0000-0000-00008D370000}"/>
    <cellStyle name="Normal 10 2 12 2 3" xfId="19274" xr:uid="{00000000-0005-0000-0000-00008E370000}"/>
    <cellStyle name="Normal 10 2 12 2 4" xfId="32391" xr:uid="{00000000-0005-0000-0000-00008F370000}"/>
    <cellStyle name="Normal 10 2 12 2 5" xfId="35402" xr:uid="{00000000-0005-0000-0000-000090370000}"/>
    <cellStyle name="Normal 10 2 12 3" xfId="8932" xr:uid="{00000000-0005-0000-0000-000091370000}"/>
    <cellStyle name="Normal 10 2 12 3 2" xfId="15339" xr:uid="{00000000-0005-0000-0000-000092370000}"/>
    <cellStyle name="Normal 10 2 12 3 2 2" xfId="27991" xr:uid="{00000000-0005-0000-0000-000093370000}"/>
    <cellStyle name="Normal 10 2 12 3 3" xfId="22956" xr:uid="{00000000-0005-0000-0000-000094370000}"/>
    <cellStyle name="Normal 10 2 12 4" xfId="6943" xr:uid="{00000000-0005-0000-0000-000095370000}"/>
    <cellStyle name="Normal 10 2 12 4 2" xfId="13482" xr:uid="{00000000-0005-0000-0000-000096370000}"/>
    <cellStyle name="Normal 10 2 12 4 2 2" xfId="26213" xr:uid="{00000000-0005-0000-0000-000097370000}"/>
    <cellStyle name="Normal 10 2 12 4 3" xfId="21670" xr:uid="{00000000-0005-0000-0000-000098370000}"/>
    <cellStyle name="Normal 10 2 12 5" xfId="12383" xr:uid="{00000000-0005-0000-0000-000099370000}"/>
    <cellStyle name="Normal 10 2 12 5 2" xfId="25129" xr:uid="{00000000-0005-0000-0000-00009A370000}"/>
    <cellStyle name="Normal 10 2 12 6" xfId="17853" xr:uid="{00000000-0005-0000-0000-00009B370000}"/>
    <cellStyle name="Normal 10 2 12 7" xfId="31204" xr:uid="{00000000-0005-0000-0000-00009C370000}"/>
    <cellStyle name="Normal 10 2 12 8" xfId="34545" xr:uid="{00000000-0005-0000-0000-00009D370000}"/>
    <cellStyle name="Normal 10 2 13" xfId="4691" xr:uid="{00000000-0005-0000-0000-00009E370000}"/>
    <cellStyle name="Normal 10 2 13 2" xfId="8009" xr:uid="{00000000-0005-0000-0000-00009F370000}"/>
    <cellStyle name="Normal 10 2 13 2 2" xfId="14498" xr:uid="{00000000-0005-0000-0000-0000A0370000}"/>
    <cellStyle name="Normal 10 2 13 2 2 2" xfId="27183" xr:uid="{00000000-0005-0000-0000-0000A1370000}"/>
    <cellStyle name="Normal 10 2 13 2 3" xfId="19275" xr:uid="{00000000-0005-0000-0000-0000A2370000}"/>
    <cellStyle name="Normal 10 2 13 2 4" xfId="32392" xr:uid="{00000000-0005-0000-0000-0000A3370000}"/>
    <cellStyle name="Normal 10 2 13 2 5" xfId="35403" xr:uid="{00000000-0005-0000-0000-0000A4370000}"/>
    <cellStyle name="Normal 10 2 13 3" xfId="8933" xr:uid="{00000000-0005-0000-0000-0000A5370000}"/>
    <cellStyle name="Normal 10 2 13 3 2" xfId="15340" xr:uid="{00000000-0005-0000-0000-0000A6370000}"/>
    <cellStyle name="Normal 10 2 13 3 2 2" xfId="27992" xr:uid="{00000000-0005-0000-0000-0000A7370000}"/>
    <cellStyle name="Normal 10 2 13 3 3" xfId="22957" xr:uid="{00000000-0005-0000-0000-0000A8370000}"/>
    <cellStyle name="Normal 10 2 13 4" xfId="6944" xr:uid="{00000000-0005-0000-0000-0000A9370000}"/>
    <cellStyle name="Normal 10 2 13 4 2" xfId="13483" xr:uid="{00000000-0005-0000-0000-0000AA370000}"/>
    <cellStyle name="Normal 10 2 13 4 2 2" xfId="26214" xr:uid="{00000000-0005-0000-0000-0000AB370000}"/>
    <cellStyle name="Normal 10 2 13 4 3" xfId="21671" xr:uid="{00000000-0005-0000-0000-0000AC370000}"/>
    <cellStyle name="Normal 10 2 13 5" xfId="12384" xr:uid="{00000000-0005-0000-0000-0000AD370000}"/>
    <cellStyle name="Normal 10 2 13 5 2" xfId="25130" xr:uid="{00000000-0005-0000-0000-0000AE370000}"/>
    <cellStyle name="Normal 10 2 13 6" xfId="17854" xr:uid="{00000000-0005-0000-0000-0000AF370000}"/>
    <cellStyle name="Normal 10 2 13 7" xfId="31205" xr:uid="{00000000-0005-0000-0000-0000B0370000}"/>
    <cellStyle name="Normal 10 2 13 8" xfId="34546" xr:uid="{00000000-0005-0000-0000-0000B1370000}"/>
    <cellStyle name="Normal 10 2 14" xfId="4692" xr:uid="{00000000-0005-0000-0000-0000B2370000}"/>
    <cellStyle name="Normal 10 2 14 2" xfId="8010" xr:uid="{00000000-0005-0000-0000-0000B3370000}"/>
    <cellStyle name="Normal 10 2 14 2 2" xfId="14499" xr:uid="{00000000-0005-0000-0000-0000B4370000}"/>
    <cellStyle name="Normal 10 2 14 2 2 2" xfId="27184" xr:uid="{00000000-0005-0000-0000-0000B5370000}"/>
    <cellStyle name="Normal 10 2 14 2 3" xfId="19276" xr:uid="{00000000-0005-0000-0000-0000B6370000}"/>
    <cellStyle name="Normal 10 2 14 2 4" xfId="32393" xr:uid="{00000000-0005-0000-0000-0000B7370000}"/>
    <cellStyle name="Normal 10 2 14 2 5" xfId="35404" xr:uid="{00000000-0005-0000-0000-0000B8370000}"/>
    <cellStyle name="Normal 10 2 14 3" xfId="8934" xr:uid="{00000000-0005-0000-0000-0000B9370000}"/>
    <cellStyle name="Normal 10 2 14 3 2" xfId="15341" xr:uid="{00000000-0005-0000-0000-0000BA370000}"/>
    <cellStyle name="Normal 10 2 14 3 2 2" xfId="27993" xr:uid="{00000000-0005-0000-0000-0000BB370000}"/>
    <cellStyle name="Normal 10 2 14 3 3" xfId="22958" xr:uid="{00000000-0005-0000-0000-0000BC370000}"/>
    <cellStyle name="Normal 10 2 14 4" xfId="6945" xr:uid="{00000000-0005-0000-0000-0000BD370000}"/>
    <cellStyle name="Normal 10 2 14 4 2" xfId="13484" xr:uid="{00000000-0005-0000-0000-0000BE370000}"/>
    <cellStyle name="Normal 10 2 14 4 2 2" xfId="26215" xr:uid="{00000000-0005-0000-0000-0000BF370000}"/>
    <cellStyle name="Normal 10 2 14 4 3" xfId="21672" xr:uid="{00000000-0005-0000-0000-0000C0370000}"/>
    <cellStyle name="Normal 10 2 14 5" xfId="12385" xr:uid="{00000000-0005-0000-0000-0000C1370000}"/>
    <cellStyle name="Normal 10 2 14 5 2" xfId="25131" xr:uid="{00000000-0005-0000-0000-0000C2370000}"/>
    <cellStyle name="Normal 10 2 14 6" xfId="17855" xr:uid="{00000000-0005-0000-0000-0000C3370000}"/>
    <cellStyle name="Normal 10 2 14 7" xfId="31206" xr:uid="{00000000-0005-0000-0000-0000C4370000}"/>
    <cellStyle name="Normal 10 2 14 8" xfId="34547" xr:uid="{00000000-0005-0000-0000-0000C5370000}"/>
    <cellStyle name="Normal 10 2 15" xfId="4693" xr:uid="{00000000-0005-0000-0000-0000C6370000}"/>
    <cellStyle name="Normal 10 2 15 2" xfId="8011" xr:uid="{00000000-0005-0000-0000-0000C7370000}"/>
    <cellStyle name="Normal 10 2 15 2 2" xfId="14500" xr:uid="{00000000-0005-0000-0000-0000C8370000}"/>
    <cellStyle name="Normal 10 2 15 2 2 2" xfId="27185" xr:uid="{00000000-0005-0000-0000-0000C9370000}"/>
    <cellStyle name="Normal 10 2 15 2 3" xfId="19277" xr:uid="{00000000-0005-0000-0000-0000CA370000}"/>
    <cellStyle name="Normal 10 2 15 2 4" xfId="32394" xr:uid="{00000000-0005-0000-0000-0000CB370000}"/>
    <cellStyle name="Normal 10 2 15 2 5" xfId="35405" xr:uid="{00000000-0005-0000-0000-0000CC370000}"/>
    <cellStyle name="Normal 10 2 15 3" xfId="8935" xr:uid="{00000000-0005-0000-0000-0000CD370000}"/>
    <cellStyle name="Normal 10 2 15 3 2" xfId="15342" xr:uid="{00000000-0005-0000-0000-0000CE370000}"/>
    <cellStyle name="Normal 10 2 15 3 2 2" xfId="27994" xr:uid="{00000000-0005-0000-0000-0000CF370000}"/>
    <cellStyle name="Normal 10 2 15 3 3" xfId="22959" xr:uid="{00000000-0005-0000-0000-0000D0370000}"/>
    <cellStyle name="Normal 10 2 15 4" xfId="6946" xr:uid="{00000000-0005-0000-0000-0000D1370000}"/>
    <cellStyle name="Normal 10 2 15 4 2" xfId="13485" xr:uid="{00000000-0005-0000-0000-0000D2370000}"/>
    <cellStyle name="Normal 10 2 15 4 2 2" xfId="26216" xr:uid="{00000000-0005-0000-0000-0000D3370000}"/>
    <cellStyle name="Normal 10 2 15 4 3" xfId="21673" xr:uid="{00000000-0005-0000-0000-0000D4370000}"/>
    <cellStyle name="Normal 10 2 15 5" xfId="12386" xr:uid="{00000000-0005-0000-0000-0000D5370000}"/>
    <cellStyle name="Normal 10 2 15 5 2" xfId="25132" xr:uid="{00000000-0005-0000-0000-0000D6370000}"/>
    <cellStyle name="Normal 10 2 15 6" xfId="17856" xr:uid="{00000000-0005-0000-0000-0000D7370000}"/>
    <cellStyle name="Normal 10 2 15 7" xfId="31207" xr:uid="{00000000-0005-0000-0000-0000D8370000}"/>
    <cellStyle name="Normal 10 2 15 8" xfId="34548" xr:uid="{00000000-0005-0000-0000-0000D9370000}"/>
    <cellStyle name="Normal 10 2 16" xfId="4694" xr:uid="{00000000-0005-0000-0000-0000DA370000}"/>
    <cellStyle name="Normal 10 2 16 2" xfId="8012" xr:uid="{00000000-0005-0000-0000-0000DB370000}"/>
    <cellStyle name="Normal 10 2 16 2 2" xfId="14501" xr:uid="{00000000-0005-0000-0000-0000DC370000}"/>
    <cellStyle name="Normal 10 2 16 2 2 2" xfId="27186" xr:uid="{00000000-0005-0000-0000-0000DD370000}"/>
    <cellStyle name="Normal 10 2 16 2 3" xfId="19278" xr:uid="{00000000-0005-0000-0000-0000DE370000}"/>
    <cellStyle name="Normal 10 2 16 2 4" xfId="32395" xr:uid="{00000000-0005-0000-0000-0000DF370000}"/>
    <cellStyle name="Normal 10 2 16 2 5" xfId="35406" xr:uid="{00000000-0005-0000-0000-0000E0370000}"/>
    <cellStyle name="Normal 10 2 16 3" xfId="8936" xr:uid="{00000000-0005-0000-0000-0000E1370000}"/>
    <cellStyle name="Normal 10 2 16 3 2" xfId="15343" xr:uid="{00000000-0005-0000-0000-0000E2370000}"/>
    <cellStyle name="Normal 10 2 16 3 2 2" xfId="27995" xr:uid="{00000000-0005-0000-0000-0000E3370000}"/>
    <cellStyle name="Normal 10 2 16 3 3" xfId="22960" xr:uid="{00000000-0005-0000-0000-0000E4370000}"/>
    <cellStyle name="Normal 10 2 16 4" xfId="6947" xr:uid="{00000000-0005-0000-0000-0000E5370000}"/>
    <cellStyle name="Normal 10 2 16 4 2" xfId="13486" xr:uid="{00000000-0005-0000-0000-0000E6370000}"/>
    <cellStyle name="Normal 10 2 16 4 2 2" xfId="26217" xr:uid="{00000000-0005-0000-0000-0000E7370000}"/>
    <cellStyle name="Normal 10 2 16 4 3" xfId="21674" xr:uid="{00000000-0005-0000-0000-0000E8370000}"/>
    <cellStyle name="Normal 10 2 16 5" xfId="12387" xr:uid="{00000000-0005-0000-0000-0000E9370000}"/>
    <cellStyle name="Normal 10 2 16 5 2" xfId="25133" xr:uid="{00000000-0005-0000-0000-0000EA370000}"/>
    <cellStyle name="Normal 10 2 16 6" xfId="17857" xr:uid="{00000000-0005-0000-0000-0000EB370000}"/>
    <cellStyle name="Normal 10 2 16 7" xfId="31208" xr:uid="{00000000-0005-0000-0000-0000EC370000}"/>
    <cellStyle name="Normal 10 2 16 8" xfId="34549" xr:uid="{00000000-0005-0000-0000-0000ED370000}"/>
    <cellStyle name="Normal 10 2 17" xfId="4695" xr:uid="{00000000-0005-0000-0000-0000EE370000}"/>
    <cellStyle name="Normal 10 2 17 2" xfId="8013" xr:uid="{00000000-0005-0000-0000-0000EF370000}"/>
    <cellStyle name="Normal 10 2 17 2 2" xfId="14502" xr:uid="{00000000-0005-0000-0000-0000F0370000}"/>
    <cellStyle name="Normal 10 2 17 2 2 2" xfId="27187" xr:uid="{00000000-0005-0000-0000-0000F1370000}"/>
    <cellStyle name="Normal 10 2 17 2 3" xfId="19279" xr:uid="{00000000-0005-0000-0000-0000F2370000}"/>
    <cellStyle name="Normal 10 2 17 2 4" xfId="32396" xr:uid="{00000000-0005-0000-0000-0000F3370000}"/>
    <cellStyle name="Normal 10 2 17 2 5" xfId="35407" xr:uid="{00000000-0005-0000-0000-0000F4370000}"/>
    <cellStyle name="Normal 10 2 17 3" xfId="8937" xr:uid="{00000000-0005-0000-0000-0000F5370000}"/>
    <cellStyle name="Normal 10 2 17 3 2" xfId="15344" xr:uid="{00000000-0005-0000-0000-0000F6370000}"/>
    <cellStyle name="Normal 10 2 17 3 2 2" xfId="27996" xr:uid="{00000000-0005-0000-0000-0000F7370000}"/>
    <cellStyle name="Normal 10 2 17 3 3" xfId="22961" xr:uid="{00000000-0005-0000-0000-0000F8370000}"/>
    <cellStyle name="Normal 10 2 17 4" xfId="6948" xr:uid="{00000000-0005-0000-0000-0000F9370000}"/>
    <cellStyle name="Normal 10 2 17 4 2" xfId="13487" xr:uid="{00000000-0005-0000-0000-0000FA370000}"/>
    <cellStyle name="Normal 10 2 17 4 2 2" xfId="26218" xr:uid="{00000000-0005-0000-0000-0000FB370000}"/>
    <cellStyle name="Normal 10 2 17 4 3" xfId="21675" xr:uid="{00000000-0005-0000-0000-0000FC370000}"/>
    <cellStyle name="Normal 10 2 17 5" xfId="12388" xr:uid="{00000000-0005-0000-0000-0000FD370000}"/>
    <cellStyle name="Normal 10 2 17 5 2" xfId="25134" xr:uid="{00000000-0005-0000-0000-0000FE370000}"/>
    <cellStyle name="Normal 10 2 17 6" xfId="17858" xr:uid="{00000000-0005-0000-0000-0000FF370000}"/>
    <cellStyle name="Normal 10 2 17 7" xfId="31209" xr:uid="{00000000-0005-0000-0000-000000380000}"/>
    <cellStyle name="Normal 10 2 17 8" xfId="34550" xr:uid="{00000000-0005-0000-0000-000001380000}"/>
    <cellStyle name="Normal 10 2 18" xfId="4696" xr:uid="{00000000-0005-0000-0000-000002380000}"/>
    <cellStyle name="Normal 10 2 18 2" xfId="8014" xr:uid="{00000000-0005-0000-0000-000003380000}"/>
    <cellStyle name="Normal 10 2 18 2 2" xfId="14503" xr:uid="{00000000-0005-0000-0000-000004380000}"/>
    <cellStyle name="Normal 10 2 18 2 2 2" xfId="27188" xr:uid="{00000000-0005-0000-0000-000005380000}"/>
    <cellStyle name="Normal 10 2 18 2 3" xfId="19280" xr:uid="{00000000-0005-0000-0000-000006380000}"/>
    <cellStyle name="Normal 10 2 18 2 4" xfId="32397" xr:uid="{00000000-0005-0000-0000-000007380000}"/>
    <cellStyle name="Normal 10 2 18 2 5" xfId="35408" xr:uid="{00000000-0005-0000-0000-000008380000}"/>
    <cellStyle name="Normal 10 2 18 3" xfId="8938" xr:uid="{00000000-0005-0000-0000-000009380000}"/>
    <cellStyle name="Normal 10 2 18 3 2" xfId="15345" xr:uid="{00000000-0005-0000-0000-00000A380000}"/>
    <cellStyle name="Normal 10 2 18 3 2 2" xfId="27997" xr:uid="{00000000-0005-0000-0000-00000B380000}"/>
    <cellStyle name="Normal 10 2 18 3 3" xfId="22962" xr:uid="{00000000-0005-0000-0000-00000C380000}"/>
    <cellStyle name="Normal 10 2 18 4" xfId="6949" xr:uid="{00000000-0005-0000-0000-00000D380000}"/>
    <cellStyle name="Normal 10 2 18 4 2" xfId="13488" xr:uid="{00000000-0005-0000-0000-00000E380000}"/>
    <cellStyle name="Normal 10 2 18 4 2 2" xfId="26219" xr:uid="{00000000-0005-0000-0000-00000F380000}"/>
    <cellStyle name="Normal 10 2 18 4 3" xfId="21676" xr:uid="{00000000-0005-0000-0000-000010380000}"/>
    <cellStyle name="Normal 10 2 18 5" xfId="12389" xr:uid="{00000000-0005-0000-0000-000011380000}"/>
    <cellStyle name="Normal 10 2 18 5 2" xfId="25135" xr:uid="{00000000-0005-0000-0000-000012380000}"/>
    <cellStyle name="Normal 10 2 18 6" xfId="17859" xr:uid="{00000000-0005-0000-0000-000013380000}"/>
    <cellStyle name="Normal 10 2 18 7" xfId="31210" xr:uid="{00000000-0005-0000-0000-000014380000}"/>
    <cellStyle name="Normal 10 2 18 8" xfId="34551" xr:uid="{00000000-0005-0000-0000-000015380000}"/>
    <cellStyle name="Normal 10 2 19" xfId="4697" xr:uid="{00000000-0005-0000-0000-000016380000}"/>
    <cellStyle name="Normal 10 2 19 2" xfId="8015" xr:uid="{00000000-0005-0000-0000-000017380000}"/>
    <cellStyle name="Normal 10 2 19 2 2" xfId="14504" xr:uid="{00000000-0005-0000-0000-000018380000}"/>
    <cellStyle name="Normal 10 2 19 2 2 2" xfId="27189" xr:uid="{00000000-0005-0000-0000-000019380000}"/>
    <cellStyle name="Normal 10 2 19 2 3" xfId="19281" xr:uid="{00000000-0005-0000-0000-00001A380000}"/>
    <cellStyle name="Normal 10 2 19 2 4" xfId="32398" xr:uid="{00000000-0005-0000-0000-00001B380000}"/>
    <cellStyle name="Normal 10 2 19 2 5" xfId="35409" xr:uid="{00000000-0005-0000-0000-00001C380000}"/>
    <cellStyle name="Normal 10 2 19 3" xfId="8939" xr:uid="{00000000-0005-0000-0000-00001D380000}"/>
    <cellStyle name="Normal 10 2 19 3 2" xfId="15346" xr:uid="{00000000-0005-0000-0000-00001E380000}"/>
    <cellStyle name="Normal 10 2 19 3 2 2" xfId="27998" xr:uid="{00000000-0005-0000-0000-00001F380000}"/>
    <cellStyle name="Normal 10 2 19 3 3" xfId="22963" xr:uid="{00000000-0005-0000-0000-000020380000}"/>
    <cellStyle name="Normal 10 2 19 4" xfId="6950" xr:uid="{00000000-0005-0000-0000-000021380000}"/>
    <cellStyle name="Normal 10 2 19 4 2" xfId="13489" xr:uid="{00000000-0005-0000-0000-000022380000}"/>
    <cellStyle name="Normal 10 2 19 4 2 2" xfId="26220" xr:uid="{00000000-0005-0000-0000-000023380000}"/>
    <cellStyle name="Normal 10 2 19 4 3" xfId="21677" xr:uid="{00000000-0005-0000-0000-000024380000}"/>
    <cellStyle name="Normal 10 2 19 5" xfId="12390" xr:uid="{00000000-0005-0000-0000-000025380000}"/>
    <cellStyle name="Normal 10 2 19 5 2" xfId="25136" xr:uid="{00000000-0005-0000-0000-000026380000}"/>
    <cellStyle name="Normal 10 2 19 6" xfId="17860" xr:uid="{00000000-0005-0000-0000-000027380000}"/>
    <cellStyle name="Normal 10 2 19 7" xfId="31211" xr:uid="{00000000-0005-0000-0000-000028380000}"/>
    <cellStyle name="Normal 10 2 19 8" xfId="34552" xr:uid="{00000000-0005-0000-0000-000029380000}"/>
    <cellStyle name="Normal 10 2 2" xfId="778" xr:uid="{00000000-0005-0000-0000-00002A380000}"/>
    <cellStyle name="Normal 10 2 2 2" xfId="8016" xr:uid="{00000000-0005-0000-0000-00002B380000}"/>
    <cellStyle name="Normal 10 2 2 2 2" xfId="14505" xr:uid="{00000000-0005-0000-0000-00002C380000}"/>
    <cellStyle name="Normal 10 2 2 2 2 2" xfId="27190" xr:uid="{00000000-0005-0000-0000-00002D380000}"/>
    <cellStyle name="Normal 10 2 2 2 3" xfId="18791" xr:uid="{00000000-0005-0000-0000-00002E380000}"/>
    <cellStyle name="Normal 10 2 2 2 4" xfId="22565" xr:uid="{00000000-0005-0000-0000-00002F380000}"/>
    <cellStyle name="Normal 10 2 2 3" xfId="8940" xr:uid="{00000000-0005-0000-0000-000030380000}"/>
    <cellStyle name="Normal 10 2 2 3 2" xfId="15347" xr:uid="{00000000-0005-0000-0000-000031380000}"/>
    <cellStyle name="Normal 10 2 2 3 2 2" xfId="19282" xr:uid="{00000000-0005-0000-0000-000032380000}"/>
    <cellStyle name="Normal 10 2 2 3 2 3" xfId="32399" xr:uid="{00000000-0005-0000-0000-000033380000}"/>
    <cellStyle name="Normal 10 2 2 3 2 4" xfId="35410" xr:uid="{00000000-0005-0000-0000-000034380000}"/>
    <cellStyle name="Normal 10 2 2 3 3" xfId="17861" xr:uid="{00000000-0005-0000-0000-000035380000}"/>
    <cellStyle name="Normal 10 2 2 3 4" xfId="31212" xr:uid="{00000000-0005-0000-0000-000036380000}"/>
    <cellStyle name="Normal 10 2 2 3 5" xfId="34553" xr:uid="{00000000-0005-0000-0000-000037380000}"/>
    <cellStyle name="Normal 10 2 2 4" xfId="10465" xr:uid="{00000000-0005-0000-0000-000038380000}"/>
    <cellStyle name="Normal 10 2 2 5" xfId="6951" xr:uid="{00000000-0005-0000-0000-000039380000}"/>
    <cellStyle name="Normal 10 2 2 5 2" xfId="13490" xr:uid="{00000000-0005-0000-0000-00003A380000}"/>
    <cellStyle name="Normal 10 2 2 5 2 2" xfId="26221" xr:uid="{00000000-0005-0000-0000-00003B380000}"/>
    <cellStyle name="Normal 10 2 2 5 3" xfId="21678" xr:uid="{00000000-0005-0000-0000-00003C380000}"/>
    <cellStyle name="Normal 10 2 2 6" xfId="12391" xr:uid="{00000000-0005-0000-0000-00003D380000}"/>
    <cellStyle name="Normal 10 2 2 6 2" xfId="25137" xr:uid="{00000000-0005-0000-0000-00003E380000}"/>
    <cellStyle name="Normal 10 2 2 7" xfId="4698" xr:uid="{00000000-0005-0000-0000-00003F380000}"/>
    <cellStyle name="Normal 10 2 20" xfId="4687" xr:uid="{00000000-0005-0000-0000-000040380000}"/>
    <cellStyle name="Normal 10 2 20 2" xfId="6285" xr:uid="{00000000-0005-0000-0000-000041380000}"/>
    <cellStyle name="Normal 10 2 20 3" xfId="8005" xr:uid="{00000000-0005-0000-0000-000042380000}"/>
    <cellStyle name="Normal 10 2 20 3 2" xfId="14494" xr:uid="{00000000-0005-0000-0000-000043380000}"/>
    <cellStyle name="Normal 10 2 20 3 2 2" xfId="27179" xr:uid="{00000000-0005-0000-0000-000044380000}"/>
    <cellStyle name="Normal 10 2 20 3 3" xfId="22564" xr:uid="{00000000-0005-0000-0000-000045380000}"/>
    <cellStyle name="Normal 10 2 20 4" xfId="8929" xr:uid="{00000000-0005-0000-0000-000046380000}"/>
    <cellStyle name="Normal 10 2 20 4 2" xfId="15336" xr:uid="{00000000-0005-0000-0000-000047380000}"/>
    <cellStyle name="Normal 10 2 20 4 2 2" xfId="27988" xr:uid="{00000000-0005-0000-0000-000048380000}"/>
    <cellStyle name="Normal 10 2 20 4 3" xfId="22953" xr:uid="{00000000-0005-0000-0000-000049380000}"/>
    <cellStyle name="Normal 10 2 20 5" xfId="6940" xr:uid="{00000000-0005-0000-0000-00004A380000}"/>
    <cellStyle name="Normal 10 2 20 5 2" xfId="13479" xr:uid="{00000000-0005-0000-0000-00004B380000}"/>
    <cellStyle name="Normal 10 2 20 5 2 2" xfId="26210" xr:uid="{00000000-0005-0000-0000-00004C380000}"/>
    <cellStyle name="Normal 10 2 20 5 3" xfId="21667" xr:uid="{00000000-0005-0000-0000-00004D380000}"/>
    <cellStyle name="Normal 10 2 20 6" xfId="12380" xr:uid="{00000000-0005-0000-0000-00004E380000}"/>
    <cellStyle name="Normal 10 2 20 6 2" xfId="25126" xr:uid="{00000000-0005-0000-0000-00004F380000}"/>
    <cellStyle name="Normal 10 2 20 7" xfId="18675" xr:uid="{00000000-0005-0000-0000-000050380000}"/>
    <cellStyle name="Normal 10 2 20 8" xfId="21044" xr:uid="{00000000-0005-0000-0000-000051380000}"/>
    <cellStyle name="Normal 10 2 21" xfId="9743" xr:uid="{00000000-0005-0000-0000-000052380000}"/>
    <cellStyle name="Normal 10 2 21 2" xfId="19271" xr:uid="{00000000-0005-0000-0000-000053380000}"/>
    <cellStyle name="Normal 10 2 21 2 2" xfId="32388" xr:uid="{00000000-0005-0000-0000-000054380000}"/>
    <cellStyle name="Normal 10 2 21 2 3" xfId="35399" xr:uid="{00000000-0005-0000-0000-000055380000}"/>
    <cellStyle name="Normal 10 2 21 3" xfId="17850" xr:uid="{00000000-0005-0000-0000-000056380000}"/>
    <cellStyle name="Normal 10 2 21 4" xfId="31201" xr:uid="{00000000-0005-0000-0000-000057380000}"/>
    <cellStyle name="Normal 10 2 21 5" xfId="34542" xr:uid="{00000000-0005-0000-0000-000058380000}"/>
    <cellStyle name="Normal 10 2 22" xfId="10373" xr:uid="{00000000-0005-0000-0000-000059380000}"/>
    <cellStyle name="Normal 10 2 23" xfId="2847" xr:uid="{00000000-0005-0000-0000-00005A380000}"/>
    <cellStyle name="Normal 10 2 24" xfId="37347" xr:uid="{00000000-0005-0000-0000-00005B380000}"/>
    <cellStyle name="Normal 10 2 3" xfId="1513" xr:uid="{00000000-0005-0000-0000-00005C380000}"/>
    <cellStyle name="Normal 10 2 3 10" xfId="37714" xr:uid="{00000000-0005-0000-0000-00005D380000}"/>
    <cellStyle name="Normal 10 2 3 2" xfId="8017" xr:uid="{00000000-0005-0000-0000-00005E380000}"/>
    <cellStyle name="Normal 10 2 3 2 2" xfId="14506" xr:uid="{00000000-0005-0000-0000-00005F380000}"/>
    <cellStyle name="Normal 10 2 3 2 2 2" xfId="27191" xr:uid="{00000000-0005-0000-0000-000060380000}"/>
    <cellStyle name="Normal 10 2 3 2 3" xfId="19283" xr:uid="{00000000-0005-0000-0000-000061380000}"/>
    <cellStyle name="Normal 10 2 3 2 4" xfId="32400" xr:uid="{00000000-0005-0000-0000-000062380000}"/>
    <cellStyle name="Normal 10 2 3 2 5" xfId="35411" xr:uid="{00000000-0005-0000-0000-000063380000}"/>
    <cellStyle name="Normal 10 2 3 3" xfId="8941" xr:uid="{00000000-0005-0000-0000-000064380000}"/>
    <cellStyle name="Normal 10 2 3 3 2" xfId="15348" xr:uid="{00000000-0005-0000-0000-000065380000}"/>
    <cellStyle name="Normal 10 2 3 3 2 2" xfId="27999" xr:uid="{00000000-0005-0000-0000-000066380000}"/>
    <cellStyle name="Normal 10 2 3 3 3" xfId="22964" xr:uid="{00000000-0005-0000-0000-000067380000}"/>
    <cellStyle name="Normal 10 2 3 4" xfId="6952" xr:uid="{00000000-0005-0000-0000-000068380000}"/>
    <cellStyle name="Normal 10 2 3 4 2" xfId="13491" xr:uid="{00000000-0005-0000-0000-000069380000}"/>
    <cellStyle name="Normal 10 2 3 4 2 2" xfId="26222" xr:uid="{00000000-0005-0000-0000-00006A380000}"/>
    <cellStyle name="Normal 10 2 3 4 3" xfId="21679" xr:uid="{00000000-0005-0000-0000-00006B380000}"/>
    <cellStyle name="Normal 10 2 3 5" xfId="12392" xr:uid="{00000000-0005-0000-0000-00006C380000}"/>
    <cellStyle name="Normal 10 2 3 5 2" xfId="25138" xr:uid="{00000000-0005-0000-0000-00006D380000}"/>
    <cellStyle name="Normal 10 2 3 6" xfId="17862" xr:uid="{00000000-0005-0000-0000-00006E380000}"/>
    <cellStyle name="Normal 10 2 3 7" xfId="31213" xr:uid="{00000000-0005-0000-0000-00006F380000}"/>
    <cellStyle name="Normal 10 2 3 8" xfId="34554" xr:uid="{00000000-0005-0000-0000-000070380000}"/>
    <cellStyle name="Normal 10 2 3 9" xfId="4699" xr:uid="{00000000-0005-0000-0000-000071380000}"/>
    <cellStyle name="Normal 10 2 4" xfId="4700" xr:uid="{00000000-0005-0000-0000-000072380000}"/>
    <cellStyle name="Normal 10 2 4 2" xfId="8018" xr:uid="{00000000-0005-0000-0000-000073380000}"/>
    <cellStyle name="Normal 10 2 4 2 2" xfId="14507" xr:uid="{00000000-0005-0000-0000-000074380000}"/>
    <cellStyle name="Normal 10 2 4 2 2 2" xfId="27192" xr:uid="{00000000-0005-0000-0000-000075380000}"/>
    <cellStyle name="Normal 10 2 4 2 3" xfId="19284" xr:uid="{00000000-0005-0000-0000-000076380000}"/>
    <cellStyle name="Normal 10 2 4 2 4" xfId="32401" xr:uid="{00000000-0005-0000-0000-000077380000}"/>
    <cellStyle name="Normal 10 2 4 2 5" xfId="35412" xr:uid="{00000000-0005-0000-0000-000078380000}"/>
    <cellStyle name="Normal 10 2 4 3" xfId="8942" xr:uid="{00000000-0005-0000-0000-000079380000}"/>
    <cellStyle name="Normal 10 2 4 3 2" xfId="15349" xr:uid="{00000000-0005-0000-0000-00007A380000}"/>
    <cellStyle name="Normal 10 2 4 3 2 2" xfId="28000" xr:uid="{00000000-0005-0000-0000-00007B380000}"/>
    <cellStyle name="Normal 10 2 4 3 3" xfId="22965" xr:uid="{00000000-0005-0000-0000-00007C380000}"/>
    <cellStyle name="Normal 10 2 4 4" xfId="6953" xr:uid="{00000000-0005-0000-0000-00007D380000}"/>
    <cellStyle name="Normal 10 2 4 4 2" xfId="13492" xr:uid="{00000000-0005-0000-0000-00007E380000}"/>
    <cellStyle name="Normal 10 2 4 4 2 2" xfId="26223" xr:uid="{00000000-0005-0000-0000-00007F380000}"/>
    <cellStyle name="Normal 10 2 4 4 3" xfId="21680" xr:uid="{00000000-0005-0000-0000-000080380000}"/>
    <cellStyle name="Normal 10 2 4 5" xfId="12393" xr:uid="{00000000-0005-0000-0000-000081380000}"/>
    <cellStyle name="Normal 10 2 4 5 2" xfId="25139" xr:uid="{00000000-0005-0000-0000-000082380000}"/>
    <cellStyle name="Normal 10 2 4 6" xfId="17863" xr:uid="{00000000-0005-0000-0000-000083380000}"/>
    <cellStyle name="Normal 10 2 4 7" xfId="31214" xr:uid="{00000000-0005-0000-0000-000084380000}"/>
    <cellStyle name="Normal 10 2 4 8" xfId="34555" xr:uid="{00000000-0005-0000-0000-000085380000}"/>
    <cellStyle name="Normal 10 2 5" xfId="4701" xr:uid="{00000000-0005-0000-0000-000086380000}"/>
    <cellStyle name="Normal 10 2 5 2" xfId="8019" xr:uid="{00000000-0005-0000-0000-000087380000}"/>
    <cellStyle name="Normal 10 2 5 2 2" xfId="14508" xr:uid="{00000000-0005-0000-0000-000088380000}"/>
    <cellStyle name="Normal 10 2 5 2 2 2" xfId="27193" xr:uid="{00000000-0005-0000-0000-000089380000}"/>
    <cellStyle name="Normal 10 2 5 2 3" xfId="19285" xr:uid="{00000000-0005-0000-0000-00008A380000}"/>
    <cellStyle name="Normal 10 2 5 2 4" xfId="32402" xr:uid="{00000000-0005-0000-0000-00008B380000}"/>
    <cellStyle name="Normal 10 2 5 2 5" xfId="35413" xr:uid="{00000000-0005-0000-0000-00008C380000}"/>
    <cellStyle name="Normal 10 2 5 3" xfId="8943" xr:uid="{00000000-0005-0000-0000-00008D380000}"/>
    <cellStyle name="Normal 10 2 5 3 2" xfId="15350" xr:uid="{00000000-0005-0000-0000-00008E380000}"/>
    <cellStyle name="Normal 10 2 5 3 2 2" xfId="28001" xr:uid="{00000000-0005-0000-0000-00008F380000}"/>
    <cellStyle name="Normal 10 2 5 3 3" xfId="22966" xr:uid="{00000000-0005-0000-0000-000090380000}"/>
    <cellStyle name="Normal 10 2 5 4" xfId="6954" xr:uid="{00000000-0005-0000-0000-000091380000}"/>
    <cellStyle name="Normal 10 2 5 4 2" xfId="13493" xr:uid="{00000000-0005-0000-0000-000092380000}"/>
    <cellStyle name="Normal 10 2 5 4 2 2" xfId="26224" xr:uid="{00000000-0005-0000-0000-000093380000}"/>
    <cellStyle name="Normal 10 2 5 4 3" xfId="21681" xr:uid="{00000000-0005-0000-0000-000094380000}"/>
    <cellStyle name="Normal 10 2 5 5" xfId="12394" xr:uid="{00000000-0005-0000-0000-000095380000}"/>
    <cellStyle name="Normal 10 2 5 5 2" xfId="25140" xr:uid="{00000000-0005-0000-0000-000096380000}"/>
    <cellStyle name="Normal 10 2 5 6" xfId="17864" xr:uid="{00000000-0005-0000-0000-000097380000}"/>
    <cellStyle name="Normal 10 2 5 7" xfId="31215" xr:uid="{00000000-0005-0000-0000-000098380000}"/>
    <cellStyle name="Normal 10 2 5 8" xfId="34556" xr:uid="{00000000-0005-0000-0000-000099380000}"/>
    <cellStyle name="Normal 10 2 6" xfId="4702" xr:uid="{00000000-0005-0000-0000-00009A380000}"/>
    <cellStyle name="Normal 10 2 6 2" xfId="8020" xr:uid="{00000000-0005-0000-0000-00009B380000}"/>
    <cellStyle name="Normal 10 2 6 2 2" xfId="14509" xr:uid="{00000000-0005-0000-0000-00009C380000}"/>
    <cellStyle name="Normal 10 2 6 2 2 2" xfId="27194" xr:uid="{00000000-0005-0000-0000-00009D380000}"/>
    <cellStyle name="Normal 10 2 6 2 3" xfId="19286" xr:uid="{00000000-0005-0000-0000-00009E380000}"/>
    <cellStyle name="Normal 10 2 6 2 4" xfId="32403" xr:uid="{00000000-0005-0000-0000-00009F380000}"/>
    <cellStyle name="Normal 10 2 6 2 5" xfId="35414" xr:uid="{00000000-0005-0000-0000-0000A0380000}"/>
    <cellStyle name="Normal 10 2 6 3" xfId="8944" xr:uid="{00000000-0005-0000-0000-0000A1380000}"/>
    <cellStyle name="Normal 10 2 6 3 2" xfId="15351" xr:uid="{00000000-0005-0000-0000-0000A2380000}"/>
    <cellStyle name="Normal 10 2 6 3 2 2" xfId="28002" xr:uid="{00000000-0005-0000-0000-0000A3380000}"/>
    <cellStyle name="Normal 10 2 6 3 3" xfId="22967" xr:uid="{00000000-0005-0000-0000-0000A4380000}"/>
    <cellStyle name="Normal 10 2 6 4" xfId="6955" xr:uid="{00000000-0005-0000-0000-0000A5380000}"/>
    <cellStyle name="Normal 10 2 6 4 2" xfId="13494" xr:uid="{00000000-0005-0000-0000-0000A6380000}"/>
    <cellStyle name="Normal 10 2 6 4 2 2" xfId="26225" xr:uid="{00000000-0005-0000-0000-0000A7380000}"/>
    <cellStyle name="Normal 10 2 6 4 3" xfId="21682" xr:uid="{00000000-0005-0000-0000-0000A8380000}"/>
    <cellStyle name="Normal 10 2 6 5" xfId="12395" xr:uid="{00000000-0005-0000-0000-0000A9380000}"/>
    <cellStyle name="Normal 10 2 6 5 2" xfId="25141" xr:uid="{00000000-0005-0000-0000-0000AA380000}"/>
    <cellStyle name="Normal 10 2 6 6" xfId="17865" xr:uid="{00000000-0005-0000-0000-0000AB380000}"/>
    <cellStyle name="Normal 10 2 6 7" xfId="31216" xr:uid="{00000000-0005-0000-0000-0000AC380000}"/>
    <cellStyle name="Normal 10 2 6 8" xfId="34557" xr:uid="{00000000-0005-0000-0000-0000AD380000}"/>
    <cellStyle name="Normal 10 2 7" xfId="4703" xr:uid="{00000000-0005-0000-0000-0000AE380000}"/>
    <cellStyle name="Normal 10 2 7 2" xfId="8021" xr:uid="{00000000-0005-0000-0000-0000AF380000}"/>
    <cellStyle name="Normal 10 2 7 2 2" xfId="14510" xr:uid="{00000000-0005-0000-0000-0000B0380000}"/>
    <cellStyle name="Normal 10 2 7 2 2 2" xfId="27195" xr:uid="{00000000-0005-0000-0000-0000B1380000}"/>
    <cellStyle name="Normal 10 2 7 2 3" xfId="19287" xr:uid="{00000000-0005-0000-0000-0000B2380000}"/>
    <cellStyle name="Normal 10 2 7 2 4" xfId="32404" xr:uid="{00000000-0005-0000-0000-0000B3380000}"/>
    <cellStyle name="Normal 10 2 7 2 5" xfId="35415" xr:uid="{00000000-0005-0000-0000-0000B4380000}"/>
    <cellStyle name="Normal 10 2 7 3" xfId="8945" xr:uid="{00000000-0005-0000-0000-0000B5380000}"/>
    <cellStyle name="Normal 10 2 7 3 2" xfId="15352" xr:uid="{00000000-0005-0000-0000-0000B6380000}"/>
    <cellStyle name="Normal 10 2 7 3 2 2" xfId="28003" xr:uid="{00000000-0005-0000-0000-0000B7380000}"/>
    <cellStyle name="Normal 10 2 7 3 3" xfId="22968" xr:uid="{00000000-0005-0000-0000-0000B8380000}"/>
    <cellStyle name="Normal 10 2 7 4" xfId="6956" xr:uid="{00000000-0005-0000-0000-0000B9380000}"/>
    <cellStyle name="Normal 10 2 7 4 2" xfId="13495" xr:uid="{00000000-0005-0000-0000-0000BA380000}"/>
    <cellStyle name="Normal 10 2 7 4 2 2" xfId="26226" xr:uid="{00000000-0005-0000-0000-0000BB380000}"/>
    <cellStyle name="Normal 10 2 7 4 3" xfId="21683" xr:uid="{00000000-0005-0000-0000-0000BC380000}"/>
    <cellStyle name="Normal 10 2 7 5" xfId="12396" xr:uid="{00000000-0005-0000-0000-0000BD380000}"/>
    <cellStyle name="Normal 10 2 7 5 2" xfId="25142" xr:uid="{00000000-0005-0000-0000-0000BE380000}"/>
    <cellStyle name="Normal 10 2 7 6" xfId="17866" xr:uid="{00000000-0005-0000-0000-0000BF380000}"/>
    <cellStyle name="Normal 10 2 7 7" xfId="31217" xr:uid="{00000000-0005-0000-0000-0000C0380000}"/>
    <cellStyle name="Normal 10 2 7 8" xfId="34558" xr:uid="{00000000-0005-0000-0000-0000C1380000}"/>
    <cellStyle name="Normal 10 2 8" xfId="4704" xr:uid="{00000000-0005-0000-0000-0000C2380000}"/>
    <cellStyle name="Normal 10 2 8 2" xfId="8022" xr:uid="{00000000-0005-0000-0000-0000C3380000}"/>
    <cellStyle name="Normal 10 2 8 2 2" xfId="14511" xr:uid="{00000000-0005-0000-0000-0000C4380000}"/>
    <cellStyle name="Normal 10 2 8 2 2 2" xfId="27196" xr:uid="{00000000-0005-0000-0000-0000C5380000}"/>
    <cellStyle name="Normal 10 2 8 2 3" xfId="19288" xr:uid="{00000000-0005-0000-0000-0000C6380000}"/>
    <cellStyle name="Normal 10 2 8 2 4" xfId="32405" xr:uid="{00000000-0005-0000-0000-0000C7380000}"/>
    <cellStyle name="Normal 10 2 8 2 5" xfId="35416" xr:uid="{00000000-0005-0000-0000-0000C8380000}"/>
    <cellStyle name="Normal 10 2 8 3" xfId="8946" xr:uid="{00000000-0005-0000-0000-0000C9380000}"/>
    <cellStyle name="Normal 10 2 8 3 2" xfId="15353" xr:uid="{00000000-0005-0000-0000-0000CA380000}"/>
    <cellStyle name="Normal 10 2 8 3 2 2" xfId="28004" xr:uid="{00000000-0005-0000-0000-0000CB380000}"/>
    <cellStyle name="Normal 10 2 8 3 3" xfId="22969" xr:uid="{00000000-0005-0000-0000-0000CC380000}"/>
    <cellStyle name="Normal 10 2 8 4" xfId="6957" xr:uid="{00000000-0005-0000-0000-0000CD380000}"/>
    <cellStyle name="Normal 10 2 8 4 2" xfId="13496" xr:uid="{00000000-0005-0000-0000-0000CE380000}"/>
    <cellStyle name="Normal 10 2 8 4 2 2" xfId="26227" xr:uid="{00000000-0005-0000-0000-0000CF380000}"/>
    <cellStyle name="Normal 10 2 8 4 3" xfId="21684" xr:uid="{00000000-0005-0000-0000-0000D0380000}"/>
    <cellStyle name="Normal 10 2 8 5" xfId="12397" xr:uid="{00000000-0005-0000-0000-0000D1380000}"/>
    <cellStyle name="Normal 10 2 8 5 2" xfId="25143" xr:uid="{00000000-0005-0000-0000-0000D2380000}"/>
    <cellStyle name="Normal 10 2 8 6" xfId="17867" xr:uid="{00000000-0005-0000-0000-0000D3380000}"/>
    <cellStyle name="Normal 10 2 8 7" xfId="31218" xr:uid="{00000000-0005-0000-0000-0000D4380000}"/>
    <cellStyle name="Normal 10 2 8 8" xfId="34559" xr:uid="{00000000-0005-0000-0000-0000D5380000}"/>
    <cellStyle name="Normal 10 2 9" xfId="4705" xr:uid="{00000000-0005-0000-0000-0000D6380000}"/>
    <cellStyle name="Normal 10 2 9 2" xfId="8023" xr:uid="{00000000-0005-0000-0000-0000D7380000}"/>
    <cellStyle name="Normal 10 2 9 2 2" xfId="14512" xr:uid="{00000000-0005-0000-0000-0000D8380000}"/>
    <cellStyle name="Normal 10 2 9 2 2 2" xfId="27197" xr:uid="{00000000-0005-0000-0000-0000D9380000}"/>
    <cellStyle name="Normal 10 2 9 2 3" xfId="19289" xr:uid="{00000000-0005-0000-0000-0000DA380000}"/>
    <cellStyle name="Normal 10 2 9 2 4" xfId="32406" xr:uid="{00000000-0005-0000-0000-0000DB380000}"/>
    <cellStyle name="Normal 10 2 9 2 5" xfId="35417" xr:uid="{00000000-0005-0000-0000-0000DC380000}"/>
    <cellStyle name="Normal 10 2 9 3" xfId="8947" xr:uid="{00000000-0005-0000-0000-0000DD380000}"/>
    <cellStyle name="Normal 10 2 9 3 2" xfId="15354" xr:uid="{00000000-0005-0000-0000-0000DE380000}"/>
    <cellStyle name="Normal 10 2 9 3 2 2" xfId="28005" xr:uid="{00000000-0005-0000-0000-0000DF380000}"/>
    <cellStyle name="Normal 10 2 9 3 3" xfId="22970" xr:uid="{00000000-0005-0000-0000-0000E0380000}"/>
    <cellStyle name="Normal 10 2 9 4" xfId="6958" xr:uid="{00000000-0005-0000-0000-0000E1380000}"/>
    <cellStyle name="Normal 10 2 9 4 2" xfId="13497" xr:uid="{00000000-0005-0000-0000-0000E2380000}"/>
    <cellStyle name="Normal 10 2 9 4 2 2" xfId="26228" xr:uid="{00000000-0005-0000-0000-0000E3380000}"/>
    <cellStyle name="Normal 10 2 9 4 3" xfId="21685" xr:uid="{00000000-0005-0000-0000-0000E4380000}"/>
    <cellStyle name="Normal 10 2 9 5" xfId="12398" xr:uid="{00000000-0005-0000-0000-0000E5380000}"/>
    <cellStyle name="Normal 10 2 9 5 2" xfId="25144" xr:uid="{00000000-0005-0000-0000-0000E6380000}"/>
    <cellStyle name="Normal 10 2 9 6" xfId="17868" xr:uid="{00000000-0005-0000-0000-0000E7380000}"/>
    <cellStyle name="Normal 10 2 9 7" xfId="31219" xr:uid="{00000000-0005-0000-0000-0000E8380000}"/>
    <cellStyle name="Normal 10 2 9 8" xfId="34560" xr:uid="{00000000-0005-0000-0000-0000E9380000}"/>
    <cellStyle name="Normal 10 20" xfId="4706" xr:uid="{00000000-0005-0000-0000-0000EA380000}"/>
    <cellStyle name="Normal 10 20 2" xfId="8024" xr:uid="{00000000-0005-0000-0000-0000EB380000}"/>
    <cellStyle name="Normal 10 20 2 2" xfId="14513" xr:uid="{00000000-0005-0000-0000-0000EC380000}"/>
    <cellStyle name="Normal 10 20 2 2 2" xfId="27198" xr:uid="{00000000-0005-0000-0000-0000ED380000}"/>
    <cellStyle name="Normal 10 20 2 3" xfId="19290" xr:uid="{00000000-0005-0000-0000-0000EE380000}"/>
    <cellStyle name="Normal 10 20 2 4" xfId="32407" xr:uid="{00000000-0005-0000-0000-0000EF380000}"/>
    <cellStyle name="Normal 10 20 2 5" xfId="35418" xr:uid="{00000000-0005-0000-0000-0000F0380000}"/>
    <cellStyle name="Normal 10 20 3" xfId="8948" xr:uid="{00000000-0005-0000-0000-0000F1380000}"/>
    <cellStyle name="Normal 10 20 3 2" xfId="15355" xr:uid="{00000000-0005-0000-0000-0000F2380000}"/>
    <cellStyle name="Normal 10 20 3 2 2" xfId="28006" xr:uid="{00000000-0005-0000-0000-0000F3380000}"/>
    <cellStyle name="Normal 10 20 3 3" xfId="22971" xr:uid="{00000000-0005-0000-0000-0000F4380000}"/>
    <cellStyle name="Normal 10 20 4" xfId="6959" xr:uid="{00000000-0005-0000-0000-0000F5380000}"/>
    <cellStyle name="Normal 10 20 4 2" xfId="13498" xr:uid="{00000000-0005-0000-0000-0000F6380000}"/>
    <cellStyle name="Normal 10 20 4 2 2" xfId="26229" xr:uid="{00000000-0005-0000-0000-0000F7380000}"/>
    <cellStyle name="Normal 10 20 4 3" xfId="21686" xr:uid="{00000000-0005-0000-0000-0000F8380000}"/>
    <cellStyle name="Normal 10 20 5" xfId="12399" xr:uid="{00000000-0005-0000-0000-0000F9380000}"/>
    <cellStyle name="Normal 10 20 5 2" xfId="25145" xr:uid="{00000000-0005-0000-0000-0000FA380000}"/>
    <cellStyle name="Normal 10 20 6" xfId="17869" xr:uid="{00000000-0005-0000-0000-0000FB380000}"/>
    <cellStyle name="Normal 10 20 7" xfId="31220" xr:uid="{00000000-0005-0000-0000-0000FC380000}"/>
    <cellStyle name="Normal 10 20 8" xfId="34561" xr:uid="{00000000-0005-0000-0000-0000FD380000}"/>
    <cellStyle name="Normal 10 21" xfId="4707" xr:uid="{00000000-0005-0000-0000-0000FE380000}"/>
    <cellStyle name="Normal 10 21 2" xfId="8025" xr:uid="{00000000-0005-0000-0000-0000FF380000}"/>
    <cellStyle name="Normal 10 21 2 2" xfId="14514" xr:uid="{00000000-0005-0000-0000-000000390000}"/>
    <cellStyle name="Normal 10 21 2 2 2" xfId="27199" xr:uid="{00000000-0005-0000-0000-000001390000}"/>
    <cellStyle name="Normal 10 21 2 3" xfId="19291" xr:uid="{00000000-0005-0000-0000-000002390000}"/>
    <cellStyle name="Normal 10 21 2 4" xfId="32408" xr:uid="{00000000-0005-0000-0000-000003390000}"/>
    <cellStyle name="Normal 10 21 2 5" xfId="35419" xr:uid="{00000000-0005-0000-0000-000004390000}"/>
    <cellStyle name="Normal 10 21 3" xfId="8949" xr:uid="{00000000-0005-0000-0000-000005390000}"/>
    <cellStyle name="Normal 10 21 3 2" xfId="15356" xr:uid="{00000000-0005-0000-0000-000006390000}"/>
    <cellStyle name="Normal 10 21 3 2 2" xfId="28007" xr:uid="{00000000-0005-0000-0000-000007390000}"/>
    <cellStyle name="Normal 10 21 3 3" xfId="22972" xr:uid="{00000000-0005-0000-0000-000008390000}"/>
    <cellStyle name="Normal 10 21 4" xfId="6960" xr:uid="{00000000-0005-0000-0000-000009390000}"/>
    <cellStyle name="Normal 10 21 4 2" xfId="13499" xr:uid="{00000000-0005-0000-0000-00000A390000}"/>
    <cellStyle name="Normal 10 21 4 2 2" xfId="26230" xr:uid="{00000000-0005-0000-0000-00000B390000}"/>
    <cellStyle name="Normal 10 21 4 3" xfId="21687" xr:uid="{00000000-0005-0000-0000-00000C390000}"/>
    <cellStyle name="Normal 10 21 5" xfId="12400" xr:uid="{00000000-0005-0000-0000-00000D390000}"/>
    <cellStyle name="Normal 10 21 5 2" xfId="25146" xr:uid="{00000000-0005-0000-0000-00000E390000}"/>
    <cellStyle name="Normal 10 21 6" xfId="17870" xr:uid="{00000000-0005-0000-0000-00000F390000}"/>
    <cellStyle name="Normal 10 21 7" xfId="31221" xr:uid="{00000000-0005-0000-0000-000010390000}"/>
    <cellStyle name="Normal 10 21 8" xfId="34562" xr:uid="{00000000-0005-0000-0000-000011390000}"/>
    <cellStyle name="Normal 10 22" xfId="4676" xr:uid="{00000000-0005-0000-0000-000012390000}"/>
    <cellStyle name="Normal 10 22 2" xfId="6136" xr:uid="{00000000-0005-0000-0000-000013390000}"/>
    <cellStyle name="Normal 10 22 3" xfId="19015" xr:uid="{00000000-0005-0000-0000-000014390000}"/>
    <cellStyle name="Normal 10 22 4" xfId="32187" xr:uid="{00000000-0005-0000-0000-000015390000}"/>
    <cellStyle name="Normal 10 22 5" xfId="35206" xr:uid="{00000000-0005-0000-0000-000016390000}"/>
    <cellStyle name="Normal 10 23" xfId="6361" xr:uid="{00000000-0005-0000-0000-000017390000}"/>
    <cellStyle name="Normal 10 23 2" xfId="18945" xr:uid="{00000000-0005-0000-0000-000018390000}"/>
    <cellStyle name="Normal 10 23 3" xfId="32126" xr:uid="{00000000-0005-0000-0000-000019390000}"/>
    <cellStyle name="Normal 10 23 4" xfId="35145" xr:uid="{00000000-0005-0000-0000-00001A390000}"/>
    <cellStyle name="Normal 10 24" xfId="9602" xr:uid="{00000000-0005-0000-0000-00001B390000}"/>
    <cellStyle name="Normal 10 24 2" xfId="15948" xr:uid="{00000000-0005-0000-0000-00001C390000}"/>
    <cellStyle name="Normal 10 24 2 2" xfId="28588" xr:uid="{00000000-0005-0000-0000-00001D390000}"/>
    <cellStyle name="Normal 10 24 3" xfId="19926" xr:uid="{00000000-0005-0000-0000-00001E390000}"/>
    <cellStyle name="Normal 10 24 4" xfId="33107" xr:uid="{00000000-0005-0000-0000-00001F390000}"/>
    <cellStyle name="Normal 10 24 5" xfId="35992" xr:uid="{00000000-0005-0000-0000-000020390000}"/>
    <cellStyle name="Normal 10 25" xfId="17430" xr:uid="{00000000-0005-0000-0000-000021390000}"/>
    <cellStyle name="Normal 10 26" xfId="30611" xr:uid="{00000000-0005-0000-0000-000022390000}"/>
    <cellStyle name="Normal 10 27" xfId="34308" xr:uid="{00000000-0005-0000-0000-000023390000}"/>
    <cellStyle name="Normal 10 28" xfId="2846" xr:uid="{00000000-0005-0000-0000-000024390000}"/>
    <cellStyle name="Normal 10 29" xfId="37375" xr:uid="{00000000-0005-0000-0000-000025390000}"/>
    <cellStyle name="Normal 10 3" xfId="777" xr:uid="{00000000-0005-0000-0000-000026390000}"/>
    <cellStyle name="Normal 10 3 10" xfId="4709" xr:uid="{00000000-0005-0000-0000-000027390000}"/>
    <cellStyle name="Normal 10 3 10 2" xfId="8027" xr:uid="{00000000-0005-0000-0000-000028390000}"/>
    <cellStyle name="Normal 10 3 10 2 2" xfId="14516" xr:uid="{00000000-0005-0000-0000-000029390000}"/>
    <cellStyle name="Normal 10 3 10 2 2 2" xfId="27201" xr:uid="{00000000-0005-0000-0000-00002A390000}"/>
    <cellStyle name="Normal 10 3 10 2 3" xfId="19293" xr:uid="{00000000-0005-0000-0000-00002B390000}"/>
    <cellStyle name="Normal 10 3 10 2 4" xfId="32410" xr:uid="{00000000-0005-0000-0000-00002C390000}"/>
    <cellStyle name="Normal 10 3 10 2 5" xfId="35421" xr:uid="{00000000-0005-0000-0000-00002D390000}"/>
    <cellStyle name="Normal 10 3 10 3" xfId="8951" xr:uid="{00000000-0005-0000-0000-00002E390000}"/>
    <cellStyle name="Normal 10 3 10 3 2" xfId="15358" xr:uid="{00000000-0005-0000-0000-00002F390000}"/>
    <cellStyle name="Normal 10 3 10 3 2 2" xfId="28009" xr:uid="{00000000-0005-0000-0000-000030390000}"/>
    <cellStyle name="Normal 10 3 10 3 3" xfId="22974" xr:uid="{00000000-0005-0000-0000-000031390000}"/>
    <cellStyle name="Normal 10 3 10 4" xfId="6962" xr:uid="{00000000-0005-0000-0000-000032390000}"/>
    <cellStyle name="Normal 10 3 10 4 2" xfId="13501" xr:uid="{00000000-0005-0000-0000-000033390000}"/>
    <cellStyle name="Normal 10 3 10 4 2 2" xfId="26232" xr:uid="{00000000-0005-0000-0000-000034390000}"/>
    <cellStyle name="Normal 10 3 10 4 3" xfId="21689" xr:uid="{00000000-0005-0000-0000-000035390000}"/>
    <cellStyle name="Normal 10 3 10 5" xfId="12402" xr:uid="{00000000-0005-0000-0000-000036390000}"/>
    <cellStyle name="Normal 10 3 10 5 2" xfId="25148" xr:uid="{00000000-0005-0000-0000-000037390000}"/>
    <cellStyle name="Normal 10 3 10 6" xfId="17872" xr:uid="{00000000-0005-0000-0000-000038390000}"/>
    <cellStyle name="Normal 10 3 10 7" xfId="31223" xr:uid="{00000000-0005-0000-0000-000039390000}"/>
    <cellStyle name="Normal 10 3 10 8" xfId="34564" xr:uid="{00000000-0005-0000-0000-00003A390000}"/>
    <cellStyle name="Normal 10 3 11" xfId="4710" xr:uid="{00000000-0005-0000-0000-00003B390000}"/>
    <cellStyle name="Normal 10 3 11 2" xfId="8028" xr:uid="{00000000-0005-0000-0000-00003C390000}"/>
    <cellStyle name="Normal 10 3 11 2 2" xfId="14517" xr:uid="{00000000-0005-0000-0000-00003D390000}"/>
    <cellStyle name="Normal 10 3 11 2 2 2" xfId="27202" xr:uid="{00000000-0005-0000-0000-00003E390000}"/>
    <cellStyle name="Normal 10 3 11 2 3" xfId="19294" xr:uid="{00000000-0005-0000-0000-00003F390000}"/>
    <cellStyle name="Normal 10 3 11 2 4" xfId="32411" xr:uid="{00000000-0005-0000-0000-000040390000}"/>
    <cellStyle name="Normal 10 3 11 2 5" xfId="35422" xr:uid="{00000000-0005-0000-0000-000041390000}"/>
    <cellStyle name="Normal 10 3 11 3" xfId="8952" xr:uid="{00000000-0005-0000-0000-000042390000}"/>
    <cellStyle name="Normal 10 3 11 3 2" xfId="15359" xr:uid="{00000000-0005-0000-0000-000043390000}"/>
    <cellStyle name="Normal 10 3 11 3 2 2" xfId="28010" xr:uid="{00000000-0005-0000-0000-000044390000}"/>
    <cellStyle name="Normal 10 3 11 3 3" xfId="22975" xr:uid="{00000000-0005-0000-0000-000045390000}"/>
    <cellStyle name="Normal 10 3 11 4" xfId="6963" xr:uid="{00000000-0005-0000-0000-000046390000}"/>
    <cellStyle name="Normal 10 3 11 4 2" xfId="13502" xr:uid="{00000000-0005-0000-0000-000047390000}"/>
    <cellStyle name="Normal 10 3 11 4 2 2" xfId="26233" xr:uid="{00000000-0005-0000-0000-000048390000}"/>
    <cellStyle name="Normal 10 3 11 4 3" xfId="21690" xr:uid="{00000000-0005-0000-0000-000049390000}"/>
    <cellStyle name="Normal 10 3 11 5" xfId="12403" xr:uid="{00000000-0005-0000-0000-00004A390000}"/>
    <cellStyle name="Normal 10 3 11 5 2" xfId="25149" xr:uid="{00000000-0005-0000-0000-00004B390000}"/>
    <cellStyle name="Normal 10 3 11 6" xfId="17873" xr:uid="{00000000-0005-0000-0000-00004C390000}"/>
    <cellStyle name="Normal 10 3 11 7" xfId="31224" xr:uid="{00000000-0005-0000-0000-00004D390000}"/>
    <cellStyle name="Normal 10 3 11 8" xfId="34565" xr:uid="{00000000-0005-0000-0000-00004E390000}"/>
    <cellStyle name="Normal 10 3 12" xfId="4711" xr:uid="{00000000-0005-0000-0000-00004F390000}"/>
    <cellStyle name="Normal 10 3 12 2" xfId="8029" xr:uid="{00000000-0005-0000-0000-000050390000}"/>
    <cellStyle name="Normal 10 3 12 2 2" xfId="14518" xr:uid="{00000000-0005-0000-0000-000051390000}"/>
    <cellStyle name="Normal 10 3 12 2 2 2" xfId="27203" xr:uid="{00000000-0005-0000-0000-000052390000}"/>
    <cellStyle name="Normal 10 3 12 2 3" xfId="19295" xr:uid="{00000000-0005-0000-0000-000053390000}"/>
    <cellStyle name="Normal 10 3 12 2 4" xfId="32412" xr:uid="{00000000-0005-0000-0000-000054390000}"/>
    <cellStyle name="Normal 10 3 12 2 5" xfId="35423" xr:uid="{00000000-0005-0000-0000-000055390000}"/>
    <cellStyle name="Normal 10 3 12 3" xfId="8953" xr:uid="{00000000-0005-0000-0000-000056390000}"/>
    <cellStyle name="Normal 10 3 12 3 2" xfId="15360" xr:uid="{00000000-0005-0000-0000-000057390000}"/>
    <cellStyle name="Normal 10 3 12 3 2 2" xfId="28011" xr:uid="{00000000-0005-0000-0000-000058390000}"/>
    <cellStyle name="Normal 10 3 12 3 3" xfId="22976" xr:uid="{00000000-0005-0000-0000-000059390000}"/>
    <cellStyle name="Normal 10 3 12 4" xfId="6964" xr:uid="{00000000-0005-0000-0000-00005A390000}"/>
    <cellStyle name="Normal 10 3 12 4 2" xfId="13503" xr:uid="{00000000-0005-0000-0000-00005B390000}"/>
    <cellStyle name="Normal 10 3 12 4 2 2" xfId="26234" xr:uid="{00000000-0005-0000-0000-00005C390000}"/>
    <cellStyle name="Normal 10 3 12 4 3" xfId="21691" xr:uid="{00000000-0005-0000-0000-00005D390000}"/>
    <cellStyle name="Normal 10 3 12 5" xfId="12404" xr:uid="{00000000-0005-0000-0000-00005E390000}"/>
    <cellStyle name="Normal 10 3 12 5 2" xfId="25150" xr:uid="{00000000-0005-0000-0000-00005F390000}"/>
    <cellStyle name="Normal 10 3 12 6" xfId="17874" xr:uid="{00000000-0005-0000-0000-000060390000}"/>
    <cellStyle name="Normal 10 3 12 7" xfId="31225" xr:uid="{00000000-0005-0000-0000-000061390000}"/>
    <cellStyle name="Normal 10 3 12 8" xfId="34566" xr:uid="{00000000-0005-0000-0000-000062390000}"/>
    <cellStyle name="Normal 10 3 13" xfId="4712" xr:uid="{00000000-0005-0000-0000-000063390000}"/>
    <cellStyle name="Normal 10 3 13 2" xfId="8030" xr:uid="{00000000-0005-0000-0000-000064390000}"/>
    <cellStyle name="Normal 10 3 13 2 2" xfId="14519" xr:uid="{00000000-0005-0000-0000-000065390000}"/>
    <cellStyle name="Normal 10 3 13 2 2 2" xfId="27204" xr:uid="{00000000-0005-0000-0000-000066390000}"/>
    <cellStyle name="Normal 10 3 13 2 3" xfId="19296" xr:uid="{00000000-0005-0000-0000-000067390000}"/>
    <cellStyle name="Normal 10 3 13 2 4" xfId="32413" xr:uid="{00000000-0005-0000-0000-000068390000}"/>
    <cellStyle name="Normal 10 3 13 2 5" xfId="35424" xr:uid="{00000000-0005-0000-0000-000069390000}"/>
    <cellStyle name="Normal 10 3 13 3" xfId="8954" xr:uid="{00000000-0005-0000-0000-00006A390000}"/>
    <cellStyle name="Normal 10 3 13 3 2" xfId="15361" xr:uid="{00000000-0005-0000-0000-00006B390000}"/>
    <cellStyle name="Normal 10 3 13 3 2 2" xfId="28012" xr:uid="{00000000-0005-0000-0000-00006C390000}"/>
    <cellStyle name="Normal 10 3 13 3 3" xfId="22977" xr:uid="{00000000-0005-0000-0000-00006D390000}"/>
    <cellStyle name="Normal 10 3 13 4" xfId="6965" xr:uid="{00000000-0005-0000-0000-00006E390000}"/>
    <cellStyle name="Normal 10 3 13 4 2" xfId="13504" xr:uid="{00000000-0005-0000-0000-00006F390000}"/>
    <cellStyle name="Normal 10 3 13 4 2 2" xfId="26235" xr:uid="{00000000-0005-0000-0000-000070390000}"/>
    <cellStyle name="Normal 10 3 13 4 3" xfId="21692" xr:uid="{00000000-0005-0000-0000-000071390000}"/>
    <cellStyle name="Normal 10 3 13 5" xfId="12405" xr:uid="{00000000-0005-0000-0000-000072390000}"/>
    <cellStyle name="Normal 10 3 13 5 2" xfId="25151" xr:uid="{00000000-0005-0000-0000-000073390000}"/>
    <cellStyle name="Normal 10 3 13 6" xfId="17875" xr:uid="{00000000-0005-0000-0000-000074390000}"/>
    <cellStyle name="Normal 10 3 13 7" xfId="31226" xr:uid="{00000000-0005-0000-0000-000075390000}"/>
    <cellStyle name="Normal 10 3 13 8" xfId="34567" xr:uid="{00000000-0005-0000-0000-000076390000}"/>
    <cellStyle name="Normal 10 3 14" xfId="4713" xr:uid="{00000000-0005-0000-0000-000077390000}"/>
    <cellStyle name="Normal 10 3 14 2" xfId="8031" xr:uid="{00000000-0005-0000-0000-000078390000}"/>
    <cellStyle name="Normal 10 3 14 2 2" xfId="14520" xr:uid="{00000000-0005-0000-0000-000079390000}"/>
    <cellStyle name="Normal 10 3 14 2 2 2" xfId="27205" xr:uid="{00000000-0005-0000-0000-00007A390000}"/>
    <cellStyle name="Normal 10 3 14 2 3" xfId="19297" xr:uid="{00000000-0005-0000-0000-00007B390000}"/>
    <cellStyle name="Normal 10 3 14 2 4" xfId="32414" xr:uid="{00000000-0005-0000-0000-00007C390000}"/>
    <cellStyle name="Normal 10 3 14 2 5" xfId="35425" xr:uid="{00000000-0005-0000-0000-00007D390000}"/>
    <cellStyle name="Normal 10 3 14 3" xfId="8955" xr:uid="{00000000-0005-0000-0000-00007E390000}"/>
    <cellStyle name="Normal 10 3 14 3 2" xfId="15362" xr:uid="{00000000-0005-0000-0000-00007F390000}"/>
    <cellStyle name="Normal 10 3 14 3 2 2" xfId="28013" xr:uid="{00000000-0005-0000-0000-000080390000}"/>
    <cellStyle name="Normal 10 3 14 3 3" xfId="22978" xr:uid="{00000000-0005-0000-0000-000081390000}"/>
    <cellStyle name="Normal 10 3 14 4" xfId="6966" xr:uid="{00000000-0005-0000-0000-000082390000}"/>
    <cellStyle name="Normal 10 3 14 4 2" xfId="13505" xr:uid="{00000000-0005-0000-0000-000083390000}"/>
    <cellStyle name="Normal 10 3 14 4 2 2" xfId="26236" xr:uid="{00000000-0005-0000-0000-000084390000}"/>
    <cellStyle name="Normal 10 3 14 4 3" xfId="21693" xr:uid="{00000000-0005-0000-0000-000085390000}"/>
    <cellStyle name="Normal 10 3 14 5" xfId="12406" xr:uid="{00000000-0005-0000-0000-000086390000}"/>
    <cellStyle name="Normal 10 3 14 5 2" xfId="25152" xr:uid="{00000000-0005-0000-0000-000087390000}"/>
    <cellStyle name="Normal 10 3 14 6" xfId="17876" xr:uid="{00000000-0005-0000-0000-000088390000}"/>
    <cellStyle name="Normal 10 3 14 7" xfId="31227" xr:uid="{00000000-0005-0000-0000-000089390000}"/>
    <cellStyle name="Normal 10 3 14 8" xfId="34568" xr:uid="{00000000-0005-0000-0000-00008A390000}"/>
    <cellStyle name="Normal 10 3 15" xfId="4714" xr:uid="{00000000-0005-0000-0000-00008B390000}"/>
    <cellStyle name="Normal 10 3 15 2" xfId="8032" xr:uid="{00000000-0005-0000-0000-00008C390000}"/>
    <cellStyle name="Normal 10 3 15 2 2" xfId="14521" xr:uid="{00000000-0005-0000-0000-00008D390000}"/>
    <cellStyle name="Normal 10 3 15 2 2 2" xfId="27206" xr:uid="{00000000-0005-0000-0000-00008E390000}"/>
    <cellStyle name="Normal 10 3 15 2 3" xfId="19298" xr:uid="{00000000-0005-0000-0000-00008F390000}"/>
    <cellStyle name="Normal 10 3 15 2 4" xfId="32415" xr:uid="{00000000-0005-0000-0000-000090390000}"/>
    <cellStyle name="Normal 10 3 15 2 5" xfId="35426" xr:uid="{00000000-0005-0000-0000-000091390000}"/>
    <cellStyle name="Normal 10 3 15 3" xfId="8956" xr:uid="{00000000-0005-0000-0000-000092390000}"/>
    <cellStyle name="Normal 10 3 15 3 2" xfId="15363" xr:uid="{00000000-0005-0000-0000-000093390000}"/>
    <cellStyle name="Normal 10 3 15 3 2 2" xfId="28014" xr:uid="{00000000-0005-0000-0000-000094390000}"/>
    <cellStyle name="Normal 10 3 15 3 3" xfId="22979" xr:uid="{00000000-0005-0000-0000-000095390000}"/>
    <cellStyle name="Normal 10 3 15 4" xfId="6967" xr:uid="{00000000-0005-0000-0000-000096390000}"/>
    <cellStyle name="Normal 10 3 15 4 2" xfId="13506" xr:uid="{00000000-0005-0000-0000-000097390000}"/>
    <cellStyle name="Normal 10 3 15 4 2 2" xfId="26237" xr:uid="{00000000-0005-0000-0000-000098390000}"/>
    <cellStyle name="Normal 10 3 15 4 3" xfId="21694" xr:uid="{00000000-0005-0000-0000-000099390000}"/>
    <cellStyle name="Normal 10 3 15 5" xfId="12407" xr:uid="{00000000-0005-0000-0000-00009A390000}"/>
    <cellStyle name="Normal 10 3 15 5 2" xfId="25153" xr:uid="{00000000-0005-0000-0000-00009B390000}"/>
    <cellStyle name="Normal 10 3 15 6" xfId="17877" xr:uid="{00000000-0005-0000-0000-00009C390000}"/>
    <cellStyle name="Normal 10 3 15 7" xfId="31228" xr:uid="{00000000-0005-0000-0000-00009D390000}"/>
    <cellStyle name="Normal 10 3 15 8" xfId="34569" xr:uid="{00000000-0005-0000-0000-00009E390000}"/>
    <cellStyle name="Normal 10 3 16" xfId="4715" xr:uid="{00000000-0005-0000-0000-00009F390000}"/>
    <cellStyle name="Normal 10 3 16 2" xfId="8033" xr:uid="{00000000-0005-0000-0000-0000A0390000}"/>
    <cellStyle name="Normal 10 3 16 2 2" xfId="14522" xr:uid="{00000000-0005-0000-0000-0000A1390000}"/>
    <cellStyle name="Normal 10 3 16 2 2 2" xfId="27207" xr:uid="{00000000-0005-0000-0000-0000A2390000}"/>
    <cellStyle name="Normal 10 3 16 2 3" xfId="19299" xr:uid="{00000000-0005-0000-0000-0000A3390000}"/>
    <cellStyle name="Normal 10 3 16 2 4" xfId="32416" xr:uid="{00000000-0005-0000-0000-0000A4390000}"/>
    <cellStyle name="Normal 10 3 16 2 5" xfId="35427" xr:uid="{00000000-0005-0000-0000-0000A5390000}"/>
    <cellStyle name="Normal 10 3 16 3" xfId="8957" xr:uid="{00000000-0005-0000-0000-0000A6390000}"/>
    <cellStyle name="Normal 10 3 16 3 2" xfId="15364" xr:uid="{00000000-0005-0000-0000-0000A7390000}"/>
    <cellStyle name="Normal 10 3 16 3 2 2" xfId="28015" xr:uid="{00000000-0005-0000-0000-0000A8390000}"/>
    <cellStyle name="Normal 10 3 16 3 3" xfId="22980" xr:uid="{00000000-0005-0000-0000-0000A9390000}"/>
    <cellStyle name="Normal 10 3 16 4" xfId="6968" xr:uid="{00000000-0005-0000-0000-0000AA390000}"/>
    <cellStyle name="Normal 10 3 16 4 2" xfId="13507" xr:uid="{00000000-0005-0000-0000-0000AB390000}"/>
    <cellStyle name="Normal 10 3 16 4 2 2" xfId="26238" xr:uid="{00000000-0005-0000-0000-0000AC390000}"/>
    <cellStyle name="Normal 10 3 16 4 3" xfId="21695" xr:uid="{00000000-0005-0000-0000-0000AD390000}"/>
    <cellStyle name="Normal 10 3 16 5" xfId="12408" xr:uid="{00000000-0005-0000-0000-0000AE390000}"/>
    <cellStyle name="Normal 10 3 16 5 2" xfId="25154" xr:uid="{00000000-0005-0000-0000-0000AF390000}"/>
    <cellStyle name="Normal 10 3 16 6" xfId="17878" xr:uid="{00000000-0005-0000-0000-0000B0390000}"/>
    <cellStyle name="Normal 10 3 16 7" xfId="31229" xr:uid="{00000000-0005-0000-0000-0000B1390000}"/>
    <cellStyle name="Normal 10 3 16 8" xfId="34570" xr:uid="{00000000-0005-0000-0000-0000B2390000}"/>
    <cellStyle name="Normal 10 3 17" xfId="4716" xr:uid="{00000000-0005-0000-0000-0000B3390000}"/>
    <cellStyle name="Normal 10 3 17 2" xfId="8034" xr:uid="{00000000-0005-0000-0000-0000B4390000}"/>
    <cellStyle name="Normal 10 3 17 2 2" xfId="14523" xr:uid="{00000000-0005-0000-0000-0000B5390000}"/>
    <cellStyle name="Normal 10 3 17 2 2 2" xfId="27208" xr:uid="{00000000-0005-0000-0000-0000B6390000}"/>
    <cellStyle name="Normal 10 3 17 2 3" xfId="19300" xr:uid="{00000000-0005-0000-0000-0000B7390000}"/>
    <cellStyle name="Normal 10 3 17 2 4" xfId="32417" xr:uid="{00000000-0005-0000-0000-0000B8390000}"/>
    <cellStyle name="Normal 10 3 17 2 5" xfId="35428" xr:uid="{00000000-0005-0000-0000-0000B9390000}"/>
    <cellStyle name="Normal 10 3 17 3" xfId="8958" xr:uid="{00000000-0005-0000-0000-0000BA390000}"/>
    <cellStyle name="Normal 10 3 17 3 2" xfId="15365" xr:uid="{00000000-0005-0000-0000-0000BB390000}"/>
    <cellStyle name="Normal 10 3 17 3 2 2" xfId="28016" xr:uid="{00000000-0005-0000-0000-0000BC390000}"/>
    <cellStyle name="Normal 10 3 17 3 3" xfId="22981" xr:uid="{00000000-0005-0000-0000-0000BD390000}"/>
    <cellStyle name="Normal 10 3 17 4" xfId="6969" xr:uid="{00000000-0005-0000-0000-0000BE390000}"/>
    <cellStyle name="Normal 10 3 17 4 2" xfId="13508" xr:uid="{00000000-0005-0000-0000-0000BF390000}"/>
    <cellStyle name="Normal 10 3 17 4 2 2" xfId="26239" xr:uid="{00000000-0005-0000-0000-0000C0390000}"/>
    <cellStyle name="Normal 10 3 17 4 3" xfId="21696" xr:uid="{00000000-0005-0000-0000-0000C1390000}"/>
    <cellStyle name="Normal 10 3 17 5" xfId="12409" xr:uid="{00000000-0005-0000-0000-0000C2390000}"/>
    <cellStyle name="Normal 10 3 17 5 2" xfId="25155" xr:uid="{00000000-0005-0000-0000-0000C3390000}"/>
    <cellStyle name="Normal 10 3 17 6" xfId="17879" xr:uid="{00000000-0005-0000-0000-0000C4390000}"/>
    <cellStyle name="Normal 10 3 17 7" xfId="31230" xr:uid="{00000000-0005-0000-0000-0000C5390000}"/>
    <cellStyle name="Normal 10 3 17 8" xfId="34571" xr:uid="{00000000-0005-0000-0000-0000C6390000}"/>
    <cellStyle name="Normal 10 3 18" xfId="4717" xr:uid="{00000000-0005-0000-0000-0000C7390000}"/>
    <cellStyle name="Normal 10 3 18 2" xfId="8035" xr:uid="{00000000-0005-0000-0000-0000C8390000}"/>
    <cellStyle name="Normal 10 3 18 2 2" xfId="14524" xr:uid="{00000000-0005-0000-0000-0000C9390000}"/>
    <cellStyle name="Normal 10 3 18 2 2 2" xfId="27209" xr:uid="{00000000-0005-0000-0000-0000CA390000}"/>
    <cellStyle name="Normal 10 3 18 2 3" xfId="19301" xr:uid="{00000000-0005-0000-0000-0000CB390000}"/>
    <cellStyle name="Normal 10 3 18 2 4" xfId="32418" xr:uid="{00000000-0005-0000-0000-0000CC390000}"/>
    <cellStyle name="Normal 10 3 18 2 5" xfId="35429" xr:uid="{00000000-0005-0000-0000-0000CD390000}"/>
    <cellStyle name="Normal 10 3 18 3" xfId="8959" xr:uid="{00000000-0005-0000-0000-0000CE390000}"/>
    <cellStyle name="Normal 10 3 18 3 2" xfId="15366" xr:uid="{00000000-0005-0000-0000-0000CF390000}"/>
    <cellStyle name="Normal 10 3 18 3 2 2" xfId="28017" xr:uid="{00000000-0005-0000-0000-0000D0390000}"/>
    <cellStyle name="Normal 10 3 18 3 3" xfId="22982" xr:uid="{00000000-0005-0000-0000-0000D1390000}"/>
    <cellStyle name="Normal 10 3 18 4" xfId="6970" xr:uid="{00000000-0005-0000-0000-0000D2390000}"/>
    <cellStyle name="Normal 10 3 18 4 2" xfId="13509" xr:uid="{00000000-0005-0000-0000-0000D3390000}"/>
    <cellStyle name="Normal 10 3 18 4 2 2" xfId="26240" xr:uid="{00000000-0005-0000-0000-0000D4390000}"/>
    <cellStyle name="Normal 10 3 18 4 3" xfId="21697" xr:uid="{00000000-0005-0000-0000-0000D5390000}"/>
    <cellStyle name="Normal 10 3 18 5" xfId="12410" xr:uid="{00000000-0005-0000-0000-0000D6390000}"/>
    <cellStyle name="Normal 10 3 18 5 2" xfId="25156" xr:uid="{00000000-0005-0000-0000-0000D7390000}"/>
    <cellStyle name="Normal 10 3 18 6" xfId="17880" xr:uid="{00000000-0005-0000-0000-0000D8390000}"/>
    <cellStyle name="Normal 10 3 18 7" xfId="31231" xr:uid="{00000000-0005-0000-0000-0000D9390000}"/>
    <cellStyle name="Normal 10 3 18 8" xfId="34572" xr:uid="{00000000-0005-0000-0000-0000DA390000}"/>
    <cellStyle name="Normal 10 3 19" xfId="4718" xr:uid="{00000000-0005-0000-0000-0000DB390000}"/>
    <cellStyle name="Normal 10 3 19 2" xfId="8036" xr:uid="{00000000-0005-0000-0000-0000DC390000}"/>
    <cellStyle name="Normal 10 3 19 2 2" xfId="14525" xr:uid="{00000000-0005-0000-0000-0000DD390000}"/>
    <cellStyle name="Normal 10 3 19 2 2 2" xfId="27210" xr:uid="{00000000-0005-0000-0000-0000DE390000}"/>
    <cellStyle name="Normal 10 3 19 2 3" xfId="19302" xr:uid="{00000000-0005-0000-0000-0000DF390000}"/>
    <cellStyle name="Normal 10 3 19 2 4" xfId="32419" xr:uid="{00000000-0005-0000-0000-0000E0390000}"/>
    <cellStyle name="Normal 10 3 19 2 5" xfId="35430" xr:uid="{00000000-0005-0000-0000-0000E1390000}"/>
    <cellStyle name="Normal 10 3 19 3" xfId="8960" xr:uid="{00000000-0005-0000-0000-0000E2390000}"/>
    <cellStyle name="Normal 10 3 19 3 2" xfId="15367" xr:uid="{00000000-0005-0000-0000-0000E3390000}"/>
    <cellStyle name="Normal 10 3 19 3 2 2" xfId="28018" xr:uid="{00000000-0005-0000-0000-0000E4390000}"/>
    <cellStyle name="Normal 10 3 19 3 3" xfId="22983" xr:uid="{00000000-0005-0000-0000-0000E5390000}"/>
    <cellStyle name="Normal 10 3 19 4" xfId="6971" xr:uid="{00000000-0005-0000-0000-0000E6390000}"/>
    <cellStyle name="Normal 10 3 19 4 2" xfId="13510" xr:uid="{00000000-0005-0000-0000-0000E7390000}"/>
    <cellStyle name="Normal 10 3 19 4 2 2" xfId="26241" xr:uid="{00000000-0005-0000-0000-0000E8390000}"/>
    <cellStyle name="Normal 10 3 19 4 3" xfId="21698" xr:uid="{00000000-0005-0000-0000-0000E9390000}"/>
    <cellStyle name="Normal 10 3 19 5" xfId="12411" xr:uid="{00000000-0005-0000-0000-0000EA390000}"/>
    <cellStyle name="Normal 10 3 19 5 2" xfId="25157" xr:uid="{00000000-0005-0000-0000-0000EB390000}"/>
    <cellStyle name="Normal 10 3 19 6" xfId="17881" xr:uid="{00000000-0005-0000-0000-0000EC390000}"/>
    <cellStyle name="Normal 10 3 19 7" xfId="31232" xr:uid="{00000000-0005-0000-0000-0000ED390000}"/>
    <cellStyle name="Normal 10 3 19 8" xfId="34573" xr:uid="{00000000-0005-0000-0000-0000EE390000}"/>
    <cellStyle name="Normal 10 3 2" xfId="1515" xr:uid="{00000000-0005-0000-0000-0000EF390000}"/>
    <cellStyle name="Normal 10 3 2 2" xfId="1516" xr:uid="{00000000-0005-0000-0000-0000F0390000}"/>
    <cellStyle name="Normal 10 3 2 2 10" xfId="4720" xr:uid="{00000000-0005-0000-0000-0000F1390000}"/>
    <cellStyle name="Normal 10 3 2 2 2" xfId="1517" xr:uid="{00000000-0005-0000-0000-0000F2390000}"/>
    <cellStyle name="Normal 10 3 2 2 2 2" xfId="10449" xr:uid="{00000000-0005-0000-0000-0000F3390000}"/>
    <cellStyle name="Normal 10 3 2 2 2 2 2" xfId="16139" xr:uid="{00000000-0005-0000-0000-0000F4390000}"/>
    <cellStyle name="Normal 10 3 2 2 2 2 2 2" xfId="28761" xr:uid="{00000000-0005-0000-0000-0000F5390000}"/>
    <cellStyle name="Normal 10 3 2 2 2 2 3" xfId="23719" xr:uid="{00000000-0005-0000-0000-0000F6390000}"/>
    <cellStyle name="Normal 10 3 2 2 2 3" xfId="14527" xr:uid="{00000000-0005-0000-0000-0000F7390000}"/>
    <cellStyle name="Normal 10 3 2 2 2 3 2" xfId="27212" xr:uid="{00000000-0005-0000-0000-0000F8390000}"/>
    <cellStyle name="Normal 10 3 2 2 2 4" xfId="19304" xr:uid="{00000000-0005-0000-0000-0000F9390000}"/>
    <cellStyle name="Normal 10 3 2 2 2 5" xfId="32421" xr:uid="{00000000-0005-0000-0000-0000FA390000}"/>
    <cellStyle name="Normal 10 3 2 2 2 6" xfId="35432" xr:uid="{00000000-0005-0000-0000-0000FB390000}"/>
    <cellStyle name="Normal 10 3 2 2 2 7" xfId="8038" xr:uid="{00000000-0005-0000-0000-0000FC390000}"/>
    <cellStyle name="Normal 10 3 2 2 3" xfId="8962" xr:uid="{00000000-0005-0000-0000-0000FD390000}"/>
    <cellStyle name="Normal 10 3 2 2 3 2" xfId="15369" xr:uid="{00000000-0005-0000-0000-0000FE390000}"/>
    <cellStyle name="Normal 10 3 2 2 3 2 2" xfId="28019" xr:uid="{00000000-0005-0000-0000-0000FF390000}"/>
    <cellStyle name="Normal 10 3 2 2 3 3" xfId="22984" xr:uid="{00000000-0005-0000-0000-0000003A0000}"/>
    <cellStyle name="Normal 10 3 2 2 4" xfId="10266" xr:uid="{00000000-0005-0000-0000-0000013A0000}"/>
    <cellStyle name="Normal 10 3 2 2 4 2" xfId="16081" xr:uid="{00000000-0005-0000-0000-0000023A0000}"/>
    <cellStyle name="Normal 10 3 2 2 4 2 2" xfId="28708" xr:uid="{00000000-0005-0000-0000-0000033A0000}"/>
    <cellStyle name="Normal 10 3 2 2 4 3" xfId="23672" xr:uid="{00000000-0005-0000-0000-0000043A0000}"/>
    <cellStyle name="Normal 10 3 2 2 5" xfId="6973" xr:uid="{00000000-0005-0000-0000-0000053A0000}"/>
    <cellStyle name="Normal 10 3 2 2 5 2" xfId="13512" xr:uid="{00000000-0005-0000-0000-0000063A0000}"/>
    <cellStyle name="Normal 10 3 2 2 5 2 2" xfId="26243" xr:uid="{00000000-0005-0000-0000-0000073A0000}"/>
    <cellStyle name="Normal 10 3 2 2 5 3" xfId="21700" xr:uid="{00000000-0005-0000-0000-0000083A0000}"/>
    <cellStyle name="Normal 10 3 2 2 6" xfId="12413" xr:uid="{00000000-0005-0000-0000-0000093A0000}"/>
    <cellStyle name="Normal 10 3 2 2 6 2" xfId="25159" xr:uid="{00000000-0005-0000-0000-00000A3A0000}"/>
    <cellStyle name="Normal 10 3 2 2 7" xfId="17883" xr:uid="{00000000-0005-0000-0000-00000B3A0000}"/>
    <cellStyle name="Normal 10 3 2 2 8" xfId="31234" xr:uid="{00000000-0005-0000-0000-00000C3A0000}"/>
    <cellStyle name="Normal 10 3 2 2 9" xfId="34575" xr:uid="{00000000-0005-0000-0000-00000D3A0000}"/>
    <cellStyle name="Normal 10 3 2 3" xfId="1518" xr:uid="{00000000-0005-0000-0000-00000E3A0000}"/>
    <cellStyle name="Normal 10 3 2 3 2" xfId="11132" xr:uid="{00000000-0005-0000-0000-00000F3A0000}"/>
    <cellStyle name="Normal 10 3 2 3 2 2" xfId="16535" xr:uid="{00000000-0005-0000-0000-0000103A0000}"/>
    <cellStyle name="Normal 10 3 2 3 2 2 2" xfId="29074" xr:uid="{00000000-0005-0000-0000-0000113A0000}"/>
    <cellStyle name="Normal 10 3 2 3 2 3" xfId="23982" xr:uid="{00000000-0005-0000-0000-0000123A0000}"/>
    <cellStyle name="Normal 10 3 2 3 3" xfId="14526" xr:uid="{00000000-0005-0000-0000-0000133A0000}"/>
    <cellStyle name="Normal 10 3 2 3 3 2" xfId="27211" xr:uid="{00000000-0005-0000-0000-0000143A0000}"/>
    <cellStyle name="Normal 10 3 2 3 4" xfId="18790" xr:uid="{00000000-0005-0000-0000-0000153A0000}"/>
    <cellStyle name="Normal 10 3 2 3 5" xfId="22567" xr:uid="{00000000-0005-0000-0000-0000163A0000}"/>
    <cellStyle name="Normal 10 3 2 3 6" xfId="8037" xr:uid="{00000000-0005-0000-0000-0000173A0000}"/>
    <cellStyle name="Normal 10 3 2 4" xfId="8961" xr:uid="{00000000-0005-0000-0000-0000183A0000}"/>
    <cellStyle name="Normal 10 3 2 4 2" xfId="15368" xr:uid="{00000000-0005-0000-0000-0000193A0000}"/>
    <cellStyle name="Normal 10 3 2 4 2 2" xfId="19303" xr:uid="{00000000-0005-0000-0000-00001A3A0000}"/>
    <cellStyle name="Normal 10 3 2 4 2 3" xfId="32420" xr:uid="{00000000-0005-0000-0000-00001B3A0000}"/>
    <cellStyle name="Normal 10 3 2 4 2 4" xfId="35431" xr:uid="{00000000-0005-0000-0000-00001C3A0000}"/>
    <cellStyle name="Normal 10 3 2 4 3" xfId="17882" xr:uid="{00000000-0005-0000-0000-00001D3A0000}"/>
    <cellStyle name="Normal 10 3 2 4 4" xfId="31233" xr:uid="{00000000-0005-0000-0000-00001E3A0000}"/>
    <cellStyle name="Normal 10 3 2 4 5" xfId="34574" xr:uid="{00000000-0005-0000-0000-00001F3A0000}"/>
    <cellStyle name="Normal 10 3 2 5" xfId="10464" xr:uid="{00000000-0005-0000-0000-0000203A0000}"/>
    <cellStyle name="Normal 10 3 2 6" xfId="10417" xr:uid="{00000000-0005-0000-0000-0000213A0000}"/>
    <cellStyle name="Normal 10 3 2 6 2" xfId="16124" xr:uid="{00000000-0005-0000-0000-0000223A0000}"/>
    <cellStyle name="Normal 10 3 2 6 2 2" xfId="28746" xr:uid="{00000000-0005-0000-0000-0000233A0000}"/>
    <cellStyle name="Normal 10 3 2 6 3" xfId="23704" xr:uid="{00000000-0005-0000-0000-0000243A0000}"/>
    <cellStyle name="Normal 10 3 2 7" xfId="6972" xr:uid="{00000000-0005-0000-0000-0000253A0000}"/>
    <cellStyle name="Normal 10 3 2 7 2" xfId="13511" xr:uid="{00000000-0005-0000-0000-0000263A0000}"/>
    <cellStyle name="Normal 10 3 2 7 2 2" xfId="26242" xr:uid="{00000000-0005-0000-0000-0000273A0000}"/>
    <cellStyle name="Normal 10 3 2 7 3" xfId="21699" xr:uid="{00000000-0005-0000-0000-0000283A0000}"/>
    <cellStyle name="Normal 10 3 2 8" xfId="12412" xr:uid="{00000000-0005-0000-0000-0000293A0000}"/>
    <cellStyle name="Normal 10 3 2 8 2" xfId="25158" xr:uid="{00000000-0005-0000-0000-00002A3A0000}"/>
    <cellStyle name="Normal 10 3 2 9" xfId="4719" xr:uid="{00000000-0005-0000-0000-00002B3A0000}"/>
    <cellStyle name="Normal 10 3 20" xfId="4721" xr:uid="{00000000-0005-0000-0000-00002C3A0000}"/>
    <cellStyle name="Normal 10 3 20 2" xfId="8039" xr:uid="{00000000-0005-0000-0000-00002D3A0000}"/>
    <cellStyle name="Normal 10 3 20 2 2" xfId="14528" xr:uid="{00000000-0005-0000-0000-00002E3A0000}"/>
    <cellStyle name="Normal 10 3 20 2 2 2" xfId="27213" xr:uid="{00000000-0005-0000-0000-00002F3A0000}"/>
    <cellStyle name="Normal 10 3 20 2 3" xfId="19305" xr:uid="{00000000-0005-0000-0000-0000303A0000}"/>
    <cellStyle name="Normal 10 3 20 2 4" xfId="32422" xr:uid="{00000000-0005-0000-0000-0000313A0000}"/>
    <cellStyle name="Normal 10 3 20 2 5" xfId="35433" xr:uid="{00000000-0005-0000-0000-0000323A0000}"/>
    <cellStyle name="Normal 10 3 20 3" xfId="8963" xr:uid="{00000000-0005-0000-0000-0000333A0000}"/>
    <cellStyle name="Normal 10 3 20 3 2" xfId="15370" xr:uid="{00000000-0005-0000-0000-0000343A0000}"/>
    <cellStyle name="Normal 10 3 20 3 2 2" xfId="28020" xr:uid="{00000000-0005-0000-0000-0000353A0000}"/>
    <cellStyle name="Normal 10 3 20 3 3" xfId="22985" xr:uid="{00000000-0005-0000-0000-0000363A0000}"/>
    <cellStyle name="Normal 10 3 20 4" xfId="6974" xr:uid="{00000000-0005-0000-0000-0000373A0000}"/>
    <cellStyle name="Normal 10 3 20 4 2" xfId="13513" xr:uid="{00000000-0005-0000-0000-0000383A0000}"/>
    <cellStyle name="Normal 10 3 20 4 2 2" xfId="26244" xr:uid="{00000000-0005-0000-0000-0000393A0000}"/>
    <cellStyle name="Normal 10 3 20 4 3" xfId="21701" xr:uid="{00000000-0005-0000-0000-00003A3A0000}"/>
    <cellStyle name="Normal 10 3 20 5" xfId="12414" xr:uid="{00000000-0005-0000-0000-00003B3A0000}"/>
    <cellStyle name="Normal 10 3 20 5 2" xfId="25160" xr:uid="{00000000-0005-0000-0000-00003C3A0000}"/>
    <cellStyle name="Normal 10 3 20 6" xfId="17884" xr:uid="{00000000-0005-0000-0000-00003D3A0000}"/>
    <cellStyle name="Normal 10 3 20 7" xfId="31235" xr:uid="{00000000-0005-0000-0000-00003E3A0000}"/>
    <cellStyle name="Normal 10 3 20 8" xfId="34576" xr:uid="{00000000-0005-0000-0000-00003F3A0000}"/>
    <cellStyle name="Normal 10 3 21" xfId="4708" xr:uid="{00000000-0005-0000-0000-0000403A0000}"/>
    <cellStyle name="Normal 10 3 21 2" xfId="6320" xr:uid="{00000000-0005-0000-0000-0000413A0000}"/>
    <cellStyle name="Normal 10 3 21 3" xfId="8026" xr:uid="{00000000-0005-0000-0000-0000423A0000}"/>
    <cellStyle name="Normal 10 3 21 3 2" xfId="14515" xr:uid="{00000000-0005-0000-0000-0000433A0000}"/>
    <cellStyle name="Normal 10 3 21 3 2 2" xfId="27200" xr:uid="{00000000-0005-0000-0000-0000443A0000}"/>
    <cellStyle name="Normal 10 3 21 3 3" xfId="22566" xr:uid="{00000000-0005-0000-0000-0000453A0000}"/>
    <cellStyle name="Normal 10 3 21 4" xfId="8950" xr:uid="{00000000-0005-0000-0000-0000463A0000}"/>
    <cellStyle name="Normal 10 3 21 4 2" xfId="15357" xr:uid="{00000000-0005-0000-0000-0000473A0000}"/>
    <cellStyle name="Normal 10 3 21 4 2 2" xfId="28008" xr:uid="{00000000-0005-0000-0000-0000483A0000}"/>
    <cellStyle name="Normal 10 3 21 4 3" xfId="22973" xr:uid="{00000000-0005-0000-0000-0000493A0000}"/>
    <cellStyle name="Normal 10 3 21 5" xfId="6961" xr:uid="{00000000-0005-0000-0000-00004A3A0000}"/>
    <cellStyle name="Normal 10 3 21 5 2" xfId="13500" xr:uid="{00000000-0005-0000-0000-00004B3A0000}"/>
    <cellStyle name="Normal 10 3 21 5 2 2" xfId="26231" xr:uid="{00000000-0005-0000-0000-00004C3A0000}"/>
    <cellStyle name="Normal 10 3 21 5 3" xfId="21688" xr:uid="{00000000-0005-0000-0000-00004D3A0000}"/>
    <cellStyle name="Normal 10 3 21 6" xfId="12401" xr:uid="{00000000-0005-0000-0000-00004E3A0000}"/>
    <cellStyle name="Normal 10 3 21 6 2" xfId="25147" xr:uid="{00000000-0005-0000-0000-00004F3A0000}"/>
    <cellStyle name="Normal 10 3 21 7" xfId="18715" xr:uid="{00000000-0005-0000-0000-0000503A0000}"/>
    <cellStyle name="Normal 10 3 21 8" xfId="21045" xr:uid="{00000000-0005-0000-0000-0000513A0000}"/>
    <cellStyle name="Normal 10 3 22" xfId="7850" xr:uid="{00000000-0005-0000-0000-0000523A0000}"/>
    <cellStyle name="Normal 10 3 22 2" xfId="14345" xr:uid="{00000000-0005-0000-0000-0000533A0000}"/>
    <cellStyle name="Normal 10 3 22 2 2" xfId="19292" xr:uid="{00000000-0005-0000-0000-0000543A0000}"/>
    <cellStyle name="Normal 10 3 22 2 3" xfId="32409" xr:uid="{00000000-0005-0000-0000-0000553A0000}"/>
    <cellStyle name="Normal 10 3 22 2 4" xfId="35420" xr:uid="{00000000-0005-0000-0000-0000563A0000}"/>
    <cellStyle name="Normal 10 3 22 3" xfId="17871" xr:uid="{00000000-0005-0000-0000-0000573A0000}"/>
    <cellStyle name="Normal 10 3 22 4" xfId="31222" xr:uid="{00000000-0005-0000-0000-0000583A0000}"/>
    <cellStyle name="Normal 10 3 22 5" xfId="34563" xr:uid="{00000000-0005-0000-0000-0000593A0000}"/>
    <cellStyle name="Normal 10 3 23" xfId="8772" xr:uid="{00000000-0005-0000-0000-00005A3A0000}"/>
    <cellStyle name="Normal 10 3 23 2" xfId="15187" xr:uid="{00000000-0005-0000-0000-00005B3A0000}"/>
    <cellStyle name="Normal 10 3 23 2 2" xfId="27847" xr:uid="{00000000-0005-0000-0000-00005C3A0000}"/>
    <cellStyle name="Normal 10 3 23 3" xfId="22815" xr:uid="{00000000-0005-0000-0000-00005D3A0000}"/>
    <cellStyle name="Normal 10 3 24" xfId="9979" xr:uid="{00000000-0005-0000-0000-00005E3A0000}"/>
    <cellStyle name="Normal 10 3 25" xfId="11057" xr:uid="{00000000-0005-0000-0000-00005F3A0000}"/>
    <cellStyle name="Normal 10 3 25 2" xfId="16492" xr:uid="{00000000-0005-0000-0000-0000603A0000}"/>
    <cellStyle name="Normal 10 3 25 2 2" xfId="29032" xr:uid="{00000000-0005-0000-0000-0000613A0000}"/>
    <cellStyle name="Normal 10 3 25 3" xfId="23941" xr:uid="{00000000-0005-0000-0000-0000623A0000}"/>
    <cellStyle name="Normal 10 3 26" xfId="6630" xr:uid="{00000000-0005-0000-0000-0000633A0000}"/>
    <cellStyle name="Normal 10 3 26 2" xfId="13218" xr:uid="{00000000-0005-0000-0000-0000643A0000}"/>
    <cellStyle name="Normal 10 3 26 2 2" xfId="25962" xr:uid="{00000000-0005-0000-0000-0000653A0000}"/>
    <cellStyle name="Normal 10 3 26 3" xfId="21370" xr:uid="{00000000-0005-0000-0000-0000663A0000}"/>
    <cellStyle name="Normal 10 3 27" xfId="12149" xr:uid="{00000000-0005-0000-0000-0000673A0000}"/>
    <cellStyle name="Normal 10 3 27 2" xfId="24894" xr:uid="{00000000-0005-0000-0000-0000683A0000}"/>
    <cellStyle name="Normal 10 3 28" xfId="3165" xr:uid="{00000000-0005-0000-0000-0000693A0000}"/>
    <cellStyle name="Normal 10 3 29" xfId="37769" xr:uid="{00000000-0005-0000-0000-00006A3A0000}"/>
    <cellStyle name="Normal 10 3 3" xfId="1519" xr:uid="{00000000-0005-0000-0000-00006B3A0000}"/>
    <cellStyle name="Normal 10 3 3 10" xfId="4722" xr:uid="{00000000-0005-0000-0000-00006C3A0000}"/>
    <cellStyle name="Normal 10 3 3 2" xfId="1520" xr:uid="{00000000-0005-0000-0000-00006D3A0000}"/>
    <cellStyle name="Normal 10 3 3 2 2" xfId="10844" xr:uid="{00000000-0005-0000-0000-00006E3A0000}"/>
    <cellStyle name="Normal 10 3 3 2 2 2" xfId="16355" xr:uid="{00000000-0005-0000-0000-00006F3A0000}"/>
    <cellStyle name="Normal 10 3 3 2 2 2 2" xfId="28897" xr:uid="{00000000-0005-0000-0000-0000703A0000}"/>
    <cellStyle name="Normal 10 3 3 2 2 3" xfId="23815" xr:uid="{00000000-0005-0000-0000-0000713A0000}"/>
    <cellStyle name="Normal 10 3 3 2 3" xfId="14529" xr:uid="{00000000-0005-0000-0000-0000723A0000}"/>
    <cellStyle name="Normal 10 3 3 2 3 2" xfId="27214" xr:uid="{00000000-0005-0000-0000-0000733A0000}"/>
    <cellStyle name="Normal 10 3 3 2 4" xfId="19306" xr:uid="{00000000-0005-0000-0000-0000743A0000}"/>
    <cellStyle name="Normal 10 3 3 2 5" xfId="32423" xr:uid="{00000000-0005-0000-0000-0000753A0000}"/>
    <cellStyle name="Normal 10 3 3 2 6" xfId="35434" xr:uid="{00000000-0005-0000-0000-0000763A0000}"/>
    <cellStyle name="Normal 10 3 3 2 7" xfId="8040" xr:uid="{00000000-0005-0000-0000-0000773A0000}"/>
    <cellStyle name="Normal 10 3 3 3" xfId="8964" xr:uid="{00000000-0005-0000-0000-0000783A0000}"/>
    <cellStyle name="Normal 10 3 3 3 2" xfId="15371" xr:uid="{00000000-0005-0000-0000-0000793A0000}"/>
    <cellStyle name="Normal 10 3 3 3 2 2" xfId="28021" xr:uid="{00000000-0005-0000-0000-00007A3A0000}"/>
    <cellStyle name="Normal 10 3 3 3 3" xfId="22986" xr:uid="{00000000-0005-0000-0000-00007B3A0000}"/>
    <cellStyle name="Normal 10 3 3 4" xfId="10952" xr:uid="{00000000-0005-0000-0000-00007C3A0000}"/>
    <cellStyle name="Normal 10 3 3 4 2" xfId="16425" xr:uid="{00000000-0005-0000-0000-00007D3A0000}"/>
    <cellStyle name="Normal 10 3 3 4 2 2" xfId="28967" xr:uid="{00000000-0005-0000-0000-00007E3A0000}"/>
    <cellStyle name="Normal 10 3 3 4 3" xfId="23878" xr:uid="{00000000-0005-0000-0000-00007F3A0000}"/>
    <cellStyle name="Normal 10 3 3 5" xfId="6975" xr:uid="{00000000-0005-0000-0000-0000803A0000}"/>
    <cellStyle name="Normal 10 3 3 5 2" xfId="13514" xr:uid="{00000000-0005-0000-0000-0000813A0000}"/>
    <cellStyle name="Normal 10 3 3 5 2 2" xfId="26245" xr:uid="{00000000-0005-0000-0000-0000823A0000}"/>
    <cellStyle name="Normal 10 3 3 5 3" xfId="21702" xr:uid="{00000000-0005-0000-0000-0000833A0000}"/>
    <cellStyle name="Normal 10 3 3 6" xfId="12415" xr:uid="{00000000-0005-0000-0000-0000843A0000}"/>
    <cellStyle name="Normal 10 3 3 6 2" xfId="25161" xr:uid="{00000000-0005-0000-0000-0000853A0000}"/>
    <cellStyle name="Normal 10 3 3 7" xfId="17885" xr:uid="{00000000-0005-0000-0000-0000863A0000}"/>
    <cellStyle name="Normal 10 3 3 8" xfId="31236" xr:uid="{00000000-0005-0000-0000-0000873A0000}"/>
    <cellStyle name="Normal 10 3 3 9" xfId="34577" xr:uid="{00000000-0005-0000-0000-0000883A0000}"/>
    <cellStyle name="Normal 10 3 30" xfId="38047" xr:uid="{00000000-0005-0000-0000-0000893A0000}"/>
    <cellStyle name="Normal 10 3 4" xfId="1521" xr:uid="{00000000-0005-0000-0000-00008A3A0000}"/>
    <cellStyle name="Normal 10 3 4 10" xfId="4723" xr:uid="{00000000-0005-0000-0000-00008B3A0000}"/>
    <cellStyle name="Normal 10 3 4 2" xfId="8041" xr:uid="{00000000-0005-0000-0000-00008C3A0000}"/>
    <cellStyle name="Normal 10 3 4 2 2" xfId="14530" xr:uid="{00000000-0005-0000-0000-00008D3A0000}"/>
    <cellStyle name="Normal 10 3 4 2 2 2" xfId="27215" xr:uid="{00000000-0005-0000-0000-00008E3A0000}"/>
    <cellStyle name="Normal 10 3 4 2 3" xfId="19307" xr:uid="{00000000-0005-0000-0000-00008F3A0000}"/>
    <cellStyle name="Normal 10 3 4 2 4" xfId="32424" xr:uid="{00000000-0005-0000-0000-0000903A0000}"/>
    <cellStyle name="Normal 10 3 4 2 5" xfId="35435" xr:uid="{00000000-0005-0000-0000-0000913A0000}"/>
    <cellStyle name="Normal 10 3 4 3" xfId="8965" xr:uid="{00000000-0005-0000-0000-0000923A0000}"/>
    <cellStyle name="Normal 10 3 4 3 2" xfId="15372" xr:uid="{00000000-0005-0000-0000-0000933A0000}"/>
    <cellStyle name="Normal 10 3 4 3 2 2" xfId="28022" xr:uid="{00000000-0005-0000-0000-0000943A0000}"/>
    <cellStyle name="Normal 10 3 4 3 3" xfId="22987" xr:uid="{00000000-0005-0000-0000-0000953A0000}"/>
    <cellStyle name="Normal 10 3 4 4" xfId="10923" xr:uid="{00000000-0005-0000-0000-0000963A0000}"/>
    <cellStyle name="Normal 10 3 4 4 2" xfId="16405" xr:uid="{00000000-0005-0000-0000-0000973A0000}"/>
    <cellStyle name="Normal 10 3 4 4 2 2" xfId="28947" xr:uid="{00000000-0005-0000-0000-0000983A0000}"/>
    <cellStyle name="Normal 10 3 4 4 3" xfId="23857" xr:uid="{00000000-0005-0000-0000-0000993A0000}"/>
    <cellStyle name="Normal 10 3 4 5" xfId="6976" xr:uid="{00000000-0005-0000-0000-00009A3A0000}"/>
    <cellStyle name="Normal 10 3 4 5 2" xfId="13515" xr:uid="{00000000-0005-0000-0000-00009B3A0000}"/>
    <cellStyle name="Normal 10 3 4 5 2 2" xfId="26246" xr:uid="{00000000-0005-0000-0000-00009C3A0000}"/>
    <cellStyle name="Normal 10 3 4 5 3" xfId="21703" xr:uid="{00000000-0005-0000-0000-00009D3A0000}"/>
    <cellStyle name="Normal 10 3 4 6" xfId="12416" xr:uid="{00000000-0005-0000-0000-00009E3A0000}"/>
    <cellStyle name="Normal 10 3 4 6 2" xfId="25162" xr:uid="{00000000-0005-0000-0000-00009F3A0000}"/>
    <cellStyle name="Normal 10 3 4 7" xfId="17886" xr:uid="{00000000-0005-0000-0000-0000A03A0000}"/>
    <cellStyle name="Normal 10 3 4 8" xfId="31237" xr:uid="{00000000-0005-0000-0000-0000A13A0000}"/>
    <cellStyle name="Normal 10 3 4 9" xfId="34578" xr:uid="{00000000-0005-0000-0000-0000A23A0000}"/>
    <cellStyle name="Normal 10 3 5" xfId="1514" xr:uid="{00000000-0005-0000-0000-0000A33A0000}"/>
    <cellStyle name="Normal 10 3 5 2" xfId="8042" xr:uid="{00000000-0005-0000-0000-0000A43A0000}"/>
    <cellStyle name="Normal 10 3 5 2 2" xfId="14531" xr:uid="{00000000-0005-0000-0000-0000A53A0000}"/>
    <cellStyle name="Normal 10 3 5 2 2 2" xfId="27216" xr:uid="{00000000-0005-0000-0000-0000A63A0000}"/>
    <cellStyle name="Normal 10 3 5 2 3" xfId="19308" xr:uid="{00000000-0005-0000-0000-0000A73A0000}"/>
    <cellStyle name="Normal 10 3 5 2 4" xfId="32425" xr:uid="{00000000-0005-0000-0000-0000A83A0000}"/>
    <cellStyle name="Normal 10 3 5 2 5" xfId="35436" xr:uid="{00000000-0005-0000-0000-0000A93A0000}"/>
    <cellStyle name="Normal 10 3 5 3" xfId="8966" xr:uid="{00000000-0005-0000-0000-0000AA3A0000}"/>
    <cellStyle name="Normal 10 3 5 3 2" xfId="15373" xr:uid="{00000000-0005-0000-0000-0000AB3A0000}"/>
    <cellStyle name="Normal 10 3 5 3 2 2" xfId="28023" xr:uid="{00000000-0005-0000-0000-0000AC3A0000}"/>
    <cellStyle name="Normal 10 3 5 3 3" xfId="22988" xr:uid="{00000000-0005-0000-0000-0000AD3A0000}"/>
    <cellStyle name="Normal 10 3 5 4" xfId="6977" xr:uid="{00000000-0005-0000-0000-0000AE3A0000}"/>
    <cellStyle name="Normal 10 3 5 4 2" xfId="13516" xr:uid="{00000000-0005-0000-0000-0000AF3A0000}"/>
    <cellStyle name="Normal 10 3 5 4 2 2" xfId="26247" xr:uid="{00000000-0005-0000-0000-0000B03A0000}"/>
    <cellStyle name="Normal 10 3 5 4 3" xfId="21704" xr:uid="{00000000-0005-0000-0000-0000B13A0000}"/>
    <cellStyle name="Normal 10 3 5 5" xfId="12417" xr:uid="{00000000-0005-0000-0000-0000B23A0000}"/>
    <cellStyle name="Normal 10 3 5 5 2" xfId="25163" xr:uid="{00000000-0005-0000-0000-0000B33A0000}"/>
    <cellStyle name="Normal 10 3 5 6" xfId="17887" xr:uid="{00000000-0005-0000-0000-0000B43A0000}"/>
    <cellStyle name="Normal 10 3 5 7" xfId="31238" xr:uid="{00000000-0005-0000-0000-0000B53A0000}"/>
    <cellStyle name="Normal 10 3 5 8" xfId="34579" xr:uid="{00000000-0005-0000-0000-0000B63A0000}"/>
    <cellStyle name="Normal 10 3 5 9" xfId="4724" xr:uid="{00000000-0005-0000-0000-0000B73A0000}"/>
    <cellStyle name="Normal 10 3 6" xfId="4725" xr:uid="{00000000-0005-0000-0000-0000B83A0000}"/>
    <cellStyle name="Normal 10 3 6 2" xfId="8043" xr:uid="{00000000-0005-0000-0000-0000B93A0000}"/>
    <cellStyle name="Normal 10 3 6 2 2" xfId="14532" xr:uid="{00000000-0005-0000-0000-0000BA3A0000}"/>
    <cellStyle name="Normal 10 3 6 2 2 2" xfId="27217" xr:uid="{00000000-0005-0000-0000-0000BB3A0000}"/>
    <cellStyle name="Normal 10 3 6 2 3" xfId="19309" xr:uid="{00000000-0005-0000-0000-0000BC3A0000}"/>
    <cellStyle name="Normal 10 3 6 2 4" xfId="32426" xr:uid="{00000000-0005-0000-0000-0000BD3A0000}"/>
    <cellStyle name="Normal 10 3 6 2 5" xfId="35437" xr:uid="{00000000-0005-0000-0000-0000BE3A0000}"/>
    <cellStyle name="Normal 10 3 6 3" xfId="8967" xr:uid="{00000000-0005-0000-0000-0000BF3A0000}"/>
    <cellStyle name="Normal 10 3 6 3 2" xfId="15374" xr:uid="{00000000-0005-0000-0000-0000C03A0000}"/>
    <cellStyle name="Normal 10 3 6 3 2 2" xfId="28024" xr:uid="{00000000-0005-0000-0000-0000C13A0000}"/>
    <cellStyle name="Normal 10 3 6 3 3" xfId="22989" xr:uid="{00000000-0005-0000-0000-0000C23A0000}"/>
    <cellStyle name="Normal 10 3 6 4" xfId="6978" xr:uid="{00000000-0005-0000-0000-0000C33A0000}"/>
    <cellStyle name="Normal 10 3 6 4 2" xfId="13517" xr:uid="{00000000-0005-0000-0000-0000C43A0000}"/>
    <cellStyle name="Normal 10 3 6 4 2 2" xfId="26248" xr:uid="{00000000-0005-0000-0000-0000C53A0000}"/>
    <cellStyle name="Normal 10 3 6 4 3" xfId="21705" xr:uid="{00000000-0005-0000-0000-0000C63A0000}"/>
    <cellStyle name="Normal 10 3 6 5" xfId="12418" xr:uid="{00000000-0005-0000-0000-0000C73A0000}"/>
    <cellStyle name="Normal 10 3 6 5 2" xfId="25164" xr:uid="{00000000-0005-0000-0000-0000C83A0000}"/>
    <cellStyle name="Normal 10 3 6 6" xfId="17888" xr:uid="{00000000-0005-0000-0000-0000C93A0000}"/>
    <cellStyle name="Normal 10 3 6 7" xfId="31239" xr:uid="{00000000-0005-0000-0000-0000CA3A0000}"/>
    <cellStyle name="Normal 10 3 6 8" xfId="34580" xr:uid="{00000000-0005-0000-0000-0000CB3A0000}"/>
    <cellStyle name="Normal 10 3 7" xfId="4726" xr:uid="{00000000-0005-0000-0000-0000CC3A0000}"/>
    <cellStyle name="Normal 10 3 7 2" xfId="8044" xr:uid="{00000000-0005-0000-0000-0000CD3A0000}"/>
    <cellStyle name="Normal 10 3 7 2 2" xfId="14533" xr:uid="{00000000-0005-0000-0000-0000CE3A0000}"/>
    <cellStyle name="Normal 10 3 7 2 2 2" xfId="27218" xr:uid="{00000000-0005-0000-0000-0000CF3A0000}"/>
    <cellStyle name="Normal 10 3 7 2 3" xfId="19310" xr:uid="{00000000-0005-0000-0000-0000D03A0000}"/>
    <cellStyle name="Normal 10 3 7 2 4" xfId="32427" xr:uid="{00000000-0005-0000-0000-0000D13A0000}"/>
    <cellStyle name="Normal 10 3 7 2 5" xfId="35438" xr:uid="{00000000-0005-0000-0000-0000D23A0000}"/>
    <cellStyle name="Normal 10 3 7 3" xfId="8968" xr:uid="{00000000-0005-0000-0000-0000D33A0000}"/>
    <cellStyle name="Normal 10 3 7 3 2" xfId="15375" xr:uid="{00000000-0005-0000-0000-0000D43A0000}"/>
    <cellStyle name="Normal 10 3 7 3 2 2" xfId="28025" xr:uid="{00000000-0005-0000-0000-0000D53A0000}"/>
    <cellStyle name="Normal 10 3 7 3 3" xfId="22990" xr:uid="{00000000-0005-0000-0000-0000D63A0000}"/>
    <cellStyle name="Normal 10 3 7 4" xfId="6979" xr:uid="{00000000-0005-0000-0000-0000D73A0000}"/>
    <cellStyle name="Normal 10 3 7 4 2" xfId="13518" xr:uid="{00000000-0005-0000-0000-0000D83A0000}"/>
    <cellStyle name="Normal 10 3 7 4 2 2" xfId="26249" xr:uid="{00000000-0005-0000-0000-0000D93A0000}"/>
    <cellStyle name="Normal 10 3 7 4 3" xfId="21706" xr:uid="{00000000-0005-0000-0000-0000DA3A0000}"/>
    <cellStyle name="Normal 10 3 7 5" xfId="12419" xr:uid="{00000000-0005-0000-0000-0000DB3A0000}"/>
    <cellStyle name="Normal 10 3 7 5 2" xfId="25165" xr:uid="{00000000-0005-0000-0000-0000DC3A0000}"/>
    <cellStyle name="Normal 10 3 7 6" xfId="17889" xr:uid="{00000000-0005-0000-0000-0000DD3A0000}"/>
    <cellStyle name="Normal 10 3 7 7" xfId="31240" xr:uid="{00000000-0005-0000-0000-0000DE3A0000}"/>
    <cellStyle name="Normal 10 3 7 8" xfId="34581" xr:uid="{00000000-0005-0000-0000-0000DF3A0000}"/>
    <cellStyle name="Normal 10 3 8" xfId="4727" xr:uid="{00000000-0005-0000-0000-0000E03A0000}"/>
    <cellStyle name="Normal 10 3 8 2" xfId="8045" xr:uid="{00000000-0005-0000-0000-0000E13A0000}"/>
    <cellStyle name="Normal 10 3 8 2 2" xfId="14534" xr:uid="{00000000-0005-0000-0000-0000E23A0000}"/>
    <cellStyle name="Normal 10 3 8 2 2 2" xfId="27219" xr:uid="{00000000-0005-0000-0000-0000E33A0000}"/>
    <cellStyle name="Normal 10 3 8 2 3" xfId="19311" xr:uid="{00000000-0005-0000-0000-0000E43A0000}"/>
    <cellStyle name="Normal 10 3 8 2 4" xfId="32428" xr:uid="{00000000-0005-0000-0000-0000E53A0000}"/>
    <cellStyle name="Normal 10 3 8 2 5" xfId="35439" xr:uid="{00000000-0005-0000-0000-0000E63A0000}"/>
    <cellStyle name="Normal 10 3 8 3" xfId="8969" xr:uid="{00000000-0005-0000-0000-0000E73A0000}"/>
    <cellStyle name="Normal 10 3 8 3 2" xfId="15376" xr:uid="{00000000-0005-0000-0000-0000E83A0000}"/>
    <cellStyle name="Normal 10 3 8 3 2 2" xfId="28026" xr:uid="{00000000-0005-0000-0000-0000E93A0000}"/>
    <cellStyle name="Normal 10 3 8 3 3" xfId="22991" xr:uid="{00000000-0005-0000-0000-0000EA3A0000}"/>
    <cellStyle name="Normal 10 3 8 4" xfId="6980" xr:uid="{00000000-0005-0000-0000-0000EB3A0000}"/>
    <cellStyle name="Normal 10 3 8 4 2" xfId="13519" xr:uid="{00000000-0005-0000-0000-0000EC3A0000}"/>
    <cellStyle name="Normal 10 3 8 4 2 2" xfId="26250" xr:uid="{00000000-0005-0000-0000-0000ED3A0000}"/>
    <cellStyle name="Normal 10 3 8 4 3" xfId="21707" xr:uid="{00000000-0005-0000-0000-0000EE3A0000}"/>
    <cellStyle name="Normal 10 3 8 5" xfId="12420" xr:uid="{00000000-0005-0000-0000-0000EF3A0000}"/>
    <cellStyle name="Normal 10 3 8 5 2" xfId="25166" xr:uid="{00000000-0005-0000-0000-0000F03A0000}"/>
    <cellStyle name="Normal 10 3 8 6" xfId="17890" xr:uid="{00000000-0005-0000-0000-0000F13A0000}"/>
    <cellStyle name="Normal 10 3 8 7" xfId="31241" xr:uid="{00000000-0005-0000-0000-0000F23A0000}"/>
    <cellStyle name="Normal 10 3 8 8" xfId="34582" xr:uid="{00000000-0005-0000-0000-0000F33A0000}"/>
    <cellStyle name="Normal 10 3 9" xfId="4728" xr:uid="{00000000-0005-0000-0000-0000F43A0000}"/>
    <cellStyle name="Normal 10 3 9 2" xfId="8046" xr:uid="{00000000-0005-0000-0000-0000F53A0000}"/>
    <cellStyle name="Normal 10 3 9 2 2" xfId="14535" xr:uid="{00000000-0005-0000-0000-0000F63A0000}"/>
    <cellStyle name="Normal 10 3 9 2 2 2" xfId="27220" xr:uid="{00000000-0005-0000-0000-0000F73A0000}"/>
    <cellStyle name="Normal 10 3 9 2 3" xfId="19312" xr:uid="{00000000-0005-0000-0000-0000F83A0000}"/>
    <cellStyle name="Normal 10 3 9 2 4" xfId="32429" xr:uid="{00000000-0005-0000-0000-0000F93A0000}"/>
    <cellStyle name="Normal 10 3 9 2 5" xfId="35440" xr:uid="{00000000-0005-0000-0000-0000FA3A0000}"/>
    <cellStyle name="Normal 10 3 9 3" xfId="8970" xr:uid="{00000000-0005-0000-0000-0000FB3A0000}"/>
    <cellStyle name="Normal 10 3 9 3 2" xfId="15377" xr:uid="{00000000-0005-0000-0000-0000FC3A0000}"/>
    <cellStyle name="Normal 10 3 9 3 2 2" xfId="28027" xr:uid="{00000000-0005-0000-0000-0000FD3A0000}"/>
    <cellStyle name="Normal 10 3 9 3 3" xfId="22992" xr:uid="{00000000-0005-0000-0000-0000FE3A0000}"/>
    <cellStyle name="Normal 10 3 9 4" xfId="6981" xr:uid="{00000000-0005-0000-0000-0000FF3A0000}"/>
    <cellStyle name="Normal 10 3 9 4 2" xfId="13520" xr:uid="{00000000-0005-0000-0000-0000003B0000}"/>
    <cellStyle name="Normal 10 3 9 4 2 2" xfId="26251" xr:uid="{00000000-0005-0000-0000-0000013B0000}"/>
    <cellStyle name="Normal 10 3 9 4 3" xfId="21708" xr:uid="{00000000-0005-0000-0000-0000023B0000}"/>
    <cellStyle name="Normal 10 3 9 5" xfId="12421" xr:uid="{00000000-0005-0000-0000-0000033B0000}"/>
    <cellStyle name="Normal 10 3 9 5 2" xfId="25167" xr:uid="{00000000-0005-0000-0000-0000043B0000}"/>
    <cellStyle name="Normal 10 3 9 6" xfId="17891" xr:uid="{00000000-0005-0000-0000-0000053B0000}"/>
    <cellStyle name="Normal 10 3 9 7" xfId="31242" xr:uid="{00000000-0005-0000-0000-0000063B0000}"/>
    <cellStyle name="Normal 10 3 9 8" xfId="34583" xr:uid="{00000000-0005-0000-0000-0000073B0000}"/>
    <cellStyle name="Normal 10 30" xfId="37859" xr:uid="{00000000-0005-0000-0000-0000083B0000}"/>
    <cellStyle name="Normal 10 4" xfId="1298" xr:uid="{00000000-0005-0000-0000-0000093B0000}"/>
    <cellStyle name="Normal 10 4 10" xfId="4730" xr:uid="{00000000-0005-0000-0000-00000A3B0000}"/>
    <cellStyle name="Normal 10 4 11" xfId="4731" xr:uid="{00000000-0005-0000-0000-00000B3B0000}"/>
    <cellStyle name="Normal 10 4 12" xfId="4732" xr:uid="{00000000-0005-0000-0000-00000C3B0000}"/>
    <cellStyle name="Normal 10 4 13" xfId="4733" xr:uid="{00000000-0005-0000-0000-00000D3B0000}"/>
    <cellStyle name="Normal 10 4 14" xfId="4734" xr:uid="{00000000-0005-0000-0000-00000E3B0000}"/>
    <cellStyle name="Normal 10 4 15" xfId="4735" xr:uid="{00000000-0005-0000-0000-00000F3B0000}"/>
    <cellStyle name="Normal 10 4 16" xfId="4736" xr:uid="{00000000-0005-0000-0000-0000103B0000}"/>
    <cellStyle name="Normal 10 4 17" xfId="4737" xr:uid="{00000000-0005-0000-0000-0000113B0000}"/>
    <cellStyle name="Normal 10 4 18" xfId="4738" xr:uid="{00000000-0005-0000-0000-0000123B0000}"/>
    <cellStyle name="Normal 10 4 19" xfId="4739" xr:uid="{00000000-0005-0000-0000-0000133B0000}"/>
    <cellStyle name="Normal 10 4 2" xfId="364" xr:uid="{00000000-0005-0000-0000-0000143B0000}"/>
    <cellStyle name="Normal 10 4 2 2" xfId="590" xr:uid="{00000000-0005-0000-0000-0000153B0000}"/>
    <cellStyle name="Normal 10 4 2 2 2" xfId="1524" xr:uid="{00000000-0005-0000-0000-0000163B0000}"/>
    <cellStyle name="Normal 10 4 2 2 2 2" xfId="20465" xr:uid="{00000000-0005-0000-0000-0000173B0000}"/>
    <cellStyle name="Normal 10 4 2 2 2 3" xfId="33718" xr:uid="{00000000-0005-0000-0000-0000183B0000}"/>
    <cellStyle name="Normal 10 4 2 2 2 4" xfId="36505" xr:uid="{00000000-0005-0000-0000-0000193B0000}"/>
    <cellStyle name="Normal 10 4 2 2 2 5" xfId="16254" xr:uid="{00000000-0005-0000-0000-00001A3B0000}"/>
    <cellStyle name="Normal 10 4 2 2 3" xfId="20166" xr:uid="{00000000-0005-0000-0000-00001B3B0000}"/>
    <cellStyle name="Normal 10 4 2 2 4" xfId="33423" xr:uid="{00000000-0005-0000-0000-00001C3B0000}"/>
    <cellStyle name="Normal 10 4 2 2 5" xfId="36211" xr:uid="{00000000-0005-0000-0000-00001D3B0000}"/>
    <cellStyle name="Normal 10 4 2 2 6" xfId="10709" xr:uid="{00000000-0005-0000-0000-00001E3B0000}"/>
    <cellStyle name="Normal 10 4 2 2 7" xfId="37685" xr:uid="{00000000-0005-0000-0000-00001F3B0000}"/>
    <cellStyle name="Normal 10 4 2 2 8" xfId="37978" xr:uid="{00000000-0005-0000-0000-0000203B0000}"/>
    <cellStyle name="Normal 10 4 2 3" xfId="1523" xr:uid="{00000000-0005-0000-0000-0000213B0000}"/>
    <cellStyle name="Normal 10 4 2 3 2" xfId="33572" xr:uid="{00000000-0005-0000-0000-0000223B0000}"/>
    <cellStyle name="Normal 10 4 2 3 3" xfId="36359" xr:uid="{00000000-0005-0000-0000-0000233B0000}"/>
    <cellStyle name="Normal 10 4 2 3 4" xfId="20318" xr:uid="{00000000-0005-0000-0000-0000243B0000}"/>
    <cellStyle name="Normal 10 4 2 4" xfId="20010" xr:uid="{00000000-0005-0000-0000-0000253B0000}"/>
    <cellStyle name="Normal 10 4 2 4 2" xfId="33274" xr:uid="{00000000-0005-0000-0000-0000263B0000}"/>
    <cellStyle name="Normal 10 4 2 4 3" xfId="36066" xr:uid="{00000000-0005-0000-0000-0000273B0000}"/>
    <cellStyle name="Normal 10 4 2 5" xfId="4740" xr:uid="{00000000-0005-0000-0000-0000283B0000}"/>
    <cellStyle name="Normal 10 4 2 6" xfId="37637" xr:uid="{00000000-0005-0000-0000-0000293B0000}"/>
    <cellStyle name="Normal 10 4 2 7" xfId="37932" xr:uid="{00000000-0005-0000-0000-00002A3B0000}"/>
    <cellStyle name="Normal 10 4 20" xfId="10054" xr:uid="{00000000-0005-0000-0000-00002B3B0000}"/>
    <cellStyle name="Normal 10 4 20 2" xfId="16003" xr:uid="{00000000-0005-0000-0000-00002C3B0000}"/>
    <cellStyle name="Normal 10 4 20 2 2" xfId="19878" xr:uid="{00000000-0005-0000-0000-00002D3B0000}"/>
    <cellStyle name="Normal 10 4 20 2 3" xfId="33003" xr:uid="{00000000-0005-0000-0000-00002E3B0000}"/>
    <cellStyle name="Normal 10 4 20 2 4" xfId="35961" xr:uid="{00000000-0005-0000-0000-00002F3B0000}"/>
    <cellStyle name="Normal 10 4 20 3" xfId="18751" xr:uid="{00000000-0005-0000-0000-0000303B0000}"/>
    <cellStyle name="Normal 10 4 20 4" xfId="32009" xr:uid="{00000000-0005-0000-0000-0000313B0000}"/>
    <cellStyle name="Normal 10 4 20 5" xfId="35115" xr:uid="{00000000-0005-0000-0000-0000323B0000}"/>
    <cellStyle name="Normal 10 4 21" xfId="17892" xr:uid="{00000000-0005-0000-0000-0000333B0000}"/>
    <cellStyle name="Normal 10 4 22" xfId="19084" xr:uid="{00000000-0005-0000-0000-0000343B0000}"/>
    <cellStyle name="Normal 10 4 22 2" xfId="32206" xr:uid="{00000000-0005-0000-0000-0000353B0000}"/>
    <cellStyle name="Normal 10 4 22 3" xfId="35225" xr:uid="{00000000-0005-0000-0000-0000363B0000}"/>
    <cellStyle name="Normal 10 4 23" xfId="18964" xr:uid="{00000000-0005-0000-0000-0000373B0000}"/>
    <cellStyle name="Normal 10 4 23 2" xfId="32145" xr:uid="{00000000-0005-0000-0000-0000383B0000}"/>
    <cellStyle name="Normal 10 4 23 3" xfId="35165" xr:uid="{00000000-0005-0000-0000-0000393B0000}"/>
    <cellStyle name="Normal 10 4 24" xfId="19948" xr:uid="{00000000-0005-0000-0000-00003A3B0000}"/>
    <cellStyle name="Normal 10 4 24 2" xfId="33144" xr:uid="{00000000-0005-0000-0000-00003B3B0000}"/>
    <cellStyle name="Normal 10 4 24 3" xfId="36011" xr:uid="{00000000-0005-0000-0000-00003C3B0000}"/>
    <cellStyle name="Normal 10 4 25" xfId="17467" xr:uid="{00000000-0005-0000-0000-00003D3B0000}"/>
    <cellStyle name="Normal 10 4 26" xfId="30721" xr:uid="{00000000-0005-0000-0000-00003E3B0000}"/>
    <cellStyle name="Normal 10 4 27" xfId="34333" xr:uid="{00000000-0005-0000-0000-00003F3B0000}"/>
    <cellStyle name="Normal 10 4 28" xfId="4729" xr:uid="{00000000-0005-0000-0000-0000403B0000}"/>
    <cellStyle name="Normal 10 4 3" xfId="1525" xr:uid="{00000000-0005-0000-0000-0000413B0000}"/>
    <cellStyle name="Normal 10 4 3 2" xfId="10905" xr:uid="{00000000-0005-0000-0000-0000423B0000}"/>
    <cellStyle name="Normal 10 4 3 2 2" xfId="16390" xr:uid="{00000000-0005-0000-0000-0000433B0000}"/>
    <cellStyle name="Normal 10 4 3 2 2 2" xfId="28932" xr:uid="{00000000-0005-0000-0000-0000443B0000}"/>
    <cellStyle name="Normal 10 4 3 2 3" xfId="20411" xr:uid="{00000000-0005-0000-0000-0000453B0000}"/>
    <cellStyle name="Normal 10 4 3 2 4" xfId="33664" xr:uid="{00000000-0005-0000-0000-0000463B0000}"/>
    <cellStyle name="Normal 10 4 3 2 5" xfId="36451" xr:uid="{00000000-0005-0000-0000-0000473B0000}"/>
    <cellStyle name="Normal 10 4 3 3" xfId="20112" xr:uid="{00000000-0005-0000-0000-0000483B0000}"/>
    <cellStyle name="Normal 10 4 3 3 2" xfId="33369" xr:uid="{00000000-0005-0000-0000-0000493B0000}"/>
    <cellStyle name="Normal 10 4 3 3 3" xfId="36157" xr:uid="{00000000-0005-0000-0000-00004A3B0000}"/>
    <cellStyle name="Normal 10 4 3 4" xfId="4741" xr:uid="{00000000-0005-0000-0000-00004B3B0000}"/>
    <cellStyle name="Normal 10 4 4" xfId="1522" xr:uid="{00000000-0005-0000-0000-00004C3B0000}"/>
    <cellStyle name="Normal 10 4 4 2" xfId="20264" xr:uid="{00000000-0005-0000-0000-00004D3B0000}"/>
    <cellStyle name="Normal 10 4 4 2 2" xfId="33518" xr:uid="{00000000-0005-0000-0000-00004E3B0000}"/>
    <cellStyle name="Normal 10 4 4 2 3" xfId="36305" xr:uid="{00000000-0005-0000-0000-00004F3B0000}"/>
    <cellStyle name="Normal 10 4 4 3" xfId="4742" xr:uid="{00000000-0005-0000-0000-0000503B0000}"/>
    <cellStyle name="Normal 10 4 5" xfId="4743" xr:uid="{00000000-0005-0000-0000-0000513B0000}"/>
    <cellStyle name="Normal 10 4 6" xfId="4744" xr:uid="{00000000-0005-0000-0000-0000523B0000}"/>
    <cellStyle name="Normal 10 4 7" xfId="4745" xr:uid="{00000000-0005-0000-0000-0000533B0000}"/>
    <cellStyle name="Normal 10 4 8" xfId="4746" xr:uid="{00000000-0005-0000-0000-0000543B0000}"/>
    <cellStyle name="Normal 10 4 9" xfId="4747" xr:uid="{00000000-0005-0000-0000-0000553B0000}"/>
    <cellStyle name="Normal 10 5" xfId="1526" xr:uid="{00000000-0005-0000-0000-0000563B0000}"/>
    <cellStyle name="Normal 10 5 10" xfId="4748" xr:uid="{00000000-0005-0000-0000-0000573B0000}"/>
    <cellStyle name="Normal 10 5 2" xfId="1527" xr:uid="{00000000-0005-0000-0000-0000583B0000}"/>
    <cellStyle name="Normal 10 5 2 2" xfId="11131" xr:uid="{00000000-0005-0000-0000-0000593B0000}"/>
    <cellStyle name="Normal 10 5 2 2 2" xfId="16534" xr:uid="{00000000-0005-0000-0000-00005A3B0000}"/>
    <cellStyle name="Normal 10 5 2 2 2 2" xfId="29073" xr:uid="{00000000-0005-0000-0000-00005B3B0000}"/>
    <cellStyle name="Normal 10 5 2 2 3" xfId="20447" xr:uid="{00000000-0005-0000-0000-00005C3B0000}"/>
    <cellStyle name="Normal 10 5 2 2 4" xfId="33700" xr:uid="{00000000-0005-0000-0000-00005D3B0000}"/>
    <cellStyle name="Normal 10 5 2 2 5" xfId="36487" xr:uid="{00000000-0005-0000-0000-00005E3B0000}"/>
    <cellStyle name="Normal 10 5 2 3" xfId="14536" xr:uid="{00000000-0005-0000-0000-00005F3B0000}"/>
    <cellStyle name="Normal 10 5 2 3 2" xfId="20148" xr:uid="{00000000-0005-0000-0000-0000603B0000}"/>
    <cellStyle name="Normal 10 5 2 3 3" xfId="33405" xr:uid="{00000000-0005-0000-0000-0000613B0000}"/>
    <cellStyle name="Normal 10 5 2 3 4" xfId="36193" xr:uid="{00000000-0005-0000-0000-0000623B0000}"/>
    <cellStyle name="Normal 10 5 2 4" xfId="19313" xr:uid="{00000000-0005-0000-0000-0000633B0000}"/>
    <cellStyle name="Normal 10 5 2 5" xfId="32430" xr:uid="{00000000-0005-0000-0000-0000643B0000}"/>
    <cellStyle name="Normal 10 5 2 6" xfId="35441" xr:uid="{00000000-0005-0000-0000-0000653B0000}"/>
    <cellStyle name="Normal 10 5 2 7" xfId="8047" xr:uid="{00000000-0005-0000-0000-0000663B0000}"/>
    <cellStyle name="Normal 10 5 3" xfId="8971" xr:uid="{00000000-0005-0000-0000-0000673B0000}"/>
    <cellStyle name="Normal 10 5 3 2" xfId="15378" xr:uid="{00000000-0005-0000-0000-0000683B0000}"/>
    <cellStyle name="Normal 10 5 3 2 2" xfId="28028" xr:uid="{00000000-0005-0000-0000-0000693B0000}"/>
    <cellStyle name="Normal 10 5 3 3" xfId="20300" xr:uid="{00000000-0005-0000-0000-00006A3B0000}"/>
    <cellStyle name="Normal 10 5 3 4" xfId="33554" xr:uid="{00000000-0005-0000-0000-00006B3B0000}"/>
    <cellStyle name="Normal 10 5 3 5" xfId="36341" xr:uid="{00000000-0005-0000-0000-00006C3B0000}"/>
    <cellStyle name="Normal 10 5 4" xfId="10690" xr:uid="{00000000-0005-0000-0000-00006D3B0000}"/>
    <cellStyle name="Normal 10 5 4 2" xfId="16236" xr:uid="{00000000-0005-0000-0000-00006E3B0000}"/>
    <cellStyle name="Normal 10 5 4 2 2" xfId="28844" xr:uid="{00000000-0005-0000-0000-00006F3B0000}"/>
    <cellStyle name="Normal 10 5 4 3" xfId="19992" xr:uid="{00000000-0005-0000-0000-0000703B0000}"/>
    <cellStyle name="Normal 10 5 4 4" xfId="33256" xr:uid="{00000000-0005-0000-0000-0000713B0000}"/>
    <cellStyle name="Normal 10 5 4 5" xfId="36048" xr:uid="{00000000-0005-0000-0000-0000723B0000}"/>
    <cellStyle name="Normal 10 5 5" xfId="6984" xr:uid="{00000000-0005-0000-0000-0000733B0000}"/>
    <cellStyle name="Normal 10 5 5 2" xfId="13521" xr:uid="{00000000-0005-0000-0000-0000743B0000}"/>
    <cellStyle name="Normal 10 5 5 2 2" xfId="26252" xr:uid="{00000000-0005-0000-0000-0000753B0000}"/>
    <cellStyle name="Normal 10 5 5 3" xfId="21711" xr:uid="{00000000-0005-0000-0000-0000763B0000}"/>
    <cellStyle name="Normal 10 5 6" xfId="12423" xr:uid="{00000000-0005-0000-0000-0000773B0000}"/>
    <cellStyle name="Normal 10 5 6 2" xfId="25169" xr:uid="{00000000-0005-0000-0000-0000783B0000}"/>
    <cellStyle name="Normal 10 5 7" xfId="17893" xr:uid="{00000000-0005-0000-0000-0000793B0000}"/>
    <cellStyle name="Normal 10 5 8" xfId="31244" xr:uid="{00000000-0005-0000-0000-00007A3B0000}"/>
    <cellStyle name="Normal 10 5 9" xfId="34584" xr:uid="{00000000-0005-0000-0000-00007B3B0000}"/>
    <cellStyle name="Normal 10 6" xfId="1528" xr:uid="{00000000-0005-0000-0000-00007C3B0000}"/>
    <cellStyle name="Normal 10 6 10" xfId="4749" xr:uid="{00000000-0005-0000-0000-00007D3B0000}"/>
    <cellStyle name="Normal 10 6 2" xfId="8048" xr:uid="{00000000-0005-0000-0000-00007E3B0000}"/>
    <cellStyle name="Normal 10 6 2 2" xfId="14537" xr:uid="{00000000-0005-0000-0000-00007F3B0000}"/>
    <cellStyle name="Normal 10 6 2 2 2" xfId="20393" xr:uid="{00000000-0005-0000-0000-0000803B0000}"/>
    <cellStyle name="Normal 10 6 2 2 3" xfId="33646" xr:uid="{00000000-0005-0000-0000-0000813B0000}"/>
    <cellStyle name="Normal 10 6 2 2 4" xfId="36433" xr:uid="{00000000-0005-0000-0000-0000823B0000}"/>
    <cellStyle name="Normal 10 6 2 3" xfId="19314" xr:uid="{00000000-0005-0000-0000-0000833B0000}"/>
    <cellStyle name="Normal 10 6 2 4" xfId="32431" xr:uid="{00000000-0005-0000-0000-0000843B0000}"/>
    <cellStyle name="Normal 10 6 2 5" xfId="35442" xr:uid="{00000000-0005-0000-0000-0000853B0000}"/>
    <cellStyle name="Normal 10 6 3" xfId="8972" xr:uid="{00000000-0005-0000-0000-0000863B0000}"/>
    <cellStyle name="Normal 10 6 3 2" xfId="15379" xr:uid="{00000000-0005-0000-0000-0000873B0000}"/>
    <cellStyle name="Normal 10 6 3 2 2" xfId="28029" xr:uid="{00000000-0005-0000-0000-0000883B0000}"/>
    <cellStyle name="Normal 10 6 3 3" xfId="20094" xr:uid="{00000000-0005-0000-0000-0000893B0000}"/>
    <cellStyle name="Normal 10 6 3 4" xfId="33351" xr:uid="{00000000-0005-0000-0000-00008A3B0000}"/>
    <cellStyle name="Normal 10 6 3 5" xfId="36139" xr:uid="{00000000-0005-0000-0000-00008B3B0000}"/>
    <cellStyle name="Normal 10 6 4" xfId="11355" xr:uid="{00000000-0005-0000-0000-00008C3B0000}"/>
    <cellStyle name="Normal 10 6 4 2" xfId="16677" xr:uid="{00000000-0005-0000-0000-00008D3B0000}"/>
    <cellStyle name="Normal 10 6 4 2 2" xfId="29212" xr:uid="{00000000-0005-0000-0000-00008E3B0000}"/>
    <cellStyle name="Normal 10 6 4 3" xfId="24120" xr:uid="{00000000-0005-0000-0000-00008F3B0000}"/>
    <cellStyle name="Normal 10 6 5" xfId="6985" xr:uid="{00000000-0005-0000-0000-0000903B0000}"/>
    <cellStyle name="Normal 10 6 5 2" xfId="13522" xr:uid="{00000000-0005-0000-0000-0000913B0000}"/>
    <cellStyle name="Normal 10 6 5 2 2" xfId="26253" xr:uid="{00000000-0005-0000-0000-0000923B0000}"/>
    <cellStyle name="Normal 10 6 5 3" xfId="21712" xr:uid="{00000000-0005-0000-0000-0000933B0000}"/>
    <cellStyle name="Normal 10 6 6" xfId="12424" xr:uid="{00000000-0005-0000-0000-0000943B0000}"/>
    <cellStyle name="Normal 10 6 6 2" xfId="25170" xr:uid="{00000000-0005-0000-0000-0000953B0000}"/>
    <cellStyle name="Normal 10 6 7" xfId="17894" xr:uid="{00000000-0005-0000-0000-0000963B0000}"/>
    <cellStyle name="Normal 10 6 8" xfId="31245" xr:uid="{00000000-0005-0000-0000-0000973B0000}"/>
    <cellStyle name="Normal 10 6 9" xfId="34585" xr:uid="{00000000-0005-0000-0000-0000983B0000}"/>
    <cellStyle name="Normal 10 7" xfId="4750" xr:uid="{00000000-0005-0000-0000-0000993B0000}"/>
    <cellStyle name="Normal 10 7 2" xfId="8049" xr:uid="{00000000-0005-0000-0000-00009A3B0000}"/>
    <cellStyle name="Normal 10 7 2 2" xfId="14538" xr:uid="{00000000-0005-0000-0000-00009B3B0000}"/>
    <cellStyle name="Normal 10 7 2 2 2" xfId="27221" xr:uid="{00000000-0005-0000-0000-00009C3B0000}"/>
    <cellStyle name="Normal 10 7 2 3" xfId="19315" xr:uid="{00000000-0005-0000-0000-00009D3B0000}"/>
    <cellStyle name="Normal 10 7 2 4" xfId="32432" xr:uid="{00000000-0005-0000-0000-00009E3B0000}"/>
    <cellStyle name="Normal 10 7 2 5" xfId="35443" xr:uid="{00000000-0005-0000-0000-00009F3B0000}"/>
    <cellStyle name="Normal 10 7 3" xfId="8973" xr:uid="{00000000-0005-0000-0000-0000A03B0000}"/>
    <cellStyle name="Normal 10 7 3 2" xfId="15380" xr:uid="{00000000-0005-0000-0000-0000A13B0000}"/>
    <cellStyle name="Normal 10 7 3 2 2" xfId="28030" xr:uid="{00000000-0005-0000-0000-0000A23B0000}"/>
    <cellStyle name="Normal 10 7 3 3" xfId="20246" xr:uid="{00000000-0005-0000-0000-0000A33B0000}"/>
    <cellStyle name="Normal 10 7 3 4" xfId="33500" xr:uid="{00000000-0005-0000-0000-0000A43B0000}"/>
    <cellStyle name="Normal 10 7 3 5" xfId="36287" xr:uid="{00000000-0005-0000-0000-0000A53B0000}"/>
    <cellStyle name="Normal 10 7 4" xfId="6986" xr:uid="{00000000-0005-0000-0000-0000A63B0000}"/>
    <cellStyle name="Normal 10 7 4 2" xfId="13523" xr:uid="{00000000-0005-0000-0000-0000A73B0000}"/>
    <cellStyle name="Normal 10 7 4 2 2" xfId="26254" xr:uid="{00000000-0005-0000-0000-0000A83B0000}"/>
    <cellStyle name="Normal 10 7 4 3" xfId="21713" xr:uid="{00000000-0005-0000-0000-0000A93B0000}"/>
    <cellStyle name="Normal 10 7 5" xfId="12425" xr:uid="{00000000-0005-0000-0000-0000AA3B0000}"/>
    <cellStyle name="Normal 10 7 5 2" xfId="25171" xr:uid="{00000000-0005-0000-0000-0000AB3B0000}"/>
    <cellStyle name="Normal 10 7 6" xfId="17895" xr:uid="{00000000-0005-0000-0000-0000AC3B0000}"/>
    <cellStyle name="Normal 10 7 7" xfId="31246" xr:uid="{00000000-0005-0000-0000-0000AD3B0000}"/>
    <cellStyle name="Normal 10 7 8" xfId="34586" xr:uid="{00000000-0005-0000-0000-0000AE3B0000}"/>
    <cellStyle name="Normal 10 8" xfId="4751" xr:uid="{00000000-0005-0000-0000-0000AF3B0000}"/>
    <cellStyle name="Normal 10 8 2" xfId="8050" xr:uid="{00000000-0005-0000-0000-0000B03B0000}"/>
    <cellStyle name="Normal 10 8 2 2" xfId="14539" xr:uid="{00000000-0005-0000-0000-0000B13B0000}"/>
    <cellStyle name="Normal 10 8 2 2 2" xfId="27222" xr:uid="{00000000-0005-0000-0000-0000B23B0000}"/>
    <cellStyle name="Normal 10 8 2 3" xfId="19316" xr:uid="{00000000-0005-0000-0000-0000B33B0000}"/>
    <cellStyle name="Normal 10 8 2 4" xfId="32433" xr:uid="{00000000-0005-0000-0000-0000B43B0000}"/>
    <cellStyle name="Normal 10 8 2 5" xfId="35444" xr:uid="{00000000-0005-0000-0000-0000B53B0000}"/>
    <cellStyle name="Normal 10 8 3" xfId="8974" xr:uid="{00000000-0005-0000-0000-0000B63B0000}"/>
    <cellStyle name="Normal 10 8 3 2" xfId="15381" xr:uid="{00000000-0005-0000-0000-0000B73B0000}"/>
    <cellStyle name="Normal 10 8 3 2 2" xfId="28031" xr:uid="{00000000-0005-0000-0000-0000B83B0000}"/>
    <cellStyle name="Normal 10 8 3 3" xfId="22993" xr:uid="{00000000-0005-0000-0000-0000B93B0000}"/>
    <cellStyle name="Normal 10 8 4" xfId="6987" xr:uid="{00000000-0005-0000-0000-0000BA3B0000}"/>
    <cellStyle name="Normal 10 8 4 2" xfId="13524" xr:uid="{00000000-0005-0000-0000-0000BB3B0000}"/>
    <cellStyle name="Normal 10 8 4 2 2" xfId="26255" xr:uid="{00000000-0005-0000-0000-0000BC3B0000}"/>
    <cellStyle name="Normal 10 8 4 3" xfId="21714" xr:uid="{00000000-0005-0000-0000-0000BD3B0000}"/>
    <cellStyle name="Normal 10 8 5" xfId="12426" xr:uid="{00000000-0005-0000-0000-0000BE3B0000}"/>
    <cellStyle name="Normal 10 8 5 2" xfId="25172" xr:uid="{00000000-0005-0000-0000-0000BF3B0000}"/>
    <cellStyle name="Normal 10 8 6" xfId="17896" xr:uid="{00000000-0005-0000-0000-0000C03B0000}"/>
    <cellStyle name="Normal 10 8 7" xfId="31247" xr:uid="{00000000-0005-0000-0000-0000C13B0000}"/>
    <cellStyle name="Normal 10 8 8" xfId="34587" xr:uid="{00000000-0005-0000-0000-0000C23B0000}"/>
    <cellStyle name="Normal 10 9" xfId="4752" xr:uid="{00000000-0005-0000-0000-0000C33B0000}"/>
    <cellStyle name="Normal 10 9 2" xfId="8051" xr:uid="{00000000-0005-0000-0000-0000C43B0000}"/>
    <cellStyle name="Normal 10 9 2 2" xfId="14540" xr:uid="{00000000-0005-0000-0000-0000C53B0000}"/>
    <cellStyle name="Normal 10 9 2 2 2" xfId="27223" xr:uid="{00000000-0005-0000-0000-0000C63B0000}"/>
    <cellStyle name="Normal 10 9 2 3" xfId="19317" xr:uid="{00000000-0005-0000-0000-0000C73B0000}"/>
    <cellStyle name="Normal 10 9 2 4" xfId="32434" xr:uid="{00000000-0005-0000-0000-0000C83B0000}"/>
    <cellStyle name="Normal 10 9 2 5" xfId="35445" xr:uid="{00000000-0005-0000-0000-0000C93B0000}"/>
    <cellStyle name="Normal 10 9 3" xfId="8975" xr:uid="{00000000-0005-0000-0000-0000CA3B0000}"/>
    <cellStyle name="Normal 10 9 3 2" xfId="15382" xr:uid="{00000000-0005-0000-0000-0000CB3B0000}"/>
    <cellStyle name="Normal 10 9 3 2 2" xfId="28032" xr:uid="{00000000-0005-0000-0000-0000CC3B0000}"/>
    <cellStyle name="Normal 10 9 3 3" xfId="22994" xr:uid="{00000000-0005-0000-0000-0000CD3B0000}"/>
    <cellStyle name="Normal 10 9 4" xfId="6988" xr:uid="{00000000-0005-0000-0000-0000CE3B0000}"/>
    <cellStyle name="Normal 10 9 4 2" xfId="13525" xr:uid="{00000000-0005-0000-0000-0000CF3B0000}"/>
    <cellStyle name="Normal 10 9 4 2 2" xfId="26256" xr:uid="{00000000-0005-0000-0000-0000D03B0000}"/>
    <cellStyle name="Normal 10 9 4 3" xfId="21715" xr:uid="{00000000-0005-0000-0000-0000D13B0000}"/>
    <cellStyle name="Normal 10 9 5" xfId="12427" xr:uid="{00000000-0005-0000-0000-0000D23B0000}"/>
    <cellStyle name="Normal 10 9 5 2" xfId="25173" xr:uid="{00000000-0005-0000-0000-0000D33B0000}"/>
    <cellStyle name="Normal 10 9 6" xfId="17897" xr:uid="{00000000-0005-0000-0000-0000D43B0000}"/>
    <cellStyle name="Normal 10 9 7" xfId="31248" xr:uid="{00000000-0005-0000-0000-0000D53B0000}"/>
    <cellStyle name="Normal 10 9 8" xfId="34588" xr:uid="{00000000-0005-0000-0000-0000D63B0000}"/>
    <cellStyle name="Normal 100" xfId="2848" xr:uid="{00000000-0005-0000-0000-0000D73B0000}"/>
    <cellStyle name="Normal 100 10" xfId="34350" xr:uid="{00000000-0005-0000-0000-0000D83B0000}"/>
    <cellStyle name="Normal 100 2" xfId="3144" xr:uid="{00000000-0005-0000-0000-0000D93B0000}"/>
    <cellStyle name="Normal 100 2 2" xfId="7836" xr:uid="{00000000-0005-0000-0000-0000DA3B0000}"/>
    <cellStyle name="Normal 100 2 2 2" xfId="14331" xr:uid="{00000000-0005-0000-0000-0000DB3B0000}"/>
    <cellStyle name="Normal 100 2 2 2 2" xfId="20473" xr:uid="{00000000-0005-0000-0000-0000DC3B0000}"/>
    <cellStyle name="Normal 100 2 2 2 3" xfId="33726" xr:uid="{00000000-0005-0000-0000-0000DD3B0000}"/>
    <cellStyle name="Normal 100 2 2 2 4" xfId="36513" xr:uid="{00000000-0005-0000-0000-0000DE3B0000}"/>
    <cellStyle name="Normal 100 2 2 3" xfId="20174" xr:uid="{00000000-0005-0000-0000-0000DF3B0000}"/>
    <cellStyle name="Normal 100 2 2 3 2" xfId="33431" xr:uid="{00000000-0005-0000-0000-0000E03B0000}"/>
    <cellStyle name="Normal 100 2 2 3 3" xfId="36219" xr:uid="{00000000-0005-0000-0000-0000E13B0000}"/>
    <cellStyle name="Normal 100 2 2 4" xfId="19888" xr:uid="{00000000-0005-0000-0000-0000E23B0000}"/>
    <cellStyle name="Normal 100 2 2 5" xfId="33042" xr:uid="{00000000-0005-0000-0000-0000E33B0000}"/>
    <cellStyle name="Normal 100 2 2 6" xfId="35970" xr:uid="{00000000-0005-0000-0000-0000E43B0000}"/>
    <cellStyle name="Normal 100 2 3" xfId="8758" xr:uid="{00000000-0005-0000-0000-0000E53B0000}"/>
    <cellStyle name="Normal 100 2 3 2" xfId="15173" xr:uid="{00000000-0005-0000-0000-0000E63B0000}"/>
    <cellStyle name="Normal 100 2 3 2 2" xfId="27835" xr:uid="{00000000-0005-0000-0000-0000E73B0000}"/>
    <cellStyle name="Normal 100 2 3 3" xfId="20326" xr:uid="{00000000-0005-0000-0000-0000E83B0000}"/>
    <cellStyle name="Normal 100 2 3 4" xfId="33580" xr:uid="{00000000-0005-0000-0000-0000E93B0000}"/>
    <cellStyle name="Normal 100 2 3 5" xfId="36367" xr:uid="{00000000-0005-0000-0000-0000EA3B0000}"/>
    <cellStyle name="Normal 100 2 4" xfId="10717" xr:uid="{00000000-0005-0000-0000-0000EB3B0000}"/>
    <cellStyle name="Normal 100 2 4 2" xfId="16262" xr:uid="{00000000-0005-0000-0000-0000EC3B0000}"/>
    <cellStyle name="Normal 100 2 4 2 2" xfId="28850" xr:uid="{00000000-0005-0000-0000-0000ED3B0000}"/>
    <cellStyle name="Normal 100 2 4 3" xfId="20018" xr:uid="{00000000-0005-0000-0000-0000EE3B0000}"/>
    <cellStyle name="Normal 100 2 4 4" xfId="33282" xr:uid="{00000000-0005-0000-0000-0000EF3B0000}"/>
    <cellStyle name="Normal 100 2 4 5" xfId="36074" xr:uid="{00000000-0005-0000-0000-0000F03B0000}"/>
    <cellStyle name="Normal 100 2 5" xfId="6615" xr:uid="{00000000-0005-0000-0000-0000F13B0000}"/>
    <cellStyle name="Normal 100 2 5 2" xfId="13203" xr:uid="{00000000-0005-0000-0000-0000F23B0000}"/>
    <cellStyle name="Normal 100 2 5 2 2" xfId="25947" xr:uid="{00000000-0005-0000-0000-0000F33B0000}"/>
    <cellStyle name="Normal 100 2 5 3" xfId="21356" xr:uid="{00000000-0005-0000-0000-0000F43B0000}"/>
    <cellStyle name="Normal 100 2 6" xfId="12135" xr:uid="{00000000-0005-0000-0000-0000F53B0000}"/>
    <cellStyle name="Normal 100 2 6 2" xfId="24880" xr:uid="{00000000-0005-0000-0000-0000F63B0000}"/>
    <cellStyle name="Normal 100 2 7" xfId="18792" xr:uid="{00000000-0005-0000-0000-0000F73B0000}"/>
    <cellStyle name="Normal 100 2 8" xfId="32049" xr:uid="{00000000-0005-0000-0000-0000F83B0000}"/>
    <cellStyle name="Normal 100 2 9" xfId="35124" xr:uid="{00000000-0005-0000-0000-0000F93B0000}"/>
    <cellStyle name="Normal 100 3" xfId="7814" xr:uid="{00000000-0005-0000-0000-0000FA3B0000}"/>
    <cellStyle name="Normal 100 3 2" xfId="14309" xr:uid="{00000000-0005-0000-0000-0000FB3B0000}"/>
    <cellStyle name="Normal 100 3 2 2" xfId="20419" xr:uid="{00000000-0005-0000-0000-0000FC3B0000}"/>
    <cellStyle name="Normal 100 3 2 3" xfId="33672" xr:uid="{00000000-0005-0000-0000-0000FD3B0000}"/>
    <cellStyle name="Normal 100 3 2 4" xfId="36459" xr:uid="{00000000-0005-0000-0000-0000FE3B0000}"/>
    <cellStyle name="Normal 100 3 3" xfId="20120" xr:uid="{00000000-0005-0000-0000-0000FF3B0000}"/>
    <cellStyle name="Normal 100 3 3 2" xfId="33377" xr:uid="{00000000-0005-0000-0000-0000003C0000}"/>
    <cellStyle name="Normal 100 3 3 3" xfId="36165" xr:uid="{00000000-0005-0000-0000-0000013C0000}"/>
    <cellStyle name="Normal 100 3 4" xfId="19092" xr:uid="{00000000-0005-0000-0000-0000023C0000}"/>
    <cellStyle name="Normal 100 3 5" xfId="32214" xr:uid="{00000000-0005-0000-0000-0000033C0000}"/>
    <cellStyle name="Normal 100 3 6" xfId="35233" xr:uid="{00000000-0005-0000-0000-0000043C0000}"/>
    <cellStyle name="Normal 100 4" xfId="8691" xr:uid="{00000000-0005-0000-0000-0000053C0000}"/>
    <cellStyle name="Normal 100 4 2" xfId="15149" xr:uid="{00000000-0005-0000-0000-0000063C0000}"/>
    <cellStyle name="Normal 100 4 2 2" xfId="20272" xr:uid="{00000000-0005-0000-0000-0000073C0000}"/>
    <cellStyle name="Normal 100 4 2 3" xfId="33526" xr:uid="{00000000-0005-0000-0000-0000083C0000}"/>
    <cellStyle name="Normal 100 4 2 4" xfId="36313" xr:uid="{00000000-0005-0000-0000-0000093C0000}"/>
    <cellStyle name="Normal 100 4 3" xfId="18972" xr:uid="{00000000-0005-0000-0000-00000A3C0000}"/>
    <cellStyle name="Normal 100 4 4" xfId="32153" xr:uid="{00000000-0005-0000-0000-00000B3C0000}"/>
    <cellStyle name="Normal 100 4 5" xfId="35173" xr:uid="{00000000-0005-0000-0000-00000C3C0000}"/>
    <cellStyle name="Normal 100 5" xfId="10466" xr:uid="{00000000-0005-0000-0000-00000D3C0000}"/>
    <cellStyle name="Normal 100 5 2" xfId="16147" xr:uid="{00000000-0005-0000-0000-00000E3C0000}"/>
    <cellStyle name="Normal 100 5 2 2" xfId="28769" xr:uid="{00000000-0005-0000-0000-00000F3C0000}"/>
    <cellStyle name="Normal 100 5 3" xfId="19957" xr:uid="{00000000-0005-0000-0000-0000103C0000}"/>
    <cellStyle name="Normal 100 5 4" xfId="33182" xr:uid="{00000000-0005-0000-0000-0000113C0000}"/>
    <cellStyle name="Normal 100 5 5" xfId="36019" xr:uid="{00000000-0005-0000-0000-0000123C0000}"/>
    <cellStyle name="Normal 100 6" xfId="6525" xr:uid="{00000000-0005-0000-0000-0000133C0000}"/>
    <cellStyle name="Normal 100 6 2" xfId="13120" xr:uid="{00000000-0005-0000-0000-0000143C0000}"/>
    <cellStyle name="Normal 100 6 2 2" xfId="25865" xr:uid="{00000000-0005-0000-0000-0000153C0000}"/>
    <cellStyle name="Normal 100 6 3" xfId="21269" xr:uid="{00000000-0005-0000-0000-0000163C0000}"/>
    <cellStyle name="Normal 100 7" xfId="12099" xr:uid="{00000000-0005-0000-0000-0000173C0000}"/>
    <cellStyle name="Normal 100 7 2" xfId="24844" xr:uid="{00000000-0005-0000-0000-0000183C0000}"/>
    <cellStyle name="Normal 100 8" xfId="17503" xr:uid="{00000000-0005-0000-0000-0000193C0000}"/>
    <cellStyle name="Normal 100 9" xfId="30849" xr:uid="{00000000-0005-0000-0000-00001A3C0000}"/>
    <cellStyle name="Normal 101" xfId="2849" xr:uid="{00000000-0005-0000-0000-00001B3C0000}"/>
    <cellStyle name="Normal 102" xfId="3117" xr:uid="{00000000-0005-0000-0000-00001C3C0000}"/>
    <cellStyle name="Normal 102 10" xfId="34335" xr:uid="{00000000-0005-0000-0000-00001D3C0000}"/>
    <cellStyle name="Normal 102 2" xfId="3187" xr:uid="{00000000-0005-0000-0000-00001E3C0000}"/>
    <cellStyle name="Normal 102 2 2" xfId="7856" xr:uid="{00000000-0005-0000-0000-00001F3C0000}"/>
    <cellStyle name="Normal 102 2 2 2" xfId="14351" xr:uid="{00000000-0005-0000-0000-0000203C0000}"/>
    <cellStyle name="Normal 102 2 2 2 2" xfId="20467" xr:uid="{00000000-0005-0000-0000-0000213C0000}"/>
    <cellStyle name="Normal 102 2 2 2 3" xfId="33720" xr:uid="{00000000-0005-0000-0000-0000223C0000}"/>
    <cellStyle name="Normal 102 2 2 2 4" xfId="36507" xr:uid="{00000000-0005-0000-0000-0000233C0000}"/>
    <cellStyle name="Normal 102 2 2 3" xfId="20168" xr:uid="{00000000-0005-0000-0000-0000243C0000}"/>
    <cellStyle name="Normal 102 2 2 3 2" xfId="33425" xr:uid="{00000000-0005-0000-0000-0000253C0000}"/>
    <cellStyle name="Normal 102 2 2 3 3" xfId="36213" xr:uid="{00000000-0005-0000-0000-0000263C0000}"/>
    <cellStyle name="Normal 102 2 2 4" xfId="19880" xr:uid="{00000000-0005-0000-0000-0000273C0000}"/>
    <cellStyle name="Normal 102 2 2 5" xfId="33005" xr:uid="{00000000-0005-0000-0000-0000283C0000}"/>
    <cellStyle name="Normal 102 2 2 6" xfId="35963" xr:uid="{00000000-0005-0000-0000-0000293C0000}"/>
    <cellStyle name="Normal 102 2 3" xfId="8778" xr:uid="{00000000-0005-0000-0000-00002A3C0000}"/>
    <cellStyle name="Normal 102 2 3 2" xfId="15193" xr:uid="{00000000-0005-0000-0000-00002B3C0000}"/>
    <cellStyle name="Normal 102 2 3 2 2" xfId="27851" xr:uid="{00000000-0005-0000-0000-00002C3C0000}"/>
    <cellStyle name="Normal 102 2 3 3" xfId="20320" xr:uid="{00000000-0005-0000-0000-00002D3C0000}"/>
    <cellStyle name="Normal 102 2 3 4" xfId="33574" xr:uid="{00000000-0005-0000-0000-00002E3C0000}"/>
    <cellStyle name="Normal 102 2 3 5" xfId="36361" xr:uid="{00000000-0005-0000-0000-00002F3C0000}"/>
    <cellStyle name="Normal 102 2 4" xfId="10711" xr:uid="{00000000-0005-0000-0000-0000303C0000}"/>
    <cellStyle name="Normal 102 2 4 2" xfId="16256" xr:uid="{00000000-0005-0000-0000-0000313C0000}"/>
    <cellStyle name="Normal 102 2 4 2 2" xfId="28849" xr:uid="{00000000-0005-0000-0000-0000323C0000}"/>
    <cellStyle name="Normal 102 2 4 3" xfId="20012" xr:uid="{00000000-0005-0000-0000-0000333C0000}"/>
    <cellStyle name="Normal 102 2 4 4" xfId="33276" xr:uid="{00000000-0005-0000-0000-0000343C0000}"/>
    <cellStyle name="Normal 102 2 4 5" xfId="36068" xr:uid="{00000000-0005-0000-0000-0000353C0000}"/>
    <cellStyle name="Normal 102 2 5" xfId="6638" xr:uid="{00000000-0005-0000-0000-0000363C0000}"/>
    <cellStyle name="Normal 102 2 5 2" xfId="13225" xr:uid="{00000000-0005-0000-0000-0000373C0000}"/>
    <cellStyle name="Normal 102 2 5 2 2" xfId="25969" xr:uid="{00000000-0005-0000-0000-0000383C0000}"/>
    <cellStyle name="Normal 102 2 5 3" xfId="21377" xr:uid="{00000000-0005-0000-0000-0000393C0000}"/>
    <cellStyle name="Normal 102 2 6" xfId="12156" xr:uid="{00000000-0005-0000-0000-00003A3C0000}"/>
    <cellStyle name="Normal 102 2 6 2" xfId="24901" xr:uid="{00000000-0005-0000-0000-00003B3C0000}"/>
    <cellStyle name="Normal 102 2 7" xfId="18756" xr:uid="{00000000-0005-0000-0000-00003C3C0000}"/>
    <cellStyle name="Normal 102 2 8" xfId="32011" xr:uid="{00000000-0005-0000-0000-00003D3C0000}"/>
    <cellStyle name="Normal 102 2 9" xfId="35118" xr:uid="{00000000-0005-0000-0000-00003E3C0000}"/>
    <cellStyle name="Normal 102 3" xfId="7826" xr:uid="{00000000-0005-0000-0000-00003F3C0000}"/>
    <cellStyle name="Normal 102 3 2" xfId="14321" xr:uid="{00000000-0005-0000-0000-0000403C0000}"/>
    <cellStyle name="Normal 102 3 2 2" xfId="20413" xr:uid="{00000000-0005-0000-0000-0000413C0000}"/>
    <cellStyle name="Normal 102 3 2 3" xfId="33666" xr:uid="{00000000-0005-0000-0000-0000423C0000}"/>
    <cellStyle name="Normal 102 3 2 4" xfId="36453" xr:uid="{00000000-0005-0000-0000-0000433C0000}"/>
    <cellStyle name="Normal 102 3 3" xfId="20114" xr:uid="{00000000-0005-0000-0000-0000443C0000}"/>
    <cellStyle name="Normal 102 3 3 2" xfId="33371" xr:uid="{00000000-0005-0000-0000-0000453C0000}"/>
    <cellStyle name="Normal 102 3 3 3" xfId="36159" xr:uid="{00000000-0005-0000-0000-0000463C0000}"/>
    <cellStyle name="Normal 102 3 4" xfId="19086" xr:uid="{00000000-0005-0000-0000-0000473C0000}"/>
    <cellStyle name="Normal 102 3 5" xfId="32208" xr:uid="{00000000-0005-0000-0000-0000483C0000}"/>
    <cellStyle name="Normal 102 3 6" xfId="35227" xr:uid="{00000000-0005-0000-0000-0000493C0000}"/>
    <cellStyle name="Normal 102 4" xfId="8748" xr:uid="{00000000-0005-0000-0000-00004A3C0000}"/>
    <cellStyle name="Normal 102 4 2" xfId="15163" xr:uid="{00000000-0005-0000-0000-00004B3C0000}"/>
    <cellStyle name="Normal 102 4 2 2" xfId="20266" xr:uid="{00000000-0005-0000-0000-00004C3C0000}"/>
    <cellStyle name="Normal 102 4 2 3" xfId="33520" xr:uid="{00000000-0005-0000-0000-00004D3C0000}"/>
    <cellStyle name="Normal 102 4 2 4" xfId="36307" xr:uid="{00000000-0005-0000-0000-00004E3C0000}"/>
    <cellStyle name="Normal 102 4 3" xfId="18966" xr:uid="{00000000-0005-0000-0000-00004F3C0000}"/>
    <cellStyle name="Normal 102 4 4" xfId="32147" xr:uid="{00000000-0005-0000-0000-0000503C0000}"/>
    <cellStyle name="Normal 102 4 5" xfId="35167" xr:uid="{00000000-0005-0000-0000-0000513C0000}"/>
    <cellStyle name="Normal 102 5" xfId="10064" xr:uid="{00000000-0005-0000-0000-0000523C0000}"/>
    <cellStyle name="Normal 102 5 2" xfId="16005" xr:uid="{00000000-0005-0000-0000-0000533C0000}"/>
    <cellStyle name="Normal 102 5 2 2" xfId="28634" xr:uid="{00000000-0005-0000-0000-0000543C0000}"/>
    <cellStyle name="Normal 102 5 3" xfId="19950" xr:uid="{00000000-0005-0000-0000-0000553C0000}"/>
    <cellStyle name="Normal 102 5 4" xfId="33146" xr:uid="{00000000-0005-0000-0000-0000563C0000}"/>
    <cellStyle name="Normal 102 5 5" xfId="36013" xr:uid="{00000000-0005-0000-0000-0000573C0000}"/>
    <cellStyle name="Normal 102 6" xfId="6601" xr:uid="{00000000-0005-0000-0000-0000583C0000}"/>
    <cellStyle name="Normal 102 6 2" xfId="13190" xr:uid="{00000000-0005-0000-0000-0000593C0000}"/>
    <cellStyle name="Normal 102 6 2 2" xfId="25935" xr:uid="{00000000-0005-0000-0000-00005A3C0000}"/>
    <cellStyle name="Normal 102 6 3" xfId="21344" xr:uid="{00000000-0005-0000-0000-00005B3C0000}"/>
    <cellStyle name="Normal 102 7" xfId="12123" xr:uid="{00000000-0005-0000-0000-00005C3C0000}"/>
    <cellStyle name="Normal 102 7 2" xfId="24868" xr:uid="{00000000-0005-0000-0000-00005D3C0000}"/>
    <cellStyle name="Normal 102 8" xfId="17469" xr:uid="{00000000-0005-0000-0000-00005E3C0000}"/>
    <cellStyle name="Normal 102 9" xfId="30725" xr:uid="{00000000-0005-0000-0000-00005F3C0000}"/>
    <cellStyle name="Normal 103" xfId="2249" xr:uid="{00000000-0005-0000-0000-0000603C0000}"/>
    <cellStyle name="Normal 103 2" xfId="7808" xr:uid="{00000000-0005-0000-0000-0000613C0000}"/>
    <cellStyle name="Normal 103 2 2" xfId="14303" xr:uid="{00000000-0005-0000-0000-0000623C0000}"/>
    <cellStyle name="Normal 103 2 2 2" xfId="27017" xr:uid="{00000000-0005-0000-0000-0000633C0000}"/>
    <cellStyle name="Normal 103 2 3" xfId="22509" xr:uid="{00000000-0005-0000-0000-0000643C0000}"/>
    <cellStyle name="Normal 103 3" xfId="8655" xr:uid="{00000000-0005-0000-0000-0000653C0000}"/>
    <cellStyle name="Normal 103 3 2" xfId="15140" xr:uid="{00000000-0005-0000-0000-0000663C0000}"/>
    <cellStyle name="Normal 103 3 2 2" xfId="27809" xr:uid="{00000000-0005-0000-0000-0000673C0000}"/>
    <cellStyle name="Normal 103 3 3" xfId="22722" xr:uid="{00000000-0005-0000-0000-0000683C0000}"/>
    <cellStyle name="Normal 103 4" xfId="10038" xr:uid="{00000000-0005-0000-0000-0000693C0000}"/>
    <cellStyle name="Normal 103 5" xfId="6453" xr:uid="{00000000-0005-0000-0000-00006A3C0000}"/>
    <cellStyle name="Normal 103 5 2" xfId="13073" xr:uid="{00000000-0005-0000-0000-00006B3C0000}"/>
    <cellStyle name="Normal 103 5 2 2" xfId="25819" xr:uid="{00000000-0005-0000-0000-00006C3C0000}"/>
    <cellStyle name="Normal 103 5 3" xfId="21202" xr:uid="{00000000-0005-0000-0000-00006D3C0000}"/>
    <cellStyle name="Normal 103 6" xfId="12059" xr:uid="{00000000-0005-0000-0000-00006E3C0000}"/>
    <cellStyle name="Normal 103 6 2" xfId="24804" xr:uid="{00000000-0005-0000-0000-00006F3C0000}"/>
    <cellStyle name="Normal 103 7" xfId="20927" xr:uid="{00000000-0005-0000-0000-0000703C0000}"/>
    <cellStyle name="Normal 104" xfId="376" xr:uid="{00000000-0005-0000-0000-0000713C0000}"/>
    <cellStyle name="Normal 104 10" xfId="3138" xr:uid="{00000000-0005-0000-0000-0000723C0000}"/>
    <cellStyle name="Normal 104 11" xfId="37645" xr:uid="{00000000-0005-0000-0000-0000733C0000}"/>
    <cellStyle name="Normal 104 12" xfId="37940" xr:uid="{00000000-0005-0000-0000-0000743C0000}"/>
    <cellStyle name="Normal 104 2" xfId="601" xr:uid="{00000000-0005-0000-0000-0000753C0000}"/>
    <cellStyle name="Normal 104 2 2" xfId="10728" xr:uid="{00000000-0005-0000-0000-0000763C0000}"/>
    <cellStyle name="Normal 104 2 2 2" xfId="16273" xr:uid="{00000000-0005-0000-0000-0000773C0000}"/>
    <cellStyle name="Normal 104 2 2 2 2" xfId="20484" xr:uid="{00000000-0005-0000-0000-0000783C0000}"/>
    <cellStyle name="Normal 104 2 2 2 3" xfId="33737" xr:uid="{00000000-0005-0000-0000-0000793C0000}"/>
    <cellStyle name="Normal 104 2 2 2 4" xfId="36524" xr:uid="{00000000-0005-0000-0000-00007A3C0000}"/>
    <cellStyle name="Normal 104 2 2 3" xfId="20185" xr:uid="{00000000-0005-0000-0000-00007B3C0000}"/>
    <cellStyle name="Normal 104 2 2 4" xfId="33442" xr:uid="{00000000-0005-0000-0000-00007C3C0000}"/>
    <cellStyle name="Normal 104 2 2 5" xfId="36230" xr:uid="{00000000-0005-0000-0000-00007D3C0000}"/>
    <cellStyle name="Normal 104 2 3" xfId="14325" xr:uid="{00000000-0005-0000-0000-00007E3C0000}"/>
    <cellStyle name="Normal 104 2 3 2" xfId="20337" xr:uid="{00000000-0005-0000-0000-00007F3C0000}"/>
    <cellStyle name="Normal 104 2 3 3" xfId="33591" xr:uid="{00000000-0005-0000-0000-0000803C0000}"/>
    <cellStyle name="Normal 104 2 3 4" xfId="36378" xr:uid="{00000000-0005-0000-0000-0000813C0000}"/>
    <cellStyle name="Normal 104 2 4" xfId="20029" xr:uid="{00000000-0005-0000-0000-0000823C0000}"/>
    <cellStyle name="Normal 104 2 4 2" xfId="33293" xr:uid="{00000000-0005-0000-0000-0000833C0000}"/>
    <cellStyle name="Normal 104 2 4 3" xfId="36085" xr:uid="{00000000-0005-0000-0000-0000843C0000}"/>
    <cellStyle name="Normal 104 2 5" xfId="18578" xr:uid="{00000000-0005-0000-0000-0000853C0000}"/>
    <cellStyle name="Normal 104 2 6" xfId="7830" xr:uid="{00000000-0005-0000-0000-0000863C0000}"/>
    <cellStyle name="Normal 104 2 7" xfId="37693" xr:uid="{00000000-0005-0000-0000-0000873C0000}"/>
    <cellStyle name="Normal 104 2 8" xfId="37986" xr:uid="{00000000-0005-0000-0000-0000883C0000}"/>
    <cellStyle name="Normal 104 3" xfId="8752" xr:uid="{00000000-0005-0000-0000-0000893C0000}"/>
    <cellStyle name="Normal 104 3 2" xfId="15167" xr:uid="{00000000-0005-0000-0000-00008A3C0000}"/>
    <cellStyle name="Normal 104 3 2 2" xfId="20430" xr:uid="{00000000-0005-0000-0000-00008B3C0000}"/>
    <cellStyle name="Normal 104 3 2 3" xfId="33683" xr:uid="{00000000-0005-0000-0000-00008C3C0000}"/>
    <cellStyle name="Normal 104 3 2 4" xfId="36470" xr:uid="{00000000-0005-0000-0000-00008D3C0000}"/>
    <cellStyle name="Normal 104 3 3" xfId="20131" xr:uid="{00000000-0005-0000-0000-00008E3C0000}"/>
    <cellStyle name="Normal 104 3 3 2" xfId="33388" xr:uid="{00000000-0005-0000-0000-00008F3C0000}"/>
    <cellStyle name="Normal 104 3 3 3" xfId="36176" xr:uid="{00000000-0005-0000-0000-0000903C0000}"/>
    <cellStyle name="Normal 104 3 4" xfId="19103" xr:uid="{00000000-0005-0000-0000-0000913C0000}"/>
    <cellStyle name="Normal 104 3 5" xfId="32225" xr:uid="{00000000-0005-0000-0000-0000923C0000}"/>
    <cellStyle name="Normal 104 3 6" xfId="35244" xr:uid="{00000000-0005-0000-0000-0000933C0000}"/>
    <cellStyle name="Normal 104 4" xfId="10658" xr:uid="{00000000-0005-0000-0000-0000943C0000}"/>
    <cellStyle name="Normal 104 4 2" xfId="16218" xr:uid="{00000000-0005-0000-0000-0000953C0000}"/>
    <cellStyle name="Normal 104 4 2 2" xfId="20283" xr:uid="{00000000-0005-0000-0000-0000963C0000}"/>
    <cellStyle name="Normal 104 4 2 3" xfId="33537" xr:uid="{00000000-0005-0000-0000-0000973C0000}"/>
    <cellStyle name="Normal 104 4 2 4" xfId="36324" xr:uid="{00000000-0005-0000-0000-0000983C0000}"/>
    <cellStyle name="Normal 104 4 3" xfId="18985" xr:uid="{00000000-0005-0000-0000-0000993C0000}"/>
    <cellStyle name="Normal 104 4 4" xfId="32165" xr:uid="{00000000-0005-0000-0000-00009A3C0000}"/>
    <cellStyle name="Normal 104 4 5" xfId="35185" xr:uid="{00000000-0005-0000-0000-00009B3C0000}"/>
    <cellStyle name="Normal 104 5" xfId="6609" xr:uid="{00000000-0005-0000-0000-00009C3C0000}"/>
    <cellStyle name="Normal 104 5 2" xfId="13197" xr:uid="{00000000-0005-0000-0000-00009D3C0000}"/>
    <cellStyle name="Normal 104 5 2 2" xfId="25941" xr:uid="{00000000-0005-0000-0000-00009E3C0000}"/>
    <cellStyle name="Normal 104 5 3" xfId="19975" xr:uid="{00000000-0005-0000-0000-00009F3C0000}"/>
    <cellStyle name="Normal 104 5 4" xfId="33239" xr:uid="{00000000-0005-0000-0000-0000A03C0000}"/>
    <cellStyle name="Normal 104 5 5" xfId="36031" xr:uid="{00000000-0005-0000-0000-0000A13C0000}"/>
    <cellStyle name="Normal 104 6" xfId="12129" xr:uid="{00000000-0005-0000-0000-0000A23C0000}"/>
    <cellStyle name="Normal 104 6 2" xfId="24874" xr:uid="{00000000-0005-0000-0000-0000A33C0000}"/>
    <cellStyle name="Normal 104 7" xfId="17521" xr:uid="{00000000-0005-0000-0000-0000A43C0000}"/>
    <cellStyle name="Normal 104 8" xfId="30945" xr:uid="{00000000-0005-0000-0000-0000A53C0000}"/>
    <cellStyle name="Normal 104 9" xfId="34366" xr:uid="{00000000-0005-0000-0000-0000A63C0000}"/>
    <cellStyle name="Normal 105" xfId="6011" xr:uid="{00000000-0005-0000-0000-0000A73C0000}"/>
    <cellStyle name="Normal 105 2" xfId="10734" xr:uid="{00000000-0005-0000-0000-0000A83C0000}"/>
    <cellStyle name="Normal 105 2 2" xfId="16279" xr:uid="{00000000-0005-0000-0000-0000A93C0000}"/>
    <cellStyle name="Normal 105 2 2 2" xfId="20490" xr:uid="{00000000-0005-0000-0000-0000AA3C0000}"/>
    <cellStyle name="Normal 105 2 2 2 2" xfId="33743" xr:uid="{00000000-0005-0000-0000-0000AB3C0000}"/>
    <cellStyle name="Normal 105 2 2 2 3" xfId="36530" xr:uid="{00000000-0005-0000-0000-0000AC3C0000}"/>
    <cellStyle name="Normal 105 2 2 3" xfId="20191" xr:uid="{00000000-0005-0000-0000-0000AD3C0000}"/>
    <cellStyle name="Normal 105 2 2 4" xfId="33448" xr:uid="{00000000-0005-0000-0000-0000AE3C0000}"/>
    <cellStyle name="Normal 105 2 2 5" xfId="36236" xr:uid="{00000000-0005-0000-0000-0000AF3C0000}"/>
    <cellStyle name="Normal 105 2 3" xfId="20343" xr:uid="{00000000-0005-0000-0000-0000B03C0000}"/>
    <cellStyle name="Normal 105 2 3 2" xfId="33597" xr:uid="{00000000-0005-0000-0000-0000B13C0000}"/>
    <cellStyle name="Normal 105 2 3 3" xfId="36384" xr:uid="{00000000-0005-0000-0000-0000B23C0000}"/>
    <cellStyle name="Normal 105 2 4" xfId="20035" xr:uid="{00000000-0005-0000-0000-0000B33C0000}"/>
    <cellStyle name="Normal 105 2 4 2" xfId="33299" xr:uid="{00000000-0005-0000-0000-0000B43C0000}"/>
    <cellStyle name="Normal 105 2 4 3" xfId="36091" xr:uid="{00000000-0005-0000-0000-0000B53C0000}"/>
    <cellStyle name="Normal 105 2 5" xfId="19908" xr:uid="{00000000-0005-0000-0000-0000B63C0000}"/>
    <cellStyle name="Normal 105 3" xfId="10670" xr:uid="{00000000-0005-0000-0000-0000B73C0000}"/>
    <cellStyle name="Normal 105 3 2" xfId="16225" xr:uid="{00000000-0005-0000-0000-0000B83C0000}"/>
    <cellStyle name="Normal 105 3 2 2" xfId="20436" xr:uid="{00000000-0005-0000-0000-0000B93C0000}"/>
    <cellStyle name="Normal 105 3 2 3" xfId="33689" xr:uid="{00000000-0005-0000-0000-0000BA3C0000}"/>
    <cellStyle name="Normal 105 3 2 4" xfId="36476" xr:uid="{00000000-0005-0000-0000-0000BB3C0000}"/>
    <cellStyle name="Normal 105 3 3" xfId="20137" xr:uid="{00000000-0005-0000-0000-0000BC3C0000}"/>
    <cellStyle name="Normal 105 3 3 2" xfId="33394" xr:uid="{00000000-0005-0000-0000-0000BD3C0000}"/>
    <cellStyle name="Normal 105 3 3 3" xfId="36182" xr:uid="{00000000-0005-0000-0000-0000BE3C0000}"/>
    <cellStyle name="Normal 105 3 4" xfId="18991" xr:uid="{00000000-0005-0000-0000-0000BF3C0000}"/>
    <cellStyle name="Normal 105 3 5" xfId="32171" xr:uid="{00000000-0005-0000-0000-0000C03C0000}"/>
    <cellStyle name="Normal 105 3 6" xfId="35191" xr:uid="{00000000-0005-0000-0000-0000C13C0000}"/>
    <cellStyle name="Normal 105 4" xfId="20289" xr:uid="{00000000-0005-0000-0000-0000C23C0000}"/>
    <cellStyle name="Normal 105 4 2" xfId="33543" xr:uid="{00000000-0005-0000-0000-0000C33C0000}"/>
    <cellStyle name="Normal 105 4 3" xfId="36330" xr:uid="{00000000-0005-0000-0000-0000C43C0000}"/>
    <cellStyle name="Normal 105 5" xfId="19981" xr:uid="{00000000-0005-0000-0000-0000C53C0000}"/>
    <cellStyle name="Normal 105 5 2" xfId="33245" xr:uid="{00000000-0005-0000-0000-0000C63C0000}"/>
    <cellStyle name="Normal 105 5 3" xfId="36037" xr:uid="{00000000-0005-0000-0000-0000C73C0000}"/>
    <cellStyle name="Normal 105 6" xfId="18874" xr:uid="{00000000-0005-0000-0000-0000C83C0000}"/>
    <cellStyle name="Normal 106" xfId="6063" xr:uid="{00000000-0005-0000-0000-0000C93C0000}"/>
    <cellStyle name="Normal 106 2" xfId="10738" xr:uid="{00000000-0005-0000-0000-0000CA3C0000}"/>
    <cellStyle name="Normal 106 2 2" xfId="16283" xr:uid="{00000000-0005-0000-0000-0000CB3C0000}"/>
    <cellStyle name="Normal 106 2 2 2" xfId="20494" xr:uid="{00000000-0005-0000-0000-0000CC3C0000}"/>
    <cellStyle name="Normal 106 2 2 2 2" xfId="33747" xr:uid="{00000000-0005-0000-0000-0000CD3C0000}"/>
    <cellStyle name="Normal 106 2 2 2 3" xfId="36534" xr:uid="{00000000-0005-0000-0000-0000CE3C0000}"/>
    <cellStyle name="Normal 106 2 2 3" xfId="20195" xr:uid="{00000000-0005-0000-0000-0000CF3C0000}"/>
    <cellStyle name="Normal 106 2 2 4" xfId="33452" xr:uid="{00000000-0005-0000-0000-0000D03C0000}"/>
    <cellStyle name="Normal 106 2 2 5" xfId="36240" xr:uid="{00000000-0005-0000-0000-0000D13C0000}"/>
    <cellStyle name="Normal 106 2 3" xfId="20347" xr:uid="{00000000-0005-0000-0000-0000D23C0000}"/>
    <cellStyle name="Normal 106 2 3 2" xfId="33601" xr:uid="{00000000-0005-0000-0000-0000D33C0000}"/>
    <cellStyle name="Normal 106 2 3 3" xfId="36388" xr:uid="{00000000-0005-0000-0000-0000D43C0000}"/>
    <cellStyle name="Normal 106 2 4" xfId="20039" xr:uid="{00000000-0005-0000-0000-0000D53C0000}"/>
    <cellStyle name="Normal 106 2 4 2" xfId="33303" xr:uid="{00000000-0005-0000-0000-0000D63C0000}"/>
    <cellStyle name="Normal 106 2 4 3" xfId="36095" xr:uid="{00000000-0005-0000-0000-0000D73C0000}"/>
    <cellStyle name="Normal 106 2 5" xfId="19909" xr:uid="{00000000-0005-0000-0000-0000D83C0000}"/>
    <cellStyle name="Normal 106 3" xfId="10679" xr:uid="{00000000-0005-0000-0000-0000D93C0000}"/>
    <cellStyle name="Normal 106 3 2" xfId="16229" xr:uid="{00000000-0005-0000-0000-0000DA3C0000}"/>
    <cellStyle name="Normal 106 3 2 2" xfId="20440" xr:uid="{00000000-0005-0000-0000-0000DB3C0000}"/>
    <cellStyle name="Normal 106 3 2 3" xfId="33693" xr:uid="{00000000-0005-0000-0000-0000DC3C0000}"/>
    <cellStyle name="Normal 106 3 2 4" xfId="36480" xr:uid="{00000000-0005-0000-0000-0000DD3C0000}"/>
    <cellStyle name="Normal 106 3 3" xfId="20141" xr:uid="{00000000-0005-0000-0000-0000DE3C0000}"/>
    <cellStyle name="Normal 106 3 3 2" xfId="33398" xr:uid="{00000000-0005-0000-0000-0000DF3C0000}"/>
    <cellStyle name="Normal 106 3 3 3" xfId="36186" xr:uid="{00000000-0005-0000-0000-0000E03C0000}"/>
    <cellStyle name="Normal 106 3 4" xfId="18999" xr:uid="{00000000-0005-0000-0000-0000E13C0000}"/>
    <cellStyle name="Normal 106 3 5" xfId="32176" xr:uid="{00000000-0005-0000-0000-0000E23C0000}"/>
    <cellStyle name="Normal 106 3 6" xfId="35195" xr:uid="{00000000-0005-0000-0000-0000E33C0000}"/>
    <cellStyle name="Normal 106 4" xfId="20293" xr:uid="{00000000-0005-0000-0000-0000E43C0000}"/>
    <cellStyle name="Normal 106 4 2" xfId="33547" xr:uid="{00000000-0005-0000-0000-0000E53C0000}"/>
    <cellStyle name="Normal 106 4 3" xfId="36334" xr:uid="{00000000-0005-0000-0000-0000E63C0000}"/>
    <cellStyle name="Normal 106 5" xfId="19985" xr:uid="{00000000-0005-0000-0000-0000E73C0000}"/>
    <cellStyle name="Normal 106 5 2" xfId="33249" xr:uid="{00000000-0005-0000-0000-0000E83C0000}"/>
    <cellStyle name="Normal 106 5 3" xfId="36041" xr:uid="{00000000-0005-0000-0000-0000E93C0000}"/>
    <cellStyle name="Normal 106 6" xfId="18875" xr:uid="{00000000-0005-0000-0000-0000EA3C0000}"/>
    <cellStyle name="Normal 107" xfId="6376" xr:uid="{00000000-0005-0000-0000-0000EB3C0000}"/>
    <cellStyle name="Normal 107 2" xfId="8602" xr:uid="{00000000-0005-0000-0000-0000EC3C0000}"/>
    <cellStyle name="Normal 107 2 2" xfId="15087" xr:uid="{00000000-0005-0000-0000-0000ED3C0000}"/>
    <cellStyle name="Normal 107 2 2 2" xfId="20498" xr:uid="{00000000-0005-0000-0000-0000EE3C0000}"/>
    <cellStyle name="Normal 107 2 2 3" xfId="33751" xr:uid="{00000000-0005-0000-0000-0000EF3C0000}"/>
    <cellStyle name="Normal 107 2 2 4" xfId="36538" xr:uid="{00000000-0005-0000-0000-0000F03C0000}"/>
    <cellStyle name="Normal 107 2 3" xfId="20199" xr:uid="{00000000-0005-0000-0000-0000F13C0000}"/>
    <cellStyle name="Normal 107 2 3 2" xfId="33456" xr:uid="{00000000-0005-0000-0000-0000F23C0000}"/>
    <cellStyle name="Normal 107 2 3 3" xfId="36244" xr:uid="{00000000-0005-0000-0000-0000F33C0000}"/>
    <cellStyle name="Normal 107 2 4" xfId="19910" xr:uid="{00000000-0005-0000-0000-0000F43C0000}"/>
    <cellStyle name="Normal 107 3" xfId="9569" xr:uid="{00000000-0005-0000-0000-0000F53C0000}"/>
    <cellStyle name="Normal 107 3 2" xfId="15928" xr:uid="{00000000-0005-0000-0000-0000F63C0000}"/>
    <cellStyle name="Normal 107 3 2 2" xfId="20351" xr:uid="{00000000-0005-0000-0000-0000F73C0000}"/>
    <cellStyle name="Normal 107 3 2 3" xfId="33605" xr:uid="{00000000-0005-0000-0000-0000F83C0000}"/>
    <cellStyle name="Normal 107 3 2 4" xfId="36392" xr:uid="{00000000-0005-0000-0000-0000F93C0000}"/>
    <cellStyle name="Normal 107 3 3" xfId="19005" xr:uid="{00000000-0005-0000-0000-0000FA3C0000}"/>
    <cellStyle name="Normal 107 4" xfId="10742" xr:uid="{00000000-0005-0000-0000-0000FB3C0000}"/>
    <cellStyle name="Normal 107 4 2" xfId="16287" xr:uid="{00000000-0005-0000-0000-0000FC3C0000}"/>
    <cellStyle name="Normal 107 4 2 2" xfId="28861" xr:uid="{00000000-0005-0000-0000-0000FD3C0000}"/>
    <cellStyle name="Normal 107 4 3" xfId="20043" xr:uid="{00000000-0005-0000-0000-0000FE3C0000}"/>
    <cellStyle name="Normal 107 4 4" xfId="33307" xr:uid="{00000000-0005-0000-0000-0000FF3C0000}"/>
    <cellStyle name="Normal 107 4 5" xfId="36099" xr:uid="{00000000-0005-0000-0000-0000003D0000}"/>
    <cellStyle name="Normal 107 5" xfId="7734" xr:uid="{00000000-0005-0000-0000-0000013D0000}"/>
    <cellStyle name="Normal 107 5 2" xfId="14231" xr:uid="{00000000-0005-0000-0000-0000023D0000}"/>
    <cellStyle name="Normal 107 5 2 2" xfId="26957" xr:uid="{00000000-0005-0000-0000-0000033D0000}"/>
    <cellStyle name="Normal 107 5 3" xfId="22454" xr:uid="{00000000-0005-0000-0000-0000043D0000}"/>
    <cellStyle name="Normal 107 6" xfId="13018" xr:uid="{00000000-0005-0000-0000-0000053D0000}"/>
    <cellStyle name="Normal 107 6 2" xfId="25764" xr:uid="{00000000-0005-0000-0000-0000063D0000}"/>
    <cellStyle name="Normal 107 7" xfId="18886" xr:uid="{00000000-0005-0000-0000-0000073D0000}"/>
    <cellStyle name="Normal 108" xfId="2207" xr:uid="{00000000-0005-0000-0000-0000083D0000}"/>
    <cellStyle name="Normal 108 2" xfId="10783" xr:uid="{00000000-0005-0000-0000-0000093D0000}"/>
    <cellStyle name="Normal 108 2 2" xfId="16312" xr:uid="{00000000-0005-0000-0000-00000A3D0000}"/>
    <cellStyle name="Normal 108 2 2 2" xfId="20522" xr:uid="{00000000-0005-0000-0000-00000B3D0000}"/>
    <cellStyle name="Normal 108 2 2 3" xfId="33775" xr:uid="{00000000-0005-0000-0000-00000C3D0000}"/>
    <cellStyle name="Normal 108 2 2 4" xfId="36562" xr:uid="{00000000-0005-0000-0000-00000D3D0000}"/>
    <cellStyle name="Normal 108 2 3" xfId="20225" xr:uid="{00000000-0005-0000-0000-00000E3D0000}"/>
    <cellStyle name="Normal 108 2 3 2" xfId="33481" xr:uid="{00000000-0005-0000-0000-00000F3D0000}"/>
    <cellStyle name="Normal 108 2 3 3" xfId="36268" xr:uid="{00000000-0005-0000-0000-0000103D0000}"/>
    <cellStyle name="Normal 108 2 4" xfId="19911" xr:uid="{00000000-0005-0000-0000-0000113D0000}"/>
    <cellStyle name="Normal 108 3" xfId="19008" xr:uid="{00000000-0005-0000-0000-0000123D0000}"/>
    <cellStyle name="Normal 108 3 2" xfId="20375" xr:uid="{00000000-0005-0000-0000-0000133D0000}"/>
    <cellStyle name="Normal 108 3 2 2" xfId="33629" xr:uid="{00000000-0005-0000-0000-0000143D0000}"/>
    <cellStyle name="Normal 108 3 2 3" xfId="36416" xr:uid="{00000000-0005-0000-0000-0000153D0000}"/>
    <cellStyle name="Normal 108 3 3" xfId="32180" xr:uid="{00000000-0005-0000-0000-0000163D0000}"/>
    <cellStyle name="Normal 108 3 4" xfId="35199" xr:uid="{00000000-0005-0000-0000-0000173D0000}"/>
    <cellStyle name="Normal 108 4" xfId="20076" xr:uid="{00000000-0005-0000-0000-0000183D0000}"/>
    <cellStyle name="Normal 108 4 2" xfId="33334" xr:uid="{00000000-0005-0000-0000-0000193D0000}"/>
    <cellStyle name="Normal 108 4 3" xfId="36122" xr:uid="{00000000-0005-0000-0000-00001A3D0000}"/>
    <cellStyle name="Normal 108 5" xfId="18887" xr:uid="{00000000-0005-0000-0000-00001B3D0000}"/>
    <cellStyle name="Normal 109" xfId="365" xr:uid="{00000000-0005-0000-0000-00001C3D0000}"/>
    <cellStyle name="Normal 109 2" xfId="591" xr:uid="{00000000-0005-0000-0000-00001D3D0000}"/>
    <cellStyle name="Normal 109 2 2" xfId="18888" xr:uid="{00000000-0005-0000-0000-00001E3D0000}"/>
    <cellStyle name="Normal 109 2 3" xfId="37686" xr:uid="{00000000-0005-0000-0000-00001F3D0000}"/>
    <cellStyle name="Normal 109 2 4" xfId="37979" xr:uid="{00000000-0005-0000-0000-0000203D0000}"/>
    <cellStyle name="Normal 109 3" xfId="6379" xr:uid="{00000000-0005-0000-0000-0000213D0000}"/>
    <cellStyle name="Normal 109 4" xfId="37638" xr:uid="{00000000-0005-0000-0000-0000223D0000}"/>
    <cellStyle name="Normal 109 5" xfId="37933" xr:uid="{00000000-0005-0000-0000-0000233D0000}"/>
    <cellStyle name="Normal 11" xfId="284" xr:uid="{00000000-0005-0000-0000-0000243D0000}"/>
    <cellStyle name="Normal 11 10" xfId="4754" xr:uid="{00000000-0005-0000-0000-0000253D0000}"/>
    <cellStyle name="Normal 11 10 2" xfId="8053" xr:uid="{00000000-0005-0000-0000-0000263D0000}"/>
    <cellStyle name="Normal 11 10 2 2" xfId="14542" xr:uid="{00000000-0005-0000-0000-0000273D0000}"/>
    <cellStyle name="Normal 11 10 2 2 2" xfId="27225" xr:uid="{00000000-0005-0000-0000-0000283D0000}"/>
    <cellStyle name="Normal 11 10 2 3" xfId="19319" xr:uid="{00000000-0005-0000-0000-0000293D0000}"/>
    <cellStyle name="Normal 11 10 2 4" xfId="32436" xr:uid="{00000000-0005-0000-0000-00002A3D0000}"/>
    <cellStyle name="Normal 11 10 2 5" xfId="35447" xr:uid="{00000000-0005-0000-0000-00002B3D0000}"/>
    <cellStyle name="Normal 11 10 3" xfId="8977" xr:uid="{00000000-0005-0000-0000-00002C3D0000}"/>
    <cellStyle name="Normal 11 10 3 2" xfId="15384" xr:uid="{00000000-0005-0000-0000-00002D3D0000}"/>
    <cellStyle name="Normal 11 10 3 2 2" xfId="28034" xr:uid="{00000000-0005-0000-0000-00002E3D0000}"/>
    <cellStyle name="Normal 11 10 3 3" xfId="20249" xr:uid="{00000000-0005-0000-0000-00002F3D0000}"/>
    <cellStyle name="Normal 11 10 3 4" xfId="33503" xr:uid="{00000000-0005-0000-0000-0000303D0000}"/>
    <cellStyle name="Normal 11 10 3 5" xfId="36290" xr:uid="{00000000-0005-0000-0000-0000313D0000}"/>
    <cellStyle name="Normal 11 10 4" xfId="6990" xr:uid="{00000000-0005-0000-0000-0000323D0000}"/>
    <cellStyle name="Normal 11 10 4 2" xfId="13527" xr:uid="{00000000-0005-0000-0000-0000333D0000}"/>
    <cellStyle name="Normal 11 10 4 2 2" xfId="26258" xr:uid="{00000000-0005-0000-0000-0000343D0000}"/>
    <cellStyle name="Normal 11 10 4 3" xfId="21717" xr:uid="{00000000-0005-0000-0000-0000353D0000}"/>
    <cellStyle name="Normal 11 10 5" xfId="12429" xr:uid="{00000000-0005-0000-0000-0000363D0000}"/>
    <cellStyle name="Normal 11 10 5 2" xfId="25175" xr:uid="{00000000-0005-0000-0000-0000373D0000}"/>
    <cellStyle name="Normal 11 10 6" xfId="17899" xr:uid="{00000000-0005-0000-0000-0000383D0000}"/>
    <cellStyle name="Normal 11 10 7" xfId="31250" xr:uid="{00000000-0005-0000-0000-0000393D0000}"/>
    <cellStyle name="Normal 11 10 8" xfId="34590" xr:uid="{00000000-0005-0000-0000-00003A3D0000}"/>
    <cellStyle name="Normal 11 11" xfId="4755" xr:uid="{00000000-0005-0000-0000-00003B3D0000}"/>
    <cellStyle name="Normal 11 11 2" xfId="8054" xr:uid="{00000000-0005-0000-0000-00003C3D0000}"/>
    <cellStyle name="Normal 11 11 2 2" xfId="14543" xr:uid="{00000000-0005-0000-0000-00003D3D0000}"/>
    <cellStyle name="Normal 11 11 2 2 2" xfId="27226" xr:uid="{00000000-0005-0000-0000-00003E3D0000}"/>
    <cellStyle name="Normal 11 11 2 3" xfId="19320" xr:uid="{00000000-0005-0000-0000-00003F3D0000}"/>
    <cellStyle name="Normal 11 11 2 4" xfId="32437" xr:uid="{00000000-0005-0000-0000-0000403D0000}"/>
    <cellStyle name="Normal 11 11 2 5" xfId="35448" xr:uid="{00000000-0005-0000-0000-0000413D0000}"/>
    <cellStyle name="Normal 11 11 3" xfId="8978" xr:uid="{00000000-0005-0000-0000-0000423D0000}"/>
    <cellStyle name="Normal 11 11 3 2" xfId="15385" xr:uid="{00000000-0005-0000-0000-0000433D0000}"/>
    <cellStyle name="Normal 11 11 3 2 2" xfId="28035" xr:uid="{00000000-0005-0000-0000-0000443D0000}"/>
    <cellStyle name="Normal 11 11 3 3" xfId="22996" xr:uid="{00000000-0005-0000-0000-0000453D0000}"/>
    <cellStyle name="Normal 11 11 4" xfId="6991" xr:uid="{00000000-0005-0000-0000-0000463D0000}"/>
    <cellStyle name="Normal 11 11 4 2" xfId="13528" xr:uid="{00000000-0005-0000-0000-0000473D0000}"/>
    <cellStyle name="Normal 11 11 4 2 2" xfId="26259" xr:uid="{00000000-0005-0000-0000-0000483D0000}"/>
    <cellStyle name="Normal 11 11 4 3" xfId="21718" xr:uid="{00000000-0005-0000-0000-0000493D0000}"/>
    <cellStyle name="Normal 11 11 5" xfId="12430" xr:uid="{00000000-0005-0000-0000-00004A3D0000}"/>
    <cellStyle name="Normal 11 11 5 2" xfId="25176" xr:uid="{00000000-0005-0000-0000-00004B3D0000}"/>
    <cellStyle name="Normal 11 11 6" xfId="17900" xr:uid="{00000000-0005-0000-0000-00004C3D0000}"/>
    <cellStyle name="Normal 11 11 7" xfId="31251" xr:uid="{00000000-0005-0000-0000-00004D3D0000}"/>
    <cellStyle name="Normal 11 11 8" xfId="34591" xr:uid="{00000000-0005-0000-0000-00004E3D0000}"/>
    <cellStyle name="Normal 11 12" xfId="4756" xr:uid="{00000000-0005-0000-0000-00004F3D0000}"/>
    <cellStyle name="Normal 11 12 2" xfId="8055" xr:uid="{00000000-0005-0000-0000-0000503D0000}"/>
    <cellStyle name="Normal 11 12 2 2" xfId="14544" xr:uid="{00000000-0005-0000-0000-0000513D0000}"/>
    <cellStyle name="Normal 11 12 2 2 2" xfId="27227" xr:uid="{00000000-0005-0000-0000-0000523D0000}"/>
    <cellStyle name="Normal 11 12 2 3" xfId="19321" xr:uid="{00000000-0005-0000-0000-0000533D0000}"/>
    <cellStyle name="Normal 11 12 2 4" xfId="32438" xr:uid="{00000000-0005-0000-0000-0000543D0000}"/>
    <cellStyle name="Normal 11 12 2 5" xfId="35449" xr:uid="{00000000-0005-0000-0000-0000553D0000}"/>
    <cellStyle name="Normal 11 12 3" xfId="8979" xr:uid="{00000000-0005-0000-0000-0000563D0000}"/>
    <cellStyle name="Normal 11 12 3 2" xfId="15386" xr:uid="{00000000-0005-0000-0000-0000573D0000}"/>
    <cellStyle name="Normal 11 12 3 2 2" xfId="28036" xr:uid="{00000000-0005-0000-0000-0000583D0000}"/>
    <cellStyle name="Normal 11 12 3 3" xfId="22997" xr:uid="{00000000-0005-0000-0000-0000593D0000}"/>
    <cellStyle name="Normal 11 12 4" xfId="6992" xr:uid="{00000000-0005-0000-0000-00005A3D0000}"/>
    <cellStyle name="Normal 11 12 4 2" xfId="13529" xr:uid="{00000000-0005-0000-0000-00005B3D0000}"/>
    <cellStyle name="Normal 11 12 4 2 2" xfId="26260" xr:uid="{00000000-0005-0000-0000-00005C3D0000}"/>
    <cellStyle name="Normal 11 12 4 3" xfId="21719" xr:uid="{00000000-0005-0000-0000-00005D3D0000}"/>
    <cellStyle name="Normal 11 12 5" xfId="12431" xr:uid="{00000000-0005-0000-0000-00005E3D0000}"/>
    <cellStyle name="Normal 11 12 5 2" xfId="25177" xr:uid="{00000000-0005-0000-0000-00005F3D0000}"/>
    <cellStyle name="Normal 11 12 6" xfId="17901" xr:uid="{00000000-0005-0000-0000-0000603D0000}"/>
    <cellStyle name="Normal 11 12 7" xfId="31252" xr:uid="{00000000-0005-0000-0000-0000613D0000}"/>
    <cellStyle name="Normal 11 12 8" xfId="34592" xr:uid="{00000000-0005-0000-0000-0000623D0000}"/>
    <cellStyle name="Normal 11 13" xfId="4757" xr:uid="{00000000-0005-0000-0000-0000633D0000}"/>
    <cellStyle name="Normal 11 13 2" xfId="8056" xr:uid="{00000000-0005-0000-0000-0000643D0000}"/>
    <cellStyle name="Normal 11 13 2 2" xfId="14545" xr:uid="{00000000-0005-0000-0000-0000653D0000}"/>
    <cellStyle name="Normal 11 13 2 2 2" xfId="27228" xr:uid="{00000000-0005-0000-0000-0000663D0000}"/>
    <cellStyle name="Normal 11 13 2 3" xfId="19322" xr:uid="{00000000-0005-0000-0000-0000673D0000}"/>
    <cellStyle name="Normal 11 13 2 4" xfId="32439" xr:uid="{00000000-0005-0000-0000-0000683D0000}"/>
    <cellStyle name="Normal 11 13 2 5" xfId="35450" xr:uid="{00000000-0005-0000-0000-0000693D0000}"/>
    <cellStyle name="Normal 11 13 3" xfId="8980" xr:uid="{00000000-0005-0000-0000-00006A3D0000}"/>
    <cellStyle name="Normal 11 13 3 2" xfId="15387" xr:uid="{00000000-0005-0000-0000-00006B3D0000}"/>
    <cellStyle name="Normal 11 13 3 2 2" xfId="28037" xr:uid="{00000000-0005-0000-0000-00006C3D0000}"/>
    <cellStyle name="Normal 11 13 3 3" xfId="22998" xr:uid="{00000000-0005-0000-0000-00006D3D0000}"/>
    <cellStyle name="Normal 11 13 4" xfId="6993" xr:uid="{00000000-0005-0000-0000-00006E3D0000}"/>
    <cellStyle name="Normal 11 13 4 2" xfId="13530" xr:uid="{00000000-0005-0000-0000-00006F3D0000}"/>
    <cellStyle name="Normal 11 13 4 2 2" xfId="26261" xr:uid="{00000000-0005-0000-0000-0000703D0000}"/>
    <cellStyle name="Normal 11 13 4 3" xfId="21720" xr:uid="{00000000-0005-0000-0000-0000713D0000}"/>
    <cellStyle name="Normal 11 13 5" xfId="12432" xr:uid="{00000000-0005-0000-0000-0000723D0000}"/>
    <cellStyle name="Normal 11 13 5 2" xfId="25178" xr:uid="{00000000-0005-0000-0000-0000733D0000}"/>
    <cellStyle name="Normal 11 13 6" xfId="17902" xr:uid="{00000000-0005-0000-0000-0000743D0000}"/>
    <cellStyle name="Normal 11 13 7" xfId="31253" xr:uid="{00000000-0005-0000-0000-0000753D0000}"/>
    <cellStyle name="Normal 11 13 8" xfId="34593" xr:uid="{00000000-0005-0000-0000-0000763D0000}"/>
    <cellStyle name="Normal 11 14" xfId="4758" xr:uid="{00000000-0005-0000-0000-0000773D0000}"/>
    <cellStyle name="Normal 11 14 2" xfId="8057" xr:uid="{00000000-0005-0000-0000-0000783D0000}"/>
    <cellStyle name="Normal 11 14 2 2" xfId="14546" xr:uid="{00000000-0005-0000-0000-0000793D0000}"/>
    <cellStyle name="Normal 11 14 2 2 2" xfId="27229" xr:uid="{00000000-0005-0000-0000-00007A3D0000}"/>
    <cellStyle name="Normal 11 14 2 3" xfId="19323" xr:uid="{00000000-0005-0000-0000-00007B3D0000}"/>
    <cellStyle name="Normal 11 14 2 4" xfId="32440" xr:uid="{00000000-0005-0000-0000-00007C3D0000}"/>
    <cellStyle name="Normal 11 14 2 5" xfId="35451" xr:uid="{00000000-0005-0000-0000-00007D3D0000}"/>
    <cellStyle name="Normal 11 14 3" xfId="8981" xr:uid="{00000000-0005-0000-0000-00007E3D0000}"/>
    <cellStyle name="Normal 11 14 3 2" xfId="15388" xr:uid="{00000000-0005-0000-0000-00007F3D0000}"/>
    <cellStyle name="Normal 11 14 3 2 2" xfId="28038" xr:uid="{00000000-0005-0000-0000-0000803D0000}"/>
    <cellStyle name="Normal 11 14 3 3" xfId="22999" xr:uid="{00000000-0005-0000-0000-0000813D0000}"/>
    <cellStyle name="Normal 11 14 4" xfId="6994" xr:uid="{00000000-0005-0000-0000-0000823D0000}"/>
    <cellStyle name="Normal 11 14 4 2" xfId="13531" xr:uid="{00000000-0005-0000-0000-0000833D0000}"/>
    <cellStyle name="Normal 11 14 4 2 2" xfId="26262" xr:uid="{00000000-0005-0000-0000-0000843D0000}"/>
    <cellStyle name="Normal 11 14 4 3" xfId="21721" xr:uid="{00000000-0005-0000-0000-0000853D0000}"/>
    <cellStyle name="Normal 11 14 5" xfId="12433" xr:uid="{00000000-0005-0000-0000-0000863D0000}"/>
    <cellStyle name="Normal 11 14 5 2" xfId="25179" xr:uid="{00000000-0005-0000-0000-0000873D0000}"/>
    <cellStyle name="Normal 11 14 6" xfId="17903" xr:uid="{00000000-0005-0000-0000-0000883D0000}"/>
    <cellStyle name="Normal 11 14 7" xfId="31254" xr:uid="{00000000-0005-0000-0000-0000893D0000}"/>
    <cellStyle name="Normal 11 14 8" xfId="34594" xr:uid="{00000000-0005-0000-0000-00008A3D0000}"/>
    <cellStyle name="Normal 11 15" xfId="4759" xr:uid="{00000000-0005-0000-0000-00008B3D0000}"/>
    <cellStyle name="Normal 11 15 2" xfId="8058" xr:uid="{00000000-0005-0000-0000-00008C3D0000}"/>
    <cellStyle name="Normal 11 15 2 2" xfId="14547" xr:uid="{00000000-0005-0000-0000-00008D3D0000}"/>
    <cellStyle name="Normal 11 15 2 2 2" xfId="27230" xr:uid="{00000000-0005-0000-0000-00008E3D0000}"/>
    <cellStyle name="Normal 11 15 2 3" xfId="19324" xr:uid="{00000000-0005-0000-0000-00008F3D0000}"/>
    <cellStyle name="Normal 11 15 2 4" xfId="32441" xr:uid="{00000000-0005-0000-0000-0000903D0000}"/>
    <cellStyle name="Normal 11 15 2 5" xfId="35452" xr:uid="{00000000-0005-0000-0000-0000913D0000}"/>
    <cellStyle name="Normal 11 15 3" xfId="8982" xr:uid="{00000000-0005-0000-0000-0000923D0000}"/>
    <cellStyle name="Normal 11 15 3 2" xfId="15389" xr:uid="{00000000-0005-0000-0000-0000933D0000}"/>
    <cellStyle name="Normal 11 15 3 2 2" xfId="28039" xr:uid="{00000000-0005-0000-0000-0000943D0000}"/>
    <cellStyle name="Normal 11 15 3 3" xfId="23000" xr:uid="{00000000-0005-0000-0000-0000953D0000}"/>
    <cellStyle name="Normal 11 15 4" xfId="6995" xr:uid="{00000000-0005-0000-0000-0000963D0000}"/>
    <cellStyle name="Normal 11 15 4 2" xfId="13532" xr:uid="{00000000-0005-0000-0000-0000973D0000}"/>
    <cellStyle name="Normal 11 15 4 2 2" xfId="26263" xr:uid="{00000000-0005-0000-0000-0000983D0000}"/>
    <cellStyle name="Normal 11 15 4 3" xfId="21722" xr:uid="{00000000-0005-0000-0000-0000993D0000}"/>
    <cellStyle name="Normal 11 15 5" xfId="12434" xr:uid="{00000000-0005-0000-0000-00009A3D0000}"/>
    <cellStyle name="Normal 11 15 5 2" xfId="25180" xr:uid="{00000000-0005-0000-0000-00009B3D0000}"/>
    <cellStyle name="Normal 11 15 6" xfId="17904" xr:uid="{00000000-0005-0000-0000-00009C3D0000}"/>
    <cellStyle name="Normal 11 15 7" xfId="31255" xr:uid="{00000000-0005-0000-0000-00009D3D0000}"/>
    <cellStyle name="Normal 11 15 8" xfId="34595" xr:uid="{00000000-0005-0000-0000-00009E3D0000}"/>
    <cellStyle name="Normal 11 16" xfId="4760" xr:uid="{00000000-0005-0000-0000-00009F3D0000}"/>
    <cellStyle name="Normal 11 16 2" xfId="8059" xr:uid="{00000000-0005-0000-0000-0000A03D0000}"/>
    <cellStyle name="Normal 11 16 2 2" xfId="14548" xr:uid="{00000000-0005-0000-0000-0000A13D0000}"/>
    <cellStyle name="Normal 11 16 2 2 2" xfId="27231" xr:uid="{00000000-0005-0000-0000-0000A23D0000}"/>
    <cellStyle name="Normal 11 16 2 3" xfId="19325" xr:uid="{00000000-0005-0000-0000-0000A33D0000}"/>
    <cellStyle name="Normal 11 16 2 4" xfId="32442" xr:uid="{00000000-0005-0000-0000-0000A43D0000}"/>
    <cellStyle name="Normal 11 16 2 5" xfId="35453" xr:uid="{00000000-0005-0000-0000-0000A53D0000}"/>
    <cellStyle name="Normal 11 16 3" xfId="8983" xr:uid="{00000000-0005-0000-0000-0000A63D0000}"/>
    <cellStyle name="Normal 11 16 3 2" xfId="15390" xr:uid="{00000000-0005-0000-0000-0000A73D0000}"/>
    <cellStyle name="Normal 11 16 3 2 2" xfId="28040" xr:uid="{00000000-0005-0000-0000-0000A83D0000}"/>
    <cellStyle name="Normal 11 16 3 3" xfId="23001" xr:uid="{00000000-0005-0000-0000-0000A93D0000}"/>
    <cellStyle name="Normal 11 16 4" xfId="6996" xr:uid="{00000000-0005-0000-0000-0000AA3D0000}"/>
    <cellStyle name="Normal 11 16 4 2" xfId="13533" xr:uid="{00000000-0005-0000-0000-0000AB3D0000}"/>
    <cellStyle name="Normal 11 16 4 2 2" xfId="26264" xr:uid="{00000000-0005-0000-0000-0000AC3D0000}"/>
    <cellStyle name="Normal 11 16 4 3" xfId="21723" xr:uid="{00000000-0005-0000-0000-0000AD3D0000}"/>
    <cellStyle name="Normal 11 16 5" xfId="12435" xr:uid="{00000000-0005-0000-0000-0000AE3D0000}"/>
    <cellStyle name="Normal 11 16 5 2" xfId="25181" xr:uid="{00000000-0005-0000-0000-0000AF3D0000}"/>
    <cellStyle name="Normal 11 16 6" xfId="17905" xr:uid="{00000000-0005-0000-0000-0000B03D0000}"/>
    <cellStyle name="Normal 11 16 7" xfId="31256" xr:uid="{00000000-0005-0000-0000-0000B13D0000}"/>
    <cellStyle name="Normal 11 16 8" xfId="34596" xr:uid="{00000000-0005-0000-0000-0000B23D0000}"/>
    <cellStyle name="Normal 11 17" xfId="4761" xr:uid="{00000000-0005-0000-0000-0000B33D0000}"/>
    <cellStyle name="Normal 11 17 2" xfId="8060" xr:uid="{00000000-0005-0000-0000-0000B43D0000}"/>
    <cellStyle name="Normal 11 17 2 2" xfId="14549" xr:uid="{00000000-0005-0000-0000-0000B53D0000}"/>
    <cellStyle name="Normal 11 17 2 2 2" xfId="27232" xr:uid="{00000000-0005-0000-0000-0000B63D0000}"/>
    <cellStyle name="Normal 11 17 2 3" xfId="19326" xr:uid="{00000000-0005-0000-0000-0000B73D0000}"/>
    <cellStyle name="Normal 11 17 2 4" xfId="32443" xr:uid="{00000000-0005-0000-0000-0000B83D0000}"/>
    <cellStyle name="Normal 11 17 2 5" xfId="35454" xr:uid="{00000000-0005-0000-0000-0000B93D0000}"/>
    <cellStyle name="Normal 11 17 3" xfId="8984" xr:uid="{00000000-0005-0000-0000-0000BA3D0000}"/>
    <cellStyle name="Normal 11 17 3 2" xfId="15391" xr:uid="{00000000-0005-0000-0000-0000BB3D0000}"/>
    <cellStyle name="Normal 11 17 3 2 2" xfId="28041" xr:uid="{00000000-0005-0000-0000-0000BC3D0000}"/>
    <cellStyle name="Normal 11 17 3 3" xfId="23002" xr:uid="{00000000-0005-0000-0000-0000BD3D0000}"/>
    <cellStyle name="Normal 11 17 4" xfId="6997" xr:uid="{00000000-0005-0000-0000-0000BE3D0000}"/>
    <cellStyle name="Normal 11 17 4 2" xfId="13534" xr:uid="{00000000-0005-0000-0000-0000BF3D0000}"/>
    <cellStyle name="Normal 11 17 4 2 2" xfId="26265" xr:uid="{00000000-0005-0000-0000-0000C03D0000}"/>
    <cellStyle name="Normal 11 17 4 3" xfId="21724" xr:uid="{00000000-0005-0000-0000-0000C13D0000}"/>
    <cellStyle name="Normal 11 17 5" xfId="12436" xr:uid="{00000000-0005-0000-0000-0000C23D0000}"/>
    <cellStyle name="Normal 11 17 5 2" xfId="25182" xr:uid="{00000000-0005-0000-0000-0000C33D0000}"/>
    <cellStyle name="Normal 11 17 6" xfId="17906" xr:uid="{00000000-0005-0000-0000-0000C43D0000}"/>
    <cellStyle name="Normal 11 17 7" xfId="31257" xr:uid="{00000000-0005-0000-0000-0000C53D0000}"/>
    <cellStyle name="Normal 11 17 8" xfId="34597" xr:uid="{00000000-0005-0000-0000-0000C63D0000}"/>
    <cellStyle name="Normal 11 18" xfId="4762" xr:uid="{00000000-0005-0000-0000-0000C73D0000}"/>
    <cellStyle name="Normal 11 18 2" xfId="8061" xr:uid="{00000000-0005-0000-0000-0000C83D0000}"/>
    <cellStyle name="Normal 11 18 2 2" xfId="14550" xr:uid="{00000000-0005-0000-0000-0000C93D0000}"/>
    <cellStyle name="Normal 11 18 2 2 2" xfId="27233" xr:uid="{00000000-0005-0000-0000-0000CA3D0000}"/>
    <cellStyle name="Normal 11 18 2 3" xfId="19327" xr:uid="{00000000-0005-0000-0000-0000CB3D0000}"/>
    <cellStyle name="Normal 11 18 2 4" xfId="32444" xr:uid="{00000000-0005-0000-0000-0000CC3D0000}"/>
    <cellStyle name="Normal 11 18 2 5" xfId="35455" xr:uid="{00000000-0005-0000-0000-0000CD3D0000}"/>
    <cellStyle name="Normal 11 18 3" xfId="8985" xr:uid="{00000000-0005-0000-0000-0000CE3D0000}"/>
    <cellStyle name="Normal 11 18 3 2" xfId="15392" xr:uid="{00000000-0005-0000-0000-0000CF3D0000}"/>
    <cellStyle name="Normal 11 18 3 2 2" xfId="28042" xr:uid="{00000000-0005-0000-0000-0000D03D0000}"/>
    <cellStyle name="Normal 11 18 3 3" xfId="23003" xr:uid="{00000000-0005-0000-0000-0000D13D0000}"/>
    <cellStyle name="Normal 11 18 4" xfId="6998" xr:uid="{00000000-0005-0000-0000-0000D23D0000}"/>
    <cellStyle name="Normal 11 18 4 2" xfId="13535" xr:uid="{00000000-0005-0000-0000-0000D33D0000}"/>
    <cellStyle name="Normal 11 18 4 2 2" xfId="26266" xr:uid="{00000000-0005-0000-0000-0000D43D0000}"/>
    <cellStyle name="Normal 11 18 4 3" xfId="21725" xr:uid="{00000000-0005-0000-0000-0000D53D0000}"/>
    <cellStyle name="Normal 11 18 5" xfId="12437" xr:uid="{00000000-0005-0000-0000-0000D63D0000}"/>
    <cellStyle name="Normal 11 18 5 2" xfId="25183" xr:uid="{00000000-0005-0000-0000-0000D73D0000}"/>
    <cellStyle name="Normal 11 18 6" xfId="17907" xr:uid="{00000000-0005-0000-0000-0000D83D0000}"/>
    <cellStyle name="Normal 11 18 7" xfId="31258" xr:uid="{00000000-0005-0000-0000-0000D93D0000}"/>
    <cellStyle name="Normal 11 18 8" xfId="34598" xr:uid="{00000000-0005-0000-0000-0000DA3D0000}"/>
    <cellStyle name="Normal 11 19" xfId="4763" xr:uid="{00000000-0005-0000-0000-0000DB3D0000}"/>
    <cellStyle name="Normal 11 19 2" xfId="8062" xr:uid="{00000000-0005-0000-0000-0000DC3D0000}"/>
    <cellStyle name="Normal 11 19 2 2" xfId="14551" xr:uid="{00000000-0005-0000-0000-0000DD3D0000}"/>
    <cellStyle name="Normal 11 19 2 2 2" xfId="27234" xr:uid="{00000000-0005-0000-0000-0000DE3D0000}"/>
    <cellStyle name="Normal 11 19 2 3" xfId="19328" xr:uid="{00000000-0005-0000-0000-0000DF3D0000}"/>
    <cellStyle name="Normal 11 19 2 4" xfId="32445" xr:uid="{00000000-0005-0000-0000-0000E03D0000}"/>
    <cellStyle name="Normal 11 19 2 5" xfId="35456" xr:uid="{00000000-0005-0000-0000-0000E13D0000}"/>
    <cellStyle name="Normal 11 19 3" xfId="8986" xr:uid="{00000000-0005-0000-0000-0000E23D0000}"/>
    <cellStyle name="Normal 11 19 3 2" xfId="15393" xr:uid="{00000000-0005-0000-0000-0000E33D0000}"/>
    <cellStyle name="Normal 11 19 3 2 2" xfId="28043" xr:uid="{00000000-0005-0000-0000-0000E43D0000}"/>
    <cellStyle name="Normal 11 19 3 3" xfId="23004" xr:uid="{00000000-0005-0000-0000-0000E53D0000}"/>
    <cellStyle name="Normal 11 19 4" xfId="6999" xr:uid="{00000000-0005-0000-0000-0000E63D0000}"/>
    <cellStyle name="Normal 11 19 4 2" xfId="13536" xr:uid="{00000000-0005-0000-0000-0000E73D0000}"/>
    <cellStyle name="Normal 11 19 4 2 2" xfId="26267" xr:uid="{00000000-0005-0000-0000-0000E83D0000}"/>
    <cellStyle name="Normal 11 19 4 3" xfId="21726" xr:uid="{00000000-0005-0000-0000-0000E93D0000}"/>
    <cellStyle name="Normal 11 19 5" xfId="12438" xr:uid="{00000000-0005-0000-0000-0000EA3D0000}"/>
    <cellStyle name="Normal 11 19 5 2" xfId="25184" xr:uid="{00000000-0005-0000-0000-0000EB3D0000}"/>
    <cellStyle name="Normal 11 19 6" xfId="17908" xr:uid="{00000000-0005-0000-0000-0000EC3D0000}"/>
    <cellStyle name="Normal 11 19 7" xfId="31259" xr:uid="{00000000-0005-0000-0000-0000ED3D0000}"/>
    <cellStyle name="Normal 11 19 8" xfId="34599" xr:uid="{00000000-0005-0000-0000-0000EE3D0000}"/>
    <cellStyle name="Normal 11 2" xfId="559" xr:uid="{00000000-0005-0000-0000-0000EF3D0000}"/>
    <cellStyle name="Normal 11 2 10" xfId="4765" xr:uid="{00000000-0005-0000-0000-0000F03D0000}"/>
    <cellStyle name="Normal 11 2 10 2" xfId="8064" xr:uid="{00000000-0005-0000-0000-0000F13D0000}"/>
    <cellStyle name="Normal 11 2 10 2 2" xfId="14553" xr:uid="{00000000-0005-0000-0000-0000F23D0000}"/>
    <cellStyle name="Normal 11 2 10 2 2 2" xfId="27236" xr:uid="{00000000-0005-0000-0000-0000F33D0000}"/>
    <cellStyle name="Normal 11 2 10 2 3" xfId="19330" xr:uid="{00000000-0005-0000-0000-0000F43D0000}"/>
    <cellStyle name="Normal 11 2 10 2 4" xfId="32447" xr:uid="{00000000-0005-0000-0000-0000F53D0000}"/>
    <cellStyle name="Normal 11 2 10 2 5" xfId="35458" xr:uid="{00000000-0005-0000-0000-0000F63D0000}"/>
    <cellStyle name="Normal 11 2 10 3" xfId="8988" xr:uid="{00000000-0005-0000-0000-0000F73D0000}"/>
    <cellStyle name="Normal 11 2 10 3 2" xfId="15395" xr:uid="{00000000-0005-0000-0000-0000F83D0000}"/>
    <cellStyle name="Normal 11 2 10 3 2 2" xfId="28045" xr:uid="{00000000-0005-0000-0000-0000F93D0000}"/>
    <cellStyle name="Normal 11 2 10 3 3" xfId="23006" xr:uid="{00000000-0005-0000-0000-0000FA3D0000}"/>
    <cellStyle name="Normal 11 2 10 4" xfId="7001" xr:uid="{00000000-0005-0000-0000-0000FB3D0000}"/>
    <cellStyle name="Normal 11 2 10 4 2" xfId="13538" xr:uid="{00000000-0005-0000-0000-0000FC3D0000}"/>
    <cellStyle name="Normal 11 2 10 4 2 2" xfId="26269" xr:uid="{00000000-0005-0000-0000-0000FD3D0000}"/>
    <cellStyle name="Normal 11 2 10 4 3" xfId="21728" xr:uid="{00000000-0005-0000-0000-0000FE3D0000}"/>
    <cellStyle name="Normal 11 2 10 5" xfId="12440" xr:uid="{00000000-0005-0000-0000-0000FF3D0000}"/>
    <cellStyle name="Normal 11 2 10 5 2" xfId="25186" xr:uid="{00000000-0005-0000-0000-0000003E0000}"/>
    <cellStyle name="Normal 11 2 10 6" xfId="17910" xr:uid="{00000000-0005-0000-0000-0000013E0000}"/>
    <cellStyle name="Normal 11 2 10 7" xfId="31261" xr:uid="{00000000-0005-0000-0000-0000023E0000}"/>
    <cellStyle name="Normal 11 2 10 8" xfId="34601" xr:uid="{00000000-0005-0000-0000-0000033E0000}"/>
    <cellStyle name="Normal 11 2 11" xfId="4766" xr:uid="{00000000-0005-0000-0000-0000043E0000}"/>
    <cellStyle name="Normal 11 2 11 2" xfId="8065" xr:uid="{00000000-0005-0000-0000-0000053E0000}"/>
    <cellStyle name="Normal 11 2 11 2 2" xfId="14554" xr:uid="{00000000-0005-0000-0000-0000063E0000}"/>
    <cellStyle name="Normal 11 2 11 2 2 2" xfId="27237" xr:uid="{00000000-0005-0000-0000-0000073E0000}"/>
    <cellStyle name="Normal 11 2 11 2 3" xfId="19331" xr:uid="{00000000-0005-0000-0000-0000083E0000}"/>
    <cellStyle name="Normal 11 2 11 2 4" xfId="32448" xr:uid="{00000000-0005-0000-0000-0000093E0000}"/>
    <cellStyle name="Normal 11 2 11 2 5" xfId="35459" xr:uid="{00000000-0005-0000-0000-00000A3E0000}"/>
    <cellStyle name="Normal 11 2 11 3" xfId="8989" xr:uid="{00000000-0005-0000-0000-00000B3E0000}"/>
    <cellStyle name="Normal 11 2 11 3 2" xfId="15396" xr:uid="{00000000-0005-0000-0000-00000C3E0000}"/>
    <cellStyle name="Normal 11 2 11 3 2 2" xfId="28046" xr:uid="{00000000-0005-0000-0000-00000D3E0000}"/>
    <cellStyle name="Normal 11 2 11 3 3" xfId="23007" xr:uid="{00000000-0005-0000-0000-00000E3E0000}"/>
    <cellStyle name="Normal 11 2 11 4" xfId="7002" xr:uid="{00000000-0005-0000-0000-00000F3E0000}"/>
    <cellStyle name="Normal 11 2 11 4 2" xfId="13539" xr:uid="{00000000-0005-0000-0000-0000103E0000}"/>
    <cellStyle name="Normal 11 2 11 4 2 2" xfId="26270" xr:uid="{00000000-0005-0000-0000-0000113E0000}"/>
    <cellStyle name="Normal 11 2 11 4 3" xfId="21729" xr:uid="{00000000-0005-0000-0000-0000123E0000}"/>
    <cellStyle name="Normal 11 2 11 5" xfId="12441" xr:uid="{00000000-0005-0000-0000-0000133E0000}"/>
    <cellStyle name="Normal 11 2 11 5 2" xfId="25187" xr:uid="{00000000-0005-0000-0000-0000143E0000}"/>
    <cellStyle name="Normal 11 2 11 6" xfId="17911" xr:uid="{00000000-0005-0000-0000-0000153E0000}"/>
    <cellStyle name="Normal 11 2 11 7" xfId="31262" xr:uid="{00000000-0005-0000-0000-0000163E0000}"/>
    <cellStyle name="Normal 11 2 11 8" xfId="34602" xr:uid="{00000000-0005-0000-0000-0000173E0000}"/>
    <cellStyle name="Normal 11 2 12" xfId="4767" xr:uid="{00000000-0005-0000-0000-0000183E0000}"/>
    <cellStyle name="Normal 11 2 12 2" xfId="8066" xr:uid="{00000000-0005-0000-0000-0000193E0000}"/>
    <cellStyle name="Normal 11 2 12 2 2" xfId="14555" xr:uid="{00000000-0005-0000-0000-00001A3E0000}"/>
    <cellStyle name="Normal 11 2 12 2 2 2" xfId="27238" xr:uid="{00000000-0005-0000-0000-00001B3E0000}"/>
    <cellStyle name="Normal 11 2 12 2 3" xfId="19332" xr:uid="{00000000-0005-0000-0000-00001C3E0000}"/>
    <cellStyle name="Normal 11 2 12 2 4" xfId="32449" xr:uid="{00000000-0005-0000-0000-00001D3E0000}"/>
    <cellStyle name="Normal 11 2 12 2 5" xfId="35460" xr:uid="{00000000-0005-0000-0000-00001E3E0000}"/>
    <cellStyle name="Normal 11 2 12 3" xfId="8990" xr:uid="{00000000-0005-0000-0000-00001F3E0000}"/>
    <cellStyle name="Normal 11 2 12 3 2" xfId="15397" xr:uid="{00000000-0005-0000-0000-0000203E0000}"/>
    <cellStyle name="Normal 11 2 12 3 2 2" xfId="28047" xr:uid="{00000000-0005-0000-0000-0000213E0000}"/>
    <cellStyle name="Normal 11 2 12 3 3" xfId="23008" xr:uid="{00000000-0005-0000-0000-0000223E0000}"/>
    <cellStyle name="Normal 11 2 12 4" xfId="7003" xr:uid="{00000000-0005-0000-0000-0000233E0000}"/>
    <cellStyle name="Normal 11 2 12 4 2" xfId="13540" xr:uid="{00000000-0005-0000-0000-0000243E0000}"/>
    <cellStyle name="Normal 11 2 12 4 2 2" xfId="26271" xr:uid="{00000000-0005-0000-0000-0000253E0000}"/>
    <cellStyle name="Normal 11 2 12 4 3" xfId="21730" xr:uid="{00000000-0005-0000-0000-0000263E0000}"/>
    <cellStyle name="Normal 11 2 12 5" xfId="12442" xr:uid="{00000000-0005-0000-0000-0000273E0000}"/>
    <cellStyle name="Normal 11 2 12 5 2" xfId="25188" xr:uid="{00000000-0005-0000-0000-0000283E0000}"/>
    <cellStyle name="Normal 11 2 12 6" xfId="17912" xr:uid="{00000000-0005-0000-0000-0000293E0000}"/>
    <cellStyle name="Normal 11 2 12 7" xfId="31263" xr:uid="{00000000-0005-0000-0000-00002A3E0000}"/>
    <cellStyle name="Normal 11 2 12 8" xfId="34603" xr:uid="{00000000-0005-0000-0000-00002B3E0000}"/>
    <cellStyle name="Normal 11 2 13" xfId="4768" xr:uid="{00000000-0005-0000-0000-00002C3E0000}"/>
    <cellStyle name="Normal 11 2 13 2" xfId="8067" xr:uid="{00000000-0005-0000-0000-00002D3E0000}"/>
    <cellStyle name="Normal 11 2 13 2 2" xfId="14556" xr:uid="{00000000-0005-0000-0000-00002E3E0000}"/>
    <cellStyle name="Normal 11 2 13 2 2 2" xfId="27239" xr:uid="{00000000-0005-0000-0000-00002F3E0000}"/>
    <cellStyle name="Normal 11 2 13 2 3" xfId="19333" xr:uid="{00000000-0005-0000-0000-0000303E0000}"/>
    <cellStyle name="Normal 11 2 13 2 4" xfId="32450" xr:uid="{00000000-0005-0000-0000-0000313E0000}"/>
    <cellStyle name="Normal 11 2 13 2 5" xfId="35461" xr:uid="{00000000-0005-0000-0000-0000323E0000}"/>
    <cellStyle name="Normal 11 2 13 3" xfId="8991" xr:uid="{00000000-0005-0000-0000-0000333E0000}"/>
    <cellStyle name="Normal 11 2 13 3 2" xfId="15398" xr:uid="{00000000-0005-0000-0000-0000343E0000}"/>
    <cellStyle name="Normal 11 2 13 3 2 2" xfId="28048" xr:uid="{00000000-0005-0000-0000-0000353E0000}"/>
    <cellStyle name="Normal 11 2 13 3 3" xfId="23009" xr:uid="{00000000-0005-0000-0000-0000363E0000}"/>
    <cellStyle name="Normal 11 2 13 4" xfId="7004" xr:uid="{00000000-0005-0000-0000-0000373E0000}"/>
    <cellStyle name="Normal 11 2 13 4 2" xfId="13541" xr:uid="{00000000-0005-0000-0000-0000383E0000}"/>
    <cellStyle name="Normal 11 2 13 4 2 2" xfId="26272" xr:uid="{00000000-0005-0000-0000-0000393E0000}"/>
    <cellStyle name="Normal 11 2 13 4 3" xfId="21731" xr:uid="{00000000-0005-0000-0000-00003A3E0000}"/>
    <cellStyle name="Normal 11 2 13 5" xfId="12443" xr:uid="{00000000-0005-0000-0000-00003B3E0000}"/>
    <cellStyle name="Normal 11 2 13 5 2" xfId="25189" xr:uid="{00000000-0005-0000-0000-00003C3E0000}"/>
    <cellStyle name="Normal 11 2 13 6" xfId="17913" xr:uid="{00000000-0005-0000-0000-00003D3E0000}"/>
    <cellStyle name="Normal 11 2 13 7" xfId="31264" xr:uid="{00000000-0005-0000-0000-00003E3E0000}"/>
    <cellStyle name="Normal 11 2 13 8" xfId="34604" xr:uid="{00000000-0005-0000-0000-00003F3E0000}"/>
    <cellStyle name="Normal 11 2 14" xfId="4769" xr:uid="{00000000-0005-0000-0000-0000403E0000}"/>
    <cellStyle name="Normal 11 2 14 2" xfId="8068" xr:uid="{00000000-0005-0000-0000-0000413E0000}"/>
    <cellStyle name="Normal 11 2 14 2 2" xfId="14557" xr:uid="{00000000-0005-0000-0000-0000423E0000}"/>
    <cellStyle name="Normal 11 2 14 2 2 2" xfId="27240" xr:uid="{00000000-0005-0000-0000-0000433E0000}"/>
    <cellStyle name="Normal 11 2 14 2 3" xfId="19334" xr:uid="{00000000-0005-0000-0000-0000443E0000}"/>
    <cellStyle name="Normal 11 2 14 2 4" xfId="32451" xr:uid="{00000000-0005-0000-0000-0000453E0000}"/>
    <cellStyle name="Normal 11 2 14 2 5" xfId="35462" xr:uid="{00000000-0005-0000-0000-0000463E0000}"/>
    <cellStyle name="Normal 11 2 14 3" xfId="8992" xr:uid="{00000000-0005-0000-0000-0000473E0000}"/>
    <cellStyle name="Normal 11 2 14 3 2" xfId="15399" xr:uid="{00000000-0005-0000-0000-0000483E0000}"/>
    <cellStyle name="Normal 11 2 14 3 2 2" xfId="28049" xr:uid="{00000000-0005-0000-0000-0000493E0000}"/>
    <cellStyle name="Normal 11 2 14 3 3" xfId="23010" xr:uid="{00000000-0005-0000-0000-00004A3E0000}"/>
    <cellStyle name="Normal 11 2 14 4" xfId="7005" xr:uid="{00000000-0005-0000-0000-00004B3E0000}"/>
    <cellStyle name="Normal 11 2 14 4 2" xfId="13542" xr:uid="{00000000-0005-0000-0000-00004C3E0000}"/>
    <cellStyle name="Normal 11 2 14 4 2 2" xfId="26273" xr:uid="{00000000-0005-0000-0000-00004D3E0000}"/>
    <cellStyle name="Normal 11 2 14 4 3" xfId="21732" xr:uid="{00000000-0005-0000-0000-00004E3E0000}"/>
    <cellStyle name="Normal 11 2 14 5" xfId="12444" xr:uid="{00000000-0005-0000-0000-00004F3E0000}"/>
    <cellStyle name="Normal 11 2 14 5 2" xfId="25190" xr:uid="{00000000-0005-0000-0000-0000503E0000}"/>
    <cellStyle name="Normal 11 2 14 6" xfId="17914" xr:uid="{00000000-0005-0000-0000-0000513E0000}"/>
    <cellStyle name="Normal 11 2 14 7" xfId="31265" xr:uid="{00000000-0005-0000-0000-0000523E0000}"/>
    <cellStyle name="Normal 11 2 14 8" xfId="34605" xr:uid="{00000000-0005-0000-0000-0000533E0000}"/>
    <cellStyle name="Normal 11 2 15" xfId="4770" xr:uid="{00000000-0005-0000-0000-0000543E0000}"/>
    <cellStyle name="Normal 11 2 15 2" xfId="8069" xr:uid="{00000000-0005-0000-0000-0000553E0000}"/>
    <cellStyle name="Normal 11 2 15 2 2" xfId="14558" xr:uid="{00000000-0005-0000-0000-0000563E0000}"/>
    <cellStyle name="Normal 11 2 15 2 2 2" xfId="27241" xr:uid="{00000000-0005-0000-0000-0000573E0000}"/>
    <cellStyle name="Normal 11 2 15 2 3" xfId="19335" xr:uid="{00000000-0005-0000-0000-0000583E0000}"/>
    <cellStyle name="Normal 11 2 15 2 4" xfId="32452" xr:uid="{00000000-0005-0000-0000-0000593E0000}"/>
    <cellStyle name="Normal 11 2 15 2 5" xfId="35463" xr:uid="{00000000-0005-0000-0000-00005A3E0000}"/>
    <cellStyle name="Normal 11 2 15 3" xfId="8993" xr:uid="{00000000-0005-0000-0000-00005B3E0000}"/>
    <cellStyle name="Normal 11 2 15 3 2" xfId="15400" xr:uid="{00000000-0005-0000-0000-00005C3E0000}"/>
    <cellStyle name="Normal 11 2 15 3 2 2" xfId="28050" xr:uid="{00000000-0005-0000-0000-00005D3E0000}"/>
    <cellStyle name="Normal 11 2 15 3 3" xfId="23011" xr:uid="{00000000-0005-0000-0000-00005E3E0000}"/>
    <cellStyle name="Normal 11 2 15 4" xfId="7006" xr:uid="{00000000-0005-0000-0000-00005F3E0000}"/>
    <cellStyle name="Normal 11 2 15 4 2" xfId="13543" xr:uid="{00000000-0005-0000-0000-0000603E0000}"/>
    <cellStyle name="Normal 11 2 15 4 2 2" xfId="26274" xr:uid="{00000000-0005-0000-0000-0000613E0000}"/>
    <cellStyle name="Normal 11 2 15 4 3" xfId="21733" xr:uid="{00000000-0005-0000-0000-0000623E0000}"/>
    <cellStyle name="Normal 11 2 15 5" xfId="12445" xr:uid="{00000000-0005-0000-0000-0000633E0000}"/>
    <cellStyle name="Normal 11 2 15 5 2" xfId="25191" xr:uid="{00000000-0005-0000-0000-0000643E0000}"/>
    <cellStyle name="Normal 11 2 15 6" xfId="17915" xr:uid="{00000000-0005-0000-0000-0000653E0000}"/>
    <cellStyle name="Normal 11 2 15 7" xfId="31266" xr:uid="{00000000-0005-0000-0000-0000663E0000}"/>
    <cellStyle name="Normal 11 2 15 8" xfId="34606" xr:uid="{00000000-0005-0000-0000-0000673E0000}"/>
    <cellStyle name="Normal 11 2 16" xfId="4771" xr:uid="{00000000-0005-0000-0000-0000683E0000}"/>
    <cellStyle name="Normal 11 2 16 2" xfId="8070" xr:uid="{00000000-0005-0000-0000-0000693E0000}"/>
    <cellStyle name="Normal 11 2 16 2 2" xfId="14559" xr:uid="{00000000-0005-0000-0000-00006A3E0000}"/>
    <cellStyle name="Normal 11 2 16 2 2 2" xfId="27242" xr:uid="{00000000-0005-0000-0000-00006B3E0000}"/>
    <cellStyle name="Normal 11 2 16 2 3" xfId="19336" xr:uid="{00000000-0005-0000-0000-00006C3E0000}"/>
    <cellStyle name="Normal 11 2 16 2 4" xfId="32453" xr:uid="{00000000-0005-0000-0000-00006D3E0000}"/>
    <cellStyle name="Normal 11 2 16 2 5" xfId="35464" xr:uid="{00000000-0005-0000-0000-00006E3E0000}"/>
    <cellStyle name="Normal 11 2 16 3" xfId="8994" xr:uid="{00000000-0005-0000-0000-00006F3E0000}"/>
    <cellStyle name="Normal 11 2 16 3 2" xfId="15401" xr:uid="{00000000-0005-0000-0000-0000703E0000}"/>
    <cellStyle name="Normal 11 2 16 3 2 2" xfId="28051" xr:uid="{00000000-0005-0000-0000-0000713E0000}"/>
    <cellStyle name="Normal 11 2 16 3 3" xfId="23012" xr:uid="{00000000-0005-0000-0000-0000723E0000}"/>
    <cellStyle name="Normal 11 2 16 4" xfId="7007" xr:uid="{00000000-0005-0000-0000-0000733E0000}"/>
    <cellStyle name="Normal 11 2 16 4 2" xfId="13544" xr:uid="{00000000-0005-0000-0000-0000743E0000}"/>
    <cellStyle name="Normal 11 2 16 4 2 2" xfId="26275" xr:uid="{00000000-0005-0000-0000-0000753E0000}"/>
    <cellStyle name="Normal 11 2 16 4 3" xfId="21734" xr:uid="{00000000-0005-0000-0000-0000763E0000}"/>
    <cellStyle name="Normal 11 2 16 5" xfId="12446" xr:uid="{00000000-0005-0000-0000-0000773E0000}"/>
    <cellStyle name="Normal 11 2 16 5 2" xfId="25192" xr:uid="{00000000-0005-0000-0000-0000783E0000}"/>
    <cellStyle name="Normal 11 2 16 6" xfId="17916" xr:uid="{00000000-0005-0000-0000-0000793E0000}"/>
    <cellStyle name="Normal 11 2 16 7" xfId="31267" xr:uid="{00000000-0005-0000-0000-00007A3E0000}"/>
    <cellStyle name="Normal 11 2 16 8" xfId="34607" xr:uid="{00000000-0005-0000-0000-00007B3E0000}"/>
    <cellStyle name="Normal 11 2 17" xfId="4772" xr:uid="{00000000-0005-0000-0000-00007C3E0000}"/>
    <cellStyle name="Normal 11 2 17 2" xfId="8071" xr:uid="{00000000-0005-0000-0000-00007D3E0000}"/>
    <cellStyle name="Normal 11 2 17 2 2" xfId="14560" xr:uid="{00000000-0005-0000-0000-00007E3E0000}"/>
    <cellStyle name="Normal 11 2 17 2 2 2" xfId="27243" xr:uid="{00000000-0005-0000-0000-00007F3E0000}"/>
    <cellStyle name="Normal 11 2 17 2 3" xfId="19337" xr:uid="{00000000-0005-0000-0000-0000803E0000}"/>
    <cellStyle name="Normal 11 2 17 2 4" xfId="32454" xr:uid="{00000000-0005-0000-0000-0000813E0000}"/>
    <cellStyle name="Normal 11 2 17 2 5" xfId="35465" xr:uid="{00000000-0005-0000-0000-0000823E0000}"/>
    <cellStyle name="Normal 11 2 17 3" xfId="8995" xr:uid="{00000000-0005-0000-0000-0000833E0000}"/>
    <cellStyle name="Normal 11 2 17 3 2" xfId="15402" xr:uid="{00000000-0005-0000-0000-0000843E0000}"/>
    <cellStyle name="Normal 11 2 17 3 2 2" xfId="28052" xr:uid="{00000000-0005-0000-0000-0000853E0000}"/>
    <cellStyle name="Normal 11 2 17 3 3" xfId="23013" xr:uid="{00000000-0005-0000-0000-0000863E0000}"/>
    <cellStyle name="Normal 11 2 17 4" xfId="7008" xr:uid="{00000000-0005-0000-0000-0000873E0000}"/>
    <cellStyle name="Normal 11 2 17 4 2" xfId="13545" xr:uid="{00000000-0005-0000-0000-0000883E0000}"/>
    <cellStyle name="Normal 11 2 17 4 2 2" xfId="26276" xr:uid="{00000000-0005-0000-0000-0000893E0000}"/>
    <cellStyle name="Normal 11 2 17 4 3" xfId="21735" xr:uid="{00000000-0005-0000-0000-00008A3E0000}"/>
    <cellStyle name="Normal 11 2 17 5" xfId="12447" xr:uid="{00000000-0005-0000-0000-00008B3E0000}"/>
    <cellStyle name="Normal 11 2 17 5 2" xfId="25193" xr:uid="{00000000-0005-0000-0000-00008C3E0000}"/>
    <cellStyle name="Normal 11 2 17 6" xfId="17917" xr:uid="{00000000-0005-0000-0000-00008D3E0000}"/>
    <cellStyle name="Normal 11 2 17 7" xfId="31268" xr:uid="{00000000-0005-0000-0000-00008E3E0000}"/>
    <cellStyle name="Normal 11 2 17 8" xfId="34608" xr:uid="{00000000-0005-0000-0000-00008F3E0000}"/>
    <cellStyle name="Normal 11 2 18" xfId="4773" xr:uid="{00000000-0005-0000-0000-0000903E0000}"/>
    <cellStyle name="Normal 11 2 18 2" xfId="8072" xr:uid="{00000000-0005-0000-0000-0000913E0000}"/>
    <cellStyle name="Normal 11 2 18 2 2" xfId="14561" xr:uid="{00000000-0005-0000-0000-0000923E0000}"/>
    <cellStyle name="Normal 11 2 18 2 2 2" xfId="27244" xr:uid="{00000000-0005-0000-0000-0000933E0000}"/>
    <cellStyle name="Normal 11 2 18 2 3" xfId="19338" xr:uid="{00000000-0005-0000-0000-0000943E0000}"/>
    <cellStyle name="Normal 11 2 18 2 4" xfId="32455" xr:uid="{00000000-0005-0000-0000-0000953E0000}"/>
    <cellStyle name="Normal 11 2 18 2 5" xfId="35466" xr:uid="{00000000-0005-0000-0000-0000963E0000}"/>
    <cellStyle name="Normal 11 2 18 3" xfId="8996" xr:uid="{00000000-0005-0000-0000-0000973E0000}"/>
    <cellStyle name="Normal 11 2 18 3 2" xfId="15403" xr:uid="{00000000-0005-0000-0000-0000983E0000}"/>
    <cellStyle name="Normal 11 2 18 3 2 2" xfId="28053" xr:uid="{00000000-0005-0000-0000-0000993E0000}"/>
    <cellStyle name="Normal 11 2 18 3 3" xfId="23014" xr:uid="{00000000-0005-0000-0000-00009A3E0000}"/>
    <cellStyle name="Normal 11 2 18 4" xfId="7009" xr:uid="{00000000-0005-0000-0000-00009B3E0000}"/>
    <cellStyle name="Normal 11 2 18 4 2" xfId="13546" xr:uid="{00000000-0005-0000-0000-00009C3E0000}"/>
    <cellStyle name="Normal 11 2 18 4 2 2" xfId="26277" xr:uid="{00000000-0005-0000-0000-00009D3E0000}"/>
    <cellStyle name="Normal 11 2 18 4 3" xfId="21736" xr:uid="{00000000-0005-0000-0000-00009E3E0000}"/>
    <cellStyle name="Normal 11 2 18 5" xfId="12448" xr:uid="{00000000-0005-0000-0000-00009F3E0000}"/>
    <cellStyle name="Normal 11 2 18 5 2" xfId="25194" xr:uid="{00000000-0005-0000-0000-0000A03E0000}"/>
    <cellStyle name="Normal 11 2 18 6" xfId="17918" xr:uid="{00000000-0005-0000-0000-0000A13E0000}"/>
    <cellStyle name="Normal 11 2 18 7" xfId="31269" xr:uid="{00000000-0005-0000-0000-0000A23E0000}"/>
    <cellStyle name="Normal 11 2 18 8" xfId="34609" xr:uid="{00000000-0005-0000-0000-0000A33E0000}"/>
    <cellStyle name="Normal 11 2 19" xfId="4774" xr:uid="{00000000-0005-0000-0000-0000A43E0000}"/>
    <cellStyle name="Normal 11 2 19 2" xfId="8073" xr:uid="{00000000-0005-0000-0000-0000A53E0000}"/>
    <cellStyle name="Normal 11 2 19 2 2" xfId="14562" xr:uid="{00000000-0005-0000-0000-0000A63E0000}"/>
    <cellStyle name="Normal 11 2 19 2 2 2" xfId="27245" xr:uid="{00000000-0005-0000-0000-0000A73E0000}"/>
    <cellStyle name="Normal 11 2 19 2 3" xfId="19339" xr:uid="{00000000-0005-0000-0000-0000A83E0000}"/>
    <cellStyle name="Normal 11 2 19 2 4" xfId="32456" xr:uid="{00000000-0005-0000-0000-0000A93E0000}"/>
    <cellStyle name="Normal 11 2 19 2 5" xfId="35467" xr:uid="{00000000-0005-0000-0000-0000AA3E0000}"/>
    <cellStyle name="Normal 11 2 19 3" xfId="8997" xr:uid="{00000000-0005-0000-0000-0000AB3E0000}"/>
    <cellStyle name="Normal 11 2 19 3 2" xfId="15404" xr:uid="{00000000-0005-0000-0000-0000AC3E0000}"/>
    <cellStyle name="Normal 11 2 19 3 2 2" xfId="28054" xr:uid="{00000000-0005-0000-0000-0000AD3E0000}"/>
    <cellStyle name="Normal 11 2 19 3 3" xfId="23015" xr:uid="{00000000-0005-0000-0000-0000AE3E0000}"/>
    <cellStyle name="Normal 11 2 19 4" xfId="7010" xr:uid="{00000000-0005-0000-0000-0000AF3E0000}"/>
    <cellStyle name="Normal 11 2 19 4 2" xfId="13547" xr:uid="{00000000-0005-0000-0000-0000B03E0000}"/>
    <cellStyle name="Normal 11 2 19 4 2 2" xfId="26278" xr:uid="{00000000-0005-0000-0000-0000B13E0000}"/>
    <cellStyle name="Normal 11 2 19 4 3" xfId="21737" xr:uid="{00000000-0005-0000-0000-0000B23E0000}"/>
    <cellStyle name="Normal 11 2 19 5" xfId="12449" xr:uid="{00000000-0005-0000-0000-0000B33E0000}"/>
    <cellStyle name="Normal 11 2 19 5 2" xfId="25195" xr:uid="{00000000-0005-0000-0000-0000B43E0000}"/>
    <cellStyle name="Normal 11 2 19 6" xfId="17919" xr:uid="{00000000-0005-0000-0000-0000B53E0000}"/>
    <cellStyle name="Normal 11 2 19 7" xfId="31270" xr:uid="{00000000-0005-0000-0000-0000B63E0000}"/>
    <cellStyle name="Normal 11 2 19 8" xfId="34610" xr:uid="{00000000-0005-0000-0000-0000B73E0000}"/>
    <cellStyle name="Normal 11 2 2" xfId="1116" xr:uid="{00000000-0005-0000-0000-0000B83E0000}"/>
    <cellStyle name="Normal 11 2 2 10" xfId="34351" xr:uid="{00000000-0005-0000-0000-0000B93E0000}"/>
    <cellStyle name="Normal 11 2 2 11" xfId="3145" xr:uid="{00000000-0005-0000-0000-0000BA3E0000}"/>
    <cellStyle name="Normal 11 2 2 2" xfId="1531" xr:uid="{00000000-0005-0000-0000-0000BB3E0000}"/>
    <cellStyle name="Normal 11 2 2 2 10" xfId="35125" xr:uid="{00000000-0005-0000-0000-0000BC3E0000}"/>
    <cellStyle name="Normal 11 2 2 2 11" xfId="4775" xr:uid="{00000000-0005-0000-0000-0000BD3E0000}"/>
    <cellStyle name="Normal 11 2 2 2 2" xfId="1532" xr:uid="{00000000-0005-0000-0000-0000BE3E0000}"/>
    <cellStyle name="Normal 11 2 2 2 2 2" xfId="11122" xr:uid="{00000000-0005-0000-0000-0000BF3E0000}"/>
    <cellStyle name="Normal 11 2 2 2 2 2 2" xfId="16529" xr:uid="{00000000-0005-0000-0000-0000C03E0000}"/>
    <cellStyle name="Normal 11 2 2 2 2 2 2 2" xfId="29068" xr:uid="{00000000-0005-0000-0000-0000C13E0000}"/>
    <cellStyle name="Normal 11 2 2 2 2 2 3" xfId="20474" xr:uid="{00000000-0005-0000-0000-0000C23E0000}"/>
    <cellStyle name="Normal 11 2 2 2 2 2 4" xfId="33727" xr:uid="{00000000-0005-0000-0000-0000C33E0000}"/>
    <cellStyle name="Normal 11 2 2 2 2 2 5" xfId="36514" xr:uid="{00000000-0005-0000-0000-0000C43E0000}"/>
    <cellStyle name="Normal 11 2 2 2 2 3" xfId="14563" xr:uid="{00000000-0005-0000-0000-0000C53E0000}"/>
    <cellStyle name="Normal 11 2 2 2 2 3 2" xfId="20175" xr:uid="{00000000-0005-0000-0000-0000C63E0000}"/>
    <cellStyle name="Normal 11 2 2 2 2 3 3" xfId="27246" xr:uid="{00000000-0005-0000-0000-0000C73E0000}"/>
    <cellStyle name="Normal 11 2 2 2 2 3 4" xfId="33432" xr:uid="{00000000-0005-0000-0000-0000C83E0000}"/>
    <cellStyle name="Normal 11 2 2 2 2 3 5" xfId="36220" xr:uid="{00000000-0005-0000-0000-0000C93E0000}"/>
    <cellStyle name="Normal 11 2 2 2 2 4" xfId="19889" xr:uid="{00000000-0005-0000-0000-0000CA3E0000}"/>
    <cellStyle name="Normal 11 2 2 2 2 5" xfId="22570" xr:uid="{00000000-0005-0000-0000-0000CB3E0000}"/>
    <cellStyle name="Normal 11 2 2 2 2 6" xfId="33043" xr:uid="{00000000-0005-0000-0000-0000CC3E0000}"/>
    <cellStyle name="Normal 11 2 2 2 2 7" xfId="35971" xr:uid="{00000000-0005-0000-0000-0000CD3E0000}"/>
    <cellStyle name="Normal 11 2 2 2 2 8" xfId="8074" xr:uid="{00000000-0005-0000-0000-0000CE3E0000}"/>
    <cellStyle name="Normal 11 2 2 2 3" xfId="8998" xr:uid="{00000000-0005-0000-0000-0000CF3E0000}"/>
    <cellStyle name="Normal 11 2 2 2 3 2" xfId="15405" xr:uid="{00000000-0005-0000-0000-0000D03E0000}"/>
    <cellStyle name="Normal 11 2 2 2 3 2 2" xfId="28055" xr:uid="{00000000-0005-0000-0000-0000D13E0000}"/>
    <cellStyle name="Normal 11 2 2 2 3 3" xfId="20327" xr:uid="{00000000-0005-0000-0000-0000D23E0000}"/>
    <cellStyle name="Normal 11 2 2 2 3 4" xfId="23016" xr:uid="{00000000-0005-0000-0000-0000D33E0000}"/>
    <cellStyle name="Normal 11 2 2 2 3 5" xfId="33581" xr:uid="{00000000-0005-0000-0000-0000D43E0000}"/>
    <cellStyle name="Normal 11 2 2 2 3 6" xfId="36368" xr:uid="{00000000-0005-0000-0000-0000D53E0000}"/>
    <cellStyle name="Normal 11 2 2 2 4" xfId="10718" xr:uid="{00000000-0005-0000-0000-0000D63E0000}"/>
    <cellStyle name="Normal 11 2 2 2 4 2" xfId="16263" xr:uid="{00000000-0005-0000-0000-0000D73E0000}"/>
    <cellStyle name="Normal 11 2 2 2 4 2 2" xfId="28851" xr:uid="{00000000-0005-0000-0000-0000D83E0000}"/>
    <cellStyle name="Normal 11 2 2 2 4 3" xfId="20019" xr:uid="{00000000-0005-0000-0000-0000D93E0000}"/>
    <cellStyle name="Normal 11 2 2 2 4 4" xfId="33283" xr:uid="{00000000-0005-0000-0000-0000DA3E0000}"/>
    <cellStyle name="Normal 11 2 2 2 4 5" xfId="36075" xr:uid="{00000000-0005-0000-0000-0000DB3E0000}"/>
    <cellStyle name="Normal 11 2 2 2 5" xfId="7011" xr:uid="{00000000-0005-0000-0000-0000DC3E0000}"/>
    <cellStyle name="Normal 11 2 2 2 5 2" xfId="13548" xr:uid="{00000000-0005-0000-0000-0000DD3E0000}"/>
    <cellStyle name="Normal 11 2 2 2 5 2 2" xfId="26279" xr:uid="{00000000-0005-0000-0000-0000DE3E0000}"/>
    <cellStyle name="Normal 11 2 2 2 5 3" xfId="21738" xr:uid="{00000000-0005-0000-0000-0000DF3E0000}"/>
    <cellStyle name="Normal 11 2 2 2 6" xfId="12450" xr:uid="{00000000-0005-0000-0000-0000E03E0000}"/>
    <cellStyle name="Normal 11 2 2 2 6 2" xfId="25196" xr:uid="{00000000-0005-0000-0000-0000E13E0000}"/>
    <cellStyle name="Normal 11 2 2 2 7" xfId="18794" xr:uid="{00000000-0005-0000-0000-0000E23E0000}"/>
    <cellStyle name="Normal 11 2 2 2 8" xfId="21047" xr:uid="{00000000-0005-0000-0000-0000E33E0000}"/>
    <cellStyle name="Normal 11 2 2 2 9" xfId="32050" xr:uid="{00000000-0005-0000-0000-0000E43E0000}"/>
    <cellStyle name="Normal 11 2 2 3" xfId="1533" xr:uid="{00000000-0005-0000-0000-0000E53E0000}"/>
    <cellStyle name="Normal 11 2 2 3 2" xfId="11268" xr:uid="{00000000-0005-0000-0000-0000E63E0000}"/>
    <cellStyle name="Normal 11 2 2 3 2 2" xfId="16616" xr:uid="{00000000-0005-0000-0000-0000E73E0000}"/>
    <cellStyle name="Normal 11 2 2 3 2 2 2" xfId="20420" xr:uid="{00000000-0005-0000-0000-0000E83E0000}"/>
    <cellStyle name="Normal 11 2 2 3 2 2 3" xfId="33673" xr:uid="{00000000-0005-0000-0000-0000E93E0000}"/>
    <cellStyle name="Normal 11 2 2 3 2 2 4" xfId="36460" xr:uid="{00000000-0005-0000-0000-0000EA3E0000}"/>
    <cellStyle name="Normal 11 2 2 3 2 3" xfId="19340" xr:uid="{00000000-0005-0000-0000-0000EB3E0000}"/>
    <cellStyle name="Normal 11 2 2 3 2 4" xfId="32457" xr:uid="{00000000-0005-0000-0000-0000EC3E0000}"/>
    <cellStyle name="Normal 11 2 2 3 2 5" xfId="35468" xr:uid="{00000000-0005-0000-0000-0000ED3E0000}"/>
    <cellStyle name="Normal 11 2 2 3 3" xfId="14332" xr:uid="{00000000-0005-0000-0000-0000EE3E0000}"/>
    <cellStyle name="Normal 11 2 2 3 3 2" xfId="20121" xr:uid="{00000000-0005-0000-0000-0000EF3E0000}"/>
    <cellStyle name="Normal 11 2 2 3 3 3" xfId="33378" xr:uid="{00000000-0005-0000-0000-0000F03E0000}"/>
    <cellStyle name="Normal 11 2 2 3 3 4" xfId="36166" xr:uid="{00000000-0005-0000-0000-0000F13E0000}"/>
    <cellStyle name="Normal 11 2 2 3 4" xfId="17920" xr:uid="{00000000-0005-0000-0000-0000F23E0000}"/>
    <cellStyle name="Normal 11 2 2 3 5" xfId="31271" xr:uid="{00000000-0005-0000-0000-0000F33E0000}"/>
    <cellStyle name="Normal 11 2 2 3 6" xfId="34611" xr:uid="{00000000-0005-0000-0000-0000F43E0000}"/>
    <cellStyle name="Normal 11 2 2 3 7" xfId="7837" xr:uid="{00000000-0005-0000-0000-0000F53E0000}"/>
    <cellStyle name="Normal 11 2 2 4" xfId="1530" xr:uid="{00000000-0005-0000-0000-0000F63E0000}"/>
    <cellStyle name="Normal 11 2 2 4 2" xfId="15174" xr:uid="{00000000-0005-0000-0000-0000F73E0000}"/>
    <cellStyle name="Normal 11 2 2 4 2 2" xfId="20273" xr:uid="{00000000-0005-0000-0000-0000F83E0000}"/>
    <cellStyle name="Normal 11 2 2 4 2 3" xfId="33527" xr:uid="{00000000-0005-0000-0000-0000F93E0000}"/>
    <cellStyle name="Normal 11 2 2 4 2 4" xfId="36314" xr:uid="{00000000-0005-0000-0000-0000FA3E0000}"/>
    <cellStyle name="Normal 11 2 2 4 3" xfId="19093" xr:uid="{00000000-0005-0000-0000-0000FB3E0000}"/>
    <cellStyle name="Normal 11 2 2 4 4" xfId="32215" xr:uid="{00000000-0005-0000-0000-0000FC3E0000}"/>
    <cellStyle name="Normal 11 2 2 4 5" xfId="35234" xr:uid="{00000000-0005-0000-0000-0000FD3E0000}"/>
    <cellStyle name="Normal 11 2 2 4 6" xfId="8759" xr:uid="{00000000-0005-0000-0000-0000FE3E0000}"/>
    <cellStyle name="Normal 11 2 2 5" xfId="10468" xr:uid="{00000000-0005-0000-0000-0000FF3E0000}"/>
    <cellStyle name="Normal 11 2 2 5 2" xfId="16148" xr:uid="{00000000-0005-0000-0000-0000003F0000}"/>
    <cellStyle name="Normal 11 2 2 5 2 2" xfId="28770" xr:uid="{00000000-0005-0000-0000-0000013F0000}"/>
    <cellStyle name="Normal 11 2 2 5 3" xfId="18974" xr:uid="{00000000-0005-0000-0000-0000023F0000}"/>
    <cellStyle name="Normal 11 2 2 5 4" xfId="32154" xr:uid="{00000000-0005-0000-0000-0000033F0000}"/>
    <cellStyle name="Normal 11 2 2 5 5" xfId="35174" xr:uid="{00000000-0005-0000-0000-0000043F0000}"/>
    <cellStyle name="Normal 11 2 2 6" xfId="6616" xr:uid="{00000000-0005-0000-0000-0000053F0000}"/>
    <cellStyle name="Normal 11 2 2 6 2" xfId="13204" xr:uid="{00000000-0005-0000-0000-0000063F0000}"/>
    <cellStyle name="Normal 11 2 2 6 2 2" xfId="25948" xr:uid="{00000000-0005-0000-0000-0000073F0000}"/>
    <cellStyle name="Normal 11 2 2 6 3" xfId="19958" xr:uid="{00000000-0005-0000-0000-0000083F0000}"/>
    <cellStyle name="Normal 11 2 2 6 4" xfId="33183" xr:uid="{00000000-0005-0000-0000-0000093F0000}"/>
    <cellStyle name="Normal 11 2 2 6 5" xfId="36020" xr:uid="{00000000-0005-0000-0000-00000A3F0000}"/>
    <cellStyle name="Normal 11 2 2 7" xfId="12136" xr:uid="{00000000-0005-0000-0000-00000B3F0000}"/>
    <cellStyle name="Normal 11 2 2 7 2" xfId="24881" xr:uid="{00000000-0005-0000-0000-00000C3F0000}"/>
    <cellStyle name="Normal 11 2 2 8" xfId="17504" xr:uid="{00000000-0005-0000-0000-00000D3F0000}"/>
    <cellStyle name="Normal 11 2 2 9" xfId="30850" xr:uid="{00000000-0005-0000-0000-00000E3F0000}"/>
    <cellStyle name="Normal 11 2 20" xfId="4764" xr:uid="{00000000-0005-0000-0000-00000F3F0000}"/>
    <cellStyle name="Normal 11 2 20 2" xfId="6286" xr:uid="{00000000-0005-0000-0000-0000103F0000}"/>
    <cellStyle name="Normal 11 2 20 3" xfId="8063" xr:uid="{00000000-0005-0000-0000-0000113F0000}"/>
    <cellStyle name="Normal 11 2 20 3 2" xfId="14552" xr:uid="{00000000-0005-0000-0000-0000123F0000}"/>
    <cellStyle name="Normal 11 2 20 3 2 2" xfId="27235" xr:uid="{00000000-0005-0000-0000-0000133F0000}"/>
    <cellStyle name="Normal 11 2 20 3 3" xfId="22569" xr:uid="{00000000-0005-0000-0000-0000143F0000}"/>
    <cellStyle name="Normal 11 2 20 4" xfId="8987" xr:uid="{00000000-0005-0000-0000-0000153F0000}"/>
    <cellStyle name="Normal 11 2 20 4 2" xfId="15394" xr:uid="{00000000-0005-0000-0000-0000163F0000}"/>
    <cellStyle name="Normal 11 2 20 4 2 2" xfId="28044" xr:uid="{00000000-0005-0000-0000-0000173F0000}"/>
    <cellStyle name="Normal 11 2 20 4 3" xfId="23005" xr:uid="{00000000-0005-0000-0000-0000183F0000}"/>
    <cellStyle name="Normal 11 2 20 5" xfId="7000" xr:uid="{00000000-0005-0000-0000-0000193F0000}"/>
    <cellStyle name="Normal 11 2 20 5 2" xfId="13537" xr:uid="{00000000-0005-0000-0000-00001A3F0000}"/>
    <cellStyle name="Normal 11 2 20 5 2 2" xfId="26268" xr:uid="{00000000-0005-0000-0000-00001B3F0000}"/>
    <cellStyle name="Normal 11 2 20 5 3" xfId="21727" xr:uid="{00000000-0005-0000-0000-00001C3F0000}"/>
    <cellStyle name="Normal 11 2 20 6" xfId="12439" xr:uid="{00000000-0005-0000-0000-00001D3F0000}"/>
    <cellStyle name="Normal 11 2 20 6 2" xfId="25185" xr:uid="{00000000-0005-0000-0000-00001E3F0000}"/>
    <cellStyle name="Normal 11 2 20 7" xfId="18716" xr:uid="{00000000-0005-0000-0000-00001F3F0000}"/>
    <cellStyle name="Normal 11 2 20 8" xfId="21046" xr:uid="{00000000-0005-0000-0000-0000203F0000}"/>
    <cellStyle name="Normal 11 2 21" xfId="7815" xr:uid="{00000000-0005-0000-0000-0000213F0000}"/>
    <cellStyle name="Normal 11 2 21 2" xfId="14310" xr:uid="{00000000-0005-0000-0000-0000223F0000}"/>
    <cellStyle name="Normal 11 2 21 2 2" xfId="19329" xr:uid="{00000000-0005-0000-0000-0000233F0000}"/>
    <cellStyle name="Normal 11 2 21 2 3" xfId="27022" xr:uid="{00000000-0005-0000-0000-0000243F0000}"/>
    <cellStyle name="Normal 11 2 21 2 4" xfId="32446" xr:uid="{00000000-0005-0000-0000-0000253F0000}"/>
    <cellStyle name="Normal 11 2 21 2 5" xfId="35457" xr:uid="{00000000-0005-0000-0000-0000263F0000}"/>
    <cellStyle name="Normal 11 2 21 3" xfId="17909" xr:uid="{00000000-0005-0000-0000-0000273F0000}"/>
    <cellStyle name="Normal 11 2 21 4" xfId="22514" xr:uid="{00000000-0005-0000-0000-0000283F0000}"/>
    <cellStyle name="Normal 11 2 21 5" xfId="31260" xr:uid="{00000000-0005-0000-0000-0000293F0000}"/>
    <cellStyle name="Normal 11 2 21 6" xfId="34600" xr:uid="{00000000-0005-0000-0000-00002A3F0000}"/>
    <cellStyle name="Normal 11 2 22" xfId="8692" xr:uid="{00000000-0005-0000-0000-00002B3F0000}"/>
    <cellStyle name="Normal 11 2 22 2" xfId="15150" xr:uid="{00000000-0005-0000-0000-00002C3F0000}"/>
    <cellStyle name="Normal 11 2 22 2 2" xfId="27817" xr:uid="{00000000-0005-0000-0000-00002D3F0000}"/>
    <cellStyle name="Normal 11 2 22 3" xfId="22757" xr:uid="{00000000-0005-0000-0000-00002E3F0000}"/>
    <cellStyle name="Normal 11 2 23" xfId="9980" xr:uid="{00000000-0005-0000-0000-00002F3F0000}"/>
    <cellStyle name="Normal 11 2 24" xfId="6526" xr:uid="{00000000-0005-0000-0000-0000303F0000}"/>
    <cellStyle name="Normal 11 2 24 2" xfId="13121" xr:uid="{00000000-0005-0000-0000-0000313F0000}"/>
    <cellStyle name="Normal 11 2 24 2 2" xfId="25866" xr:uid="{00000000-0005-0000-0000-0000323F0000}"/>
    <cellStyle name="Normal 11 2 24 3" xfId="21270" xr:uid="{00000000-0005-0000-0000-0000333F0000}"/>
    <cellStyle name="Normal 11 2 25" xfId="12100" xr:uid="{00000000-0005-0000-0000-0000343F0000}"/>
    <cellStyle name="Normal 11 2 25 2" xfId="24845" xr:uid="{00000000-0005-0000-0000-0000353F0000}"/>
    <cellStyle name="Normal 11 2 26" xfId="2851" xr:uid="{00000000-0005-0000-0000-0000363F0000}"/>
    <cellStyle name="Normal 11 2 27" xfId="37663" xr:uid="{00000000-0005-0000-0000-0000373F0000}"/>
    <cellStyle name="Normal 11 2 28" xfId="37957" xr:uid="{00000000-0005-0000-0000-0000383F0000}"/>
    <cellStyle name="Normal 11 2 3" xfId="1534" xr:uid="{00000000-0005-0000-0000-0000393F0000}"/>
    <cellStyle name="Normal 11 2 3 10" xfId="4776" xr:uid="{00000000-0005-0000-0000-00003A3F0000}"/>
    <cellStyle name="Normal 11 2 3 2" xfId="1535" xr:uid="{00000000-0005-0000-0000-00003B3F0000}"/>
    <cellStyle name="Normal 11 2 3 2 2" xfId="11065" xr:uid="{00000000-0005-0000-0000-00003C3F0000}"/>
    <cellStyle name="Normal 11 2 3 2 2 2" xfId="16499" xr:uid="{00000000-0005-0000-0000-00003D3F0000}"/>
    <cellStyle name="Normal 11 2 3 2 2 2 2" xfId="29039" xr:uid="{00000000-0005-0000-0000-00003E3F0000}"/>
    <cellStyle name="Normal 11 2 3 2 2 3" xfId="23949" xr:uid="{00000000-0005-0000-0000-00003F3F0000}"/>
    <cellStyle name="Normal 11 2 3 2 3" xfId="14564" xr:uid="{00000000-0005-0000-0000-0000403F0000}"/>
    <cellStyle name="Normal 11 2 3 2 3 2" xfId="27247" xr:uid="{00000000-0005-0000-0000-0000413F0000}"/>
    <cellStyle name="Normal 11 2 3 2 4" xfId="19341" xr:uid="{00000000-0005-0000-0000-0000423F0000}"/>
    <cellStyle name="Normal 11 2 3 2 5" xfId="32458" xr:uid="{00000000-0005-0000-0000-0000433F0000}"/>
    <cellStyle name="Normal 11 2 3 2 6" xfId="35469" xr:uid="{00000000-0005-0000-0000-0000443F0000}"/>
    <cellStyle name="Normal 11 2 3 2 7" xfId="8075" xr:uid="{00000000-0005-0000-0000-0000453F0000}"/>
    <cellStyle name="Normal 11 2 3 3" xfId="8999" xr:uid="{00000000-0005-0000-0000-0000463F0000}"/>
    <cellStyle name="Normal 11 2 3 3 2" xfId="15406" xr:uid="{00000000-0005-0000-0000-0000473F0000}"/>
    <cellStyle name="Normal 11 2 3 3 2 2" xfId="28056" xr:uid="{00000000-0005-0000-0000-0000483F0000}"/>
    <cellStyle name="Normal 11 2 3 3 3" xfId="23017" xr:uid="{00000000-0005-0000-0000-0000493F0000}"/>
    <cellStyle name="Normal 11 2 3 4" xfId="10825" xr:uid="{00000000-0005-0000-0000-00004A3F0000}"/>
    <cellStyle name="Normal 11 2 3 4 2" xfId="16344" xr:uid="{00000000-0005-0000-0000-00004B3F0000}"/>
    <cellStyle name="Normal 11 2 3 4 2 2" xfId="28886" xr:uid="{00000000-0005-0000-0000-00004C3F0000}"/>
    <cellStyle name="Normal 11 2 3 4 3" xfId="23805" xr:uid="{00000000-0005-0000-0000-00004D3F0000}"/>
    <cellStyle name="Normal 11 2 3 5" xfId="7012" xr:uid="{00000000-0005-0000-0000-00004E3F0000}"/>
    <cellStyle name="Normal 11 2 3 5 2" xfId="13549" xr:uid="{00000000-0005-0000-0000-00004F3F0000}"/>
    <cellStyle name="Normal 11 2 3 5 2 2" xfId="26280" xr:uid="{00000000-0005-0000-0000-0000503F0000}"/>
    <cellStyle name="Normal 11 2 3 5 3" xfId="21739" xr:uid="{00000000-0005-0000-0000-0000513F0000}"/>
    <cellStyle name="Normal 11 2 3 6" xfId="12451" xr:uid="{00000000-0005-0000-0000-0000523F0000}"/>
    <cellStyle name="Normal 11 2 3 6 2" xfId="25197" xr:uid="{00000000-0005-0000-0000-0000533F0000}"/>
    <cellStyle name="Normal 11 2 3 7" xfId="17921" xr:uid="{00000000-0005-0000-0000-0000543F0000}"/>
    <cellStyle name="Normal 11 2 3 8" xfId="31272" xr:uid="{00000000-0005-0000-0000-0000553F0000}"/>
    <cellStyle name="Normal 11 2 3 9" xfId="34612" xr:uid="{00000000-0005-0000-0000-0000563F0000}"/>
    <cellStyle name="Normal 11 2 4" xfId="1536" xr:uid="{00000000-0005-0000-0000-0000573F0000}"/>
    <cellStyle name="Normal 11 2 4 10" xfId="4777" xr:uid="{00000000-0005-0000-0000-0000583F0000}"/>
    <cellStyle name="Normal 11 2 4 2" xfId="8076" xr:uid="{00000000-0005-0000-0000-0000593F0000}"/>
    <cellStyle name="Normal 11 2 4 2 2" xfId="14565" xr:uid="{00000000-0005-0000-0000-00005A3F0000}"/>
    <cellStyle name="Normal 11 2 4 2 2 2" xfId="27248" xr:uid="{00000000-0005-0000-0000-00005B3F0000}"/>
    <cellStyle name="Normal 11 2 4 2 3" xfId="19342" xr:uid="{00000000-0005-0000-0000-00005C3F0000}"/>
    <cellStyle name="Normal 11 2 4 2 4" xfId="32459" xr:uid="{00000000-0005-0000-0000-00005D3F0000}"/>
    <cellStyle name="Normal 11 2 4 2 5" xfId="35470" xr:uid="{00000000-0005-0000-0000-00005E3F0000}"/>
    <cellStyle name="Normal 11 2 4 3" xfId="9000" xr:uid="{00000000-0005-0000-0000-00005F3F0000}"/>
    <cellStyle name="Normal 11 2 4 3 2" xfId="15407" xr:uid="{00000000-0005-0000-0000-0000603F0000}"/>
    <cellStyle name="Normal 11 2 4 3 2 2" xfId="28057" xr:uid="{00000000-0005-0000-0000-0000613F0000}"/>
    <cellStyle name="Normal 11 2 4 3 3" xfId="23018" xr:uid="{00000000-0005-0000-0000-0000623F0000}"/>
    <cellStyle name="Normal 11 2 4 4" xfId="11262" xr:uid="{00000000-0005-0000-0000-0000633F0000}"/>
    <cellStyle name="Normal 11 2 4 4 2" xfId="16612" xr:uid="{00000000-0005-0000-0000-0000643F0000}"/>
    <cellStyle name="Normal 11 2 4 4 2 2" xfId="29151" xr:uid="{00000000-0005-0000-0000-0000653F0000}"/>
    <cellStyle name="Normal 11 2 4 4 3" xfId="24059" xr:uid="{00000000-0005-0000-0000-0000663F0000}"/>
    <cellStyle name="Normal 11 2 4 5" xfId="7013" xr:uid="{00000000-0005-0000-0000-0000673F0000}"/>
    <cellStyle name="Normal 11 2 4 5 2" xfId="13550" xr:uid="{00000000-0005-0000-0000-0000683F0000}"/>
    <cellStyle name="Normal 11 2 4 5 2 2" xfId="26281" xr:uid="{00000000-0005-0000-0000-0000693F0000}"/>
    <cellStyle name="Normal 11 2 4 5 3" xfId="21740" xr:uid="{00000000-0005-0000-0000-00006A3F0000}"/>
    <cellStyle name="Normal 11 2 4 6" xfId="12452" xr:uid="{00000000-0005-0000-0000-00006B3F0000}"/>
    <cellStyle name="Normal 11 2 4 6 2" xfId="25198" xr:uid="{00000000-0005-0000-0000-00006C3F0000}"/>
    <cellStyle name="Normal 11 2 4 7" xfId="17922" xr:uid="{00000000-0005-0000-0000-00006D3F0000}"/>
    <cellStyle name="Normal 11 2 4 8" xfId="31273" xr:uid="{00000000-0005-0000-0000-00006E3F0000}"/>
    <cellStyle name="Normal 11 2 4 9" xfId="34613" xr:uid="{00000000-0005-0000-0000-00006F3F0000}"/>
    <cellStyle name="Normal 11 2 5" xfId="1529" xr:uid="{00000000-0005-0000-0000-0000703F0000}"/>
    <cellStyle name="Normal 11 2 5 2" xfId="8077" xr:uid="{00000000-0005-0000-0000-0000713F0000}"/>
    <cellStyle name="Normal 11 2 5 2 2" xfId="14566" xr:uid="{00000000-0005-0000-0000-0000723F0000}"/>
    <cellStyle name="Normal 11 2 5 2 2 2" xfId="27249" xr:uid="{00000000-0005-0000-0000-0000733F0000}"/>
    <cellStyle name="Normal 11 2 5 2 3" xfId="19343" xr:uid="{00000000-0005-0000-0000-0000743F0000}"/>
    <cellStyle name="Normal 11 2 5 2 4" xfId="32460" xr:uid="{00000000-0005-0000-0000-0000753F0000}"/>
    <cellStyle name="Normal 11 2 5 2 5" xfId="35471" xr:uid="{00000000-0005-0000-0000-0000763F0000}"/>
    <cellStyle name="Normal 11 2 5 3" xfId="9001" xr:uid="{00000000-0005-0000-0000-0000773F0000}"/>
    <cellStyle name="Normal 11 2 5 3 2" xfId="15408" xr:uid="{00000000-0005-0000-0000-0000783F0000}"/>
    <cellStyle name="Normal 11 2 5 3 2 2" xfId="28058" xr:uid="{00000000-0005-0000-0000-0000793F0000}"/>
    <cellStyle name="Normal 11 2 5 3 3" xfId="23019" xr:uid="{00000000-0005-0000-0000-00007A3F0000}"/>
    <cellStyle name="Normal 11 2 5 4" xfId="7014" xr:uid="{00000000-0005-0000-0000-00007B3F0000}"/>
    <cellStyle name="Normal 11 2 5 4 2" xfId="13551" xr:uid="{00000000-0005-0000-0000-00007C3F0000}"/>
    <cellStyle name="Normal 11 2 5 4 2 2" xfId="26282" xr:uid="{00000000-0005-0000-0000-00007D3F0000}"/>
    <cellStyle name="Normal 11 2 5 4 3" xfId="21741" xr:uid="{00000000-0005-0000-0000-00007E3F0000}"/>
    <cellStyle name="Normal 11 2 5 5" xfId="12453" xr:uid="{00000000-0005-0000-0000-00007F3F0000}"/>
    <cellStyle name="Normal 11 2 5 5 2" xfId="25199" xr:uid="{00000000-0005-0000-0000-0000803F0000}"/>
    <cellStyle name="Normal 11 2 5 6" xfId="17923" xr:uid="{00000000-0005-0000-0000-0000813F0000}"/>
    <cellStyle name="Normal 11 2 5 7" xfId="31274" xr:uid="{00000000-0005-0000-0000-0000823F0000}"/>
    <cellStyle name="Normal 11 2 5 8" xfId="34614" xr:uid="{00000000-0005-0000-0000-0000833F0000}"/>
    <cellStyle name="Normal 11 2 5 9" xfId="4778" xr:uid="{00000000-0005-0000-0000-0000843F0000}"/>
    <cellStyle name="Normal 11 2 6" xfId="4779" xr:uid="{00000000-0005-0000-0000-0000853F0000}"/>
    <cellStyle name="Normal 11 2 6 2" xfId="8078" xr:uid="{00000000-0005-0000-0000-0000863F0000}"/>
    <cellStyle name="Normal 11 2 6 2 2" xfId="14567" xr:uid="{00000000-0005-0000-0000-0000873F0000}"/>
    <cellStyle name="Normal 11 2 6 2 2 2" xfId="27250" xr:uid="{00000000-0005-0000-0000-0000883F0000}"/>
    <cellStyle name="Normal 11 2 6 2 3" xfId="19344" xr:uid="{00000000-0005-0000-0000-0000893F0000}"/>
    <cellStyle name="Normal 11 2 6 2 4" xfId="32461" xr:uid="{00000000-0005-0000-0000-00008A3F0000}"/>
    <cellStyle name="Normal 11 2 6 2 5" xfId="35472" xr:uid="{00000000-0005-0000-0000-00008B3F0000}"/>
    <cellStyle name="Normal 11 2 6 3" xfId="9002" xr:uid="{00000000-0005-0000-0000-00008C3F0000}"/>
    <cellStyle name="Normal 11 2 6 3 2" xfId="15409" xr:uid="{00000000-0005-0000-0000-00008D3F0000}"/>
    <cellStyle name="Normal 11 2 6 3 2 2" xfId="28059" xr:uid="{00000000-0005-0000-0000-00008E3F0000}"/>
    <cellStyle name="Normal 11 2 6 3 3" xfId="23020" xr:uid="{00000000-0005-0000-0000-00008F3F0000}"/>
    <cellStyle name="Normal 11 2 6 4" xfId="7015" xr:uid="{00000000-0005-0000-0000-0000903F0000}"/>
    <cellStyle name="Normal 11 2 6 4 2" xfId="13552" xr:uid="{00000000-0005-0000-0000-0000913F0000}"/>
    <cellStyle name="Normal 11 2 6 4 2 2" xfId="26283" xr:uid="{00000000-0005-0000-0000-0000923F0000}"/>
    <cellStyle name="Normal 11 2 6 4 3" xfId="21742" xr:uid="{00000000-0005-0000-0000-0000933F0000}"/>
    <cellStyle name="Normal 11 2 6 5" xfId="12454" xr:uid="{00000000-0005-0000-0000-0000943F0000}"/>
    <cellStyle name="Normal 11 2 6 5 2" xfId="25200" xr:uid="{00000000-0005-0000-0000-0000953F0000}"/>
    <cellStyle name="Normal 11 2 6 6" xfId="17924" xr:uid="{00000000-0005-0000-0000-0000963F0000}"/>
    <cellStyle name="Normal 11 2 6 7" xfId="31275" xr:uid="{00000000-0005-0000-0000-0000973F0000}"/>
    <cellStyle name="Normal 11 2 6 8" xfId="34615" xr:uid="{00000000-0005-0000-0000-0000983F0000}"/>
    <cellStyle name="Normal 11 2 7" xfId="4780" xr:uid="{00000000-0005-0000-0000-0000993F0000}"/>
    <cellStyle name="Normal 11 2 7 2" xfId="8079" xr:uid="{00000000-0005-0000-0000-00009A3F0000}"/>
    <cellStyle name="Normal 11 2 7 2 2" xfId="14568" xr:uid="{00000000-0005-0000-0000-00009B3F0000}"/>
    <cellStyle name="Normal 11 2 7 2 2 2" xfId="27251" xr:uid="{00000000-0005-0000-0000-00009C3F0000}"/>
    <cellStyle name="Normal 11 2 7 2 3" xfId="19345" xr:uid="{00000000-0005-0000-0000-00009D3F0000}"/>
    <cellStyle name="Normal 11 2 7 2 4" xfId="32462" xr:uid="{00000000-0005-0000-0000-00009E3F0000}"/>
    <cellStyle name="Normal 11 2 7 2 5" xfId="35473" xr:uid="{00000000-0005-0000-0000-00009F3F0000}"/>
    <cellStyle name="Normal 11 2 7 3" xfId="9003" xr:uid="{00000000-0005-0000-0000-0000A03F0000}"/>
    <cellStyle name="Normal 11 2 7 3 2" xfId="15410" xr:uid="{00000000-0005-0000-0000-0000A13F0000}"/>
    <cellStyle name="Normal 11 2 7 3 2 2" xfId="28060" xr:uid="{00000000-0005-0000-0000-0000A23F0000}"/>
    <cellStyle name="Normal 11 2 7 3 3" xfId="23021" xr:uid="{00000000-0005-0000-0000-0000A33F0000}"/>
    <cellStyle name="Normal 11 2 7 4" xfId="7016" xr:uid="{00000000-0005-0000-0000-0000A43F0000}"/>
    <cellStyle name="Normal 11 2 7 4 2" xfId="13553" xr:uid="{00000000-0005-0000-0000-0000A53F0000}"/>
    <cellStyle name="Normal 11 2 7 4 2 2" xfId="26284" xr:uid="{00000000-0005-0000-0000-0000A63F0000}"/>
    <cellStyle name="Normal 11 2 7 4 3" xfId="21743" xr:uid="{00000000-0005-0000-0000-0000A73F0000}"/>
    <cellStyle name="Normal 11 2 7 5" xfId="12455" xr:uid="{00000000-0005-0000-0000-0000A83F0000}"/>
    <cellStyle name="Normal 11 2 7 5 2" xfId="25201" xr:uid="{00000000-0005-0000-0000-0000A93F0000}"/>
    <cellStyle name="Normal 11 2 7 6" xfId="17925" xr:uid="{00000000-0005-0000-0000-0000AA3F0000}"/>
    <cellStyle name="Normal 11 2 7 7" xfId="31276" xr:uid="{00000000-0005-0000-0000-0000AB3F0000}"/>
    <cellStyle name="Normal 11 2 7 8" xfId="34616" xr:uid="{00000000-0005-0000-0000-0000AC3F0000}"/>
    <cellStyle name="Normal 11 2 8" xfId="4781" xr:uid="{00000000-0005-0000-0000-0000AD3F0000}"/>
    <cellStyle name="Normal 11 2 8 2" xfId="8080" xr:uid="{00000000-0005-0000-0000-0000AE3F0000}"/>
    <cellStyle name="Normal 11 2 8 2 2" xfId="14569" xr:uid="{00000000-0005-0000-0000-0000AF3F0000}"/>
    <cellStyle name="Normal 11 2 8 2 2 2" xfId="27252" xr:uid="{00000000-0005-0000-0000-0000B03F0000}"/>
    <cellStyle name="Normal 11 2 8 2 3" xfId="19346" xr:uid="{00000000-0005-0000-0000-0000B13F0000}"/>
    <cellStyle name="Normal 11 2 8 2 4" xfId="32463" xr:uid="{00000000-0005-0000-0000-0000B23F0000}"/>
    <cellStyle name="Normal 11 2 8 2 5" xfId="35474" xr:uid="{00000000-0005-0000-0000-0000B33F0000}"/>
    <cellStyle name="Normal 11 2 8 3" xfId="9004" xr:uid="{00000000-0005-0000-0000-0000B43F0000}"/>
    <cellStyle name="Normal 11 2 8 3 2" xfId="15411" xr:uid="{00000000-0005-0000-0000-0000B53F0000}"/>
    <cellStyle name="Normal 11 2 8 3 2 2" xfId="28061" xr:uid="{00000000-0005-0000-0000-0000B63F0000}"/>
    <cellStyle name="Normal 11 2 8 3 3" xfId="23022" xr:uid="{00000000-0005-0000-0000-0000B73F0000}"/>
    <cellStyle name="Normal 11 2 8 4" xfId="7017" xr:uid="{00000000-0005-0000-0000-0000B83F0000}"/>
    <cellStyle name="Normal 11 2 8 4 2" xfId="13554" xr:uid="{00000000-0005-0000-0000-0000B93F0000}"/>
    <cellStyle name="Normal 11 2 8 4 2 2" xfId="26285" xr:uid="{00000000-0005-0000-0000-0000BA3F0000}"/>
    <cellStyle name="Normal 11 2 8 4 3" xfId="21744" xr:uid="{00000000-0005-0000-0000-0000BB3F0000}"/>
    <cellStyle name="Normal 11 2 8 5" xfId="12456" xr:uid="{00000000-0005-0000-0000-0000BC3F0000}"/>
    <cellStyle name="Normal 11 2 8 5 2" xfId="25202" xr:uid="{00000000-0005-0000-0000-0000BD3F0000}"/>
    <cellStyle name="Normal 11 2 8 6" xfId="17926" xr:uid="{00000000-0005-0000-0000-0000BE3F0000}"/>
    <cellStyle name="Normal 11 2 8 7" xfId="31277" xr:uid="{00000000-0005-0000-0000-0000BF3F0000}"/>
    <cellStyle name="Normal 11 2 8 8" xfId="34617" xr:uid="{00000000-0005-0000-0000-0000C03F0000}"/>
    <cellStyle name="Normal 11 2 9" xfId="4782" xr:uid="{00000000-0005-0000-0000-0000C13F0000}"/>
    <cellStyle name="Normal 11 2 9 2" xfId="8081" xr:uid="{00000000-0005-0000-0000-0000C23F0000}"/>
    <cellStyle name="Normal 11 2 9 2 2" xfId="14570" xr:uid="{00000000-0005-0000-0000-0000C33F0000}"/>
    <cellStyle name="Normal 11 2 9 2 2 2" xfId="27253" xr:uid="{00000000-0005-0000-0000-0000C43F0000}"/>
    <cellStyle name="Normal 11 2 9 2 3" xfId="19347" xr:uid="{00000000-0005-0000-0000-0000C53F0000}"/>
    <cellStyle name="Normal 11 2 9 2 4" xfId="32464" xr:uid="{00000000-0005-0000-0000-0000C63F0000}"/>
    <cellStyle name="Normal 11 2 9 2 5" xfId="35475" xr:uid="{00000000-0005-0000-0000-0000C73F0000}"/>
    <cellStyle name="Normal 11 2 9 3" xfId="9005" xr:uid="{00000000-0005-0000-0000-0000C83F0000}"/>
    <cellStyle name="Normal 11 2 9 3 2" xfId="15412" xr:uid="{00000000-0005-0000-0000-0000C93F0000}"/>
    <cellStyle name="Normal 11 2 9 3 2 2" xfId="28062" xr:uid="{00000000-0005-0000-0000-0000CA3F0000}"/>
    <cellStyle name="Normal 11 2 9 3 3" xfId="23023" xr:uid="{00000000-0005-0000-0000-0000CB3F0000}"/>
    <cellStyle name="Normal 11 2 9 4" xfId="7018" xr:uid="{00000000-0005-0000-0000-0000CC3F0000}"/>
    <cellStyle name="Normal 11 2 9 4 2" xfId="13555" xr:uid="{00000000-0005-0000-0000-0000CD3F0000}"/>
    <cellStyle name="Normal 11 2 9 4 2 2" xfId="26286" xr:uid="{00000000-0005-0000-0000-0000CE3F0000}"/>
    <cellStyle name="Normal 11 2 9 4 3" xfId="21745" xr:uid="{00000000-0005-0000-0000-0000CF3F0000}"/>
    <cellStyle name="Normal 11 2 9 5" xfId="12457" xr:uid="{00000000-0005-0000-0000-0000D03F0000}"/>
    <cellStyle name="Normal 11 2 9 5 2" xfId="25203" xr:uid="{00000000-0005-0000-0000-0000D13F0000}"/>
    <cellStyle name="Normal 11 2 9 6" xfId="17927" xr:uid="{00000000-0005-0000-0000-0000D23F0000}"/>
    <cellStyle name="Normal 11 2 9 7" xfId="31278" xr:uid="{00000000-0005-0000-0000-0000D33F0000}"/>
    <cellStyle name="Normal 11 2 9 8" xfId="34618" xr:uid="{00000000-0005-0000-0000-0000D43F0000}"/>
    <cellStyle name="Normal 11 20" xfId="4753" xr:uid="{00000000-0005-0000-0000-0000D53F0000}"/>
    <cellStyle name="Normal 11 20 2" xfId="6193" xr:uid="{00000000-0005-0000-0000-0000D63F0000}"/>
    <cellStyle name="Normal 11 20 2 2" xfId="19318" xr:uid="{00000000-0005-0000-0000-0000D73F0000}"/>
    <cellStyle name="Normal 11 20 2 3" xfId="32435" xr:uid="{00000000-0005-0000-0000-0000D83F0000}"/>
    <cellStyle name="Normal 11 20 2 4" xfId="35446" xr:uid="{00000000-0005-0000-0000-0000D93F0000}"/>
    <cellStyle name="Normal 11 20 3" xfId="8052" xr:uid="{00000000-0005-0000-0000-0000DA3F0000}"/>
    <cellStyle name="Normal 11 20 3 2" xfId="14541" xr:uid="{00000000-0005-0000-0000-0000DB3F0000}"/>
    <cellStyle name="Normal 11 20 3 2 2" xfId="27224" xr:uid="{00000000-0005-0000-0000-0000DC3F0000}"/>
    <cellStyle name="Normal 11 20 3 3" xfId="22568" xr:uid="{00000000-0005-0000-0000-0000DD3F0000}"/>
    <cellStyle name="Normal 11 20 4" xfId="8976" xr:uid="{00000000-0005-0000-0000-0000DE3F0000}"/>
    <cellStyle name="Normal 11 20 4 2" xfId="15383" xr:uid="{00000000-0005-0000-0000-0000DF3F0000}"/>
    <cellStyle name="Normal 11 20 4 2 2" xfId="28033" xr:uid="{00000000-0005-0000-0000-0000E03F0000}"/>
    <cellStyle name="Normal 11 20 4 3" xfId="22995" xr:uid="{00000000-0005-0000-0000-0000E13F0000}"/>
    <cellStyle name="Normal 11 20 5" xfId="6989" xr:uid="{00000000-0005-0000-0000-0000E23F0000}"/>
    <cellStyle name="Normal 11 20 5 2" xfId="13526" xr:uid="{00000000-0005-0000-0000-0000E33F0000}"/>
    <cellStyle name="Normal 11 20 5 2 2" xfId="26257" xr:uid="{00000000-0005-0000-0000-0000E43F0000}"/>
    <cellStyle name="Normal 11 20 5 3" xfId="21716" xr:uid="{00000000-0005-0000-0000-0000E53F0000}"/>
    <cellStyle name="Normal 11 20 6" xfId="12428" xr:uid="{00000000-0005-0000-0000-0000E63F0000}"/>
    <cellStyle name="Normal 11 20 6 2" xfId="25174" xr:uid="{00000000-0005-0000-0000-0000E73F0000}"/>
    <cellStyle name="Normal 11 20 7" xfId="17898" xr:uid="{00000000-0005-0000-0000-0000E83F0000}"/>
    <cellStyle name="Normal 11 20 8" xfId="31249" xr:uid="{00000000-0005-0000-0000-0000E93F0000}"/>
    <cellStyle name="Normal 11 20 9" xfId="34589" xr:uid="{00000000-0005-0000-0000-0000EA3F0000}"/>
    <cellStyle name="Normal 11 21" xfId="6362" xr:uid="{00000000-0005-0000-0000-0000EB3F0000}"/>
    <cellStyle name="Normal 11 21 2" xfId="19069" xr:uid="{00000000-0005-0000-0000-0000EC3F0000}"/>
    <cellStyle name="Normal 11 21 3" xfId="32190" xr:uid="{00000000-0005-0000-0000-0000ED3F0000}"/>
    <cellStyle name="Normal 11 21 4" xfId="35210" xr:uid="{00000000-0005-0000-0000-0000EE3F0000}"/>
    <cellStyle name="Normal 11 22" xfId="9744" xr:uid="{00000000-0005-0000-0000-0000EF3F0000}"/>
    <cellStyle name="Normal 11 22 2" xfId="15963" xr:uid="{00000000-0005-0000-0000-0000F03F0000}"/>
    <cellStyle name="Normal 11 22 2 2" xfId="28602" xr:uid="{00000000-0005-0000-0000-0000F13F0000}"/>
    <cellStyle name="Normal 11 22 3" xfId="18948" xr:uid="{00000000-0005-0000-0000-0000F23F0000}"/>
    <cellStyle name="Normal 11 22 4" xfId="32129" xr:uid="{00000000-0005-0000-0000-0000F33F0000}"/>
    <cellStyle name="Normal 11 22 5" xfId="35149" xr:uid="{00000000-0005-0000-0000-0000F43F0000}"/>
    <cellStyle name="Normal 11 23" xfId="19929" xr:uid="{00000000-0005-0000-0000-0000F53F0000}"/>
    <cellStyle name="Normal 11 23 2" xfId="33110" xr:uid="{00000000-0005-0000-0000-0000F63F0000}"/>
    <cellStyle name="Normal 11 23 3" xfId="35995" xr:uid="{00000000-0005-0000-0000-0000F73F0000}"/>
    <cellStyle name="Normal 11 24" xfId="17439" xr:uid="{00000000-0005-0000-0000-0000F83F0000}"/>
    <cellStyle name="Normal 11 25" xfId="30635" xr:uid="{00000000-0005-0000-0000-0000F93F0000}"/>
    <cellStyle name="Normal 11 26" xfId="34314" xr:uid="{00000000-0005-0000-0000-0000FA3F0000}"/>
    <cellStyle name="Normal 11 27" xfId="2850" xr:uid="{00000000-0005-0000-0000-0000FB3F0000}"/>
    <cellStyle name="Normal 11 28" xfId="37376" xr:uid="{00000000-0005-0000-0000-0000FC3F0000}"/>
    <cellStyle name="Normal 11 29" xfId="37860" xr:uid="{00000000-0005-0000-0000-0000FD3F0000}"/>
    <cellStyle name="Normal 11 3" xfId="285" xr:uid="{00000000-0005-0000-0000-0000FE3F0000}"/>
    <cellStyle name="Normal 11 3 2" xfId="560" xr:uid="{00000000-0005-0000-0000-0000FF3F0000}"/>
    <cellStyle name="Normal 11 3 2 10" xfId="4783" xr:uid="{00000000-0005-0000-0000-000000400000}"/>
    <cellStyle name="Normal 11 3 2 11" xfId="37664" xr:uid="{00000000-0005-0000-0000-000001400000}"/>
    <cellStyle name="Normal 11 3 2 12" xfId="37958" xr:uid="{00000000-0005-0000-0000-000002400000}"/>
    <cellStyle name="Normal 11 3 2 2" xfId="1539" xr:uid="{00000000-0005-0000-0000-000003400000}"/>
    <cellStyle name="Normal 11 3 2 2 2" xfId="11100" xr:uid="{00000000-0005-0000-0000-000004400000}"/>
    <cellStyle name="Normal 11 3 2 2 2 2" xfId="16514" xr:uid="{00000000-0005-0000-0000-000005400000}"/>
    <cellStyle name="Normal 11 3 2 2 2 2 2" xfId="29054" xr:uid="{00000000-0005-0000-0000-000006400000}"/>
    <cellStyle name="Normal 11 3 2 2 2 3" xfId="23964" xr:uid="{00000000-0005-0000-0000-000007400000}"/>
    <cellStyle name="Normal 11 3 2 2 3" xfId="6321" xr:uid="{00000000-0005-0000-0000-000008400000}"/>
    <cellStyle name="Normal 11 3 2 3" xfId="1538" xr:uid="{00000000-0005-0000-0000-000009400000}"/>
    <cellStyle name="Normal 11 3 2 3 2" xfId="14571" xr:uid="{00000000-0005-0000-0000-00000A400000}"/>
    <cellStyle name="Normal 11 3 2 3 2 2" xfId="27254" xr:uid="{00000000-0005-0000-0000-00000B400000}"/>
    <cellStyle name="Normal 11 3 2 3 3" xfId="22571" xr:uid="{00000000-0005-0000-0000-00000C400000}"/>
    <cellStyle name="Normal 11 3 2 3 4" xfId="8082" xr:uid="{00000000-0005-0000-0000-00000D400000}"/>
    <cellStyle name="Normal 11 3 2 4" xfId="9006" xr:uid="{00000000-0005-0000-0000-00000E400000}"/>
    <cellStyle name="Normal 11 3 2 4 2" xfId="15413" xr:uid="{00000000-0005-0000-0000-00000F400000}"/>
    <cellStyle name="Normal 11 3 2 4 2 2" xfId="28063" xr:uid="{00000000-0005-0000-0000-000010400000}"/>
    <cellStyle name="Normal 11 3 2 4 3" xfId="23024" xr:uid="{00000000-0005-0000-0000-000011400000}"/>
    <cellStyle name="Normal 11 3 2 5" xfId="10095" xr:uid="{00000000-0005-0000-0000-000012400000}"/>
    <cellStyle name="Normal 11 3 2 5 2" xfId="16022" xr:uid="{00000000-0005-0000-0000-000013400000}"/>
    <cellStyle name="Normal 11 3 2 5 2 2" xfId="28650" xr:uid="{00000000-0005-0000-0000-000014400000}"/>
    <cellStyle name="Normal 11 3 2 5 3" xfId="23619" xr:uid="{00000000-0005-0000-0000-000015400000}"/>
    <cellStyle name="Normal 11 3 2 6" xfId="7019" xr:uid="{00000000-0005-0000-0000-000016400000}"/>
    <cellStyle name="Normal 11 3 2 6 2" xfId="13556" xr:uid="{00000000-0005-0000-0000-000017400000}"/>
    <cellStyle name="Normal 11 3 2 6 2 2" xfId="26287" xr:uid="{00000000-0005-0000-0000-000018400000}"/>
    <cellStyle name="Normal 11 3 2 6 3" xfId="21746" xr:uid="{00000000-0005-0000-0000-000019400000}"/>
    <cellStyle name="Normal 11 3 2 7" xfId="12458" xr:uid="{00000000-0005-0000-0000-00001A400000}"/>
    <cellStyle name="Normal 11 3 2 7 2" xfId="25204" xr:uid="{00000000-0005-0000-0000-00001B400000}"/>
    <cellStyle name="Normal 11 3 2 8" xfId="18795" xr:uid="{00000000-0005-0000-0000-00001C400000}"/>
    <cellStyle name="Normal 11 3 2 9" xfId="21048" xr:uid="{00000000-0005-0000-0000-00001D400000}"/>
    <cellStyle name="Normal 11 3 3" xfId="1540" xr:uid="{00000000-0005-0000-0000-00001E400000}"/>
    <cellStyle name="Normal 11 3 3 2" xfId="16617" xr:uid="{00000000-0005-0000-0000-00001F400000}"/>
    <cellStyle name="Normal 11 3 3 2 2" xfId="19348" xr:uid="{00000000-0005-0000-0000-000020400000}"/>
    <cellStyle name="Normal 11 3 3 2 3" xfId="32465" xr:uid="{00000000-0005-0000-0000-000021400000}"/>
    <cellStyle name="Normal 11 3 3 2 4" xfId="35476" xr:uid="{00000000-0005-0000-0000-000022400000}"/>
    <cellStyle name="Normal 11 3 3 3" xfId="17928" xr:uid="{00000000-0005-0000-0000-000023400000}"/>
    <cellStyle name="Normal 11 3 3 4" xfId="31279" xr:uid="{00000000-0005-0000-0000-000024400000}"/>
    <cellStyle name="Normal 11 3 3 5" xfId="34619" xr:uid="{00000000-0005-0000-0000-000025400000}"/>
    <cellStyle name="Normal 11 3 3 6" xfId="11271" xr:uid="{00000000-0005-0000-0000-000026400000}"/>
    <cellStyle name="Normal 11 3 4" xfId="1537" xr:uid="{00000000-0005-0000-0000-000027400000}"/>
    <cellStyle name="Normal 11 3 4 2" xfId="10256" xr:uid="{00000000-0005-0000-0000-000028400000}"/>
    <cellStyle name="Normal 11 3 5" xfId="10634" xr:uid="{00000000-0005-0000-0000-000029400000}"/>
    <cellStyle name="Normal 11 3 5 2" xfId="16210" xr:uid="{00000000-0005-0000-0000-00002A400000}"/>
    <cellStyle name="Normal 11 3 5 2 2" xfId="28831" xr:uid="{00000000-0005-0000-0000-00002B400000}"/>
    <cellStyle name="Normal 11 3 5 3" xfId="23777" xr:uid="{00000000-0005-0000-0000-00002C400000}"/>
    <cellStyle name="Normal 11 3 6" xfId="2852" xr:uid="{00000000-0005-0000-0000-00002D400000}"/>
    <cellStyle name="Normal 11 3 7" xfId="37608" xr:uid="{00000000-0005-0000-0000-00002E400000}"/>
    <cellStyle name="Normal 11 3 8" xfId="37912" xr:uid="{00000000-0005-0000-0000-00002F400000}"/>
    <cellStyle name="Normal 11 4" xfId="779" xr:uid="{00000000-0005-0000-0000-000030400000}"/>
    <cellStyle name="Normal 11 4 2" xfId="1542" xr:uid="{00000000-0005-0000-0000-000031400000}"/>
    <cellStyle name="Normal 11 4 2 2" xfId="8083" xr:uid="{00000000-0005-0000-0000-000032400000}"/>
    <cellStyle name="Normal 11 4 2 2 2" xfId="14572" xr:uid="{00000000-0005-0000-0000-000033400000}"/>
    <cellStyle name="Normal 11 4 2 2 2 2" xfId="27255" xr:uid="{00000000-0005-0000-0000-000034400000}"/>
    <cellStyle name="Normal 11 4 2 2 3" xfId="22572" xr:uid="{00000000-0005-0000-0000-000035400000}"/>
    <cellStyle name="Normal 11 4 2 3" xfId="9007" xr:uid="{00000000-0005-0000-0000-000036400000}"/>
    <cellStyle name="Normal 11 4 2 3 2" xfId="15414" xr:uid="{00000000-0005-0000-0000-000037400000}"/>
    <cellStyle name="Normal 11 4 2 3 2 2" xfId="28064" xr:uid="{00000000-0005-0000-0000-000038400000}"/>
    <cellStyle name="Normal 11 4 2 3 3" xfId="23025" xr:uid="{00000000-0005-0000-0000-000039400000}"/>
    <cellStyle name="Normal 11 4 2 4" xfId="11098" xr:uid="{00000000-0005-0000-0000-00003A400000}"/>
    <cellStyle name="Normal 11 4 2 4 2" xfId="16512" xr:uid="{00000000-0005-0000-0000-00003B400000}"/>
    <cellStyle name="Normal 11 4 2 4 2 2" xfId="29052" xr:uid="{00000000-0005-0000-0000-00003C400000}"/>
    <cellStyle name="Normal 11 4 2 4 3" xfId="23962" xr:uid="{00000000-0005-0000-0000-00003D400000}"/>
    <cellStyle name="Normal 11 4 2 5" xfId="7020" xr:uid="{00000000-0005-0000-0000-00003E400000}"/>
    <cellStyle name="Normal 11 4 2 5 2" xfId="13557" xr:uid="{00000000-0005-0000-0000-00003F400000}"/>
    <cellStyle name="Normal 11 4 2 5 2 2" xfId="26288" xr:uid="{00000000-0005-0000-0000-000040400000}"/>
    <cellStyle name="Normal 11 4 2 5 3" xfId="21747" xr:uid="{00000000-0005-0000-0000-000041400000}"/>
    <cellStyle name="Normal 11 4 2 6" xfId="12459" xr:uid="{00000000-0005-0000-0000-000042400000}"/>
    <cellStyle name="Normal 11 4 2 6 2" xfId="25205" xr:uid="{00000000-0005-0000-0000-000043400000}"/>
    <cellStyle name="Normal 11 4 2 7" xfId="18796" xr:uid="{00000000-0005-0000-0000-000044400000}"/>
    <cellStyle name="Normal 11 4 2 8" xfId="21049" xr:uid="{00000000-0005-0000-0000-000045400000}"/>
    <cellStyle name="Normal 11 4 2 9" xfId="4784" xr:uid="{00000000-0005-0000-0000-000046400000}"/>
    <cellStyle name="Normal 11 4 3" xfId="1541" xr:uid="{00000000-0005-0000-0000-000047400000}"/>
    <cellStyle name="Normal 11 4 3 2" xfId="16065" xr:uid="{00000000-0005-0000-0000-000048400000}"/>
    <cellStyle name="Normal 11 4 3 2 2" xfId="19349" xr:uid="{00000000-0005-0000-0000-000049400000}"/>
    <cellStyle name="Normal 11 4 3 2 3" xfId="32466" xr:uid="{00000000-0005-0000-0000-00004A400000}"/>
    <cellStyle name="Normal 11 4 3 2 4" xfId="35477" xr:uid="{00000000-0005-0000-0000-00004B400000}"/>
    <cellStyle name="Normal 11 4 3 3" xfId="17929" xr:uid="{00000000-0005-0000-0000-00004C400000}"/>
    <cellStyle name="Normal 11 4 3 4" xfId="31280" xr:uid="{00000000-0005-0000-0000-00004D400000}"/>
    <cellStyle name="Normal 11 4 3 5" xfId="34620" xr:uid="{00000000-0005-0000-0000-00004E400000}"/>
    <cellStyle name="Normal 11 4 3 6" xfId="10207" xr:uid="{00000000-0005-0000-0000-00004F400000}"/>
    <cellStyle name="Normal 11 4 4" xfId="2853" xr:uid="{00000000-0005-0000-0000-000050400000}"/>
    <cellStyle name="Normal 11 4 5" xfId="37770" xr:uid="{00000000-0005-0000-0000-000051400000}"/>
    <cellStyle name="Normal 11 4 6" xfId="38048" xr:uid="{00000000-0005-0000-0000-000052400000}"/>
    <cellStyle name="Normal 11 5" xfId="1027" xr:uid="{00000000-0005-0000-0000-000053400000}"/>
    <cellStyle name="Normal 11 5 2" xfId="1543" xr:uid="{00000000-0005-0000-0000-000054400000}"/>
    <cellStyle name="Normal 11 5 2 2" xfId="8084" xr:uid="{00000000-0005-0000-0000-000055400000}"/>
    <cellStyle name="Normal 11 5 2 2 2" xfId="14573" xr:uid="{00000000-0005-0000-0000-000056400000}"/>
    <cellStyle name="Normal 11 5 2 2 2 2" xfId="27256" xr:uid="{00000000-0005-0000-0000-000057400000}"/>
    <cellStyle name="Normal 11 5 2 2 3" xfId="22573" xr:uid="{00000000-0005-0000-0000-000058400000}"/>
    <cellStyle name="Normal 11 5 2 3" xfId="9008" xr:uid="{00000000-0005-0000-0000-000059400000}"/>
    <cellStyle name="Normal 11 5 2 3 2" xfId="15415" xr:uid="{00000000-0005-0000-0000-00005A400000}"/>
    <cellStyle name="Normal 11 5 2 3 2 2" xfId="28065" xr:uid="{00000000-0005-0000-0000-00005B400000}"/>
    <cellStyle name="Normal 11 5 2 3 3" xfId="23026" xr:uid="{00000000-0005-0000-0000-00005C400000}"/>
    <cellStyle name="Normal 11 5 2 4" xfId="7021" xr:uid="{00000000-0005-0000-0000-00005D400000}"/>
    <cellStyle name="Normal 11 5 2 4 2" xfId="13558" xr:uid="{00000000-0005-0000-0000-00005E400000}"/>
    <cellStyle name="Normal 11 5 2 4 2 2" xfId="26289" xr:uid="{00000000-0005-0000-0000-00005F400000}"/>
    <cellStyle name="Normal 11 5 2 4 3" xfId="21748" xr:uid="{00000000-0005-0000-0000-000060400000}"/>
    <cellStyle name="Normal 11 5 2 5" xfId="12460" xr:uid="{00000000-0005-0000-0000-000061400000}"/>
    <cellStyle name="Normal 11 5 2 5 2" xfId="25206" xr:uid="{00000000-0005-0000-0000-000062400000}"/>
    <cellStyle name="Normal 11 5 2 6" xfId="18797" xr:uid="{00000000-0005-0000-0000-000063400000}"/>
    <cellStyle name="Normal 11 5 2 7" xfId="21050" xr:uid="{00000000-0005-0000-0000-000064400000}"/>
    <cellStyle name="Normal 11 5 2 8" xfId="4785" xr:uid="{00000000-0005-0000-0000-000065400000}"/>
    <cellStyle name="Normal 11 5 3" xfId="10336" xr:uid="{00000000-0005-0000-0000-000066400000}"/>
    <cellStyle name="Normal 11 5 3 2" xfId="16099" xr:uid="{00000000-0005-0000-0000-000067400000}"/>
    <cellStyle name="Normal 11 5 3 2 2" xfId="19350" xr:uid="{00000000-0005-0000-0000-000068400000}"/>
    <cellStyle name="Normal 11 5 3 2 3" xfId="32467" xr:uid="{00000000-0005-0000-0000-000069400000}"/>
    <cellStyle name="Normal 11 5 3 2 4" xfId="35478" xr:uid="{00000000-0005-0000-0000-00006A400000}"/>
    <cellStyle name="Normal 11 5 3 3" xfId="17930" xr:uid="{00000000-0005-0000-0000-00006B400000}"/>
    <cellStyle name="Normal 11 5 3 4" xfId="31281" xr:uid="{00000000-0005-0000-0000-00006C400000}"/>
    <cellStyle name="Normal 11 5 3 5" xfId="34621" xr:uid="{00000000-0005-0000-0000-00006D400000}"/>
    <cellStyle name="Normal 11 5 4" xfId="2854" xr:uid="{00000000-0005-0000-0000-00006E400000}"/>
    <cellStyle name="Normal 11 6" xfId="827" xr:uid="{00000000-0005-0000-0000-00006F400000}"/>
    <cellStyle name="Normal 11 6 2" xfId="8085" xr:uid="{00000000-0005-0000-0000-000070400000}"/>
    <cellStyle name="Normal 11 6 2 2" xfId="14574" xr:uid="{00000000-0005-0000-0000-000071400000}"/>
    <cellStyle name="Normal 11 6 2 2 2" xfId="27257" xr:uid="{00000000-0005-0000-0000-000072400000}"/>
    <cellStyle name="Normal 11 6 2 3" xfId="18793" xr:uid="{00000000-0005-0000-0000-000073400000}"/>
    <cellStyle name="Normal 11 6 2 4" xfId="22574" xr:uid="{00000000-0005-0000-0000-000074400000}"/>
    <cellStyle name="Normal 11 6 3" xfId="9009" xr:uid="{00000000-0005-0000-0000-000075400000}"/>
    <cellStyle name="Normal 11 6 3 2" xfId="15416" xr:uid="{00000000-0005-0000-0000-000076400000}"/>
    <cellStyle name="Normal 11 6 3 2 2" xfId="19351" xr:uid="{00000000-0005-0000-0000-000077400000}"/>
    <cellStyle name="Normal 11 6 3 2 3" xfId="32468" xr:uid="{00000000-0005-0000-0000-000078400000}"/>
    <cellStyle name="Normal 11 6 3 2 4" xfId="35479" xr:uid="{00000000-0005-0000-0000-000079400000}"/>
    <cellStyle name="Normal 11 6 3 3" xfId="17931" xr:uid="{00000000-0005-0000-0000-00007A400000}"/>
    <cellStyle name="Normal 11 6 3 4" xfId="31282" xr:uid="{00000000-0005-0000-0000-00007B400000}"/>
    <cellStyle name="Normal 11 6 3 5" xfId="34622" xr:uid="{00000000-0005-0000-0000-00007C400000}"/>
    <cellStyle name="Normal 11 6 4" xfId="10467" xr:uid="{00000000-0005-0000-0000-00007D400000}"/>
    <cellStyle name="Normal 11 6 5" xfId="10598" xr:uid="{00000000-0005-0000-0000-00007E400000}"/>
    <cellStyle name="Normal 11 6 6" xfId="7022" xr:uid="{00000000-0005-0000-0000-00007F400000}"/>
    <cellStyle name="Normal 11 6 6 2" xfId="13559" xr:uid="{00000000-0005-0000-0000-000080400000}"/>
    <cellStyle name="Normal 11 6 6 2 2" xfId="26290" xr:uid="{00000000-0005-0000-0000-000081400000}"/>
    <cellStyle name="Normal 11 6 6 3" xfId="21749" xr:uid="{00000000-0005-0000-0000-000082400000}"/>
    <cellStyle name="Normal 11 6 7" xfId="12461" xr:uid="{00000000-0005-0000-0000-000083400000}"/>
    <cellStyle name="Normal 11 6 7 2" xfId="25207" xr:uid="{00000000-0005-0000-0000-000084400000}"/>
    <cellStyle name="Normal 11 6 8" xfId="4786" xr:uid="{00000000-0005-0000-0000-000085400000}"/>
    <cellStyle name="Normal 11 7" xfId="1342" xr:uid="{00000000-0005-0000-0000-000086400000}"/>
    <cellStyle name="Normal 11 7 2" xfId="8086" xr:uid="{00000000-0005-0000-0000-000087400000}"/>
    <cellStyle name="Normal 11 7 2 2" xfId="14575" xr:uid="{00000000-0005-0000-0000-000088400000}"/>
    <cellStyle name="Normal 11 7 2 2 2" xfId="27258" xr:uid="{00000000-0005-0000-0000-000089400000}"/>
    <cellStyle name="Normal 11 7 2 3" xfId="18747" xr:uid="{00000000-0005-0000-0000-00008A400000}"/>
    <cellStyle name="Normal 11 7 2 4" xfId="22575" xr:uid="{00000000-0005-0000-0000-00008B400000}"/>
    <cellStyle name="Normal 11 7 3" xfId="9010" xr:uid="{00000000-0005-0000-0000-00008C400000}"/>
    <cellStyle name="Normal 11 7 3 2" xfId="15417" xr:uid="{00000000-0005-0000-0000-00008D400000}"/>
    <cellStyle name="Normal 11 7 3 2 2" xfId="19352" xr:uid="{00000000-0005-0000-0000-00008E400000}"/>
    <cellStyle name="Normal 11 7 3 2 3" xfId="32469" xr:uid="{00000000-0005-0000-0000-00008F400000}"/>
    <cellStyle name="Normal 11 7 3 2 4" xfId="35480" xr:uid="{00000000-0005-0000-0000-000090400000}"/>
    <cellStyle name="Normal 11 7 3 3" xfId="17932" xr:uid="{00000000-0005-0000-0000-000091400000}"/>
    <cellStyle name="Normal 11 7 3 4" xfId="31283" xr:uid="{00000000-0005-0000-0000-000092400000}"/>
    <cellStyle name="Normal 11 7 3 5" xfId="34623" xr:uid="{00000000-0005-0000-0000-000093400000}"/>
    <cellStyle name="Normal 11 7 4" xfId="10046" xr:uid="{00000000-0005-0000-0000-000094400000}"/>
    <cellStyle name="Normal 11 7 5" xfId="7023" xr:uid="{00000000-0005-0000-0000-000095400000}"/>
    <cellStyle name="Normal 11 7 5 2" xfId="13560" xr:uid="{00000000-0005-0000-0000-000096400000}"/>
    <cellStyle name="Normal 11 7 5 2 2" xfId="26291" xr:uid="{00000000-0005-0000-0000-000097400000}"/>
    <cellStyle name="Normal 11 7 5 3" xfId="21750" xr:uid="{00000000-0005-0000-0000-000098400000}"/>
    <cellStyle name="Normal 11 7 6" xfId="12462" xr:uid="{00000000-0005-0000-0000-000099400000}"/>
    <cellStyle name="Normal 11 7 6 2" xfId="25208" xr:uid="{00000000-0005-0000-0000-00009A400000}"/>
    <cellStyle name="Normal 11 7 7" xfId="4787" xr:uid="{00000000-0005-0000-0000-00009B400000}"/>
    <cellStyle name="Normal 11 7 8" xfId="37607" xr:uid="{00000000-0005-0000-0000-00009C400000}"/>
    <cellStyle name="Normal 11 7 9" xfId="37911" xr:uid="{00000000-0005-0000-0000-00009D400000}"/>
    <cellStyle name="Normal 11 8" xfId="4788" xr:uid="{00000000-0005-0000-0000-00009E400000}"/>
    <cellStyle name="Normal 11 8 2" xfId="8087" xr:uid="{00000000-0005-0000-0000-00009F400000}"/>
    <cellStyle name="Normal 11 8 2 2" xfId="14576" xr:uid="{00000000-0005-0000-0000-0000A0400000}"/>
    <cellStyle name="Normal 11 8 2 2 2" xfId="20450" xr:uid="{00000000-0005-0000-0000-0000A1400000}"/>
    <cellStyle name="Normal 11 8 2 2 3" xfId="33703" xr:uid="{00000000-0005-0000-0000-0000A2400000}"/>
    <cellStyle name="Normal 11 8 2 2 4" xfId="36490" xr:uid="{00000000-0005-0000-0000-0000A3400000}"/>
    <cellStyle name="Normal 11 8 2 3" xfId="20151" xr:uid="{00000000-0005-0000-0000-0000A4400000}"/>
    <cellStyle name="Normal 11 8 2 3 2" xfId="33408" xr:uid="{00000000-0005-0000-0000-0000A5400000}"/>
    <cellStyle name="Normal 11 8 2 3 3" xfId="36196" xr:uid="{00000000-0005-0000-0000-0000A6400000}"/>
    <cellStyle name="Normal 11 8 2 4" xfId="19353" xr:uid="{00000000-0005-0000-0000-0000A7400000}"/>
    <cellStyle name="Normal 11 8 2 5" xfId="32470" xr:uid="{00000000-0005-0000-0000-0000A8400000}"/>
    <cellStyle name="Normal 11 8 2 6" xfId="35481" xr:uid="{00000000-0005-0000-0000-0000A9400000}"/>
    <cellStyle name="Normal 11 8 3" xfId="9011" xr:uid="{00000000-0005-0000-0000-0000AA400000}"/>
    <cellStyle name="Normal 11 8 3 2" xfId="15418" xr:uid="{00000000-0005-0000-0000-0000AB400000}"/>
    <cellStyle name="Normal 11 8 3 2 2" xfId="28066" xr:uid="{00000000-0005-0000-0000-0000AC400000}"/>
    <cellStyle name="Normal 11 8 3 3" xfId="20303" xr:uid="{00000000-0005-0000-0000-0000AD400000}"/>
    <cellStyle name="Normal 11 8 3 4" xfId="33557" xr:uid="{00000000-0005-0000-0000-0000AE400000}"/>
    <cellStyle name="Normal 11 8 3 5" xfId="36344" xr:uid="{00000000-0005-0000-0000-0000AF400000}"/>
    <cellStyle name="Normal 11 8 4" xfId="10693" xr:uid="{00000000-0005-0000-0000-0000B0400000}"/>
    <cellStyle name="Normal 11 8 4 2" xfId="16239" xr:uid="{00000000-0005-0000-0000-0000B1400000}"/>
    <cellStyle name="Normal 11 8 4 2 2" xfId="28845" xr:uid="{00000000-0005-0000-0000-0000B2400000}"/>
    <cellStyle name="Normal 11 8 4 3" xfId="19995" xr:uid="{00000000-0005-0000-0000-0000B3400000}"/>
    <cellStyle name="Normal 11 8 4 4" xfId="33259" xr:uid="{00000000-0005-0000-0000-0000B4400000}"/>
    <cellStyle name="Normal 11 8 4 5" xfId="36051" xr:uid="{00000000-0005-0000-0000-0000B5400000}"/>
    <cellStyle name="Normal 11 8 5" xfId="7024" xr:uid="{00000000-0005-0000-0000-0000B6400000}"/>
    <cellStyle name="Normal 11 8 5 2" xfId="13561" xr:uid="{00000000-0005-0000-0000-0000B7400000}"/>
    <cellStyle name="Normal 11 8 5 2 2" xfId="26292" xr:uid="{00000000-0005-0000-0000-0000B8400000}"/>
    <cellStyle name="Normal 11 8 5 3" xfId="21751" xr:uid="{00000000-0005-0000-0000-0000B9400000}"/>
    <cellStyle name="Normal 11 8 6" xfId="12463" xr:uid="{00000000-0005-0000-0000-0000BA400000}"/>
    <cellStyle name="Normal 11 8 6 2" xfId="25209" xr:uid="{00000000-0005-0000-0000-0000BB400000}"/>
    <cellStyle name="Normal 11 8 7" xfId="17933" xr:uid="{00000000-0005-0000-0000-0000BC400000}"/>
    <cellStyle name="Normal 11 8 8" xfId="31284" xr:uid="{00000000-0005-0000-0000-0000BD400000}"/>
    <cellStyle name="Normal 11 8 9" xfId="34624" xr:uid="{00000000-0005-0000-0000-0000BE400000}"/>
    <cellStyle name="Normal 11 9" xfId="4789" xr:uid="{00000000-0005-0000-0000-0000BF400000}"/>
    <cellStyle name="Normal 11 9 2" xfId="8088" xr:uid="{00000000-0005-0000-0000-0000C0400000}"/>
    <cellStyle name="Normal 11 9 2 2" xfId="14577" xr:uid="{00000000-0005-0000-0000-0000C1400000}"/>
    <cellStyle name="Normal 11 9 2 2 2" xfId="20396" xr:uid="{00000000-0005-0000-0000-0000C2400000}"/>
    <cellStyle name="Normal 11 9 2 2 3" xfId="33649" xr:uid="{00000000-0005-0000-0000-0000C3400000}"/>
    <cellStyle name="Normal 11 9 2 2 4" xfId="36436" xr:uid="{00000000-0005-0000-0000-0000C4400000}"/>
    <cellStyle name="Normal 11 9 2 3" xfId="19354" xr:uid="{00000000-0005-0000-0000-0000C5400000}"/>
    <cellStyle name="Normal 11 9 2 4" xfId="32471" xr:uid="{00000000-0005-0000-0000-0000C6400000}"/>
    <cellStyle name="Normal 11 9 2 5" xfId="35482" xr:uid="{00000000-0005-0000-0000-0000C7400000}"/>
    <cellStyle name="Normal 11 9 3" xfId="9012" xr:uid="{00000000-0005-0000-0000-0000C8400000}"/>
    <cellStyle name="Normal 11 9 3 2" xfId="15419" xr:uid="{00000000-0005-0000-0000-0000C9400000}"/>
    <cellStyle name="Normal 11 9 3 2 2" xfId="28067" xr:uid="{00000000-0005-0000-0000-0000CA400000}"/>
    <cellStyle name="Normal 11 9 3 3" xfId="20097" xr:uid="{00000000-0005-0000-0000-0000CB400000}"/>
    <cellStyle name="Normal 11 9 3 4" xfId="33354" xr:uid="{00000000-0005-0000-0000-0000CC400000}"/>
    <cellStyle name="Normal 11 9 3 5" xfId="36142" xr:uid="{00000000-0005-0000-0000-0000CD400000}"/>
    <cellStyle name="Normal 11 9 4" xfId="7025" xr:uid="{00000000-0005-0000-0000-0000CE400000}"/>
    <cellStyle name="Normal 11 9 4 2" xfId="13562" xr:uid="{00000000-0005-0000-0000-0000CF400000}"/>
    <cellStyle name="Normal 11 9 4 2 2" xfId="26293" xr:uid="{00000000-0005-0000-0000-0000D0400000}"/>
    <cellStyle name="Normal 11 9 4 3" xfId="21752" xr:uid="{00000000-0005-0000-0000-0000D1400000}"/>
    <cellStyle name="Normal 11 9 5" xfId="12464" xr:uid="{00000000-0005-0000-0000-0000D2400000}"/>
    <cellStyle name="Normal 11 9 5 2" xfId="25210" xr:uid="{00000000-0005-0000-0000-0000D3400000}"/>
    <cellStyle name="Normal 11 9 6" xfId="17934" xr:uid="{00000000-0005-0000-0000-0000D4400000}"/>
    <cellStyle name="Normal 11 9 7" xfId="31285" xr:uid="{00000000-0005-0000-0000-0000D5400000}"/>
    <cellStyle name="Normal 11 9 8" xfId="34625" xr:uid="{00000000-0005-0000-0000-0000D6400000}"/>
    <cellStyle name="Normal 110" xfId="366" xr:uid="{00000000-0005-0000-0000-0000D7400000}"/>
    <cellStyle name="Normal 110 2" xfId="592" xr:uid="{00000000-0005-0000-0000-0000D8400000}"/>
    <cellStyle name="Normal 110 2 2" xfId="18889" xr:uid="{00000000-0005-0000-0000-0000D9400000}"/>
    <cellStyle name="Normal 110 2 3" xfId="37687" xr:uid="{00000000-0005-0000-0000-0000DA400000}"/>
    <cellStyle name="Normal 110 2 4" xfId="37980" xr:uid="{00000000-0005-0000-0000-0000DB400000}"/>
    <cellStyle name="Normal 110 3" xfId="6394" xr:uid="{00000000-0005-0000-0000-0000DC400000}"/>
    <cellStyle name="Normal 110 4" xfId="37639" xr:uid="{00000000-0005-0000-0000-0000DD400000}"/>
    <cellStyle name="Normal 110 5" xfId="37934" xr:uid="{00000000-0005-0000-0000-0000DE400000}"/>
    <cellStyle name="Normal 111" xfId="6385" xr:uid="{00000000-0005-0000-0000-0000DF400000}"/>
    <cellStyle name="Normal 111 2" xfId="18890" xr:uid="{00000000-0005-0000-0000-0000E0400000}"/>
    <cellStyle name="Normal 112" xfId="6395" xr:uid="{00000000-0005-0000-0000-0000E1400000}"/>
    <cellStyle name="Normal 112 2" xfId="6400" xr:uid="{00000000-0005-0000-0000-0000E2400000}"/>
    <cellStyle name="Normal 112 3" xfId="8604" xr:uid="{00000000-0005-0000-0000-0000E3400000}"/>
    <cellStyle name="Normal 112 3 2" xfId="15089" xr:uid="{00000000-0005-0000-0000-0000E4400000}"/>
    <cellStyle name="Normal 112 3 2 2" xfId="27759" xr:uid="{00000000-0005-0000-0000-0000E5400000}"/>
    <cellStyle name="Normal 112 3 3" xfId="22676" xr:uid="{00000000-0005-0000-0000-0000E6400000}"/>
    <cellStyle name="Normal 112 4" xfId="9578" xr:uid="{00000000-0005-0000-0000-0000E7400000}"/>
    <cellStyle name="Normal 112 4 2" xfId="15930" xr:uid="{00000000-0005-0000-0000-0000E8400000}"/>
    <cellStyle name="Normal 112 4 2 2" xfId="28570" xr:uid="{00000000-0005-0000-0000-0000E9400000}"/>
    <cellStyle name="Normal 112 4 3" xfId="23559" xr:uid="{00000000-0005-0000-0000-0000EA400000}"/>
    <cellStyle name="Normal 112 5" xfId="7743" xr:uid="{00000000-0005-0000-0000-0000EB400000}"/>
    <cellStyle name="Normal 112 5 2" xfId="14240" xr:uid="{00000000-0005-0000-0000-0000EC400000}"/>
    <cellStyle name="Normal 112 5 2 2" xfId="26966" xr:uid="{00000000-0005-0000-0000-0000ED400000}"/>
    <cellStyle name="Normal 112 5 3" xfId="22461" xr:uid="{00000000-0005-0000-0000-0000EE400000}"/>
    <cellStyle name="Normal 112 6" xfId="13021" xr:uid="{00000000-0005-0000-0000-0000EF400000}"/>
    <cellStyle name="Normal 112 6 2" xfId="25767" xr:uid="{00000000-0005-0000-0000-0000F0400000}"/>
    <cellStyle name="Normal 112 7" xfId="18891" xr:uid="{00000000-0005-0000-0000-0000F1400000}"/>
    <cellStyle name="Normal 112 8" xfId="21148" xr:uid="{00000000-0005-0000-0000-0000F2400000}"/>
    <cellStyle name="Normal 113" xfId="6397" xr:uid="{00000000-0005-0000-0000-0000F3400000}"/>
    <cellStyle name="Normal 113 2" xfId="8606" xr:uid="{00000000-0005-0000-0000-0000F4400000}"/>
    <cellStyle name="Normal 113 2 2" xfId="15091" xr:uid="{00000000-0005-0000-0000-0000F5400000}"/>
    <cellStyle name="Normal 113 2 2 2" xfId="27761" xr:uid="{00000000-0005-0000-0000-0000F6400000}"/>
    <cellStyle name="Normal 113 2 3" xfId="22678" xr:uid="{00000000-0005-0000-0000-0000F7400000}"/>
    <cellStyle name="Normal 113 3" xfId="9580" xr:uid="{00000000-0005-0000-0000-0000F8400000}"/>
    <cellStyle name="Normal 113 3 2" xfId="15932" xr:uid="{00000000-0005-0000-0000-0000F9400000}"/>
    <cellStyle name="Normal 113 3 2 2" xfId="28572" xr:uid="{00000000-0005-0000-0000-0000FA400000}"/>
    <cellStyle name="Normal 113 3 3" xfId="23561" xr:uid="{00000000-0005-0000-0000-0000FB400000}"/>
    <cellStyle name="Normal 113 4" xfId="7745" xr:uid="{00000000-0005-0000-0000-0000FC400000}"/>
    <cellStyle name="Normal 113 4 2" xfId="14242" xr:uid="{00000000-0005-0000-0000-0000FD400000}"/>
    <cellStyle name="Normal 113 4 2 2" xfId="26968" xr:uid="{00000000-0005-0000-0000-0000FE400000}"/>
    <cellStyle name="Normal 113 4 3" xfId="22463" xr:uid="{00000000-0005-0000-0000-0000FF400000}"/>
    <cellStyle name="Normal 113 5" xfId="13023" xr:uid="{00000000-0005-0000-0000-000000410000}"/>
    <cellStyle name="Normal 113 5 2" xfId="25769" xr:uid="{00000000-0005-0000-0000-000001410000}"/>
    <cellStyle name="Normal 113 6" xfId="18892" xr:uid="{00000000-0005-0000-0000-000002410000}"/>
    <cellStyle name="Normal 113 7" xfId="21150" xr:uid="{00000000-0005-0000-0000-000003410000}"/>
    <cellStyle name="Normal 114" xfId="6399" xr:uid="{00000000-0005-0000-0000-000004410000}"/>
    <cellStyle name="Normal 114 2" xfId="8608" xr:uid="{00000000-0005-0000-0000-000005410000}"/>
    <cellStyle name="Normal 114 2 2" xfId="15093" xr:uid="{00000000-0005-0000-0000-000006410000}"/>
    <cellStyle name="Normal 114 2 2 2" xfId="27763" xr:uid="{00000000-0005-0000-0000-000007410000}"/>
    <cellStyle name="Normal 114 2 3" xfId="22680" xr:uid="{00000000-0005-0000-0000-000008410000}"/>
    <cellStyle name="Normal 114 3" xfId="9582" xr:uid="{00000000-0005-0000-0000-000009410000}"/>
    <cellStyle name="Normal 114 3 2" xfId="15934" xr:uid="{00000000-0005-0000-0000-00000A410000}"/>
    <cellStyle name="Normal 114 3 2 2" xfId="28574" xr:uid="{00000000-0005-0000-0000-00000B410000}"/>
    <cellStyle name="Normal 114 3 3" xfId="23563" xr:uid="{00000000-0005-0000-0000-00000C410000}"/>
    <cellStyle name="Normal 114 4" xfId="7747" xr:uid="{00000000-0005-0000-0000-00000D410000}"/>
    <cellStyle name="Normal 114 4 2" xfId="14244" xr:uid="{00000000-0005-0000-0000-00000E410000}"/>
    <cellStyle name="Normal 114 4 2 2" xfId="26970" xr:uid="{00000000-0005-0000-0000-00000F410000}"/>
    <cellStyle name="Normal 114 4 3" xfId="22465" xr:uid="{00000000-0005-0000-0000-000010410000}"/>
    <cellStyle name="Normal 114 5" xfId="13025" xr:uid="{00000000-0005-0000-0000-000011410000}"/>
    <cellStyle name="Normal 114 5 2" xfId="25771" xr:uid="{00000000-0005-0000-0000-000012410000}"/>
    <cellStyle name="Normal 114 6" xfId="18893" xr:uid="{00000000-0005-0000-0000-000013410000}"/>
    <cellStyle name="Normal 114 7" xfId="21152" xr:uid="{00000000-0005-0000-0000-000014410000}"/>
    <cellStyle name="Normal 115" xfId="6402" xr:uid="{00000000-0005-0000-0000-000015410000}"/>
    <cellStyle name="Normal 115 2" xfId="8609" xr:uid="{00000000-0005-0000-0000-000016410000}"/>
    <cellStyle name="Normal 115 2 2" xfId="15094" xr:uid="{00000000-0005-0000-0000-000017410000}"/>
    <cellStyle name="Normal 115 2 2 2" xfId="27764" xr:uid="{00000000-0005-0000-0000-000018410000}"/>
    <cellStyle name="Normal 115 2 3" xfId="22681" xr:uid="{00000000-0005-0000-0000-000019410000}"/>
    <cellStyle name="Normal 115 3" xfId="9583" xr:uid="{00000000-0005-0000-0000-00001A410000}"/>
    <cellStyle name="Normal 115 3 2" xfId="15935" xr:uid="{00000000-0005-0000-0000-00001B410000}"/>
    <cellStyle name="Normal 115 3 2 2" xfId="28575" xr:uid="{00000000-0005-0000-0000-00001C410000}"/>
    <cellStyle name="Normal 115 3 3" xfId="23564" xr:uid="{00000000-0005-0000-0000-00001D410000}"/>
    <cellStyle name="Normal 115 4" xfId="7748" xr:uid="{00000000-0005-0000-0000-00001E410000}"/>
    <cellStyle name="Normal 115 4 2" xfId="14245" xr:uid="{00000000-0005-0000-0000-00001F410000}"/>
    <cellStyle name="Normal 115 4 2 2" xfId="26971" xr:uid="{00000000-0005-0000-0000-000020410000}"/>
    <cellStyle name="Normal 115 4 3" xfId="22466" xr:uid="{00000000-0005-0000-0000-000021410000}"/>
    <cellStyle name="Normal 115 5" xfId="13026" xr:uid="{00000000-0005-0000-0000-000022410000}"/>
    <cellStyle name="Normal 115 5 2" xfId="25772" xr:uid="{00000000-0005-0000-0000-000023410000}"/>
    <cellStyle name="Normal 115 6" xfId="18894" xr:uid="{00000000-0005-0000-0000-000024410000}"/>
    <cellStyle name="Normal 115 7" xfId="21153" xr:uid="{00000000-0005-0000-0000-000025410000}"/>
    <cellStyle name="Normal 116" xfId="6404" xr:uid="{00000000-0005-0000-0000-000026410000}"/>
    <cellStyle name="Normal 116 2" xfId="8611" xr:uid="{00000000-0005-0000-0000-000027410000}"/>
    <cellStyle name="Normal 116 2 2" xfId="15096" xr:uid="{00000000-0005-0000-0000-000028410000}"/>
    <cellStyle name="Normal 116 2 2 2" xfId="27766" xr:uid="{00000000-0005-0000-0000-000029410000}"/>
    <cellStyle name="Normal 116 2 3" xfId="22682" xr:uid="{00000000-0005-0000-0000-00002A410000}"/>
    <cellStyle name="Normal 116 3" xfId="9585" xr:uid="{00000000-0005-0000-0000-00002B410000}"/>
    <cellStyle name="Normal 116 3 2" xfId="15937" xr:uid="{00000000-0005-0000-0000-00002C410000}"/>
    <cellStyle name="Normal 116 3 2 2" xfId="28577" xr:uid="{00000000-0005-0000-0000-00002D410000}"/>
    <cellStyle name="Normal 116 3 3" xfId="23566" xr:uid="{00000000-0005-0000-0000-00002E410000}"/>
    <cellStyle name="Normal 116 4" xfId="7750" xr:uid="{00000000-0005-0000-0000-00002F410000}"/>
    <cellStyle name="Normal 116 4 2" xfId="14247" xr:uid="{00000000-0005-0000-0000-000030410000}"/>
    <cellStyle name="Normal 116 4 2 2" xfId="26973" xr:uid="{00000000-0005-0000-0000-000031410000}"/>
    <cellStyle name="Normal 116 4 3" xfId="22468" xr:uid="{00000000-0005-0000-0000-000032410000}"/>
    <cellStyle name="Normal 116 5" xfId="13028" xr:uid="{00000000-0005-0000-0000-000033410000}"/>
    <cellStyle name="Normal 116 5 2" xfId="25774" xr:uid="{00000000-0005-0000-0000-000034410000}"/>
    <cellStyle name="Normal 116 6" xfId="18895" xr:uid="{00000000-0005-0000-0000-000035410000}"/>
    <cellStyle name="Normal 116 7" xfId="21154" xr:uid="{00000000-0005-0000-0000-000036410000}"/>
    <cellStyle name="Normal 117" xfId="7751" xr:uid="{00000000-0005-0000-0000-000037410000}"/>
    <cellStyle name="Normal 117 2" xfId="14248" xr:uid="{00000000-0005-0000-0000-000038410000}"/>
    <cellStyle name="Normal 118" xfId="7752" xr:uid="{00000000-0005-0000-0000-000039410000}"/>
    <cellStyle name="Normal 118 2" xfId="14249" xr:uid="{00000000-0005-0000-0000-00003A410000}"/>
    <cellStyle name="Normal 119" xfId="7753" xr:uid="{00000000-0005-0000-0000-00003B410000}"/>
    <cellStyle name="Normal 119 2" xfId="14250" xr:uid="{00000000-0005-0000-0000-00003C410000}"/>
    <cellStyle name="Normal 12" xfId="286" xr:uid="{00000000-0005-0000-0000-00003D410000}"/>
    <cellStyle name="Normal 12 10" xfId="4791" xr:uid="{00000000-0005-0000-0000-00003E410000}"/>
    <cellStyle name="Normal 12 10 2" xfId="8089" xr:uid="{00000000-0005-0000-0000-00003F410000}"/>
    <cellStyle name="Normal 12 10 2 2" xfId="14578" xr:uid="{00000000-0005-0000-0000-000040410000}"/>
    <cellStyle name="Normal 12 10 2 2 2" xfId="27259" xr:uid="{00000000-0005-0000-0000-000041410000}"/>
    <cellStyle name="Normal 12 10 2 3" xfId="19355" xr:uid="{00000000-0005-0000-0000-000042410000}"/>
    <cellStyle name="Normal 12 10 2 4" xfId="32472" xr:uid="{00000000-0005-0000-0000-000043410000}"/>
    <cellStyle name="Normal 12 10 2 5" xfId="35483" xr:uid="{00000000-0005-0000-0000-000044410000}"/>
    <cellStyle name="Normal 12 10 3" xfId="9013" xr:uid="{00000000-0005-0000-0000-000045410000}"/>
    <cellStyle name="Normal 12 10 3 2" xfId="15420" xr:uid="{00000000-0005-0000-0000-000046410000}"/>
    <cellStyle name="Normal 12 10 3 2 2" xfId="28068" xr:uid="{00000000-0005-0000-0000-000047410000}"/>
    <cellStyle name="Normal 12 10 3 3" xfId="23027" xr:uid="{00000000-0005-0000-0000-000048410000}"/>
    <cellStyle name="Normal 12 10 4" xfId="7026" xr:uid="{00000000-0005-0000-0000-000049410000}"/>
    <cellStyle name="Normal 12 10 4 2" xfId="13563" xr:uid="{00000000-0005-0000-0000-00004A410000}"/>
    <cellStyle name="Normal 12 10 4 2 2" xfId="26294" xr:uid="{00000000-0005-0000-0000-00004B410000}"/>
    <cellStyle name="Normal 12 10 4 3" xfId="21753" xr:uid="{00000000-0005-0000-0000-00004C410000}"/>
    <cellStyle name="Normal 12 10 5" xfId="12465" xr:uid="{00000000-0005-0000-0000-00004D410000}"/>
    <cellStyle name="Normal 12 10 5 2" xfId="25211" xr:uid="{00000000-0005-0000-0000-00004E410000}"/>
    <cellStyle name="Normal 12 10 6" xfId="17936" xr:uid="{00000000-0005-0000-0000-00004F410000}"/>
    <cellStyle name="Normal 12 10 7" xfId="31286" xr:uid="{00000000-0005-0000-0000-000050410000}"/>
    <cellStyle name="Normal 12 10 8" xfId="34626" xr:uid="{00000000-0005-0000-0000-000051410000}"/>
    <cellStyle name="Normal 12 11" xfId="4792" xr:uid="{00000000-0005-0000-0000-000052410000}"/>
    <cellStyle name="Normal 12 11 2" xfId="8090" xr:uid="{00000000-0005-0000-0000-000053410000}"/>
    <cellStyle name="Normal 12 11 2 2" xfId="14579" xr:uid="{00000000-0005-0000-0000-000054410000}"/>
    <cellStyle name="Normal 12 11 2 2 2" xfId="27260" xr:uid="{00000000-0005-0000-0000-000055410000}"/>
    <cellStyle name="Normal 12 11 2 3" xfId="19356" xr:uid="{00000000-0005-0000-0000-000056410000}"/>
    <cellStyle name="Normal 12 11 2 4" xfId="32473" xr:uid="{00000000-0005-0000-0000-000057410000}"/>
    <cellStyle name="Normal 12 11 2 5" xfId="35484" xr:uid="{00000000-0005-0000-0000-000058410000}"/>
    <cellStyle name="Normal 12 11 3" xfId="9014" xr:uid="{00000000-0005-0000-0000-000059410000}"/>
    <cellStyle name="Normal 12 11 3 2" xfId="15421" xr:uid="{00000000-0005-0000-0000-00005A410000}"/>
    <cellStyle name="Normal 12 11 3 2 2" xfId="28069" xr:uid="{00000000-0005-0000-0000-00005B410000}"/>
    <cellStyle name="Normal 12 11 3 3" xfId="23028" xr:uid="{00000000-0005-0000-0000-00005C410000}"/>
    <cellStyle name="Normal 12 11 4" xfId="7027" xr:uid="{00000000-0005-0000-0000-00005D410000}"/>
    <cellStyle name="Normal 12 11 4 2" xfId="13564" xr:uid="{00000000-0005-0000-0000-00005E410000}"/>
    <cellStyle name="Normal 12 11 4 2 2" xfId="26295" xr:uid="{00000000-0005-0000-0000-00005F410000}"/>
    <cellStyle name="Normal 12 11 4 3" xfId="21754" xr:uid="{00000000-0005-0000-0000-000060410000}"/>
    <cellStyle name="Normal 12 11 5" xfId="12466" xr:uid="{00000000-0005-0000-0000-000061410000}"/>
    <cellStyle name="Normal 12 11 5 2" xfId="25212" xr:uid="{00000000-0005-0000-0000-000062410000}"/>
    <cellStyle name="Normal 12 11 6" xfId="17937" xr:uid="{00000000-0005-0000-0000-000063410000}"/>
    <cellStyle name="Normal 12 11 7" xfId="31287" xr:uid="{00000000-0005-0000-0000-000064410000}"/>
    <cellStyle name="Normal 12 11 8" xfId="34627" xr:uid="{00000000-0005-0000-0000-000065410000}"/>
    <cellStyle name="Normal 12 12" xfId="4793" xr:uid="{00000000-0005-0000-0000-000066410000}"/>
    <cellStyle name="Normal 12 12 2" xfId="8091" xr:uid="{00000000-0005-0000-0000-000067410000}"/>
    <cellStyle name="Normal 12 12 2 2" xfId="14580" xr:uid="{00000000-0005-0000-0000-000068410000}"/>
    <cellStyle name="Normal 12 12 2 2 2" xfId="27261" xr:uid="{00000000-0005-0000-0000-000069410000}"/>
    <cellStyle name="Normal 12 12 2 3" xfId="19357" xr:uid="{00000000-0005-0000-0000-00006A410000}"/>
    <cellStyle name="Normal 12 12 2 4" xfId="32474" xr:uid="{00000000-0005-0000-0000-00006B410000}"/>
    <cellStyle name="Normal 12 12 2 5" xfId="35485" xr:uid="{00000000-0005-0000-0000-00006C410000}"/>
    <cellStyle name="Normal 12 12 3" xfId="9015" xr:uid="{00000000-0005-0000-0000-00006D410000}"/>
    <cellStyle name="Normal 12 12 3 2" xfId="15422" xr:uid="{00000000-0005-0000-0000-00006E410000}"/>
    <cellStyle name="Normal 12 12 3 2 2" xfId="28070" xr:uid="{00000000-0005-0000-0000-00006F410000}"/>
    <cellStyle name="Normal 12 12 3 3" xfId="23029" xr:uid="{00000000-0005-0000-0000-000070410000}"/>
    <cellStyle name="Normal 12 12 4" xfId="7028" xr:uid="{00000000-0005-0000-0000-000071410000}"/>
    <cellStyle name="Normal 12 12 4 2" xfId="13565" xr:uid="{00000000-0005-0000-0000-000072410000}"/>
    <cellStyle name="Normal 12 12 4 2 2" xfId="26296" xr:uid="{00000000-0005-0000-0000-000073410000}"/>
    <cellStyle name="Normal 12 12 4 3" xfId="21755" xr:uid="{00000000-0005-0000-0000-000074410000}"/>
    <cellStyle name="Normal 12 12 5" xfId="12467" xr:uid="{00000000-0005-0000-0000-000075410000}"/>
    <cellStyle name="Normal 12 12 5 2" xfId="25213" xr:uid="{00000000-0005-0000-0000-000076410000}"/>
    <cellStyle name="Normal 12 12 6" xfId="17938" xr:uid="{00000000-0005-0000-0000-000077410000}"/>
    <cellStyle name="Normal 12 12 7" xfId="31288" xr:uid="{00000000-0005-0000-0000-000078410000}"/>
    <cellStyle name="Normal 12 12 8" xfId="34628" xr:uid="{00000000-0005-0000-0000-000079410000}"/>
    <cellStyle name="Normal 12 13" xfId="4794" xr:uid="{00000000-0005-0000-0000-00007A410000}"/>
    <cellStyle name="Normal 12 13 2" xfId="8092" xr:uid="{00000000-0005-0000-0000-00007B410000}"/>
    <cellStyle name="Normal 12 13 2 2" xfId="14581" xr:uid="{00000000-0005-0000-0000-00007C410000}"/>
    <cellStyle name="Normal 12 13 2 2 2" xfId="27262" xr:uid="{00000000-0005-0000-0000-00007D410000}"/>
    <cellStyle name="Normal 12 13 2 3" xfId="19358" xr:uid="{00000000-0005-0000-0000-00007E410000}"/>
    <cellStyle name="Normal 12 13 2 4" xfId="32475" xr:uid="{00000000-0005-0000-0000-00007F410000}"/>
    <cellStyle name="Normal 12 13 2 5" xfId="35486" xr:uid="{00000000-0005-0000-0000-000080410000}"/>
    <cellStyle name="Normal 12 13 3" xfId="9016" xr:uid="{00000000-0005-0000-0000-000081410000}"/>
    <cellStyle name="Normal 12 13 3 2" xfId="15423" xr:uid="{00000000-0005-0000-0000-000082410000}"/>
    <cellStyle name="Normal 12 13 3 2 2" xfId="28071" xr:uid="{00000000-0005-0000-0000-000083410000}"/>
    <cellStyle name="Normal 12 13 3 3" xfId="23030" xr:uid="{00000000-0005-0000-0000-000084410000}"/>
    <cellStyle name="Normal 12 13 4" xfId="7029" xr:uid="{00000000-0005-0000-0000-000085410000}"/>
    <cellStyle name="Normal 12 13 4 2" xfId="13566" xr:uid="{00000000-0005-0000-0000-000086410000}"/>
    <cellStyle name="Normal 12 13 4 2 2" xfId="26297" xr:uid="{00000000-0005-0000-0000-000087410000}"/>
    <cellStyle name="Normal 12 13 4 3" xfId="21756" xr:uid="{00000000-0005-0000-0000-000088410000}"/>
    <cellStyle name="Normal 12 13 5" xfId="12468" xr:uid="{00000000-0005-0000-0000-000089410000}"/>
    <cellStyle name="Normal 12 13 5 2" xfId="25214" xr:uid="{00000000-0005-0000-0000-00008A410000}"/>
    <cellStyle name="Normal 12 13 6" xfId="17939" xr:uid="{00000000-0005-0000-0000-00008B410000}"/>
    <cellStyle name="Normal 12 13 7" xfId="31289" xr:uid="{00000000-0005-0000-0000-00008C410000}"/>
    <cellStyle name="Normal 12 13 8" xfId="34629" xr:uid="{00000000-0005-0000-0000-00008D410000}"/>
    <cellStyle name="Normal 12 14" xfId="4795" xr:uid="{00000000-0005-0000-0000-00008E410000}"/>
    <cellStyle name="Normal 12 14 2" xfId="8093" xr:uid="{00000000-0005-0000-0000-00008F410000}"/>
    <cellStyle name="Normal 12 14 2 2" xfId="14582" xr:uid="{00000000-0005-0000-0000-000090410000}"/>
    <cellStyle name="Normal 12 14 2 2 2" xfId="27263" xr:uid="{00000000-0005-0000-0000-000091410000}"/>
    <cellStyle name="Normal 12 14 2 3" xfId="19359" xr:uid="{00000000-0005-0000-0000-000092410000}"/>
    <cellStyle name="Normal 12 14 2 4" xfId="32476" xr:uid="{00000000-0005-0000-0000-000093410000}"/>
    <cellStyle name="Normal 12 14 2 5" xfId="35487" xr:uid="{00000000-0005-0000-0000-000094410000}"/>
    <cellStyle name="Normal 12 14 3" xfId="9017" xr:uid="{00000000-0005-0000-0000-000095410000}"/>
    <cellStyle name="Normal 12 14 3 2" xfId="15424" xr:uid="{00000000-0005-0000-0000-000096410000}"/>
    <cellStyle name="Normal 12 14 3 2 2" xfId="28072" xr:uid="{00000000-0005-0000-0000-000097410000}"/>
    <cellStyle name="Normal 12 14 3 3" xfId="23031" xr:uid="{00000000-0005-0000-0000-000098410000}"/>
    <cellStyle name="Normal 12 14 4" xfId="7030" xr:uid="{00000000-0005-0000-0000-000099410000}"/>
    <cellStyle name="Normal 12 14 4 2" xfId="13567" xr:uid="{00000000-0005-0000-0000-00009A410000}"/>
    <cellStyle name="Normal 12 14 4 2 2" xfId="26298" xr:uid="{00000000-0005-0000-0000-00009B410000}"/>
    <cellStyle name="Normal 12 14 4 3" xfId="21757" xr:uid="{00000000-0005-0000-0000-00009C410000}"/>
    <cellStyle name="Normal 12 14 5" xfId="12469" xr:uid="{00000000-0005-0000-0000-00009D410000}"/>
    <cellStyle name="Normal 12 14 5 2" xfId="25215" xr:uid="{00000000-0005-0000-0000-00009E410000}"/>
    <cellStyle name="Normal 12 14 6" xfId="17940" xr:uid="{00000000-0005-0000-0000-00009F410000}"/>
    <cellStyle name="Normal 12 14 7" xfId="31290" xr:uid="{00000000-0005-0000-0000-0000A0410000}"/>
    <cellStyle name="Normal 12 14 8" xfId="34630" xr:uid="{00000000-0005-0000-0000-0000A1410000}"/>
    <cellStyle name="Normal 12 15" xfId="4796" xr:uid="{00000000-0005-0000-0000-0000A2410000}"/>
    <cellStyle name="Normal 12 15 2" xfId="8094" xr:uid="{00000000-0005-0000-0000-0000A3410000}"/>
    <cellStyle name="Normal 12 15 2 2" xfId="14583" xr:uid="{00000000-0005-0000-0000-0000A4410000}"/>
    <cellStyle name="Normal 12 15 2 2 2" xfId="27264" xr:uid="{00000000-0005-0000-0000-0000A5410000}"/>
    <cellStyle name="Normal 12 15 2 3" xfId="19360" xr:uid="{00000000-0005-0000-0000-0000A6410000}"/>
    <cellStyle name="Normal 12 15 2 4" xfId="32477" xr:uid="{00000000-0005-0000-0000-0000A7410000}"/>
    <cellStyle name="Normal 12 15 2 5" xfId="35488" xr:uid="{00000000-0005-0000-0000-0000A8410000}"/>
    <cellStyle name="Normal 12 15 3" xfId="9018" xr:uid="{00000000-0005-0000-0000-0000A9410000}"/>
    <cellStyle name="Normal 12 15 3 2" xfId="15425" xr:uid="{00000000-0005-0000-0000-0000AA410000}"/>
    <cellStyle name="Normal 12 15 3 2 2" xfId="28073" xr:uid="{00000000-0005-0000-0000-0000AB410000}"/>
    <cellStyle name="Normal 12 15 3 3" xfId="23032" xr:uid="{00000000-0005-0000-0000-0000AC410000}"/>
    <cellStyle name="Normal 12 15 4" xfId="7031" xr:uid="{00000000-0005-0000-0000-0000AD410000}"/>
    <cellStyle name="Normal 12 15 4 2" xfId="13568" xr:uid="{00000000-0005-0000-0000-0000AE410000}"/>
    <cellStyle name="Normal 12 15 4 2 2" xfId="26299" xr:uid="{00000000-0005-0000-0000-0000AF410000}"/>
    <cellStyle name="Normal 12 15 4 3" xfId="21758" xr:uid="{00000000-0005-0000-0000-0000B0410000}"/>
    <cellStyle name="Normal 12 15 5" xfId="12470" xr:uid="{00000000-0005-0000-0000-0000B1410000}"/>
    <cellStyle name="Normal 12 15 5 2" xfId="25216" xr:uid="{00000000-0005-0000-0000-0000B2410000}"/>
    <cellStyle name="Normal 12 15 6" xfId="17941" xr:uid="{00000000-0005-0000-0000-0000B3410000}"/>
    <cellStyle name="Normal 12 15 7" xfId="31291" xr:uid="{00000000-0005-0000-0000-0000B4410000}"/>
    <cellStyle name="Normal 12 15 8" xfId="34631" xr:uid="{00000000-0005-0000-0000-0000B5410000}"/>
    <cellStyle name="Normal 12 16" xfId="4797" xr:uid="{00000000-0005-0000-0000-0000B6410000}"/>
    <cellStyle name="Normal 12 16 2" xfId="8095" xr:uid="{00000000-0005-0000-0000-0000B7410000}"/>
    <cellStyle name="Normal 12 16 2 2" xfId="14584" xr:uid="{00000000-0005-0000-0000-0000B8410000}"/>
    <cellStyle name="Normal 12 16 2 2 2" xfId="27265" xr:uid="{00000000-0005-0000-0000-0000B9410000}"/>
    <cellStyle name="Normal 12 16 2 3" xfId="19361" xr:uid="{00000000-0005-0000-0000-0000BA410000}"/>
    <cellStyle name="Normal 12 16 2 4" xfId="32478" xr:uid="{00000000-0005-0000-0000-0000BB410000}"/>
    <cellStyle name="Normal 12 16 2 5" xfId="35489" xr:uid="{00000000-0005-0000-0000-0000BC410000}"/>
    <cellStyle name="Normal 12 16 3" xfId="9019" xr:uid="{00000000-0005-0000-0000-0000BD410000}"/>
    <cellStyle name="Normal 12 16 3 2" xfId="15426" xr:uid="{00000000-0005-0000-0000-0000BE410000}"/>
    <cellStyle name="Normal 12 16 3 2 2" xfId="28074" xr:uid="{00000000-0005-0000-0000-0000BF410000}"/>
    <cellStyle name="Normal 12 16 3 3" xfId="23033" xr:uid="{00000000-0005-0000-0000-0000C0410000}"/>
    <cellStyle name="Normal 12 16 4" xfId="7032" xr:uid="{00000000-0005-0000-0000-0000C1410000}"/>
    <cellStyle name="Normal 12 16 4 2" xfId="13569" xr:uid="{00000000-0005-0000-0000-0000C2410000}"/>
    <cellStyle name="Normal 12 16 4 2 2" xfId="26300" xr:uid="{00000000-0005-0000-0000-0000C3410000}"/>
    <cellStyle name="Normal 12 16 4 3" xfId="21759" xr:uid="{00000000-0005-0000-0000-0000C4410000}"/>
    <cellStyle name="Normal 12 16 5" xfId="12471" xr:uid="{00000000-0005-0000-0000-0000C5410000}"/>
    <cellStyle name="Normal 12 16 5 2" xfId="25217" xr:uid="{00000000-0005-0000-0000-0000C6410000}"/>
    <cellStyle name="Normal 12 16 6" xfId="17942" xr:uid="{00000000-0005-0000-0000-0000C7410000}"/>
    <cellStyle name="Normal 12 16 7" xfId="31292" xr:uid="{00000000-0005-0000-0000-0000C8410000}"/>
    <cellStyle name="Normal 12 16 8" xfId="34632" xr:uid="{00000000-0005-0000-0000-0000C9410000}"/>
    <cellStyle name="Normal 12 17" xfId="4798" xr:uid="{00000000-0005-0000-0000-0000CA410000}"/>
    <cellStyle name="Normal 12 17 2" xfId="8096" xr:uid="{00000000-0005-0000-0000-0000CB410000}"/>
    <cellStyle name="Normal 12 17 2 2" xfId="14585" xr:uid="{00000000-0005-0000-0000-0000CC410000}"/>
    <cellStyle name="Normal 12 17 2 2 2" xfId="27266" xr:uid="{00000000-0005-0000-0000-0000CD410000}"/>
    <cellStyle name="Normal 12 17 2 3" xfId="19362" xr:uid="{00000000-0005-0000-0000-0000CE410000}"/>
    <cellStyle name="Normal 12 17 2 4" xfId="32479" xr:uid="{00000000-0005-0000-0000-0000CF410000}"/>
    <cellStyle name="Normal 12 17 2 5" xfId="35490" xr:uid="{00000000-0005-0000-0000-0000D0410000}"/>
    <cellStyle name="Normal 12 17 3" xfId="9020" xr:uid="{00000000-0005-0000-0000-0000D1410000}"/>
    <cellStyle name="Normal 12 17 3 2" xfId="15427" xr:uid="{00000000-0005-0000-0000-0000D2410000}"/>
    <cellStyle name="Normal 12 17 3 2 2" xfId="28075" xr:uid="{00000000-0005-0000-0000-0000D3410000}"/>
    <cellStyle name="Normal 12 17 3 3" xfId="23034" xr:uid="{00000000-0005-0000-0000-0000D4410000}"/>
    <cellStyle name="Normal 12 17 4" xfId="7033" xr:uid="{00000000-0005-0000-0000-0000D5410000}"/>
    <cellStyle name="Normal 12 17 4 2" xfId="13570" xr:uid="{00000000-0005-0000-0000-0000D6410000}"/>
    <cellStyle name="Normal 12 17 4 2 2" xfId="26301" xr:uid="{00000000-0005-0000-0000-0000D7410000}"/>
    <cellStyle name="Normal 12 17 4 3" xfId="21760" xr:uid="{00000000-0005-0000-0000-0000D8410000}"/>
    <cellStyle name="Normal 12 17 5" xfId="12472" xr:uid="{00000000-0005-0000-0000-0000D9410000}"/>
    <cellStyle name="Normal 12 17 5 2" xfId="25218" xr:uid="{00000000-0005-0000-0000-0000DA410000}"/>
    <cellStyle name="Normal 12 17 6" xfId="17943" xr:uid="{00000000-0005-0000-0000-0000DB410000}"/>
    <cellStyle name="Normal 12 17 7" xfId="31293" xr:uid="{00000000-0005-0000-0000-0000DC410000}"/>
    <cellStyle name="Normal 12 17 8" xfId="34633" xr:uid="{00000000-0005-0000-0000-0000DD410000}"/>
    <cellStyle name="Normal 12 18" xfId="4799" xr:uid="{00000000-0005-0000-0000-0000DE410000}"/>
    <cellStyle name="Normal 12 18 2" xfId="8097" xr:uid="{00000000-0005-0000-0000-0000DF410000}"/>
    <cellStyle name="Normal 12 18 2 2" xfId="14586" xr:uid="{00000000-0005-0000-0000-0000E0410000}"/>
    <cellStyle name="Normal 12 18 2 2 2" xfId="27267" xr:uid="{00000000-0005-0000-0000-0000E1410000}"/>
    <cellStyle name="Normal 12 18 2 3" xfId="19363" xr:uid="{00000000-0005-0000-0000-0000E2410000}"/>
    <cellStyle name="Normal 12 18 2 4" xfId="32480" xr:uid="{00000000-0005-0000-0000-0000E3410000}"/>
    <cellStyle name="Normal 12 18 2 5" xfId="35491" xr:uid="{00000000-0005-0000-0000-0000E4410000}"/>
    <cellStyle name="Normal 12 18 3" xfId="9021" xr:uid="{00000000-0005-0000-0000-0000E5410000}"/>
    <cellStyle name="Normal 12 18 3 2" xfId="15428" xr:uid="{00000000-0005-0000-0000-0000E6410000}"/>
    <cellStyle name="Normal 12 18 3 2 2" xfId="28076" xr:uid="{00000000-0005-0000-0000-0000E7410000}"/>
    <cellStyle name="Normal 12 18 3 3" xfId="23035" xr:uid="{00000000-0005-0000-0000-0000E8410000}"/>
    <cellStyle name="Normal 12 18 4" xfId="7034" xr:uid="{00000000-0005-0000-0000-0000E9410000}"/>
    <cellStyle name="Normal 12 18 4 2" xfId="13571" xr:uid="{00000000-0005-0000-0000-0000EA410000}"/>
    <cellStyle name="Normal 12 18 4 2 2" xfId="26302" xr:uid="{00000000-0005-0000-0000-0000EB410000}"/>
    <cellStyle name="Normal 12 18 4 3" xfId="21761" xr:uid="{00000000-0005-0000-0000-0000EC410000}"/>
    <cellStyle name="Normal 12 18 5" xfId="12473" xr:uid="{00000000-0005-0000-0000-0000ED410000}"/>
    <cellStyle name="Normal 12 18 5 2" xfId="25219" xr:uid="{00000000-0005-0000-0000-0000EE410000}"/>
    <cellStyle name="Normal 12 18 6" xfId="17944" xr:uid="{00000000-0005-0000-0000-0000EF410000}"/>
    <cellStyle name="Normal 12 18 7" xfId="31294" xr:uid="{00000000-0005-0000-0000-0000F0410000}"/>
    <cellStyle name="Normal 12 18 8" xfId="34634" xr:uid="{00000000-0005-0000-0000-0000F1410000}"/>
    <cellStyle name="Normal 12 19" xfId="4800" xr:uid="{00000000-0005-0000-0000-0000F2410000}"/>
    <cellStyle name="Normal 12 19 2" xfId="8098" xr:uid="{00000000-0005-0000-0000-0000F3410000}"/>
    <cellStyle name="Normal 12 19 2 2" xfId="14587" xr:uid="{00000000-0005-0000-0000-0000F4410000}"/>
    <cellStyle name="Normal 12 19 2 2 2" xfId="27268" xr:uid="{00000000-0005-0000-0000-0000F5410000}"/>
    <cellStyle name="Normal 12 19 2 3" xfId="19364" xr:uid="{00000000-0005-0000-0000-0000F6410000}"/>
    <cellStyle name="Normal 12 19 2 4" xfId="32481" xr:uid="{00000000-0005-0000-0000-0000F7410000}"/>
    <cellStyle name="Normal 12 19 2 5" xfId="35492" xr:uid="{00000000-0005-0000-0000-0000F8410000}"/>
    <cellStyle name="Normal 12 19 3" xfId="9022" xr:uid="{00000000-0005-0000-0000-0000F9410000}"/>
    <cellStyle name="Normal 12 19 3 2" xfId="15429" xr:uid="{00000000-0005-0000-0000-0000FA410000}"/>
    <cellStyle name="Normal 12 19 3 2 2" xfId="28077" xr:uid="{00000000-0005-0000-0000-0000FB410000}"/>
    <cellStyle name="Normal 12 19 3 3" xfId="23036" xr:uid="{00000000-0005-0000-0000-0000FC410000}"/>
    <cellStyle name="Normal 12 19 4" xfId="7035" xr:uid="{00000000-0005-0000-0000-0000FD410000}"/>
    <cellStyle name="Normal 12 19 4 2" xfId="13572" xr:uid="{00000000-0005-0000-0000-0000FE410000}"/>
    <cellStyle name="Normal 12 19 4 2 2" xfId="26303" xr:uid="{00000000-0005-0000-0000-0000FF410000}"/>
    <cellStyle name="Normal 12 19 4 3" xfId="21762" xr:uid="{00000000-0005-0000-0000-000000420000}"/>
    <cellStyle name="Normal 12 19 5" xfId="12474" xr:uid="{00000000-0005-0000-0000-000001420000}"/>
    <cellStyle name="Normal 12 19 5 2" xfId="25220" xr:uid="{00000000-0005-0000-0000-000002420000}"/>
    <cellStyle name="Normal 12 19 6" xfId="17945" xr:uid="{00000000-0005-0000-0000-000003420000}"/>
    <cellStyle name="Normal 12 19 7" xfId="31295" xr:uid="{00000000-0005-0000-0000-000004420000}"/>
    <cellStyle name="Normal 12 19 8" xfId="34635" xr:uid="{00000000-0005-0000-0000-000005420000}"/>
    <cellStyle name="Normal 12 2" xfId="623" xr:uid="{00000000-0005-0000-0000-000006420000}"/>
    <cellStyle name="Normal 12 2 10" xfId="4802" xr:uid="{00000000-0005-0000-0000-000007420000}"/>
    <cellStyle name="Normal 12 2 10 2" xfId="8100" xr:uid="{00000000-0005-0000-0000-000008420000}"/>
    <cellStyle name="Normal 12 2 10 2 2" xfId="14589" xr:uid="{00000000-0005-0000-0000-000009420000}"/>
    <cellStyle name="Normal 12 2 10 2 2 2" xfId="27270" xr:uid="{00000000-0005-0000-0000-00000A420000}"/>
    <cellStyle name="Normal 12 2 10 2 3" xfId="19366" xr:uid="{00000000-0005-0000-0000-00000B420000}"/>
    <cellStyle name="Normal 12 2 10 2 4" xfId="32483" xr:uid="{00000000-0005-0000-0000-00000C420000}"/>
    <cellStyle name="Normal 12 2 10 2 5" xfId="35494" xr:uid="{00000000-0005-0000-0000-00000D420000}"/>
    <cellStyle name="Normal 12 2 10 3" xfId="9024" xr:uid="{00000000-0005-0000-0000-00000E420000}"/>
    <cellStyle name="Normal 12 2 10 3 2" xfId="15431" xr:uid="{00000000-0005-0000-0000-00000F420000}"/>
    <cellStyle name="Normal 12 2 10 3 2 2" xfId="28079" xr:uid="{00000000-0005-0000-0000-000010420000}"/>
    <cellStyle name="Normal 12 2 10 3 3" xfId="23037" xr:uid="{00000000-0005-0000-0000-000011420000}"/>
    <cellStyle name="Normal 12 2 10 4" xfId="7037" xr:uid="{00000000-0005-0000-0000-000012420000}"/>
    <cellStyle name="Normal 12 2 10 4 2" xfId="13574" xr:uid="{00000000-0005-0000-0000-000013420000}"/>
    <cellStyle name="Normal 12 2 10 4 2 2" xfId="26305" xr:uid="{00000000-0005-0000-0000-000014420000}"/>
    <cellStyle name="Normal 12 2 10 4 3" xfId="21764" xr:uid="{00000000-0005-0000-0000-000015420000}"/>
    <cellStyle name="Normal 12 2 10 5" xfId="12476" xr:uid="{00000000-0005-0000-0000-000016420000}"/>
    <cellStyle name="Normal 12 2 10 5 2" xfId="25222" xr:uid="{00000000-0005-0000-0000-000017420000}"/>
    <cellStyle name="Normal 12 2 10 6" xfId="17947" xr:uid="{00000000-0005-0000-0000-000018420000}"/>
    <cellStyle name="Normal 12 2 10 7" xfId="31297" xr:uid="{00000000-0005-0000-0000-000019420000}"/>
    <cellStyle name="Normal 12 2 10 8" xfId="34637" xr:uid="{00000000-0005-0000-0000-00001A420000}"/>
    <cellStyle name="Normal 12 2 11" xfId="4803" xr:uid="{00000000-0005-0000-0000-00001B420000}"/>
    <cellStyle name="Normal 12 2 11 2" xfId="8101" xr:uid="{00000000-0005-0000-0000-00001C420000}"/>
    <cellStyle name="Normal 12 2 11 2 2" xfId="14590" xr:uid="{00000000-0005-0000-0000-00001D420000}"/>
    <cellStyle name="Normal 12 2 11 2 2 2" xfId="27271" xr:uid="{00000000-0005-0000-0000-00001E420000}"/>
    <cellStyle name="Normal 12 2 11 2 3" xfId="19367" xr:uid="{00000000-0005-0000-0000-00001F420000}"/>
    <cellStyle name="Normal 12 2 11 2 4" xfId="32484" xr:uid="{00000000-0005-0000-0000-000020420000}"/>
    <cellStyle name="Normal 12 2 11 2 5" xfId="35495" xr:uid="{00000000-0005-0000-0000-000021420000}"/>
    <cellStyle name="Normal 12 2 11 3" xfId="9025" xr:uid="{00000000-0005-0000-0000-000022420000}"/>
    <cellStyle name="Normal 12 2 11 3 2" xfId="15432" xr:uid="{00000000-0005-0000-0000-000023420000}"/>
    <cellStyle name="Normal 12 2 11 3 2 2" xfId="28080" xr:uid="{00000000-0005-0000-0000-000024420000}"/>
    <cellStyle name="Normal 12 2 11 3 3" xfId="23038" xr:uid="{00000000-0005-0000-0000-000025420000}"/>
    <cellStyle name="Normal 12 2 11 4" xfId="7038" xr:uid="{00000000-0005-0000-0000-000026420000}"/>
    <cellStyle name="Normal 12 2 11 4 2" xfId="13575" xr:uid="{00000000-0005-0000-0000-000027420000}"/>
    <cellStyle name="Normal 12 2 11 4 2 2" xfId="26306" xr:uid="{00000000-0005-0000-0000-000028420000}"/>
    <cellStyle name="Normal 12 2 11 4 3" xfId="21765" xr:uid="{00000000-0005-0000-0000-000029420000}"/>
    <cellStyle name="Normal 12 2 11 5" xfId="12477" xr:uid="{00000000-0005-0000-0000-00002A420000}"/>
    <cellStyle name="Normal 12 2 11 5 2" xfId="25223" xr:uid="{00000000-0005-0000-0000-00002B420000}"/>
    <cellStyle name="Normal 12 2 11 6" xfId="17948" xr:uid="{00000000-0005-0000-0000-00002C420000}"/>
    <cellStyle name="Normal 12 2 11 7" xfId="31298" xr:uid="{00000000-0005-0000-0000-00002D420000}"/>
    <cellStyle name="Normal 12 2 11 8" xfId="34638" xr:uid="{00000000-0005-0000-0000-00002E420000}"/>
    <cellStyle name="Normal 12 2 12" xfId="4804" xr:uid="{00000000-0005-0000-0000-00002F420000}"/>
    <cellStyle name="Normal 12 2 12 2" xfId="8102" xr:uid="{00000000-0005-0000-0000-000030420000}"/>
    <cellStyle name="Normal 12 2 12 2 2" xfId="14591" xr:uid="{00000000-0005-0000-0000-000031420000}"/>
    <cellStyle name="Normal 12 2 12 2 2 2" xfId="27272" xr:uid="{00000000-0005-0000-0000-000032420000}"/>
    <cellStyle name="Normal 12 2 12 2 3" xfId="19368" xr:uid="{00000000-0005-0000-0000-000033420000}"/>
    <cellStyle name="Normal 12 2 12 2 4" xfId="32485" xr:uid="{00000000-0005-0000-0000-000034420000}"/>
    <cellStyle name="Normal 12 2 12 2 5" xfId="35496" xr:uid="{00000000-0005-0000-0000-000035420000}"/>
    <cellStyle name="Normal 12 2 12 3" xfId="9026" xr:uid="{00000000-0005-0000-0000-000036420000}"/>
    <cellStyle name="Normal 12 2 12 3 2" xfId="15433" xr:uid="{00000000-0005-0000-0000-000037420000}"/>
    <cellStyle name="Normal 12 2 12 3 2 2" xfId="28081" xr:uid="{00000000-0005-0000-0000-000038420000}"/>
    <cellStyle name="Normal 12 2 12 3 3" xfId="23039" xr:uid="{00000000-0005-0000-0000-000039420000}"/>
    <cellStyle name="Normal 12 2 12 4" xfId="7039" xr:uid="{00000000-0005-0000-0000-00003A420000}"/>
    <cellStyle name="Normal 12 2 12 4 2" xfId="13576" xr:uid="{00000000-0005-0000-0000-00003B420000}"/>
    <cellStyle name="Normal 12 2 12 4 2 2" xfId="26307" xr:uid="{00000000-0005-0000-0000-00003C420000}"/>
    <cellStyle name="Normal 12 2 12 4 3" xfId="21766" xr:uid="{00000000-0005-0000-0000-00003D420000}"/>
    <cellStyle name="Normal 12 2 12 5" xfId="12478" xr:uid="{00000000-0005-0000-0000-00003E420000}"/>
    <cellStyle name="Normal 12 2 12 5 2" xfId="25224" xr:uid="{00000000-0005-0000-0000-00003F420000}"/>
    <cellStyle name="Normal 12 2 12 6" xfId="17949" xr:uid="{00000000-0005-0000-0000-000040420000}"/>
    <cellStyle name="Normal 12 2 12 7" xfId="31299" xr:uid="{00000000-0005-0000-0000-000041420000}"/>
    <cellStyle name="Normal 12 2 12 8" xfId="34639" xr:uid="{00000000-0005-0000-0000-000042420000}"/>
    <cellStyle name="Normal 12 2 13" xfId="14" xr:uid="{00000000-0005-0000-0000-000043420000}"/>
    <cellStyle name="Normal 12 2 13 10" xfId="37415" xr:uid="{00000000-0005-0000-0000-000044420000}"/>
    <cellStyle name="Normal 12 2 13 11" xfId="37894" xr:uid="{00000000-0005-0000-0000-000045420000}"/>
    <cellStyle name="Normal 12 2 13 2" xfId="8103" xr:uid="{00000000-0005-0000-0000-000046420000}"/>
    <cellStyle name="Normal 12 2 13 2 2" xfId="14592" xr:uid="{00000000-0005-0000-0000-000047420000}"/>
    <cellStyle name="Normal 12 2 13 2 2 2" xfId="27273" xr:uid="{00000000-0005-0000-0000-000048420000}"/>
    <cellStyle name="Normal 12 2 13 2 3" xfId="19369" xr:uid="{00000000-0005-0000-0000-000049420000}"/>
    <cellStyle name="Normal 12 2 13 2 4" xfId="32486" xr:uid="{00000000-0005-0000-0000-00004A420000}"/>
    <cellStyle name="Normal 12 2 13 2 5" xfId="35497" xr:uid="{00000000-0005-0000-0000-00004B420000}"/>
    <cellStyle name="Normal 12 2 13 3" xfId="9027" xr:uid="{00000000-0005-0000-0000-00004C420000}"/>
    <cellStyle name="Normal 12 2 13 3 2" xfId="15434" xr:uid="{00000000-0005-0000-0000-00004D420000}"/>
    <cellStyle name="Normal 12 2 13 3 2 2" xfId="28082" xr:uid="{00000000-0005-0000-0000-00004E420000}"/>
    <cellStyle name="Normal 12 2 13 3 3" xfId="23040" xr:uid="{00000000-0005-0000-0000-00004F420000}"/>
    <cellStyle name="Normal 12 2 13 4" xfId="7040" xr:uid="{00000000-0005-0000-0000-000050420000}"/>
    <cellStyle name="Normal 12 2 13 4 2" xfId="13577" xr:uid="{00000000-0005-0000-0000-000051420000}"/>
    <cellStyle name="Normal 12 2 13 4 2 2" xfId="26308" xr:uid="{00000000-0005-0000-0000-000052420000}"/>
    <cellStyle name="Normal 12 2 13 4 3" xfId="21767" xr:uid="{00000000-0005-0000-0000-000053420000}"/>
    <cellStyle name="Normal 12 2 13 5" xfId="12479" xr:uid="{00000000-0005-0000-0000-000054420000}"/>
    <cellStyle name="Normal 12 2 13 5 2" xfId="25225" xr:uid="{00000000-0005-0000-0000-000055420000}"/>
    <cellStyle name="Normal 12 2 13 6" xfId="17950" xr:uid="{00000000-0005-0000-0000-000056420000}"/>
    <cellStyle name="Normal 12 2 13 7" xfId="31300" xr:uid="{00000000-0005-0000-0000-000057420000}"/>
    <cellStyle name="Normal 12 2 13 8" xfId="34640" xr:uid="{00000000-0005-0000-0000-000058420000}"/>
    <cellStyle name="Normal 12 2 13 9" xfId="4805" xr:uid="{00000000-0005-0000-0000-000059420000}"/>
    <cellStyle name="Normal 12 2 14" xfId="4806" xr:uid="{00000000-0005-0000-0000-00005A420000}"/>
    <cellStyle name="Normal 12 2 14 2" xfId="8104" xr:uid="{00000000-0005-0000-0000-00005B420000}"/>
    <cellStyle name="Normal 12 2 14 2 2" xfId="14593" xr:uid="{00000000-0005-0000-0000-00005C420000}"/>
    <cellStyle name="Normal 12 2 14 2 2 2" xfId="27274" xr:uid="{00000000-0005-0000-0000-00005D420000}"/>
    <cellStyle name="Normal 12 2 14 2 3" xfId="19370" xr:uid="{00000000-0005-0000-0000-00005E420000}"/>
    <cellStyle name="Normal 12 2 14 2 4" xfId="32487" xr:uid="{00000000-0005-0000-0000-00005F420000}"/>
    <cellStyle name="Normal 12 2 14 2 5" xfId="35498" xr:uid="{00000000-0005-0000-0000-000060420000}"/>
    <cellStyle name="Normal 12 2 14 3" xfId="9028" xr:uid="{00000000-0005-0000-0000-000061420000}"/>
    <cellStyle name="Normal 12 2 14 3 2" xfId="15435" xr:uid="{00000000-0005-0000-0000-000062420000}"/>
    <cellStyle name="Normal 12 2 14 3 2 2" xfId="28083" xr:uid="{00000000-0005-0000-0000-000063420000}"/>
    <cellStyle name="Normal 12 2 14 3 3" xfId="23041" xr:uid="{00000000-0005-0000-0000-000064420000}"/>
    <cellStyle name="Normal 12 2 14 4" xfId="7041" xr:uid="{00000000-0005-0000-0000-000065420000}"/>
    <cellStyle name="Normal 12 2 14 4 2" xfId="13578" xr:uid="{00000000-0005-0000-0000-000066420000}"/>
    <cellStyle name="Normal 12 2 14 4 2 2" xfId="26309" xr:uid="{00000000-0005-0000-0000-000067420000}"/>
    <cellStyle name="Normal 12 2 14 4 3" xfId="21768" xr:uid="{00000000-0005-0000-0000-000068420000}"/>
    <cellStyle name="Normal 12 2 14 5" xfId="12480" xr:uid="{00000000-0005-0000-0000-000069420000}"/>
    <cellStyle name="Normal 12 2 14 5 2" xfId="25226" xr:uid="{00000000-0005-0000-0000-00006A420000}"/>
    <cellStyle name="Normal 12 2 14 6" xfId="17951" xr:uid="{00000000-0005-0000-0000-00006B420000}"/>
    <cellStyle name="Normal 12 2 14 7" xfId="31301" xr:uid="{00000000-0005-0000-0000-00006C420000}"/>
    <cellStyle name="Normal 12 2 14 8" xfId="34641" xr:uid="{00000000-0005-0000-0000-00006D420000}"/>
    <cellStyle name="Normal 12 2 15" xfId="4807" xr:uid="{00000000-0005-0000-0000-00006E420000}"/>
    <cellStyle name="Normal 12 2 15 2" xfId="8105" xr:uid="{00000000-0005-0000-0000-00006F420000}"/>
    <cellStyle name="Normal 12 2 15 2 2" xfId="14594" xr:uid="{00000000-0005-0000-0000-000070420000}"/>
    <cellStyle name="Normal 12 2 15 2 2 2" xfId="27275" xr:uid="{00000000-0005-0000-0000-000071420000}"/>
    <cellStyle name="Normal 12 2 15 2 3" xfId="19371" xr:uid="{00000000-0005-0000-0000-000072420000}"/>
    <cellStyle name="Normal 12 2 15 2 4" xfId="32488" xr:uid="{00000000-0005-0000-0000-000073420000}"/>
    <cellStyle name="Normal 12 2 15 2 5" xfId="35499" xr:uid="{00000000-0005-0000-0000-000074420000}"/>
    <cellStyle name="Normal 12 2 15 3" xfId="9029" xr:uid="{00000000-0005-0000-0000-000075420000}"/>
    <cellStyle name="Normal 12 2 15 3 2" xfId="15436" xr:uid="{00000000-0005-0000-0000-000076420000}"/>
    <cellStyle name="Normal 12 2 15 3 2 2" xfId="28084" xr:uid="{00000000-0005-0000-0000-000077420000}"/>
    <cellStyle name="Normal 12 2 15 3 3" xfId="23042" xr:uid="{00000000-0005-0000-0000-000078420000}"/>
    <cellStyle name="Normal 12 2 15 4" xfId="7042" xr:uid="{00000000-0005-0000-0000-000079420000}"/>
    <cellStyle name="Normal 12 2 15 4 2" xfId="13579" xr:uid="{00000000-0005-0000-0000-00007A420000}"/>
    <cellStyle name="Normal 12 2 15 4 2 2" xfId="26310" xr:uid="{00000000-0005-0000-0000-00007B420000}"/>
    <cellStyle name="Normal 12 2 15 4 3" xfId="21769" xr:uid="{00000000-0005-0000-0000-00007C420000}"/>
    <cellStyle name="Normal 12 2 15 5" xfId="12481" xr:uid="{00000000-0005-0000-0000-00007D420000}"/>
    <cellStyle name="Normal 12 2 15 5 2" xfId="25227" xr:uid="{00000000-0005-0000-0000-00007E420000}"/>
    <cellStyle name="Normal 12 2 15 6" xfId="17952" xr:uid="{00000000-0005-0000-0000-00007F420000}"/>
    <cellStyle name="Normal 12 2 15 7" xfId="31302" xr:uid="{00000000-0005-0000-0000-000080420000}"/>
    <cellStyle name="Normal 12 2 15 8" xfId="34642" xr:uid="{00000000-0005-0000-0000-000081420000}"/>
    <cellStyle name="Normal 12 2 16" xfId="4808" xr:uid="{00000000-0005-0000-0000-000082420000}"/>
    <cellStyle name="Normal 12 2 16 2" xfId="8106" xr:uid="{00000000-0005-0000-0000-000083420000}"/>
    <cellStyle name="Normal 12 2 16 2 2" xfId="14595" xr:uid="{00000000-0005-0000-0000-000084420000}"/>
    <cellStyle name="Normal 12 2 16 2 2 2" xfId="27276" xr:uid="{00000000-0005-0000-0000-000085420000}"/>
    <cellStyle name="Normal 12 2 16 2 3" xfId="19372" xr:uid="{00000000-0005-0000-0000-000086420000}"/>
    <cellStyle name="Normal 12 2 16 2 4" xfId="32489" xr:uid="{00000000-0005-0000-0000-000087420000}"/>
    <cellStyle name="Normal 12 2 16 2 5" xfId="35500" xr:uid="{00000000-0005-0000-0000-000088420000}"/>
    <cellStyle name="Normal 12 2 16 3" xfId="9030" xr:uid="{00000000-0005-0000-0000-000089420000}"/>
    <cellStyle name="Normal 12 2 16 3 2" xfId="15437" xr:uid="{00000000-0005-0000-0000-00008A420000}"/>
    <cellStyle name="Normal 12 2 16 3 2 2" xfId="28085" xr:uid="{00000000-0005-0000-0000-00008B420000}"/>
    <cellStyle name="Normal 12 2 16 3 3" xfId="23043" xr:uid="{00000000-0005-0000-0000-00008C420000}"/>
    <cellStyle name="Normal 12 2 16 4" xfId="7043" xr:uid="{00000000-0005-0000-0000-00008D420000}"/>
    <cellStyle name="Normal 12 2 16 4 2" xfId="13580" xr:uid="{00000000-0005-0000-0000-00008E420000}"/>
    <cellStyle name="Normal 12 2 16 4 2 2" xfId="26311" xr:uid="{00000000-0005-0000-0000-00008F420000}"/>
    <cellStyle name="Normal 12 2 16 4 3" xfId="21770" xr:uid="{00000000-0005-0000-0000-000090420000}"/>
    <cellStyle name="Normal 12 2 16 5" xfId="12482" xr:uid="{00000000-0005-0000-0000-000091420000}"/>
    <cellStyle name="Normal 12 2 16 5 2" xfId="25228" xr:uid="{00000000-0005-0000-0000-000092420000}"/>
    <cellStyle name="Normal 12 2 16 6" xfId="17953" xr:uid="{00000000-0005-0000-0000-000093420000}"/>
    <cellStyle name="Normal 12 2 16 7" xfId="31303" xr:uid="{00000000-0005-0000-0000-000094420000}"/>
    <cellStyle name="Normal 12 2 16 8" xfId="34643" xr:uid="{00000000-0005-0000-0000-000095420000}"/>
    <cellStyle name="Normal 12 2 17" xfId="4809" xr:uid="{00000000-0005-0000-0000-000096420000}"/>
    <cellStyle name="Normal 12 2 17 2" xfId="8107" xr:uid="{00000000-0005-0000-0000-000097420000}"/>
    <cellStyle name="Normal 12 2 17 2 2" xfId="14596" xr:uid="{00000000-0005-0000-0000-000098420000}"/>
    <cellStyle name="Normal 12 2 17 2 2 2" xfId="27277" xr:uid="{00000000-0005-0000-0000-000099420000}"/>
    <cellStyle name="Normal 12 2 17 2 3" xfId="19373" xr:uid="{00000000-0005-0000-0000-00009A420000}"/>
    <cellStyle name="Normal 12 2 17 2 4" xfId="32490" xr:uid="{00000000-0005-0000-0000-00009B420000}"/>
    <cellStyle name="Normal 12 2 17 2 5" xfId="35501" xr:uid="{00000000-0005-0000-0000-00009C420000}"/>
    <cellStyle name="Normal 12 2 17 3" xfId="9031" xr:uid="{00000000-0005-0000-0000-00009D420000}"/>
    <cellStyle name="Normal 12 2 17 3 2" xfId="15438" xr:uid="{00000000-0005-0000-0000-00009E420000}"/>
    <cellStyle name="Normal 12 2 17 3 2 2" xfId="28086" xr:uid="{00000000-0005-0000-0000-00009F420000}"/>
    <cellStyle name="Normal 12 2 17 3 3" xfId="23044" xr:uid="{00000000-0005-0000-0000-0000A0420000}"/>
    <cellStyle name="Normal 12 2 17 4" xfId="7044" xr:uid="{00000000-0005-0000-0000-0000A1420000}"/>
    <cellStyle name="Normal 12 2 17 4 2" xfId="13581" xr:uid="{00000000-0005-0000-0000-0000A2420000}"/>
    <cellStyle name="Normal 12 2 17 4 2 2" xfId="26312" xr:uid="{00000000-0005-0000-0000-0000A3420000}"/>
    <cellStyle name="Normal 12 2 17 4 3" xfId="21771" xr:uid="{00000000-0005-0000-0000-0000A4420000}"/>
    <cellStyle name="Normal 12 2 17 5" xfId="12483" xr:uid="{00000000-0005-0000-0000-0000A5420000}"/>
    <cellStyle name="Normal 12 2 17 5 2" xfId="25229" xr:uid="{00000000-0005-0000-0000-0000A6420000}"/>
    <cellStyle name="Normal 12 2 17 6" xfId="17954" xr:uid="{00000000-0005-0000-0000-0000A7420000}"/>
    <cellStyle name="Normal 12 2 17 7" xfId="31304" xr:uid="{00000000-0005-0000-0000-0000A8420000}"/>
    <cellStyle name="Normal 12 2 17 8" xfId="34644" xr:uid="{00000000-0005-0000-0000-0000A9420000}"/>
    <cellStyle name="Normal 12 2 18" xfId="4810" xr:uid="{00000000-0005-0000-0000-0000AA420000}"/>
    <cellStyle name="Normal 12 2 18 2" xfId="8108" xr:uid="{00000000-0005-0000-0000-0000AB420000}"/>
    <cellStyle name="Normal 12 2 18 2 2" xfId="14597" xr:uid="{00000000-0005-0000-0000-0000AC420000}"/>
    <cellStyle name="Normal 12 2 18 2 2 2" xfId="27278" xr:uid="{00000000-0005-0000-0000-0000AD420000}"/>
    <cellStyle name="Normal 12 2 18 2 3" xfId="19374" xr:uid="{00000000-0005-0000-0000-0000AE420000}"/>
    <cellStyle name="Normal 12 2 18 2 4" xfId="32491" xr:uid="{00000000-0005-0000-0000-0000AF420000}"/>
    <cellStyle name="Normal 12 2 18 2 5" xfId="35502" xr:uid="{00000000-0005-0000-0000-0000B0420000}"/>
    <cellStyle name="Normal 12 2 18 3" xfId="9032" xr:uid="{00000000-0005-0000-0000-0000B1420000}"/>
    <cellStyle name="Normal 12 2 18 3 2" xfId="15439" xr:uid="{00000000-0005-0000-0000-0000B2420000}"/>
    <cellStyle name="Normal 12 2 18 3 2 2" xfId="28087" xr:uid="{00000000-0005-0000-0000-0000B3420000}"/>
    <cellStyle name="Normal 12 2 18 3 3" xfId="23045" xr:uid="{00000000-0005-0000-0000-0000B4420000}"/>
    <cellStyle name="Normal 12 2 18 4" xfId="7045" xr:uid="{00000000-0005-0000-0000-0000B5420000}"/>
    <cellStyle name="Normal 12 2 18 4 2" xfId="13582" xr:uid="{00000000-0005-0000-0000-0000B6420000}"/>
    <cellStyle name="Normal 12 2 18 4 2 2" xfId="26313" xr:uid="{00000000-0005-0000-0000-0000B7420000}"/>
    <cellStyle name="Normal 12 2 18 4 3" xfId="21772" xr:uid="{00000000-0005-0000-0000-0000B8420000}"/>
    <cellStyle name="Normal 12 2 18 5" xfId="12484" xr:uid="{00000000-0005-0000-0000-0000B9420000}"/>
    <cellStyle name="Normal 12 2 18 5 2" xfId="25230" xr:uid="{00000000-0005-0000-0000-0000BA420000}"/>
    <cellStyle name="Normal 12 2 18 6" xfId="17955" xr:uid="{00000000-0005-0000-0000-0000BB420000}"/>
    <cellStyle name="Normal 12 2 18 7" xfId="31305" xr:uid="{00000000-0005-0000-0000-0000BC420000}"/>
    <cellStyle name="Normal 12 2 18 8" xfId="34645" xr:uid="{00000000-0005-0000-0000-0000BD420000}"/>
    <cellStyle name="Normal 12 2 19" xfId="4811" xr:uid="{00000000-0005-0000-0000-0000BE420000}"/>
    <cellStyle name="Normal 12 2 19 2" xfId="8109" xr:uid="{00000000-0005-0000-0000-0000BF420000}"/>
    <cellStyle name="Normal 12 2 19 2 2" xfId="14598" xr:uid="{00000000-0005-0000-0000-0000C0420000}"/>
    <cellStyle name="Normal 12 2 19 2 2 2" xfId="27279" xr:uid="{00000000-0005-0000-0000-0000C1420000}"/>
    <cellStyle name="Normal 12 2 19 2 3" xfId="19375" xr:uid="{00000000-0005-0000-0000-0000C2420000}"/>
    <cellStyle name="Normal 12 2 19 2 4" xfId="32492" xr:uid="{00000000-0005-0000-0000-0000C3420000}"/>
    <cellStyle name="Normal 12 2 19 2 5" xfId="35503" xr:uid="{00000000-0005-0000-0000-0000C4420000}"/>
    <cellStyle name="Normal 12 2 19 3" xfId="9033" xr:uid="{00000000-0005-0000-0000-0000C5420000}"/>
    <cellStyle name="Normal 12 2 19 3 2" xfId="15440" xr:uid="{00000000-0005-0000-0000-0000C6420000}"/>
    <cellStyle name="Normal 12 2 19 3 2 2" xfId="28088" xr:uid="{00000000-0005-0000-0000-0000C7420000}"/>
    <cellStyle name="Normal 12 2 19 3 3" xfId="23046" xr:uid="{00000000-0005-0000-0000-0000C8420000}"/>
    <cellStyle name="Normal 12 2 19 4" xfId="7046" xr:uid="{00000000-0005-0000-0000-0000C9420000}"/>
    <cellStyle name="Normal 12 2 19 4 2" xfId="13583" xr:uid="{00000000-0005-0000-0000-0000CA420000}"/>
    <cellStyle name="Normal 12 2 19 4 2 2" xfId="26314" xr:uid="{00000000-0005-0000-0000-0000CB420000}"/>
    <cellStyle name="Normal 12 2 19 4 3" xfId="21773" xr:uid="{00000000-0005-0000-0000-0000CC420000}"/>
    <cellStyle name="Normal 12 2 19 5" xfId="12485" xr:uid="{00000000-0005-0000-0000-0000CD420000}"/>
    <cellStyle name="Normal 12 2 19 5 2" xfId="25231" xr:uid="{00000000-0005-0000-0000-0000CE420000}"/>
    <cellStyle name="Normal 12 2 19 6" xfId="17956" xr:uid="{00000000-0005-0000-0000-0000CF420000}"/>
    <cellStyle name="Normal 12 2 19 7" xfId="31306" xr:uid="{00000000-0005-0000-0000-0000D0420000}"/>
    <cellStyle name="Normal 12 2 19 8" xfId="34646" xr:uid="{00000000-0005-0000-0000-0000D1420000}"/>
    <cellStyle name="Normal 12 2 2" xfId="1545" xr:uid="{00000000-0005-0000-0000-0000D2420000}"/>
    <cellStyle name="Normal 12 2 2 2" xfId="1546" xr:uid="{00000000-0005-0000-0000-0000D3420000}"/>
    <cellStyle name="Normal 12 2 2 2 2" xfId="1547" xr:uid="{00000000-0005-0000-0000-0000D4420000}"/>
    <cellStyle name="Normal 12 2 2 2 2 2" xfId="16541" xr:uid="{00000000-0005-0000-0000-0000D5420000}"/>
    <cellStyle name="Normal 12 2 2 2 2 2 2" xfId="29080" xr:uid="{00000000-0005-0000-0000-0000D6420000}"/>
    <cellStyle name="Normal 12 2 2 2 2 3" xfId="23988" xr:uid="{00000000-0005-0000-0000-0000D7420000}"/>
    <cellStyle name="Normal 12 2 2 2 2 4" xfId="11138" xr:uid="{00000000-0005-0000-0000-0000D8420000}"/>
    <cellStyle name="Normal 12 2 2 2 3" xfId="10522" xr:uid="{00000000-0005-0000-0000-0000D9420000}"/>
    <cellStyle name="Normal 12 2 2 2 3 2" xfId="16174" xr:uid="{00000000-0005-0000-0000-0000DA420000}"/>
    <cellStyle name="Normal 12 2 2 2 3 2 2" xfId="28796" xr:uid="{00000000-0005-0000-0000-0000DB420000}"/>
    <cellStyle name="Normal 12 2 2 2 3 3" xfId="23747" xr:uid="{00000000-0005-0000-0000-0000DC420000}"/>
    <cellStyle name="Normal 12 2 2 2 4" xfId="14599" xr:uid="{00000000-0005-0000-0000-0000DD420000}"/>
    <cellStyle name="Normal 12 2 2 2 4 2" xfId="27280" xr:uid="{00000000-0005-0000-0000-0000DE420000}"/>
    <cellStyle name="Normal 12 2 2 2 5" xfId="18798" xr:uid="{00000000-0005-0000-0000-0000DF420000}"/>
    <cellStyle name="Normal 12 2 2 2 6" xfId="22576" xr:uid="{00000000-0005-0000-0000-0000E0420000}"/>
    <cellStyle name="Normal 12 2 2 2 7" xfId="8110" xr:uid="{00000000-0005-0000-0000-0000E1420000}"/>
    <cellStyle name="Normal 12 2 2 3" xfId="1548" xr:uid="{00000000-0005-0000-0000-0000E2420000}"/>
    <cellStyle name="Normal 12 2 2 3 2" xfId="10878" xr:uid="{00000000-0005-0000-0000-0000E3420000}"/>
    <cellStyle name="Normal 12 2 2 3 2 2" xfId="16374" xr:uid="{00000000-0005-0000-0000-0000E4420000}"/>
    <cellStyle name="Normal 12 2 2 3 2 2 2" xfId="28916" xr:uid="{00000000-0005-0000-0000-0000E5420000}"/>
    <cellStyle name="Normal 12 2 2 3 2 3" xfId="19376" xr:uid="{00000000-0005-0000-0000-0000E6420000}"/>
    <cellStyle name="Normal 12 2 2 3 2 4" xfId="32493" xr:uid="{00000000-0005-0000-0000-0000E7420000}"/>
    <cellStyle name="Normal 12 2 2 3 2 5" xfId="35504" xr:uid="{00000000-0005-0000-0000-0000E8420000}"/>
    <cellStyle name="Normal 12 2 2 3 3" xfId="15441" xr:uid="{00000000-0005-0000-0000-0000E9420000}"/>
    <cellStyle name="Normal 12 2 2 3 3 2" xfId="28089" xr:uid="{00000000-0005-0000-0000-0000EA420000}"/>
    <cellStyle name="Normal 12 2 2 3 4" xfId="17957" xr:uid="{00000000-0005-0000-0000-0000EB420000}"/>
    <cellStyle name="Normal 12 2 2 3 5" xfId="31307" xr:uid="{00000000-0005-0000-0000-0000EC420000}"/>
    <cellStyle name="Normal 12 2 2 3 6" xfId="34647" xr:uid="{00000000-0005-0000-0000-0000ED420000}"/>
    <cellStyle name="Normal 12 2 2 3 7" xfId="9034" xr:uid="{00000000-0005-0000-0000-0000EE420000}"/>
    <cellStyle name="Normal 12 2 2 4" xfId="10472" xr:uid="{00000000-0005-0000-0000-0000EF420000}"/>
    <cellStyle name="Normal 12 2 2 5" xfId="11286" xr:uid="{00000000-0005-0000-0000-0000F0420000}"/>
    <cellStyle name="Normal 12 2 2 5 2" xfId="16626" xr:uid="{00000000-0005-0000-0000-0000F1420000}"/>
    <cellStyle name="Normal 12 2 2 5 2 2" xfId="29162" xr:uid="{00000000-0005-0000-0000-0000F2420000}"/>
    <cellStyle name="Normal 12 2 2 5 3" xfId="24070" xr:uid="{00000000-0005-0000-0000-0000F3420000}"/>
    <cellStyle name="Normal 12 2 2 6" xfId="7047" xr:uid="{00000000-0005-0000-0000-0000F4420000}"/>
    <cellStyle name="Normal 12 2 2 6 2" xfId="13584" xr:uid="{00000000-0005-0000-0000-0000F5420000}"/>
    <cellStyle name="Normal 12 2 2 6 2 2" xfId="26315" xr:uid="{00000000-0005-0000-0000-0000F6420000}"/>
    <cellStyle name="Normal 12 2 2 6 3" xfId="21774" xr:uid="{00000000-0005-0000-0000-0000F7420000}"/>
    <cellStyle name="Normal 12 2 2 7" xfId="12486" xr:uid="{00000000-0005-0000-0000-0000F8420000}"/>
    <cellStyle name="Normal 12 2 2 7 2" xfId="25232" xr:uid="{00000000-0005-0000-0000-0000F9420000}"/>
    <cellStyle name="Normal 12 2 2 8" xfId="4812" xr:uid="{00000000-0005-0000-0000-0000FA420000}"/>
    <cellStyle name="Normal 12 2 20" xfId="6322" xr:uid="{00000000-0005-0000-0000-0000FB420000}"/>
    <cellStyle name="Normal 12 2 20 2" xfId="19365" xr:uid="{00000000-0005-0000-0000-0000FC420000}"/>
    <cellStyle name="Normal 12 2 20 2 2" xfId="32482" xr:uid="{00000000-0005-0000-0000-0000FD420000}"/>
    <cellStyle name="Normal 12 2 20 2 3" xfId="35493" xr:uid="{00000000-0005-0000-0000-0000FE420000}"/>
    <cellStyle name="Normal 12 2 20 3" xfId="17946" xr:uid="{00000000-0005-0000-0000-0000FF420000}"/>
    <cellStyle name="Normal 12 2 20 4" xfId="31296" xr:uid="{00000000-0005-0000-0000-000000430000}"/>
    <cellStyle name="Normal 12 2 20 5" xfId="34636" xr:uid="{00000000-0005-0000-0000-000001430000}"/>
    <cellStyle name="Normal 12 2 21" xfId="8099" xr:uid="{00000000-0005-0000-0000-000002430000}"/>
    <cellStyle name="Normal 12 2 21 2" xfId="14588" xr:uid="{00000000-0005-0000-0000-000003430000}"/>
    <cellStyle name="Normal 12 2 21 2 2" xfId="27269" xr:uid="{00000000-0005-0000-0000-000004430000}"/>
    <cellStyle name="Normal 12 2 21 3" xfId="19074" xr:uid="{00000000-0005-0000-0000-000005430000}"/>
    <cellStyle name="Normal 12 2 21 4" xfId="32196" xr:uid="{00000000-0005-0000-0000-000006430000}"/>
    <cellStyle name="Normal 12 2 21 5" xfId="35215" xr:uid="{00000000-0005-0000-0000-000007430000}"/>
    <cellStyle name="Normal 12 2 22" xfId="9023" xr:uid="{00000000-0005-0000-0000-000008430000}"/>
    <cellStyle name="Normal 12 2 22 2" xfId="15430" xr:uid="{00000000-0005-0000-0000-000009430000}"/>
    <cellStyle name="Normal 12 2 22 2 2" xfId="28078" xr:uid="{00000000-0005-0000-0000-00000A430000}"/>
    <cellStyle name="Normal 12 2 22 3" xfId="18954" xr:uid="{00000000-0005-0000-0000-00000B430000}"/>
    <cellStyle name="Normal 12 2 22 4" xfId="32135" xr:uid="{00000000-0005-0000-0000-00000C430000}"/>
    <cellStyle name="Normal 12 2 22 5" xfId="35155" xr:uid="{00000000-0005-0000-0000-00000D430000}"/>
    <cellStyle name="Normal 12 2 23" xfId="9981" xr:uid="{00000000-0005-0000-0000-00000E430000}"/>
    <cellStyle name="Normal 12 2 23 2" xfId="15983" xr:uid="{00000000-0005-0000-0000-00000F430000}"/>
    <cellStyle name="Normal 12 2 23 2 2" xfId="28619" xr:uid="{00000000-0005-0000-0000-000010430000}"/>
    <cellStyle name="Normal 12 2 23 3" xfId="19936" xr:uid="{00000000-0005-0000-0000-000011430000}"/>
    <cellStyle name="Normal 12 2 23 4" xfId="33123" xr:uid="{00000000-0005-0000-0000-000012430000}"/>
    <cellStyle name="Normal 12 2 23 5" xfId="36000" xr:uid="{00000000-0005-0000-0000-000013430000}"/>
    <cellStyle name="Normal 12 2 24" xfId="7036" xr:uid="{00000000-0005-0000-0000-000014430000}"/>
    <cellStyle name="Normal 12 2 24 2" xfId="13573" xr:uid="{00000000-0005-0000-0000-000015430000}"/>
    <cellStyle name="Normal 12 2 24 2 2" xfId="26304" xr:uid="{00000000-0005-0000-0000-000016430000}"/>
    <cellStyle name="Normal 12 2 24 3" xfId="21763" xr:uid="{00000000-0005-0000-0000-000017430000}"/>
    <cellStyle name="Normal 12 2 25" xfId="12475" xr:uid="{00000000-0005-0000-0000-000018430000}"/>
    <cellStyle name="Normal 12 2 25 2" xfId="25221" xr:uid="{00000000-0005-0000-0000-000019430000}"/>
    <cellStyle name="Normal 12 2 26" xfId="17455" xr:uid="{00000000-0005-0000-0000-00001A430000}"/>
    <cellStyle name="Normal 12 2 27" xfId="30690" xr:uid="{00000000-0005-0000-0000-00001B430000}"/>
    <cellStyle name="Normal 12 2 28" xfId="34323" xr:uid="{00000000-0005-0000-0000-00001C430000}"/>
    <cellStyle name="Normal 12 2 29" xfId="4801" xr:uid="{00000000-0005-0000-0000-00001D430000}"/>
    <cellStyle name="Normal 12 2 3" xfId="1549" xr:uid="{00000000-0005-0000-0000-00001E430000}"/>
    <cellStyle name="Normal 12 2 3 10" xfId="4813" xr:uid="{00000000-0005-0000-0000-00001F430000}"/>
    <cellStyle name="Normal 12 2 3 2" xfId="1550" xr:uid="{00000000-0005-0000-0000-000020430000}"/>
    <cellStyle name="Normal 12 2 3 2 2" xfId="11157" xr:uid="{00000000-0005-0000-0000-000021430000}"/>
    <cellStyle name="Normal 12 2 3 2 2 2" xfId="16553" xr:uid="{00000000-0005-0000-0000-000022430000}"/>
    <cellStyle name="Normal 12 2 3 2 2 2 2" xfId="29092" xr:uid="{00000000-0005-0000-0000-000023430000}"/>
    <cellStyle name="Normal 12 2 3 2 2 3" xfId="20455" xr:uid="{00000000-0005-0000-0000-000024430000}"/>
    <cellStyle name="Normal 12 2 3 2 2 4" xfId="33708" xr:uid="{00000000-0005-0000-0000-000025430000}"/>
    <cellStyle name="Normal 12 2 3 2 2 5" xfId="36495" xr:uid="{00000000-0005-0000-0000-000026430000}"/>
    <cellStyle name="Normal 12 2 3 2 3" xfId="14600" xr:uid="{00000000-0005-0000-0000-000027430000}"/>
    <cellStyle name="Normal 12 2 3 2 3 2" xfId="20156" xr:uid="{00000000-0005-0000-0000-000028430000}"/>
    <cellStyle name="Normal 12 2 3 2 3 3" xfId="33413" xr:uid="{00000000-0005-0000-0000-000029430000}"/>
    <cellStyle name="Normal 12 2 3 2 3 4" xfId="36201" xr:uid="{00000000-0005-0000-0000-00002A430000}"/>
    <cellStyle name="Normal 12 2 3 2 4" xfId="19377" xr:uid="{00000000-0005-0000-0000-00002B430000}"/>
    <cellStyle name="Normal 12 2 3 2 5" xfId="32494" xr:uid="{00000000-0005-0000-0000-00002C430000}"/>
    <cellStyle name="Normal 12 2 3 2 6" xfId="35505" xr:uid="{00000000-0005-0000-0000-00002D430000}"/>
    <cellStyle name="Normal 12 2 3 2 7" xfId="8111" xr:uid="{00000000-0005-0000-0000-00002E430000}"/>
    <cellStyle name="Normal 12 2 3 3" xfId="9035" xr:uid="{00000000-0005-0000-0000-00002F430000}"/>
    <cellStyle name="Normal 12 2 3 3 2" xfId="15442" xr:uid="{00000000-0005-0000-0000-000030430000}"/>
    <cellStyle name="Normal 12 2 3 3 2 2" xfId="28090" xr:uid="{00000000-0005-0000-0000-000031430000}"/>
    <cellStyle name="Normal 12 2 3 3 3" xfId="20308" xr:uid="{00000000-0005-0000-0000-000032430000}"/>
    <cellStyle name="Normal 12 2 3 3 4" xfId="33562" xr:uid="{00000000-0005-0000-0000-000033430000}"/>
    <cellStyle name="Normal 12 2 3 3 5" xfId="36349" xr:uid="{00000000-0005-0000-0000-000034430000}"/>
    <cellStyle name="Normal 12 2 3 4" xfId="10699" xr:uid="{00000000-0005-0000-0000-000035430000}"/>
    <cellStyle name="Normal 12 2 3 4 2" xfId="16244" xr:uid="{00000000-0005-0000-0000-000036430000}"/>
    <cellStyle name="Normal 12 2 3 4 2 2" xfId="28846" xr:uid="{00000000-0005-0000-0000-000037430000}"/>
    <cellStyle name="Normal 12 2 3 4 3" xfId="20000" xr:uid="{00000000-0005-0000-0000-000038430000}"/>
    <cellStyle name="Normal 12 2 3 4 4" xfId="33264" xr:uid="{00000000-0005-0000-0000-000039430000}"/>
    <cellStyle name="Normal 12 2 3 4 5" xfId="36056" xr:uid="{00000000-0005-0000-0000-00003A430000}"/>
    <cellStyle name="Normal 12 2 3 5" xfId="7048" xr:uid="{00000000-0005-0000-0000-00003B430000}"/>
    <cellStyle name="Normal 12 2 3 5 2" xfId="13585" xr:uid="{00000000-0005-0000-0000-00003C430000}"/>
    <cellStyle name="Normal 12 2 3 5 2 2" xfId="26316" xr:uid="{00000000-0005-0000-0000-00003D430000}"/>
    <cellStyle name="Normal 12 2 3 5 3" xfId="21775" xr:uid="{00000000-0005-0000-0000-00003E430000}"/>
    <cellStyle name="Normal 12 2 3 6" xfId="12487" xr:uid="{00000000-0005-0000-0000-00003F430000}"/>
    <cellStyle name="Normal 12 2 3 6 2" xfId="25233" xr:uid="{00000000-0005-0000-0000-000040430000}"/>
    <cellStyle name="Normal 12 2 3 7" xfId="17958" xr:uid="{00000000-0005-0000-0000-000041430000}"/>
    <cellStyle name="Normal 12 2 3 8" xfId="31308" xr:uid="{00000000-0005-0000-0000-000042430000}"/>
    <cellStyle name="Normal 12 2 3 9" xfId="34648" xr:uid="{00000000-0005-0000-0000-000043430000}"/>
    <cellStyle name="Normal 12 2 30" xfId="37715" xr:uid="{00000000-0005-0000-0000-000044430000}"/>
    <cellStyle name="Normal 12 2 31" xfId="37995" xr:uid="{00000000-0005-0000-0000-000045430000}"/>
    <cellStyle name="Normal 12 2 4" xfId="1551" xr:uid="{00000000-0005-0000-0000-000046430000}"/>
    <cellStyle name="Normal 12 2 4 10" xfId="4814" xr:uid="{00000000-0005-0000-0000-000047430000}"/>
    <cellStyle name="Normal 12 2 4 2" xfId="8112" xr:uid="{00000000-0005-0000-0000-000048430000}"/>
    <cellStyle name="Normal 12 2 4 2 2" xfId="14601" xr:uid="{00000000-0005-0000-0000-000049430000}"/>
    <cellStyle name="Normal 12 2 4 2 2 2" xfId="20401" xr:uid="{00000000-0005-0000-0000-00004A430000}"/>
    <cellStyle name="Normal 12 2 4 2 2 3" xfId="33654" xr:uid="{00000000-0005-0000-0000-00004B430000}"/>
    <cellStyle name="Normal 12 2 4 2 2 4" xfId="36441" xr:uid="{00000000-0005-0000-0000-00004C430000}"/>
    <cellStyle name="Normal 12 2 4 2 3" xfId="19378" xr:uid="{00000000-0005-0000-0000-00004D430000}"/>
    <cellStyle name="Normal 12 2 4 2 4" xfId="32495" xr:uid="{00000000-0005-0000-0000-00004E430000}"/>
    <cellStyle name="Normal 12 2 4 2 5" xfId="35506" xr:uid="{00000000-0005-0000-0000-00004F430000}"/>
    <cellStyle name="Normal 12 2 4 3" xfId="9036" xr:uid="{00000000-0005-0000-0000-000050430000}"/>
    <cellStyle name="Normal 12 2 4 3 2" xfId="15443" xr:uid="{00000000-0005-0000-0000-000051430000}"/>
    <cellStyle name="Normal 12 2 4 3 2 2" xfId="28091" xr:uid="{00000000-0005-0000-0000-000052430000}"/>
    <cellStyle name="Normal 12 2 4 3 3" xfId="20102" xr:uid="{00000000-0005-0000-0000-000053430000}"/>
    <cellStyle name="Normal 12 2 4 3 4" xfId="33359" xr:uid="{00000000-0005-0000-0000-000054430000}"/>
    <cellStyle name="Normal 12 2 4 3 5" xfId="36147" xr:uid="{00000000-0005-0000-0000-000055430000}"/>
    <cellStyle name="Normal 12 2 4 4" xfId="11062" xr:uid="{00000000-0005-0000-0000-000056430000}"/>
    <cellStyle name="Normal 12 2 4 4 2" xfId="16496" xr:uid="{00000000-0005-0000-0000-000057430000}"/>
    <cellStyle name="Normal 12 2 4 4 2 2" xfId="29036" xr:uid="{00000000-0005-0000-0000-000058430000}"/>
    <cellStyle name="Normal 12 2 4 4 3" xfId="23946" xr:uid="{00000000-0005-0000-0000-000059430000}"/>
    <cellStyle name="Normal 12 2 4 5" xfId="7049" xr:uid="{00000000-0005-0000-0000-00005A430000}"/>
    <cellStyle name="Normal 12 2 4 5 2" xfId="13586" xr:uid="{00000000-0005-0000-0000-00005B430000}"/>
    <cellStyle name="Normal 12 2 4 5 2 2" xfId="26317" xr:uid="{00000000-0005-0000-0000-00005C430000}"/>
    <cellStyle name="Normal 12 2 4 5 3" xfId="21776" xr:uid="{00000000-0005-0000-0000-00005D430000}"/>
    <cellStyle name="Normal 12 2 4 6" xfId="12488" xr:uid="{00000000-0005-0000-0000-00005E430000}"/>
    <cellStyle name="Normal 12 2 4 6 2" xfId="25234" xr:uid="{00000000-0005-0000-0000-00005F430000}"/>
    <cellStyle name="Normal 12 2 4 7" xfId="17959" xr:uid="{00000000-0005-0000-0000-000060430000}"/>
    <cellStyle name="Normal 12 2 4 8" xfId="31309" xr:uid="{00000000-0005-0000-0000-000061430000}"/>
    <cellStyle name="Normal 12 2 4 9" xfId="34649" xr:uid="{00000000-0005-0000-0000-000062430000}"/>
    <cellStyle name="Normal 12 2 5" xfId="1544" xr:uid="{00000000-0005-0000-0000-000063430000}"/>
    <cellStyle name="Normal 12 2 5 10" xfId="4815" xr:uid="{00000000-0005-0000-0000-000064430000}"/>
    <cellStyle name="Normal 12 2 5 2" xfId="8113" xr:uid="{00000000-0005-0000-0000-000065430000}"/>
    <cellStyle name="Normal 12 2 5 2 2" xfId="14602" xr:uid="{00000000-0005-0000-0000-000066430000}"/>
    <cellStyle name="Normal 12 2 5 2 2 2" xfId="27281" xr:uid="{00000000-0005-0000-0000-000067430000}"/>
    <cellStyle name="Normal 12 2 5 2 3" xfId="19379" xr:uid="{00000000-0005-0000-0000-000068430000}"/>
    <cellStyle name="Normal 12 2 5 2 4" xfId="32496" xr:uid="{00000000-0005-0000-0000-000069430000}"/>
    <cellStyle name="Normal 12 2 5 2 5" xfId="35507" xr:uid="{00000000-0005-0000-0000-00006A430000}"/>
    <cellStyle name="Normal 12 2 5 3" xfId="9037" xr:uid="{00000000-0005-0000-0000-00006B430000}"/>
    <cellStyle name="Normal 12 2 5 3 2" xfId="15444" xr:uid="{00000000-0005-0000-0000-00006C430000}"/>
    <cellStyle name="Normal 12 2 5 3 2 2" xfId="28092" xr:uid="{00000000-0005-0000-0000-00006D430000}"/>
    <cellStyle name="Normal 12 2 5 3 3" xfId="20254" xr:uid="{00000000-0005-0000-0000-00006E430000}"/>
    <cellStyle name="Normal 12 2 5 3 4" xfId="33508" xr:uid="{00000000-0005-0000-0000-00006F430000}"/>
    <cellStyle name="Normal 12 2 5 3 5" xfId="36295" xr:uid="{00000000-0005-0000-0000-000070430000}"/>
    <cellStyle name="Normal 12 2 5 4" xfId="11081" xr:uid="{00000000-0005-0000-0000-000071430000}"/>
    <cellStyle name="Normal 12 2 5 5" xfId="7050" xr:uid="{00000000-0005-0000-0000-000072430000}"/>
    <cellStyle name="Normal 12 2 5 5 2" xfId="13587" xr:uid="{00000000-0005-0000-0000-000073430000}"/>
    <cellStyle name="Normal 12 2 5 5 2 2" xfId="26318" xr:uid="{00000000-0005-0000-0000-000074430000}"/>
    <cellStyle name="Normal 12 2 5 5 3" xfId="21777" xr:uid="{00000000-0005-0000-0000-000075430000}"/>
    <cellStyle name="Normal 12 2 5 6" xfId="12489" xr:uid="{00000000-0005-0000-0000-000076430000}"/>
    <cellStyle name="Normal 12 2 5 6 2" xfId="25235" xr:uid="{00000000-0005-0000-0000-000077430000}"/>
    <cellStyle name="Normal 12 2 5 7" xfId="17960" xr:uid="{00000000-0005-0000-0000-000078430000}"/>
    <cellStyle name="Normal 12 2 5 8" xfId="31310" xr:uid="{00000000-0005-0000-0000-000079430000}"/>
    <cellStyle name="Normal 12 2 5 9" xfId="34650" xr:uid="{00000000-0005-0000-0000-00007A430000}"/>
    <cellStyle name="Normal 12 2 6" xfId="4816" xr:uid="{00000000-0005-0000-0000-00007B430000}"/>
    <cellStyle name="Normal 12 2 6 2" xfId="8114" xr:uid="{00000000-0005-0000-0000-00007C430000}"/>
    <cellStyle name="Normal 12 2 6 2 2" xfId="14603" xr:uid="{00000000-0005-0000-0000-00007D430000}"/>
    <cellStyle name="Normal 12 2 6 2 2 2" xfId="27282" xr:uid="{00000000-0005-0000-0000-00007E430000}"/>
    <cellStyle name="Normal 12 2 6 2 3" xfId="19380" xr:uid="{00000000-0005-0000-0000-00007F430000}"/>
    <cellStyle name="Normal 12 2 6 2 4" xfId="32497" xr:uid="{00000000-0005-0000-0000-000080430000}"/>
    <cellStyle name="Normal 12 2 6 2 5" xfId="35508" xr:uid="{00000000-0005-0000-0000-000081430000}"/>
    <cellStyle name="Normal 12 2 6 3" xfId="9038" xr:uid="{00000000-0005-0000-0000-000082430000}"/>
    <cellStyle name="Normal 12 2 6 3 2" xfId="15445" xr:uid="{00000000-0005-0000-0000-000083430000}"/>
    <cellStyle name="Normal 12 2 6 3 2 2" xfId="28093" xr:uid="{00000000-0005-0000-0000-000084430000}"/>
    <cellStyle name="Normal 12 2 6 3 3" xfId="23047" xr:uid="{00000000-0005-0000-0000-000085430000}"/>
    <cellStyle name="Normal 12 2 6 4" xfId="7051" xr:uid="{00000000-0005-0000-0000-000086430000}"/>
    <cellStyle name="Normal 12 2 6 4 2" xfId="13588" xr:uid="{00000000-0005-0000-0000-000087430000}"/>
    <cellStyle name="Normal 12 2 6 4 2 2" xfId="26319" xr:uid="{00000000-0005-0000-0000-000088430000}"/>
    <cellStyle name="Normal 12 2 6 4 3" xfId="21778" xr:uid="{00000000-0005-0000-0000-000089430000}"/>
    <cellStyle name="Normal 12 2 6 5" xfId="12490" xr:uid="{00000000-0005-0000-0000-00008A430000}"/>
    <cellStyle name="Normal 12 2 6 5 2" xfId="25236" xr:uid="{00000000-0005-0000-0000-00008B430000}"/>
    <cellStyle name="Normal 12 2 6 6" xfId="17961" xr:uid="{00000000-0005-0000-0000-00008C430000}"/>
    <cellStyle name="Normal 12 2 6 7" xfId="31311" xr:uid="{00000000-0005-0000-0000-00008D430000}"/>
    <cellStyle name="Normal 12 2 6 8" xfId="34651" xr:uid="{00000000-0005-0000-0000-00008E430000}"/>
    <cellStyle name="Normal 12 2 7" xfId="4817" xr:uid="{00000000-0005-0000-0000-00008F430000}"/>
    <cellStyle name="Normal 12 2 7 2" xfId="8115" xr:uid="{00000000-0005-0000-0000-000090430000}"/>
    <cellStyle name="Normal 12 2 7 2 2" xfId="14604" xr:uid="{00000000-0005-0000-0000-000091430000}"/>
    <cellStyle name="Normal 12 2 7 2 2 2" xfId="27283" xr:uid="{00000000-0005-0000-0000-000092430000}"/>
    <cellStyle name="Normal 12 2 7 2 3" xfId="19381" xr:uid="{00000000-0005-0000-0000-000093430000}"/>
    <cellStyle name="Normal 12 2 7 2 4" xfId="32498" xr:uid="{00000000-0005-0000-0000-000094430000}"/>
    <cellStyle name="Normal 12 2 7 2 5" xfId="35509" xr:uid="{00000000-0005-0000-0000-000095430000}"/>
    <cellStyle name="Normal 12 2 7 3" xfId="9039" xr:uid="{00000000-0005-0000-0000-000096430000}"/>
    <cellStyle name="Normal 12 2 7 3 2" xfId="15446" xr:uid="{00000000-0005-0000-0000-000097430000}"/>
    <cellStyle name="Normal 12 2 7 3 2 2" xfId="28094" xr:uid="{00000000-0005-0000-0000-000098430000}"/>
    <cellStyle name="Normal 12 2 7 3 3" xfId="23048" xr:uid="{00000000-0005-0000-0000-000099430000}"/>
    <cellStyle name="Normal 12 2 7 4" xfId="7052" xr:uid="{00000000-0005-0000-0000-00009A430000}"/>
    <cellStyle name="Normal 12 2 7 4 2" xfId="13589" xr:uid="{00000000-0005-0000-0000-00009B430000}"/>
    <cellStyle name="Normal 12 2 7 4 2 2" xfId="26320" xr:uid="{00000000-0005-0000-0000-00009C430000}"/>
    <cellStyle name="Normal 12 2 7 4 3" xfId="21779" xr:uid="{00000000-0005-0000-0000-00009D430000}"/>
    <cellStyle name="Normal 12 2 7 5" xfId="12491" xr:uid="{00000000-0005-0000-0000-00009E430000}"/>
    <cellStyle name="Normal 12 2 7 5 2" xfId="25237" xr:uid="{00000000-0005-0000-0000-00009F430000}"/>
    <cellStyle name="Normal 12 2 7 6" xfId="17962" xr:uid="{00000000-0005-0000-0000-0000A0430000}"/>
    <cellStyle name="Normal 12 2 7 7" xfId="31312" xr:uid="{00000000-0005-0000-0000-0000A1430000}"/>
    <cellStyle name="Normal 12 2 7 8" xfId="34652" xr:uid="{00000000-0005-0000-0000-0000A2430000}"/>
    <cellStyle name="Normal 12 2 8" xfId="4818" xr:uid="{00000000-0005-0000-0000-0000A3430000}"/>
    <cellStyle name="Normal 12 2 8 2" xfId="8116" xr:uid="{00000000-0005-0000-0000-0000A4430000}"/>
    <cellStyle name="Normal 12 2 8 2 2" xfId="14605" xr:uid="{00000000-0005-0000-0000-0000A5430000}"/>
    <cellStyle name="Normal 12 2 8 2 2 2" xfId="27284" xr:uid="{00000000-0005-0000-0000-0000A6430000}"/>
    <cellStyle name="Normal 12 2 8 2 3" xfId="19382" xr:uid="{00000000-0005-0000-0000-0000A7430000}"/>
    <cellStyle name="Normal 12 2 8 2 4" xfId="32499" xr:uid="{00000000-0005-0000-0000-0000A8430000}"/>
    <cellStyle name="Normal 12 2 8 2 5" xfId="35510" xr:uid="{00000000-0005-0000-0000-0000A9430000}"/>
    <cellStyle name="Normal 12 2 8 3" xfId="9040" xr:uid="{00000000-0005-0000-0000-0000AA430000}"/>
    <cellStyle name="Normal 12 2 8 3 2" xfId="15447" xr:uid="{00000000-0005-0000-0000-0000AB430000}"/>
    <cellStyle name="Normal 12 2 8 3 2 2" xfId="28095" xr:uid="{00000000-0005-0000-0000-0000AC430000}"/>
    <cellStyle name="Normal 12 2 8 3 3" xfId="23049" xr:uid="{00000000-0005-0000-0000-0000AD430000}"/>
    <cellStyle name="Normal 12 2 8 4" xfId="7053" xr:uid="{00000000-0005-0000-0000-0000AE430000}"/>
    <cellStyle name="Normal 12 2 8 4 2" xfId="13590" xr:uid="{00000000-0005-0000-0000-0000AF430000}"/>
    <cellStyle name="Normal 12 2 8 4 2 2" xfId="26321" xr:uid="{00000000-0005-0000-0000-0000B0430000}"/>
    <cellStyle name="Normal 12 2 8 4 3" xfId="21780" xr:uid="{00000000-0005-0000-0000-0000B1430000}"/>
    <cellStyle name="Normal 12 2 8 5" xfId="12492" xr:uid="{00000000-0005-0000-0000-0000B2430000}"/>
    <cellStyle name="Normal 12 2 8 5 2" xfId="25238" xr:uid="{00000000-0005-0000-0000-0000B3430000}"/>
    <cellStyle name="Normal 12 2 8 6" xfId="17963" xr:uid="{00000000-0005-0000-0000-0000B4430000}"/>
    <cellStyle name="Normal 12 2 8 7" xfId="31313" xr:uid="{00000000-0005-0000-0000-0000B5430000}"/>
    <cellStyle name="Normal 12 2 8 8" xfId="34653" xr:uid="{00000000-0005-0000-0000-0000B6430000}"/>
    <cellStyle name="Normal 12 2 9" xfId="4819" xr:uid="{00000000-0005-0000-0000-0000B7430000}"/>
    <cellStyle name="Normal 12 2 9 2" xfId="8117" xr:uid="{00000000-0005-0000-0000-0000B8430000}"/>
    <cellStyle name="Normal 12 2 9 2 2" xfId="14606" xr:uid="{00000000-0005-0000-0000-0000B9430000}"/>
    <cellStyle name="Normal 12 2 9 2 2 2" xfId="27285" xr:uid="{00000000-0005-0000-0000-0000BA430000}"/>
    <cellStyle name="Normal 12 2 9 2 3" xfId="19383" xr:uid="{00000000-0005-0000-0000-0000BB430000}"/>
    <cellStyle name="Normal 12 2 9 2 4" xfId="32500" xr:uid="{00000000-0005-0000-0000-0000BC430000}"/>
    <cellStyle name="Normal 12 2 9 2 5" xfId="35511" xr:uid="{00000000-0005-0000-0000-0000BD430000}"/>
    <cellStyle name="Normal 12 2 9 3" xfId="9041" xr:uid="{00000000-0005-0000-0000-0000BE430000}"/>
    <cellStyle name="Normal 12 2 9 3 2" xfId="15448" xr:uid="{00000000-0005-0000-0000-0000BF430000}"/>
    <cellStyle name="Normal 12 2 9 3 2 2" xfId="28096" xr:uid="{00000000-0005-0000-0000-0000C0430000}"/>
    <cellStyle name="Normal 12 2 9 3 3" xfId="23050" xr:uid="{00000000-0005-0000-0000-0000C1430000}"/>
    <cellStyle name="Normal 12 2 9 4" xfId="7054" xr:uid="{00000000-0005-0000-0000-0000C2430000}"/>
    <cellStyle name="Normal 12 2 9 4 2" xfId="13591" xr:uid="{00000000-0005-0000-0000-0000C3430000}"/>
    <cellStyle name="Normal 12 2 9 4 2 2" xfId="26322" xr:uid="{00000000-0005-0000-0000-0000C4430000}"/>
    <cellStyle name="Normal 12 2 9 4 3" xfId="21781" xr:uid="{00000000-0005-0000-0000-0000C5430000}"/>
    <cellStyle name="Normal 12 2 9 5" xfId="12493" xr:uid="{00000000-0005-0000-0000-0000C6430000}"/>
    <cellStyle name="Normal 12 2 9 5 2" xfId="25239" xr:uid="{00000000-0005-0000-0000-0000C7430000}"/>
    <cellStyle name="Normal 12 2 9 6" xfId="17964" xr:uid="{00000000-0005-0000-0000-0000C8430000}"/>
    <cellStyle name="Normal 12 2 9 7" xfId="31314" xr:uid="{00000000-0005-0000-0000-0000C9430000}"/>
    <cellStyle name="Normal 12 2 9 8" xfId="34654" xr:uid="{00000000-0005-0000-0000-0000CA430000}"/>
    <cellStyle name="Normal 12 20" xfId="4820" xr:uid="{00000000-0005-0000-0000-0000CB430000}"/>
    <cellStyle name="Normal 12 20 2" xfId="8118" xr:uid="{00000000-0005-0000-0000-0000CC430000}"/>
    <cellStyle name="Normal 12 20 2 2" xfId="14607" xr:uid="{00000000-0005-0000-0000-0000CD430000}"/>
    <cellStyle name="Normal 12 20 2 2 2" xfId="27286" xr:uid="{00000000-0005-0000-0000-0000CE430000}"/>
    <cellStyle name="Normal 12 20 2 3" xfId="19384" xr:uid="{00000000-0005-0000-0000-0000CF430000}"/>
    <cellStyle name="Normal 12 20 2 4" xfId="32501" xr:uid="{00000000-0005-0000-0000-0000D0430000}"/>
    <cellStyle name="Normal 12 20 2 5" xfId="35512" xr:uid="{00000000-0005-0000-0000-0000D1430000}"/>
    <cellStyle name="Normal 12 20 3" xfId="9042" xr:uid="{00000000-0005-0000-0000-0000D2430000}"/>
    <cellStyle name="Normal 12 20 3 2" xfId="15449" xr:uid="{00000000-0005-0000-0000-0000D3430000}"/>
    <cellStyle name="Normal 12 20 3 2 2" xfId="28097" xr:uid="{00000000-0005-0000-0000-0000D4430000}"/>
    <cellStyle name="Normal 12 20 3 3" xfId="23051" xr:uid="{00000000-0005-0000-0000-0000D5430000}"/>
    <cellStyle name="Normal 12 20 4" xfId="7055" xr:uid="{00000000-0005-0000-0000-0000D6430000}"/>
    <cellStyle name="Normal 12 20 4 2" xfId="13592" xr:uid="{00000000-0005-0000-0000-0000D7430000}"/>
    <cellStyle name="Normal 12 20 4 2 2" xfId="26323" xr:uid="{00000000-0005-0000-0000-0000D8430000}"/>
    <cellStyle name="Normal 12 20 4 3" xfId="21782" xr:uid="{00000000-0005-0000-0000-0000D9430000}"/>
    <cellStyle name="Normal 12 20 5" xfId="12494" xr:uid="{00000000-0005-0000-0000-0000DA430000}"/>
    <cellStyle name="Normal 12 20 5 2" xfId="25240" xr:uid="{00000000-0005-0000-0000-0000DB430000}"/>
    <cellStyle name="Normal 12 20 6" xfId="17965" xr:uid="{00000000-0005-0000-0000-0000DC430000}"/>
    <cellStyle name="Normal 12 20 7" xfId="31315" xr:uid="{00000000-0005-0000-0000-0000DD430000}"/>
    <cellStyle name="Normal 12 20 8" xfId="34655" xr:uid="{00000000-0005-0000-0000-0000DE430000}"/>
    <cellStyle name="Normal 12 21" xfId="4790" xr:uid="{00000000-0005-0000-0000-0000DF430000}"/>
    <cellStyle name="Normal 12 21 2" xfId="6232" xr:uid="{00000000-0005-0000-0000-0000E0430000}"/>
    <cellStyle name="Normal 12 21 3" xfId="18676" xr:uid="{00000000-0005-0000-0000-0000E1430000}"/>
    <cellStyle name="Normal 12 22" xfId="9745" xr:uid="{00000000-0005-0000-0000-0000E2430000}"/>
    <cellStyle name="Normal 12 22 2" xfId="17935" xr:uid="{00000000-0005-0000-0000-0000E3430000}"/>
    <cellStyle name="Normal 12 23" xfId="34301" xr:uid="{00000000-0005-0000-0000-0000E4430000}"/>
    <cellStyle name="Normal 12 24" xfId="2855" xr:uid="{00000000-0005-0000-0000-0000E5430000}"/>
    <cellStyle name="Normal 12 25" xfId="37308" xr:uid="{00000000-0005-0000-0000-0000E6430000}"/>
    <cellStyle name="Normal 12 26" xfId="37841" xr:uid="{00000000-0005-0000-0000-0000E7430000}"/>
    <cellStyle name="Normal 12 3" xfId="287" xr:uid="{00000000-0005-0000-0000-0000E8430000}"/>
    <cellStyle name="Normal 12 3 2" xfId="561" xr:uid="{00000000-0005-0000-0000-0000E9430000}"/>
    <cellStyle name="Normal 12 3 2 2" xfId="1554" xr:uid="{00000000-0005-0000-0000-0000EA430000}"/>
    <cellStyle name="Normal 12 3 2 2 2" xfId="16418" xr:uid="{00000000-0005-0000-0000-0000EB430000}"/>
    <cellStyle name="Normal 12 3 2 2 2 2" xfId="28960" xr:uid="{00000000-0005-0000-0000-0000EC430000}"/>
    <cellStyle name="Normal 12 3 2 2 3" xfId="23870" xr:uid="{00000000-0005-0000-0000-0000ED430000}"/>
    <cellStyle name="Normal 12 3 2 2 4" xfId="10942" xr:uid="{00000000-0005-0000-0000-0000EE430000}"/>
    <cellStyle name="Normal 12 3 2 3" xfId="1553" xr:uid="{00000000-0005-0000-0000-0000EF430000}"/>
    <cellStyle name="Normal 12 3 2 3 2" xfId="16430" xr:uid="{00000000-0005-0000-0000-0000F0430000}"/>
    <cellStyle name="Normal 12 3 2 3 2 2" xfId="28972" xr:uid="{00000000-0005-0000-0000-0000F1430000}"/>
    <cellStyle name="Normal 12 3 2 3 3" xfId="23883" xr:uid="{00000000-0005-0000-0000-0000F2430000}"/>
    <cellStyle name="Normal 12 3 2 3 4" xfId="10962" xr:uid="{00000000-0005-0000-0000-0000F3430000}"/>
    <cellStyle name="Normal 12 3 2 4" xfId="14608" xr:uid="{00000000-0005-0000-0000-0000F4430000}"/>
    <cellStyle name="Normal 12 3 2 4 2" xfId="27287" xr:uid="{00000000-0005-0000-0000-0000F5430000}"/>
    <cellStyle name="Normal 12 3 2 5" xfId="18753" xr:uid="{00000000-0005-0000-0000-0000F6430000}"/>
    <cellStyle name="Normal 12 3 2 6" xfId="22577" xr:uid="{00000000-0005-0000-0000-0000F7430000}"/>
    <cellStyle name="Normal 12 3 2 7" xfId="8119" xr:uid="{00000000-0005-0000-0000-0000F8430000}"/>
    <cellStyle name="Normal 12 3 3" xfId="1555" xr:uid="{00000000-0005-0000-0000-0000F9430000}"/>
    <cellStyle name="Normal 12 3 3 2" xfId="11128" xr:uid="{00000000-0005-0000-0000-0000FA430000}"/>
    <cellStyle name="Normal 12 3 3 2 2" xfId="16531" xr:uid="{00000000-0005-0000-0000-0000FB430000}"/>
    <cellStyle name="Normal 12 3 3 2 2 2" xfId="29070" xr:uid="{00000000-0005-0000-0000-0000FC430000}"/>
    <cellStyle name="Normal 12 3 3 2 3" xfId="19385" xr:uid="{00000000-0005-0000-0000-0000FD430000}"/>
    <cellStyle name="Normal 12 3 3 2 4" xfId="23979" xr:uid="{00000000-0005-0000-0000-0000FE430000}"/>
    <cellStyle name="Normal 12 3 3 2 5" xfId="32502" xr:uid="{00000000-0005-0000-0000-0000FF430000}"/>
    <cellStyle name="Normal 12 3 3 2 6" xfId="35513" xr:uid="{00000000-0005-0000-0000-000000440000}"/>
    <cellStyle name="Normal 12 3 3 3" xfId="15450" xr:uid="{00000000-0005-0000-0000-000001440000}"/>
    <cellStyle name="Normal 12 3 3 3 2" xfId="28098" xr:uid="{00000000-0005-0000-0000-000002440000}"/>
    <cellStyle name="Normal 12 3 3 4" xfId="17966" xr:uid="{00000000-0005-0000-0000-000003440000}"/>
    <cellStyle name="Normal 12 3 3 5" xfId="31316" xr:uid="{00000000-0005-0000-0000-000004440000}"/>
    <cellStyle name="Normal 12 3 3 6" xfId="34656" xr:uid="{00000000-0005-0000-0000-000005440000}"/>
    <cellStyle name="Normal 12 3 3 7" xfId="9043" xr:uid="{00000000-0005-0000-0000-000006440000}"/>
    <cellStyle name="Normal 12 3 4" xfId="1552" xr:uid="{00000000-0005-0000-0000-000007440000}"/>
    <cellStyle name="Normal 12 3 4 2" xfId="10760" xr:uid="{00000000-0005-0000-0000-000008440000}"/>
    <cellStyle name="Normal 12 3 4 3" xfId="10056" xr:uid="{00000000-0005-0000-0000-000009440000}"/>
    <cellStyle name="Normal 12 3 5" xfId="10070" xr:uid="{00000000-0005-0000-0000-00000A440000}"/>
    <cellStyle name="Normal 12 3 5 2" xfId="16011" xr:uid="{00000000-0005-0000-0000-00000B440000}"/>
    <cellStyle name="Normal 12 3 5 2 2" xfId="28639" xr:uid="{00000000-0005-0000-0000-00000C440000}"/>
    <cellStyle name="Normal 12 3 5 3" xfId="23608" xr:uid="{00000000-0005-0000-0000-00000D440000}"/>
    <cellStyle name="Normal 12 3 6" xfId="7056" xr:uid="{00000000-0005-0000-0000-00000E440000}"/>
    <cellStyle name="Normal 12 3 6 2" xfId="13593" xr:uid="{00000000-0005-0000-0000-00000F440000}"/>
    <cellStyle name="Normal 12 3 6 2 2" xfId="26324" xr:uid="{00000000-0005-0000-0000-000010440000}"/>
    <cellStyle name="Normal 12 3 6 3" xfId="21783" xr:uid="{00000000-0005-0000-0000-000011440000}"/>
    <cellStyle name="Normal 12 3 7" xfId="12495" xr:uid="{00000000-0005-0000-0000-000012440000}"/>
    <cellStyle name="Normal 12 3 7 2" xfId="25241" xr:uid="{00000000-0005-0000-0000-000013440000}"/>
    <cellStyle name="Normal 12 3 8" xfId="4821" xr:uid="{00000000-0005-0000-0000-000014440000}"/>
    <cellStyle name="Normal 12 4" xfId="816" xr:uid="{00000000-0005-0000-0000-000015440000}"/>
    <cellStyle name="Normal 12 4 10" xfId="4822" xr:uid="{00000000-0005-0000-0000-000016440000}"/>
    <cellStyle name="Normal 12 4 11" xfId="37785" xr:uid="{00000000-0005-0000-0000-000017440000}"/>
    <cellStyle name="Normal 12 4 12" xfId="38063" xr:uid="{00000000-0005-0000-0000-000018440000}"/>
    <cellStyle name="Normal 12 4 2" xfId="1557" xr:uid="{00000000-0005-0000-0000-000019440000}"/>
    <cellStyle name="Normal 12 4 2 2" xfId="11161" xr:uid="{00000000-0005-0000-0000-00001A440000}"/>
    <cellStyle name="Normal 12 4 2 2 2" xfId="16557" xr:uid="{00000000-0005-0000-0000-00001B440000}"/>
    <cellStyle name="Normal 12 4 2 2 2 2" xfId="29096" xr:uid="{00000000-0005-0000-0000-00001C440000}"/>
    <cellStyle name="Normal 12 4 2 2 3" xfId="24003" xr:uid="{00000000-0005-0000-0000-00001D440000}"/>
    <cellStyle name="Normal 12 4 2 3" xfId="14609" xr:uid="{00000000-0005-0000-0000-00001E440000}"/>
    <cellStyle name="Normal 12 4 2 3 2" xfId="27288" xr:uid="{00000000-0005-0000-0000-00001F440000}"/>
    <cellStyle name="Normal 12 4 2 4" xfId="19386" xr:uid="{00000000-0005-0000-0000-000020440000}"/>
    <cellStyle name="Normal 12 4 2 5" xfId="32503" xr:uid="{00000000-0005-0000-0000-000021440000}"/>
    <cellStyle name="Normal 12 4 2 6" xfId="35514" xr:uid="{00000000-0005-0000-0000-000022440000}"/>
    <cellStyle name="Normal 12 4 2 7" xfId="8120" xr:uid="{00000000-0005-0000-0000-000023440000}"/>
    <cellStyle name="Normal 12 4 3" xfId="1556" xr:uid="{00000000-0005-0000-0000-000024440000}"/>
    <cellStyle name="Normal 12 4 3 2" xfId="15451" xr:uid="{00000000-0005-0000-0000-000025440000}"/>
    <cellStyle name="Normal 12 4 3 2 2" xfId="28099" xr:uid="{00000000-0005-0000-0000-000026440000}"/>
    <cellStyle name="Normal 12 4 3 3" xfId="23052" xr:uid="{00000000-0005-0000-0000-000027440000}"/>
    <cellStyle name="Normal 12 4 3 4" xfId="9044" xr:uid="{00000000-0005-0000-0000-000028440000}"/>
    <cellStyle name="Normal 12 4 4" xfId="10403" xr:uid="{00000000-0005-0000-0000-000029440000}"/>
    <cellStyle name="Normal 12 4 4 2" xfId="16119" xr:uid="{00000000-0005-0000-0000-00002A440000}"/>
    <cellStyle name="Normal 12 4 4 2 2" xfId="28742" xr:uid="{00000000-0005-0000-0000-00002B440000}"/>
    <cellStyle name="Normal 12 4 4 3" xfId="23700" xr:uid="{00000000-0005-0000-0000-00002C440000}"/>
    <cellStyle name="Normal 12 4 5" xfId="7057" xr:uid="{00000000-0005-0000-0000-00002D440000}"/>
    <cellStyle name="Normal 12 4 5 2" xfId="13594" xr:uid="{00000000-0005-0000-0000-00002E440000}"/>
    <cellStyle name="Normal 12 4 5 2 2" xfId="26325" xr:uid="{00000000-0005-0000-0000-00002F440000}"/>
    <cellStyle name="Normal 12 4 5 3" xfId="21784" xr:uid="{00000000-0005-0000-0000-000030440000}"/>
    <cellStyle name="Normal 12 4 6" xfId="12496" xr:uid="{00000000-0005-0000-0000-000031440000}"/>
    <cellStyle name="Normal 12 4 6 2" xfId="25242" xr:uid="{00000000-0005-0000-0000-000032440000}"/>
    <cellStyle name="Normal 12 4 7" xfId="17967" xr:uid="{00000000-0005-0000-0000-000033440000}"/>
    <cellStyle name="Normal 12 4 8" xfId="31317" xr:uid="{00000000-0005-0000-0000-000034440000}"/>
    <cellStyle name="Normal 12 4 9" xfId="34657" xr:uid="{00000000-0005-0000-0000-000035440000}"/>
    <cellStyle name="Normal 12 5" xfId="1558" xr:uid="{00000000-0005-0000-0000-000036440000}"/>
    <cellStyle name="Normal 12 5 10" xfId="4823" xr:uid="{00000000-0005-0000-0000-000037440000}"/>
    <cellStyle name="Normal 12 5 2" xfId="8121" xr:uid="{00000000-0005-0000-0000-000038440000}"/>
    <cellStyle name="Normal 12 5 2 2" xfId="10828" xr:uid="{00000000-0005-0000-0000-000039440000}"/>
    <cellStyle name="Normal 12 5 2 2 2" xfId="16346" xr:uid="{00000000-0005-0000-0000-00003A440000}"/>
    <cellStyle name="Normal 12 5 2 2 2 2" xfId="28888" xr:uid="{00000000-0005-0000-0000-00003B440000}"/>
    <cellStyle name="Normal 12 5 2 2 3" xfId="23807" xr:uid="{00000000-0005-0000-0000-00003C440000}"/>
    <cellStyle name="Normal 12 5 2 3" xfId="14610" xr:uid="{00000000-0005-0000-0000-00003D440000}"/>
    <cellStyle name="Normal 12 5 2 3 2" xfId="27289" xr:uid="{00000000-0005-0000-0000-00003E440000}"/>
    <cellStyle name="Normal 12 5 2 4" xfId="19387" xr:uid="{00000000-0005-0000-0000-00003F440000}"/>
    <cellStyle name="Normal 12 5 2 5" xfId="32504" xr:uid="{00000000-0005-0000-0000-000040440000}"/>
    <cellStyle name="Normal 12 5 2 6" xfId="35515" xr:uid="{00000000-0005-0000-0000-000041440000}"/>
    <cellStyle name="Normal 12 5 3" xfId="9045" xr:uid="{00000000-0005-0000-0000-000042440000}"/>
    <cellStyle name="Normal 12 5 3 2" xfId="15452" xr:uid="{00000000-0005-0000-0000-000043440000}"/>
    <cellStyle name="Normal 12 5 3 2 2" xfId="28100" xr:uid="{00000000-0005-0000-0000-000044440000}"/>
    <cellStyle name="Normal 12 5 3 3" xfId="23053" xr:uid="{00000000-0005-0000-0000-000045440000}"/>
    <cellStyle name="Normal 12 5 4" xfId="10879" xr:uid="{00000000-0005-0000-0000-000046440000}"/>
    <cellStyle name="Normal 12 5 4 2" xfId="16375" xr:uid="{00000000-0005-0000-0000-000047440000}"/>
    <cellStyle name="Normal 12 5 4 2 2" xfId="28917" xr:uid="{00000000-0005-0000-0000-000048440000}"/>
    <cellStyle name="Normal 12 5 4 3" xfId="23831" xr:uid="{00000000-0005-0000-0000-000049440000}"/>
    <cellStyle name="Normal 12 5 5" xfId="7058" xr:uid="{00000000-0005-0000-0000-00004A440000}"/>
    <cellStyle name="Normal 12 5 5 2" xfId="13595" xr:uid="{00000000-0005-0000-0000-00004B440000}"/>
    <cellStyle name="Normal 12 5 5 2 2" xfId="26326" xr:uid="{00000000-0005-0000-0000-00004C440000}"/>
    <cellStyle name="Normal 12 5 5 3" xfId="21785" xr:uid="{00000000-0005-0000-0000-00004D440000}"/>
    <cellStyle name="Normal 12 5 6" xfId="12497" xr:uid="{00000000-0005-0000-0000-00004E440000}"/>
    <cellStyle name="Normal 12 5 6 2" xfId="25243" xr:uid="{00000000-0005-0000-0000-00004F440000}"/>
    <cellStyle name="Normal 12 5 7" xfId="17968" xr:uid="{00000000-0005-0000-0000-000050440000}"/>
    <cellStyle name="Normal 12 5 8" xfId="31318" xr:uid="{00000000-0005-0000-0000-000051440000}"/>
    <cellStyle name="Normal 12 5 9" xfId="34658" xr:uid="{00000000-0005-0000-0000-000052440000}"/>
    <cellStyle name="Normal 12 6" xfId="1343" xr:uid="{00000000-0005-0000-0000-000053440000}"/>
    <cellStyle name="Normal 12 6 10" xfId="4824" xr:uid="{00000000-0005-0000-0000-000054440000}"/>
    <cellStyle name="Normal 12 6 2" xfId="8122" xr:uid="{00000000-0005-0000-0000-000055440000}"/>
    <cellStyle name="Normal 12 6 2 2" xfId="14611" xr:uid="{00000000-0005-0000-0000-000056440000}"/>
    <cellStyle name="Normal 12 6 2 2 2" xfId="27290" xr:uid="{00000000-0005-0000-0000-000057440000}"/>
    <cellStyle name="Normal 12 6 2 3" xfId="19388" xr:uid="{00000000-0005-0000-0000-000058440000}"/>
    <cellStyle name="Normal 12 6 2 4" xfId="32505" xr:uid="{00000000-0005-0000-0000-000059440000}"/>
    <cellStyle name="Normal 12 6 2 5" xfId="35516" xr:uid="{00000000-0005-0000-0000-00005A440000}"/>
    <cellStyle name="Normal 12 6 3" xfId="9046" xr:uid="{00000000-0005-0000-0000-00005B440000}"/>
    <cellStyle name="Normal 12 6 3 2" xfId="15453" xr:uid="{00000000-0005-0000-0000-00005C440000}"/>
    <cellStyle name="Normal 12 6 3 2 2" xfId="28101" xr:uid="{00000000-0005-0000-0000-00005D440000}"/>
    <cellStyle name="Normal 12 6 3 3" xfId="23054" xr:uid="{00000000-0005-0000-0000-00005E440000}"/>
    <cellStyle name="Normal 12 6 4" xfId="10992" xr:uid="{00000000-0005-0000-0000-00005F440000}"/>
    <cellStyle name="Normal 12 6 4 2" xfId="16446" xr:uid="{00000000-0005-0000-0000-000060440000}"/>
    <cellStyle name="Normal 12 6 4 2 2" xfId="28986" xr:uid="{00000000-0005-0000-0000-000061440000}"/>
    <cellStyle name="Normal 12 6 4 3" xfId="23896" xr:uid="{00000000-0005-0000-0000-000062440000}"/>
    <cellStyle name="Normal 12 6 5" xfId="7059" xr:uid="{00000000-0005-0000-0000-000063440000}"/>
    <cellStyle name="Normal 12 6 5 2" xfId="13596" xr:uid="{00000000-0005-0000-0000-000064440000}"/>
    <cellStyle name="Normal 12 6 5 2 2" xfId="26327" xr:uid="{00000000-0005-0000-0000-000065440000}"/>
    <cellStyle name="Normal 12 6 5 3" xfId="21786" xr:uid="{00000000-0005-0000-0000-000066440000}"/>
    <cellStyle name="Normal 12 6 6" xfId="12498" xr:uid="{00000000-0005-0000-0000-000067440000}"/>
    <cellStyle name="Normal 12 6 6 2" xfId="25244" xr:uid="{00000000-0005-0000-0000-000068440000}"/>
    <cellStyle name="Normal 12 6 7" xfId="17969" xr:uid="{00000000-0005-0000-0000-000069440000}"/>
    <cellStyle name="Normal 12 6 8" xfId="31319" xr:uid="{00000000-0005-0000-0000-00006A440000}"/>
    <cellStyle name="Normal 12 6 9" xfId="34659" xr:uid="{00000000-0005-0000-0000-00006B440000}"/>
    <cellStyle name="Normal 12 7" xfId="4825" xr:uid="{00000000-0005-0000-0000-00006C440000}"/>
    <cellStyle name="Normal 12 7 2" xfId="8123" xr:uid="{00000000-0005-0000-0000-00006D440000}"/>
    <cellStyle name="Normal 12 7 2 2" xfId="14612" xr:uid="{00000000-0005-0000-0000-00006E440000}"/>
    <cellStyle name="Normal 12 7 2 2 2" xfId="27291" xr:uid="{00000000-0005-0000-0000-00006F440000}"/>
    <cellStyle name="Normal 12 7 2 3" xfId="19389" xr:uid="{00000000-0005-0000-0000-000070440000}"/>
    <cellStyle name="Normal 12 7 2 4" xfId="32506" xr:uid="{00000000-0005-0000-0000-000071440000}"/>
    <cellStyle name="Normal 12 7 2 5" xfId="35517" xr:uid="{00000000-0005-0000-0000-000072440000}"/>
    <cellStyle name="Normal 12 7 3" xfId="9047" xr:uid="{00000000-0005-0000-0000-000073440000}"/>
    <cellStyle name="Normal 12 7 3 2" xfId="15454" xr:uid="{00000000-0005-0000-0000-000074440000}"/>
    <cellStyle name="Normal 12 7 3 2 2" xfId="28102" xr:uid="{00000000-0005-0000-0000-000075440000}"/>
    <cellStyle name="Normal 12 7 3 3" xfId="23055" xr:uid="{00000000-0005-0000-0000-000076440000}"/>
    <cellStyle name="Normal 12 7 4" xfId="10996" xr:uid="{00000000-0005-0000-0000-000077440000}"/>
    <cellStyle name="Normal 12 7 4 2" xfId="16449" xr:uid="{00000000-0005-0000-0000-000078440000}"/>
    <cellStyle name="Normal 12 7 4 2 2" xfId="28989" xr:uid="{00000000-0005-0000-0000-000079440000}"/>
    <cellStyle name="Normal 12 7 4 3" xfId="23899" xr:uid="{00000000-0005-0000-0000-00007A440000}"/>
    <cellStyle name="Normal 12 7 5" xfId="7060" xr:uid="{00000000-0005-0000-0000-00007B440000}"/>
    <cellStyle name="Normal 12 7 5 2" xfId="13597" xr:uid="{00000000-0005-0000-0000-00007C440000}"/>
    <cellStyle name="Normal 12 7 5 2 2" xfId="26328" xr:uid="{00000000-0005-0000-0000-00007D440000}"/>
    <cellStyle name="Normal 12 7 5 3" xfId="21787" xr:uid="{00000000-0005-0000-0000-00007E440000}"/>
    <cellStyle name="Normal 12 7 6" xfId="12499" xr:uid="{00000000-0005-0000-0000-00007F440000}"/>
    <cellStyle name="Normal 12 7 6 2" xfId="25245" xr:uid="{00000000-0005-0000-0000-000080440000}"/>
    <cellStyle name="Normal 12 7 7" xfId="17970" xr:uid="{00000000-0005-0000-0000-000081440000}"/>
    <cellStyle name="Normal 12 7 8" xfId="31320" xr:uid="{00000000-0005-0000-0000-000082440000}"/>
    <cellStyle name="Normal 12 7 9" xfId="34660" xr:uid="{00000000-0005-0000-0000-000083440000}"/>
    <cellStyle name="Normal 12 8" xfId="4826" xr:uid="{00000000-0005-0000-0000-000084440000}"/>
    <cellStyle name="Normal 12 8 2" xfId="8124" xr:uid="{00000000-0005-0000-0000-000085440000}"/>
    <cellStyle name="Normal 12 8 2 2" xfId="14613" xr:uid="{00000000-0005-0000-0000-000086440000}"/>
    <cellStyle name="Normal 12 8 2 2 2" xfId="27292" xr:uid="{00000000-0005-0000-0000-000087440000}"/>
    <cellStyle name="Normal 12 8 2 3" xfId="19390" xr:uid="{00000000-0005-0000-0000-000088440000}"/>
    <cellStyle name="Normal 12 8 2 4" xfId="32507" xr:uid="{00000000-0005-0000-0000-000089440000}"/>
    <cellStyle name="Normal 12 8 2 5" xfId="35518" xr:uid="{00000000-0005-0000-0000-00008A440000}"/>
    <cellStyle name="Normal 12 8 3" xfId="9048" xr:uid="{00000000-0005-0000-0000-00008B440000}"/>
    <cellStyle name="Normal 12 8 3 2" xfId="15455" xr:uid="{00000000-0005-0000-0000-00008C440000}"/>
    <cellStyle name="Normal 12 8 3 2 2" xfId="28103" xr:uid="{00000000-0005-0000-0000-00008D440000}"/>
    <cellStyle name="Normal 12 8 3 3" xfId="23056" xr:uid="{00000000-0005-0000-0000-00008E440000}"/>
    <cellStyle name="Normal 12 8 4" xfId="7061" xr:uid="{00000000-0005-0000-0000-00008F440000}"/>
    <cellStyle name="Normal 12 8 4 2" xfId="13598" xr:uid="{00000000-0005-0000-0000-000090440000}"/>
    <cellStyle name="Normal 12 8 4 2 2" xfId="26329" xr:uid="{00000000-0005-0000-0000-000091440000}"/>
    <cellStyle name="Normal 12 8 4 3" xfId="21788" xr:uid="{00000000-0005-0000-0000-000092440000}"/>
    <cellStyle name="Normal 12 8 5" xfId="12500" xr:uid="{00000000-0005-0000-0000-000093440000}"/>
    <cellStyle name="Normal 12 8 5 2" xfId="25246" xr:uid="{00000000-0005-0000-0000-000094440000}"/>
    <cellStyle name="Normal 12 8 6" xfId="17971" xr:uid="{00000000-0005-0000-0000-000095440000}"/>
    <cellStyle name="Normal 12 8 7" xfId="31321" xr:uid="{00000000-0005-0000-0000-000096440000}"/>
    <cellStyle name="Normal 12 8 8" xfId="34661" xr:uid="{00000000-0005-0000-0000-000097440000}"/>
    <cellStyle name="Normal 12 9" xfId="4827" xr:uid="{00000000-0005-0000-0000-000098440000}"/>
    <cellStyle name="Normal 12 9 2" xfId="8125" xr:uid="{00000000-0005-0000-0000-000099440000}"/>
    <cellStyle name="Normal 12 9 2 2" xfId="14614" xr:uid="{00000000-0005-0000-0000-00009A440000}"/>
    <cellStyle name="Normal 12 9 2 2 2" xfId="27293" xr:uid="{00000000-0005-0000-0000-00009B440000}"/>
    <cellStyle name="Normal 12 9 2 3" xfId="19391" xr:uid="{00000000-0005-0000-0000-00009C440000}"/>
    <cellStyle name="Normal 12 9 2 4" xfId="32508" xr:uid="{00000000-0005-0000-0000-00009D440000}"/>
    <cellStyle name="Normal 12 9 2 5" xfId="35519" xr:uid="{00000000-0005-0000-0000-00009E440000}"/>
    <cellStyle name="Normal 12 9 3" xfId="9049" xr:uid="{00000000-0005-0000-0000-00009F440000}"/>
    <cellStyle name="Normal 12 9 3 2" xfId="15456" xr:uid="{00000000-0005-0000-0000-0000A0440000}"/>
    <cellStyle name="Normal 12 9 3 2 2" xfId="28104" xr:uid="{00000000-0005-0000-0000-0000A1440000}"/>
    <cellStyle name="Normal 12 9 3 3" xfId="23057" xr:uid="{00000000-0005-0000-0000-0000A2440000}"/>
    <cellStyle name="Normal 12 9 4" xfId="7062" xr:uid="{00000000-0005-0000-0000-0000A3440000}"/>
    <cellStyle name="Normal 12 9 4 2" xfId="13599" xr:uid="{00000000-0005-0000-0000-0000A4440000}"/>
    <cellStyle name="Normal 12 9 4 2 2" xfId="26330" xr:uid="{00000000-0005-0000-0000-0000A5440000}"/>
    <cellStyle name="Normal 12 9 4 3" xfId="21789" xr:uid="{00000000-0005-0000-0000-0000A6440000}"/>
    <cellStyle name="Normal 12 9 5" xfId="12501" xr:uid="{00000000-0005-0000-0000-0000A7440000}"/>
    <cellStyle name="Normal 12 9 5 2" xfId="25247" xr:uid="{00000000-0005-0000-0000-0000A8440000}"/>
    <cellStyle name="Normal 12 9 6" xfId="17972" xr:uid="{00000000-0005-0000-0000-0000A9440000}"/>
    <cellStyle name="Normal 12 9 7" xfId="31322" xr:uid="{00000000-0005-0000-0000-0000AA440000}"/>
    <cellStyle name="Normal 12 9 8" xfId="34662" xr:uid="{00000000-0005-0000-0000-0000AB440000}"/>
    <cellStyle name="Normal 120" xfId="7758" xr:uid="{00000000-0005-0000-0000-0000AC440000}"/>
    <cellStyle name="Normal 120 2" xfId="14253" xr:uid="{00000000-0005-0000-0000-0000AD440000}"/>
    <cellStyle name="Normal 121" xfId="7760" xr:uid="{00000000-0005-0000-0000-0000AE440000}"/>
    <cellStyle name="Normal 121 2" xfId="14255" xr:uid="{00000000-0005-0000-0000-0000AF440000}"/>
    <cellStyle name="Normal 122" xfId="7762" xr:uid="{00000000-0005-0000-0000-0000B0440000}"/>
    <cellStyle name="Normal 122 2" xfId="14257" xr:uid="{00000000-0005-0000-0000-0000B1440000}"/>
    <cellStyle name="Normal 122 2 2" xfId="19111" xr:uid="{00000000-0005-0000-0000-0000B2440000}"/>
    <cellStyle name="Normal 122 2 3" xfId="32233" xr:uid="{00000000-0005-0000-0000-0000B3440000}"/>
    <cellStyle name="Normal 122 2 4" xfId="35252" xr:uid="{00000000-0005-0000-0000-0000B4440000}"/>
    <cellStyle name="Normal 122 3" xfId="17529" xr:uid="{00000000-0005-0000-0000-0000B5440000}"/>
    <cellStyle name="Normal 122 4" xfId="30954" xr:uid="{00000000-0005-0000-0000-0000B6440000}"/>
    <cellStyle name="Normal 122 5" xfId="34374" xr:uid="{00000000-0005-0000-0000-0000B7440000}"/>
    <cellStyle name="Normal 123" xfId="7759" xr:uid="{00000000-0005-0000-0000-0000B8440000}"/>
    <cellStyle name="Normal 123 2" xfId="14254" xr:uid="{00000000-0005-0000-0000-0000B9440000}"/>
    <cellStyle name="Normal 123 2 2" xfId="26975" xr:uid="{00000000-0005-0000-0000-0000BA440000}"/>
    <cellStyle name="Normal 123 3" xfId="18939" xr:uid="{00000000-0005-0000-0000-0000BB440000}"/>
    <cellStyle name="Normal 123 4" xfId="22470" xr:uid="{00000000-0005-0000-0000-0000BC440000}"/>
    <cellStyle name="Normal 124" xfId="7767" xr:uid="{00000000-0005-0000-0000-0000BD440000}"/>
    <cellStyle name="Normal 124 2" xfId="14262" xr:uid="{00000000-0005-0000-0000-0000BE440000}"/>
    <cellStyle name="Normal 124 2 2" xfId="26976" xr:uid="{00000000-0005-0000-0000-0000BF440000}"/>
    <cellStyle name="Normal 124 3" xfId="19858" xr:uid="{00000000-0005-0000-0000-0000C0440000}"/>
    <cellStyle name="Normal 124 4" xfId="22471" xr:uid="{00000000-0005-0000-0000-0000C1440000}"/>
    <cellStyle name="Normal 125" xfId="8554" xr:uid="{00000000-0005-0000-0000-0000C2440000}"/>
    <cellStyle name="Normal 125 2" xfId="15040" xr:uid="{00000000-0005-0000-0000-0000C3440000}"/>
    <cellStyle name="Normal 125 2 2" xfId="27711" xr:uid="{00000000-0005-0000-0000-0000C4440000}"/>
    <cellStyle name="Normal 125 3" xfId="19915" xr:uid="{00000000-0005-0000-0000-0000C5440000}"/>
    <cellStyle name="Normal 125 4" xfId="22628" xr:uid="{00000000-0005-0000-0000-0000C6440000}"/>
    <cellStyle name="Normal 126" xfId="8573" xr:uid="{00000000-0005-0000-0000-0000C7440000}"/>
    <cellStyle name="Normal 126 2" xfId="15059" xr:uid="{00000000-0005-0000-0000-0000C8440000}"/>
    <cellStyle name="Normal 126 2 2" xfId="27730" xr:uid="{00000000-0005-0000-0000-0000C9440000}"/>
    <cellStyle name="Normal 126 3" xfId="19916" xr:uid="{00000000-0005-0000-0000-0000CA440000}"/>
    <cellStyle name="Normal 126 4" xfId="22647" xr:uid="{00000000-0005-0000-0000-0000CB440000}"/>
    <cellStyle name="Normal 127" xfId="8612" xr:uid="{00000000-0005-0000-0000-0000CC440000}"/>
    <cellStyle name="Normal 127 2" xfId="15097" xr:uid="{00000000-0005-0000-0000-0000CD440000}"/>
    <cellStyle name="Normal 127 2 2" xfId="27767" xr:uid="{00000000-0005-0000-0000-0000CE440000}"/>
    <cellStyle name="Normal 127 3" xfId="18973" xr:uid="{00000000-0005-0000-0000-0000CF440000}"/>
    <cellStyle name="Normal 127 4" xfId="22683" xr:uid="{00000000-0005-0000-0000-0000D0440000}"/>
    <cellStyle name="Normal 128" xfId="8614" xr:uid="{00000000-0005-0000-0000-0000D1440000}"/>
    <cellStyle name="Normal 128 2" xfId="15099" xr:uid="{00000000-0005-0000-0000-0000D2440000}"/>
    <cellStyle name="Normal 128 2 2" xfId="27769" xr:uid="{00000000-0005-0000-0000-0000D3440000}"/>
    <cellStyle name="Normal 128 3" xfId="19757" xr:uid="{00000000-0005-0000-0000-0000D4440000}"/>
    <cellStyle name="Normal 128 4" xfId="22685" xr:uid="{00000000-0005-0000-0000-0000D5440000}"/>
    <cellStyle name="Normal 129" xfId="9586" xr:uid="{00000000-0005-0000-0000-0000D6440000}"/>
    <cellStyle name="Normal 129 2" xfId="19917" xr:uid="{00000000-0005-0000-0000-0000D7440000}"/>
    <cellStyle name="Normal 129 3" xfId="33099" xr:uid="{00000000-0005-0000-0000-0000D8440000}"/>
    <cellStyle name="Normal 129 4" xfId="35984" xr:uid="{00000000-0005-0000-0000-0000D9440000}"/>
    <cellStyle name="Normal 13" xfId="288" xr:uid="{00000000-0005-0000-0000-0000DA440000}"/>
    <cellStyle name="Normal 13 2" xfId="625" xr:uid="{00000000-0005-0000-0000-0000DB440000}"/>
    <cellStyle name="Normal 13 2 2" xfId="1561" xr:uid="{00000000-0005-0000-0000-0000DC440000}"/>
    <cellStyle name="Normal 13 2 2 2" xfId="1562" xr:uid="{00000000-0005-0000-0000-0000DD440000}"/>
    <cellStyle name="Normal 13 2 2 2 2" xfId="1563" xr:uid="{00000000-0005-0000-0000-0000DE440000}"/>
    <cellStyle name="Normal 13 2 2 2 2 2" xfId="16180" xr:uid="{00000000-0005-0000-0000-0000DF440000}"/>
    <cellStyle name="Normal 13 2 2 2 2 2 2" xfId="28802" xr:uid="{00000000-0005-0000-0000-0000E0440000}"/>
    <cellStyle name="Normal 13 2 2 2 2 3" xfId="23751" xr:uid="{00000000-0005-0000-0000-0000E1440000}"/>
    <cellStyle name="Normal 13 2 2 2 2 4" xfId="10547" xr:uid="{00000000-0005-0000-0000-0000E2440000}"/>
    <cellStyle name="Normal 13 2 2 2 3" xfId="10114" xr:uid="{00000000-0005-0000-0000-0000E3440000}"/>
    <cellStyle name="Normal 13 2 2 2 3 2" xfId="16029" xr:uid="{00000000-0005-0000-0000-0000E4440000}"/>
    <cellStyle name="Normal 13 2 2 2 3 2 2" xfId="28657" xr:uid="{00000000-0005-0000-0000-0000E5440000}"/>
    <cellStyle name="Normal 13 2 2 2 3 3" xfId="23625" xr:uid="{00000000-0005-0000-0000-0000E6440000}"/>
    <cellStyle name="Normal 13 2 2 2 4" xfId="6323" xr:uid="{00000000-0005-0000-0000-0000E7440000}"/>
    <cellStyle name="Normal 13 2 2 3" xfId="1564" xr:uid="{00000000-0005-0000-0000-0000E8440000}"/>
    <cellStyle name="Normal 13 2 2 3 2" xfId="16207" xr:uid="{00000000-0005-0000-0000-0000E9440000}"/>
    <cellStyle name="Normal 13 2 2 3 2 2" xfId="28828" xr:uid="{00000000-0005-0000-0000-0000EA440000}"/>
    <cellStyle name="Normal 13 2 2 3 3" xfId="23774" xr:uid="{00000000-0005-0000-0000-0000EB440000}"/>
    <cellStyle name="Normal 13 2 2 3 4" xfId="10624" xr:uid="{00000000-0005-0000-0000-0000EC440000}"/>
    <cellStyle name="Normal 13 2 2 4" xfId="11021" xr:uid="{00000000-0005-0000-0000-0000ED440000}"/>
    <cellStyle name="Normal 13 2 2 4 2" xfId="16465" xr:uid="{00000000-0005-0000-0000-0000EE440000}"/>
    <cellStyle name="Normal 13 2 2 4 2 2" xfId="29005" xr:uid="{00000000-0005-0000-0000-0000EF440000}"/>
    <cellStyle name="Normal 13 2 2 4 3" xfId="23916" xr:uid="{00000000-0005-0000-0000-0000F0440000}"/>
    <cellStyle name="Normal 13 2 2 5" xfId="18799" xr:uid="{00000000-0005-0000-0000-0000F1440000}"/>
    <cellStyle name="Normal 13 2 2 6" xfId="4829" xr:uid="{00000000-0005-0000-0000-0000F2440000}"/>
    <cellStyle name="Normal 13 2 3" xfId="1565" xr:uid="{00000000-0005-0000-0000-0000F3440000}"/>
    <cellStyle name="Normal 13 2 3 2" xfId="1566" xr:uid="{00000000-0005-0000-0000-0000F4440000}"/>
    <cellStyle name="Normal 13 2 3 2 2" xfId="16608" xr:uid="{00000000-0005-0000-0000-0000F5440000}"/>
    <cellStyle name="Normal 13 2 3 2 2 2" xfId="29147" xr:uid="{00000000-0005-0000-0000-0000F6440000}"/>
    <cellStyle name="Normal 13 2 3 2 3" xfId="24055" xr:uid="{00000000-0005-0000-0000-0000F7440000}"/>
    <cellStyle name="Normal 13 2 3 2 4" xfId="11252" xr:uid="{00000000-0005-0000-0000-0000F8440000}"/>
    <cellStyle name="Normal 13 2 3 3" xfId="16044" xr:uid="{00000000-0005-0000-0000-0000F9440000}"/>
    <cellStyle name="Normal 13 2 3 3 2" xfId="28672" xr:uid="{00000000-0005-0000-0000-0000FA440000}"/>
    <cellStyle name="Normal 13 2 3 4" xfId="17974" xr:uid="{00000000-0005-0000-0000-0000FB440000}"/>
    <cellStyle name="Normal 13 2 3 5" xfId="23637" xr:uid="{00000000-0005-0000-0000-0000FC440000}"/>
    <cellStyle name="Normal 13 2 3 6" xfId="10152" xr:uid="{00000000-0005-0000-0000-0000FD440000}"/>
    <cellStyle name="Normal 13 2 4" xfId="1567" xr:uid="{00000000-0005-0000-0000-0000FE440000}"/>
    <cellStyle name="Normal 13 2 4 2" xfId="16629" xr:uid="{00000000-0005-0000-0000-0000FF440000}"/>
    <cellStyle name="Normal 13 2 4 2 2" xfId="29165" xr:uid="{00000000-0005-0000-0000-000000450000}"/>
    <cellStyle name="Normal 13 2 4 3" xfId="24073" xr:uid="{00000000-0005-0000-0000-000001450000}"/>
    <cellStyle name="Normal 13 2 4 4" xfId="11289" xr:uid="{00000000-0005-0000-0000-000002450000}"/>
    <cellStyle name="Normal 13 2 5" xfId="1560" xr:uid="{00000000-0005-0000-0000-000003450000}"/>
    <cellStyle name="Normal 13 2 5 2" xfId="16484" xr:uid="{00000000-0005-0000-0000-000004450000}"/>
    <cellStyle name="Normal 13 2 5 2 2" xfId="29024" xr:uid="{00000000-0005-0000-0000-000005450000}"/>
    <cellStyle name="Normal 13 2 5 3" xfId="23933" xr:uid="{00000000-0005-0000-0000-000006450000}"/>
    <cellStyle name="Normal 13 2 5 4" xfId="11047" xr:uid="{00000000-0005-0000-0000-000007450000}"/>
    <cellStyle name="Normal 13 2 6" xfId="2857" xr:uid="{00000000-0005-0000-0000-000008450000}"/>
    <cellStyle name="Normal 13 2 7" xfId="37717" xr:uid="{00000000-0005-0000-0000-000009450000}"/>
    <cellStyle name="Normal 13 2 8" xfId="37997" xr:uid="{00000000-0005-0000-0000-00000A450000}"/>
    <cellStyle name="Normal 13 3" xfId="650" xr:uid="{00000000-0005-0000-0000-00000B450000}"/>
    <cellStyle name="Normal 13 3 2" xfId="1569" xr:uid="{00000000-0005-0000-0000-00000C450000}"/>
    <cellStyle name="Normal 13 3 2 2" xfId="1570" xr:uid="{00000000-0005-0000-0000-00000D450000}"/>
    <cellStyle name="Normal 13 3 2 2 2" xfId="16420" xr:uid="{00000000-0005-0000-0000-00000E450000}"/>
    <cellStyle name="Normal 13 3 2 2 2 2" xfId="28962" xr:uid="{00000000-0005-0000-0000-00000F450000}"/>
    <cellStyle name="Normal 13 3 2 2 3" xfId="23872" xr:uid="{00000000-0005-0000-0000-000010450000}"/>
    <cellStyle name="Normal 13 3 2 2 4" xfId="10944" xr:uid="{00000000-0005-0000-0000-000011450000}"/>
    <cellStyle name="Normal 13 3 2 3" xfId="10798" xr:uid="{00000000-0005-0000-0000-000012450000}"/>
    <cellStyle name="Normal 13 3 2 3 2" xfId="16324" xr:uid="{00000000-0005-0000-0000-000013450000}"/>
    <cellStyle name="Normal 13 3 2 3 2 2" xfId="28866" xr:uid="{00000000-0005-0000-0000-000014450000}"/>
    <cellStyle name="Normal 13 3 2 3 3" xfId="23788" xr:uid="{00000000-0005-0000-0000-000015450000}"/>
    <cellStyle name="Normal 13 3 2 4" xfId="6287" xr:uid="{00000000-0005-0000-0000-000016450000}"/>
    <cellStyle name="Normal 13 3 3" xfId="1571" xr:uid="{00000000-0005-0000-0000-000017450000}"/>
    <cellStyle name="Normal 13 3 3 2" xfId="16527" xr:uid="{00000000-0005-0000-0000-000018450000}"/>
    <cellStyle name="Normal 13 3 3 2 2" xfId="29066" xr:uid="{00000000-0005-0000-0000-000019450000}"/>
    <cellStyle name="Normal 13 3 3 3" xfId="23976" xr:uid="{00000000-0005-0000-0000-00001A450000}"/>
    <cellStyle name="Normal 13 3 3 4" xfId="11119" xr:uid="{00000000-0005-0000-0000-00001B450000}"/>
    <cellStyle name="Normal 13 3 4" xfId="1568" xr:uid="{00000000-0005-0000-0000-00001C450000}"/>
    <cellStyle name="Normal 13 3 4 2" xfId="16136" xr:uid="{00000000-0005-0000-0000-00001D450000}"/>
    <cellStyle name="Normal 13 3 4 2 2" xfId="28758" xr:uid="{00000000-0005-0000-0000-00001E450000}"/>
    <cellStyle name="Normal 13 3 4 3" xfId="23716" xr:uid="{00000000-0005-0000-0000-00001F450000}"/>
    <cellStyle name="Normal 13 3 4 4" xfId="10442" xr:uid="{00000000-0005-0000-0000-000020450000}"/>
    <cellStyle name="Normal 13 3 5" xfId="2858" xr:uid="{00000000-0005-0000-0000-000021450000}"/>
    <cellStyle name="Normal 13 4" xfId="1572" xr:uid="{00000000-0005-0000-0000-000022450000}"/>
    <cellStyle name="Normal 13 4 2" xfId="1573" xr:uid="{00000000-0005-0000-0000-000023450000}"/>
    <cellStyle name="Normal 13 4 2 2" xfId="16043" xr:uid="{00000000-0005-0000-0000-000024450000}"/>
    <cellStyle name="Normal 13 4 2 2 2" xfId="28671" xr:uid="{00000000-0005-0000-0000-000025450000}"/>
    <cellStyle name="Normal 13 4 2 3" xfId="23636" xr:uid="{00000000-0005-0000-0000-000026450000}"/>
    <cellStyle name="Normal 13 4 2 4" xfId="10151" xr:uid="{00000000-0005-0000-0000-000027450000}"/>
    <cellStyle name="Normal 13 4 3" xfId="10132" xr:uid="{00000000-0005-0000-0000-000028450000}"/>
    <cellStyle name="Normal 13 4 3 2" xfId="16033" xr:uid="{00000000-0005-0000-0000-000029450000}"/>
    <cellStyle name="Normal 13 4 3 2 2" xfId="28661" xr:uid="{00000000-0005-0000-0000-00002A450000}"/>
    <cellStyle name="Normal 13 4 3 3" xfId="23629" xr:uid="{00000000-0005-0000-0000-00002B450000}"/>
    <cellStyle name="Normal 13 4 4" xfId="2859" xr:uid="{00000000-0005-0000-0000-00002C450000}"/>
    <cellStyle name="Normal 13 5" xfId="1574" xr:uid="{00000000-0005-0000-0000-00002D450000}"/>
    <cellStyle name="Normal 13 5 2" xfId="10645" xr:uid="{00000000-0005-0000-0000-00002E450000}"/>
    <cellStyle name="Normal 13 5 2 2" xfId="16214" xr:uid="{00000000-0005-0000-0000-00002F450000}"/>
    <cellStyle name="Normal 13 5 2 2 2" xfId="28835" xr:uid="{00000000-0005-0000-0000-000030450000}"/>
    <cellStyle name="Normal 13 5 2 3" xfId="23781" xr:uid="{00000000-0005-0000-0000-000031450000}"/>
    <cellStyle name="Normal 13 5 3" xfId="2860" xr:uid="{00000000-0005-0000-0000-000032450000}"/>
    <cellStyle name="Normal 13 6" xfId="1559" xr:uid="{00000000-0005-0000-0000-000033450000}"/>
    <cellStyle name="Normal 13 6 2" xfId="8126" xr:uid="{00000000-0005-0000-0000-000034450000}"/>
    <cellStyle name="Normal 13 6 2 2" xfId="14615" xr:uid="{00000000-0005-0000-0000-000035450000}"/>
    <cellStyle name="Normal 13 6 2 2 2" xfId="27294" xr:uid="{00000000-0005-0000-0000-000036450000}"/>
    <cellStyle name="Normal 13 6 2 3" xfId="22578" xr:uid="{00000000-0005-0000-0000-000037450000}"/>
    <cellStyle name="Normal 13 6 3" xfId="9050" xr:uid="{00000000-0005-0000-0000-000038450000}"/>
    <cellStyle name="Normal 13 6 3 2" xfId="15457" xr:uid="{00000000-0005-0000-0000-000039450000}"/>
    <cellStyle name="Normal 13 6 3 2 2" xfId="28105" xr:uid="{00000000-0005-0000-0000-00003A450000}"/>
    <cellStyle name="Normal 13 6 3 3" xfId="23058" xr:uid="{00000000-0005-0000-0000-00003B450000}"/>
    <cellStyle name="Normal 13 6 4" xfId="10473" xr:uid="{00000000-0005-0000-0000-00003C450000}"/>
    <cellStyle name="Normal 13 6 5" xfId="10896" xr:uid="{00000000-0005-0000-0000-00003D450000}"/>
    <cellStyle name="Normal 13 6 6" xfId="7063" xr:uid="{00000000-0005-0000-0000-00003E450000}"/>
    <cellStyle name="Normal 13 6 6 2" xfId="13600" xr:uid="{00000000-0005-0000-0000-00003F450000}"/>
    <cellStyle name="Normal 13 6 6 2 2" xfId="26331" xr:uid="{00000000-0005-0000-0000-000040450000}"/>
    <cellStyle name="Normal 13 6 6 3" xfId="21790" xr:uid="{00000000-0005-0000-0000-000041450000}"/>
    <cellStyle name="Normal 13 6 7" xfId="12502" xr:uid="{00000000-0005-0000-0000-000042450000}"/>
    <cellStyle name="Normal 13 6 7 2" xfId="25248" xr:uid="{00000000-0005-0000-0000-000043450000}"/>
    <cellStyle name="Normal 13 6 8" xfId="21051" xr:uid="{00000000-0005-0000-0000-000044450000}"/>
    <cellStyle name="Normal 13 6 9" xfId="4828" xr:uid="{00000000-0005-0000-0000-000045450000}"/>
    <cellStyle name="Normal 13 7" xfId="9746" xr:uid="{00000000-0005-0000-0000-000046450000}"/>
    <cellStyle name="Normal 13 8" xfId="10126" xr:uid="{00000000-0005-0000-0000-000047450000}"/>
    <cellStyle name="Normal 13 8 2" xfId="19392" xr:uid="{00000000-0005-0000-0000-000048450000}"/>
    <cellStyle name="Normal 13 8 2 2" xfId="32509" xr:uid="{00000000-0005-0000-0000-000049450000}"/>
    <cellStyle name="Normal 13 8 2 3" xfId="35520" xr:uid="{00000000-0005-0000-0000-00004A450000}"/>
    <cellStyle name="Normal 13 8 3" xfId="17973" xr:uid="{00000000-0005-0000-0000-00004B450000}"/>
    <cellStyle name="Normal 13 8 4" xfId="31323" xr:uid="{00000000-0005-0000-0000-00004C450000}"/>
    <cellStyle name="Normal 13 8 5" xfId="34663" xr:uid="{00000000-0005-0000-0000-00004D450000}"/>
    <cellStyle name="Normal 13 9" xfId="2856" xr:uid="{00000000-0005-0000-0000-00004E450000}"/>
    <cellStyle name="Normal 130" xfId="10657" xr:uid="{00000000-0005-0000-0000-00004F450000}"/>
    <cellStyle name="Normal 131" xfId="11299" xr:uid="{00000000-0005-0000-0000-000050450000}"/>
    <cellStyle name="Normal 132" xfId="10859" xr:uid="{00000000-0005-0000-0000-000051450000}"/>
    <cellStyle name="Normal 133" xfId="10414" xr:uid="{00000000-0005-0000-0000-000052450000}"/>
    <cellStyle name="Normal 134" xfId="10079" xr:uid="{00000000-0005-0000-0000-000053450000}"/>
    <cellStyle name="Normal 135" xfId="11078" xr:uid="{00000000-0005-0000-0000-000054450000}"/>
    <cellStyle name="Normal 136" xfId="10638" xr:uid="{00000000-0005-0000-0000-000055450000}"/>
    <cellStyle name="Normal 137" xfId="11269" xr:uid="{00000000-0005-0000-0000-000056450000}"/>
    <cellStyle name="Normal 138" xfId="10955" xr:uid="{00000000-0005-0000-0000-000057450000}"/>
    <cellStyle name="Normal 139" xfId="11382" xr:uid="{00000000-0005-0000-0000-000058450000}"/>
    <cellStyle name="Normal 14" xfId="289" xr:uid="{00000000-0005-0000-0000-000059450000}"/>
    <cellStyle name="Normal 14 10" xfId="2861" xr:uid="{00000000-0005-0000-0000-00005A450000}"/>
    <cellStyle name="Normal 14 2" xfId="626" xr:uid="{00000000-0005-0000-0000-00005B450000}"/>
    <cellStyle name="Normal 14 2 10" xfId="4832" xr:uid="{00000000-0005-0000-0000-00005C450000}"/>
    <cellStyle name="Normal 14 2 10 2" xfId="8127" xr:uid="{00000000-0005-0000-0000-00005D450000}"/>
    <cellStyle name="Normal 14 2 10 2 2" xfId="14616" xr:uid="{00000000-0005-0000-0000-00005E450000}"/>
    <cellStyle name="Normal 14 2 10 2 2 2" xfId="27295" xr:uid="{00000000-0005-0000-0000-00005F450000}"/>
    <cellStyle name="Normal 14 2 10 2 3" xfId="19393" xr:uid="{00000000-0005-0000-0000-000060450000}"/>
    <cellStyle name="Normal 14 2 10 2 4" xfId="32510" xr:uid="{00000000-0005-0000-0000-000061450000}"/>
    <cellStyle name="Normal 14 2 10 2 5" xfId="35521" xr:uid="{00000000-0005-0000-0000-000062450000}"/>
    <cellStyle name="Normal 14 2 10 3" xfId="9051" xr:uid="{00000000-0005-0000-0000-000063450000}"/>
    <cellStyle name="Normal 14 2 10 3 2" xfId="15458" xr:uid="{00000000-0005-0000-0000-000064450000}"/>
    <cellStyle name="Normal 14 2 10 3 2 2" xfId="28106" xr:uid="{00000000-0005-0000-0000-000065450000}"/>
    <cellStyle name="Normal 14 2 10 3 3" xfId="23059" xr:uid="{00000000-0005-0000-0000-000066450000}"/>
    <cellStyle name="Normal 14 2 10 4" xfId="7065" xr:uid="{00000000-0005-0000-0000-000067450000}"/>
    <cellStyle name="Normal 14 2 10 4 2" xfId="13602" xr:uid="{00000000-0005-0000-0000-000068450000}"/>
    <cellStyle name="Normal 14 2 10 4 2 2" xfId="26333" xr:uid="{00000000-0005-0000-0000-000069450000}"/>
    <cellStyle name="Normal 14 2 10 4 3" xfId="21792" xr:uid="{00000000-0005-0000-0000-00006A450000}"/>
    <cellStyle name="Normal 14 2 10 5" xfId="12503" xr:uid="{00000000-0005-0000-0000-00006B450000}"/>
    <cellStyle name="Normal 14 2 10 5 2" xfId="25249" xr:uid="{00000000-0005-0000-0000-00006C450000}"/>
    <cellStyle name="Normal 14 2 10 6" xfId="17977" xr:uid="{00000000-0005-0000-0000-00006D450000}"/>
    <cellStyle name="Normal 14 2 10 7" xfId="31324" xr:uid="{00000000-0005-0000-0000-00006E450000}"/>
    <cellStyle name="Normal 14 2 10 8" xfId="34664" xr:uid="{00000000-0005-0000-0000-00006F450000}"/>
    <cellStyle name="Normal 14 2 11" xfId="4833" xr:uid="{00000000-0005-0000-0000-000070450000}"/>
    <cellStyle name="Normal 14 2 11 2" xfId="8128" xr:uid="{00000000-0005-0000-0000-000071450000}"/>
    <cellStyle name="Normal 14 2 11 2 2" xfId="14617" xr:uid="{00000000-0005-0000-0000-000072450000}"/>
    <cellStyle name="Normal 14 2 11 2 2 2" xfId="27296" xr:uid="{00000000-0005-0000-0000-000073450000}"/>
    <cellStyle name="Normal 14 2 11 2 3" xfId="19394" xr:uid="{00000000-0005-0000-0000-000074450000}"/>
    <cellStyle name="Normal 14 2 11 2 4" xfId="32511" xr:uid="{00000000-0005-0000-0000-000075450000}"/>
    <cellStyle name="Normal 14 2 11 2 5" xfId="35522" xr:uid="{00000000-0005-0000-0000-000076450000}"/>
    <cellStyle name="Normal 14 2 11 3" xfId="9052" xr:uid="{00000000-0005-0000-0000-000077450000}"/>
    <cellStyle name="Normal 14 2 11 3 2" xfId="15459" xr:uid="{00000000-0005-0000-0000-000078450000}"/>
    <cellStyle name="Normal 14 2 11 3 2 2" xfId="28107" xr:uid="{00000000-0005-0000-0000-000079450000}"/>
    <cellStyle name="Normal 14 2 11 3 3" xfId="23060" xr:uid="{00000000-0005-0000-0000-00007A450000}"/>
    <cellStyle name="Normal 14 2 11 4" xfId="7066" xr:uid="{00000000-0005-0000-0000-00007B450000}"/>
    <cellStyle name="Normal 14 2 11 4 2" xfId="13603" xr:uid="{00000000-0005-0000-0000-00007C450000}"/>
    <cellStyle name="Normal 14 2 11 4 2 2" xfId="26334" xr:uid="{00000000-0005-0000-0000-00007D450000}"/>
    <cellStyle name="Normal 14 2 11 4 3" xfId="21793" xr:uid="{00000000-0005-0000-0000-00007E450000}"/>
    <cellStyle name="Normal 14 2 11 5" xfId="12504" xr:uid="{00000000-0005-0000-0000-00007F450000}"/>
    <cellStyle name="Normal 14 2 11 5 2" xfId="25250" xr:uid="{00000000-0005-0000-0000-000080450000}"/>
    <cellStyle name="Normal 14 2 11 6" xfId="17978" xr:uid="{00000000-0005-0000-0000-000081450000}"/>
    <cellStyle name="Normal 14 2 11 7" xfId="31325" xr:uid="{00000000-0005-0000-0000-000082450000}"/>
    <cellStyle name="Normal 14 2 11 8" xfId="34665" xr:uid="{00000000-0005-0000-0000-000083450000}"/>
    <cellStyle name="Normal 14 2 12" xfId="4834" xr:uid="{00000000-0005-0000-0000-000084450000}"/>
    <cellStyle name="Normal 14 2 12 2" xfId="8129" xr:uid="{00000000-0005-0000-0000-000085450000}"/>
    <cellStyle name="Normal 14 2 12 2 2" xfId="14618" xr:uid="{00000000-0005-0000-0000-000086450000}"/>
    <cellStyle name="Normal 14 2 12 2 2 2" xfId="27297" xr:uid="{00000000-0005-0000-0000-000087450000}"/>
    <cellStyle name="Normal 14 2 12 2 3" xfId="19395" xr:uid="{00000000-0005-0000-0000-000088450000}"/>
    <cellStyle name="Normal 14 2 12 2 4" xfId="32512" xr:uid="{00000000-0005-0000-0000-000089450000}"/>
    <cellStyle name="Normal 14 2 12 2 5" xfId="35523" xr:uid="{00000000-0005-0000-0000-00008A450000}"/>
    <cellStyle name="Normal 14 2 12 3" xfId="9053" xr:uid="{00000000-0005-0000-0000-00008B450000}"/>
    <cellStyle name="Normal 14 2 12 3 2" xfId="15460" xr:uid="{00000000-0005-0000-0000-00008C450000}"/>
    <cellStyle name="Normal 14 2 12 3 2 2" xfId="28108" xr:uid="{00000000-0005-0000-0000-00008D450000}"/>
    <cellStyle name="Normal 14 2 12 3 3" xfId="23061" xr:uid="{00000000-0005-0000-0000-00008E450000}"/>
    <cellStyle name="Normal 14 2 12 4" xfId="7067" xr:uid="{00000000-0005-0000-0000-00008F450000}"/>
    <cellStyle name="Normal 14 2 12 4 2" xfId="13604" xr:uid="{00000000-0005-0000-0000-000090450000}"/>
    <cellStyle name="Normal 14 2 12 4 2 2" xfId="26335" xr:uid="{00000000-0005-0000-0000-000091450000}"/>
    <cellStyle name="Normal 14 2 12 4 3" xfId="21794" xr:uid="{00000000-0005-0000-0000-000092450000}"/>
    <cellStyle name="Normal 14 2 12 5" xfId="12505" xr:uid="{00000000-0005-0000-0000-000093450000}"/>
    <cellStyle name="Normal 14 2 12 5 2" xfId="25251" xr:uid="{00000000-0005-0000-0000-000094450000}"/>
    <cellStyle name="Normal 14 2 12 6" xfId="17979" xr:uid="{00000000-0005-0000-0000-000095450000}"/>
    <cellStyle name="Normal 14 2 12 7" xfId="31326" xr:uid="{00000000-0005-0000-0000-000096450000}"/>
    <cellStyle name="Normal 14 2 12 8" xfId="34666" xr:uid="{00000000-0005-0000-0000-000097450000}"/>
    <cellStyle name="Normal 14 2 13" xfId="4835" xr:uid="{00000000-0005-0000-0000-000098450000}"/>
    <cellStyle name="Normal 14 2 13 2" xfId="8130" xr:uid="{00000000-0005-0000-0000-000099450000}"/>
    <cellStyle name="Normal 14 2 13 2 2" xfId="14619" xr:uid="{00000000-0005-0000-0000-00009A450000}"/>
    <cellStyle name="Normal 14 2 13 2 2 2" xfId="27298" xr:uid="{00000000-0005-0000-0000-00009B450000}"/>
    <cellStyle name="Normal 14 2 13 2 3" xfId="19396" xr:uid="{00000000-0005-0000-0000-00009C450000}"/>
    <cellStyle name="Normal 14 2 13 2 4" xfId="32513" xr:uid="{00000000-0005-0000-0000-00009D450000}"/>
    <cellStyle name="Normal 14 2 13 2 5" xfId="35524" xr:uid="{00000000-0005-0000-0000-00009E450000}"/>
    <cellStyle name="Normal 14 2 13 3" xfId="9054" xr:uid="{00000000-0005-0000-0000-00009F450000}"/>
    <cellStyle name="Normal 14 2 13 3 2" xfId="15461" xr:uid="{00000000-0005-0000-0000-0000A0450000}"/>
    <cellStyle name="Normal 14 2 13 3 2 2" xfId="28109" xr:uid="{00000000-0005-0000-0000-0000A1450000}"/>
    <cellStyle name="Normal 14 2 13 3 3" xfId="23062" xr:uid="{00000000-0005-0000-0000-0000A2450000}"/>
    <cellStyle name="Normal 14 2 13 4" xfId="7068" xr:uid="{00000000-0005-0000-0000-0000A3450000}"/>
    <cellStyle name="Normal 14 2 13 4 2" xfId="13605" xr:uid="{00000000-0005-0000-0000-0000A4450000}"/>
    <cellStyle name="Normal 14 2 13 4 2 2" xfId="26336" xr:uid="{00000000-0005-0000-0000-0000A5450000}"/>
    <cellStyle name="Normal 14 2 13 4 3" xfId="21795" xr:uid="{00000000-0005-0000-0000-0000A6450000}"/>
    <cellStyle name="Normal 14 2 13 5" xfId="12506" xr:uid="{00000000-0005-0000-0000-0000A7450000}"/>
    <cellStyle name="Normal 14 2 13 5 2" xfId="25252" xr:uid="{00000000-0005-0000-0000-0000A8450000}"/>
    <cellStyle name="Normal 14 2 13 6" xfId="17980" xr:uid="{00000000-0005-0000-0000-0000A9450000}"/>
    <cellStyle name="Normal 14 2 13 7" xfId="31327" xr:uid="{00000000-0005-0000-0000-0000AA450000}"/>
    <cellStyle name="Normal 14 2 13 8" xfId="34667" xr:uid="{00000000-0005-0000-0000-0000AB450000}"/>
    <cellStyle name="Normal 14 2 14" xfId="4836" xr:uid="{00000000-0005-0000-0000-0000AC450000}"/>
    <cellStyle name="Normal 14 2 14 2" xfId="8131" xr:uid="{00000000-0005-0000-0000-0000AD450000}"/>
    <cellStyle name="Normal 14 2 14 2 2" xfId="14620" xr:uid="{00000000-0005-0000-0000-0000AE450000}"/>
    <cellStyle name="Normal 14 2 14 2 2 2" xfId="27299" xr:uid="{00000000-0005-0000-0000-0000AF450000}"/>
    <cellStyle name="Normal 14 2 14 2 3" xfId="19397" xr:uid="{00000000-0005-0000-0000-0000B0450000}"/>
    <cellStyle name="Normal 14 2 14 2 4" xfId="32514" xr:uid="{00000000-0005-0000-0000-0000B1450000}"/>
    <cellStyle name="Normal 14 2 14 2 5" xfId="35525" xr:uid="{00000000-0005-0000-0000-0000B2450000}"/>
    <cellStyle name="Normal 14 2 14 3" xfId="9055" xr:uid="{00000000-0005-0000-0000-0000B3450000}"/>
    <cellStyle name="Normal 14 2 14 3 2" xfId="15462" xr:uid="{00000000-0005-0000-0000-0000B4450000}"/>
    <cellStyle name="Normal 14 2 14 3 2 2" xfId="28110" xr:uid="{00000000-0005-0000-0000-0000B5450000}"/>
    <cellStyle name="Normal 14 2 14 3 3" xfId="23063" xr:uid="{00000000-0005-0000-0000-0000B6450000}"/>
    <cellStyle name="Normal 14 2 14 4" xfId="7069" xr:uid="{00000000-0005-0000-0000-0000B7450000}"/>
    <cellStyle name="Normal 14 2 14 4 2" xfId="13606" xr:uid="{00000000-0005-0000-0000-0000B8450000}"/>
    <cellStyle name="Normal 14 2 14 4 2 2" xfId="26337" xr:uid="{00000000-0005-0000-0000-0000B9450000}"/>
    <cellStyle name="Normal 14 2 14 4 3" xfId="21796" xr:uid="{00000000-0005-0000-0000-0000BA450000}"/>
    <cellStyle name="Normal 14 2 14 5" xfId="12507" xr:uid="{00000000-0005-0000-0000-0000BB450000}"/>
    <cellStyle name="Normal 14 2 14 5 2" xfId="25253" xr:uid="{00000000-0005-0000-0000-0000BC450000}"/>
    <cellStyle name="Normal 14 2 14 6" xfId="17981" xr:uid="{00000000-0005-0000-0000-0000BD450000}"/>
    <cellStyle name="Normal 14 2 14 7" xfId="31328" xr:uid="{00000000-0005-0000-0000-0000BE450000}"/>
    <cellStyle name="Normal 14 2 14 8" xfId="34668" xr:uid="{00000000-0005-0000-0000-0000BF450000}"/>
    <cellStyle name="Normal 14 2 15" xfId="4837" xr:uid="{00000000-0005-0000-0000-0000C0450000}"/>
    <cellStyle name="Normal 14 2 15 2" xfId="8132" xr:uid="{00000000-0005-0000-0000-0000C1450000}"/>
    <cellStyle name="Normal 14 2 15 2 2" xfId="14621" xr:uid="{00000000-0005-0000-0000-0000C2450000}"/>
    <cellStyle name="Normal 14 2 15 2 2 2" xfId="27300" xr:uid="{00000000-0005-0000-0000-0000C3450000}"/>
    <cellStyle name="Normal 14 2 15 2 3" xfId="19398" xr:uid="{00000000-0005-0000-0000-0000C4450000}"/>
    <cellStyle name="Normal 14 2 15 2 4" xfId="32515" xr:uid="{00000000-0005-0000-0000-0000C5450000}"/>
    <cellStyle name="Normal 14 2 15 2 5" xfId="35526" xr:uid="{00000000-0005-0000-0000-0000C6450000}"/>
    <cellStyle name="Normal 14 2 15 3" xfId="9056" xr:uid="{00000000-0005-0000-0000-0000C7450000}"/>
    <cellStyle name="Normal 14 2 15 3 2" xfId="15463" xr:uid="{00000000-0005-0000-0000-0000C8450000}"/>
    <cellStyle name="Normal 14 2 15 3 2 2" xfId="28111" xr:uid="{00000000-0005-0000-0000-0000C9450000}"/>
    <cellStyle name="Normal 14 2 15 3 3" xfId="23064" xr:uid="{00000000-0005-0000-0000-0000CA450000}"/>
    <cellStyle name="Normal 14 2 15 4" xfId="7070" xr:uid="{00000000-0005-0000-0000-0000CB450000}"/>
    <cellStyle name="Normal 14 2 15 4 2" xfId="13607" xr:uid="{00000000-0005-0000-0000-0000CC450000}"/>
    <cellStyle name="Normal 14 2 15 4 2 2" xfId="26338" xr:uid="{00000000-0005-0000-0000-0000CD450000}"/>
    <cellStyle name="Normal 14 2 15 4 3" xfId="21797" xr:uid="{00000000-0005-0000-0000-0000CE450000}"/>
    <cellStyle name="Normal 14 2 15 5" xfId="12508" xr:uid="{00000000-0005-0000-0000-0000CF450000}"/>
    <cellStyle name="Normal 14 2 15 5 2" xfId="25254" xr:uid="{00000000-0005-0000-0000-0000D0450000}"/>
    <cellStyle name="Normal 14 2 15 6" xfId="17982" xr:uid="{00000000-0005-0000-0000-0000D1450000}"/>
    <cellStyle name="Normal 14 2 15 7" xfId="31329" xr:uid="{00000000-0005-0000-0000-0000D2450000}"/>
    <cellStyle name="Normal 14 2 15 8" xfId="34669" xr:uid="{00000000-0005-0000-0000-0000D3450000}"/>
    <cellStyle name="Normal 14 2 16" xfId="4838" xr:uid="{00000000-0005-0000-0000-0000D4450000}"/>
    <cellStyle name="Normal 14 2 16 2" xfId="8133" xr:uid="{00000000-0005-0000-0000-0000D5450000}"/>
    <cellStyle name="Normal 14 2 16 2 2" xfId="14622" xr:uid="{00000000-0005-0000-0000-0000D6450000}"/>
    <cellStyle name="Normal 14 2 16 2 2 2" xfId="27301" xr:uid="{00000000-0005-0000-0000-0000D7450000}"/>
    <cellStyle name="Normal 14 2 16 2 3" xfId="19399" xr:uid="{00000000-0005-0000-0000-0000D8450000}"/>
    <cellStyle name="Normal 14 2 16 2 4" xfId="32516" xr:uid="{00000000-0005-0000-0000-0000D9450000}"/>
    <cellStyle name="Normal 14 2 16 2 5" xfId="35527" xr:uid="{00000000-0005-0000-0000-0000DA450000}"/>
    <cellStyle name="Normal 14 2 16 3" xfId="9057" xr:uid="{00000000-0005-0000-0000-0000DB450000}"/>
    <cellStyle name="Normal 14 2 16 3 2" xfId="15464" xr:uid="{00000000-0005-0000-0000-0000DC450000}"/>
    <cellStyle name="Normal 14 2 16 3 2 2" xfId="28112" xr:uid="{00000000-0005-0000-0000-0000DD450000}"/>
    <cellStyle name="Normal 14 2 16 3 3" xfId="23065" xr:uid="{00000000-0005-0000-0000-0000DE450000}"/>
    <cellStyle name="Normal 14 2 16 4" xfId="7071" xr:uid="{00000000-0005-0000-0000-0000DF450000}"/>
    <cellStyle name="Normal 14 2 16 4 2" xfId="13608" xr:uid="{00000000-0005-0000-0000-0000E0450000}"/>
    <cellStyle name="Normal 14 2 16 4 2 2" xfId="26339" xr:uid="{00000000-0005-0000-0000-0000E1450000}"/>
    <cellStyle name="Normal 14 2 16 4 3" xfId="21798" xr:uid="{00000000-0005-0000-0000-0000E2450000}"/>
    <cellStyle name="Normal 14 2 16 5" xfId="12509" xr:uid="{00000000-0005-0000-0000-0000E3450000}"/>
    <cellStyle name="Normal 14 2 16 5 2" xfId="25255" xr:uid="{00000000-0005-0000-0000-0000E4450000}"/>
    <cellStyle name="Normal 14 2 16 6" xfId="17983" xr:uid="{00000000-0005-0000-0000-0000E5450000}"/>
    <cellStyle name="Normal 14 2 16 7" xfId="31330" xr:uid="{00000000-0005-0000-0000-0000E6450000}"/>
    <cellStyle name="Normal 14 2 16 8" xfId="34670" xr:uid="{00000000-0005-0000-0000-0000E7450000}"/>
    <cellStyle name="Normal 14 2 17" xfId="4839" xr:uid="{00000000-0005-0000-0000-0000E8450000}"/>
    <cellStyle name="Normal 14 2 17 2" xfId="8134" xr:uid="{00000000-0005-0000-0000-0000E9450000}"/>
    <cellStyle name="Normal 14 2 17 2 2" xfId="14623" xr:uid="{00000000-0005-0000-0000-0000EA450000}"/>
    <cellStyle name="Normal 14 2 17 2 2 2" xfId="27302" xr:uid="{00000000-0005-0000-0000-0000EB450000}"/>
    <cellStyle name="Normal 14 2 17 2 3" xfId="19400" xr:uid="{00000000-0005-0000-0000-0000EC450000}"/>
    <cellStyle name="Normal 14 2 17 2 4" xfId="32517" xr:uid="{00000000-0005-0000-0000-0000ED450000}"/>
    <cellStyle name="Normal 14 2 17 2 5" xfId="35528" xr:uid="{00000000-0005-0000-0000-0000EE450000}"/>
    <cellStyle name="Normal 14 2 17 3" xfId="9058" xr:uid="{00000000-0005-0000-0000-0000EF450000}"/>
    <cellStyle name="Normal 14 2 17 3 2" xfId="15465" xr:uid="{00000000-0005-0000-0000-0000F0450000}"/>
    <cellStyle name="Normal 14 2 17 3 2 2" xfId="28113" xr:uid="{00000000-0005-0000-0000-0000F1450000}"/>
    <cellStyle name="Normal 14 2 17 3 3" xfId="23066" xr:uid="{00000000-0005-0000-0000-0000F2450000}"/>
    <cellStyle name="Normal 14 2 17 4" xfId="7072" xr:uid="{00000000-0005-0000-0000-0000F3450000}"/>
    <cellStyle name="Normal 14 2 17 4 2" xfId="13609" xr:uid="{00000000-0005-0000-0000-0000F4450000}"/>
    <cellStyle name="Normal 14 2 17 4 2 2" xfId="26340" xr:uid="{00000000-0005-0000-0000-0000F5450000}"/>
    <cellStyle name="Normal 14 2 17 4 3" xfId="21799" xr:uid="{00000000-0005-0000-0000-0000F6450000}"/>
    <cellStyle name="Normal 14 2 17 5" xfId="12510" xr:uid="{00000000-0005-0000-0000-0000F7450000}"/>
    <cellStyle name="Normal 14 2 17 5 2" xfId="25256" xr:uid="{00000000-0005-0000-0000-0000F8450000}"/>
    <cellStyle name="Normal 14 2 17 6" xfId="17984" xr:uid="{00000000-0005-0000-0000-0000F9450000}"/>
    <cellStyle name="Normal 14 2 17 7" xfId="31331" xr:uid="{00000000-0005-0000-0000-0000FA450000}"/>
    <cellStyle name="Normal 14 2 17 8" xfId="34671" xr:uid="{00000000-0005-0000-0000-0000FB450000}"/>
    <cellStyle name="Normal 14 2 18" xfId="4840" xr:uid="{00000000-0005-0000-0000-0000FC450000}"/>
    <cellStyle name="Normal 14 2 18 2" xfId="8135" xr:uid="{00000000-0005-0000-0000-0000FD450000}"/>
    <cellStyle name="Normal 14 2 18 2 2" xfId="14624" xr:uid="{00000000-0005-0000-0000-0000FE450000}"/>
    <cellStyle name="Normal 14 2 18 2 2 2" xfId="27303" xr:uid="{00000000-0005-0000-0000-0000FF450000}"/>
    <cellStyle name="Normal 14 2 18 2 3" xfId="19401" xr:uid="{00000000-0005-0000-0000-000000460000}"/>
    <cellStyle name="Normal 14 2 18 2 4" xfId="32518" xr:uid="{00000000-0005-0000-0000-000001460000}"/>
    <cellStyle name="Normal 14 2 18 2 5" xfId="35529" xr:uid="{00000000-0005-0000-0000-000002460000}"/>
    <cellStyle name="Normal 14 2 18 3" xfId="9059" xr:uid="{00000000-0005-0000-0000-000003460000}"/>
    <cellStyle name="Normal 14 2 18 3 2" xfId="15466" xr:uid="{00000000-0005-0000-0000-000004460000}"/>
    <cellStyle name="Normal 14 2 18 3 2 2" xfId="28114" xr:uid="{00000000-0005-0000-0000-000005460000}"/>
    <cellStyle name="Normal 14 2 18 3 3" xfId="23067" xr:uid="{00000000-0005-0000-0000-000006460000}"/>
    <cellStyle name="Normal 14 2 18 4" xfId="7073" xr:uid="{00000000-0005-0000-0000-000007460000}"/>
    <cellStyle name="Normal 14 2 18 4 2" xfId="13610" xr:uid="{00000000-0005-0000-0000-000008460000}"/>
    <cellStyle name="Normal 14 2 18 4 2 2" xfId="26341" xr:uid="{00000000-0005-0000-0000-000009460000}"/>
    <cellStyle name="Normal 14 2 18 4 3" xfId="21800" xr:uid="{00000000-0005-0000-0000-00000A460000}"/>
    <cellStyle name="Normal 14 2 18 5" xfId="12511" xr:uid="{00000000-0005-0000-0000-00000B460000}"/>
    <cellStyle name="Normal 14 2 18 5 2" xfId="25257" xr:uid="{00000000-0005-0000-0000-00000C460000}"/>
    <cellStyle name="Normal 14 2 18 6" xfId="17985" xr:uid="{00000000-0005-0000-0000-00000D460000}"/>
    <cellStyle name="Normal 14 2 18 7" xfId="31332" xr:uid="{00000000-0005-0000-0000-00000E460000}"/>
    <cellStyle name="Normal 14 2 18 8" xfId="34672" xr:uid="{00000000-0005-0000-0000-00000F460000}"/>
    <cellStyle name="Normal 14 2 19" xfId="4841" xr:uid="{00000000-0005-0000-0000-000010460000}"/>
    <cellStyle name="Normal 14 2 19 2" xfId="8136" xr:uid="{00000000-0005-0000-0000-000011460000}"/>
    <cellStyle name="Normal 14 2 19 2 2" xfId="14625" xr:uid="{00000000-0005-0000-0000-000012460000}"/>
    <cellStyle name="Normal 14 2 19 2 2 2" xfId="27304" xr:uid="{00000000-0005-0000-0000-000013460000}"/>
    <cellStyle name="Normal 14 2 19 2 3" xfId="19402" xr:uid="{00000000-0005-0000-0000-000014460000}"/>
    <cellStyle name="Normal 14 2 19 2 4" xfId="32519" xr:uid="{00000000-0005-0000-0000-000015460000}"/>
    <cellStyle name="Normal 14 2 19 2 5" xfId="35530" xr:uid="{00000000-0005-0000-0000-000016460000}"/>
    <cellStyle name="Normal 14 2 19 3" xfId="9060" xr:uid="{00000000-0005-0000-0000-000017460000}"/>
    <cellStyle name="Normal 14 2 19 3 2" xfId="15467" xr:uid="{00000000-0005-0000-0000-000018460000}"/>
    <cellStyle name="Normal 14 2 19 3 2 2" xfId="28115" xr:uid="{00000000-0005-0000-0000-000019460000}"/>
    <cellStyle name="Normal 14 2 19 3 3" xfId="23068" xr:uid="{00000000-0005-0000-0000-00001A460000}"/>
    <cellStyle name="Normal 14 2 19 4" xfId="7074" xr:uid="{00000000-0005-0000-0000-00001B460000}"/>
    <cellStyle name="Normal 14 2 19 4 2" xfId="13611" xr:uid="{00000000-0005-0000-0000-00001C460000}"/>
    <cellStyle name="Normal 14 2 19 4 2 2" xfId="26342" xr:uid="{00000000-0005-0000-0000-00001D460000}"/>
    <cellStyle name="Normal 14 2 19 4 3" xfId="21801" xr:uid="{00000000-0005-0000-0000-00001E460000}"/>
    <cellStyle name="Normal 14 2 19 5" xfId="12512" xr:uid="{00000000-0005-0000-0000-00001F460000}"/>
    <cellStyle name="Normal 14 2 19 5 2" xfId="25258" xr:uid="{00000000-0005-0000-0000-000020460000}"/>
    <cellStyle name="Normal 14 2 19 6" xfId="17986" xr:uid="{00000000-0005-0000-0000-000021460000}"/>
    <cellStyle name="Normal 14 2 19 7" xfId="31333" xr:uid="{00000000-0005-0000-0000-000022460000}"/>
    <cellStyle name="Normal 14 2 19 8" xfId="34673" xr:uid="{00000000-0005-0000-0000-000023460000}"/>
    <cellStyle name="Normal 14 2 2" xfId="1577" xr:uid="{00000000-0005-0000-0000-000024460000}"/>
    <cellStyle name="Normal 14 2 2 10" xfId="4842" xr:uid="{00000000-0005-0000-0000-000025460000}"/>
    <cellStyle name="Normal 14 2 2 2" xfId="1578" xr:uid="{00000000-0005-0000-0000-000026460000}"/>
    <cellStyle name="Normal 14 2 2 2 2" xfId="1579" xr:uid="{00000000-0005-0000-0000-000027460000}"/>
    <cellStyle name="Normal 14 2 2 2 2 2" xfId="16370" xr:uid="{00000000-0005-0000-0000-000028460000}"/>
    <cellStyle name="Normal 14 2 2 2 2 2 2" xfId="28912" xr:uid="{00000000-0005-0000-0000-000029460000}"/>
    <cellStyle name="Normal 14 2 2 2 2 3" xfId="23828" xr:uid="{00000000-0005-0000-0000-00002A460000}"/>
    <cellStyle name="Normal 14 2 2 2 2 4" xfId="10873" xr:uid="{00000000-0005-0000-0000-00002B460000}"/>
    <cellStyle name="Normal 14 2 2 2 3" xfId="11154" xr:uid="{00000000-0005-0000-0000-00002C460000}"/>
    <cellStyle name="Normal 14 2 2 2 3 2" xfId="16551" xr:uid="{00000000-0005-0000-0000-00002D460000}"/>
    <cellStyle name="Normal 14 2 2 2 3 2 2" xfId="29090" xr:uid="{00000000-0005-0000-0000-00002E460000}"/>
    <cellStyle name="Normal 14 2 2 2 3 3" xfId="23998" xr:uid="{00000000-0005-0000-0000-00002F460000}"/>
    <cellStyle name="Normal 14 2 2 2 4" xfId="14626" xr:uid="{00000000-0005-0000-0000-000030460000}"/>
    <cellStyle name="Normal 14 2 2 2 4 2" xfId="27305" xr:uid="{00000000-0005-0000-0000-000031460000}"/>
    <cellStyle name="Normal 14 2 2 2 5" xfId="19403" xr:uid="{00000000-0005-0000-0000-000032460000}"/>
    <cellStyle name="Normal 14 2 2 2 6" xfId="32520" xr:uid="{00000000-0005-0000-0000-000033460000}"/>
    <cellStyle name="Normal 14 2 2 2 7" xfId="35531" xr:uid="{00000000-0005-0000-0000-000034460000}"/>
    <cellStyle name="Normal 14 2 2 2 8" xfId="8137" xr:uid="{00000000-0005-0000-0000-000035460000}"/>
    <cellStyle name="Normal 14 2 2 3" xfId="1580" xr:uid="{00000000-0005-0000-0000-000036460000}"/>
    <cellStyle name="Normal 14 2 2 3 2" xfId="10431" xr:uid="{00000000-0005-0000-0000-000037460000}"/>
    <cellStyle name="Normal 14 2 2 3 2 2" xfId="16128" xr:uid="{00000000-0005-0000-0000-000038460000}"/>
    <cellStyle name="Normal 14 2 2 3 2 2 2" xfId="28750" xr:uid="{00000000-0005-0000-0000-000039460000}"/>
    <cellStyle name="Normal 14 2 2 3 2 3" xfId="23709" xr:uid="{00000000-0005-0000-0000-00003A460000}"/>
    <cellStyle name="Normal 14 2 2 3 3" xfId="15468" xr:uid="{00000000-0005-0000-0000-00003B460000}"/>
    <cellStyle name="Normal 14 2 2 3 3 2" xfId="28116" xr:uid="{00000000-0005-0000-0000-00003C460000}"/>
    <cellStyle name="Normal 14 2 2 3 4" xfId="23069" xr:uid="{00000000-0005-0000-0000-00003D460000}"/>
    <cellStyle name="Normal 14 2 2 3 5" xfId="9061" xr:uid="{00000000-0005-0000-0000-00003E460000}"/>
    <cellStyle name="Normal 14 2 2 4" xfId="11314" xr:uid="{00000000-0005-0000-0000-00003F460000}"/>
    <cellStyle name="Normal 14 2 2 4 2" xfId="16645" xr:uid="{00000000-0005-0000-0000-000040460000}"/>
    <cellStyle name="Normal 14 2 2 4 2 2" xfId="29180" xr:uid="{00000000-0005-0000-0000-000041460000}"/>
    <cellStyle name="Normal 14 2 2 4 3" xfId="24087" xr:uid="{00000000-0005-0000-0000-000042460000}"/>
    <cellStyle name="Normal 14 2 2 5" xfId="7075" xr:uid="{00000000-0005-0000-0000-000043460000}"/>
    <cellStyle name="Normal 14 2 2 5 2" xfId="13612" xr:uid="{00000000-0005-0000-0000-000044460000}"/>
    <cellStyle name="Normal 14 2 2 5 2 2" xfId="26343" xr:uid="{00000000-0005-0000-0000-000045460000}"/>
    <cellStyle name="Normal 14 2 2 5 3" xfId="21802" xr:uid="{00000000-0005-0000-0000-000046460000}"/>
    <cellStyle name="Normal 14 2 2 6" xfId="12513" xr:uid="{00000000-0005-0000-0000-000047460000}"/>
    <cellStyle name="Normal 14 2 2 6 2" xfId="25259" xr:uid="{00000000-0005-0000-0000-000048460000}"/>
    <cellStyle name="Normal 14 2 2 7" xfId="17987" xr:uid="{00000000-0005-0000-0000-000049460000}"/>
    <cellStyle name="Normal 14 2 2 8" xfId="31334" xr:uid="{00000000-0005-0000-0000-00004A460000}"/>
    <cellStyle name="Normal 14 2 2 9" xfId="34674" xr:uid="{00000000-0005-0000-0000-00004B460000}"/>
    <cellStyle name="Normal 14 2 20" xfId="4831" xr:uid="{00000000-0005-0000-0000-00004C460000}"/>
    <cellStyle name="Normal 14 2 20 2" xfId="18800" xr:uid="{00000000-0005-0000-0000-00004D460000}"/>
    <cellStyle name="Normal 14 2 21" xfId="10238" xr:uid="{00000000-0005-0000-0000-00004E460000}"/>
    <cellStyle name="Normal 14 2 21 2" xfId="16073" xr:uid="{00000000-0005-0000-0000-00004F460000}"/>
    <cellStyle name="Normal 14 2 21 2 2" xfId="28700" xr:uid="{00000000-0005-0000-0000-000050460000}"/>
    <cellStyle name="Normal 14 2 21 3" xfId="17976" xr:uid="{00000000-0005-0000-0000-000051460000}"/>
    <cellStyle name="Normal 14 2 21 4" xfId="23664" xr:uid="{00000000-0005-0000-0000-000052460000}"/>
    <cellStyle name="Normal 14 2 22" xfId="2862" xr:uid="{00000000-0005-0000-0000-000053460000}"/>
    <cellStyle name="Normal 14 2 23" xfId="37718" xr:uid="{00000000-0005-0000-0000-000054460000}"/>
    <cellStyle name="Normal 14 2 24" xfId="37998" xr:uid="{00000000-0005-0000-0000-000055460000}"/>
    <cellStyle name="Normal 14 2 3" xfId="1581" xr:uid="{00000000-0005-0000-0000-000056460000}"/>
    <cellStyle name="Normal 14 2 3 10" xfId="4843" xr:uid="{00000000-0005-0000-0000-000057460000}"/>
    <cellStyle name="Normal 14 2 3 2" xfId="1582" xr:uid="{00000000-0005-0000-0000-000058460000}"/>
    <cellStyle name="Normal 14 2 3 2 2" xfId="11315" xr:uid="{00000000-0005-0000-0000-000059460000}"/>
    <cellStyle name="Normal 14 2 3 2 2 2" xfId="16646" xr:uid="{00000000-0005-0000-0000-00005A460000}"/>
    <cellStyle name="Normal 14 2 3 2 2 2 2" xfId="29181" xr:uid="{00000000-0005-0000-0000-00005B460000}"/>
    <cellStyle name="Normal 14 2 3 2 2 3" xfId="24088" xr:uid="{00000000-0005-0000-0000-00005C460000}"/>
    <cellStyle name="Normal 14 2 3 2 3" xfId="14627" xr:uid="{00000000-0005-0000-0000-00005D460000}"/>
    <cellStyle name="Normal 14 2 3 2 3 2" xfId="27306" xr:uid="{00000000-0005-0000-0000-00005E460000}"/>
    <cellStyle name="Normal 14 2 3 2 4" xfId="19404" xr:uid="{00000000-0005-0000-0000-00005F460000}"/>
    <cellStyle name="Normal 14 2 3 2 5" xfId="32521" xr:uid="{00000000-0005-0000-0000-000060460000}"/>
    <cellStyle name="Normal 14 2 3 2 6" xfId="35532" xr:uid="{00000000-0005-0000-0000-000061460000}"/>
    <cellStyle name="Normal 14 2 3 2 7" xfId="8138" xr:uid="{00000000-0005-0000-0000-000062460000}"/>
    <cellStyle name="Normal 14 2 3 3" xfId="9062" xr:uid="{00000000-0005-0000-0000-000063460000}"/>
    <cellStyle name="Normal 14 2 3 3 2" xfId="15469" xr:uid="{00000000-0005-0000-0000-000064460000}"/>
    <cellStyle name="Normal 14 2 3 3 2 2" xfId="28117" xr:uid="{00000000-0005-0000-0000-000065460000}"/>
    <cellStyle name="Normal 14 2 3 3 3" xfId="23070" xr:uid="{00000000-0005-0000-0000-000066460000}"/>
    <cellStyle name="Normal 14 2 3 4" xfId="11102" xr:uid="{00000000-0005-0000-0000-000067460000}"/>
    <cellStyle name="Normal 14 2 3 4 2" xfId="16516" xr:uid="{00000000-0005-0000-0000-000068460000}"/>
    <cellStyle name="Normal 14 2 3 4 2 2" xfId="29056" xr:uid="{00000000-0005-0000-0000-000069460000}"/>
    <cellStyle name="Normal 14 2 3 4 3" xfId="23966" xr:uid="{00000000-0005-0000-0000-00006A460000}"/>
    <cellStyle name="Normal 14 2 3 5" xfId="7076" xr:uid="{00000000-0005-0000-0000-00006B460000}"/>
    <cellStyle name="Normal 14 2 3 5 2" xfId="13613" xr:uid="{00000000-0005-0000-0000-00006C460000}"/>
    <cellStyle name="Normal 14 2 3 5 2 2" xfId="26344" xr:uid="{00000000-0005-0000-0000-00006D460000}"/>
    <cellStyle name="Normal 14 2 3 5 3" xfId="21803" xr:uid="{00000000-0005-0000-0000-00006E460000}"/>
    <cellStyle name="Normal 14 2 3 6" xfId="12514" xr:uid="{00000000-0005-0000-0000-00006F460000}"/>
    <cellStyle name="Normal 14 2 3 6 2" xfId="25260" xr:uid="{00000000-0005-0000-0000-000070460000}"/>
    <cellStyle name="Normal 14 2 3 7" xfId="17988" xr:uid="{00000000-0005-0000-0000-000071460000}"/>
    <cellStyle name="Normal 14 2 3 8" xfId="31335" xr:uid="{00000000-0005-0000-0000-000072460000}"/>
    <cellStyle name="Normal 14 2 3 9" xfId="34675" xr:uid="{00000000-0005-0000-0000-000073460000}"/>
    <cellStyle name="Normal 14 2 4" xfId="1583" xr:uid="{00000000-0005-0000-0000-000074460000}"/>
    <cellStyle name="Normal 14 2 4 10" xfId="4844" xr:uid="{00000000-0005-0000-0000-000075460000}"/>
    <cellStyle name="Normal 14 2 4 2" xfId="8139" xr:uid="{00000000-0005-0000-0000-000076460000}"/>
    <cellStyle name="Normal 14 2 4 2 2" xfId="14628" xr:uid="{00000000-0005-0000-0000-000077460000}"/>
    <cellStyle name="Normal 14 2 4 2 2 2" xfId="27307" xr:uid="{00000000-0005-0000-0000-000078460000}"/>
    <cellStyle name="Normal 14 2 4 2 3" xfId="19405" xr:uid="{00000000-0005-0000-0000-000079460000}"/>
    <cellStyle name="Normal 14 2 4 2 4" xfId="32522" xr:uid="{00000000-0005-0000-0000-00007A460000}"/>
    <cellStyle name="Normal 14 2 4 2 5" xfId="35533" xr:uid="{00000000-0005-0000-0000-00007B460000}"/>
    <cellStyle name="Normal 14 2 4 3" xfId="9063" xr:uid="{00000000-0005-0000-0000-00007C460000}"/>
    <cellStyle name="Normal 14 2 4 3 2" xfId="15470" xr:uid="{00000000-0005-0000-0000-00007D460000}"/>
    <cellStyle name="Normal 14 2 4 3 2 2" xfId="28118" xr:uid="{00000000-0005-0000-0000-00007E460000}"/>
    <cellStyle name="Normal 14 2 4 3 3" xfId="23071" xr:uid="{00000000-0005-0000-0000-00007F460000}"/>
    <cellStyle name="Normal 14 2 4 4" xfId="10976" xr:uid="{00000000-0005-0000-0000-000080460000}"/>
    <cellStyle name="Normal 14 2 4 4 2" xfId="16434" xr:uid="{00000000-0005-0000-0000-000081460000}"/>
    <cellStyle name="Normal 14 2 4 4 2 2" xfId="28975" xr:uid="{00000000-0005-0000-0000-000082460000}"/>
    <cellStyle name="Normal 14 2 4 4 3" xfId="23886" xr:uid="{00000000-0005-0000-0000-000083460000}"/>
    <cellStyle name="Normal 14 2 4 5" xfId="7077" xr:uid="{00000000-0005-0000-0000-000084460000}"/>
    <cellStyle name="Normal 14 2 4 5 2" xfId="13614" xr:uid="{00000000-0005-0000-0000-000085460000}"/>
    <cellStyle name="Normal 14 2 4 5 2 2" xfId="26345" xr:uid="{00000000-0005-0000-0000-000086460000}"/>
    <cellStyle name="Normal 14 2 4 5 3" xfId="21804" xr:uid="{00000000-0005-0000-0000-000087460000}"/>
    <cellStyle name="Normal 14 2 4 6" xfId="12515" xr:uid="{00000000-0005-0000-0000-000088460000}"/>
    <cellStyle name="Normal 14 2 4 6 2" xfId="25261" xr:uid="{00000000-0005-0000-0000-000089460000}"/>
    <cellStyle name="Normal 14 2 4 7" xfId="17989" xr:uid="{00000000-0005-0000-0000-00008A460000}"/>
    <cellStyle name="Normal 14 2 4 8" xfId="31336" xr:uid="{00000000-0005-0000-0000-00008B460000}"/>
    <cellStyle name="Normal 14 2 4 9" xfId="34676" xr:uid="{00000000-0005-0000-0000-00008C460000}"/>
    <cellStyle name="Normal 14 2 5" xfId="1576" xr:uid="{00000000-0005-0000-0000-00008D460000}"/>
    <cellStyle name="Normal 14 2 5 2" xfId="8140" xr:uid="{00000000-0005-0000-0000-00008E460000}"/>
    <cellStyle name="Normal 14 2 5 2 2" xfId="14629" xr:uid="{00000000-0005-0000-0000-00008F460000}"/>
    <cellStyle name="Normal 14 2 5 2 2 2" xfId="27308" xr:uid="{00000000-0005-0000-0000-000090460000}"/>
    <cellStyle name="Normal 14 2 5 2 3" xfId="19406" xr:uid="{00000000-0005-0000-0000-000091460000}"/>
    <cellStyle name="Normal 14 2 5 2 4" xfId="32523" xr:uid="{00000000-0005-0000-0000-000092460000}"/>
    <cellStyle name="Normal 14 2 5 2 5" xfId="35534" xr:uid="{00000000-0005-0000-0000-000093460000}"/>
    <cellStyle name="Normal 14 2 5 3" xfId="9064" xr:uid="{00000000-0005-0000-0000-000094460000}"/>
    <cellStyle name="Normal 14 2 5 3 2" xfId="15471" xr:uid="{00000000-0005-0000-0000-000095460000}"/>
    <cellStyle name="Normal 14 2 5 3 2 2" xfId="28119" xr:uid="{00000000-0005-0000-0000-000096460000}"/>
    <cellStyle name="Normal 14 2 5 3 3" xfId="23072" xr:uid="{00000000-0005-0000-0000-000097460000}"/>
    <cellStyle name="Normal 14 2 5 4" xfId="7078" xr:uid="{00000000-0005-0000-0000-000098460000}"/>
    <cellStyle name="Normal 14 2 5 4 2" xfId="13615" xr:uid="{00000000-0005-0000-0000-000099460000}"/>
    <cellStyle name="Normal 14 2 5 4 2 2" xfId="26346" xr:uid="{00000000-0005-0000-0000-00009A460000}"/>
    <cellStyle name="Normal 14 2 5 4 3" xfId="21805" xr:uid="{00000000-0005-0000-0000-00009B460000}"/>
    <cellStyle name="Normal 14 2 5 5" xfId="12516" xr:uid="{00000000-0005-0000-0000-00009C460000}"/>
    <cellStyle name="Normal 14 2 5 5 2" xfId="25262" xr:uid="{00000000-0005-0000-0000-00009D460000}"/>
    <cellStyle name="Normal 14 2 5 6" xfId="17990" xr:uid="{00000000-0005-0000-0000-00009E460000}"/>
    <cellStyle name="Normal 14 2 5 7" xfId="31337" xr:uid="{00000000-0005-0000-0000-00009F460000}"/>
    <cellStyle name="Normal 14 2 5 8" xfId="34677" xr:uid="{00000000-0005-0000-0000-0000A0460000}"/>
    <cellStyle name="Normal 14 2 5 9" xfId="4845" xr:uid="{00000000-0005-0000-0000-0000A1460000}"/>
    <cellStyle name="Normal 14 2 6" xfId="4846" xr:uid="{00000000-0005-0000-0000-0000A2460000}"/>
    <cellStyle name="Normal 14 2 6 2" xfId="8141" xr:uid="{00000000-0005-0000-0000-0000A3460000}"/>
    <cellStyle name="Normal 14 2 6 2 2" xfId="14630" xr:uid="{00000000-0005-0000-0000-0000A4460000}"/>
    <cellStyle name="Normal 14 2 6 2 2 2" xfId="27309" xr:uid="{00000000-0005-0000-0000-0000A5460000}"/>
    <cellStyle name="Normal 14 2 6 2 3" xfId="19407" xr:uid="{00000000-0005-0000-0000-0000A6460000}"/>
    <cellStyle name="Normal 14 2 6 2 4" xfId="32524" xr:uid="{00000000-0005-0000-0000-0000A7460000}"/>
    <cellStyle name="Normal 14 2 6 2 5" xfId="35535" xr:uid="{00000000-0005-0000-0000-0000A8460000}"/>
    <cellStyle name="Normal 14 2 6 3" xfId="9065" xr:uid="{00000000-0005-0000-0000-0000A9460000}"/>
    <cellStyle name="Normal 14 2 6 3 2" xfId="15472" xr:uid="{00000000-0005-0000-0000-0000AA460000}"/>
    <cellStyle name="Normal 14 2 6 3 2 2" xfId="28120" xr:uid="{00000000-0005-0000-0000-0000AB460000}"/>
    <cellStyle name="Normal 14 2 6 3 3" xfId="23073" xr:uid="{00000000-0005-0000-0000-0000AC460000}"/>
    <cellStyle name="Normal 14 2 6 4" xfId="7079" xr:uid="{00000000-0005-0000-0000-0000AD460000}"/>
    <cellStyle name="Normal 14 2 6 4 2" xfId="13616" xr:uid="{00000000-0005-0000-0000-0000AE460000}"/>
    <cellStyle name="Normal 14 2 6 4 2 2" xfId="26347" xr:uid="{00000000-0005-0000-0000-0000AF460000}"/>
    <cellStyle name="Normal 14 2 6 4 3" xfId="21806" xr:uid="{00000000-0005-0000-0000-0000B0460000}"/>
    <cellStyle name="Normal 14 2 6 5" xfId="12517" xr:uid="{00000000-0005-0000-0000-0000B1460000}"/>
    <cellStyle name="Normal 14 2 6 5 2" xfId="25263" xr:uid="{00000000-0005-0000-0000-0000B2460000}"/>
    <cellStyle name="Normal 14 2 6 6" xfId="17991" xr:uid="{00000000-0005-0000-0000-0000B3460000}"/>
    <cellStyle name="Normal 14 2 6 7" xfId="31338" xr:uid="{00000000-0005-0000-0000-0000B4460000}"/>
    <cellStyle name="Normal 14 2 6 8" xfId="34678" xr:uid="{00000000-0005-0000-0000-0000B5460000}"/>
    <cellStyle name="Normal 14 2 7" xfId="4847" xr:uid="{00000000-0005-0000-0000-0000B6460000}"/>
    <cellStyle name="Normal 14 2 7 2" xfId="8142" xr:uid="{00000000-0005-0000-0000-0000B7460000}"/>
    <cellStyle name="Normal 14 2 7 2 2" xfId="14631" xr:uid="{00000000-0005-0000-0000-0000B8460000}"/>
    <cellStyle name="Normal 14 2 7 2 2 2" xfId="27310" xr:uid="{00000000-0005-0000-0000-0000B9460000}"/>
    <cellStyle name="Normal 14 2 7 2 3" xfId="19408" xr:uid="{00000000-0005-0000-0000-0000BA460000}"/>
    <cellStyle name="Normal 14 2 7 2 4" xfId="32525" xr:uid="{00000000-0005-0000-0000-0000BB460000}"/>
    <cellStyle name="Normal 14 2 7 2 5" xfId="35536" xr:uid="{00000000-0005-0000-0000-0000BC460000}"/>
    <cellStyle name="Normal 14 2 7 3" xfId="9066" xr:uid="{00000000-0005-0000-0000-0000BD460000}"/>
    <cellStyle name="Normal 14 2 7 3 2" xfId="15473" xr:uid="{00000000-0005-0000-0000-0000BE460000}"/>
    <cellStyle name="Normal 14 2 7 3 2 2" xfId="28121" xr:uid="{00000000-0005-0000-0000-0000BF460000}"/>
    <cellStyle name="Normal 14 2 7 3 3" xfId="23074" xr:uid="{00000000-0005-0000-0000-0000C0460000}"/>
    <cellStyle name="Normal 14 2 7 4" xfId="7080" xr:uid="{00000000-0005-0000-0000-0000C1460000}"/>
    <cellStyle name="Normal 14 2 7 4 2" xfId="13617" xr:uid="{00000000-0005-0000-0000-0000C2460000}"/>
    <cellStyle name="Normal 14 2 7 4 2 2" xfId="26348" xr:uid="{00000000-0005-0000-0000-0000C3460000}"/>
    <cellStyle name="Normal 14 2 7 4 3" xfId="21807" xr:uid="{00000000-0005-0000-0000-0000C4460000}"/>
    <cellStyle name="Normal 14 2 7 5" xfId="12518" xr:uid="{00000000-0005-0000-0000-0000C5460000}"/>
    <cellStyle name="Normal 14 2 7 5 2" xfId="25264" xr:uid="{00000000-0005-0000-0000-0000C6460000}"/>
    <cellStyle name="Normal 14 2 7 6" xfId="17992" xr:uid="{00000000-0005-0000-0000-0000C7460000}"/>
    <cellStyle name="Normal 14 2 7 7" xfId="31339" xr:uid="{00000000-0005-0000-0000-0000C8460000}"/>
    <cellStyle name="Normal 14 2 7 8" xfId="34679" xr:uid="{00000000-0005-0000-0000-0000C9460000}"/>
    <cellStyle name="Normal 14 2 8" xfId="4848" xr:uid="{00000000-0005-0000-0000-0000CA460000}"/>
    <cellStyle name="Normal 14 2 8 2" xfId="8143" xr:uid="{00000000-0005-0000-0000-0000CB460000}"/>
    <cellStyle name="Normal 14 2 8 2 2" xfId="14632" xr:uid="{00000000-0005-0000-0000-0000CC460000}"/>
    <cellStyle name="Normal 14 2 8 2 2 2" xfId="27311" xr:uid="{00000000-0005-0000-0000-0000CD460000}"/>
    <cellStyle name="Normal 14 2 8 2 3" xfId="19409" xr:uid="{00000000-0005-0000-0000-0000CE460000}"/>
    <cellStyle name="Normal 14 2 8 2 4" xfId="32526" xr:uid="{00000000-0005-0000-0000-0000CF460000}"/>
    <cellStyle name="Normal 14 2 8 2 5" xfId="35537" xr:uid="{00000000-0005-0000-0000-0000D0460000}"/>
    <cellStyle name="Normal 14 2 8 3" xfId="9067" xr:uid="{00000000-0005-0000-0000-0000D1460000}"/>
    <cellStyle name="Normal 14 2 8 3 2" xfId="15474" xr:uid="{00000000-0005-0000-0000-0000D2460000}"/>
    <cellStyle name="Normal 14 2 8 3 2 2" xfId="28122" xr:uid="{00000000-0005-0000-0000-0000D3460000}"/>
    <cellStyle name="Normal 14 2 8 3 3" xfId="23075" xr:uid="{00000000-0005-0000-0000-0000D4460000}"/>
    <cellStyle name="Normal 14 2 8 4" xfId="7081" xr:uid="{00000000-0005-0000-0000-0000D5460000}"/>
    <cellStyle name="Normal 14 2 8 4 2" xfId="13618" xr:uid="{00000000-0005-0000-0000-0000D6460000}"/>
    <cellStyle name="Normal 14 2 8 4 2 2" xfId="26349" xr:uid="{00000000-0005-0000-0000-0000D7460000}"/>
    <cellStyle name="Normal 14 2 8 4 3" xfId="21808" xr:uid="{00000000-0005-0000-0000-0000D8460000}"/>
    <cellStyle name="Normal 14 2 8 5" xfId="12519" xr:uid="{00000000-0005-0000-0000-0000D9460000}"/>
    <cellStyle name="Normal 14 2 8 5 2" xfId="25265" xr:uid="{00000000-0005-0000-0000-0000DA460000}"/>
    <cellStyle name="Normal 14 2 8 6" xfId="17993" xr:uid="{00000000-0005-0000-0000-0000DB460000}"/>
    <cellStyle name="Normal 14 2 8 7" xfId="31340" xr:uid="{00000000-0005-0000-0000-0000DC460000}"/>
    <cellStyle name="Normal 14 2 8 8" xfId="34680" xr:uid="{00000000-0005-0000-0000-0000DD460000}"/>
    <cellStyle name="Normal 14 2 9" xfId="4849" xr:uid="{00000000-0005-0000-0000-0000DE460000}"/>
    <cellStyle name="Normal 14 2 9 2" xfId="8144" xr:uid="{00000000-0005-0000-0000-0000DF460000}"/>
    <cellStyle name="Normal 14 2 9 2 2" xfId="14633" xr:uid="{00000000-0005-0000-0000-0000E0460000}"/>
    <cellStyle name="Normal 14 2 9 2 2 2" xfId="27312" xr:uid="{00000000-0005-0000-0000-0000E1460000}"/>
    <cellStyle name="Normal 14 2 9 2 3" xfId="19410" xr:uid="{00000000-0005-0000-0000-0000E2460000}"/>
    <cellStyle name="Normal 14 2 9 2 4" xfId="32527" xr:uid="{00000000-0005-0000-0000-0000E3460000}"/>
    <cellStyle name="Normal 14 2 9 2 5" xfId="35538" xr:uid="{00000000-0005-0000-0000-0000E4460000}"/>
    <cellStyle name="Normal 14 2 9 3" xfId="9068" xr:uid="{00000000-0005-0000-0000-0000E5460000}"/>
    <cellStyle name="Normal 14 2 9 3 2" xfId="15475" xr:uid="{00000000-0005-0000-0000-0000E6460000}"/>
    <cellStyle name="Normal 14 2 9 3 2 2" xfId="28123" xr:uid="{00000000-0005-0000-0000-0000E7460000}"/>
    <cellStyle name="Normal 14 2 9 3 3" xfId="23076" xr:uid="{00000000-0005-0000-0000-0000E8460000}"/>
    <cellStyle name="Normal 14 2 9 4" xfId="7082" xr:uid="{00000000-0005-0000-0000-0000E9460000}"/>
    <cellStyle name="Normal 14 2 9 4 2" xfId="13619" xr:uid="{00000000-0005-0000-0000-0000EA460000}"/>
    <cellStyle name="Normal 14 2 9 4 2 2" xfId="26350" xr:uid="{00000000-0005-0000-0000-0000EB460000}"/>
    <cellStyle name="Normal 14 2 9 4 3" xfId="21809" xr:uid="{00000000-0005-0000-0000-0000EC460000}"/>
    <cellStyle name="Normal 14 2 9 5" xfId="12520" xr:uid="{00000000-0005-0000-0000-0000ED460000}"/>
    <cellStyle name="Normal 14 2 9 5 2" xfId="25266" xr:uid="{00000000-0005-0000-0000-0000EE460000}"/>
    <cellStyle name="Normal 14 2 9 6" xfId="17994" xr:uid="{00000000-0005-0000-0000-0000EF460000}"/>
    <cellStyle name="Normal 14 2 9 7" xfId="31341" xr:uid="{00000000-0005-0000-0000-0000F0460000}"/>
    <cellStyle name="Normal 14 2 9 8" xfId="34681" xr:uid="{00000000-0005-0000-0000-0000F1460000}"/>
    <cellStyle name="Normal 14 3" xfId="1584" xr:uid="{00000000-0005-0000-0000-0000F2460000}"/>
    <cellStyle name="Normal 14 3 2" xfId="1585" xr:uid="{00000000-0005-0000-0000-0000F3460000}"/>
    <cellStyle name="Normal 14 3 2 2" xfId="1586" xr:uid="{00000000-0005-0000-0000-0000F4460000}"/>
    <cellStyle name="Normal 14 3 2 2 2" xfId="16679" xr:uid="{00000000-0005-0000-0000-0000F5460000}"/>
    <cellStyle name="Normal 14 3 2 2 2 2" xfId="29214" xr:uid="{00000000-0005-0000-0000-0000F6460000}"/>
    <cellStyle name="Normal 14 3 2 2 3" xfId="24122" xr:uid="{00000000-0005-0000-0000-0000F7460000}"/>
    <cellStyle name="Normal 14 3 2 2 4" xfId="11357" xr:uid="{00000000-0005-0000-0000-0000F8460000}"/>
    <cellStyle name="Normal 14 3 2 3" xfId="10258" xr:uid="{00000000-0005-0000-0000-0000F9460000}"/>
    <cellStyle name="Normal 14 3 2 3 2" xfId="16079" xr:uid="{00000000-0005-0000-0000-0000FA460000}"/>
    <cellStyle name="Normal 14 3 2 3 2 2" xfId="28706" xr:uid="{00000000-0005-0000-0000-0000FB460000}"/>
    <cellStyle name="Normal 14 3 2 3 3" xfId="23670" xr:uid="{00000000-0005-0000-0000-0000FC460000}"/>
    <cellStyle name="Normal 14 3 2 4" xfId="6288" xr:uid="{00000000-0005-0000-0000-0000FD460000}"/>
    <cellStyle name="Normal 14 3 3" xfId="1587" xr:uid="{00000000-0005-0000-0000-0000FE460000}"/>
    <cellStyle name="Normal 14 3 3 2" xfId="16441" xr:uid="{00000000-0005-0000-0000-0000FF460000}"/>
    <cellStyle name="Normal 14 3 3 2 2" xfId="28982" xr:uid="{00000000-0005-0000-0000-000000470000}"/>
    <cellStyle name="Normal 14 3 3 3" xfId="23892" xr:uid="{00000000-0005-0000-0000-000001470000}"/>
    <cellStyle name="Normal 14 3 3 4" xfId="10985" xr:uid="{00000000-0005-0000-0000-000002470000}"/>
    <cellStyle name="Normal 14 3 4" xfId="10592" xr:uid="{00000000-0005-0000-0000-000003470000}"/>
    <cellStyle name="Normal 14 3 4 2" xfId="16189" xr:uid="{00000000-0005-0000-0000-000004470000}"/>
    <cellStyle name="Normal 14 3 4 2 2" xfId="28811" xr:uid="{00000000-0005-0000-0000-000005470000}"/>
    <cellStyle name="Normal 14 3 4 3" xfId="23757" xr:uid="{00000000-0005-0000-0000-000006470000}"/>
    <cellStyle name="Normal 14 3 5" xfId="2863" xr:uid="{00000000-0005-0000-0000-000007470000}"/>
    <cellStyle name="Normal 14 4" xfId="1588" xr:uid="{00000000-0005-0000-0000-000008470000}"/>
    <cellStyle name="Normal 14 4 2" xfId="1589" xr:uid="{00000000-0005-0000-0000-000009470000}"/>
    <cellStyle name="Normal 14 4 2 2" xfId="16050" xr:uid="{00000000-0005-0000-0000-00000A470000}"/>
    <cellStyle name="Normal 14 4 2 2 2" xfId="28678" xr:uid="{00000000-0005-0000-0000-00000B470000}"/>
    <cellStyle name="Normal 14 4 2 3" xfId="23643" xr:uid="{00000000-0005-0000-0000-00000C470000}"/>
    <cellStyle name="Normal 14 4 2 4" xfId="10162" xr:uid="{00000000-0005-0000-0000-00000D470000}"/>
    <cellStyle name="Normal 14 4 3" xfId="11087" xr:uid="{00000000-0005-0000-0000-00000E470000}"/>
    <cellStyle name="Normal 14 4 3 2" xfId="16510" xr:uid="{00000000-0005-0000-0000-00000F470000}"/>
    <cellStyle name="Normal 14 4 3 2 2" xfId="29050" xr:uid="{00000000-0005-0000-0000-000010470000}"/>
    <cellStyle name="Normal 14 4 3 3" xfId="23960" xr:uid="{00000000-0005-0000-0000-000011470000}"/>
    <cellStyle name="Normal 14 4 4" xfId="2864" xr:uid="{00000000-0005-0000-0000-000012470000}"/>
    <cellStyle name="Normal 14 5" xfId="1590" xr:uid="{00000000-0005-0000-0000-000013470000}"/>
    <cellStyle name="Normal 14 5 2" xfId="10447" xr:uid="{00000000-0005-0000-0000-000014470000}"/>
    <cellStyle name="Normal 14 5 2 2" xfId="16138" xr:uid="{00000000-0005-0000-0000-000015470000}"/>
    <cellStyle name="Normal 14 5 2 2 2" xfId="28760" xr:uid="{00000000-0005-0000-0000-000016470000}"/>
    <cellStyle name="Normal 14 5 2 3" xfId="23718" xr:uid="{00000000-0005-0000-0000-000017470000}"/>
    <cellStyle name="Normal 14 5 3" xfId="2865" xr:uid="{00000000-0005-0000-0000-000018470000}"/>
    <cellStyle name="Normal 14 6" xfId="1575" xr:uid="{00000000-0005-0000-0000-000019470000}"/>
    <cellStyle name="Normal 14 6 2" xfId="10478" xr:uid="{00000000-0005-0000-0000-00001A470000}"/>
    <cellStyle name="Normal 14 6 3" xfId="4830" xr:uid="{00000000-0005-0000-0000-00001B470000}"/>
    <cellStyle name="Normal 14 7" xfId="9747" xr:uid="{00000000-0005-0000-0000-00001C470000}"/>
    <cellStyle name="Normal 14 8" xfId="18915" xr:uid="{00000000-0005-0000-0000-00001D470000}"/>
    <cellStyle name="Normal 14 9" xfId="17975" xr:uid="{00000000-0005-0000-0000-00001E470000}"/>
    <cellStyle name="Normal 140" xfId="10850" xr:uid="{00000000-0005-0000-0000-00001F470000}"/>
    <cellStyle name="Normal 140 2" xfId="16358" xr:uid="{00000000-0005-0000-0000-000020470000}"/>
    <cellStyle name="Normal 140 2 2" xfId="28900" xr:uid="{00000000-0005-0000-0000-000021470000}"/>
    <cellStyle name="Normal 140 3" xfId="23818" xr:uid="{00000000-0005-0000-0000-000022470000}"/>
    <cellStyle name="Normal 141" xfId="11372" xr:uid="{00000000-0005-0000-0000-000023470000}"/>
    <cellStyle name="Normal 141 2" xfId="16687" xr:uid="{00000000-0005-0000-0000-000024470000}"/>
    <cellStyle name="Normal 141 2 2" xfId="29222" xr:uid="{00000000-0005-0000-0000-000025470000}"/>
    <cellStyle name="Normal 141 3" xfId="24131" xr:uid="{00000000-0005-0000-0000-000026470000}"/>
    <cellStyle name="Normal 142" xfId="11379" xr:uid="{00000000-0005-0000-0000-000027470000}"/>
    <cellStyle name="Normal 142 2" xfId="16694" xr:uid="{00000000-0005-0000-0000-000028470000}"/>
    <cellStyle name="Normal 142 2 2" xfId="29229" xr:uid="{00000000-0005-0000-0000-000029470000}"/>
    <cellStyle name="Normal 142 3" xfId="24138" xr:uid="{00000000-0005-0000-0000-00002A470000}"/>
    <cellStyle name="Normal 143" xfId="11374" xr:uid="{00000000-0005-0000-0000-00002B470000}"/>
    <cellStyle name="Normal 143 2" xfId="16689" xr:uid="{00000000-0005-0000-0000-00002C470000}"/>
    <cellStyle name="Normal 143 2 2" xfId="29224" xr:uid="{00000000-0005-0000-0000-00002D470000}"/>
    <cellStyle name="Normal 143 3" xfId="24133" xr:uid="{00000000-0005-0000-0000-00002E470000}"/>
    <cellStyle name="Normal 144" xfId="11376" xr:uid="{00000000-0005-0000-0000-00002F470000}"/>
    <cellStyle name="Normal 144 2" xfId="16691" xr:uid="{00000000-0005-0000-0000-000030470000}"/>
    <cellStyle name="Normal 144 2 2" xfId="29226" xr:uid="{00000000-0005-0000-0000-000031470000}"/>
    <cellStyle name="Normal 144 3" xfId="24135" xr:uid="{00000000-0005-0000-0000-000032470000}"/>
    <cellStyle name="Normal 145" xfId="11377" xr:uid="{00000000-0005-0000-0000-000033470000}"/>
    <cellStyle name="Normal 145 2" xfId="16692" xr:uid="{00000000-0005-0000-0000-000034470000}"/>
    <cellStyle name="Normal 145 2 2" xfId="29227" xr:uid="{00000000-0005-0000-0000-000035470000}"/>
    <cellStyle name="Normal 145 3" xfId="24136" xr:uid="{00000000-0005-0000-0000-000036470000}"/>
    <cellStyle name="Normal 146" xfId="11383" xr:uid="{00000000-0005-0000-0000-000037470000}"/>
    <cellStyle name="Normal 146 2" xfId="16696" xr:uid="{00000000-0005-0000-0000-000038470000}"/>
    <cellStyle name="Normal 146 2 2" xfId="29231" xr:uid="{00000000-0005-0000-0000-000039470000}"/>
    <cellStyle name="Normal 146 3" xfId="24140" xr:uid="{00000000-0005-0000-0000-00003A470000}"/>
    <cellStyle name="Normal 147" xfId="11067" xr:uid="{00000000-0005-0000-0000-00003B470000}"/>
    <cellStyle name="Normal 147 2" xfId="16501" xr:uid="{00000000-0005-0000-0000-00003C470000}"/>
    <cellStyle name="Normal 147 2 2" xfId="29041" xr:uid="{00000000-0005-0000-0000-00003D470000}"/>
    <cellStyle name="Normal 147 3" xfId="23950" xr:uid="{00000000-0005-0000-0000-00003E470000}"/>
    <cellStyle name="Normal 148" xfId="10843" xr:uid="{00000000-0005-0000-0000-00003F470000}"/>
    <cellStyle name="Normal 148 2" xfId="16354" xr:uid="{00000000-0005-0000-0000-000040470000}"/>
    <cellStyle name="Normal 148 2 2" xfId="28896" xr:uid="{00000000-0005-0000-0000-000041470000}"/>
    <cellStyle name="Normal 148 3" xfId="23814" xr:uid="{00000000-0005-0000-0000-000042470000}"/>
    <cellStyle name="Normal 149" xfId="12008" xr:uid="{00000000-0005-0000-0000-000043470000}"/>
    <cellStyle name="Normal 149 2" xfId="17140" xr:uid="{00000000-0005-0000-0000-000044470000}"/>
    <cellStyle name="Normal 149 2 2" xfId="29671" xr:uid="{00000000-0005-0000-0000-000045470000}"/>
    <cellStyle name="Normal 149 3" xfId="24756" xr:uid="{00000000-0005-0000-0000-000046470000}"/>
    <cellStyle name="Normal 15" xfId="290" xr:uid="{00000000-0005-0000-0000-000047470000}"/>
    <cellStyle name="Normal 15 2" xfId="1592" xr:uid="{00000000-0005-0000-0000-000048470000}"/>
    <cellStyle name="Normal 15 2 10" xfId="4852" xr:uid="{00000000-0005-0000-0000-000049470000}"/>
    <cellStyle name="Normal 15 2 11" xfId="4853" xr:uid="{00000000-0005-0000-0000-00004A470000}"/>
    <cellStyle name="Normal 15 2 12" xfId="4854" xr:uid="{00000000-0005-0000-0000-00004B470000}"/>
    <cellStyle name="Normal 15 2 13" xfId="4855" xr:uid="{00000000-0005-0000-0000-00004C470000}"/>
    <cellStyle name="Normal 15 2 14" xfId="4856" xr:uid="{00000000-0005-0000-0000-00004D470000}"/>
    <cellStyle name="Normal 15 2 15" xfId="4857" xr:uid="{00000000-0005-0000-0000-00004E470000}"/>
    <cellStyle name="Normal 15 2 16" xfId="4858" xr:uid="{00000000-0005-0000-0000-00004F470000}"/>
    <cellStyle name="Normal 15 2 17" xfId="4859" xr:uid="{00000000-0005-0000-0000-000050470000}"/>
    <cellStyle name="Normal 15 2 18" xfId="4860" xr:uid="{00000000-0005-0000-0000-000051470000}"/>
    <cellStyle name="Normal 15 2 19" xfId="4861" xr:uid="{00000000-0005-0000-0000-000052470000}"/>
    <cellStyle name="Normal 15 2 2" xfId="1593" xr:uid="{00000000-0005-0000-0000-000053470000}"/>
    <cellStyle name="Normal 15 2 2 2" xfId="1594" xr:uid="{00000000-0005-0000-0000-000054470000}"/>
    <cellStyle name="Normal 15 2 2 2 2" xfId="1595" xr:uid="{00000000-0005-0000-0000-000055470000}"/>
    <cellStyle name="Normal 15 2 2 2 2 2" xfId="16217" xr:uid="{00000000-0005-0000-0000-000056470000}"/>
    <cellStyle name="Normal 15 2 2 2 2 2 2" xfId="28838" xr:uid="{00000000-0005-0000-0000-000057470000}"/>
    <cellStyle name="Normal 15 2 2 2 2 3" xfId="23784" xr:uid="{00000000-0005-0000-0000-000058470000}"/>
    <cellStyle name="Normal 15 2 2 2 2 4" xfId="10648" xr:uid="{00000000-0005-0000-0000-000059470000}"/>
    <cellStyle name="Normal 15 2 2 2 3" xfId="16519" xr:uid="{00000000-0005-0000-0000-00005A470000}"/>
    <cellStyle name="Normal 15 2 2 2 3 2" xfId="29059" xr:uid="{00000000-0005-0000-0000-00005B470000}"/>
    <cellStyle name="Normal 15 2 2 2 4" xfId="23969" xr:uid="{00000000-0005-0000-0000-00005C470000}"/>
    <cellStyle name="Normal 15 2 2 2 5" xfId="11109" xr:uid="{00000000-0005-0000-0000-00005D470000}"/>
    <cellStyle name="Normal 15 2 2 3" xfId="1596" xr:uid="{00000000-0005-0000-0000-00005E470000}"/>
    <cellStyle name="Normal 15 2 2 3 2" xfId="16199" xr:uid="{00000000-0005-0000-0000-00005F470000}"/>
    <cellStyle name="Normal 15 2 2 3 2 2" xfId="28821" xr:uid="{00000000-0005-0000-0000-000060470000}"/>
    <cellStyle name="Normal 15 2 2 3 3" xfId="23765" xr:uid="{00000000-0005-0000-0000-000061470000}"/>
    <cellStyle name="Normal 15 2 2 3 4" xfId="10604" xr:uid="{00000000-0005-0000-0000-000062470000}"/>
    <cellStyle name="Normal 15 2 2 4" xfId="11064" xr:uid="{00000000-0005-0000-0000-000063470000}"/>
    <cellStyle name="Normal 15 2 2 4 2" xfId="16498" xr:uid="{00000000-0005-0000-0000-000064470000}"/>
    <cellStyle name="Normal 15 2 2 4 2 2" xfId="29038" xr:uid="{00000000-0005-0000-0000-000065470000}"/>
    <cellStyle name="Normal 15 2 2 4 3" xfId="23948" xr:uid="{00000000-0005-0000-0000-000066470000}"/>
    <cellStyle name="Normal 15 2 2 5" xfId="4862" xr:uid="{00000000-0005-0000-0000-000067470000}"/>
    <cellStyle name="Normal 15 2 20" xfId="4851" xr:uid="{00000000-0005-0000-0000-000068470000}"/>
    <cellStyle name="Normal 15 2 20 2" xfId="18801" xr:uid="{00000000-0005-0000-0000-000069470000}"/>
    <cellStyle name="Normal 15 2 21" xfId="10451" xr:uid="{00000000-0005-0000-0000-00006A470000}"/>
    <cellStyle name="Normal 15 2 21 2" xfId="16140" xr:uid="{00000000-0005-0000-0000-00006B470000}"/>
    <cellStyle name="Normal 15 2 21 2 2" xfId="28762" xr:uid="{00000000-0005-0000-0000-00006C470000}"/>
    <cellStyle name="Normal 15 2 21 3" xfId="17996" xr:uid="{00000000-0005-0000-0000-00006D470000}"/>
    <cellStyle name="Normal 15 2 21 4" xfId="23720" xr:uid="{00000000-0005-0000-0000-00006E470000}"/>
    <cellStyle name="Normal 15 2 22" xfId="2867" xr:uid="{00000000-0005-0000-0000-00006F470000}"/>
    <cellStyle name="Normal 15 2 3" xfId="1597" xr:uid="{00000000-0005-0000-0000-000070470000}"/>
    <cellStyle name="Normal 15 2 3 2" xfId="1598" xr:uid="{00000000-0005-0000-0000-000071470000}"/>
    <cellStyle name="Normal 15 2 3 2 2" xfId="15991" xr:uid="{00000000-0005-0000-0000-000072470000}"/>
    <cellStyle name="Normal 15 2 3 2 2 2" xfId="28627" xr:uid="{00000000-0005-0000-0000-000073470000}"/>
    <cellStyle name="Normal 15 2 3 2 3" xfId="23598" xr:uid="{00000000-0005-0000-0000-000074470000}"/>
    <cellStyle name="Normal 15 2 3 2 4" xfId="10024" xr:uid="{00000000-0005-0000-0000-000075470000}"/>
    <cellStyle name="Normal 15 2 3 3" xfId="11129" xr:uid="{00000000-0005-0000-0000-000076470000}"/>
    <cellStyle name="Normal 15 2 3 3 2" xfId="16532" xr:uid="{00000000-0005-0000-0000-000077470000}"/>
    <cellStyle name="Normal 15 2 3 3 2 2" xfId="29071" xr:uid="{00000000-0005-0000-0000-000078470000}"/>
    <cellStyle name="Normal 15 2 3 3 3" xfId="23980" xr:uid="{00000000-0005-0000-0000-000079470000}"/>
    <cellStyle name="Normal 15 2 3 4" xfId="4863" xr:uid="{00000000-0005-0000-0000-00007A470000}"/>
    <cellStyle name="Normal 15 2 4" xfId="1599" xr:uid="{00000000-0005-0000-0000-00007B470000}"/>
    <cellStyle name="Normal 15 2 4 2" xfId="10821" xr:uid="{00000000-0005-0000-0000-00007C470000}"/>
    <cellStyle name="Normal 15 2 4 2 2" xfId="16341" xr:uid="{00000000-0005-0000-0000-00007D470000}"/>
    <cellStyle name="Normal 15 2 4 2 2 2" xfId="28883" xr:uid="{00000000-0005-0000-0000-00007E470000}"/>
    <cellStyle name="Normal 15 2 4 2 3" xfId="23803" xr:uid="{00000000-0005-0000-0000-00007F470000}"/>
    <cellStyle name="Normal 15 2 4 3" xfId="4864" xr:uid="{00000000-0005-0000-0000-000080470000}"/>
    <cellStyle name="Normal 15 2 5" xfId="4865" xr:uid="{00000000-0005-0000-0000-000081470000}"/>
    <cellStyle name="Normal 15 2 6" xfId="4866" xr:uid="{00000000-0005-0000-0000-000082470000}"/>
    <cellStyle name="Normal 15 2 7" xfId="4867" xr:uid="{00000000-0005-0000-0000-000083470000}"/>
    <cellStyle name="Normal 15 2 8" xfId="4868" xr:uid="{00000000-0005-0000-0000-000084470000}"/>
    <cellStyle name="Normal 15 2 9" xfId="4869" xr:uid="{00000000-0005-0000-0000-000085470000}"/>
    <cellStyle name="Normal 15 3" xfId="1600" xr:uid="{00000000-0005-0000-0000-000086470000}"/>
    <cellStyle name="Normal 15 3 2" xfId="1601" xr:uid="{00000000-0005-0000-0000-000087470000}"/>
    <cellStyle name="Normal 15 3 2 2" xfId="1602" xr:uid="{00000000-0005-0000-0000-000088470000}"/>
    <cellStyle name="Normal 15 3 2 2 2" xfId="16028" xr:uid="{00000000-0005-0000-0000-000089470000}"/>
    <cellStyle name="Normal 15 3 2 2 2 2" xfId="28656" xr:uid="{00000000-0005-0000-0000-00008A470000}"/>
    <cellStyle name="Normal 15 3 2 2 3" xfId="23624" xr:uid="{00000000-0005-0000-0000-00008B470000}"/>
    <cellStyle name="Normal 15 3 2 2 4" xfId="10113" xr:uid="{00000000-0005-0000-0000-00008C470000}"/>
    <cellStyle name="Normal 15 3 2 3" xfId="16503" xr:uid="{00000000-0005-0000-0000-00008D470000}"/>
    <cellStyle name="Normal 15 3 2 3 2" xfId="29043" xr:uid="{00000000-0005-0000-0000-00008E470000}"/>
    <cellStyle name="Normal 15 3 2 4" xfId="23953" xr:uid="{00000000-0005-0000-0000-00008F470000}"/>
    <cellStyle name="Normal 15 3 2 5" xfId="11070" xr:uid="{00000000-0005-0000-0000-000090470000}"/>
    <cellStyle name="Normal 15 3 3" xfId="1603" xr:uid="{00000000-0005-0000-0000-000091470000}"/>
    <cellStyle name="Normal 15 3 3 2" xfId="15982" xr:uid="{00000000-0005-0000-0000-000092470000}"/>
    <cellStyle name="Normal 15 3 3 2 2" xfId="28618" xr:uid="{00000000-0005-0000-0000-000093470000}"/>
    <cellStyle name="Normal 15 3 3 3" xfId="23581" xr:uid="{00000000-0005-0000-0000-000094470000}"/>
    <cellStyle name="Normal 15 3 3 4" xfId="9966" xr:uid="{00000000-0005-0000-0000-000095470000}"/>
    <cellStyle name="Normal 15 3 4" xfId="10602" xr:uid="{00000000-0005-0000-0000-000096470000}"/>
    <cellStyle name="Normal 15 3 4 2" xfId="16198" xr:uid="{00000000-0005-0000-0000-000097470000}"/>
    <cellStyle name="Normal 15 3 4 2 2" xfId="28820" xr:uid="{00000000-0005-0000-0000-000098470000}"/>
    <cellStyle name="Normal 15 3 4 3" xfId="23764" xr:uid="{00000000-0005-0000-0000-000099470000}"/>
    <cellStyle name="Normal 15 3 5" xfId="2868" xr:uid="{00000000-0005-0000-0000-00009A470000}"/>
    <cellStyle name="Normal 15 4" xfId="1604" xr:uid="{00000000-0005-0000-0000-00009B470000}"/>
    <cellStyle name="Normal 15 4 2" xfId="1605" xr:uid="{00000000-0005-0000-0000-00009C470000}"/>
    <cellStyle name="Normal 15 4 2 2" xfId="16382" xr:uid="{00000000-0005-0000-0000-00009D470000}"/>
    <cellStyle name="Normal 15 4 2 2 2" xfId="28924" xr:uid="{00000000-0005-0000-0000-00009E470000}"/>
    <cellStyle name="Normal 15 4 2 3" xfId="23838" xr:uid="{00000000-0005-0000-0000-00009F470000}"/>
    <cellStyle name="Normal 15 4 2 4" xfId="10889" xr:uid="{00000000-0005-0000-0000-0000A0470000}"/>
    <cellStyle name="Normal 15 4 3" xfId="11156" xr:uid="{00000000-0005-0000-0000-0000A1470000}"/>
    <cellStyle name="Normal 15 4 3 2" xfId="16552" xr:uid="{00000000-0005-0000-0000-0000A2470000}"/>
    <cellStyle name="Normal 15 4 3 2 2" xfId="29091" xr:uid="{00000000-0005-0000-0000-0000A3470000}"/>
    <cellStyle name="Normal 15 4 3 3" xfId="23999" xr:uid="{00000000-0005-0000-0000-0000A4470000}"/>
    <cellStyle name="Normal 15 4 4" xfId="2869" xr:uid="{00000000-0005-0000-0000-0000A5470000}"/>
    <cellStyle name="Normal 15 5" xfId="1606" xr:uid="{00000000-0005-0000-0000-0000A6470000}"/>
    <cellStyle name="Normal 15 5 2" xfId="10093" xr:uid="{00000000-0005-0000-0000-0000A7470000}"/>
    <cellStyle name="Normal 15 5 2 2" xfId="16021" xr:uid="{00000000-0005-0000-0000-0000A8470000}"/>
    <cellStyle name="Normal 15 5 2 2 2" xfId="28649" xr:uid="{00000000-0005-0000-0000-0000A9470000}"/>
    <cellStyle name="Normal 15 5 2 3" xfId="23618" xr:uid="{00000000-0005-0000-0000-0000AA470000}"/>
    <cellStyle name="Normal 15 5 3" xfId="2870" xr:uid="{00000000-0005-0000-0000-0000AB470000}"/>
    <cellStyle name="Normal 15 6" xfId="1591" xr:uid="{00000000-0005-0000-0000-0000AC470000}"/>
    <cellStyle name="Normal 15 6 2" xfId="10483" xr:uid="{00000000-0005-0000-0000-0000AD470000}"/>
    <cellStyle name="Normal 15 6 3" xfId="4850" xr:uid="{00000000-0005-0000-0000-0000AE470000}"/>
    <cellStyle name="Normal 15 7" xfId="9748" xr:uid="{00000000-0005-0000-0000-0000AF470000}"/>
    <cellStyle name="Normal 15 8" xfId="10363" xr:uid="{00000000-0005-0000-0000-0000B0470000}"/>
    <cellStyle name="Normal 15 8 2" xfId="17995" xr:uid="{00000000-0005-0000-0000-0000B1470000}"/>
    <cellStyle name="Normal 15 9" xfId="2866" xr:uid="{00000000-0005-0000-0000-0000B2470000}"/>
    <cellStyle name="Normal 150" xfId="12009" xr:uid="{00000000-0005-0000-0000-0000B3470000}"/>
    <cellStyle name="Normal 150 2" xfId="17141" xr:uid="{00000000-0005-0000-0000-0000B4470000}"/>
    <cellStyle name="Normal 150 2 2" xfId="29672" xr:uid="{00000000-0005-0000-0000-0000B5470000}"/>
    <cellStyle name="Normal 150 3" xfId="24757" xr:uid="{00000000-0005-0000-0000-0000B6470000}"/>
    <cellStyle name="Normal 151" xfId="12010" xr:uid="{00000000-0005-0000-0000-0000B7470000}"/>
    <cellStyle name="Normal 151 2" xfId="17142" xr:uid="{00000000-0005-0000-0000-0000B8470000}"/>
    <cellStyle name="Normal 151 2 2" xfId="29673" xr:uid="{00000000-0005-0000-0000-0000B9470000}"/>
    <cellStyle name="Normal 151 3" xfId="24758" xr:uid="{00000000-0005-0000-0000-0000BA470000}"/>
    <cellStyle name="Normal 152" xfId="12011" xr:uid="{00000000-0005-0000-0000-0000BB470000}"/>
    <cellStyle name="Normal 152 2" xfId="17143" xr:uid="{00000000-0005-0000-0000-0000BC470000}"/>
    <cellStyle name="Normal 152 2 2" xfId="29674" xr:uid="{00000000-0005-0000-0000-0000BD470000}"/>
    <cellStyle name="Normal 152 3" xfId="24759" xr:uid="{00000000-0005-0000-0000-0000BE470000}"/>
    <cellStyle name="Normal 153" xfId="12012" xr:uid="{00000000-0005-0000-0000-0000BF470000}"/>
    <cellStyle name="Normal 153 2" xfId="17144" xr:uid="{00000000-0005-0000-0000-0000C0470000}"/>
    <cellStyle name="Normal 153 2 2" xfId="29675" xr:uid="{00000000-0005-0000-0000-0000C1470000}"/>
    <cellStyle name="Normal 153 3" xfId="24760" xr:uid="{00000000-0005-0000-0000-0000C2470000}"/>
    <cellStyle name="Normal 154" xfId="12013" xr:uid="{00000000-0005-0000-0000-0000C3470000}"/>
    <cellStyle name="Normal 154 2" xfId="17145" xr:uid="{00000000-0005-0000-0000-0000C4470000}"/>
    <cellStyle name="Normal 154 2 2" xfId="29676" xr:uid="{00000000-0005-0000-0000-0000C5470000}"/>
    <cellStyle name="Normal 154 3" xfId="24761" xr:uid="{00000000-0005-0000-0000-0000C6470000}"/>
    <cellStyle name="Normal 155" xfId="12014" xr:uid="{00000000-0005-0000-0000-0000C7470000}"/>
    <cellStyle name="Normal 155 2" xfId="17146" xr:uid="{00000000-0005-0000-0000-0000C8470000}"/>
    <cellStyle name="Normal 155 2 2" xfId="29677" xr:uid="{00000000-0005-0000-0000-0000C9470000}"/>
    <cellStyle name="Normal 155 3" xfId="24762" xr:uid="{00000000-0005-0000-0000-0000CA470000}"/>
    <cellStyle name="Normal 156" xfId="12029" xr:uid="{00000000-0005-0000-0000-0000CB470000}"/>
    <cellStyle name="Normal 157" xfId="12015" xr:uid="{00000000-0005-0000-0000-0000CC470000}"/>
    <cellStyle name="Normal 157 2" xfId="24763" xr:uid="{00000000-0005-0000-0000-0000CD470000}"/>
    <cellStyle name="Normal 158" xfId="12958" xr:uid="{00000000-0005-0000-0000-0000CE470000}"/>
    <cellStyle name="Normal 158 2" xfId="25704" xr:uid="{00000000-0005-0000-0000-0000CF470000}"/>
    <cellStyle name="Normal 159" xfId="12254" xr:uid="{00000000-0005-0000-0000-0000D0470000}"/>
    <cellStyle name="Normal 159 2" xfId="25000" xr:uid="{00000000-0005-0000-0000-0000D1470000}"/>
    <cellStyle name="Normal 16" xfId="291" xr:uid="{00000000-0005-0000-0000-0000D2470000}"/>
    <cellStyle name="Normal 16 2" xfId="627" xr:uid="{00000000-0005-0000-0000-0000D3470000}"/>
    <cellStyle name="Normal 16 2 2" xfId="1609" xr:uid="{00000000-0005-0000-0000-0000D4470000}"/>
    <cellStyle name="Normal 16 2 2 2" xfId="1610" xr:uid="{00000000-0005-0000-0000-0000D5470000}"/>
    <cellStyle name="Normal 16 2 2 2 2" xfId="1611" xr:uid="{00000000-0005-0000-0000-0000D6470000}"/>
    <cellStyle name="Normal 16 2 2 2 2 2" xfId="16409" xr:uid="{00000000-0005-0000-0000-0000D7470000}"/>
    <cellStyle name="Normal 16 2 2 2 2 2 2" xfId="28951" xr:uid="{00000000-0005-0000-0000-0000D8470000}"/>
    <cellStyle name="Normal 16 2 2 2 2 3" xfId="23861" xr:uid="{00000000-0005-0000-0000-0000D9470000}"/>
    <cellStyle name="Normal 16 2 2 2 2 4" xfId="10929" xr:uid="{00000000-0005-0000-0000-0000DA470000}"/>
    <cellStyle name="Normal 16 2 2 2 3" xfId="16455" xr:uid="{00000000-0005-0000-0000-0000DB470000}"/>
    <cellStyle name="Normal 16 2 2 2 3 2" xfId="28995" xr:uid="{00000000-0005-0000-0000-0000DC470000}"/>
    <cellStyle name="Normal 16 2 2 2 4" xfId="23905" xr:uid="{00000000-0005-0000-0000-0000DD470000}"/>
    <cellStyle name="Normal 16 2 2 2 5" xfId="11008" xr:uid="{00000000-0005-0000-0000-0000DE470000}"/>
    <cellStyle name="Normal 16 2 2 3" xfId="1612" xr:uid="{00000000-0005-0000-0000-0000DF470000}"/>
    <cellStyle name="Normal 16 2 2 3 2" xfId="16407" xr:uid="{00000000-0005-0000-0000-0000E0470000}"/>
    <cellStyle name="Normal 16 2 2 3 2 2" xfId="28949" xr:uid="{00000000-0005-0000-0000-0000E1470000}"/>
    <cellStyle name="Normal 16 2 2 3 3" xfId="23859" xr:uid="{00000000-0005-0000-0000-0000E2470000}"/>
    <cellStyle name="Normal 16 2 2 3 4" xfId="10926" xr:uid="{00000000-0005-0000-0000-0000E3470000}"/>
    <cellStyle name="Normal 16 2 2 4" xfId="10383" xr:uid="{00000000-0005-0000-0000-0000E4470000}"/>
    <cellStyle name="Normal 16 2 2 4 2" xfId="16114" xr:uid="{00000000-0005-0000-0000-0000E5470000}"/>
    <cellStyle name="Normal 16 2 2 4 2 2" xfId="28737" xr:uid="{00000000-0005-0000-0000-0000E6470000}"/>
    <cellStyle name="Normal 16 2 2 4 3" xfId="23696" xr:uid="{00000000-0005-0000-0000-0000E7470000}"/>
    <cellStyle name="Normal 16 2 2 5" xfId="18802" xr:uid="{00000000-0005-0000-0000-0000E8470000}"/>
    <cellStyle name="Normal 16 2 2 6" xfId="4871" xr:uid="{00000000-0005-0000-0000-0000E9470000}"/>
    <cellStyle name="Normal 16 2 3" xfId="1613" xr:uid="{00000000-0005-0000-0000-0000EA470000}"/>
    <cellStyle name="Normal 16 2 3 2" xfId="1614" xr:uid="{00000000-0005-0000-0000-0000EB470000}"/>
    <cellStyle name="Normal 16 2 3 2 2" xfId="16406" xr:uid="{00000000-0005-0000-0000-0000EC470000}"/>
    <cellStyle name="Normal 16 2 3 2 2 2" xfId="28948" xr:uid="{00000000-0005-0000-0000-0000ED470000}"/>
    <cellStyle name="Normal 16 2 3 2 3" xfId="23858" xr:uid="{00000000-0005-0000-0000-0000EE470000}"/>
    <cellStyle name="Normal 16 2 3 2 4" xfId="10925" xr:uid="{00000000-0005-0000-0000-0000EF470000}"/>
    <cellStyle name="Normal 16 2 3 3" xfId="16046" xr:uid="{00000000-0005-0000-0000-0000F0470000}"/>
    <cellStyle name="Normal 16 2 3 3 2" xfId="28674" xr:uid="{00000000-0005-0000-0000-0000F1470000}"/>
    <cellStyle name="Normal 16 2 3 4" xfId="18013" xr:uid="{00000000-0005-0000-0000-0000F2470000}"/>
    <cellStyle name="Normal 16 2 3 5" xfId="23639" xr:uid="{00000000-0005-0000-0000-0000F3470000}"/>
    <cellStyle name="Normal 16 2 3 6" xfId="10155" xr:uid="{00000000-0005-0000-0000-0000F4470000}"/>
    <cellStyle name="Normal 16 2 4" xfId="1615" xr:uid="{00000000-0005-0000-0000-0000F5470000}"/>
    <cellStyle name="Normal 16 2 4 2" xfId="16141" xr:uid="{00000000-0005-0000-0000-0000F6470000}"/>
    <cellStyle name="Normal 16 2 4 2 2" xfId="28763" xr:uid="{00000000-0005-0000-0000-0000F7470000}"/>
    <cellStyle name="Normal 16 2 4 3" xfId="23721" xr:uid="{00000000-0005-0000-0000-0000F8470000}"/>
    <cellStyle name="Normal 16 2 4 4" xfId="10452" xr:uid="{00000000-0005-0000-0000-0000F9470000}"/>
    <cellStyle name="Normal 16 2 5" xfId="1608" xr:uid="{00000000-0005-0000-0000-0000FA470000}"/>
    <cellStyle name="Normal 16 2 5 2" xfId="16476" xr:uid="{00000000-0005-0000-0000-0000FB470000}"/>
    <cellStyle name="Normal 16 2 5 2 2" xfId="29016" xr:uid="{00000000-0005-0000-0000-0000FC470000}"/>
    <cellStyle name="Normal 16 2 5 3" xfId="23925" xr:uid="{00000000-0005-0000-0000-0000FD470000}"/>
    <cellStyle name="Normal 16 2 5 4" xfId="11037" xr:uid="{00000000-0005-0000-0000-0000FE470000}"/>
    <cellStyle name="Normal 16 2 6" xfId="2872" xr:uid="{00000000-0005-0000-0000-0000FF470000}"/>
    <cellStyle name="Normal 16 2 7" xfId="37719" xr:uid="{00000000-0005-0000-0000-000000480000}"/>
    <cellStyle name="Normal 16 2 8" xfId="37999" xr:uid="{00000000-0005-0000-0000-000001480000}"/>
    <cellStyle name="Normal 16 3" xfId="1616" xr:uid="{00000000-0005-0000-0000-000002480000}"/>
    <cellStyle name="Normal 16 3 2" xfId="1617" xr:uid="{00000000-0005-0000-0000-000003480000}"/>
    <cellStyle name="Normal 16 3 2 2" xfId="1618" xr:uid="{00000000-0005-0000-0000-000004480000}"/>
    <cellStyle name="Normal 16 3 2 2 2" xfId="16528" xr:uid="{00000000-0005-0000-0000-000005480000}"/>
    <cellStyle name="Normal 16 3 2 2 2 2" xfId="29067" xr:uid="{00000000-0005-0000-0000-000006480000}"/>
    <cellStyle name="Normal 16 3 2 2 3" xfId="23977" xr:uid="{00000000-0005-0000-0000-000007480000}"/>
    <cellStyle name="Normal 16 3 2 2 4" xfId="11120" xr:uid="{00000000-0005-0000-0000-000008480000}"/>
    <cellStyle name="Normal 16 3 2 3" xfId="10988" xr:uid="{00000000-0005-0000-0000-000009480000}"/>
    <cellStyle name="Normal 16 3 2 3 2" xfId="16444" xr:uid="{00000000-0005-0000-0000-00000A480000}"/>
    <cellStyle name="Normal 16 3 2 3 2 2" xfId="28985" xr:uid="{00000000-0005-0000-0000-00000B480000}"/>
    <cellStyle name="Normal 16 3 2 3 3" xfId="23895" xr:uid="{00000000-0005-0000-0000-00000C480000}"/>
    <cellStyle name="Normal 16 3 2 4" xfId="18803" xr:uid="{00000000-0005-0000-0000-00000D480000}"/>
    <cellStyle name="Normal 16 3 2 5" xfId="4872" xr:uid="{00000000-0005-0000-0000-00000E480000}"/>
    <cellStyle name="Normal 16 3 3" xfId="1619" xr:uid="{00000000-0005-0000-0000-00000F480000}"/>
    <cellStyle name="Normal 16 3 3 2" xfId="16580" xr:uid="{00000000-0005-0000-0000-000010480000}"/>
    <cellStyle name="Normal 16 3 3 2 2" xfId="29119" xr:uid="{00000000-0005-0000-0000-000011480000}"/>
    <cellStyle name="Normal 16 3 3 3" xfId="18014" xr:uid="{00000000-0005-0000-0000-000012480000}"/>
    <cellStyle name="Normal 16 3 3 4" xfId="24025" xr:uid="{00000000-0005-0000-0000-000013480000}"/>
    <cellStyle name="Normal 16 3 3 5" xfId="11201" xr:uid="{00000000-0005-0000-0000-000014480000}"/>
    <cellStyle name="Normal 16 3 4" xfId="11332" xr:uid="{00000000-0005-0000-0000-000015480000}"/>
    <cellStyle name="Normal 16 3 4 2" xfId="16660" xr:uid="{00000000-0005-0000-0000-000016480000}"/>
    <cellStyle name="Normal 16 3 4 2 2" xfId="29195" xr:uid="{00000000-0005-0000-0000-000017480000}"/>
    <cellStyle name="Normal 16 3 4 3" xfId="24102" xr:uid="{00000000-0005-0000-0000-000018480000}"/>
    <cellStyle name="Normal 16 3 5" xfId="2873" xr:uid="{00000000-0005-0000-0000-000019480000}"/>
    <cellStyle name="Normal 16 4" xfId="1620" xr:uid="{00000000-0005-0000-0000-00001A480000}"/>
    <cellStyle name="Normal 16 4 2" xfId="1621" xr:uid="{00000000-0005-0000-0000-00001B480000}"/>
    <cellStyle name="Normal 16 4 2 2" xfId="16416" xr:uid="{00000000-0005-0000-0000-00001C480000}"/>
    <cellStyle name="Normal 16 4 2 2 2" xfId="28958" xr:uid="{00000000-0005-0000-0000-00001D480000}"/>
    <cellStyle name="Normal 16 4 2 3" xfId="23867" xr:uid="{00000000-0005-0000-0000-00001E480000}"/>
    <cellStyle name="Normal 16 4 2 4" xfId="10938" xr:uid="{00000000-0005-0000-0000-00001F480000}"/>
    <cellStyle name="Normal 16 4 3" xfId="10269" xr:uid="{00000000-0005-0000-0000-000020480000}"/>
    <cellStyle name="Normal 16 4 3 2" xfId="16083" xr:uid="{00000000-0005-0000-0000-000021480000}"/>
    <cellStyle name="Normal 16 4 3 2 2" xfId="28710" xr:uid="{00000000-0005-0000-0000-000022480000}"/>
    <cellStyle name="Normal 16 4 3 3" xfId="23674" xr:uid="{00000000-0005-0000-0000-000023480000}"/>
    <cellStyle name="Normal 16 4 4" xfId="2874" xr:uid="{00000000-0005-0000-0000-000024480000}"/>
    <cellStyle name="Normal 16 5" xfId="1622" xr:uid="{00000000-0005-0000-0000-000025480000}"/>
    <cellStyle name="Normal 16 5 2" xfId="10842" xr:uid="{00000000-0005-0000-0000-000026480000}"/>
    <cellStyle name="Normal 16 5 2 2" xfId="16353" xr:uid="{00000000-0005-0000-0000-000027480000}"/>
    <cellStyle name="Normal 16 5 2 2 2" xfId="28895" xr:uid="{00000000-0005-0000-0000-000028480000}"/>
    <cellStyle name="Normal 16 5 2 3" xfId="23813" xr:uid="{00000000-0005-0000-0000-000029480000}"/>
    <cellStyle name="Normal 16 5 3" xfId="2875" xr:uid="{00000000-0005-0000-0000-00002A480000}"/>
    <cellStyle name="Normal 16 6" xfId="1607" xr:uid="{00000000-0005-0000-0000-00002B480000}"/>
    <cellStyle name="Normal 16 6 2" xfId="10488" xr:uid="{00000000-0005-0000-0000-00002C480000}"/>
    <cellStyle name="Normal 16 6 3" xfId="10834" xr:uid="{00000000-0005-0000-0000-00002D480000}"/>
    <cellStyle name="Normal 16 6 4" xfId="4870" xr:uid="{00000000-0005-0000-0000-00002E480000}"/>
    <cellStyle name="Normal 16 7" xfId="9749" xr:uid="{00000000-0005-0000-0000-00002F480000}"/>
    <cellStyle name="Normal 16 8" xfId="10619" xr:uid="{00000000-0005-0000-0000-000030480000}"/>
    <cellStyle name="Normal 16 8 2" xfId="16206" xr:uid="{00000000-0005-0000-0000-000031480000}"/>
    <cellStyle name="Normal 16 8 2 2" xfId="28827" xr:uid="{00000000-0005-0000-0000-000032480000}"/>
    <cellStyle name="Normal 16 8 3" xfId="18012" xr:uid="{00000000-0005-0000-0000-000033480000}"/>
    <cellStyle name="Normal 16 8 4" xfId="23773" xr:uid="{00000000-0005-0000-0000-000034480000}"/>
    <cellStyle name="Normal 16 9" xfId="2871" xr:uid="{00000000-0005-0000-0000-000035480000}"/>
    <cellStyle name="Normal 160" xfId="12214" xr:uid="{00000000-0005-0000-0000-000036480000}"/>
    <cellStyle name="Normal 160 2" xfId="24960" xr:uid="{00000000-0005-0000-0000-000037480000}"/>
    <cellStyle name="Normal 161" xfId="12110" xr:uid="{00000000-0005-0000-0000-000038480000}"/>
    <cellStyle name="Normal 161 2" xfId="24855" xr:uid="{00000000-0005-0000-0000-000039480000}"/>
    <cellStyle name="Normal 162" xfId="12182" xr:uid="{00000000-0005-0000-0000-00003A480000}"/>
    <cellStyle name="Normal 162 2" xfId="24928" xr:uid="{00000000-0005-0000-0000-00003B480000}"/>
    <cellStyle name="Normal 163" xfId="16403" xr:uid="{00000000-0005-0000-0000-00003C480000}"/>
    <cellStyle name="Normal 163 2" xfId="28945" xr:uid="{00000000-0005-0000-0000-00003D480000}"/>
    <cellStyle name="Normal 164" xfId="12282" xr:uid="{00000000-0005-0000-0000-00003E480000}"/>
    <cellStyle name="Normal 164 2" xfId="25028" xr:uid="{00000000-0005-0000-0000-00003F480000}"/>
    <cellStyle name="Normal 165" xfId="17391" xr:uid="{00000000-0005-0000-0000-000040480000}"/>
    <cellStyle name="Normal 165 2" xfId="29922" xr:uid="{00000000-0005-0000-0000-000041480000}"/>
    <cellStyle name="Normal 166" xfId="17223" xr:uid="{00000000-0005-0000-0000-000042480000}"/>
    <cellStyle name="Normal 166 2" xfId="29754" xr:uid="{00000000-0005-0000-0000-000043480000}"/>
    <cellStyle name="Normal 167" xfId="12684" xr:uid="{00000000-0005-0000-0000-000044480000}"/>
    <cellStyle name="Normal 167 2" xfId="25430" xr:uid="{00000000-0005-0000-0000-000045480000}"/>
    <cellStyle name="Normal 168" xfId="17419" xr:uid="{00000000-0005-0000-0000-000046480000}"/>
    <cellStyle name="Normal 168 2" xfId="29950" xr:uid="{00000000-0005-0000-0000-000047480000}"/>
    <cellStyle name="Normal 169" xfId="17423" xr:uid="{00000000-0005-0000-0000-000048480000}"/>
    <cellStyle name="Normal 17" xfId="292" xr:uid="{00000000-0005-0000-0000-000049480000}"/>
    <cellStyle name="Normal 17 2" xfId="628" xr:uid="{00000000-0005-0000-0000-00004A480000}"/>
    <cellStyle name="Normal 17 2 2" xfId="1625" xr:uid="{00000000-0005-0000-0000-00004B480000}"/>
    <cellStyle name="Normal 17 2 2 2" xfId="1626" xr:uid="{00000000-0005-0000-0000-00004C480000}"/>
    <cellStyle name="Normal 17 2 2 2 2" xfId="1627" xr:uid="{00000000-0005-0000-0000-00004D480000}"/>
    <cellStyle name="Normal 17 2 2 2 2 2" xfId="16610" xr:uid="{00000000-0005-0000-0000-00004E480000}"/>
    <cellStyle name="Normal 17 2 2 2 2 2 2" xfId="29149" xr:uid="{00000000-0005-0000-0000-00004F480000}"/>
    <cellStyle name="Normal 17 2 2 2 2 3" xfId="24057" xr:uid="{00000000-0005-0000-0000-000050480000}"/>
    <cellStyle name="Normal 17 2 2 2 2 4" xfId="11260" xr:uid="{00000000-0005-0000-0000-000051480000}"/>
    <cellStyle name="Normal 17 2 2 2 3" xfId="16565" xr:uid="{00000000-0005-0000-0000-000052480000}"/>
    <cellStyle name="Normal 17 2 2 2 3 2" xfId="29104" xr:uid="{00000000-0005-0000-0000-000053480000}"/>
    <cellStyle name="Normal 17 2 2 2 4" xfId="24013" xr:uid="{00000000-0005-0000-0000-000054480000}"/>
    <cellStyle name="Normal 17 2 2 2 5" xfId="11175" xr:uid="{00000000-0005-0000-0000-000055480000}"/>
    <cellStyle name="Normal 17 2 2 3" xfId="1628" xr:uid="{00000000-0005-0000-0000-000056480000}"/>
    <cellStyle name="Normal 17 2 2 3 2" xfId="16417" xr:uid="{00000000-0005-0000-0000-000057480000}"/>
    <cellStyle name="Normal 17 2 2 3 2 2" xfId="28959" xr:uid="{00000000-0005-0000-0000-000058480000}"/>
    <cellStyle name="Normal 17 2 2 3 3" xfId="23868" xr:uid="{00000000-0005-0000-0000-000059480000}"/>
    <cellStyle name="Normal 17 2 2 3 4" xfId="10939" xr:uid="{00000000-0005-0000-0000-00005A480000}"/>
    <cellStyle name="Normal 17 2 2 4" xfId="11261" xr:uid="{00000000-0005-0000-0000-00005B480000}"/>
    <cellStyle name="Normal 17 2 2 4 2" xfId="16611" xr:uid="{00000000-0005-0000-0000-00005C480000}"/>
    <cellStyle name="Normal 17 2 2 4 2 2" xfId="29150" xr:uid="{00000000-0005-0000-0000-00005D480000}"/>
    <cellStyle name="Normal 17 2 2 4 3" xfId="24058" xr:uid="{00000000-0005-0000-0000-00005E480000}"/>
    <cellStyle name="Normal 17 2 2 5" xfId="6289" xr:uid="{00000000-0005-0000-0000-00005F480000}"/>
    <cellStyle name="Normal 17 2 3" xfId="1629" xr:uid="{00000000-0005-0000-0000-000060480000}"/>
    <cellStyle name="Normal 17 2 3 2" xfId="1630" xr:uid="{00000000-0005-0000-0000-000061480000}"/>
    <cellStyle name="Normal 17 2 3 2 2" xfId="16507" xr:uid="{00000000-0005-0000-0000-000062480000}"/>
    <cellStyle name="Normal 17 2 3 2 2 2" xfId="29047" xr:uid="{00000000-0005-0000-0000-000063480000}"/>
    <cellStyle name="Normal 17 2 3 2 3" xfId="23957" xr:uid="{00000000-0005-0000-0000-000064480000}"/>
    <cellStyle name="Normal 17 2 3 2 4" xfId="11076" xr:uid="{00000000-0005-0000-0000-000065480000}"/>
    <cellStyle name="Normal 17 2 3 3" xfId="16509" xr:uid="{00000000-0005-0000-0000-000066480000}"/>
    <cellStyle name="Normal 17 2 3 3 2" xfId="29049" xr:uid="{00000000-0005-0000-0000-000067480000}"/>
    <cellStyle name="Normal 17 2 3 4" xfId="23959" xr:uid="{00000000-0005-0000-0000-000068480000}"/>
    <cellStyle name="Normal 17 2 3 5" xfId="11084" xr:uid="{00000000-0005-0000-0000-000069480000}"/>
    <cellStyle name="Normal 17 2 4" xfId="1631" xr:uid="{00000000-0005-0000-0000-00006A480000}"/>
    <cellStyle name="Normal 17 2 4 2" xfId="16101" xr:uid="{00000000-0005-0000-0000-00006B480000}"/>
    <cellStyle name="Normal 17 2 4 2 2" xfId="28727" xr:uid="{00000000-0005-0000-0000-00006C480000}"/>
    <cellStyle name="Normal 17 2 4 3" xfId="23689" xr:uid="{00000000-0005-0000-0000-00006D480000}"/>
    <cellStyle name="Normal 17 2 4 4" xfId="10344" xr:uid="{00000000-0005-0000-0000-00006E480000}"/>
    <cellStyle name="Normal 17 2 5" xfId="1624" xr:uid="{00000000-0005-0000-0000-00006F480000}"/>
    <cellStyle name="Normal 17 2 5 2" xfId="16573" xr:uid="{00000000-0005-0000-0000-000070480000}"/>
    <cellStyle name="Normal 17 2 5 2 2" xfId="29112" xr:uid="{00000000-0005-0000-0000-000071480000}"/>
    <cellStyle name="Normal 17 2 5 3" xfId="24018" xr:uid="{00000000-0005-0000-0000-000072480000}"/>
    <cellStyle name="Normal 17 2 5 4" xfId="11192" xr:uid="{00000000-0005-0000-0000-000073480000}"/>
    <cellStyle name="Normal 17 2 6" xfId="2877" xr:uid="{00000000-0005-0000-0000-000074480000}"/>
    <cellStyle name="Normal 17 2 7" xfId="37720" xr:uid="{00000000-0005-0000-0000-000075480000}"/>
    <cellStyle name="Normal 17 2 8" xfId="38000" xr:uid="{00000000-0005-0000-0000-000076480000}"/>
    <cellStyle name="Normal 17 3" xfId="1632" xr:uid="{00000000-0005-0000-0000-000077480000}"/>
    <cellStyle name="Normal 17 3 2" xfId="1633" xr:uid="{00000000-0005-0000-0000-000078480000}"/>
    <cellStyle name="Normal 17 3 2 2" xfId="1634" xr:uid="{00000000-0005-0000-0000-000079480000}"/>
    <cellStyle name="Normal 17 3 2 2 2" xfId="16464" xr:uid="{00000000-0005-0000-0000-00007A480000}"/>
    <cellStyle name="Normal 17 3 2 2 2 2" xfId="29004" xr:uid="{00000000-0005-0000-0000-00007B480000}"/>
    <cellStyle name="Normal 17 3 2 2 3" xfId="23915" xr:uid="{00000000-0005-0000-0000-00007C480000}"/>
    <cellStyle name="Normal 17 3 2 2 4" xfId="11020" xr:uid="{00000000-0005-0000-0000-00007D480000}"/>
    <cellStyle name="Normal 17 3 2 3" xfId="10426" xr:uid="{00000000-0005-0000-0000-00007E480000}"/>
    <cellStyle name="Normal 17 3 2 3 2" xfId="16127" xr:uid="{00000000-0005-0000-0000-00007F480000}"/>
    <cellStyle name="Normal 17 3 2 3 2 2" xfId="28749" xr:uid="{00000000-0005-0000-0000-000080480000}"/>
    <cellStyle name="Normal 17 3 2 3 3" xfId="23707" xr:uid="{00000000-0005-0000-0000-000081480000}"/>
    <cellStyle name="Normal 17 3 2 4" xfId="10490" xr:uid="{00000000-0005-0000-0000-000082480000}"/>
    <cellStyle name="Normal 17 3 3" xfId="1635" xr:uid="{00000000-0005-0000-0000-000083480000}"/>
    <cellStyle name="Normal 17 3 3 2" xfId="16142" xr:uid="{00000000-0005-0000-0000-000084480000}"/>
    <cellStyle name="Normal 17 3 3 2 2" xfId="28764" xr:uid="{00000000-0005-0000-0000-000085480000}"/>
    <cellStyle name="Normal 17 3 3 3" xfId="23722" xr:uid="{00000000-0005-0000-0000-000086480000}"/>
    <cellStyle name="Normal 17 3 3 4" xfId="10453" xr:uid="{00000000-0005-0000-0000-000087480000}"/>
    <cellStyle name="Normal 17 3 4" xfId="11018" xr:uid="{00000000-0005-0000-0000-000088480000}"/>
    <cellStyle name="Normal 17 3 4 2" xfId="16462" xr:uid="{00000000-0005-0000-0000-000089480000}"/>
    <cellStyle name="Normal 17 3 4 2 2" xfId="29002" xr:uid="{00000000-0005-0000-0000-00008A480000}"/>
    <cellStyle name="Normal 17 3 4 3" xfId="23913" xr:uid="{00000000-0005-0000-0000-00008B480000}"/>
    <cellStyle name="Normal 17 3 5" xfId="4873" xr:uid="{00000000-0005-0000-0000-00008C480000}"/>
    <cellStyle name="Normal 17 4" xfId="1636" xr:uid="{00000000-0005-0000-0000-00008D480000}"/>
    <cellStyle name="Normal 17 4 2" xfId="1637" xr:uid="{00000000-0005-0000-0000-00008E480000}"/>
    <cellStyle name="Normal 17 4 2 2" xfId="16463" xr:uid="{00000000-0005-0000-0000-00008F480000}"/>
    <cellStyle name="Normal 17 4 2 2 2" xfId="29003" xr:uid="{00000000-0005-0000-0000-000090480000}"/>
    <cellStyle name="Normal 17 4 2 3" xfId="23914" xr:uid="{00000000-0005-0000-0000-000091480000}"/>
    <cellStyle name="Normal 17 4 2 4" xfId="11019" xr:uid="{00000000-0005-0000-0000-000092480000}"/>
    <cellStyle name="Normal 17 4 3" xfId="10214" xr:uid="{00000000-0005-0000-0000-000093480000}"/>
    <cellStyle name="Normal 17 4 3 2" xfId="16066" xr:uid="{00000000-0005-0000-0000-000094480000}"/>
    <cellStyle name="Normal 17 4 3 2 2" xfId="28693" xr:uid="{00000000-0005-0000-0000-000095480000}"/>
    <cellStyle name="Normal 17 4 3 3" xfId="23657" xr:uid="{00000000-0005-0000-0000-000096480000}"/>
    <cellStyle name="Normal 17 4 4" xfId="9750" xr:uid="{00000000-0005-0000-0000-000097480000}"/>
    <cellStyle name="Normal 17 5" xfId="1638" xr:uid="{00000000-0005-0000-0000-000098480000}"/>
    <cellStyle name="Normal 17 5 2" xfId="16664" xr:uid="{00000000-0005-0000-0000-000099480000}"/>
    <cellStyle name="Normal 17 5 2 2" xfId="29199" xr:uid="{00000000-0005-0000-0000-00009A480000}"/>
    <cellStyle name="Normal 17 5 3" xfId="18923" xr:uid="{00000000-0005-0000-0000-00009B480000}"/>
    <cellStyle name="Normal 17 5 4" xfId="24106" xr:uid="{00000000-0005-0000-0000-00009C480000}"/>
    <cellStyle name="Normal 17 5 5" xfId="11338" xr:uid="{00000000-0005-0000-0000-00009D480000}"/>
    <cellStyle name="Normal 17 6" xfId="1623" xr:uid="{00000000-0005-0000-0000-00009E480000}"/>
    <cellStyle name="Normal 17 6 2" xfId="18015" xr:uid="{00000000-0005-0000-0000-00009F480000}"/>
    <cellStyle name="Normal 17 6 3" xfId="10875" xr:uid="{00000000-0005-0000-0000-0000A0480000}"/>
    <cellStyle name="Normal 17 7" xfId="11113" xr:uid="{00000000-0005-0000-0000-0000A1480000}"/>
    <cellStyle name="Normal 17 7 2" xfId="16522" xr:uid="{00000000-0005-0000-0000-0000A2480000}"/>
    <cellStyle name="Normal 17 7 2 2" xfId="29062" xr:uid="{00000000-0005-0000-0000-0000A3480000}"/>
    <cellStyle name="Normal 17 7 3" xfId="23972" xr:uid="{00000000-0005-0000-0000-0000A4480000}"/>
    <cellStyle name="Normal 17 8" xfId="2876" xr:uid="{00000000-0005-0000-0000-0000A5480000}"/>
    <cellStyle name="Normal 170" xfId="18573" xr:uid="{00000000-0005-0000-0000-0000A6480000}"/>
    <cellStyle name="Normal 171" xfId="30590" xr:uid="{00000000-0005-0000-0000-0000A7480000}"/>
    <cellStyle name="Normal 172" xfId="30591" xr:uid="{00000000-0005-0000-0000-0000A8480000}"/>
    <cellStyle name="Normal 173" xfId="30602" xr:uid="{00000000-0005-0000-0000-0000A9480000}"/>
    <cellStyle name="Normal 174" xfId="31942" xr:uid="{00000000-0005-0000-0000-0000AA480000}"/>
    <cellStyle name="Normal 175" xfId="33828" xr:uid="{00000000-0005-0000-0000-0000AB480000}"/>
    <cellStyle name="Normal 176" xfId="34258" xr:uid="{00000000-0005-0000-0000-0000AC480000}"/>
    <cellStyle name="Normal 177" xfId="34271" xr:uid="{00000000-0005-0000-0000-0000AD480000}"/>
    <cellStyle name="Normal 178" xfId="11371" xr:uid="{00000000-0005-0000-0000-0000AE480000}"/>
    <cellStyle name="Normal 179" xfId="34274" xr:uid="{00000000-0005-0000-0000-0000AF480000}"/>
    <cellStyle name="Normal 18" xfId="293" xr:uid="{00000000-0005-0000-0000-0000B0480000}"/>
    <cellStyle name="Normal 18 10" xfId="4875" xr:uid="{00000000-0005-0000-0000-0000B1480000}"/>
    <cellStyle name="Normal 18 10 2" xfId="8146" xr:uid="{00000000-0005-0000-0000-0000B2480000}"/>
    <cellStyle name="Normal 18 10 2 2" xfId="14635" xr:uid="{00000000-0005-0000-0000-0000B3480000}"/>
    <cellStyle name="Normal 18 10 2 2 2" xfId="27314" xr:uid="{00000000-0005-0000-0000-0000B4480000}"/>
    <cellStyle name="Normal 18 10 2 3" xfId="19412" xr:uid="{00000000-0005-0000-0000-0000B5480000}"/>
    <cellStyle name="Normal 18 10 2 4" xfId="32529" xr:uid="{00000000-0005-0000-0000-0000B6480000}"/>
    <cellStyle name="Normal 18 10 2 5" xfId="35540" xr:uid="{00000000-0005-0000-0000-0000B7480000}"/>
    <cellStyle name="Normal 18 10 3" xfId="9070" xr:uid="{00000000-0005-0000-0000-0000B8480000}"/>
    <cellStyle name="Normal 18 10 3 2" xfId="15477" xr:uid="{00000000-0005-0000-0000-0000B9480000}"/>
    <cellStyle name="Normal 18 10 3 2 2" xfId="28125" xr:uid="{00000000-0005-0000-0000-0000BA480000}"/>
    <cellStyle name="Normal 18 10 3 3" xfId="23078" xr:uid="{00000000-0005-0000-0000-0000BB480000}"/>
    <cellStyle name="Normal 18 10 4" xfId="7088" xr:uid="{00000000-0005-0000-0000-0000BC480000}"/>
    <cellStyle name="Normal 18 10 4 2" xfId="13622" xr:uid="{00000000-0005-0000-0000-0000BD480000}"/>
    <cellStyle name="Normal 18 10 4 2 2" xfId="26353" xr:uid="{00000000-0005-0000-0000-0000BE480000}"/>
    <cellStyle name="Normal 18 10 4 3" xfId="21815" xr:uid="{00000000-0005-0000-0000-0000BF480000}"/>
    <cellStyle name="Normal 18 10 5" xfId="12522" xr:uid="{00000000-0005-0000-0000-0000C0480000}"/>
    <cellStyle name="Normal 18 10 5 2" xfId="25268" xr:uid="{00000000-0005-0000-0000-0000C1480000}"/>
    <cellStyle name="Normal 18 10 6" xfId="18017" xr:uid="{00000000-0005-0000-0000-0000C2480000}"/>
    <cellStyle name="Normal 18 10 7" xfId="31344" xr:uid="{00000000-0005-0000-0000-0000C3480000}"/>
    <cellStyle name="Normal 18 10 8" xfId="34684" xr:uid="{00000000-0005-0000-0000-0000C4480000}"/>
    <cellStyle name="Normal 18 11" xfId="4876" xr:uid="{00000000-0005-0000-0000-0000C5480000}"/>
    <cellStyle name="Normal 18 11 2" xfId="8147" xr:uid="{00000000-0005-0000-0000-0000C6480000}"/>
    <cellStyle name="Normal 18 11 2 2" xfId="14636" xr:uid="{00000000-0005-0000-0000-0000C7480000}"/>
    <cellStyle name="Normal 18 11 2 2 2" xfId="27315" xr:uid="{00000000-0005-0000-0000-0000C8480000}"/>
    <cellStyle name="Normal 18 11 2 3" xfId="19413" xr:uid="{00000000-0005-0000-0000-0000C9480000}"/>
    <cellStyle name="Normal 18 11 2 4" xfId="32530" xr:uid="{00000000-0005-0000-0000-0000CA480000}"/>
    <cellStyle name="Normal 18 11 2 5" xfId="35541" xr:uid="{00000000-0005-0000-0000-0000CB480000}"/>
    <cellStyle name="Normal 18 11 3" xfId="9071" xr:uid="{00000000-0005-0000-0000-0000CC480000}"/>
    <cellStyle name="Normal 18 11 3 2" xfId="15478" xr:uid="{00000000-0005-0000-0000-0000CD480000}"/>
    <cellStyle name="Normal 18 11 3 2 2" xfId="28126" xr:uid="{00000000-0005-0000-0000-0000CE480000}"/>
    <cellStyle name="Normal 18 11 3 3" xfId="23079" xr:uid="{00000000-0005-0000-0000-0000CF480000}"/>
    <cellStyle name="Normal 18 11 4" xfId="7089" xr:uid="{00000000-0005-0000-0000-0000D0480000}"/>
    <cellStyle name="Normal 18 11 4 2" xfId="13623" xr:uid="{00000000-0005-0000-0000-0000D1480000}"/>
    <cellStyle name="Normal 18 11 4 2 2" xfId="26354" xr:uid="{00000000-0005-0000-0000-0000D2480000}"/>
    <cellStyle name="Normal 18 11 4 3" xfId="21816" xr:uid="{00000000-0005-0000-0000-0000D3480000}"/>
    <cellStyle name="Normal 18 11 5" xfId="12523" xr:uid="{00000000-0005-0000-0000-0000D4480000}"/>
    <cellStyle name="Normal 18 11 5 2" xfId="25269" xr:uid="{00000000-0005-0000-0000-0000D5480000}"/>
    <cellStyle name="Normal 18 11 6" xfId="18018" xr:uid="{00000000-0005-0000-0000-0000D6480000}"/>
    <cellStyle name="Normal 18 11 7" xfId="31345" xr:uid="{00000000-0005-0000-0000-0000D7480000}"/>
    <cellStyle name="Normal 18 11 8" xfId="34685" xr:uid="{00000000-0005-0000-0000-0000D8480000}"/>
    <cellStyle name="Normal 18 12" xfId="4877" xr:uid="{00000000-0005-0000-0000-0000D9480000}"/>
    <cellStyle name="Normal 18 12 2" xfId="8148" xr:uid="{00000000-0005-0000-0000-0000DA480000}"/>
    <cellStyle name="Normal 18 12 2 2" xfId="14637" xr:uid="{00000000-0005-0000-0000-0000DB480000}"/>
    <cellStyle name="Normal 18 12 2 2 2" xfId="27316" xr:uid="{00000000-0005-0000-0000-0000DC480000}"/>
    <cellStyle name="Normal 18 12 2 3" xfId="19414" xr:uid="{00000000-0005-0000-0000-0000DD480000}"/>
    <cellStyle name="Normal 18 12 2 4" xfId="32531" xr:uid="{00000000-0005-0000-0000-0000DE480000}"/>
    <cellStyle name="Normal 18 12 2 5" xfId="35542" xr:uid="{00000000-0005-0000-0000-0000DF480000}"/>
    <cellStyle name="Normal 18 12 3" xfId="9072" xr:uid="{00000000-0005-0000-0000-0000E0480000}"/>
    <cellStyle name="Normal 18 12 3 2" xfId="15479" xr:uid="{00000000-0005-0000-0000-0000E1480000}"/>
    <cellStyle name="Normal 18 12 3 2 2" xfId="28127" xr:uid="{00000000-0005-0000-0000-0000E2480000}"/>
    <cellStyle name="Normal 18 12 3 3" xfId="23080" xr:uid="{00000000-0005-0000-0000-0000E3480000}"/>
    <cellStyle name="Normal 18 12 4" xfId="7090" xr:uid="{00000000-0005-0000-0000-0000E4480000}"/>
    <cellStyle name="Normal 18 12 4 2" xfId="13624" xr:uid="{00000000-0005-0000-0000-0000E5480000}"/>
    <cellStyle name="Normal 18 12 4 2 2" xfId="26355" xr:uid="{00000000-0005-0000-0000-0000E6480000}"/>
    <cellStyle name="Normal 18 12 4 3" xfId="21817" xr:uid="{00000000-0005-0000-0000-0000E7480000}"/>
    <cellStyle name="Normal 18 12 5" xfId="12524" xr:uid="{00000000-0005-0000-0000-0000E8480000}"/>
    <cellStyle name="Normal 18 12 5 2" xfId="25270" xr:uid="{00000000-0005-0000-0000-0000E9480000}"/>
    <cellStyle name="Normal 18 12 6" xfId="18019" xr:uid="{00000000-0005-0000-0000-0000EA480000}"/>
    <cellStyle name="Normal 18 12 7" xfId="31346" xr:uid="{00000000-0005-0000-0000-0000EB480000}"/>
    <cellStyle name="Normal 18 12 8" xfId="34686" xr:uid="{00000000-0005-0000-0000-0000EC480000}"/>
    <cellStyle name="Normal 18 13" xfId="4878" xr:uid="{00000000-0005-0000-0000-0000ED480000}"/>
    <cellStyle name="Normal 18 13 2" xfId="8149" xr:uid="{00000000-0005-0000-0000-0000EE480000}"/>
    <cellStyle name="Normal 18 13 2 2" xfId="14638" xr:uid="{00000000-0005-0000-0000-0000EF480000}"/>
    <cellStyle name="Normal 18 13 2 2 2" xfId="27317" xr:uid="{00000000-0005-0000-0000-0000F0480000}"/>
    <cellStyle name="Normal 18 13 2 3" xfId="19415" xr:uid="{00000000-0005-0000-0000-0000F1480000}"/>
    <cellStyle name="Normal 18 13 2 4" xfId="32532" xr:uid="{00000000-0005-0000-0000-0000F2480000}"/>
    <cellStyle name="Normal 18 13 2 5" xfId="35543" xr:uid="{00000000-0005-0000-0000-0000F3480000}"/>
    <cellStyle name="Normal 18 13 3" xfId="9073" xr:uid="{00000000-0005-0000-0000-0000F4480000}"/>
    <cellStyle name="Normal 18 13 3 2" xfId="15480" xr:uid="{00000000-0005-0000-0000-0000F5480000}"/>
    <cellStyle name="Normal 18 13 3 2 2" xfId="28128" xr:uid="{00000000-0005-0000-0000-0000F6480000}"/>
    <cellStyle name="Normal 18 13 3 3" xfId="23081" xr:uid="{00000000-0005-0000-0000-0000F7480000}"/>
    <cellStyle name="Normal 18 13 4" xfId="7091" xr:uid="{00000000-0005-0000-0000-0000F8480000}"/>
    <cellStyle name="Normal 18 13 4 2" xfId="13625" xr:uid="{00000000-0005-0000-0000-0000F9480000}"/>
    <cellStyle name="Normal 18 13 4 2 2" xfId="26356" xr:uid="{00000000-0005-0000-0000-0000FA480000}"/>
    <cellStyle name="Normal 18 13 4 3" xfId="21818" xr:uid="{00000000-0005-0000-0000-0000FB480000}"/>
    <cellStyle name="Normal 18 13 5" xfId="12525" xr:uid="{00000000-0005-0000-0000-0000FC480000}"/>
    <cellStyle name="Normal 18 13 5 2" xfId="25271" xr:uid="{00000000-0005-0000-0000-0000FD480000}"/>
    <cellStyle name="Normal 18 13 6" xfId="18020" xr:uid="{00000000-0005-0000-0000-0000FE480000}"/>
    <cellStyle name="Normal 18 13 7" xfId="31347" xr:uid="{00000000-0005-0000-0000-0000FF480000}"/>
    <cellStyle name="Normal 18 13 8" xfId="34687" xr:uid="{00000000-0005-0000-0000-000000490000}"/>
    <cellStyle name="Normal 18 14" xfId="4879" xr:uid="{00000000-0005-0000-0000-000001490000}"/>
    <cellStyle name="Normal 18 14 2" xfId="8150" xr:uid="{00000000-0005-0000-0000-000002490000}"/>
    <cellStyle name="Normal 18 14 2 2" xfId="14639" xr:uid="{00000000-0005-0000-0000-000003490000}"/>
    <cellStyle name="Normal 18 14 2 2 2" xfId="27318" xr:uid="{00000000-0005-0000-0000-000004490000}"/>
    <cellStyle name="Normal 18 14 2 3" xfId="19416" xr:uid="{00000000-0005-0000-0000-000005490000}"/>
    <cellStyle name="Normal 18 14 2 4" xfId="32533" xr:uid="{00000000-0005-0000-0000-000006490000}"/>
    <cellStyle name="Normal 18 14 2 5" xfId="35544" xr:uid="{00000000-0005-0000-0000-000007490000}"/>
    <cellStyle name="Normal 18 14 3" xfId="9074" xr:uid="{00000000-0005-0000-0000-000008490000}"/>
    <cellStyle name="Normal 18 14 3 2" xfId="15481" xr:uid="{00000000-0005-0000-0000-000009490000}"/>
    <cellStyle name="Normal 18 14 3 2 2" xfId="28129" xr:uid="{00000000-0005-0000-0000-00000A490000}"/>
    <cellStyle name="Normal 18 14 3 3" xfId="23082" xr:uid="{00000000-0005-0000-0000-00000B490000}"/>
    <cellStyle name="Normal 18 14 4" xfId="7092" xr:uid="{00000000-0005-0000-0000-00000C490000}"/>
    <cellStyle name="Normal 18 14 4 2" xfId="13626" xr:uid="{00000000-0005-0000-0000-00000D490000}"/>
    <cellStyle name="Normal 18 14 4 2 2" xfId="26357" xr:uid="{00000000-0005-0000-0000-00000E490000}"/>
    <cellStyle name="Normal 18 14 4 3" xfId="21819" xr:uid="{00000000-0005-0000-0000-00000F490000}"/>
    <cellStyle name="Normal 18 14 5" xfId="12526" xr:uid="{00000000-0005-0000-0000-000010490000}"/>
    <cellStyle name="Normal 18 14 5 2" xfId="25272" xr:uid="{00000000-0005-0000-0000-000011490000}"/>
    <cellStyle name="Normal 18 14 6" xfId="18021" xr:uid="{00000000-0005-0000-0000-000012490000}"/>
    <cellStyle name="Normal 18 14 7" xfId="31348" xr:uid="{00000000-0005-0000-0000-000013490000}"/>
    <cellStyle name="Normal 18 14 8" xfId="34688" xr:uid="{00000000-0005-0000-0000-000014490000}"/>
    <cellStyle name="Normal 18 15" xfId="4880" xr:uid="{00000000-0005-0000-0000-000015490000}"/>
    <cellStyle name="Normal 18 15 2" xfId="8151" xr:uid="{00000000-0005-0000-0000-000016490000}"/>
    <cellStyle name="Normal 18 15 2 2" xfId="14640" xr:uid="{00000000-0005-0000-0000-000017490000}"/>
    <cellStyle name="Normal 18 15 2 2 2" xfId="27319" xr:uid="{00000000-0005-0000-0000-000018490000}"/>
    <cellStyle name="Normal 18 15 2 3" xfId="19417" xr:uid="{00000000-0005-0000-0000-000019490000}"/>
    <cellStyle name="Normal 18 15 2 4" xfId="32534" xr:uid="{00000000-0005-0000-0000-00001A490000}"/>
    <cellStyle name="Normal 18 15 2 5" xfId="35545" xr:uid="{00000000-0005-0000-0000-00001B490000}"/>
    <cellStyle name="Normal 18 15 3" xfId="9075" xr:uid="{00000000-0005-0000-0000-00001C490000}"/>
    <cellStyle name="Normal 18 15 3 2" xfId="15482" xr:uid="{00000000-0005-0000-0000-00001D490000}"/>
    <cellStyle name="Normal 18 15 3 2 2" xfId="28130" xr:uid="{00000000-0005-0000-0000-00001E490000}"/>
    <cellStyle name="Normal 18 15 3 3" xfId="23083" xr:uid="{00000000-0005-0000-0000-00001F490000}"/>
    <cellStyle name="Normal 18 15 4" xfId="7093" xr:uid="{00000000-0005-0000-0000-000020490000}"/>
    <cellStyle name="Normal 18 15 4 2" xfId="13627" xr:uid="{00000000-0005-0000-0000-000021490000}"/>
    <cellStyle name="Normal 18 15 4 2 2" xfId="26358" xr:uid="{00000000-0005-0000-0000-000022490000}"/>
    <cellStyle name="Normal 18 15 4 3" xfId="21820" xr:uid="{00000000-0005-0000-0000-000023490000}"/>
    <cellStyle name="Normal 18 15 5" xfId="12527" xr:uid="{00000000-0005-0000-0000-000024490000}"/>
    <cellStyle name="Normal 18 15 5 2" xfId="25273" xr:uid="{00000000-0005-0000-0000-000025490000}"/>
    <cellStyle name="Normal 18 15 6" xfId="18022" xr:uid="{00000000-0005-0000-0000-000026490000}"/>
    <cellStyle name="Normal 18 15 7" xfId="31349" xr:uid="{00000000-0005-0000-0000-000027490000}"/>
    <cellStyle name="Normal 18 15 8" xfId="34689" xr:uid="{00000000-0005-0000-0000-000028490000}"/>
    <cellStyle name="Normal 18 16" xfId="4881" xr:uid="{00000000-0005-0000-0000-000029490000}"/>
    <cellStyle name="Normal 18 16 2" xfId="8152" xr:uid="{00000000-0005-0000-0000-00002A490000}"/>
    <cellStyle name="Normal 18 16 2 2" xfId="14641" xr:uid="{00000000-0005-0000-0000-00002B490000}"/>
    <cellStyle name="Normal 18 16 2 2 2" xfId="27320" xr:uid="{00000000-0005-0000-0000-00002C490000}"/>
    <cellStyle name="Normal 18 16 2 3" xfId="19418" xr:uid="{00000000-0005-0000-0000-00002D490000}"/>
    <cellStyle name="Normal 18 16 2 4" xfId="32535" xr:uid="{00000000-0005-0000-0000-00002E490000}"/>
    <cellStyle name="Normal 18 16 2 5" xfId="35546" xr:uid="{00000000-0005-0000-0000-00002F490000}"/>
    <cellStyle name="Normal 18 16 3" xfId="9076" xr:uid="{00000000-0005-0000-0000-000030490000}"/>
    <cellStyle name="Normal 18 16 3 2" xfId="15483" xr:uid="{00000000-0005-0000-0000-000031490000}"/>
    <cellStyle name="Normal 18 16 3 2 2" xfId="28131" xr:uid="{00000000-0005-0000-0000-000032490000}"/>
    <cellStyle name="Normal 18 16 3 3" xfId="23084" xr:uid="{00000000-0005-0000-0000-000033490000}"/>
    <cellStyle name="Normal 18 16 4" xfId="7094" xr:uid="{00000000-0005-0000-0000-000034490000}"/>
    <cellStyle name="Normal 18 16 4 2" xfId="13628" xr:uid="{00000000-0005-0000-0000-000035490000}"/>
    <cellStyle name="Normal 18 16 4 2 2" xfId="26359" xr:uid="{00000000-0005-0000-0000-000036490000}"/>
    <cellStyle name="Normal 18 16 4 3" xfId="21821" xr:uid="{00000000-0005-0000-0000-000037490000}"/>
    <cellStyle name="Normal 18 16 5" xfId="12528" xr:uid="{00000000-0005-0000-0000-000038490000}"/>
    <cellStyle name="Normal 18 16 5 2" xfId="25274" xr:uid="{00000000-0005-0000-0000-000039490000}"/>
    <cellStyle name="Normal 18 16 6" xfId="18023" xr:uid="{00000000-0005-0000-0000-00003A490000}"/>
    <cellStyle name="Normal 18 16 7" xfId="31350" xr:uid="{00000000-0005-0000-0000-00003B490000}"/>
    <cellStyle name="Normal 18 16 8" xfId="34690" xr:uid="{00000000-0005-0000-0000-00003C490000}"/>
    <cellStyle name="Normal 18 17" xfId="4882" xr:uid="{00000000-0005-0000-0000-00003D490000}"/>
    <cellStyle name="Normal 18 17 2" xfId="8153" xr:uid="{00000000-0005-0000-0000-00003E490000}"/>
    <cellStyle name="Normal 18 17 2 2" xfId="14642" xr:uid="{00000000-0005-0000-0000-00003F490000}"/>
    <cellStyle name="Normal 18 17 2 2 2" xfId="27321" xr:uid="{00000000-0005-0000-0000-000040490000}"/>
    <cellStyle name="Normal 18 17 2 3" xfId="19419" xr:uid="{00000000-0005-0000-0000-000041490000}"/>
    <cellStyle name="Normal 18 17 2 4" xfId="32536" xr:uid="{00000000-0005-0000-0000-000042490000}"/>
    <cellStyle name="Normal 18 17 2 5" xfId="35547" xr:uid="{00000000-0005-0000-0000-000043490000}"/>
    <cellStyle name="Normal 18 17 3" xfId="9077" xr:uid="{00000000-0005-0000-0000-000044490000}"/>
    <cellStyle name="Normal 18 17 3 2" xfId="15484" xr:uid="{00000000-0005-0000-0000-000045490000}"/>
    <cellStyle name="Normal 18 17 3 2 2" xfId="28132" xr:uid="{00000000-0005-0000-0000-000046490000}"/>
    <cellStyle name="Normal 18 17 3 3" xfId="23085" xr:uid="{00000000-0005-0000-0000-000047490000}"/>
    <cellStyle name="Normal 18 17 4" xfId="7095" xr:uid="{00000000-0005-0000-0000-000048490000}"/>
    <cellStyle name="Normal 18 17 4 2" xfId="13629" xr:uid="{00000000-0005-0000-0000-000049490000}"/>
    <cellStyle name="Normal 18 17 4 2 2" xfId="26360" xr:uid="{00000000-0005-0000-0000-00004A490000}"/>
    <cellStyle name="Normal 18 17 4 3" xfId="21822" xr:uid="{00000000-0005-0000-0000-00004B490000}"/>
    <cellStyle name="Normal 18 17 5" xfId="12529" xr:uid="{00000000-0005-0000-0000-00004C490000}"/>
    <cellStyle name="Normal 18 17 5 2" xfId="25275" xr:uid="{00000000-0005-0000-0000-00004D490000}"/>
    <cellStyle name="Normal 18 17 6" xfId="18024" xr:uid="{00000000-0005-0000-0000-00004E490000}"/>
    <cellStyle name="Normal 18 17 7" xfId="31351" xr:uid="{00000000-0005-0000-0000-00004F490000}"/>
    <cellStyle name="Normal 18 17 8" xfId="34691" xr:uid="{00000000-0005-0000-0000-000050490000}"/>
    <cellStyle name="Normal 18 18" xfId="4883" xr:uid="{00000000-0005-0000-0000-000051490000}"/>
    <cellStyle name="Normal 18 18 2" xfId="8154" xr:uid="{00000000-0005-0000-0000-000052490000}"/>
    <cellStyle name="Normal 18 18 2 2" xfId="14643" xr:uid="{00000000-0005-0000-0000-000053490000}"/>
    <cellStyle name="Normal 18 18 2 2 2" xfId="27322" xr:uid="{00000000-0005-0000-0000-000054490000}"/>
    <cellStyle name="Normal 18 18 2 3" xfId="19420" xr:uid="{00000000-0005-0000-0000-000055490000}"/>
    <cellStyle name="Normal 18 18 2 4" xfId="32537" xr:uid="{00000000-0005-0000-0000-000056490000}"/>
    <cellStyle name="Normal 18 18 2 5" xfId="35548" xr:uid="{00000000-0005-0000-0000-000057490000}"/>
    <cellStyle name="Normal 18 18 3" xfId="9078" xr:uid="{00000000-0005-0000-0000-000058490000}"/>
    <cellStyle name="Normal 18 18 3 2" xfId="15485" xr:uid="{00000000-0005-0000-0000-000059490000}"/>
    <cellStyle name="Normal 18 18 3 2 2" xfId="28133" xr:uid="{00000000-0005-0000-0000-00005A490000}"/>
    <cellStyle name="Normal 18 18 3 3" xfId="23086" xr:uid="{00000000-0005-0000-0000-00005B490000}"/>
    <cellStyle name="Normal 18 18 4" xfId="7096" xr:uid="{00000000-0005-0000-0000-00005C490000}"/>
    <cellStyle name="Normal 18 18 4 2" xfId="13630" xr:uid="{00000000-0005-0000-0000-00005D490000}"/>
    <cellStyle name="Normal 18 18 4 2 2" xfId="26361" xr:uid="{00000000-0005-0000-0000-00005E490000}"/>
    <cellStyle name="Normal 18 18 4 3" xfId="21823" xr:uid="{00000000-0005-0000-0000-00005F490000}"/>
    <cellStyle name="Normal 18 18 5" xfId="12530" xr:uid="{00000000-0005-0000-0000-000060490000}"/>
    <cellStyle name="Normal 18 18 5 2" xfId="25276" xr:uid="{00000000-0005-0000-0000-000061490000}"/>
    <cellStyle name="Normal 18 18 6" xfId="18025" xr:uid="{00000000-0005-0000-0000-000062490000}"/>
    <cellStyle name="Normal 18 18 7" xfId="31352" xr:uid="{00000000-0005-0000-0000-000063490000}"/>
    <cellStyle name="Normal 18 18 8" xfId="34692" xr:uid="{00000000-0005-0000-0000-000064490000}"/>
    <cellStyle name="Normal 18 19" xfId="4884" xr:uid="{00000000-0005-0000-0000-000065490000}"/>
    <cellStyle name="Normal 18 19 2" xfId="8155" xr:uid="{00000000-0005-0000-0000-000066490000}"/>
    <cellStyle name="Normal 18 19 2 2" xfId="14644" xr:uid="{00000000-0005-0000-0000-000067490000}"/>
    <cellStyle name="Normal 18 19 2 2 2" xfId="27323" xr:uid="{00000000-0005-0000-0000-000068490000}"/>
    <cellStyle name="Normal 18 19 2 3" xfId="19421" xr:uid="{00000000-0005-0000-0000-000069490000}"/>
    <cellStyle name="Normal 18 19 2 4" xfId="32538" xr:uid="{00000000-0005-0000-0000-00006A490000}"/>
    <cellStyle name="Normal 18 19 2 5" xfId="35549" xr:uid="{00000000-0005-0000-0000-00006B490000}"/>
    <cellStyle name="Normal 18 19 3" xfId="9079" xr:uid="{00000000-0005-0000-0000-00006C490000}"/>
    <cellStyle name="Normal 18 19 3 2" xfId="15486" xr:uid="{00000000-0005-0000-0000-00006D490000}"/>
    <cellStyle name="Normal 18 19 3 2 2" xfId="28134" xr:uid="{00000000-0005-0000-0000-00006E490000}"/>
    <cellStyle name="Normal 18 19 3 3" xfId="23087" xr:uid="{00000000-0005-0000-0000-00006F490000}"/>
    <cellStyle name="Normal 18 19 4" xfId="7097" xr:uid="{00000000-0005-0000-0000-000070490000}"/>
    <cellStyle name="Normal 18 19 4 2" xfId="13631" xr:uid="{00000000-0005-0000-0000-000071490000}"/>
    <cellStyle name="Normal 18 19 4 2 2" xfId="26362" xr:uid="{00000000-0005-0000-0000-000072490000}"/>
    <cellStyle name="Normal 18 19 4 3" xfId="21824" xr:uid="{00000000-0005-0000-0000-000073490000}"/>
    <cellStyle name="Normal 18 19 5" xfId="12531" xr:uid="{00000000-0005-0000-0000-000074490000}"/>
    <cellStyle name="Normal 18 19 5 2" xfId="25277" xr:uid="{00000000-0005-0000-0000-000075490000}"/>
    <cellStyle name="Normal 18 19 6" xfId="18026" xr:uid="{00000000-0005-0000-0000-000076490000}"/>
    <cellStyle name="Normal 18 19 7" xfId="31353" xr:uid="{00000000-0005-0000-0000-000077490000}"/>
    <cellStyle name="Normal 18 19 8" xfId="34693" xr:uid="{00000000-0005-0000-0000-000078490000}"/>
    <cellStyle name="Normal 18 2" xfId="629" xr:uid="{00000000-0005-0000-0000-000079490000}"/>
    <cellStyle name="Normal 18 2 10" xfId="4886" xr:uid="{00000000-0005-0000-0000-00007A490000}"/>
    <cellStyle name="Normal 18 2 11" xfId="4887" xr:uid="{00000000-0005-0000-0000-00007B490000}"/>
    <cellStyle name="Normal 18 2 12" xfId="4888" xr:uid="{00000000-0005-0000-0000-00007C490000}"/>
    <cellStyle name="Normal 18 2 13" xfId="4889" xr:uid="{00000000-0005-0000-0000-00007D490000}"/>
    <cellStyle name="Normal 18 2 14" xfId="4890" xr:uid="{00000000-0005-0000-0000-00007E490000}"/>
    <cellStyle name="Normal 18 2 15" xfId="4891" xr:uid="{00000000-0005-0000-0000-00007F490000}"/>
    <cellStyle name="Normal 18 2 16" xfId="4892" xr:uid="{00000000-0005-0000-0000-000080490000}"/>
    <cellStyle name="Normal 18 2 17" xfId="4893" xr:uid="{00000000-0005-0000-0000-000081490000}"/>
    <cellStyle name="Normal 18 2 18" xfId="4894" xr:uid="{00000000-0005-0000-0000-000082490000}"/>
    <cellStyle name="Normal 18 2 19" xfId="4895" xr:uid="{00000000-0005-0000-0000-000083490000}"/>
    <cellStyle name="Normal 18 2 2" xfId="1641" xr:uid="{00000000-0005-0000-0000-000084490000}"/>
    <cellStyle name="Normal 18 2 2 2" xfId="1642" xr:uid="{00000000-0005-0000-0000-000085490000}"/>
    <cellStyle name="Normal 18 2 2 2 2" xfId="1643" xr:uid="{00000000-0005-0000-0000-000086490000}"/>
    <cellStyle name="Normal 18 2 2 2 2 2" xfId="16047" xr:uid="{00000000-0005-0000-0000-000087490000}"/>
    <cellStyle name="Normal 18 2 2 2 2 2 2" xfId="28675" xr:uid="{00000000-0005-0000-0000-000088490000}"/>
    <cellStyle name="Normal 18 2 2 2 2 3" xfId="23640" xr:uid="{00000000-0005-0000-0000-000089490000}"/>
    <cellStyle name="Normal 18 2 2 2 2 4" xfId="10156" xr:uid="{00000000-0005-0000-0000-00008A490000}"/>
    <cellStyle name="Normal 18 2 2 2 3" xfId="11033" xr:uid="{00000000-0005-0000-0000-00008B490000}"/>
    <cellStyle name="Normal 18 2 2 2 3 2" xfId="16471" xr:uid="{00000000-0005-0000-0000-00008C490000}"/>
    <cellStyle name="Normal 18 2 2 2 3 2 2" xfId="29011" xr:uid="{00000000-0005-0000-0000-00008D490000}"/>
    <cellStyle name="Normal 18 2 2 2 3 3" xfId="23922" xr:uid="{00000000-0005-0000-0000-00008E490000}"/>
    <cellStyle name="Normal 18 2 2 2 4" xfId="18806" xr:uid="{00000000-0005-0000-0000-00008F490000}"/>
    <cellStyle name="Normal 18 2 2 2 5" xfId="4896" xr:uid="{00000000-0005-0000-0000-000090490000}"/>
    <cellStyle name="Normal 18 2 2 3" xfId="1644" xr:uid="{00000000-0005-0000-0000-000091490000}"/>
    <cellStyle name="Normal 18 2 2 3 2" xfId="16363" xr:uid="{00000000-0005-0000-0000-000092490000}"/>
    <cellStyle name="Normal 18 2 2 3 2 2" xfId="28905" xr:uid="{00000000-0005-0000-0000-000093490000}"/>
    <cellStyle name="Normal 18 2 2 3 3" xfId="18028" xr:uid="{00000000-0005-0000-0000-000094490000}"/>
    <cellStyle name="Normal 18 2 2 3 4" xfId="23822" xr:uid="{00000000-0005-0000-0000-000095490000}"/>
    <cellStyle name="Normal 18 2 2 3 5" xfId="10862" xr:uid="{00000000-0005-0000-0000-000096490000}"/>
    <cellStyle name="Normal 18 2 2 4" xfId="10454" xr:uid="{00000000-0005-0000-0000-000097490000}"/>
    <cellStyle name="Normal 18 2 2 4 2" xfId="16143" xr:uid="{00000000-0005-0000-0000-000098490000}"/>
    <cellStyle name="Normal 18 2 2 4 2 2" xfId="28765" xr:uid="{00000000-0005-0000-0000-000099490000}"/>
    <cellStyle name="Normal 18 2 2 4 3" xfId="23723" xr:uid="{00000000-0005-0000-0000-00009A490000}"/>
    <cellStyle name="Normal 18 2 2 5" xfId="2880" xr:uid="{00000000-0005-0000-0000-00009B490000}"/>
    <cellStyle name="Normal 18 2 20" xfId="4885" xr:uid="{00000000-0005-0000-0000-00009C490000}"/>
    <cellStyle name="Normal 18 2 20 2" xfId="18805" xr:uid="{00000000-0005-0000-0000-00009D490000}"/>
    <cellStyle name="Normal 18 2 21" xfId="10455" xr:uid="{00000000-0005-0000-0000-00009E490000}"/>
    <cellStyle name="Normal 18 2 21 2" xfId="16144" xr:uid="{00000000-0005-0000-0000-00009F490000}"/>
    <cellStyle name="Normal 18 2 21 2 2" xfId="28766" xr:uid="{00000000-0005-0000-0000-0000A0490000}"/>
    <cellStyle name="Normal 18 2 21 3" xfId="18027" xr:uid="{00000000-0005-0000-0000-0000A1490000}"/>
    <cellStyle name="Normal 18 2 21 4" xfId="23724" xr:uid="{00000000-0005-0000-0000-0000A2490000}"/>
    <cellStyle name="Normal 18 2 22" xfId="2879" xr:uid="{00000000-0005-0000-0000-0000A3490000}"/>
    <cellStyle name="Normal 18 2 23" xfId="37721" xr:uid="{00000000-0005-0000-0000-0000A4490000}"/>
    <cellStyle name="Normal 18 2 24" xfId="38001" xr:uid="{00000000-0005-0000-0000-0000A5490000}"/>
    <cellStyle name="Normal 18 2 3" xfId="1645" xr:uid="{00000000-0005-0000-0000-0000A6490000}"/>
    <cellStyle name="Normal 18 2 3 2" xfId="1646" xr:uid="{00000000-0005-0000-0000-0000A7490000}"/>
    <cellStyle name="Normal 18 2 3 2 2" xfId="16579" xr:uid="{00000000-0005-0000-0000-0000A8490000}"/>
    <cellStyle name="Normal 18 2 3 2 2 2" xfId="29118" xr:uid="{00000000-0005-0000-0000-0000A9490000}"/>
    <cellStyle name="Normal 18 2 3 2 3" xfId="24024" xr:uid="{00000000-0005-0000-0000-0000AA490000}"/>
    <cellStyle name="Normal 18 2 3 2 4" xfId="11199" xr:uid="{00000000-0005-0000-0000-0000AB490000}"/>
    <cellStyle name="Normal 18 2 3 3" xfId="11294" xr:uid="{00000000-0005-0000-0000-0000AC490000}"/>
    <cellStyle name="Normal 18 2 3 3 2" xfId="16633" xr:uid="{00000000-0005-0000-0000-0000AD490000}"/>
    <cellStyle name="Normal 18 2 3 3 2 2" xfId="29168" xr:uid="{00000000-0005-0000-0000-0000AE490000}"/>
    <cellStyle name="Normal 18 2 3 3 3" xfId="24076" xr:uid="{00000000-0005-0000-0000-0000AF490000}"/>
    <cellStyle name="Normal 18 2 3 4" xfId="4897" xr:uid="{00000000-0005-0000-0000-0000B0490000}"/>
    <cellStyle name="Normal 18 2 4" xfId="1647" xr:uid="{00000000-0005-0000-0000-0000B1490000}"/>
    <cellStyle name="Normal 18 2 4 2" xfId="10932" xr:uid="{00000000-0005-0000-0000-0000B2490000}"/>
    <cellStyle name="Normal 18 2 4 2 2" xfId="16411" xr:uid="{00000000-0005-0000-0000-0000B3490000}"/>
    <cellStyle name="Normal 18 2 4 2 2 2" xfId="28953" xr:uid="{00000000-0005-0000-0000-0000B4490000}"/>
    <cellStyle name="Normal 18 2 4 2 3" xfId="23863" xr:uid="{00000000-0005-0000-0000-0000B5490000}"/>
    <cellStyle name="Normal 18 2 4 3" xfId="4898" xr:uid="{00000000-0005-0000-0000-0000B6490000}"/>
    <cellStyle name="Normal 18 2 5" xfId="1640" xr:uid="{00000000-0005-0000-0000-0000B7490000}"/>
    <cellStyle name="Normal 18 2 5 2" xfId="4899" xr:uid="{00000000-0005-0000-0000-0000B8490000}"/>
    <cellStyle name="Normal 18 2 6" xfId="4900" xr:uid="{00000000-0005-0000-0000-0000B9490000}"/>
    <cellStyle name="Normal 18 2 7" xfId="4901" xr:uid="{00000000-0005-0000-0000-0000BA490000}"/>
    <cellStyle name="Normal 18 2 8" xfId="4902" xr:uid="{00000000-0005-0000-0000-0000BB490000}"/>
    <cellStyle name="Normal 18 2 9" xfId="4903" xr:uid="{00000000-0005-0000-0000-0000BC490000}"/>
    <cellStyle name="Normal 18 20" xfId="4874" xr:uid="{00000000-0005-0000-0000-0000BD490000}"/>
    <cellStyle name="Normal 18 20 2" xfId="8145" xr:uid="{00000000-0005-0000-0000-0000BE490000}"/>
    <cellStyle name="Normal 18 20 2 2" xfId="14634" xr:uid="{00000000-0005-0000-0000-0000BF490000}"/>
    <cellStyle name="Normal 18 20 2 2 2" xfId="27313" xr:uid="{00000000-0005-0000-0000-0000C0490000}"/>
    <cellStyle name="Normal 18 20 2 3" xfId="22579" xr:uid="{00000000-0005-0000-0000-0000C1490000}"/>
    <cellStyle name="Normal 18 20 3" xfId="9069" xr:uid="{00000000-0005-0000-0000-0000C2490000}"/>
    <cellStyle name="Normal 18 20 3 2" xfId="15476" xr:uid="{00000000-0005-0000-0000-0000C3490000}"/>
    <cellStyle name="Normal 18 20 3 2 2" xfId="28124" xr:uid="{00000000-0005-0000-0000-0000C4490000}"/>
    <cellStyle name="Normal 18 20 3 3" xfId="23077" xr:uid="{00000000-0005-0000-0000-0000C5490000}"/>
    <cellStyle name="Normal 18 20 4" xfId="7087" xr:uid="{00000000-0005-0000-0000-0000C6490000}"/>
    <cellStyle name="Normal 18 20 4 2" xfId="13621" xr:uid="{00000000-0005-0000-0000-0000C7490000}"/>
    <cellStyle name="Normal 18 20 4 2 2" xfId="26352" xr:uid="{00000000-0005-0000-0000-0000C8490000}"/>
    <cellStyle name="Normal 18 20 4 3" xfId="21814" xr:uid="{00000000-0005-0000-0000-0000C9490000}"/>
    <cellStyle name="Normal 18 20 5" xfId="12521" xr:uid="{00000000-0005-0000-0000-0000CA490000}"/>
    <cellStyle name="Normal 18 20 5 2" xfId="25267" xr:uid="{00000000-0005-0000-0000-0000CB490000}"/>
    <cellStyle name="Normal 18 20 6" xfId="18677" xr:uid="{00000000-0005-0000-0000-0000CC490000}"/>
    <cellStyle name="Normal 18 20 7" xfId="21052" xr:uid="{00000000-0005-0000-0000-0000CD490000}"/>
    <cellStyle name="Normal 18 21" xfId="9751" xr:uid="{00000000-0005-0000-0000-0000CE490000}"/>
    <cellStyle name="Normal 18 21 2" xfId="18918" xr:uid="{00000000-0005-0000-0000-0000CF490000}"/>
    <cellStyle name="Normal 18 22" xfId="11292" xr:uid="{00000000-0005-0000-0000-0000D0490000}"/>
    <cellStyle name="Normal 18 22 2" xfId="16631" xr:uid="{00000000-0005-0000-0000-0000D1490000}"/>
    <cellStyle name="Normal 18 22 2 2" xfId="19411" xr:uid="{00000000-0005-0000-0000-0000D2490000}"/>
    <cellStyle name="Normal 18 22 2 3" xfId="32528" xr:uid="{00000000-0005-0000-0000-0000D3490000}"/>
    <cellStyle name="Normal 18 22 2 4" xfId="35539" xr:uid="{00000000-0005-0000-0000-0000D4490000}"/>
    <cellStyle name="Normal 18 22 3" xfId="18016" xr:uid="{00000000-0005-0000-0000-0000D5490000}"/>
    <cellStyle name="Normal 18 22 4" xfId="31343" xr:uid="{00000000-0005-0000-0000-0000D6490000}"/>
    <cellStyle name="Normal 18 22 5" xfId="34683" xr:uid="{00000000-0005-0000-0000-0000D7490000}"/>
    <cellStyle name="Normal 18 23" xfId="2878" xr:uid="{00000000-0005-0000-0000-0000D8490000}"/>
    <cellStyle name="Normal 18 3" xfId="1648" xr:uid="{00000000-0005-0000-0000-0000D9490000}"/>
    <cellStyle name="Normal 18 3 2" xfId="1649" xr:uid="{00000000-0005-0000-0000-0000DA490000}"/>
    <cellStyle name="Normal 18 3 2 2" xfId="1650" xr:uid="{00000000-0005-0000-0000-0000DB490000}"/>
    <cellStyle name="Normal 18 3 2 2 2" xfId="15942" xr:uid="{00000000-0005-0000-0000-0000DC490000}"/>
    <cellStyle name="Normal 18 3 2 2 2 2" xfId="28582" xr:uid="{00000000-0005-0000-0000-0000DD490000}"/>
    <cellStyle name="Normal 18 3 2 2 3" xfId="23571" xr:uid="{00000000-0005-0000-0000-0000DE490000}"/>
    <cellStyle name="Normal 18 3 2 2 4" xfId="9593" xr:uid="{00000000-0005-0000-0000-0000DF490000}"/>
    <cellStyle name="Normal 18 3 2 3" xfId="11043" xr:uid="{00000000-0005-0000-0000-0000E0490000}"/>
    <cellStyle name="Normal 18 3 2 3 2" xfId="16482" xr:uid="{00000000-0005-0000-0000-0000E1490000}"/>
    <cellStyle name="Normal 18 3 2 3 2 2" xfId="29022" xr:uid="{00000000-0005-0000-0000-0000E2490000}"/>
    <cellStyle name="Normal 18 3 2 3 3" xfId="23931" xr:uid="{00000000-0005-0000-0000-0000E3490000}"/>
    <cellStyle name="Normal 18 3 2 4" xfId="14645" xr:uid="{00000000-0005-0000-0000-0000E4490000}"/>
    <cellStyle name="Normal 18 3 2 4 2" xfId="27324" xr:uid="{00000000-0005-0000-0000-0000E5490000}"/>
    <cellStyle name="Normal 18 3 2 5" xfId="18804" xr:uid="{00000000-0005-0000-0000-0000E6490000}"/>
    <cellStyle name="Normal 18 3 2 6" xfId="22580" xr:uid="{00000000-0005-0000-0000-0000E7490000}"/>
    <cellStyle name="Normal 18 3 2 7" xfId="8156" xr:uid="{00000000-0005-0000-0000-0000E8490000}"/>
    <cellStyle name="Normal 18 3 3" xfId="1651" xr:uid="{00000000-0005-0000-0000-0000E9490000}"/>
    <cellStyle name="Normal 18 3 3 2" xfId="10456" xr:uid="{00000000-0005-0000-0000-0000EA490000}"/>
    <cellStyle name="Normal 18 3 3 2 2" xfId="16145" xr:uid="{00000000-0005-0000-0000-0000EB490000}"/>
    <cellStyle name="Normal 18 3 3 2 2 2" xfId="28767" xr:uid="{00000000-0005-0000-0000-0000EC490000}"/>
    <cellStyle name="Normal 18 3 3 2 3" xfId="19422" xr:uid="{00000000-0005-0000-0000-0000ED490000}"/>
    <cellStyle name="Normal 18 3 3 2 4" xfId="32539" xr:uid="{00000000-0005-0000-0000-0000EE490000}"/>
    <cellStyle name="Normal 18 3 3 2 5" xfId="35550" xr:uid="{00000000-0005-0000-0000-0000EF490000}"/>
    <cellStyle name="Normal 18 3 3 3" xfId="15487" xr:uid="{00000000-0005-0000-0000-0000F0490000}"/>
    <cellStyle name="Normal 18 3 3 3 2" xfId="28135" xr:uid="{00000000-0005-0000-0000-0000F1490000}"/>
    <cellStyle name="Normal 18 3 3 4" xfId="18029" xr:uid="{00000000-0005-0000-0000-0000F2490000}"/>
    <cellStyle name="Normal 18 3 3 5" xfId="31363" xr:uid="{00000000-0005-0000-0000-0000F3490000}"/>
    <cellStyle name="Normal 18 3 3 6" xfId="34694" xr:uid="{00000000-0005-0000-0000-0000F4490000}"/>
    <cellStyle name="Normal 18 3 3 7" xfId="9080" xr:uid="{00000000-0005-0000-0000-0000F5490000}"/>
    <cellStyle name="Normal 18 3 4" xfId="10492" xr:uid="{00000000-0005-0000-0000-0000F6490000}"/>
    <cellStyle name="Normal 18 3 5" xfId="10142" xr:uid="{00000000-0005-0000-0000-0000F7490000}"/>
    <cellStyle name="Normal 18 3 5 2" xfId="16039" xr:uid="{00000000-0005-0000-0000-0000F8490000}"/>
    <cellStyle name="Normal 18 3 5 2 2" xfId="28667" xr:uid="{00000000-0005-0000-0000-0000F9490000}"/>
    <cellStyle name="Normal 18 3 5 3" xfId="23633" xr:uid="{00000000-0005-0000-0000-0000FA490000}"/>
    <cellStyle name="Normal 18 3 6" xfId="7100" xr:uid="{00000000-0005-0000-0000-0000FB490000}"/>
    <cellStyle name="Normal 18 3 6 2" xfId="13635" xr:uid="{00000000-0005-0000-0000-0000FC490000}"/>
    <cellStyle name="Normal 18 3 6 2 2" xfId="26366" xr:uid="{00000000-0005-0000-0000-0000FD490000}"/>
    <cellStyle name="Normal 18 3 6 3" xfId="21828" xr:uid="{00000000-0005-0000-0000-0000FE490000}"/>
    <cellStyle name="Normal 18 3 7" xfId="12532" xr:uid="{00000000-0005-0000-0000-0000FF490000}"/>
    <cellStyle name="Normal 18 3 7 2" xfId="25278" xr:uid="{00000000-0005-0000-0000-0000004A0000}"/>
    <cellStyle name="Normal 18 3 8" xfId="4904" xr:uid="{00000000-0005-0000-0000-0000014A0000}"/>
    <cellStyle name="Normal 18 4" xfId="1652" xr:uid="{00000000-0005-0000-0000-0000024A0000}"/>
    <cellStyle name="Normal 18 4 10" xfId="4905" xr:uid="{00000000-0005-0000-0000-0000034A0000}"/>
    <cellStyle name="Normal 18 4 2" xfId="1653" xr:uid="{00000000-0005-0000-0000-0000044A0000}"/>
    <cellStyle name="Normal 18 4 2 2" xfId="11267" xr:uid="{00000000-0005-0000-0000-0000054A0000}"/>
    <cellStyle name="Normal 18 4 2 2 2" xfId="16615" xr:uid="{00000000-0005-0000-0000-0000064A0000}"/>
    <cellStyle name="Normal 18 4 2 2 2 2" xfId="29153" xr:uid="{00000000-0005-0000-0000-0000074A0000}"/>
    <cellStyle name="Normal 18 4 2 2 3" xfId="24061" xr:uid="{00000000-0005-0000-0000-0000084A0000}"/>
    <cellStyle name="Normal 18 4 2 3" xfId="14646" xr:uid="{00000000-0005-0000-0000-0000094A0000}"/>
    <cellStyle name="Normal 18 4 2 3 2" xfId="27325" xr:uid="{00000000-0005-0000-0000-00000A4A0000}"/>
    <cellStyle name="Normal 18 4 2 4" xfId="19423" xr:uid="{00000000-0005-0000-0000-00000B4A0000}"/>
    <cellStyle name="Normal 18 4 2 5" xfId="32540" xr:uid="{00000000-0005-0000-0000-00000C4A0000}"/>
    <cellStyle name="Normal 18 4 2 6" xfId="35551" xr:uid="{00000000-0005-0000-0000-00000D4A0000}"/>
    <cellStyle name="Normal 18 4 2 7" xfId="8157" xr:uid="{00000000-0005-0000-0000-00000E4A0000}"/>
    <cellStyle name="Normal 18 4 3" xfId="9081" xr:uid="{00000000-0005-0000-0000-00000F4A0000}"/>
    <cellStyle name="Normal 18 4 3 2" xfId="15488" xr:uid="{00000000-0005-0000-0000-0000104A0000}"/>
    <cellStyle name="Normal 18 4 3 2 2" xfId="28136" xr:uid="{00000000-0005-0000-0000-0000114A0000}"/>
    <cellStyle name="Normal 18 4 3 3" xfId="23088" xr:uid="{00000000-0005-0000-0000-0000124A0000}"/>
    <cellStyle name="Normal 18 4 4" xfId="10799" xr:uid="{00000000-0005-0000-0000-0000134A0000}"/>
    <cellStyle name="Normal 18 4 4 2" xfId="16325" xr:uid="{00000000-0005-0000-0000-0000144A0000}"/>
    <cellStyle name="Normal 18 4 4 2 2" xfId="28867" xr:uid="{00000000-0005-0000-0000-0000154A0000}"/>
    <cellStyle name="Normal 18 4 4 3" xfId="23789" xr:uid="{00000000-0005-0000-0000-0000164A0000}"/>
    <cellStyle name="Normal 18 4 5" xfId="7101" xr:uid="{00000000-0005-0000-0000-0000174A0000}"/>
    <cellStyle name="Normal 18 4 5 2" xfId="13636" xr:uid="{00000000-0005-0000-0000-0000184A0000}"/>
    <cellStyle name="Normal 18 4 5 2 2" xfId="26367" xr:uid="{00000000-0005-0000-0000-0000194A0000}"/>
    <cellStyle name="Normal 18 4 5 3" xfId="21829" xr:uid="{00000000-0005-0000-0000-00001A4A0000}"/>
    <cellStyle name="Normal 18 4 6" xfId="12533" xr:uid="{00000000-0005-0000-0000-00001B4A0000}"/>
    <cellStyle name="Normal 18 4 6 2" xfId="25279" xr:uid="{00000000-0005-0000-0000-00001C4A0000}"/>
    <cellStyle name="Normal 18 4 7" xfId="18030" xr:uid="{00000000-0005-0000-0000-00001D4A0000}"/>
    <cellStyle name="Normal 18 4 8" xfId="31364" xr:uid="{00000000-0005-0000-0000-00001E4A0000}"/>
    <cellStyle name="Normal 18 4 9" xfId="34695" xr:uid="{00000000-0005-0000-0000-00001F4A0000}"/>
    <cellStyle name="Normal 18 5" xfId="1654" xr:uid="{00000000-0005-0000-0000-0000204A0000}"/>
    <cellStyle name="Normal 18 5 10" xfId="4906" xr:uid="{00000000-0005-0000-0000-0000214A0000}"/>
    <cellStyle name="Normal 18 5 2" xfId="8158" xr:uid="{00000000-0005-0000-0000-0000224A0000}"/>
    <cellStyle name="Normal 18 5 2 2" xfId="14647" xr:uid="{00000000-0005-0000-0000-0000234A0000}"/>
    <cellStyle name="Normal 18 5 2 2 2" xfId="27326" xr:uid="{00000000-0005-0000-0000-0000244A0000}"/>
    <cellStyle name="Normal 18 5 2 3" xfId="19424" xr:uid="{00000000-0005-0000-0000-0000254A0000}"/>
    <cellStyle name="Normal 18 5 2 4" xfId="32541" xr:uid="{00000000-0005-0000-0000-0000264A0000}"/>
    <cellStyle name="Normal 18 5 2 5" xfId="35552" xr:uid="{00000000-0005-0000-0000-0000274A0000}"/>
    <cellStyle name="Normal 18 5 3" xfId="9082" xr:uid="{00000000-0005-0000-0000-0000284A0000}"/>
    <cellStyle name="Normal 18 5 3 2" xfId="15489" xr:uid="{00000000-0005-0000-0000-0000294A0000}"/>
    <cellStyle name="Normal 18 5 3 2 2" xfId="28137" xr:uid="{00000000-0005-0000-0000-00002A4A0000}"/>
    <cellStyle name="Normal 18 5 3 3" xfId="23089" xr:uid="{00000000-0005-0000-0000-00002B4A0000}"/>
    <cellStyle name="Normal 18 5 4" xfId="11280" xr:uid="{00000000-0005-0000-0000-00002C4A0000}"/>
    <cellStyle name="Normal 18 5 4 2" xfId="16621" xr:uid="{00000000-0005-0000-0000-00002D4A0000}"/>
    <cellStyle name="Normal 18 5 4 2 2" xfId="29157" xr:uid="{00000000-0005-0000-0000-00002E4A0000}"/>
    <cellStyle name="Normal 18 5 4 3" xfId="24065" xr:uid="{00000000-0005-0000-0000-00002F4A0000}"/>
    <cellStyle name="Normal 18 5 5" xfId="7102" xr:uid="{00000000-0005-0000-0000-0000304A0000}"/>
    <cellStyle name="Normal 18 5 5 2" xfId="13637" xr:uid="{00000000-0005-0000-0000-0000314A0000}"/>
    <cellStyle name="Normal 18 5 5 2 2" xfId="26368" xr:uid="{00000000-0005-0000-0000-0000324A0000}"/>
    <cellStyle name="Normal 18 5 5 3" xfId="21830" xr:uid="{00000000-0005-0000-0000-0000334A0000}"/>
    <cellStyle name="Normal 18 5 6" xfId="12534" xr:uid="{00000000-0005-0000-0000-0000344A0000}"/>
    <cellStyle name="Normal 18 5 6 2" xfId="25280" xr:uid="{00000000-0005-0000-0000-0000354A0000}"/>
    <cellStyle name="Normal 18 5 7" xfId="18031" xr:uid="{00000000-0005-0000-0000-0000364A0000}"/>
    <cellStyle name="Normal 18 5 8" xfId="31365" xr:uid="{00000000-0005-0000-0000-0000374A0000}"/>
    <cellStyle name="Normal 18 5 9" xfId="34696" xr:uid="{00000000-0005-0000-0000-0000384A0000}"/>
    <cellStyle name="Normal 18 6" xfId="1639" xr:uid="{00000000-0005-0000-0000-0000394A0000}"/>
    <cellStyle name="Normal 18 6 2" xfId="8159" xr:uid="{00000000-0005-0000-0000-00003A4A0000}"/>
    <cellStyle name="Normal 18 6 2 2" xfId="14648" xr:uid="{00000000-0005-0000-0000-00003B4A0000}"/>
    <cellStyle name="Normal 18 6 2 2 2" xfId="27327" xr:uid="{00000000-0005-0000-0000-00003C4A0000}"/>
    <cellStyle name="Normal 18 6 2 3" xfId="19425" xr:uid="{00000000-0005-0000-0000-00003D4A0000}"/>
    <cellStyle name="Normal 18 6 2 4" xfId="32542" xr:uid="{00000000-0005-0000-0000-00003E4A0000}"/>
    <cellStyle name="Normal 18 6 2 5" xfId="35553" xr:uid="{00000000-0005-0000-0000-00003F4A0000}"/>
    <cellStyle name="Normal 18 6 3" xfId="9083" xr:uid="{00000000-0005-0000-0000-0000404A0000}"/>
    <cellStyle name="Normal 18 6 3 2" xfId="15490" xr:uid="{00000000-0005-0000-0000-0000414A0000}"/>
    <cellStyle name="Normal 18 6 3 2 2" xfId="28138" xr:uid="{00000000-0005-0000-0000-0000424A0000}"/>
    <cellStyle name="Normal 18 6 3 3" xfId="23090" xr:uid="{00000000-0005-0000-0000-0000434A0000}"/>
    <cellStyle name="Normal 18 6 4" xfId="7103" xr:uid="{00000000-0005-0000-0000-0000444A0000}"/>
    <cellStyle name="Normal 18 6 4 2" xfId="13638" xr:uid="{00000000-0005-0000-0000-0000454A0000}"/>
    <cellStyle name="Normal 18 6 4 2 2" xfId="26369" xr:uid="{00000000-0005-0000-0000-0000464A0000}"/>
    <cellStyle name="Normal 18 6 4 3" xfId="21831" xr:uid="{00000000-0005-0000-0000-0000474A0000}"/>
    <cellStyle name="Normal 18 6 5" xfId="12535" xr:uid="{00000000-0005-0000-0000-0000484A0000}"/>
    <cellStyle name="Normal 18 6 5 2" xfId="25281" xr:uid="{00000000-0005-0000-0000-0000494A0000}"/>
    <cellStyle name="Normal 18 6 6" xfId="18032" xr:uid="{00000000-0005-0000-0000-00004A4A0000}"/>
    <cellStyle name="Normal 18 6 7" xfId="31366" xr:uid="{00000000-0005-0000-0000-00004B4A0000}"/>
    <cellStyle name="Normal 18 6 8" xfId="34697" xr:uid="{00000000-0005-0000-0000-00004C4A0000}"/>
    <cellStyle name="Normal 18 6 9" xfId="4907" xr:uid="{00000000-0005-0000-0000-00004D4A0000}"/>
    <cellStyle name="Normal 18 7" xfId="4908" xr:uid="{00000000-0005-0000-0000-00004E4A0000}"/>
    <cellStyle name="Normal 18 7 2" xfId="8160" xr:uid="{00000000-0005-0000-0000-00004F4A0000}"/>
    <cellStyle name="Normal 18 7 2 2" xfId="14649" xr:uid="{00000000-0005-0000-0000-0000504A0000}"/>
    <cellStyle name="Normal 18 7 2 2 2" xfId="27328" xr:uid="{00000000-0005-0000-0000-0000514A0000}"/>
    <cellStyle name="Normal 18 7 2 3" xfId="19426" xr:uid="{00000000-0005-0000-0000-0000524A0000}"/>
    <cellStyle name="Normal 18 7 2 4" xfId="32543" xr:uid="{00000000-0005-0000-0000-0000534A0000}"/>
    <cellStyle name="Normal 18 7 2 5" xfId="35554" xr:uid="{00000000-0005-0000-0000-0000544A0000}"/>
    <cellStyle name="Normal 18 7 3" xfId="9084" xr:uid="{00000000-0005-0000-0000-0000554A0000}"/>
    <cellStyle name="Normal 18 7 3 2" xfId="15491" xr:uid="{00000000-0005-0000-0000-0000564A0000}"/>
    <cellStyle name="Normal 18 7 3 2 2" xfId="28139" xr:uid="{00000000-0005-0000-0000-0000574A0000}"/>
    <cellStyle name="Normal 18 7 3 3" xfId="23091" xr:uid="{00000000-0005-0000-0000-0000584A0000}"/>
    <cellStyle name="Normal 18 7 4" xfId="7104" xr:uid="{00000000-0005-0000-0000-0000594A0000}"/>
    <cellStyle name="Normal 18 7 4 2" xfId="13639" xr:uid="{00000000-0005-0000-0000-00005A4A0000}"/>
    <cellStyle name="Normal 18 7 4 2 2" xfId="26370" xr:uid="{00000000-0005-0000-0000-00005B4A0000}"/>
    <cellStyle name="Normal 18 7 4 3" xfId="21832" xr:uid="{00000000-0005-0000-0000-00005C4A0000}"/>
    <cellStyle name="Normal 18 7 5" xfId="12536" xr:uid="{00000000-0005-0000-0000-00005D4A0000}"/>
    <cellStyle name="Normal 18 7 5 2" xfId="25282" xr:uid="{00000000-0005-0000-0000-00005E4A0000}"/>
    <cellStyle name="Normal 18 7 6" xfId="18033" xr:uid="{00000000-0005-0000-0000-00005F4A0000}"/>
    <cellStyle name="Normal 18 7 7" xfId="31367" xr:uid="{00000000-0005-0000-0000-0000604A0000}"/>
    <cellStyle name="Normal 18 7 8" xfId="34698" xr:uid="{00000000-0005-0000-0000-0000614A0000}"/>
    <cellStyle name="Normal 18 8" xfId="4909" xr:uid="{00000000-0005-0000-0000-0000624A0000}"/>
    <cellStyle name="Normal 18 8 2" xfId="8161" xr:uid="{00000000-0005-0000-0000-0000634A0000}"/>
    <cellStyle name="Normal 18 8 2 2" xfId="14650" xr:uid="{00000000-0005-0000-0000-0000644A0000}"/>
    <cellStyle name="Normal 18 8 2 2 2" xfId="27329" xr:uid="{00000000-0005-0000-0000-0000654A0000}"/>
    <cellStyle name="Normal 18 8 2 3" xfId="19427" xr:uid="{00000000-0005-0000-0000-0000664A0000}"/>
    <cellStyle name="Normal 18 8 2 4" xfId="32544" xr:uid="{00000000-0005-0000-0000-0000674A0000}"/>
    <cellStyle name="Normal 18 8 2 5" xfId="35555" xr:uid="{00000000-0005-0000-0000-0000684A0000}"/>
    <cellStyle name="Normal 18 8 3" xfId="9085" xr:uid="{00000000-0005-0000-0000-0000694A0000}"/>
    <cellStyle name="Normal 18 8 3 2" xfId="15492" xr:uid="{00000000-0005-0000-0000-00006A4A0000}"/>
    <cellStyle name="Normal 18 8 3 2 2" xfId="28140" xr:uid="{00000000-0005-0000-0000-00006B4A0000}"/>
    <cellStyle name="Normal 18 8 3 3" xfId="23092" xr:uid="{00000000-0005-0000-0000-00006C4A0000}"/>
    <cellStyle name="Normal 18 8 4" xfId="7105" xr:uid="{00000000-0005-0000-0000-00006D4A0000}"/>
    <cellStyle name="Normal 18 8 4 2" xfId="13640" xr:uid="{00000000-0005-0000-0000-00006E4A0000}"/>
    <cellStyle name="Normal 18 8 4 2 2" xfId="26371" xr:uid="{00000000-0005-0000-0000-00006F4A0000}"/>
    <cellStyle name="Normal 18 8 4 3" xfId="21833" xr:uid="{00000000-0005-0000-0000-0000704A0000}"/>
    <cellStyle name="Normal 18 8 5" xfId="12537" xr:uid="{00000000-0005-0000-0000-0000714A0000}"/>
    <cellStyle name="Normal 18 8 5 2" xfId="25283" xr:uid="{00000000-0005-0000-0000-0000724A0000}"/>
    <cellStyle name="Normal 18 8 6" xfId="18034" xr:uid="{00000000-0005-0000-0000-0000734A0000}"/>
    <cellStyle name="Normal 18 8 7" xfId="31368" xr:uid="{00000000-0005-0000-0000-0000744A0000}"/>
    <cellStyle name="Normal 18 8 8" xfId="34699" xr:uid="{00000000-0005-0000-0000-0000754A0000}"/>
    <cellStyle name="Normal 18 9" xfId="4910" xr:uid="{00000000-0005-0000-0000-0000764A0000}"/>
    <cellStyle name="Normal 18 9 2" xfId="8162" xr:uid="{00000000-0005-0000-0000-0000774A0000}"/>
    <cellStyle name="Normal 18 9 2 2" xfId="14651" xr:uid="{00000000-0005-0000-0000-0000784A0000}"/>
    <cellStyle name="Normal 18 9 2 2 2" xfId="27330" xr:uid="{00000000-0005-0000-0000-0000794A0000}"/>
    <cellStyle name="Normal 18 9 2 3" xfId="19428" xr:uid="{00000000-0005-0000-0000-00007A4A0000}"/>
    <cellStyle name="Normal 18 9 2 4" xfId="32545" xr:uid="{00000000-0005-0000-0000-00007B4A0000}"/>
    <cellStyle name="Normal 18 9 2 5" xfId="35556" xr:uid="{00000000-0005-0000-0000-00007C4A0000}"/>
    <cellStyle name="Normal 18 9 3" xfId="9086" xr:uid="{00000000-0005-0000-0000-00007D4A0000}"/>
    <cellStyle name="Normal 18 9 3 2" xfId="15493" xr:uid="{00000000-0005-0000-0000-00007E4A0000}"/>
    <cellStyle name="Normal 18 9 3 2 2" xfId="28141" xr:uid="{00000000-0005-0000-0000-00007F4A0000}"/>
    <cellStyle name="Normal 18 9 3 3" xfId="23093" xr:uid="{00000000-0005-0000-0000-0000804A0000}"/>
    <cellStyle name="Normal 18 9 4" xfId="7106" xr:uid="{00000000-0005-0000-0000-0000814A0000}"/>
    <cellStyle name="Normal 18 9 4 2" xfId="13641" xr:uid="{00000000-0005-0000-0000-0000824A0000}"/>
    <cellStyle name="Normal 18 9 4 2 2" xfId="26372" xr:uid="{00000000-0005-0000-0000-0000834A0000}"/>
    <cellStyle name="Normal 18 9 4 3" xfId="21834" xr:uid="{00000000-0005-0000-0000-0000844A0000}"/>
    <cellStyle name="Normal 18 9 5" xfId="12538" xr:uid="{00000000-0005-0000-0000-0000854A0000}"/>
    <cellStyle name="Normal 18 9 5 2" xfId="25284" xr:uid="{00000000-0005-0000-0000-0000864A0000}"/>
    <cellStyle name="Normal 18 9 6" xfId="18035" xr:uid="{00000000-0005-0000-0000-0000874A0000}"/>
    <cellStyle name="Normal 18 9 7" xfId="31369" xr:uid="{00000000-0005-0000-0000-0000884A0000}"/>
    <cellStyle name="Normal 18 9 8" xfId="34700" xr:uid="{00000000-0005-0000-0000-0000894A0000}"/>
    <cellStyle name="Normal 180" xfId="34265" xr:uid="{00000000-0005-0000-0000-00008A4A0000}"/>
    <cellStyle name="Normal 181" xfId="34272" xr:uid="{00000000-0005-0000-0000-00008B4A0000}"/>
    <cellStyle name="Normal 182" xfId="34263" xr:uid="{00000000-0005-0000-0000-00008C4A0000}"/>
    <cellStyle name="Normal 183" xfId="34275" xr:uid="{00000000-0005-0000-0000-00008D4A0000}"/>
    <cellStyle name="Normal 184" xfId="34269" xr:uid="{00000000-0005-0000-0000-00008E4A0000}"/>
    <cellStyle name="Normal 185" xfId="34277" xr:uid="{00000000-0005-0000-0000-00008F4A0000}"/>
    <cellStyle name="Normal 186" xfId="34293" xr:uid="{00000000-0005-0000-0000-0000904A0000}"/>
    <cellStyle name="Normal 187" xfId="34294" xr:uid="{00000000-0005-0000-0000-0000914A0000}"/>
    <cellStyle name="Normal 188" xfId="34298" xr:uid="{00000000-0005-0000-0000-0000924A0000}"/>
    <cellStyle name="Normal 189" xfId="34300" xr:uid="{00000000-0005-0000-0000-0000934A0000}"/>
    <cellStyle name="Normal 19" xfId="294" xr:uid="{00000000-0005-0000-0000-0000944A0000}"/>
    <cellStyle name="Normal 19 2" xfId="562" xr:uid="{00000000-0005-0000-0000-0000954A0000}"/>
    <cellStyle name="Normal 19 2 2" xfId="1657" xr:uid="{00000000-0005-0000-0000-0000964A0000}"/>
    <cellStyle name="Normal 19 2 2 2" xfId="1658" xr:uid="{00000000-0005-0000-0000-0000974A0000}"/>
    <cellStyle name="Normal 19 2 2 2 2" xfId="1659" xr:uid="{00000000-0005-0000-0000-0000984A0000}"/>
    <cellStyle name="Normal 19 2 2 2 2 2" xfId="16381" xr:uid="{00000000-0005-0000-0000-0000994A0000}"/>
    <cellStyle name="Normal 19 2 2 2 2 2 2" xfId="28923" xr:uid="{00000000-0005-0000-0000-00009A4A0000}"/>
    <cellStyle name="Normal 19 2 2 2 2 3" xfId="23837" xr:uid="{00000000-0005-0000-0000-00009B4A0000}"/>
    <cellStyle name="Normal 19 2 2 2 2 4" xfId="10888" xr:uid="{00000000-0005-0000-0000-00009C4A0000}"/>
    <cellStyle name="Normal 19 2 2 2 3" xfId="16574" xr:uid="{00000000-0005-0000-0000-00009D4A0000}"/>
    <cellStyle name="Normal 19 2 2 2 3 2" xfId="29113" xr:uid="{00000000-0005-0000-0000-00009E4A0000}"/>
    <cellStyle name="Normal 19 2 2 2 4" xfId="24019" xr:uid="{00000000-0005-0000-0000-00009F4A0000}"/>
    <cellStyle name="Normal 19 2 2 2 5" xfId="11193" xr:uid="{00000000-0005-0000-0000-0000A04A0000}"/>
    <cellStyle name="Normal 19 2 2 3" xfId="1660" xr:uid="{00000000-0005-0000-0000-0000A14A0000}"/>
    <cellStyle name="Normal 19 2 2 3 2" xfId="16085" xr:uid="{00000000-0005-0000-0000-0000A24A0000}"/>
    <cellStyle name="Normal 19 2 2 3 2 2" xfId="28712" xr:uid="{00000000-0005-0000-0000-0000A34A0000}"/>
    <cellStyle name="Normal 19 2 2 3 3" xfId="23676" xr:uid="{00000000-0005-0000-0000-0000A44A0000}"/>
    <cellStyle name="Normal 19 2 2 3 4" xfId="10277" xr:uid="{00000000-0005-0000-0000-0000A54A0000}"/>
    <cellStyle name="Normal 19 2 2 4" xfId="11351" xr:uid="{00000000-0005-0000-0000-0000A64A0000}"/>
    <cellStyle name="Normal 19 2 2 4 2" xfId="16673" xr:uid="{00000000-0005-0000-0000-0000A74A0000}"/>
    <cellStyle name="Normal 19 2 2 4 2 2" xfId="29208" xr:uid="{00000000-0005-0000-0000-0000A84A0000}"/>
    <cellStyle name="Normal 19 2 2 4 3" xfId="24116" xr:uid="{00000000-0005-0000-0000-0000A94A0000}"/>
    <cellStyle name="Normal 19 2 2 5" xfId="6308" xr:uid="{00000000-0005-0000-0000-0000AA4A0000}"/>
    <cellStyle name="Normal 19 2 3" xfId="1661" xr:uid="{00000000-0005-0000-0000-0000AB4A0000}"/>
    <cellStyle name="Normal 19 2 3 2" xfId="1662" xr:uid="{00000000-0005-0000-0000-0000AC4A0000}"/>
    <cellStyle name="Normal 19 2 3 2 2" xfId="16123" xr:uid="{00000000-0005-0000-0000-0000AD4A0000}"/>
    <cellStyle name="Normal 19 2 3 2 2 2" xfId="28745" xr:uid="{00000000-0005-0000-0000-0000AE4A0000}"/>
    <cellStyle name="Normal 19 2 3 2 3" xfId="23703" xr:uid="{00000000-0005-0000-0000-0000AF4A0000}"/>
    <cellStyle name="Normal 19 2 3 2 4" xfId="10416" xr:uid="{00000000-0005-0000-0000-0000B04A0000}"/>
    <cellStyle name="Normal 19 2 3 3" xfId="10936" xr:uid="{00000000-0005-0000-0000-0000B14A0000}"/>
    <cellStyle name="Normal 19 2 3 3 2" xfId="16415" xr:uid="{00000000-0005-0000-0000-0000B24A0000}"/>
    <cellStyle name="Normal 19 2 3 3 2 2" xfId="28957" xr:uid="{00000000-0005-0000-0000-0000B34A0000}"/>
    <cellStyle name="Normal 19 2 3 3 3" xfId="23866" xr:uid="{00000000-0005-0000-0000-0000B44A0000}"/>
    <cellStyle name="Normal 19 2 3 4" xfId="10494" xr:uid="{00000000-0005-0000-0000-0000B54A0000}"/>
    <cellStyle name="Normal 19 2 4" xfId="1663" xr:uid="{00000000-0005-0000-0000-0000B64A0000}"/>
    <cellStyle name="Normal 19 2 4 2" xfId="16364" xr:uid="{00000000-0005-0000-0000-0000B74A0000}"/>
    <cellStyle name="Normal 19 2 4 2 2" xfId="28906" xr:uid="{00000000-0005-0000-0000-0000B84A0000}"/>
    <cellStyle name="Normal 19 2 4 3" xfId="23823" xr:uid="{00000000-0005-0000-0000-0000B94A0000}"/>
    <cellStyle name="Normal 19 2 4 4" xfId="10864" xr:uid="{00000000-0005-0000-0000-0000BA4A0000}"/>
    <cellStyle name="Normal 19 2 5" xfId="1656" xr:uid="{00000000-0005-0000-0000-0000BB4A0000}"/>
    <cellStyle name="Normal 19 2 5 2" xfId="16379" xr:uid="{00000000-0005-0000-0000-0000BC4A0000}"/>
    <cellStyle name="Normal 19 2 5 2 2" xfId="28921" xr:uid="{00000000-0005-0000-0000-0000BD4A0000}"/>
    <cellStyle name="Normal 19 2 5 3" xfId="23835" xr:uid="{00000000-0005-0000-0000-0000BE4A0000}"/>
    <cellStyle name="Normal 19 2 5 4" xfId="10886" xr:uid="{00000000-0005-0000-0000-0000BF4A0000}"/>
    <cellStyle name="Normal 19 2 6" xfId="4911" xr:uid="{00000000-0005-0000-0000-0000C04A0000}"/>
    <cellStyle name="Normal 19 3" xfId="630" xr:uid="{00000000-0005-0000-0000-0000C14A0000}"/>
    <cellStyle name="Normal 19 3 2" xfId="1665" xr:uid="{00000000-0005-0000-0000-0000C24A0000}"/>
    <cellStyle name="Normal 19 3 2 2" xfId="1666" xr:uid="{00000000-0005-0000-0000-0000C34A0000}"/>
    <cellStyle name="Normal 19 3 2 2 2" xfId="16380" xr:uid="{00000000-0005-0000-0000-0000C44A0000}"/>
    <cellStyle name="Normal 19 3 2 2 2 2" xfId="28922" xr:uid="{00000000-0005-0000-0000-0000C54A0000}"/>
    <cellStyle name="Normal 19 3 2 2 3" xfId="23836" xr:uid="{00000000-0005-0000-0000-0000C64A0000}"/>
    <cellStyle name="Normal 19 3 2 2 4" xfId="10887" xr:uid="{00000000-0005-0000-0000-0000C74A0000}"/>
    <cellStyle name="Normal 19 3 2 3" xfId="16530" xr:uid="{00000000-0005-0000-0000-0000C84A0000}"/>
    <cellStyle name="Normal 19 3 2 3 2" xfId="29069" xr:uid="{00000000-0005-0000-0000-0000C94A0000}"/>
    <cellStyle name="Normal 19 3 2 4" xfId="23978" xr:uid="{00000000-0005-0000-0000-0000CA4A0000}"/>
    <cellStyle name="Normal 19 3 2 5" xfId="11123" xr:uid="{00000000-0005-0000-0000-0000CB4A0000}"/>
    <cellStyle name="Normal 19 3 3" xfId="1667" xr:uid="{00000000-0005-0000-0000-0000CC4A0000}"/>
    <cellStyle name="Normal 19 3 3 2" xfId="16215" xr:uid="{00000000-0005-0000-0000-0000CD4A0000}"/>
    <cellStyle name="Normal 19 3 3 2 2" xfId="28836" xr:uid="{00000000-0005-0000-0000-0000CE4A0000}"/>
    <cellStyle name="Normal 19 3 3 3" xfId="23782" xr:uid="{00000000-0005-0000-0000-0000CF4A0000}"/>
    <cellStyle name="Normal 19 3 3 4" xfId="10646" xr:uid="{00000000-0005-0000-0000-0000D04A0000}"/>
    <cellStyle name="Normal 19 3 4" xfId="1664" xr:uid="{00000000-0005-0000-0000-0000D14A0000}"/>
    <cellStyle name="Normal 19 3 4 2" xfId="16433" xr:uid="{00000000-0005-0000-0000-0000D24A0000}"/>
    <cellStyle name="Normal 19 3 4 2 2" xfId="28974" xr:uid="{00000000-0005-0000-0000-0000D34A0000}"/>
    <cellStyle name="Normal 19 3 4 3" xfId="23885" xr:uid="{00000000-0005-0000-0000-0000D44A0000}"/>
    <cellStyle name="Normal 19 3 4 4" xfId="10973" xr:uid="{00000000-0005-0000-0000-0000D54A0000}"/>
    <cellStyle name="Normal 19 3 5" xfId="9752" xr:uid="{00000000-0005-0000-0000-0000D64A0000}"/>
    <cellStyle name="Normal 19 3 6" xfId="37722" xr:uid="{00000000-0005-0000-0000-0000D74A0000}"/>
    <cellStyle name="Normal 19 3 7" xfId="38002" xr:uid="{00000000-0005-0000-0000-0000D84A0000}"/>
    <cellStyle name="Normal 19 4" xfId="780" xr:uid="{00000000-0005-0000-0000-0000D94A0000}"/>
    <cellStyle name="Normal 19 4 2" xfId="1669" xr:uid="{00000000-0005-0000-0000-0000DA4A0000}"/>
    <cellStyle name="Normal 19 4 2 2" xfId="15993" xr:uid="{00000000-0005-0000-0000-0000DB4A0000}"/>
    <cellStyle name="Normal 19 4 2 2 2" xfId="28629" xr:uid="{00000000-0005-0000-0000-0000DC4A0000}"/>
    <cellStyle name="Normal 19 4 2 3" xfId="23600" xr:uid="{00000000-0005-0000-0000-0000DD4A0000}"/>
    <cellStyle name="Normal 19 4 2 4" xfId="10026" xr:uid="{00000000-0005-0000-0000-0000DE4A0000}"/>
    <cellStyle name="Normal 19 4 3" xfId="1668" xr:uid="{00000000-0005-0000-0000-0000DF4A0000}"/>
    <cellStyle name="Normal 19 4 3 2" xfId="29175" xr:uid="{00000000-0005-0000-0000-0000E04A0000}"/>
    <cellStyle name="Normal 19 4 3 3" xfId="16640" xr:uid="{00000000-0005-0000-0000-0000E14A0000}"/>
    <cellStyle name="Normal 19 4 4" xfId="18036" xr:uid="{00000000-0005-0000-0000-0000E24A0000}"/>
    <cellStyle name="Normal 19 4 5" xfId="24082" xr:uid="{00000000-0005-0000-0000-0000E34A0000}"/>
    <cellStyle name="Normal 19 4 6" xfId="11307" xr:uid="{00000000-0005-0000-0000-0000E44A0000}"/>
    <cellStyle name="Normal 19 5" xfId="1670" xr:uid="{00000000-0005-0000-0000-0000E54A0000}"/>
    <cellStyle name="Normal 19 5 2" xfId="16120" xr:uid="{00000000-0005-0000-0000-0000E64A0000}"/>
    <cellStyle name="Normal 19 5 2 2" xfId="28743" xr:uid="{00000000-0005-0000-0000-0000E74A0000}"/>
    <cellStyle name="Normal 19 5 3" xfId="23701" xr:uid="{00000000-0005-0000-0000-0000E84A0000}"/>
    <cellStyle name="Normal 19 5 4" xfId="10404" xr:uid="{00000000-0005-0000-0000-0000E94A0000}"/>
    <cellStyle name="Normal 19 5 5" xfId="37609" xr:uid="{00000000-0005-0000-0000-0000EA4A0000}"/>
    <cellStyle name="Normal 19 6" xfId="1655" xr:uid="{00000000-0005-0000-0000-0000EB4A0000}"/>
    <cellStyle name="Normal 19 6 2" xfId="16331" xr:uid="{00000000-0005-0000-0000-0000EC4A0000}"/>
    <cellStyle name="Normal 19 6 2 2" xfId="28873" xr:uid="{00000000-0005-0000-0000-0000ED4A0000}"/>
    <cellStyle name="Normal 19 6 3" xfId="23795" xr:uid="{00000000-0005-0000-0000-0000EE4A0000}"/>
    <cellStyle name="Normal 19 6 4" xfId="10807" xr:uid="{00000000-0005-0000-0000-0000EF4A0000}"/>
    <cellStyle name="Normal 19 7" xfId="2881" xr:uid="{00000000-0005-0000-0000-0000F04A0000}"/>
    <cellStyle name="Normal 19 8" xfId="37309" xr:uid="{00000000-0005-0000-0000-0000F14A0000}"/>
    <cellStyle name="Normal 19 9" xfId="37842" xr:uid="{00000000-0005-0000-0000-0000F24A0000}"/>
    <cellStyle name="Normal 190" xfId="34302" xr:uid="{00000000-0005-0000-0000-0000F34A0000}"/>
    <cellStyle name="Normal 191" xfId="35100" xr:uid="{00000000-0005-0000-0000-0000F44A0000}"/>
    <cellStyle name="Normal 192" xfId="34338" xr:uid="{00000000-0005-0000-0000-0000F54A0000}"/>
    <cellStyle name="Normal 193" xfId="35095" xr:uid="{00000000-0005-0000-0000-0000F64A0000}"/>
    <cellStyle name="Normal 194" xfId="34447" xr:uid="{00000000-0005-0000-0000-0000F74A0000}"/>
    <cellStyle name="Normal 195" xfId="36604" xr:uid="{00000000-0005-0000-0000-0000F84A0000}"/>
    <cellStyle name="Normal 196" xfId="34319" xr:uid="{00000000-0005-0000-0000-0000F94A0000}"/>
    <cellStyle name="Normal 197" xfId="34311" xr:uid="{00000000-0005-0000-0000-0000FA4A0000}"/>
    <cellStyle name="Normal 198" xfId="34423" xr:uid="{00000000-0005-0000-0000-0000FB4A0000}"/>
    <cellStyle name="Normal 199" xfId="34521" xr:uid="{00000000-0005-0000-0000-0000FC4A0000}"/>
    <cellStyle name="Normal 2" xfId="3" xr:uid="{00000000-0005-0000-0000-0000FD4A0000}"/>
    <cellStyle name="Normal 2 10" xfId="563" xr:uid="{00000000-0005-0000-0000-0000FE4A0000}"/>
    <cellStyle name="Normal 2 10 2" xfId="1671" xr:uid="{00000000-0005-0000-0000-0000FF4A0000}"/>
    <cellStyle name="Normal 2 10 2 2" xfId="4913" xr:uid="{00000000-0005-0000-0000-0000004B0000}"/>
    <cellStyle name="Normal 2 10 2 2 2" xfId="18809" xr:uid="{00000000-0005-0000-0000-0000014B0000}"/>
    <cellStyle name="Normal 2 10 2 3" xfId="10586" xr:uid="{00000000-0005-0000-0000-0000024B0000}"/>
    <cellStyle name="Normal 2 10 2 3 2" xfId="16187" xr:uid="{00000000-0005-0000-0000-0000034B0000}"/>
    <cellStyle name="Normal 2 10 2 3 2 2" xfId="28809" xr:uid="{00000000-0005-0000-0000-0000044B0000}"/>
    <cellStyle name="Normal 2 10 2 3 3" xfId="18038" xr:uid="{00000000-0005-0000-0000-0000054B0000}"/>
    <cellStyle name="Normal 2 10 2 3 4" xfId="23755" xr:uid="{00000000-0005-0000-0000-0000064B0000}"/>
    <cellStyle name="Normal 2 10 2 4" xfId="2884" xr:uid="{00000000-0005-0000-0000-0000074B0000}"/>
    <cellStyle name="Normal 2 10 3" xfId="4914" xr:uid="{00000000-0005-0000-0000-0000084B0000}"/>
    <cellStyle name="Normal 2 10 3 2" xfId="11237" xr:uid="{00000000-0005-0000-0000-0000094B0000}"/>
    <cellStyle name="Normal 2 10 3 2 2" xfId="16597" xr:uid="{00000000-0005-0000-0000-00000A4B0000}"/>
    <cellStyle name="Normal 2 10 3 2 2 2" xfId="29136" xr:uid="{00000000-0005-0000-0000-00000B4B0000}"/>
    <cellStyle name="Normal 2 10 3 2 3" xfId="24044" xr:uid="{00000000-0005-0000-0000-00000C4B0000}"/>
    <cellStyle name="Normal 2 10 4" xfId="4912" xr:uid="{00000000-0005-0000-0000-00000D4B0000}"/>
    <cellStyle name="Normal 2 10 4 2" xfId="18808" xr:uid="{00000000-0005-0000-0000-00000E4B0000}"/>
    <cellStyle name="Normal 2 10 5" xfId="11083" xr:uid="{00000000-0005-0000-0000-00000F4B0000}"/>
    <cellStyle name="Normal 2 10 5 2" xfId="18037" xr:uid="{00000000-0005-0000-0000-0000104B0000}"/>
    <cellStyle name="Normal 2 10 6" xfId="2883" xr:uid="{00000000-0005-0000-0000-0000114B0000}"/>
    <cellStyle name="Normal 2 10 7" xfId="37665" xr:uid="{00000000-0005-0000-0000-0000124B0000}"/>
    <cellStyle name="Normal 2 10 8" xfId="37959" xr:uid="{00000000-0005-0000-0000-0000134B0000}"/>
    <cellStyle name="Normal 2 11" xfId="634" xr:uid="{00000000-0005-0000-0000-0000144B0000}"/>
    <cellStyle name="Normal 2 11 10" xfId="20914" xr:uid="{00000000-0005-0000-0000-0000154B0000}"/>
    <cellStyle name="Normal 2 11 11" xfId="2185" xr:uid="{00000000-0005-0000-0000-0000164B0000}"/>
    <cellStyle name="Normal 2 11 2" xfId="1296" xr:uid="{00000000-0005-0000-0000-0000174B0000}"/>
    <cellStyle name="Normal 2 11 2 10" xfId="37829" xr:uid="{00000000-0005-0000-0000-0000184B0000}"/>
    <cellStyle name="Normal 2 11 2 11" xfId="38099" xr:uid="{00000000-0005-0000-0000-0000194B0000}"/>
    <cellStyle name="Normal 2 11 2 2" xfId="2886" xr:uid="{00000000-0005-0000-0000-00001A4B0000}"/>
    <cellStyle name="Normal 2 11 2 3" xfId="7777" xr:uid="{00000000-0005-0000-0000-00001B4B0000}"/>
    <cellStyle name="Normal 2 11 2 3 2" xfId="14272" xr:uid="{00000000-0005-0000-0000-00001C4B0000}"/>
    <cellStyle name="Normal 2 11 2 3 2 2" xfId="26986" xr:uid="{00000000-0005-0000-0000-00001D4B0000}"/>
    <cellStyle name="Normal 2 11 2 3 3" xfId="22479" xr:uid="{00000000-0005-0000-0000-00001E4B0000}"/>
    <cellStyle name="Normal 2 11 2 4" xfId="8624" xr:uid="{00000000-0005-0000-0000-00001F4B0000}"/>
    <cellStyle name="Normal 2 11 2 4 2" xfId="15109" xr:uid="{00000000-0005-0000-0000-0000204B0000}"/>
    <cellStyle name="Normal 2 11 2 4 2 2" xfId="27779" xr:uid="{00000000-0005-0000-0000-0000214B0000}"/>
    <cellStyle name="Normal 2 11 2 4 3" xfId="22693" xr:uid="{00000000-0005-0000-0000-0000224B0000}"/>
    <cellStyle name="Normal 2 11 2 5" xfId="6415" xr:uid="{00000000-0005-0000-0000-0000234B0000}"/>
    <cellStyle name="Normal 2 11 2 5 2" xfId="13038" xr:uid="{00000000-0005-0000-0000-0000244B0000}"/>
    <cellStyle name="Normal 2 11 2 5 2 2" xfId="25784" xr:uid="{00000000-0005-0000-0000-0000254B0000}"/>
    <cellStyle name="Normal 2 11 2 5 3" xfId="21164" xr:uid="{00000000-0005-0000-0000-0000264B0000}"/>
    <cellStyle name="Normal 2 11 2 6" xfId="12040" xr:uid="{00000000-0005-0000-0000-0000274B0000}"/>
    <cellStyle name="Normal 2 11 2 6 2" xfId="24785" xr:uid="{00000000-0005-0000-0000-0000284B0000}"/>
    <cellStyle name="Normal 2 11 2 7" xfId="20916" xr:uid="{00000000-0005-0000-0000-0000294B0000}"/>
    <cellStyle name="Normal 2 11 2 8" xfId="2187" xr:uid="{00000000-0005-0000-0000-00002A4B0000}"/>
    <cellStyle name="Normal 2 11 2 9" xfId="37341" xr:uid="{00000000-0005-0000-0000-00002B4B0000}"/>
    <cellStyle name="Normal 2 11 3" xfId="1672" xr:uid="{00000000-0005-0000-0000-00002C4B0000}"/>
    <cellStyle name="Normal 2 11 3 2" xfId="18810" xr:uid="{00000000-0005-0000-0000-00002D4B0000}"/>
    <cellStyle name="Normal 2 11 3 3" xfId="4915" xr:uid="{00000000-0005-0000-0000-00002E4B0000}"/>
    <cellStyle name="Normal 2 11 4" xfId="2885" xr:uid="{00000000-0005-0000-0000-00002F4B0000}"/>
    <cellStyle name="Normal 2 11 4 2" xfId="18039" xr:uid="{00000000-0005-0000-0000-0000304B0000}"/>
    <cellStyle name="Normal 2 11 5" xfId="7775" xr:uid="{00000000-0005-0000-0000-0000314B0000}"/>
    <cellStyle name="Normal 2 11 5 2" xfId="14270" xr:uid="{00000000-0005-0000-0000-0000324B0000}"/>
    <cellStyle name="Normal 2 11 5 2 2" xfId="26984" xr:uid="{00000000-0005-0000-0000-0000334B0000}"/>
    <cellStyle name="Normal 2 11 5 3" xfId="22477" xr:uid="{00000000-0005-0000-0000-0000344B0000}"/>
    <cellStyle name="Normal 2 11 6" xfId="8622" xr:uid="{00000000-0005-0000-0000-0000354B0000}"/>
    <cellStyle name="Normal 2 11 6 2" xfId="15107" xr:uid="{00000000-0005-0000-0000-0000364B0000}"/>
    <cellStyle name="Normal 2 11 6 2 2" xfId="27777" xr:uid="{00000000-0005-0000-0000-0000374B0000}"/>
    <cellStyle name="Normal 2 11 6 3" xfId="22691" xr:uid="{00000000-0005-0000-0000-0000384B0000}"/>
    <cellStyle name="Normal 2 11 7" xfId="10970" xr:uid="{00000000-0005-0000-0000-0000394B0000}"/>
    <cellStyle name="Normal 2 11 8" xfId="6413" xr:uid="{00000000-0005-0000-0000-00003A4B0000}"/>
    <cellStyle name="Normal 2 11 8 2" xfId="13036" xr:uid="{00000000-0005-0000-0000-00003B4B0000}"/>
    <cellStyle name="Normal 2 11 8 2 2" xfId="25782" xr:uid="{00000000-0005-0000-0000-00003C4B0000}"/>
    <cellStyle name="Normal 2 11 8 3" xfId="21162" xr:uid="{00000000-0005-0000-0000-00003D4B0000}"/>
    <cellStyle name="Normal 2 11 9" xfId="12038" xr:uid="{00000000-0005-0000-0000-00003E4B0000}"/>
    <cellStyle name="Normal 2 11 9 2" xfId="24783" xr:uid="{00000000-0005-0000-0000-00003F4B0000}"/>
    <cellStyle name="Normal 2 12" xfId="643" xr:uid="{00000000-0005-0000-0000-0000404B0000}"/>
    <cellStyle name="Normal 2 12 2" xfId="1673" xr:uid="{00000000-0005-0000-0000-0000414B0000}"/>
    <cellStyle name="Normal 2 12 2 2" xfId="2888" xr:uid="{00000000-0005-0000-0000-0000424B0000}"/>
    <cellStyle name="Normal 2 12 3" xfId="4916" xr:uid="{00000000-0005-0000-0000-0000434B0000}"/>
    <cellStyle name="Normal 2 12 3 2" xfId="18811" xr:uid="{00000000-0005-0000-0000-0000444B0000}"/>
    <cellStyle name="Normal 2 12 4" xfId="11124" xr:uid="{00000000-0005-0000-0000-0000454B0000}"/>
    <cellStyle name="Normal 2 12 4 2" xfId="18040" xr:uid="{00000000-0005-0000-0000-0000464B0000}"/>
    <cellStyle name="Normal 2 12 5" xfId="2887" xr:uid="{00000000-0005-0000-0000-0000474B0000}"/>
    <cellStyle name="Normal 2 12 6" xfId="37733" xr:uid="{00000000-0005-0000-0000-0000484B0000}"/>
    <cellStyle name="Normal 2 12 7" xfId="37832" xr:uid="{00000000-0005-0000-0000-0000494B0000}"/>
    <cellStyle name="Normal 2 12 8" xfId="38012" xr:uid="{00000000-0005-0000-0000-00004A4B0000}"/>
    <cellStyle name="Normal 2 13" xfId="691" xr:uid="{00000000-0005-0000-0000-00004B4B0000}"/>
    <cellStyle name="Normal 2 13 2" xfId="1674" xr:uid="{00000000-0005-0000-0000-00004C4B0000}"/>
    <cellStyle name="Normal 2 13 2 2" xfId="18812" xr:uid="{00000000-0005-0000-0000-00004D4B0000}"/>
    <cellStyle name="Normal 2 13 2 3" xfId="4917" xr:uid="{00000000-0005-0000-0000-00004E4B0000}"/>
    <cellStyle name="Normal 2 13 3" xfId="10820" xr:uid="{00000000-0005-0000-0000-00004F4B0000}"/>
    <cellStyle name="Normal 2 13 3 2" xfId="18041" xr:uid="{00000000-0005-0000-0000-0000504B0000}"/>
    <cellStyle name="Normal 2 13 4" xfId="2889" xr:uid="{00000000-0005-0000-0000-0000514B0000}"/>
    <cellStyle name="Normal 2 13 5" xfId="37757" xr:uid="{00000000-0005-0000-0000-0000524B0000}"/>
    <cellStyle name="Normal 2 13 6" xfId="38035" xr:uid="{00000000-0005-0000-0000-0000534B0000}"/>
    <cellStyle name="Normal 2 14" xfId="1234" xr:uid="{00000000-0005-0000-0000-0000544B0000}"/>
    <cellStyle name="Normal 2 14 2" xfId="1675" xr:uid="{00000000-0005-0000-0000-0000554B0000}"/>
    <cellStyle name="Normal 2 14 2 2" xfId="18813" xr:uid="{00000000-0005-0000-0000-0000564B0000}"/>
    <cellStyle name="Normal 2 14 2 3" xfId="4918" xr:uid="{00000000-0005-0000-0000-0000574B0000}"/>
    <cellStyle name="Normal 2 14 3" xfId="11090" xr:uid="{00000000-0005-0000-0000-0000584B0000}"/>
    <cellStyle name="Normal 2 14 3 2" xfId="18042" xr:uid="{00000000-0005-0000-0000-0000594B0000}"/>
    <cellStyle name="Normal 2 14 4" xfId="2890" xr:uid="{00000000-0005-0000-0000-00005A4B0000}"/>
    <cellStyle name="Normal 2 14 5" xfId="37805" xr:uid="{00000000-0005-0000-0000-00005B4B0000}"/>
    <cellStyle name="Normal 2 14 6" xfId="38077" xr:uid="{00000000-0005-0000-0000-00005C4B0000}"/>
    <cellStyle name="Normal 2 15" xfId="1676" xr:uid="{00000000-0005-0000-0000-00005D4B0000}"/>
    <cellStyle name="Normal 2 15 2" xfId="4919" xr:uid="{00000000-0005-0000-0000-00005E4B0000}"/>
    <cellStyle name="Normal 2 15 2 2" xfId="18814" xr:uid="{00000000-0005-0000-0000-00005F4B0000}"/>
    <cellStyle name="Normal 2 15 3" xfId="11188" xr:uid="{00000000-0005-0000-0000-0000604B0000}"/>
    <cellStyle name="Normal 2 15 3 2" xfId="18043" xr:uid="{00000000-0005-0000-0000-0000614B0000}"/>
    <cellStyle name="Normal 2 15 4" xfId="2891" xr:uid="{00000000-0005-0000-0000-0000624B0000}"/>
    <cellStyle name="Normal 2 15 5" xfId="37407" xr:uid="{00000000-0005-0000-0000-0000634B0000}"/>
    <cellStyle name="Normal 2 15 6" xfId="37891" xr:uid="{00000000-0005-0000-0000-0000644B0000}"/>
    <cellStyle name="Normal 2 16" xfId="1677" xr:uid="{00000000-0005-0000-0000-0000654B0000}"/>
    <cellStyle name="Normal 2 16 2" xfId="4920" xr:uid="{00000000-0005-0000-0000-0000664B0000}"/>
    <cellStyle name="Normal 2 16 2 2" xfId="8163" xr:uid="{00000000-0005-0000-0000-0000674B0000}"/>
    <cellStyle name="Normal 2 16 2 2 2" xfId="14652" xr:uid="{00000000-0005-0000-0000-0000684B0000}"/>
    <cellStyle name="Normal 2 16 2 2 2 2" xfId="27331" xr:uid="{00000000-0005-0000-0000-0000694B0000}"/>
    <cellStyle name="Normal 2 16 2 2 3" xfId="22581" xr:uid="{00000000-0005-0000-0000-00006A4B0000}"/>
    <cellStyle name="Normal 2 16 2 3" xfId="9087" xr:uid="{00000000-0005-0000-0000-00006B4B0000}"/>
    <cellStyle name="Normal 2 16 2 3 2" xfId="15494" xr:uid="{00000000-0005-0000-0000-00006C4B0000}"/>
    <cellStyle name="Normal 2 16 2 3 2 2" xfId="28142" xr:uid="{00000000-0005-0000-0000-00006D4B0000}"/>
    <cellStyle name="Normal 2 16 2 3 3" xfId="23094" xr:uid="{00000000-0005-0000-0000-00006E4B0000}"/>
    <cellStyle name="Normal 2 16 2 4" xfId="7107" xr:uid="{00000000-0005-0000-0000-00006F4B0000}"/>
    <cellStyle name="Normal 2 16 2 4 2" xfId="13642" xr:uid="{00000000-0005-0000-0000-0000704B0000}"/>
    <cellStyle name="Normal 2 16 2 4 2 2" xfId="26373" xr:uid="{00000000-0005-0000-0000-0000714B0000}"/>
    <cellStyle name="Normal 2 16 2 4 3" xfId="21835" xr:uid="{00000000-0005-0000-0000-0000724B0000}"/>
    <cellStyle name="Normal 2 16 2 5" xfId="12540" xr:uid="{00000000-0005-0000-0000-0000734B0000}"/>
    <cellStyle name="Normal 2 16 2 5 2" xfId="25286" xr:uid="{00000000-0005-0000-0000-0000744B0000}"/>
    <cellStyle name="Normal 2 16 2 6" xfId="18815" xr:uid="{00000000-0005-0000-0000-0000754B0000}"/>
    <cellStyle name="Normal 2 16 2 7" xfId="21053" xr:uid="{00000000-0005-0000-0000-0000764B0000}"/>
    <cellStyle name="Normal 2 16 3" xfId="10423" xr:uid="{00000000-0005-0000-0000-0000774B0000}"/>
    <cellStyle name="Normal 2 16 3 2" xfId="19429" xr:uid="{00000000-0005-0000-0000-0000784B0000}"/>
    <cellStyle name="Normal 2 16 3 2 2" xfId="32546" xr:uid="{00000000-0005-0000-0000-0000794B0000}"/>
    <cellStyle name="Normal 2 16 3 2 3" xfId="35557" xr:uid="{00000000-0005-0000-0000-00007A4B0000}"/>
    <cellStyle name="Normal 2 16 3 3" xfId="18044" xr:uid="{00000000-0005-0000-0000-00007B4B0000}"/>
    <cellStyle name="Normal 2 16 3 4" xfId="31370" xr:uid="{00000000-0005-0000-0000-00007C4B0000}"/>
    <cellStyle name="Normal 2 16 3 5" xfId="34701" xr:uid="{00000000-0005-0000-0000-00007D4B0000}"/>
    <cellStyle name="Normal 2 16 4" xfId="2892" xr:uid="{00000000-0005-0000-0000-00007E4B0000}"/>
    <cellStyle name="Normal 2 17" xfId="1678" xr:uid="{00000000-0005-0000-0000-00007F4B0000}"/>
    <cellStyle name="Normal 2 17 2" xfId="4921" xr:uid="{00000000-0005-0000-0000-0000804B0000}"/>
    <cellStyle name="Normal 2 17 2 2" xfId="18816" xr:uid="{00000000-0005-0000-0000-0000814B0000}"/>
    <cellStyle name="Normal 2 17 3" xfId="11108" xr:uid="{00000000-0005-0000-0000-0000824B0000}"/>
    <cellStyle name="Normal 2 17 3 2" xfId="18045" xr:uid="{00000000-0005-0000-0000-0000834B0000}"/>
    <cellStyle name="Normal 2 17 4" xfId="2893" xr:uid="{00000000-0005-0000-0000-0000844B0000}"/>
    <cellStyle name="Normal 2 18" xfId="1679" xr:uid="{00000000-0005-0000-0000-0000854B0000}"/>
    <cellStyle name="Normal 2 18 10" xfId="17505" xr:uid="{00000000-0005-0000-0000-0000864B0000}"/>
    <cellStyle name="Normal 2 18 11" xfId="30856" xr:uid="{00000000-0005-0000-0000-0000874B0000}"/>
    <cellStyle name="Normal 2 18 12" xfId="34352" xr:uid="{00000000-0005-0000-0000-0000884B0000}"/>
    <cellStyle name="Normal 2 18 13" xfId="2894" xr:uid="{00000000-0005-0000-0000-0000894B0000}"/>
    <cellStyle name="Normal 2 18 2" xfId="3146" xr:uid="{00000000-0005-0000-0000-00008A4B0000}"/>
    <cellStyle name="Normal 2 18 2 2" xfId="7838" xr:uid="{00000000-0005-0000-0000-00008B4B0000}"/>
    <cellStyle name="Normal 2 18 2 2 2" xfId="14333" xr:uid="{00000000-0005-0000-0000-00008C4B0000}"/>
    <cellStyle name="Normal 2 18 2 2 2 2" xfId="20475" xr:uid="{00000000-0005-0000-0000-00008D4B0000}"/>
    <cellStyle name="Normal 2 18 2 2 2 3" xfId="33728" xr:uid="{00000000-0005-0000-0000-00008E4B0000}"/>
    <cellStyle name="Normal 2 18 2 2 2 4" xfId="36515" xr:uid="{00000000-0005-0000-0000-00008F4B0000}"/>
    <cellStyle name="Normal 2 18 2 2 3" xfId="20176" xr:uid="{00000000-0005-0000-0000-0000904B0000}"/>
    <cellStyle name="Normal 2 18 2 2 3 2" xfId="33433" xr:uid="{00000000-0005-0000-0000-0000914B0000}"/>
    <cellStyle name="Normal 2 18 2 2 3 3" xfId="36221" xr:uid="{00000000-0005-0000-0000-0000924B0000}"/>
    <cellStyle name="Normal 2 18 2 2 4" xfId="19890" xr:uid="{00000000-0005-0000-0000-0000934B0000}"/>
    <cellStyle name="Normal 2 18 2 2 5" xfId="33044" xr:uid="{00000000-0005-0000-0000-0000944B0000}"/>
    <cellStyle name="Normal 2 18 2 2 6" xfId="35972" xr:uid="{00000000-0005-0000-0000-0000954B0000}"/>
    <cellStyle name="Normal 2 18 2 3" xfId="8760" xr:uid="{00000000-0005-0000-0000-0000964B0000}"/>
    <cellStyle name="Normal 2 18 2 3 2" xfId="15175" xr:uid="{00000000-0005-0000-0000-0000974B0000}"/>
    <cellStyle name="Normal 2 18 2 3 2 2" xfId="27836" xr:uid="{00000000-0005-0000-0000-0000984B0000}"/>
    <cellStyle name="Normal 2 18 2 3 3" xfId="20328" xr:uid="{00000000-0005-0000-0000-0000994B0000}"/>
    <cellStyle name="Normal 2 18 2 3 4" xfId="33582" xr:uid="{00000000-0005-0000-0000-00009A4B0000}"/>
    <cellStyle name="Normal 2 18 2 3 5" xfId="36369" xr:uid="{00000000-0005-0000-0000-00009B4B0000}"/>
    <cellStyle name="Normal 2 18 2 4" xfId="10719" xr:uid="{00000000-0005-0000-0000-00009C4B0000}"/>
    <cellStyle name="Normal 2 18 2 4 2" xfId="16264" xr:uid="{00000000-0005-0000-0000-00009D4B0000}"/>
    <cellStyle name="Normal 2 18 2 4 2 2" xfId="28852" xr:uid="{00000000-0005-0000-0000-00009E4B0000}"/>
    <cellStyle name="Normal 2 18 2 4 3" xfId="20020" xr:uid="{00000000-0005-0000-0000-00009F4B0000}"/>
    <cellStyle name="Normal 2 18 2 4 4" xfId="33284" xr:uid="{00000000-0005-0000-0000-0000A04B0000}"/>
    <cellStyle name="Normal 2 18 2 4 5" xfId="36076" xr:uid="{00000000-0005-0000-0000-0000A14B0000}"/>
    <cellStyle name="Normal 2 18 2 5" xfId="6617" xr:uid="{00000000-0005-0000-0000-0000A24B0000}"/>
    <cellStyle name="Normal 2 18 2 5 2" xfId="13205" xr:uid="{00000000-0005-0000-0000-0000A34B0000}"/>
    <cellStyle name="Normal 2 18 2 5 2 2" xfId="25949" xr:uid="{00000000-0005-0000-0000-0000A44B0000}"/>
    <cellStyle name="Normal 2 18 2 5 3" xfId="21357" xr:uid="{00000000-0005-0000-0000-0000A54B0000}"/>
    <cellStyle name="Normal 2 18 2 6" xfId="12137" xr:uid="{00000000-0005-0000-0000-0000A64B0000}"/>
    <cellStyle name="Normal 2 18 2 6 2" xfId="24882" xr:uid="{00000000-0005-0000-0000-0000A74B0000}"/>
    <cellStyle name="Normal 2 18 2 7" xfId="18817" xr:uid="{00000000-0005-0000-0000-0000A84B0000}"/>
    <cellStyle name="Normal 2 18 2 8" xfId="32052" xr:uid="{00000000-0005-0000-0000-0000A94B0000}"/>
    <cellStyle name="Normal 2 18 2 9" xfId="35127" xr:uid="{00000000-0005-0000-0000-0000AA4B0000}"/>
    <cellStyle name="Normal 2 18 3" xfId="4922" xr:uid="{00000000-0005-0000-0000-0000AB4B0000}"/>
    <cellStyle name="Normal 2 18 3 2" xfId="20421" xr:uid="{00000000-0005-0000-0000-0000AC4B0000}"/>
    <cellStyle name="Normal 2 18 3 2 2" xfId="33674" xr:uid="{00000000-0005-0000-0000-0000AD4B0000}"/>
    <cellStyle name="Normal 2 18 3 2 3" xfId="36461" xr:uid="{00000000-0005-0000-0000-0000AE4B0000}"/>
    <cellStyle name="Normal 2 18 3 3" xfId="20122" xr:uid="{00000000-0005-0000-0000-0000AF4B0000}"/>
    <cellStyle name="Normal 2 18 3 3 2" xfId="33379" xr:uid="{00000000-0005-0000-0000-0000B04B0000}"/>
    <cellStyle name="Normal 2 18 3 3 3" xfId="36167" xr:uid="{00000000-0005-0000-0000-0000B14B0000}"/>
    <cellStyle name="Normal 2 18 4" xfId="7816" xr:uid="{00000000-0005-0000-0000-0000B24B0000}"/>
    <cellStyle name="Normal 2 18 4 2" xfId="14311" xr:uid="{00000000-0005-0000-0000-0000B34B0000}"/>
    <cellStyle name="Normal 2 18 4 2 2" xfId="20274" xr:uid="{00000000-0005-0000-0000-0000B44B0000}"/>
    <cellStyle name="Normal 2 18 4 2 3" xfId="33528" xr:uid="{00000000-0005-0000-0000-0000B54B0000}"/>
    <cellStyle name="Normal 2 18 4 2 4" xfId="36315" xr:uid="{00000000-0005-0000-0000-0000B64B0000}"/>
    <cellStyle name="Normal 2 18 4 3" xfId="19094" xr:uid="{00000000-0005-0000-0000-0000B74B0000}"/>
    <cellStyle name="Normal 2 18 4 4" xfId="32216" xr:uid="{00000000-0005-0000-0000-0000B84B0000}"/>
    <cellStyle name="Normal 2 18 4 5" xfId="35235" xr:uid="{00000000-0005-0000-0000-0000B94B0000}"/>
    <cellStyle name="Normal 2 18 5" xfId="8693" xr:uid="{00000000-0005-0000-0000-0000BA4B0000}"/>
    <cellStyle name="Normal 2 18 5 2" xfId="15151" xr:uid="{00000000-0005-0000-0000-0000BB4B0000}"/>
    <cellStyle name="Normal 2 18 5 2 2" xfId="27818" xr:uid="{00000000-0005-0000-0000-0000BC4B0000}"/>
    <cellStyle name="Normal 2 18 5 3" xfId="18975" xr:uid="{00000000-0005-0000-0000-0000BD4B0000}"/>
    <cellStyle name="Normal 2 18 5 4" xfId="32155" xr:uid="{00000000-0005-0000-0000-0000BE4B0000}"/>
    <cellStyle name="Normal 2 18 5 5" xfId="35175" xr:uid="{00000000-0005-0000-0000-0000BF4B0000}"/>
    <cellStyle name="Normal 2 18 6" xfId="10506" xr:uid="{00000000-0005-0000-0000-0000C04B0000}"/>
    <cellStyle name="Normal 2 18 6 2" xfId="16166" xr:uid="{00000000-0005-0000-0000-0000C14B0000}"/>
    <cellStyle name="Normal 2 18 6 2 2" xfId="28788" xr:uid="{00000000-0005-0000-0000-0000C24B0000}"/>
    <cellStyle name="Normal 2 18 6 3" xfId="19959" xr:uid="{00000000-0005-0000-0000-0000C34B0000}"/>
    <cellStyle name="Normal 2 18 6 4" xfId="33184" xr:uid="{00000000-0005-0000-0000-0000C44B0000}"/>
    <cellStyle name="Normal 2 18 6 5" xfId="36021" xr:uid="{00000000-0005-0000-0000-0000C54B0000}"/>
    <cellStyle name="Normal 2 18 7" xfId="11308" xr:uid="{00000000-0005-0000-0000-0000C64B0000}"/>
    <cellStyle name="Normal 2 18 8" xfId="6531" xr:uid="{00000000-0005-0000-0000-0000C74B0000}"/>
    <cellStyle name="Normal 2 18 8 2" xfId="13124" xr:uid="{00000000-0005-0000-0000-0000C84B0000}"/>
    <cellStyle name="Normal 2 18 8 2 2" xfId="25869" xr:uid="{00000000-0005-0000-0000-0000C94B0000}"/>
    <cellStyle name="Normal 2 18 8 3" xfId="21275" xr:uid="{00000000-0005-0000-0000-0000CA4B0000}"/>
    <cellStyle name="Normal 2 18 9" xfId="12101" xr:uid="{00000000-0005-0000-0000-0000CB4B0000}"/>
    <cellStyle name="Normal 2 18 9 2" xfId="24846" xr:uid="{00000000-0005-0000-0000-0000CC4B0000}"/>
    <cellStyle name="Normal 2 19" xfId="1680" xr:uid="{00000000-0005-0000-0000-0000CD4B0000}"/>
    <cellStyle name="Normal 2 19 10" xfId="17506" xr:uid="{00000000-0005-0000-0000-0000CE4B0000}"/>
    <cellStyle name="Normal 2 19 11" xfId="30857" xr:uid="{00000000-0005-0000-0000-0000CF4B0000}"/>
    <cellStyle name="Normal 2 19 12" xfId="34353" xr:uid="{00000000-0005-0000-0000-0000D04B0000}"/>
    <cellStyle name="Normal 2 19 13" xfId="2895" xr:uid="{00000000-0005-0000-0000-0000D14B0000}"/>
    <cellStyle name="Normal 2 19 2" xfId="3147" xr:uid="{00000000-0005-0000-0000-0000D24B0000}"/>
    <cellStyle name="Normal 2 19 2 2" xfId="7839" xr:uid="{00000000-0005-0000-0000-0000D34B0000}"/>
    <cellStyle name="Normal 2 19 2 2 2" xfId="14334" xr:uid="{00000000-0005-0000-0000-0000D44B0000}"/>
    <cellStyle name="Normal 2 19 2 2 2 2" xfId="20476" xr:uid="{00000000-0005-0000-0000-0000D54B0000}"/>
    <cellStyle name="Normal 2 19 2 2 2 3" xfId="33729" xr:uid="{00000000-0005-0000-0000-0000D64B0000}"/>
    <cellStyle name="Normal 2 19 2 2 2 4" xfId="36516" xr:uid="{00000000-0005-0000-0000-0000D74B0000}"/>
    <cellStyle name="Normal 2 19 2 2 3" xfId="20177" xr:uid="{00000000-0005-0000-0000-0000D84B0000}"/>
    <cellStyle name="Normal 2 19 2 2 3 2" xfId="33434" xr:uid="{00000000-0005-0000-0000-0000D94B0000}"/>
    <cellStyle name="Normal 2 19 2 2 3 3" xfId="36222" xr:uid="{00000000-0005-0000-0000-0000DA4B0000}"/>
    <cellStyle name="Normal 2 19 2 2 4" xfId="19891" xr:uid="{00000000-0005-0000-0000-0000DB4B0000}"/>
    <cellStyle name="Normal 2 19 2 2 5" xfId="33045" xr:uid="{00000000-0005-0000-0000-0000DC4B0000}"/>
    <cellStyle name="Normal 2 19 2 2 6" xfId="35973" xr:uid="{00000000-0005-0000-0000-0000DD4B0000}"/>
    <cellStyle name="Normal 2 19 2 3" xfId="8761" xr:uid="{00000000-0005-0000-0000-0000DE4B0000}"/>
    <cellStyle name="Normal 2 19 2 3 2" xfId="15176" xr:uid="{00000000-0005-0000-0000-0000DF4B0000}"/>
    <cellStyle name="Normal 2 19 2 3 2 2" xfId="27837" xr:uid="{00000000-0005-0000-0000-0000E04B0000}"/>
    <cellStyle name="Normal 2 19 2 3 3" xfId="20329" xr:uid="{00000000-0005-0000-0000-0000E14B0000}"/>
    <cellStyle name="Normal 2 19 2 3 4" xfId="33583" xr:uid="{00000000-0005-0000-0000-0000E24B0000}"/>
    <cellStyle name="Normal 2 19 2 3 5" xfId="36370" xr:uid="{00000000-0005-0000-0000-0000E34B0000}"/>
    <cellStyle name="Normal 2 19 2 4" xfId="10720" xr:uid="{00000000-0005-0000-0000-0000E44B0000}"/>
    <cellStyle name="Normal 2 19 2 4 2" xfId="16265" xr:uid="{00000000-0005-0000-0000-0000E54B0000}"/>
    <cellStyle name="Normal 2 19 2 4 2 2" xfId="28853" xr:uid="{00000000-0005-0000-0000-0000E64B0000}"/>
    <cellStyle name="Normal 2 19 2 4 3" xfId="20021" xr:uid="{00000000-0005-0000-0000-0000E74B0000}"/>
    <cellStyle name="Normal 2 19 2 4 4" xfId="33285" xr:uid="{00000000-0005-0000-0000-0000E84B0000}"/>
    <cellStyle name="Normal 2 19 2 4 5" xfId="36077" xr:uid="{00000000-0005-0000-0000-0000E94B0000}"/>
    <cellStyle name="Normal 2 19 2 5" xfId="6618" xr:uid="{00000000-0005-0000-0000-0000EA4B0000}"/>
    <cellStyle name="Normal 2 19 2 5 2" xfId="13206" xr:uid="{00000000-0005-0000-0000-0000EB4B0000}"/>
    <cellStyle name="Normal 2 19 2 5 2 2" xfId="25950" xr:uid="{00000000-0005-0000-0000-0000EC4B0000}"/>
    <cellStyle name="Normal 2 19 2 5 3" xfId="21358" xr:uid="{00000000-0005-0000-0000-0000ED4B0000}"/>
    <cellStyle name="Normal 2 19 2 6" xfId="12138" xr:uid="{00000000-0005-0000-0000-0000EE4B0000}"/>
    <cellStyle name="Normal 2 19 2 6 2" xfId="24883" xr:uid="{00000000-0005-0000-0000-0000EF4B0000}"/>
    <cellStyle name="Normal 2 19 2 7" xfId="18818" xr:uid="{00000000-0005-0000-0000-0000F04B0000}"/>
    <cellStyle name="Normal 2 19 2 8" xfId="32053" xr:uid="{00000000-0005-0000-0000-0000F14B0000}"/>
    <cellStyle name="Normal 2 19 2 9" xfId="35128" xr:uid="{00000000-0005-0000-0000-0000F24B0000}"/>
    <cellStyle name="Normal 2 19 3" xfId="4923" xr:uid="{00000000-0005-0000-0000-0000F34B0000}"/>
    <cellStyle name="Normal 2 19 3 2" xfId="20422" xr:uid="{00000000-0005-0000-0000-0000F44B0000}"/>
    <cellStyle name="Normal 2 19 3 2 2" xfId="33675" xr:uid="{00000000-0005-0000-0000-0000F54B0000}"/>
    <cellStyle name="Normal 2 19 3 2 3" xfId="36462" xr:uid="{00000000-0005-0000-0000-0000F64B0000}"/>
    <cellStyle name="Normal 2 19 3 3" xfId="20123" xr:uid="{00000000-0005-0000-0000-0000F74B0000}"/>
    <cellStyle name="Normal 2 19 3 3 2" xfId="33380" xr:uid="{00000000-0005-0000-0000-0000F84B0000}"/>
    <cellStyle name="Normal 2 19 3 3 3" xfId="36168" xr:uid="{00000000-0005-0000-0000-0000F94B0000}"/>
    <cellStyle name="Normal 2 19 4" xfId="7817" xr:uid="{00000000-0005-0000-0000-0000FA4B0000}"/>
    <cellStyle name="Normal 2 19 4 2" xfId="14312" xr:uid="{00000000-0005-0000-0000-0000FB4B0000}"/>
    <cellStyle name="Normal 2 19 4 2 2" xfId="20275" xr:uid="{00000000-0005-0000-0000-0000FC4B0000}"/>
    <cellStyle name="Normal 2 19 4 2 3" xfId="33529" xr:uid="{00000000-0005-0000-0000-0000FD4B0000}"/>
    <cellStyle name="Normal 2 19 4 2 4" xfId="36316" xr:uid="{00000000-0005-0000-0000-0000FE4B0000}"/>
    <cellStyle name="Normal 2 19 4 3" xfId="19095" xr:uid="{00000000-0005-0000-0000-0000FF4B0000}"/>
    <cellStyle name="Normal 2 19 4 4" xfId="32217" xr:uid="{00000000-0005-0000-0000-0000004C0000}"/>
    <cellStyle name="Normal 2 19 4 5" xfId="35236" xr:uid="{00000000-0005-0000-0000-0000014C0000}"/>
    <cellStyle name="Normal 2 19 5" xfId="8694" xr:uid="{00000000-0005-0000-0000-0000024C0000}"/>
    <cellStyle name="Normal 2 19 5 2" xfId="15152" xr:uid="{00000000-0005-0000-0000-0000034C0000}"/>
    <cellStyle name="Normal 2 19 5 2 2" xfId="27819" xr:uid="{00000000-0005-0000-0000-0000044C0000}"/>
    <cellStyle name="Normal 2 19 5 3" xfId="18976" xr:uid="{00000000-0005-0000-0000-0000054C0000}"/>
    <cellStyle name="Normal 2 19 5 4" xfId="32156" xr:uid="{00000000-0005-0000-0000-0000064C0000}"/>
    <cellStyle name="Normal 2 19 5 5" xfId="35176" xr:uid="{00000000-0005-0000-0000-0000074C0000}"/>
    <cellStyle name="Normal 2 19 6" xfId="10507" xr:uid="{00000000-0005-0000-0000-0000084C0000}"/>
    <cellStyle name="Normal 2 19 6 2" xfId="16167" xr:uid="{00000000-0005-0000-0000-0000094C0000}"/>
    <cellStyle name="Normal 2 19 6 2 2" xfId="28789" xr:uid="{00000000-0005-0000-0000-00000A4C0000}"/>
    <cellStyle name="Normal 2 19 6 3" xfId="19960" xr:uid="{00000000-0005-0000-0000-00000B4C0000}"/>
    <cellStyle name="Normal 2 19 6 4" xfId="33185" xr:uid="{00000000-0005-0000-0000-00000C4C0000}"/>
    <cellStyle name="Normal 2 19 6 5" xfId="36022" xr:uid="{00000000-0005-0000-0000-00000D4C0000}"/>
    <cellStyle name="Normal 2 19 7" xfId="11121" xr:uid="{00000000-0005-0000-0000-00000E4C0000}"/>
    <cellStyle name="Normal 2 19 8" xfId="6532" xr:uid="{00000000-0005-0000-0000-00000F4C0000}"/>
    <cellStyle name="Normal 2 19 8 2" xfId="13125" xr:uid="{00000000-0005-0000-0000-0000104C0000}"/>
    <cellStyle name="Normal 2 19 8 2 2" xfId="25870" xr:uid="{00000000-0005-0000-0000-0000114C0000}"/>
    <cellStyle name="Normal 2 19 8 3" xfId="21276" xr:uid="{00000000-0005-0000-0000-0000124C0000}"/>
    <cellStyle name="Normal 2 19 9" xfId="12102" xr:uid="{00000000-0005-0000-0000-0000134C0000}"/>
    <cellStyle name="Normal 2 19 9 2" xfId="24847" xr:uid="{00000000-0005-0000-0000-0000144C0000}"/>
    <cellStyle name="Normal 2 2" xfId="11" xr:uid="{00000000-0005-0000-0000-0000154C0000}"/>
    <cellStyle name="Normal 2 2 10" xfId="4925" xr:uid="{00000000-0005-0000-0000-0000164C0000}"/>
    <cellStyle name="Normal 2 2 10 10" xfId="4926" xr:uid="{00000000-0005-0000-0000-0000174C0000}"/>
    <cellStyle name="Normal 2 2 10 10 2" xfId="8166" xr:uid="{00000000-0005-0000-0000-0000184C0000}"/>
    <cellStyle name="Normal 2 2 10 10 2 2" xfId="14655" xr:uid="{00000000-0005-0000-0000-0000194C0000}"/>
    <cellStyle name="Normal 2 2 10 10 2 2 2" xfId="27334" xr:uid="{00000000-0005-0000-0000-00001A4C0000}"/>
    <cellStyle name="Normal 2 2 10 10 2 3" xfId="19432" xr:uid="{00000000-0005-0000-0000-00001B4C0000}"/>
    <cellStyle name="Normal 2 2 10 10 2 4" xfId="32549" xr:uid="{00000000-0005-0000-0000-00001C4C0000}"/>
    <cellStyle name="Normal 2 2 10 10 2 5" xfId="35560" xr:uid="{00000000-0005-0000-0000-00001D4C0000}"/>
    <cellStyle name="Normal 2 2 10 10 3" xfId="9090" xr:uid="{00000000-0005-0000-0000-00001E4C0000}"/>
    <cellStyle name="Normal 2 2 10 10 3 2" xfId="15497" xr:uid="{00000000-0005-0000-0000-00001F4C0000}"/>
    <cellStyle name="Normal 2 2 10 10 3 2 2" xfId="28145" xr:uid="{00000000-0005-0000-0000-0000204C0000}"/>
    <cellStyle name="Normal 2 2 10 10 3 3" xfId="23097" xr:uid="{00000000-0005-0000-0000-0000214C0000}"/>
    <cellStyle name="Normal 2 2 10 10 4" xfId="7110" xr:uid="{00000000-0005-0000-0000-0000224C0000}"/>
    <cellStyle name="Normal 2 2 10 10 4 2" xfId="13645" xr:uid="{00000000-0005-0000-0000-0000234C0000}"/>
    <cellStyle name="Normal 2 2 10 10 4 2 2" xfId="26376" xr:uid="{00000000-0005-0000-0000-0000244C0000}"/>
    <cellStyle name="Normal 2 2 10 10 4 3" xfId="21838" xr:uid="{00000000-0005-0000-0000-0000254C0000}"/>
    <cellStyle name="Normal 2 2 10 10 5" xfId="12544" xr:uid="{00000000-0005-0000-0000-0000264C0000}"/>
    <cellStyle name="Normal 2 2 10 10 5 2" xfId="25290" xr:uid="{00000000-0005-0000-0000-0000274C0000}"/>
    <cellStyle name="Normal 2 2 10 10 6" xfId="18048" xr:uid="{00000000-0005-0000-0000-0000284C0000}"/>
    <cellStyle name="Normal 2 2 10 10 7" xfId="31373" xr:uid="{00000000-0005-0000-0000-0000294C0000}"/>
    <cellStyle name="Normal 2 2 10 10 8" xfId="34704" xr:uid="{00000000-0005-0000-0000-00002A4C0000}"/>
    <cellStyle name="Normal 2 2 10 11" xfId="4927" xr:uid="{00000000-0005-0000-0000-00002B4C0000}"/>
    <cellStyle name="Normal 2 2 10 11 2" xfId="8167" xr:uid="{00000000-0005-0000-0000-00002C4C0000}"/>
    <cellStyle name="Normal 2 2 10 11 2 2" xfId="14656" xr:uid="{00000000-0005-0000-0000-00002D4C0000}"/>
    <cellStyle name="Normal 2 2 10 11 2 2 2" xfId="27335" xr:uid="{00000000-0005-0000-0000-00002E4C0000}"/>
    <cellStyle name="Normal 2 2 10 11 2 3" xfId="19433" xr:uid="{00000000-0005-0000-0000-00002F4C0000}"/>
    <cellStyle name="Normal 2 2 10 11 2 4" xfId="32550" xr:uid="{00000000-0005-0000-0000-0000304C0000}"/>
    <cellStyle name="Normal 2 2 10 11 2 5" xfId="35561" xr:uid="{00000000-0005-0000-0000-0000314C0000}"/>
    <cellStyle name="Normal 2 2 10 11 3" xfId="9091" xr:uid="{00000000-0005-0000-0000-0000324C0000}"/>
    <cellStyle name="Normal 2 2 10 11 3 2" xfId="15498" xr:uid="{00000000-0005-0000-0000-0000334C0000}"/>
    <cellStyle name="Normal 2 2 10 11 3 2 2" xfId="28146" xr:uid="{00000000-0005-0000-0000-0000344C0000}"/>
    <cellStyle name="Normal 2 2 10 11 3 3" xfId="23098" xr:uid="{00000000-0005-0000-0000-0000354C0000}"/>
    <cellStyle name="Normal 2 2 10 11 4" xfId="7111" xr:uid="{00000000-0005-0000-0000-0000364C0000}"/>
    <cellStyle name="Normal 2 2 10 11 4 2" xfId="13646" xr:uid="{00000000-0005-0000-0000-0000374C0000}"/>
    <cellStyle name="Normal 2 2 10 11 4 2 2" xfId="26377" xr:uid="{00000000-0005-0000-0000-0000384C0000}"/>
    <cellStyle name="Normal 2 2 10 11 4 3" xfId="21839" xr:uid="{00000000-0005-0000-0000-0000394C0000}"/>
    <cellStyle name="Normal 2 2 10 11 5" xfId="12545" xr:uid="{00000000-0005-0000-0000-00003A4C0000}"/>
    <cellStyle name="Normal 2 2 10 11 5 2" xfId="25291" xr:uid="{00000000-0005-0000-0000-00003B4C0000}"/>
    <cellStyle name="Normal 2 2 10 11 6" xfId="18049" xr:uid="{00000000-0005-0000-0000-00003C4C0000}"/>
    <cellStyle name="Normal 2 2 10 11 7" xfId="31374" xr:uid="{00000000-0005-0000-0000-00003D4C0000}"/>
    <cellStyle name="Normal 2 2 10 11 8" xfId="34705" xr:uid="{00000000-0005-0000-0000-00003E4C0000}"/>
    <cellStyle name="Normal 2 2 10 12" xfId="4928" xr:uid="{00000000-0005-0000-0000-00003F4C0000}"/>
    <cellStyle name="Normal 2 2 10 12 2" xfId="8168" xr:uid="{00000000-0005-0000-0000-0000404C0000}"/>
    <cellStyle name="Normal 2 2 10 12 2 2" xfId="14657" xr:uid="{00000000-0005-0000-0000-0000414C0000}"/>
    <cellStyle name="Normal 2 2 10 12 2 2 2" xfId="27336" xr:uid="{00000000-0005-0000-0000-0000424C0000}"/>
    <cellStyle name="Normal 2 2 10 12 2 3" xfId="19434" xr:uid="{00000000-0005-0000-0000-0000434C0000}"/>
    <cellStyle name="Normal 2 2 10 12 2 4" xfId="32551" xr:uid="{00000000-0005-0000-0000-0000444C0000}"/>
    <cellStyle name="Normal 2 2 10 12 2 5" xfId="35562" xr:uid="{00000000-0005-0000-0000-0000454C0000}"/>
    <cellStyle name="Normal 2 2 10 12 3" xfId="9092" xr:uid="{00000000-0005-0000-0000-0000464C0000}"/>
    <cellStyle name="Normal 2 2 10 12 3 2" xfId="15499" xr:uid="{00000000-0005-0000-0000-0000474C0000}"/>
    <cellStyle name="Normal 2 2 10 12 3 2 2" xfId="28147" xr:uid="{00000000-0005-0000-0000-0000484C0000}"/>
    <cellStyle name="Normal 2 2 10 12 3 3" xfId="23099" xr:uid="{00000000-0005-0000-0000-0000494C0000}"/>
    <cellStyle name="Normal 2 2 10 12 4" xfId="7112" xr:uid="{00000000-0005-0000-0000-00004A4C0000}"/>
    <cellStyle name="Normal 2 2 10 12 4 2" xfId="13647" xr:uid="{00000000-0005-0000-0000-00004B4C0000}"/>
    <cellStyle name="Normal 2 2 10 12 4 2 2" xfId="26378" xr:uid="{00000000-0005-0000-0000-00004C4C0000}"/>
    <cellStyle name="Normal 2 2 10 12 4 3" xfId="21840" xr:uid="{00000000-0005-0000-0000-00004D4C0000}"/>
    <cellStyle name="Normal 2 2 10 12 5" xfId="12546" xr:uid="{00000000-0005-0000-0000-00004E4C0000}"/>
    <cellStyle name="Normal 2 2 10 12 5 2" xfId="25292" xr:uid="{00000000-0005-0000-0000-00004F4C0000}"/>
    <cellStyle name="Normal 2 2 10 12 6" xfId="18050" xr:uid="{00000000-0005-0000-0000-0000504C0000}"/>
    <cellStyle name="Normal 2 2 10 12 7" xfId="31375" xr:uid="{00000000-0005-0000-0000-0000514C0000}"/>
    <cellStyle name="Normal 2 2 10 12 8" xfId="34706" xr:uid="{00000000-0005-0000-0000-0000524C0000}"/>
    <cellStyle name="Normal 2 2 10 13" xfId="4929" xr:uid="{00000000-0005-0000-0000-0000534C0000}"/>
    <cellStyle name="Normal 2 2 10 13 2" xfId="8169" xr:uid="{00000000-0005-0000-0000-0000544C0000}"/>
    <cellStyle name="Normal 2 2 10 13 2 2" xfId="14658" xr:uid="{00000000-0005-0000-0000-0000554C0000}"/>
    <cellStyle name="Normal 2 2 10 13 2 2 2" xfId="27337" xr:uid="{00000000-0005-0000-0000-0000564C0000}"/>
    <cellStyle name="Normal 2 2 10 13 2 3" xfId="19435" xr:uid="{00000000-0005-0000-0000-0000574C0000}"/>
    <cellStyle name="Normal 2 2 10 13 2 4" xfId="32552" xr:uid="{00000000-0005-0000-0000-0000584C0000}"/>
    <cellStyle name="Normal 2 2 10 13 2 5" xfId="35563" xr:uid="{00000000-0005-0000-0000-0000594C0000}"/>
    <cellStyle name="Normal 2 2 10 13 3" xfId="9093" xr:uid="{00000000-0005-0000-0000-00005A4C0000}"/>
    <cellStyle name="Normal 2 2 10 13 3 2" xfId="15500" xr:uid="{00000000-0005-0000-0000-00005B4C0000}"/>
    <cellStyle name="Normal 2 2 10 13 3 2 2" xfId="28148" xr:uid="{00000000-0005-0000-0000-00005C4C0000}"/>
    <cellStyle name="Normal 2 2 10 13 3 3" xfId="23100" xr:uid="{00000000-0005-0000-0000-00005D4C0000}"/>
    <cellStyle name="Normal 2 2 10 13 4" xfId="7113" xr:uid="{00000000-0005-0000-0000-00005E4C0000}"/>
    <cellStyle name="Normal 2 2 10 13 4 2" xfId="13648" xr:uid="{00000000-0005-0000-0000-00005F4C0000}"/>
    <cellStyle name="Normal 2 2 10 13 4 2 2" xfId="26379" xr:uid="{00000000-0005-0000-0000-0000604C0000}"/>
    <cellStyle name="Normal 2 2 10 13 4 3" xfId="21841" xr:uid="{00000000-0005-0000-0000-0000614C0000}"/>
    <cellStyle name="Normal 2 2 10 13 5" xfId="12547" xr:uid="{00000000-0005-0000-0000-0000624C0000}"/>
    <cellStyle name="Normal 2 2 10 13 5 2" xfId="25293" xr:uid="{00000000-0005-0000-0000-0000634C0000}"/>
    <cellStyle name="Normal 2 2 10 13 6" xfId="18051" xr:uid="{00000000-0005-0000-0000-0000644C0000}"/>
    <cellStyle name="Normal 2 2 10 13 7" xfId="31376" xr:uid="{00000000-0005-0000-0000-0000654C0000}"/>
    <cellStyle name="Normal 2 2 10 13 8" xfId="34707" xr:uid="{00000000-0005-0000-0000-0000664C0000}"/>
    <cellStyle name="Normal 2 2 10 14" xfId="4930" xr:uid="{00000000-0005-0000-0000-0000674C0000}"/>
    <cellStyle name="Normal 2 2 10 14 2" xfId="8170" xr:uid="{00000000-0005-0000-0000-0000684C0000}"/>
    <cellStyle name="Normal 2 2 10 14 2 2" xfId="14659" xr:uid="{00000000-0005-0000-0000-0000694C0000}"/>
    <cellStyle name="Normal 2 2 10 14 2 2 2" xfId="27338" xr:uid="{00000000-0005-0000-0000-00006A4C0000}"/>
    <cellStyle name="Normal 2 2 10 14 2 3" xfId="19436" xr:uid="{00000000-0005-0000-0000-00006B4C0000}"/>
    <cellStyle name="Normal 2 2 10 14 2 4" xfId="32553" xr:uid="{00000000-0005-0000-0000-00006C4C0000}"/>
    <cellStyle name="Normal 2 2 10 14 2 5" xfId="35564" xr:uid="{00000000-0005-0000-0000-00006D4C0000}"/>
    <cellStyle name="Normal 2 2 10 14 3" xfId="9094" xr:uid="{00000000-0005-0000-0000-00006E4C0000}"/>
    <cellStyle name="Normal 2 2 10 14 3 2" xfId="15501" xr:uid="{00000000-0005-0000-0000-00006F4C0000}"/>
    <cellStyle name="Normal 2 2 10 14 3 2 2" xfId="28149" xr:uid="{00000000-0005-0000-0000-0000704C0000}"/>
    <cellStyle name="Normal 2 2 10 14 3 3" xfId="23101" xr:uid="{00000000-0005-0000-0000-0000714C0000}"/>
    <cellStyle name="Normal 2 2 10 14 4" xfId="7114" xr:uid="{00000000-0005-0000-0000-0000724C0000}"/>
    <cellStyle name="Normal 2 2 10 14 4 2" xfId="13649" xr:uid="{00000000-0005-0000-0000-0000734C0000}"/>
    <cellStyle name="Normal 2 2 10 14 4 2 2" xfId="26380" xr:uid="{00000000-0005-0000-0000-0000744C0000}"/>
    <cellStyle name="Normal 2 2 10 14 4 3" xfId="21842" xr:uid="{00000000-0005-0000-0000-0000754C0000}"/>
    <cellStyle name="Normal 2 2 10 14 5" xfId="12548" xr:uid="{00000000-0005-0000-0000-0000764C0000}"/>
    <cellStyle name="Normal 2 2 10 14 5 2" xfId="25294" xr:uid="{00000000-0005-0000-0000-0000774C0000}"/>
    <cellStyle name="Normal 2 2 10 14 6" xfId="18052" xr:uid="{00000000-0005-0000-0000-0000784C0000}"/>
    <cellStyle name="Normal 2 2 10 14 7" xfId="31377" xr:uid="{00000000-0005-0000-0000-0000794C0000}"/>
    <cellStyle name="Normal 2 2 10 14 8" xfId="34708" xr:uid="{00000000-0005-0000-0000-00007A4C0000}"/>
    <cellStyle name="Normal 2 2 10 15" xfId="4931" xr:uid="{00000000-0005-0000-0000-00007B4C0000}"/>
    <cellStyle name="Normal 2 2 10 15 2" xfId="8171" xr:uid="{00000000-0005-0000-0000-00007C4C0000}"/>
    <cellStyle name="Normal 2 2 10 15 2 2" xfId="14660" xr:uid="{00000000-0005-0000-0000-00007D4C0000}"/>
    <cellStyle name="Normal 2 2 10 15 2 2 2" xfId="27339" xr:uid="{00000000-0005-0000-0000-00007E4C0000}"/>
    <cellStyle name="Normal 2 2 10 15 2 3" xfId="19437" xr:uid="{00000000-0005-0000-0000-00007F4C0000}"/>
    <cellStyle name="Normal 2 2 10 15 2 4" xfId="32554" xr:uid="{00000000-0005-0000-0000-0000804C0000}"/>
    <cellStyle name="Normal 2 2 10 15 2 5" xfId="35565" xr:uid="{00000000-0005-0000-0000-0000814C0000}"/>
    <cellStyle name="Normal 2 2 10 15 3" xfId="9095" xr:uid="{00000000-0005-0000-0000-0000824C0000}"/>
    <cellStyle name="Normal 2 2 10 15 3 2" xfId="15502" xr:uid="{00000000-0005-0000-0000-0000834C0000}"/>
    <cellStyle name="Normal 2 2 10 15 3 2 2" xfId="28150" xr:uid="{00000000-0005-0000-0000-0000844C0000}"/>
    <cellStyle name="Normal 2 2 10 15 3 3" xfId="23102" xr:uid="{00000000-0005-0000-0000-0000854C0000}"/>
    <cellStyle name="Normal 2 2 10 15 4" xfId="7115" xr:uid="{00000000-0005-0000-0000-0000864C0000}"/>
    <cellStyle name="Normal 2 2 10 15 4 2" xfId="13650" xr:uid="{00000000-0005-0000-0000-0000874C0000}"/>
    <cellStyle name="Normal 2 2 10 15 4 2 2" xfId="26381" xr:uid="{00000000-0005-0000-0000-0000884C0000}"/>
    <cellStyle name="Normal 2 2 10 15 4 3" xfId="21843" xr:uid="{00000000-0005-0000-0000-0000894C0000}"/>
    <cellStyle name="Normal 2 2 10 15 5" xfId="12549" xr:uid="{00000000-0005-0000-0000-00008A4C0000}"/>
    <cellStyle name="Normal 2 2 10 15 5 2" xfId="25295" xr:uid="{00000000-0005-0000-0000-00008B4C0000}"/>
    <cellStyle name="Normal 2 2 10 15 6" xfId="18053" xr:uid="{00000000-0005-0000-0000-00008C4C0000}"/>
    <cellStyle name="Normal 2 2 10 15 7" xfId="31378" xr:uid="{00000000-0005-0000-0000-00008D4C0000}"/>
    <cellStyle name="Normal 2 2 10 15 8" xfId="34709" xr:uid="{00000000-0005-0000-0000-00008E4C0000}"/>
    <cellStyle name="Normal 2 2 10 16" xfId="4932" xr:uid="{00000000-0005-0000-0000-00008F4C0000}"/>
    <cellStyle name="Normal 2 2 10 16 2" xfId="8172" xr:uid="{00000000-0005-0000-0000-0000904C0000}"/>
    <cellStyle name="Normal 2 2 10 16 2 2" xfId="14661" xr:uid="{00000000-0005-0000-0000-0000914C0000}"/>
    <cellStyle name="Normal 2 2 10 16 2 2 2" xfId="27340" xr:uid="{00000000-0005-0000-0000-0000924C0000}"/>
    <cellStyle name="Normal 2 2 10 16 2 3" xfId="19438" xr:uid="{00000000-0005-0000-0000-0000934C0000}"/>
    <cellStyle name="Normal 2 2 10 16 2 4" xfId="32555" xr:uid="{00000000-0005-0000-0000-0000944C0000}"/>
    <cellStyle name="Normal 2 2 10 16 2 5" xfId="35566" xr:uid="{00000000-0005-0000-0000-0000954C0000}"/>
    <cellStyle name="Normal 2 2 10 16 3" xfId="9096" xr:uid="{00000000-0005-0000-0000-0000964C0000}"/>
    <cellStyle name="Normal 2 2 10 16 3 2" xfId="15503" xr:uid="{00000000-0005-0000-0000-0000974C0000}"/>
    <cellStyle name="Normal 2 2 10 16 3 2 2" xfId="28151" xr:uid="{00000000-0005-0000-0000-0000984C0000}"/>
    <cellStyle name="Normal 2 2 10 16 3 3" xfId="23103" xr:uid="{00000000-0005-0000-0000-0000994C0000}"/>
    <cellStyle name="Normal 2 2 10 16 4" xfId="7116" xr:uid="{00000000-0005-0000-0000-00009A4C0000}"/>
    <cellStyle name="Normal 2 2 10 16 4 2" xfId="13651" xr:uid="{00000000-0005-0000-0000-00009B4C0000}"/>
    <cellStyle name="Normal 2 2 10 16 4 2 2" xfId="26382" xr:uid="{00000000-0005-0000-0000-00009C4C0000}"/>
    <cellStyle name="Normal 2 2 10 16 4 3" xfId="21844" xr:uid="{00000000-0005-0000-0000-00009D4C0000}"/>
    <cellStyle name="Normal 2 2 10 16 5" xfId="12550" xr:uid="{00000000-0005-0000-0000-00009E4C0000}"/>
    <cellStyle name="Normal 2 2 10 16 5 2" xfId="25296" xr:uid="{00000000-0005-0000-0000-00009F4C0000}"/>
    <cellStyle name="Normal 2 2 10 16 6" xfId="18054" xr:uid="{00000000-0005-0000-0000-0000A04C0000}"/>
    <cellStyle name="Normal 2 2 10 16 7" xfId="31379" xr:uid="{00000000-0005-0000-0000-0000A14C0000}"/>
    <cellStyle name="Normal 2 2 10 16 8" xfId="34710" xr:uid="{00000000-0005-0000-0000-0000A24C0000}"/>
    <cellStyle name="Normal 2 2 10 17" xfId="4933" xr:uid="{00000000-0005-0000-0000-0000A34C0000}"/>
    <cellStyle name="Normal 2 2 10 17 2" xfId="8173" xr:uid="{00000000-0005-0000-0000-0000A44C0000}"/>
    <cellStyle name="Normal 2 2 10 17 2 2" xfId="14662" xr:uid="{00000000-0005-0000-0000-0000A54C0000}"/>
    <cellStyle name="Normal 2 2 10 17 2 2 2" xfId="27341" xr:uid="{00000000-0005-0000-0000-0000A64C0000}"/>
    <cellStyle name="Normal 2 2 10 17 2 3" xfId="19439" xr:uid="{00000000-0005-0000-0000-0000A74C0000}"/>
    <cellStyle name="Normal 2 2 10 17 2 4" xfId="32556" xr:uid="{00000000-0005-0000-0000-0000A84C0000}"/>
    <cellStyle name="Normal 2 2 10 17 2 5" xfId="35567" xr:uid="{00000000-0005-0000-0000-0000A94C0000}"/>
    <cellStyle name="Normal 2 2 10 17 3" xfId="9097" xr:uid="{00000000-0005-0000-0000-0000AA4C0000}"/>
    <cellStyle name="Normal 2 2 10 17 3 2" xfId="15504" xr:uid="{00000000-0005-0000-0000-0000AB4C0000}"/>
    <cellStyle name="Normal 2 2 10 17 3 2 2" xfId="28152" xr:uid="{00000000-0005-0000-0000-0000AC4C0000}"/>
    <cellStyle name="Normal 2 2 10 17 3 3" xfId="23104" xr:uid="{00000000-0005-0000-0000-0000AD4C0000}"/>
    <cellStyle name="Normal 2 2 10 17 4" xfId="7117" xr:uid="{00000000-0005-0000-0000-0000AE4C0000}"/>
    <cellStyle name="Normal 2 2 10 17 4 2" xfId="13652" xr:uid="{00000000-0005-0000-0000-0000AF4C0000}"/>
    <cellStyle name="Normal 2 2 10 17 4 2 2" xfId="26383" xr:uid="{00000000-0005-0000-0000-0000B04C0000}"/>
    <cellStyle name="Normal 2 2 10 17 4 3" xfId="21845" xr:uid="{00000000-0005-0000-0000-0000B14C0000}"/>
    <cellStyle name="Normal 2 2 10 17 5" xfId="12551" xr:uid="{00000000-0005-0000-0000-0000B24C0000}"/>
    <cellStyle name="Normal 2 2 10 17 5 2" xfId="25297" xr:uid="{00000000-0005-0000-0000-0000B34C0000}"/>
    <cellStyle name="Normal 2 2 10 17 6" xfId="18055" xr:uid="{00000000-0005-0000-0000-0000B44C0000}"/>
    <cellStyle name="Normal 2 2 10 17 7" xfId="31380" xr:uid="{00000000-0005-0000-0000-0000B54C0000}"/>
    <cellStyle name="Normal 2 2 10 17 8" xfId="34711" xr:uid="{00000000-0005-0000-0000-0000B64C0000}"/>
    <cellStyle name="Normal 2 2 10 18" xfId="4934" xr:uid="{00000000-0005-0000-0000-0000B74C0000}"/>
    <cellStyle name="Normal 2 2 10 18 2" xfId="8174" xr:uid="{00000000-0005-0000-0000-0000B84C0000}"/>
    <cellStyle name="Normal 2 2 10 18 2 2" xfId="14663" xr:uid="{00000000-0005-0000-0000-0000B94C0000}"/>
    <cellStyle name="Normal 2 2 10 18 2 2 2" xfId="27342" xr:uid="{00000000-0005-0000-0000-0000BA4C0000}"/>
    <cellStyle name="Normal 2 2 10 18 2 3" xfId="19440" xr:uid="{00000000-0005-0000-0000-0000BB4C0000}"/>
    <cellStyle name="Normal 2 2 10 18 2 4" xfId="32557" xr:uid="{00000000-0005-0000-0000-0000BC4C0000}"/>
    <cellStyle name="Normal 2 2 10 18 2 5" xfId="35568" xr:uid="{00000000-0005-0000-0000-0000BD4C0000}"/>
    <cellStyle name="Normal 2 2 10 18 3" xfId="9098" xr:uid="{00000000-0005-0000-0000-0000BE4C0000}"/>
    <cellStyle name="Normal 2 2 10 18 3 2" xfId="15505" xr:uid="{00000000-0005-0000-0000-0000BF4C0000}"/>
    <cellStyle name="Normal 2 2 10 18 3 2 2" xfId="28153" xr:uid="{00000000-0005-0000-0000-0000C04C0000}"/>
    <cellStyle name="Normal 2 2 10 18 3 3" xfId="23105" xr:uid="{00000000-0005-0000-0000-0000C14C0000}"/>
    <cellStyle name="Normal 2 2 10 18 4" xfId="7118" xr:uid="{00000000-0005-0000-0000-0000C24C0000}"/>
    <cellStyle name="Normal 2 2 10 18 4 2" xfId="13653" xr:uid="{00000000-0005-0000-0000-0000C34C0000}"/>
    <cellStyle name="Normal 2 2 10 18 4 2 2" xfId="26384" xr:uid="{00000000-0005-0000-0000-0000C44C0000}"/>
    <cellStyle name="Normal 2 2 10 18 4 3" xfId="21846" xr:uid="{00000000-0005-0000-0000-0000C54C0000}"/>
    <cellStyle name="Normal 2 2 10 18 5" xfId="12552" xr:uid="{00000000-0005-0000-0000-0000C64C0000}"/>
    <cellStyle name="Normal 2 2 10 18 5 2" xfId="25298" xr:uid="{00000000-0005-0000-0000-0000C74C0000}"/>
    <cellStyle name="Normal 2 2 10 18 6" xfId="18056" xr:uid="{00000000-0005-0000-0000-0000C84C0000}"/>
    <cellStyle name="Normal 2 2 10 18 7" xfId="31381" xr:uid="{00000000-0005-0000-0000-0000C94C0000}"/>
    <cellStyle name="Normal 2 2 10 18 8" xfId="34712" xr:uid="{00000000-0005-0000-0000-0000CA4C0000}"/>
    <cellStyle name="Normal 2 2 10 19" xfId="4935" xr:uid="{00000000-0005-0000-0000-0000CB4C0000}"/>
    <cellStyle name="Normal 2 2 10 19 2" xfId="8175" xr:uid="{00000000-0005-0000-0000-0000CC4C0000}"/>
    <cellStyle name="Normal 2 2 10 19 2 2" xfId="14664" xr:uid="{00000000-0005-0000-0000-0000CD4C0000}"/>
    <cellStyle name="Normal 2 2 10 19 2 2 2" xfId="27343" xr:uid="{00000000-0005-0000-0000-0000CE4C0000}"/>
    <cellStyle name="Normal 2 2 10 19 2 3" xfId="19441" xr:uid="{00000000-0005-0000-0000-0000CF4C0000}"/>
    <cellStyle name="Normal 2 2 10 19 2 4" xfId="32558" xr:uid="{00000000-0005-0000-0000-0000D04C0000}"/>
    <cellStyle name="Normal 2 2 10 19 2 5" xfId="35569" xr:uid="{00000000-0005-0000-0000-0000D14C0000}"/>
    <cellStyle name="Normal 2 2 10 19 3" xfId="9099" xr:uid="{00000000-0005-0000-0000-0000D24C0000}"/>
    <cellStyle name="Normal 2 2 10 19 3 2" xfId="15506" xr:uid="{00000000-0005-0000-0000-0000D34C0000}"/>
    <cellStyle name="Normal 2 2 10 19 3 2 2" xfId="28154" xr:uid="{00000000-0005-0000-0000-0000D44C0000}"/>
    <cellStyle name="Normal 2 2 10 19 3 3" xfId="23106" xr:uid="{00000000-0005-0000-0000-0000D54C0000}"/>
    <cellStyle name="Normal 2 2 10 19 4" xfId="7119" xr:uid="{00000000-0005-0000-0000-0000D64C0000}"/>
    <cellStyle name="Normal 2 2 10 19 4 2" xfId="13654" xr:uid="{00000000-0005-0000-0000-0000D74C0000}"/>
    <cellStyle name="Normal 2 2 10 19 4 2 2" xfId="26385" xr:uid="{00000000-0005-0000-0000-0000D84C0000}"/>
    <cellStyle name="Normal 2 2 10 19 4 3" xfId="21847" xr:uid="{00000000-0005-0000-0000-0000D94C0000}"/>
    <cellStyle name="Normal 2 2 10 19 5" xfId="12553" xr:uid="{00000000-0005-0000-0000-0000DA4C0000}"/>
    <cellStyle name="Normal 2 2 10 19 5 2" xfId="25299" xr:uid="{00000000-0005-0000-0000-0000DB4C0000}"/>
    <cellStyle name="Normal 2 2 10 19 6" xfId="18057" xr:uid="{00000000-0005-0000-0000-0000DC4C0000}"/>
    <cellStyle name="Normal 2 2 10 19 7" xfId="31382" xr:uid="{00000000-0005-0000-0000-0000DD4C0000}"/>
    <cellStyle name="Normal 2 2 10 19 8" xfId="34713" xr:uid="{00000000-0005-0000-0000-0000DE4C0000}"/>
    <cellStyle name="Normal 2 2 10 2" xfId="4936" xr:uid="{00000000-0005-0000-0000-0000DF4C0000}"/>
    <cellStyle name="Normal 2 2 10 2 2" xfId="8176" xr:uid="{00000000-0005-0000-0000-0000E04C0000}"/>
    <cellStyle name="Normal 2 2 10 2 2 2" xfId="14665" xr:uid="{00000000-0005-0000-0000-0000E14C0000}"/>
    <cellStyle name="Normal 2 2 10 2 2 2 2" xfId="27344" xr:uid="{00000000-0005-0000-0000-0000E24C0000}"/>
    <cellStyle name="Normal 2 2 10 2 2 3" xfId="19442" xr:uid="{00000000-0005-0000-0000-0000E34C0000}"/>
    <cellStyle name="Normal 2 2 10 2 2 4" xfId="32559" xr:uid="{00000000-0005-0000-0000-0000E44C0000}"/>
    <cellStyle name="Normal 2 2 10 2 2 5" xfId="35570" xr:uid="{00000000-0005-0000-0000-0000E54C0000}"/>
    <cellStyle name="Normal 2 2 10 2 3" xfId="9100" xr:uid="{00000000-0005-0000-0000-0000E64C0000}"/>
    <cellStyle name="Normal 2 2 10 2 3 2" xfId="15507" xr:uid="{00000000-0005-0000-0000-0000E74C0000}"/>
    <cellStyle name="Normal 2 2 10 2 3 2 2" xfId="28155" xr:uid="{00000000-0005-0000-0000-0000E84C0000}"/>
    <cellStyle name="Normal 2 2 10 2 3 3" xfId="23107" xr:uid="{00000000-0005-0000-0000-0000E94C0000}"/>
    <cellStyle name="Normal 2 2 10 2 4" xfId="7120" xr:uid="{00000000-0005-0000-0000-0000EA4C0000}"/>
    <cellStyle name="Normal 2 2 10 2 4 2" xfId="13655" xr:uid="{00000000-0005-0000-0000-0000EB4C0000}"/>
    <cellStyle name="Normal 2 2 10 2 4 2 2" xfId="26386" xr:uid="{00000000-0005-0000-0000-0000EC4C0000}"/>
    <cellStyle name="Normal 2 2 10 2 4 3" xfId="21848" xr:uid="{00000000-0005-0000-0000-0000ED4C0000}"/>
    <cellStyle name="Normal 2 2 10 2 5" xfId="12554" xr:uid="{00000000-0005-0000-0000-0000EE4C0000}"/>
    <cellStyle name="Normal 2 2 10 2 5 2" xfId="25300" xr:uid="{00000000-0005-0000-0000-0000EF4C0000}"/>
    <cellStyle name="Normal 2 2 10 2 6" xfId="18058" xr:uid="{00000000-0005-0000-0000-0000F04C0000}"/>
    <cellStyle name="Normal 2 2 10 2 7" xfId="31383" xr:uid="{00000000-0005-0000-0000-0000F14C0000}"/>
    <cellStyle name="Normal 2 2 10 2 8" xfId="34714" xr:uid="{00000000-0005-0000-0000-0000F24C0000}"/>
    <cellStyle name="Normal 2 2 10 20" xfId="8165" xr:uid="{00000000-0005-0000-0000-0000F34C0000}"/>
    <cellStyle name="Normal 2 2 10 20 2" xfId="14654" xr:uid="{00000000-0005-0000-0000-0000F44C0000}"/>
    <cellStyle name="Normal 2 2 10 20 2 2" xfId="27333" xr:uid="{00000000-0005-0000-0000-0000F54C0000}"/>
    <cellStyle name="Normal 2 2 10 20 3" xfId="19431" xr:uid="{00000000-0005-0000-0000-0000F64C0000}"/>
    <cellStyle name="Normal 2 2 10 20 4" xfId="32548" xr:uid="{00000000-0005-0000-0000-0000F74C0000}"/>
    <cellStyle name="Normal 2 2 10 20 5" xfId="35559" xr:uid="{00000000-0005-0000-0000-0000F84C0000}"/>
    <cellStyle name="Normal 2 2 10 21" xfId="9089" xr:uid="{00000000-0005-0000-0000-0000F94C0000}"/>
    <cellStyle name="Normal 2 2 10 21 2" xfId="15496" xr:uid="{00000000-0005-0000-0000-0000FA4C0000}"/>
    <cellStyle name="Normal 2 2 10 21 2 2" xfId="28144" xr:uid="{00000000-0005-0000-0000-0000FB4C0000}"/>
    <cellStyle name="Normal 2 2 10 21 3" xfId="20051" xr:uid="{00000000-0005-0000-0000-0000FC4C0000}"/>
    <cellStyle name="Normal 2 2 10 21 4" xfId="23096" xr:uid="{00000000-0005-0000-0000-0000FD4C0000}"/>
    <cellStyle name="Normal 2 2 10 22" xfId="10751" xr:uid="{00000000-0005-0000-0000-0000FE4C0000}"/>
    <cellStyle name="Normal 2 2 10 23" xfId="7109" xr:uid="{00000000-0005-0000-0000-0000FF4C0000}"/>
    <cellStyle name="Normal 2 2 10 23 2" xfId="13644" xr:uid="{00000000-0005-0000-0000-0000004D0000}"/>
    <cellStyle name="Normal 2 2 10 23 2 2" xfId="26375" xr:uid="{00000000-0005-0000-0000-0000014D0000}"/>
    <cellStyle name="Normal 2 2 10 23 3" xfId="21837" xr:uid="{00000000-0005-0000-0000-0000024D0000}"/>
    <cellStyle name="Normal 2 2 10 24" xfId="12543" xr:uid="{00000000-0005-0000-0000-0000034D0000}"/>
    <cellStyle name="Normal 2 2 10 24 2" xfId="25289" xr:uid="{00000000-0005-0000-0000-0000044D0000}"/>
    <cellStyle name="Normal 2 2 10 25" xfId="18047" xr:uid="{00000000-0005-0000-0000-0000054D0000}"/>
    <cellStyle name="Normal 2 2 10 26" xfId="31372" xr:uid="{00000000-0005-0000-0000-0000064D0000}"/>
    <cellStyle name="Normal 2 2 10 27" xfId="34703" xr:uid="{00000000-0005-0000-0000-0000074D0000}"/>
    <cellStyle name="Normal 2 2 10 3" xfId="4937" xr:uid="{00000000-0005-0000-0000-0000084D0000}"/>
    <cellStyle name="Normal 2 2 10 3 2" xfId="8177" xr:uid="{00000000-0005-0000-0000-0000094D0000}"/>
    <cellStyle name="Normal 2 2 10 3 2 2" xfId="14666" xr:uid="{00000000-0005-0000-0000-00000A4D0000}"/>
    <cellStyle name="Normal 2 2 10 3 2 2 2" xfId="27345" xr:uid="{00000000-0005-0000-0000-00000B4D0000}"/>
    <cellStyle name="Normal 2 2 10 3 2 3" xfId="19443" xr:uid="{00000000-0005-0000-0000-00000C4D0000}"/>
    <cellStyle name="Normal 2 2 10 3 2 4" xfId="32560" xr:uid="{00000000-0005-0000-0000-00000D4D0000}"/>
    <cellStyle name="Normal 2 2 10 3 2 5" xfId="35571" xr:uid="{00000000-0005-0000-0000-00000E4D0000}"/>
    <cellStyle name="Normal 2 2 10 3 3" xfId="9101" xr:uid="{00000000-0005-0000-0000-00000F4D0000}"/>
    <cellStyle name="Normal 2 2 10 3 3 2" xfId="15508" xr:uid="{00000000-0005-0000-0000-0000104D0000}"/>
    <cellStyle name="Normal 2 2 10 3 3 2 2" xfId="28156" xr:uid="{00000000-0005-0000-0000-0000114D0000}"/>
    <cellStyle name="Normal 2 2 10 3 3 3" xfId="23108" xr:uid="{00000000-0005-0000-0000-0000124D0000}"/>
    <cellStyle name="Normal 2 2 10 3 4" xfId="7121" xr:uid="{00000000-0005-0000-0000-0000134D0000}"/>
    <cellStyle name="Normal 2 2 10 3 4 2" xfId="13656" xr:uid="{00000000-0005-0000-0000-0000144D0000}"/>
    <cellStyle name="Normal 2 2 10 3 4 2 2" xfId="26387" xr:uid="{00000000-0005-0000-0000-0000154D0000}"/>
    <cellStyle name="Normal 2 2 10 3 4 3" xfId="21849" xr:uid="{00000000-0005-0000-0000-0000164D0000}"/>
    <cellStyle name="Normal 2 2 10 3 5" xfId="12555" xr:uid="{00000000-0005-0000-0000-0000174D0000}"/>
    <cellStyle name="Normal 2 2 10 3 5 2" xfId="25301" xr:uid="{00000000-0005-0000-0000-0000184D0000}"/>
    <cellStyle name="Normal 2 2 10 3 6" xfId="18059" xr:uid="{00000000-0005-0000-0000-0000194D0000}"/>
    <cellStyle name="Normal 2 2 10 3 7" xfId="31384" xr:uid="{00000000-0005-0000-0000-00001A4D0000}"/>
    <cellStyle name="Normal 2 2 10 3 8" xfId="34715" xr:uid="{00000000-0005-0000-0000-00001B4D0000}"/>
    <cellStyle name="Normal 2 2 10 4" xfId="4938" xr:uid="{00000000-0005-0000-0000-00001C4D0000}"/>
    <cellStyle name="Normal 2 2 10 4 2" xfId="8178" xr:uid="{00000000-0005-0000-0000-00001D4D0000}"/>
    <cellStyle name="Normal 2 2 10 4 2 2" xfId="14667" xr:uid="{00000000-0005-0000-0000-00001E4D0000}"/>
    <cellStyle name="Normal 2 2 10 4 2 2 2" xfId="27346" xr:uid="{00000000-0005-0000-0000-00001F4D0000}"/>
    <cellStyle name="Normal 2 2 10 4 2 3" xfId="19444" xr:uid="{00000000-0005-0000-0000-0000204D0000}"/>
    <cellStyle name="Normal 2 2 10 4 2 4" xfId="32561" xr:uid="{00000000-0005-0000-0000-0000214D0000}"/>
    <cellStyle name="Normal 2 2 10 4 2 5" xfId="35572" xr:uid="{00000000-0005-0000-0000-0000224D0000}"/>
    <cellStyle name="Normal 2 2 10 4 3" xfId="9102" xr:uid="{00000000-0005-0000-0000-0000234D0000}"/>
    <cellStyle name="Normal 2 2 10 4 3 2" xfId="15509" xr:uid="{00000000-0005-0000-0000-0000244D0000}"/>
    <cellStyle name="Normal 2 2 10 4 3 2 2" xfId="28157" xr:uid="{00000000-0005-0000-0000-0000254D0000}"/>
    <cellStyle name="Normal 2 2 10 4 3 3" xfId="23109" xr:uid="{00000000-0005-0000-0000-0000264D0000}"/>
    <cellStyle name="Normal 2 2 10 4 4" xfId="7122" xr:uid="{00000000-0005-0000-0000-0000274D0000}"/>
    <cellStyle name="Normal 2 2 10 4 4 2" xfId="13657" xr:uid="{00000000-0005-0000-0000-0000284D0000}"/>
    <cellStyle name="Normal 2 2 10 4 4 2 2" xfId="26388" xr:uid="{00000000-0005-0000-0000-0000294D0000}"/>
    <cellStyle name="Normal 2 2 10 4 4 3" xfId="21850" xr:uid="{00000000-0005-0000-0000-00002A4D0000}"/>
    <cellStyle name="Normal 2 2 10 4 5" xfId="12556" xr:uid="{00000000-0005-0000-0000-00002B4D0000}"/>
    <cellStyle name="Normal 2 2 10 4 5 2" xfId="25302" xr:uid="{00000000-0005-0000-0000-00002C4D0000}"/>
    <cellStyle name="Normal 2 2 10 4 6" xfId="18060" xr:uid="{00000000-0005-0000-0000-00002D4D0000}"/>
    <cellStyle name="Normal 2 2 10 4 7" xfId="31385" xr:uid="{00000000-0005-0000-0000-00002E4D0000}"/>
    <cellStyle name="Normal 2 2 10 4 8" xfId="34716" xr:uid="{00000000-0005-0000-0000-00002F4D0000}"/>
    <cellStyle name="Normal 2 2 10 5" xfId="4939" xr:uid="{00000000-0005-0000-0000-0000304D0000}"/>
    <cellStyle name="Normal 2 2 10 5 2" xfId="8179" xr:uid="{00000000-0005-0000-0000-0000314D0000}"/>
    <cellStyle name="Normal 2 2 10 5 2 2" xfId="14668" xr:uid="{00000000-0005-0000-0000-0000324D0000}"/>
    <cellStyle name="Normal 2 2 10 5 2 2 2" xfId="27347" xr:uid="{00000000-0005-0000-0000-0000334D0000}"/>
    <cellStyle name="Normal 2 2 10 5 2 3" xfId="19445" xr:uid="{00000000-0005-0000-0000-0000344D0000}"/>
    <cellStyle name="Normal 2 2 10 5 2 4" xfId="32562" xr:uid="{00000000-0005-0000-0000-0000354D0000}"/>
    <cellStyle name="Normal 2 2 10 5 2 5" xfId="35573" xr:uid="{00000000-0005-0000-0000-0000364D0000}"/>
    <cellStyle name="Normal 2 2 10 5 3" xfId="9103" xr:uid="{00000000-0005-0000-0000-0000374D0000}"/>
    <cellStyle name="Normal 2 2 10 5 3 2" xfId="15510" xr:uid="{00000000-0005-0000-0000-0000384D0000}"/>
    <cellStyle name="Normal 2 2 10 5 3 2 2" xfId="28158" xr:uid="{00000000-0005-0000-0000-0000394D0000}"/>
    <cellStyle name="Normal 2 2 10 5 3 3" xfId="23110" xr:uid="{00000000-0005-0000-0000-00003A4D0000}"/>
    <cellStyle name="Normal 2 2 10 5 4" xfId="7123" xr:uid="{00000000-0005-0000-0000-00003B4D0000}"/>
    <cellStyle name="Normal 2 2 10 5 4 2" xfId="13658" xr:uid="{00000000-0005-0000-0000-00003C4D0000}"/>
    <cellStyle name="Normal 2 2 10 5 4 2 2" xfId="26389" xr:uid="{00000000-0005-0000-0000-00003D4D0000}"/>
    <cellStyle name="Normal 2 2 10 5 4 3" xfId="21851" xr:uid="{00000000-0005-0000-0000-00003E4D0000}"/>
    <cellStyle name="Normal 2 2 10 5 5" xfId="12557" xr:uid="{00000000-0005-0000-0000-00003F4D0000}"/>
    <cellStyle name="Normal 2 2 10 5 5 2" xfId="25303" xr:uid="{00000000-0005-0000-0000-0000404D0000}"/>
    <cellStyle name="Normal 2 2 10 5 6" xfId="18061" xr:uid="{00000000-0005-0000-0000-0000414D0000}"/>
    <cellStyle name="Normal 2 2 10 5 7" xfId="31386" xr:uid="{00000000-0005-0000-0000-0000424D0000}"/>
    <cellStyle name="Normal 2 2 10 5 8" xfId="34717" xr:uid="{00000000-0005-0000-0000-0000434D0000}"/>
    <cellStyle name="Normal 2 2 10 6" xfId="4940" xr:uid="{00000000-0005-0000-0000-0000444D0000}"/>
    <cellStyle name="Normal 2 2 10 6 2" xfId="8180" xr:uid="{00000000-0005-0000-0000-0000454D0000}"/>
    <cellStyle name="Normal 2 2 10 6 2 2" xfId="14669" xr:uid="{00000000-0005-0000-0000-0000464D0000}"/>
    <cellStyle name="Normal 2 2 10 6 2 2 2" xfId="27348" xr:uid="{00000000-0005-0000-0000-0000474D0000}"/>
    <cellStyle name="Normal 2 2 10 6 2 3" xfId="19446" xr:uid="{00000000-0005-0000-0000-0000484D0000}"/>
    <cellStyle name="Normal 2 2 10 6 2 4" xfId="32563" xr:uid="{00000000-0005-0000-0000-0000494D0000}"/>
    <cellStyle name="Normal 2 2 10 6 2 5" xfId="35574" xr:uid="{00000000-0005-0000-0000-00004A4D0000}"/>
    <cellStyle name="Normal 2 2 10 6 3" xfId="9104" xr:uid="{00000000-0005-0000-0000-00004B4D0000}"/>
    <cellStyle name="Normal 2 2 10 6 3 2" xfId="15511" xr:uid="{00000000-0005-0000-0000-00004C4D0000}"/>
    <cellStyle name="Normal 2 2 10 6 3 2 2" xfId="28159" xr:uid="{00000000-0005-0000-0000-00004D4D0000}"/>
    <cellStyle name="Normal 2 2 10 6 3 3" xfId="23111" xr:uid="{00000000-0005-0000-0000-00004E4D0000}"/>
    <cellStyle name="Normal 2 2 10 6 4" xfId="7124" xr:uid="{00000000-0005-0000-0000-00004F4D0000}"/>
    <cellStyle name="Normal 2 2 10 6 4 2" xfId="13659" xr:uid="{00000000-0005-0000-0000-0000504D0000}"/>
    <cellStyle name="Normal 2 2 10 6 4 2 2" xfId="26390" xr:uid="{00000000-0005-0000-0000-0000514D0000}"/>
    <cellStyle name="Normal 2 2 10 6 4 3" xfId="21852" xr:uid="{00000000-0005-0000-0000-0000524D0000}"/>
    <cellStyle name="Normal 2 2 10 6 5" xfId="12558" xr:uid="{00000000-0005-0000-0000-0000534D0000}"/>
    <cellStyle name="Normal 2 2 10 6 5 2" xfId="25304" xr:uid="{00000000-0005-0000-0000-0000544D0000}"/>
    <cellStyle name="Normal 2 2 10 6 6" xfId="18062" xr:uid="{00000000-0005-0000-0000-0000554D0000}"/>
    <cellStyle name="Normal 2 2 10 6 7" xfId="31387" xr:uid="{00000000-0005-0000-0000-0000564D0000}"/>
    <cellStyle name="Normal 2 2 10 6 8" xfId="34718" xr:uid="{00000000-0005-0000-0000-0000574D0000}"/>
    <cellStyle name="Normal 2 2 10 7" xfId="4941" xr:uid="{00000000-0005-0000-0000-0000584D0000}"/>
    <cellStyle name="Normal 2 2 10 7 2" xfId="8181" xr:uid="{00000000-0005-0000-0000-0000594D0000}"/>
    <cellStyle name="Normal 2 2 10 7 2 2" xfId="14670" xr:uid="{00000000-0005-0000-0000-00005A4D0000}"/>
    <cellStyle name="Normal 2 2 10 7 2 2 2" xfId="27349" xr:uid="{00000000-0005-0000-0000-00005B4D0000}"/>
    <cellStyle name="Normal 2 2 10 7 2 3" xfId="19447" xr:uid="{00000000-0005-0000-0000-00005C4D0000}"/>
    <cellStyle name="Normal 2 2 10 7 2 4" xfId="32564" xr:uid="{00000000-0005-0000-0000-00005D4D0000}"/>
    <cellStyle name="Normal 2 2 10 7 2 5" xfId="35575" xr:uid="{00000000-0005-0000-0000-00005E4D0000}"/>
    <cellStyle name="Normal 2 2 10 7 3" xfId="9105" xr:uid="{00000000-0005-0000-0000-00005F4D0000}"/>
    <cellStyle name="Normal 2 2 10 7 3 2" xfId="15512" xr:uid="{00000000-0005-0000-0000-0000604D0000}"/>
    <cellStyle name="Normal 2 2 10 7 3 2 2" xfId="28160" xr:uid="{00000000-0005-0000-0000-0000614D0000}"/>
    <cellStyle name="Normal 2 2 10 7 3 3" xfId="23112" xr:uid="{00000000-0005-0000-0000-0000624D0000}"/>
    <cellStyle name="Normal 2 2 10 7 4" xfId="7125" xr:uid="{00000000-0005-0000-0000-0000634D0000}"/>
    <cellStyle name="Normal 2 2 10 7 4 2" xfId="13660" xr:uid="{00000000-0005-0000-0000-0000644D0000}"/>
    <cellStyle name="Normal 2 2 10 7 4 2 2" xfId="26391" xr:uid="{00000000-0005-0000-0000-0000654D0000}"/>
    <cellStyle name="Normal 2 2 10 7 4 3" xfId="21853" xr:uid="{00000000-0005-0000-0000-0000664D0000}"/>
    <cellStyle name="Normal 2 2 10 7 5" xfId="12559" xr:uid="{00000000-0005-0000-0000-0000674D0000}"/>
    <cellStyle name="Normal 2 2 10 7 5 2" xfId="25305" xr:uid="{00000000-0005-0000-0000-0000684D0000}"/>
    <cellStyle name="Normal 2 2 10 7 6" xfId="18063" xr:uid="{00000000-0005-0000-0000-0000694D0000}"/>
    <cellStyle name="Normal 2 2 10 7 7" xfId="31388" xr:uid="{00000000-0005-0000-0000-00006A4D0000}"/>
    <cellStyle name="Normal 2 2 10 7 8" xfId="34719" xr:uid="{00000000-0005-0000-0000-00006B4D0000}"/>
    <cellStyle name="Normal 2 2 10 8" xfId="4942" xr:uid="{00000000-0005-0000-0000-00006C4D0000}"/>
    <cellStyle name="Normal 2 2 10 8 2" xfId="8182" xr:uid="{00000000-0005-0000-0000-00006D4D0000}"/>
    <cellStyle name="Normal 2 2 10 8 2 2" xfId="14671" xr:uid="{00000000-0005-0000-0000-00006E4D0000}"/>
    <cellStyle name="Normal 2 2 10 8 2 2 2" xfId="27350" xr:uid="{00000000-0005-0000-0000-00006F4D0000}"/>
    <cellStyle name="Normal 2 2 10 8 2 3" xfId="19448" xr:uid="{00000000-0005-0000-0000-0000704D0000}"/>
    <cellStyle name="Normal 2 2 10 8 2 4" xfId="32565" xr:uid="{00000000-0005-0000-0000-0000714D0000}"/>
    <cellStyle name="Normal 2 2 10 8 2 5" xfId="35576" xr:uid="{00000000-0005-0000-0000-0000724D0000}"/>
    <cellStyle name="Normal 2 2 10 8 3" xfId="9106" xr:uid="{00000000-0005-0000-0000-0000734D0000}"/>
    <cellStyle name="Normal 2 2 10 8 3 2" xfId="15513" xr:uid="{00000000-0005-0000-0000-0000744D0000}"/>
    <cellStyle name="Normal 2 2 10 8 3 2 2" xfId="28161" xr:uid="{00000000-0005-0000-0000-0000754D0000}"/>
    <cellStyle name="Normal 2 2 10 8 3 3" xfId="23113" xr:uid="{00000000-0005-0000-0000-0000764D0000}"/>
    <cellStyle name="Normal 2 2 10 8 4" xfId="7126" xr:uid="{00000000-0005-0000-0000-0000774D0000}"/>
    <cellStyle name="Normal 2 2 10 8 4 2" xfId="13661" xr:uid="{00000000-0005-0000-0000-0000784D0000}"/>
    <cellStyle name="Normal 2 2 10 8 4 2 2" xfId="26392" xr:uid="{00000000-0005-0000-0000-0000794D0000}"/>
    <cellStyle name="Normal 2 2 10 8 4 3" xfId="21854" xr:uid="{00000000-0005-0000-0000-00007A4D0000}"/>
    <cellStyle name="Normal 2 2 10 8 5" xfId="12560" xr:uid="{00000000-0005-0000-0000-00007B4D0000}"/>
    <cellStyle name="Normal 2 2 10 8 5 2" xfId="25306" xr:uid="{00000000-0005-0000-0000-00007C4D0000}"/>
    <cellStyle name="Normal 2 2 10 8 6" xfId="18064" xr:uid="{00000000-0005-0000-0000-00007D4D0000}"/>
    <cellStyle name="Normal 2 2 10 8 7" xfId="31389" xr:uid="{00000000-0005-0000-0000-00007E4D0000}"/>
    <cellStyle name="Normal 2 2 10 8 8" xfId="34720" xr:uid="{00000000-0005-0000-0000-00007F4D0000}"/>
    <cellStyle name="Normal 2 2 10 9" xfId="4943" xr:uid="{00000000-0005-0000-0000-0000804D0000}"/>
    <cellStyle name="Normal 2 2 10 9 2" xfId="8183" xr:uid="{00000000-0005-0000-0000-0000814D0000}"/>
    <cellStyle name="Normal 2 2 10 9 2 2" xfId="14672" xr:uid="{00000000-0005-0000-0000-0000824D0000}"/>
    <cellStyle name="Normal 2 2 10 9 2 2 2" xfId="27351" xr:uid="{00000000-0005-0000-0000-0000834D0000}"/>
    <cellStyle name="Normal 2 2 10 9 2 3" xfId="19449" xr:uid="{00000000-0005-0000-0000-0000844D0000}"/>
    <cellStyle name="Normal 2 2 10 9 2 4" xfId="32566" xr:uid="{00000000-0005-0000-0000-0000854D0000}"/>
    <cellStyle name="Normal 2 2 10 9 2 5" xfId="35577" xr:uid="{00000000-0005-0000-0000-0000864D0000}"/>
    <cellStyle name="Normal 2 2 10 9 3" xfId="9107" xr:uid="{00000000-0005-0000-0000-0000874D0000}"/>
    <cellStyle name="Normal 2 2 10 9 3 2" xfId="15514" xr:uid="{00000000-0005-0000-0000-0000884D0000}"/>
    <cellStyle name="Normal 2 2 10 9 3 2 2" xfId="28162" xr:uid="{00000000-0005-0000-0000-0000894D0000}"/>
    <cellStyle name="Normal 2 2 10 9 3 3" xfId="23114" xr:uid="{00000000-0005-0000-0000-00008A4D0000}"/>
    <cellStyle name="Normal 2 2 10 9 4" xfId="7127" xr:uid="{00000000-0005-0000-0000-00008B4D0000}"/>
    <cellStyle name="Normal 2 2 10 9 4 2" xfId="13662" xr:uid="{00000000-0005-0000-0000-00008C4D0000}"/>
    <cellStyle name="Normal 2 2 10 9 4 2 2" xfId="26393" xr:uid="{00000000-0005-0000-0000-00008D4D0000}"/>
    <cellStyle name="Normal 2 2 10 9 4 3" xfId="21855" xr:uid="{00000000-0005-0000-0000-00008E4D0000}"/>
    <cellStyle name="Normal 2 2 10 9 5" xfId="12561" xr:uid="{00000000-0005-0000-0000-00008F4D0000}"/>
    <cellStyle name="Normal 2 2 10 9 5 2" xfId="25307" xr:uid="{00000000-0005-0000-0000-0000904D0000}"/>
    <cellStyle name="Normal 2 2 10 9 6" xfId="18065" xr:uid="{00000000-0005-0000-0000-0000914D0000}"/>
    <cellStyle name="Normal 2 2 10 9 7" xfId="31390" xr:uid="{00000000-0005-0000-0000-0000924D0000}"/>
    <cellStyle name="Normal 2 2 10 9 8" xfId="34721" xr:uid="{00000000-0005-0000-0000-0000934D0000}"/>
    <cellStyle name="Normal 2 2 11" xfId="4944" xr:uid="{00000000-0005-0000-0000-0000944D0000}"/>
    <cellStyle name="Normal 2 2 11 10" xfId="4945" xr:uid="{00000000-0005-0000-0000-0000954D0000}"/>
    <cellStyle name="Normal 2 2 11 10 2" xfId="8185" xr:uid="{00000000-0005-0000-0000-0000964D0000}"/>
    <cellStyle name="Normal 2 2 11 10 2 2" xfId="14674" xr:uid="{00000000-0005-0000-0000-0000974D0000}"/>
    <cellStyle name="Normal 2 2 11 10 2 2 2" xfId="27353" xr:uid="{00000000-0005-0000-0000-0000984D0000}"/>
    <cellStyle name="Normal 2 2 11 10 2 3" xfId="19451" xr:uid="{00000000-0005-0000-0000-0000994D0000}"/>
    <cellStyle name="Normal 2 2 11 10 2 4" xfId="32568" xr:uid="{00000000-0005-0000-0000-00009A4D0000}"/>
    <cellStyle name="Normal 2 2 11 10 2 5" xfId="35579" xr:uid="{00000000-0005-0000-0000-00009B4D0000}"/>
    <cellStyle name="Normal 2 2 11 10 3" xfId="9109" xr:uid="{00000000-0005-0000-0000-00009C4D0000}"/>
    <cellStyle name="Normal 2 2 11 10 3 2" xfId="15516" xr:uid="{00000000-0005-0000-0000-00009D4D0000}"/>
    <cellStyle name="Normal 2 2 11 10 3 2 2" xfId="28164" xr:uid="{00000000-0005-0000-0000-00009E4D0000}"/>
    <cellStyle name="Normal 2 2 11 10 3 3" xfId="23116" xr:uid="{00000000-0005-0000-0000-00009F4D0000}"/>
    <cellStyle name="Normal 2 2 11 10 4" xfId="7129" xr:uid="{00000000-0005-0000-0000-0000A04D0000}"/>
    <cellStyle name="Normal 2 2 11 10 4 2" xfId="13664" xr:uid="{00000000-0005-0000-0000-0000A14D0000}"/>
    <cellStyle name="Normal 2 2 11 10 4 2 2" xfId="26395" xr:uid="{00000000-0005-0000-0000-0000A24D0000}"/>
    <cellStyle name="Normal 2 2 11 10 4 3" xfId="21857" xr:uid="{00000000-0005-0000-0000-0000A34D0000}"/>
    <cellStyle name="Normal 2 2 11 10 5" xfId="12563" xr:uid="{00000000-0005-0000-0000-0000A44D0000}"/>
    <cellStyle name="Normal 2 2 11 10 5 2" xfId="25309" xr:uid="{00000000-0005-0000-0000-0000A54D0000}"/>
    <cellStyle name="Normal 2 2 11 10 6" xfId="18067" xr:uid="{00000000-0005-0000-0000-0000A64D0000}"/>
    <cellStyle name="Normal 2 2 11 10 7" xfId="31392" xr:uid="{00000000-0005-0000-0000-0000A74D0000}"/>
    <cellStyle name="Normal 2 2 11 10 8" xfId="34723" xr:uid="{00000000-0005-0000-0000-0000A84D0000}"/>
    <cellStyle name="Normal 2 2 11 11" xfId="4946" xr:uid="{00000000-0005-0000-0000-0000A94D0000}"/>
    <cellStyle name="Normal 2 2 11 11 2" xfId="8186" xr:uid="{00000000-0005-0000-0000-0000AA4D0000}"/>
    <cellStyle name="Normal 2 2 11 11 2 2" xfId="14675" xr:uid="{00000000-0005-0000-0000-0000AB4D0000}"/>
    <cellStyle name="Normal 2 2 11 11 2 2 2" xfId="27354" xr:uid="{00000000-0005-0000-0000-0000AC4D0000}"/>
    <cellStyle name="Normal 2 2 11 11 2 3" xfId="19452" xr:uid="{00000000-0005-0000-0000-0000AD4D0000}"/>
    <cellStyle name="Normal 2 2 11 11 2 4" xfId="32569" xr:uid="{00000000-0005-0000-0000-0000AE4D0000}"/>
    <cellStyle name="Normal 2 2 11 11 2 5" xfId="35580" xr:uid="{00000000-0005-0000-0000-0000AF4D0000}"/>
    <cellStyle name="Normal 2 2 11 11 3" xfId="9110" xr:uid="{00000000-0005-0000-0000-0000B04D0000}"/>
    <cellStyle name="Normal 2 2 11 11 3 2" xfId="15517" xr:uid="{00000000-0005-0000-0000-0000B14D0000}"/>
    <cellStyle name="Normal 2 2 11 11 3 2 2" xfId="28165" xr:uid="{00000000-0005-0000-0000-0000B24D0000}"/>
    <cellStyle name="Normal 2 2 11 11 3 3" xfId="23117" xr:uid="{00000000-0005-0000-0000-0000B34D0000}"/>
    <cellStyle name="Normal 2 2 11 11 4" xfId="7130" xr:uid="{00000000-0005-0000-0000-0000B44D0000}"/>
    <cellStyle name="Normal 2 2 11 11 4 2" xfId="13665" xr:uid="{00000000-0005-0000-0000-0000B54D0000}"/>
    <cellStyle name="Normal 2 2 11 11 4 2 2" xfId="26396" xr:uid="{00000000-0005-0000-0000-0000B64D0000}"/>
    <cellStyle name="Normal 2 2 11 11 4 3" xfId="21858" xr:uid="{00000000-0005-0000-0000-0000B74D0000}"/>
    <cellStyle name="Normal 2 2 11 11 5" xfId="12564" xr:uid="{00000000-0005-0000-0000-0000B84D0000}"/>
    <cellStyle name="Normal 2 2 11 11 5 2" xfId="25310" xr:uid="{00000000-0005-0000-0000-0000B94D0000}"/>
    <cellStyle name="Normal 2 2 11 11 6" xfId="18068" xr:uid="{00000000-0005-0000-0000-0000BA4D0000}"/>
    <cellStyle name="Normal 2 2 11 11 7" xfId="31393" xr:uid="{00000000-0005-0000-0000-0000BB4D0000}"/>
    <cellStyle name="Normal 2 2 11 11 8" xfId="34724" xr:uid="{00000000-0005-0000-0000-0000BC4D0000}"/>
    <cellStyle name="Normal 2 2 11 12" xfId="4947" xr:uid="{00000000-0005-0000-0000-0000BD4D0000}"/>
    <cellStyle name="Normal 2 2 11 12 2" xfId="8187" xr:uid="{00000000-0005-0000-0000-0000BE4D0000}"/>
    <cellStyle name="Normal 2 2 11 12 2 2" xfId="14676" xr:uid="{00000000-0005-0000-0000-0000BF4D0000}"/>
    <cellStyle name="Normal 2 2 11 12 2 2 2" xfId="27355" xr:uid="{00000000-0005-0000-0000-0000C04D0000}"/>
    <cellStyle name="Normal 2 2 11 12 2 3" xfId="19453" xr:uid="{00000000-0005-0000-0000-0000C14D0000}"/>
    <cellStyle name="Normal 2 2 11 12 2 4" xfId="32570" xr:uid="{00000000-0005-0000-0000-0000C24D0000}"/>
    <cellStyle name="Normal 2 2 11 12 2 5" xfId="35581" xr:uid="{00000000-0005-0000-0000-0000C34D0000}"/>
    <cellStyle name="Normal 2 2 11 12 3" xfId="9111" xr:uid="{00000000-0005-0000-0000-0000C44D0000}"/>
    <cellStyle name="Normal 2 2 11 12 3 2" xfId="15518" xr:uid="{00000000-0005-0000-0000-0000C54D0000}"/>
    <cellStyle name="Normal 2 2 11 12 3 2 2" xfId="28166" xr:uid="{00000000-0005-0000-0000-0000C64D0000}"/>
    <cellStyle name="Normal 2 2 11 12 3 3" xfId="23118" xr:uid="{00000000-0005-0000-0000-0000C74D0000}"/>
    <cellStyle name="Normal 2 2 11 12 4" xfId="7131" xr:uid="{00000000-0005-0000-0000-0000C84D0000}"/>
    <cellStyle name="Normal 2 2 11 12 4 2" xfId="13666" xr:uid="{00000000-0005-0000-0000-0000C94D0000}"/>
    <cellStyle name="Normal 2 2 11 12 4 2 2" xfId="26397" xr:uid="{00000000-0005-0000-0000-0000CA4D0000}"/>
    <cellStyle name="Normal 2 2 11 12 4 3" xfId="21859" xr:uid="{00000000-0005-0000-0000-0000CB4D0000}"/>
    <cellStyle name="Normal 2 2 11 12 5" xfId="12565" xr:uid="{00000000-0005-0000-0000-0000CC4D0000}"/>
    <cellStyle name="Normal 2 2 11 12 5 2" xfId="25311" xr:uid="{00000000-0005-0000-0000-0000CD4D0000}"/>
    <cellStyle name="Normal 2 2 11 12 6" xfId="18069" xr:uid="{00000000-0005-0000-0000-0000CE4D0000}"/>
    <cellStyle name="Normal 2 2 11 12 7" xfId="31394" xr:uid="{00000000-0005-0000-0000-0000CF4D0000}"/>
    <cellStyle name="Normal 2 2 11 12 8" xfId="34725" xr:uid="{00000000-0005-0000-0000-0000D04D0000}"/>
    <cellStyle name="Normal 2 2 11 13" xfId="4948" xr:uid="{00000000-0005-0000-0000-0000D14D0000}"/>
    <cellStyle name="Normal 2 2 11 13 2" xfId="8188" xr:uid="{00000000-0005-0000-0000-0000D24D0000}"/>
    <cellStyle name="Normal 2 2 11 13 2 2" xfId="14677" xr:uid="{00000000-0005-0000-0000-0000D34D0000}"/>
    <cellStyle name="Normal 2 2 11 13 2 2 2" xfId="27356" xr:uid="{00000000-0005-0000-0000-0000D44D0000}"/>
    <cellStyle name="Normal 2 2 11 13 2 3" xfId="19454" xr:uid="{00000000-0005-0000-0000-0000D54D0000}"/>
    <cellStyle name="Normal 2 2 11 13 2 4" xfId="32571" xr:uid="{00000000-0005-0000-0000-0000D64D0000}"/>
    <cellStyle name="Normal 2 2 11 13 2 5" xfId="35582" xr:uid="{00000000-0005-0000-0000-0000D74D0000}"/>
    <cellStyle name="Normal 2 2 11 13 3" xfId="9112" xr:uid="{00000000-0005-0000-0000-0000D84D0000}"/>
    <cellStyle name="Normal 2 2 11 13 3 2" xfId="15519" xr:uid="{00000000-0005-0000-0000-0000D94D0000}"/>
    <cellStyle name="Normal 2 2 11 13 3 2 2" xfId="28167" xr:uid="{00000000-0005-0000-0000-0000DA4D0000}"/>
    <cellStyle name="Normal 2 2 11 13 3 3" xfId="23119" xr:uid="{00000000-0005-0000-0000-0000DB4D0000}"/>
    <cellStyle name="Normal 2 2 11 13 4" xfId="7132" xr:uid="{00000000-0005-0000-0000-0000DC4D0000}"/>
    <cellStyle name="Normal 2 2 11 13 4 2" xfId="13667" xr:uid="{00000000-0005-0000-0000-0000DD4D0000}"/>
    <cellStyle name="Normal 2 2 11 13 4 2 2" xfId="26398" xr:uid="{00000000-0005-0000-0000-0000DE4D0000}"/>
    <cellStyle name="Normal 2 2 11 13 4 3" xfId="21860" xr:uid="{00000000-0005-0000-0000-0000DF4D0000}"/>
    <cellStyle name="Normal 2 2 11 13 5" xfId="12566" xr:uid="{00000000-0005-0000-0000-0000E04D0000}"/>
    <cellStyle name="Normal 2 2 11 13 5 2" xfId="25312" xr:uid="{00000000-0005-0000-0000-0000E14D0000}"/>
    <cellStyle name="Normal 2 2 11 13 6" xfId="18070" xr:uid="{00000000-0005-0000-0000-0000E24D0000}"/>
    <cellStyle name="Normal 2 2 11 13 7" xfId="31395" xr:uid="{00000000-0005-0000-0000-0000E34D0000}"/>
    <cellStyle name="Normal 2 2 11 13 8" xfId="34726" xr:uid="{00000000-0005-0000-0000-0000E44D0000}"/>
    <cellStyle name="Normal 2 2 11 14" xfId="4949" xr:uid="{00000000-0005-0000-0000-0000E54D0000}"/>
    <cellStyle name="Normal 2 2 11 14 2" xfId="8189" xr:uid="{00000000-0005-0000-0000-0000E64D0000}"/>
    <cellStyle name="Normal 2 2 11 14 2 2" xfId="14678" xr:uid="{00000000-0005-0000-0000-0000E74D0000}"/>
    <cellStyle name="Normal 2 2 11 14 2 2 2" xfId="27357" xr:uid="{00000000-0005-0000-0000-0000E84D0000}"/>
    <cellStyle name="Normal 2 2 11 14 2 3" xfId="19455" xr:uid="{00000000-0005-0000-0000-0000E94D0000}"/>
    <cellStyle name="Normal 2 2 11 14 2 4" xfId="32572" xr:uid="{00000000-0005-0000-0000-0000EA4D0000}"/>
    <cellStyle name="Normal 2 2 11 14 2 5" xfId="35583" xr:uid="{00000000-0005-0000-0000-0000EB4D0000}"/>
    <cellStyle name="Normal 2 2 11 14 3" xfId="9113" xr:uid="{00000000-0005-0000-0000-0000EC4D0000}"/>
    <cellStyle name="Normal 2 2 11 14 3 2" xfId="15520" xr:uid="{00000000-0005-0000-0000-0000ED4D0000}"/>
    <cellStyle name="Normal 2 2 11 14 3 2 2" xfId="28168" xr:uid="{00000000-0005-0000-0000-0000EE4D0000}"/>
    <cellStyle name="Normal 2 2 11 14 3 3" xfId="23120" xr:uid="{00000000-0005-0000-0000-0000EF4D0000}"/>
    <cellStyle name="Normal 2 2 11 14 4" xfId="7133" xr:uid="{00000000-0005-0000-0000-0000F04D0000}"/>
    <cellStyle name="Normal 2 2 11 14 4 2" xfId="13668" xr:uid="{00000000-0005-0000-0000-0000F14D0000}"/>
    <cellStyle name="Normal 2 2 11 14 4 2 2" xfId="26399" xr:uid="{00000000-0005-0000-0000-0000F24D0000}"/>
    <cellStyle name="Normal 2 2 11 14 4 3" xfId="21861" xr:uid="{00000000-0005-0000-0000-0000F34D0000}"/>
    <cellStyle name="Normal 2 2 11 14 5" xfId="12567" xr:uid="{00000000-0005-0000-0000-0000F44D0000}"/>
    <cellStyle name="Normal 2 2 11 14 5 2" xfId="25313" xr:uid="{00000000-0005-0000-0000-0000F54D0000}"/>
    <cellStyle name="Normal 2 2 11 14 6" xfId="18071" xr:uid="{00000000-0005-0000-0000-0000F64D0000}"/>
    <cellStyle name="Normal 2 2 11 14 7" xfId="31396" xr:uid="{00000000-0005-0000-0000-0000F74D0000}"/>
    <cellStyle name="Normal 2 2 11 14 8" xfId="34727" xr:uid="{00000000-0005-0000-0000-0000F84D0000}"/>
    <cellStyle name="Normal 2 2 11 15" xfId="4950" xr:uid="{00000000-0005-0000-0000-0000F94D0000}"/>
    <cellStyle name="Normal 2 2 11 15 2" xfId="8190" xr:uid="{00000000-0005-0000-0000-0000FA4D0000}"/>
    <cellStyle name="Normal 2 2 11 15 2 2" xfId="14679" xr:uid="{00000000-0005-0000-0000-0000FB4D0000}"/>
    <cellStyle name="Normal 2 2 11 15 2 2 2" xfId="27358" xr:uid="{00000000-0005-0000-0000-0000FC4D0000}"/>
    <cellStyle name="Normal 2 2 11 15 2 3" xfId="19456" xr:uid="{00000000-0005-0000-0000-0000FD4D0000}"/>
    <cellStyle name="Normal 2 2 11 15 2 4" xfId="32573" xr:uid="{00000000-0005-0000-0000-0000FE4D0000}"/>
    <cellStyle name="Normal 2 2 11 15 2 5" xfId="35584" xr:uid="{00000000-0005-0000-0000-0000FF4D0000}"/>
    <cellStyle name="Normal 2 2 11 15 3" xfId="9114" xr:uid="{00000000-0005-0000-0000-0000004E0000}"/>
    <cellStyle name="Normal 2 2 11 15 3 2" xfId="15521" xr:uid="{00000000-0005-0000-0000-0000014E0000}"/>
    <cellStyle name="Normal 2 2 11 15 3 2 2" xfId="28169" xr:uid="{00000000-0005-0000-0000-0000024E0000}"/>
    <cellStyle name="Normal 2 2 11 15 3 3" xfId="23121" xr:uid="{00000000-0005-0000-0000-0000034E0000}"/>
    <cellStyle name="Normal 2 2 11 15 4" xfId="7134" xr:uid="{00000000-0005-0000-0000-0000044E0000}"/>
    <cellStyle name="Normal 2 2 11 15 4 2" xfId="13669" xr:uid="{00000000-0005-0000-0000-0000054E0000}"/>
    <cellStyle name="Normal 2 2 11 15 4 2 2" xfId="26400" xr:uid="{00000000-0005-0000-0000-0000064E0000}"/>
    <cellStyle name="Normal 2 2 11 15 4 3" xfId="21862" xr:uid="{00000000-0005-0000-0000-0000074E0000}"/>
    <cellStyle name="Normal 2 2 11 15 5" xfId="12568" xr:uid="{00000000-0005-0000-0000-0000084E0000}"/>
    <cellStyle name="Normal 2 2 11 15 5 2" xfId="25314" xr:uid="{00000000-0005-0000-0000-0000094E0000}"/>
    <cellStyle name="Normal 2 2 11 15 6" xfId="18072" xr:uid="{00000000-0005-0000-0000-00000A4E0000}"/>
    <cellStyle name="Normal 2 2 11 15 7" xfId="31397" xr:uid="{00000000-0005-0000-0000-00000B4E0000}"/>
    <cellStyle name="Normal 2 2 11 15 8" xfId="34728" xr:uid="{00000000-0005-0000-0000-00000C4E0000}"/>
    <cellStyle name="Normal 2 2 11 16" xfId="4951" xr:uid="{00000000-0005-0000-0000-00000D4E0000}"/>
    <cellStyle name="Normal 2 2 11 16 2" xfId="8191" xr:uid="{00000000-0005-0000-0000-00000E4E0000}"/>
    <cellStyle name="Normal 2 2 11 16 2 2" xfId="14680" xr:uid="{00000000-0005-0000-0000-00000F4E0000}"/>
    <cellStyle name="Normal 2 2 11 16 2 2 2" xfId="27359" xr:uid="{00000000-0005-0000-0000-0000104E0000}"/>
    <cellStyle name="Normal 2 2 11 16 2 3" xfId="19457" xr:uid="{00000000-0005-0000-0000-0000114E0000}"/>
    <cellStyle name="Normal 2 2 11 16 2 4" xfId="32574" xr:uid="{00000000-0005-0000-0000-0000124E0000}"/>
    <cellStyle name="Normal 2 2 11 16 2 5" xfId="35585" xr:uid="{00000000-0005-0000-0000-0000134E0000}"/>
    <cellStyle name="Normal 2 2 11 16 3" xfId="9115" xr:uid="{00000000-0005-0000-0000-0000144E0000}"/>
    <cellStyle name="Normal 2 2 11 16 3 2" xfId="15522" xr:uid="{00000000-0005-0000-0000-0000154E0000}"/>
    <cellStyle name="Normal 2 2 11 16 3 2 2" xfId="28170" xr:uid="{00000000-0005-0000-0000-0000164E0000}"/>
    <cellStyle name="Normal 2 2 11 16 3 3" xfId="23122" xr:uid="{00000000-0005-0000-0000-0000174E0000}"/>
    <cellStyle name="Normal 2 2 11 16 4" xfId="7135" xr:uid="{00000000-0005-0000-0000-0000184E0000}"/>
    <cellStyle name="Normal 2 2 11 16 4 2" xfId="13670" xr:uid="{00000000-0005-0000-0000-0000194E0000}"/>
    <cellStyle name="Normal 2 2 11 16 4 2 2" xfId="26401" xr:uid="{00000000-0005-0000-0000-00001A4E0000}"/>
    <cellStyle name="Normal 2 2 11 16 4 3" xfId="21863" xr:uid="{00000000-0005-0000-0000-00001B4E0000}"/>
    <cellStyle name="Normal 2 2 11 16 5" xfId="12569" xr:uid="{00000000-0005-0000-0000-00001C4E0000}"/>
    <cellStyle name="Normal 2 2 11 16 5 2" xfId="25315" xr:uid="{00000000-0005-0000-0000-00001D4E0000}"/>
    <cellStyle name="Normal 2 2 11 16 6" xfId="18073" xr:uid="{00000000-0005-0000-0000-00001E4E0000}"/>
    <cellStyle name="Normal 2 2 11 16 7" xfId="31398" xr:uid="{00000000-0005-0000-0000-00001F4E0000}"/>
    <cellStyle name="Normal 2 2 11 16 8" xfId="34729" xr:uid="{00000000-0005-0000-0000-0000204E0000}"/>
    <cellStyle name="Normal 2 2 11 17" xfId="4952" xr:uid="{00000000-0005-0000-0000-0000214E0000}"/>
    <cellStyle name="Normal 2 2 11 17 2" xfId="8192" xr:uid="{00000000-0005-0000-0000-0000224E0000}"/>
    <cellStyle name="Normal 2 2 11 17 2 2" xfId="14681" xr:uid="{00000000-0005-0000-0000-0000234E0000}"/>
    <cellStyle name="Normal 2 2 11 17 2 2 2" xfId="27360" xr:uid="{00000000-0005-0000-0000-0000244E0000}"/>
    <cellStyle name="Normal 2 2 11 17 2 3" xfId="19458" xr:uid="{00000000-0005-0000-0000-0000254E0000}"/>
    <cellStyle name="Normal 2 2 11 17 2 4" xfId="32575" xr:uid="{00000000-0005-0000-0000-0000264E0000}"/>
    <cellStyle name="Normal 2 2 11 17 2 5" xfId="35586" xr:uid="{00000000-0005-0000-0000-0000274E0000}"/>
    <cellStyle name="Normal 2 2 11 17 3" xfId="9116" xr:uid="{00000000-0005-0000-0000-0000284E0000}"/>
    <cellStyle name="Normal 2 2 11 17 3 2" xfId="15523" xr:uid="{00000000-0005-0000-0000-0000294E0000}"/>
    <cellStyle name="Normal 2 2 11 17 3 2 2" xfId="28171" xr:uid="{00000000-0005-0000-0000-00002A4E0000}"/>
    <cellStyle name="Normal 2 2 11 17 3 3" xfId="23123" xr:uid="{00000000-0005-0000-0000-00002B4E0000}"/>
    <cellStyle name="Normal 2 2 11 17 4" xfId="7136" xr:uid="{00000000-0005-0000-0000-00002C4E0000}"/>
    <cellStyle name="Normal 2 2 11 17 4 2" xfId="13671" xr:uid="{00000000-0005-0000-0000-00002D4E0000}"/>
    <cellStyle name="Normal 2 2 11 17 4 2 2" xfId="26402" xr:uid="{00000000-0005-0000-0000-00002E4E0000}"/>
    <cellStyle name="Normal 2 2 11 17 4 3" xfId="21864" xr:uid="{00000000-0005-0000-0000-00002F4E0000}"/>
    <cellStyle name="Normal 2 2 11 17 5" xfId="12570" xr:uid="{00000000-0005-0000-0000-0000304E0000}"/>
    <cellStyle name="Normal 2 2 11 17 5 2" xfId="25316" xr:uid="{00000000-0005-0000-0000-0000314E0000}"/>
    <cellStyle name="Normal 2 2 11 17 6" xfId="18074" xr:uid="{00000000-0005-0000-0000-0000324E0000}"/>
    <cellStyle name="Normal 2 2 11 17 7" xfId="31399" xr:uid="{00000000-0005-0000-0000-0000334E0000}"/>
    <cellStyle name="Normal 2 2 11 17 8" xfId="34730" xr:uid="{00000000-0005-0000-0000-0000344E0000}"/>
    <cellStyle name="Normal 2 2 11 18" xfId="4953" xr:uid="{00000000-0005-0000-0000-0000354E0000}"/>
    <cellStyle name="Normal 2 2 11 18 2" xfId="8193" xr:uid="{00000000-0005-0000-0000-0000364E0000}"/>
    <cellStyle name="Normal 2 2 11 18 2 2" xfId="14682" xr:uid="{00000000-0005-0000-0000-0000374E0000}"/>
    <cellStyle name="Normal 2 2 11 18 2 2 2" xfId="27361" xr:uid="{00000000-0005-0000-0000-0000384E0000}"/>
    <cellStyle name="Normal 2 2 11 18 2 3" xfId="19459" xr:uid="{00000000-0005-0000-0000-0000394E0000}"/>
    <cellStyle name="Normal 2 2 11 18 2 4" xfId="32576" xr:uid="{00000000-0005-0000-0000-00003A4E0000}"/>
    <cellStyle name="Normal 2 2 11 18 2 5" xfId="35587" xr:uid="{00000000-0005-0000-0000-00003B4E0000}"/>
    <cellStyle name="Normal 2 2 11 18 3" xfId="9117" xr:uid="{00000000-0005-0000-0000-00003C4E0000}"/>
    <cellStyle name="Normal 2 2 11 18 3 2" xfId="15524" xr:uid="{00000000-0005-0000-0000-00003D4E0000}"/>
    <cellStyle name="Normal 2 2 11 18 3 2 2" xfId="28172" xr:uid="{00000000-0005-0000-0000-00003E4E0000}"/>
    <cellStyle name="Normal 2 2 11 18 3 3" xfId="23124" xr:uid="{00000000-0005-0000-0000-00003F4E0000}"/>
    <cellStyle name="Normal 2 2 11 18 4" xfId="7137" xr:uid="{00000000-0005-0000-0000-0000404E0000}"/>
    <cellStyle name="Normal 2 2 11 18 4 2" xfId="13672" xr:uid="{00000000-0005-0000-0000-0000414E0000}"/>
    <cellStyle name="Normal 2 2 11 18 4 2 2" xfId="26403" xr:uid="{00000000-0005-0000-0000-0000424E0000}"/>
    <cellStyle name="Normal 2 2 11 18 4 3" xfId="21865" xr:uid="{00000000-0005-0000-0000-0000434E0000}"/>
    <cellStyle name="Normal 2 2 11 18 5" xfId="12571" xr:uid="{00000000-0005-0000-0000-0000444E0000}"/>
    <cellStyle name="Normal 2 2 11 18 5 2" xfId="25317" xr:uid="{00000000-0005-0000-0000-0000454E0000}"/>
    <cellStyle name="Normal 2 2 11 18 6" xfId="18075" xr:uid="{00000000-0005-0000-0000-0000464E0000}"/>
    <cellStyle name="Normal 2 2 11 18 7" xfId="31400" xr:uid="{00000000-0005-0000-0000-0000474E0000}"/>
    <cellStyle name="Normal 2 2 11 18 8" xfId="34731" xr:uid="{00000000-0005-0000-0000-0000484E0000}"/>
    <cellStyle name="Normal 2 2 11 19" xfId="4954" xr:uid="{00000000-0005-0000-0000-0000494E0000}"/>
    <cellStyle name="Normal 2 2 11 19 2" xfId="8194" xr:uid="{00000000-0005-0000-0000-00004A4E0000}"/>
    <cellStyle name="Normal 2 2 11 19 2 2" xfId="14683" xr:uid="{00000000-0005-0000-0000-00004B4E0000}"/>
    <cellStyle name="Normal 2 2 11 19 2 2 2" xfId="27362" xr:uid="{00000000-0005-0000-0000-00004C4E0000}"/>
    <cellStyle name="Normal 2 2 11 19 2 3" xfId="19460" xr:uid="{00000000-0005-0000-0000-00004D4E0000}"/>
    <cellStyle name="Normal 2 2 11 19 2 4" xfId="32577" xr:uid="{00000000-0005-0000-0000-00004E4E0000}"/>
    <cellStyle name="Normal 2 2 11 19 2 5" xfId="35588" xr:uid="{00000000-0005-0000-0000-00004F4E0000}"/>
    <cellStyle name="Normal 2 2 11 19 3" xfId="9118" xr:uid="{00000000-0005-0000-0000-0000504E0000}"/>
    <cellStyle name="Normal 2 2 11 19 3 2" xfId="15525" xr:uid="{00000000-0005-0000-0000-0000514E0000}"/>
    <cellStyle name="Normal 2 2 11 19 3 2 2" xfId="28173" xr:uid="{00000000-0005-0000-0000-0000524E0000}"/>
    <cellStyle name="Normal 2 2 11 19 3 3" xfId="23125" xr:uid="{00000000-0005-0000-0000-0000534E0000}"/>
    <cellStyle name="Normal 2 2 11 19 4" xfId="7138" xr:uid="{00000000-0005-0000-0000-0000544E0000}"/>
    <cellStyle name="Normal 2 2 11 19 4 2" xfId="13673" xr:uid="{00000000-0005-0000-0000-0000554E0000}"/>
    <cellStyle name="Normal 2 2 11 19 4 2 2" xfId="26404" xr:uid="{00000000-0005-0000-0000-0000564E0000}"/>
    <cellStyle name="Normal 2 2 11 19 4 3" xfId="21866" xr:uid="{00000000-0005-0000-0000-0000574E0000}"/>
    <cellStyle name="Normal 2 2 11 19 5" xfId="12572" xr:uid="{00000000-0005-0000-0000-0000584E0000}"/>
    <cellStyle name="Normal 2 2 11 19 5 2" xfId="25318" xr:uid="{00000000-0005-0000-0000-0000594E0000}"/>
    <cellStyle name="Normal 2 2 11 19 6" xfId="18076" xr:uid="{00000000-0005-0000-0000-00005A4E0000}"/>
    <cellStyle name="Normal 2 2 11 19 7" xfId="31401" xr:uid="{00000000-0005-0000-0000-00005B4E0000}"/>
    <cellStyle name="Normal 2 2 11 19 8" xfId="34732" xr:uid="{00000000-0005-0000-0000-00005C4E0000}"/>
    <cellStyle name="Normal 2 2 11 2" xfId="4955" xr:uid="{00000000-0005-0000-0000-00005D4E0000}"/>
    <cellStyle name="Normal 2 2 11 2 2" xfId="8195" xr:uid="{00000000-0005-0000-0000-00005E4E0000}"/>
    <cellStyle name="Normal 2 2 11 2 2 2" xfId="14684" xr:uid="{00000000-0005-0000-0000-00005F4E0000}"/>
    <cellStyle name="Normal 2 2 11 2 2 2 2" xfId="27363" xr:uid="{00000000-0005-0000-0000-0000604E0000}"/>
    <cellStyle name="Normal 2 2 11 2 2 3" xfId="19461" xr:uid="{00000000-0005-0000-0000-0000614E0000}"/>
    <cellStyle name="Normal 2 2 11 2 2 4" xfId="32578" xr:uid="{00000000-0005-0000-0000-0000624E0000}"/>
    <cellStyle name="Normal 2 2 11 2 2 5" xfId="35589" xr:uid="{00000000-0005-0000-0000-0000634E0000}"/>
    <cellStyle name="Normal 2 2 11 2 3" xfId="9119" xr:uid="{00000000-0005-0000-0000-0000644E0000}"/>
    <cellStyle name="Normal 2 2 11 2 3 2" xfId="15526" xr:uid="{00000000-0005-0000-0000-0000654E0000}"/>
    <cellStyle name="Normal 2 2 11 2 3 2 2" xfId="28174" xr:uid="{00000000-0005-0000-0000-0000664E0000}"/>
    <cellStyle name="Normal 2 2 11 2 3 3" xfId="23126" xr:uid="{00000000-0005-0000-0000-0000674E0000}"/>
    <cellStyle name="Normal 2 2 11 2 4" xfId="7139" xr:uid="{00000000-0005-0000-0000-0000684E0000}"/>
    <cellStyle name="Normal 2 2 11 2 4 2" xfId="13674" xr:uid="{00000000-0005-0000-0000-0000694E0000}"/>
    <cellStyle name="Normal 2 2 11 2 4 2 2" xfId="26405" xr:uid="{00000000-0005-0000-0000-00006A4E0000}"/>
    <cellStyle name="Normal 2 2 11 2 4 3" xfId="21867" xr:uid="{00000000-0005-0000-0000-00006B4E0000}"/>
    <cellStyle name="Normal 2 2 11 2 5" xfId="12573" xr:uid="{00000000-0005-0000-0000-00006C4E0000}"/>
    <cellStyle name="Normal 2 2 11 2 5 2" xfId="25319" xr:uid="{00000000-0005-0000-0000-00006D4E0000}"/>
    <cellStyle name="Normal 2 2 11 2 6" xfId="18077" xr:uid="{00000000-0005-0000-0000-00006E4E0000}"/>
    <cellStyle name="Normal 2 2 11 2 7" xfId="31402" xr:uid="{00000000-0005-0000-0000-00006F4E0000}"/>
    <cellStyle name="Normal 2 2 11 2 8" xfId="34733" xr:uid="{00000000-0005-0000-0000-0000704E0000}"/>
    <cellStyle name="Normal 2 2 11 20" xfId="8184" xr:uid="{00000000-0005-0000-0000-0000714E0000}"/>
    <cellStyle name="Normal 2 2 11 20 2" xfId="14673" xr:uid="{00000000-0005-0000-0000-0000724E0000}"/>
    <cellStyle name="Normal 2 2 11 20 2 2" xfId="27352" xr:uid="{00000000-0005-0000-0000-0000734E0000}"/>
    <cellStyle name="Normal 2 2 11 20 3" xfId="19450" xr:uid="{00000000-0005-0000-0000-0000744E0000}"/>
    <cellStyle name="Normal 2 2 11 20 4" xfId="32567" xr:uid="{00000000-0005-0000-0000-0000754E0000}"/>
    <cellStyle name="Normal 2 2 11 20 5" xfId="35578" xr:uid="{00000000-0005-0000-0000-0000764E0000}"/>
    <cellStyle name="Normal 2 2 11 21" xfId="9108" xr:uid="{00000000-0005-0000-0000-0000774E0000}"/>
    <cellStyle name="Normal 2 2 11 21 2" xfId="15515" xr:uid="{00000000-0005-0000-0000-0000784E0000}"/>
    <cellStyle name="Normal 2 2 11 21 2 2" xfId="28163" xr:uid="{00000000-0005-0000-0000-0000794E0000}"/>
    <cellStyle name="Normal 2 2 11 21 3" xfId="23115" xr:uid="{00000000-0005-0000-0000-00007A4E0000}"/>
    <cellStyle name="Normal 2 2 11 22" xfId="7128" xr:uid="{00000000-0005-0000-0000-00007B4E0000}"/>
    <cellStyle name="Normal 2 2 11 22 2" xfId="13663" xr:uid="{00000000-0005-0000-0000-00007C4E0000}"/>
    <cellStyle name="Normal 2 2 11 22 2 2" xfId="26394" xr:uid="{00000000-0005-0000-0000-00007D4E0000}"/>
    <cellStyle name="Normal 2 2 11 22 3" xfId="21856" xr:uid="{00000000-0005-0000-0000-00007E4E0000}"/>
    <cellStyle name="Normal 2 2 11 23" xfId="12562" xr:uid="{00000000-0005-0000-0000-00007F4E0000}"/>
    <cellStyle name="Normal 2 2 11 23 2" xfId="25308" xr:uid="{00000000-0005-0000-0000-0000804E0000}"/>
    <cellStyle name="Normal 2 2 11 24" xfId="18066" xr:uid="{00000000-0005-0000-0000-0000814E0000}"/>
    <cellStyle name="Normal 2 2 11 25" xfId="31391" xr:uid="{00000000-0005-0000-0000-0000824E0000}"/>
    <cellStyle name="Normal 2 2 11 26" xfId="34722" xr:uid="{00000000-0005-0000-0000-0000834E0000}"/>
    <cellStyle name="Normal 2 2 11 3" xfId="4956" xr:uid="{00000000-0005-0000-0000-0000844E0000}"/>
    <cellStyle name="Normal 2 2 11 3 2" xfId="8196" xr:uid="{00000000-0005-0000-0000-0000854E0000}"/>
    <cellStyle name="Normal 2 2 11 3 2 2" xfId="14685" xr:uid="{00000000-0005-0000-0000-0000864E0000}"/>
    <cellStyle name="Normal 2 2 11 3 2 2 2" xfId="27364" xr:uid="{00000000-0005-0000-0000-0000874E0000}"/>
    <cellStyle name="Normal 2 2 11 3 2 3" xfId="19462" xr:uid="{00000000-0005-0000-0000-0000884E0000}"/>
    <cellStyle name="Normal 2 2 11 3 2 4" xfId="32579" xr:uid="{00000000-0005-0000-0000-0000894E0000}"/>
    <cellStyle name="Normal 2 2 11 3 2 5" xfId="35590" xr:uid="{00000000-0005-0000-0000-00008A4E0000}"/>
    <cellStyle name="Normal 2 2 11 3 3" xfId="9120" xr:uid="{00000000-0005-0000-0000-00008B4E0000}"/>
    <cellStyle name="Normal 2 2 11 3 3 2" xfId="15527" xr:uid="{00000000-0005-0000-0000-00008C4E0000}"/>
    <cellStyle name="Normal 2 2 11 3 3 2 2" xfId="28175" xr:uid="{00000000-0005-0000-0000-00008D4E0000}"/>
    <cellStyle name="Normal 2 2 11 3 3 3" xfId="23127" xr:uid="{00000000-0005-0000-0000-00008E4E0000}"/>
    <cellStyle name="Normal 2 2 11 3 4" xfId="7140" xr:uid="{00000000-0005-0000-0000-00008F4E0000}"/>
    <cellStyle name="Normal 2 2 11 3 4 2" xfId="13675" xr:uid="{00000000-0005-0000-0000-0000904E0000}"/>
    <cellStyle name="Normal 2 2 11 3 4 2 2" xfId="26406" xr:uid="{00000000-0005-0000-0000-0000914E0000}"/>
    <cellStyle name="Normal 2 2 11 3 4 3" xfId="21868" xr:uid="{00000000-0005-0000-0000-0000924E0000}"/>
    <cellStyle name="Normal 2 2 11 3 5" xfId="12574" xr:uid="{00000000-0005-0000-0000-0000934E0000}"/>
    <cellStyle name="Normal 2 2 11 3 5 2" xfId="25320" xr:uid="{00000000-0005-0000-0000-0000944E0000}"/>
    <cellStyle name="Normal 2 2 11 3 6" xfId="18078" xr:uid="{00000000-0005-0000-0000-0000954E0000}"/>
    <cellStyle name="Normal 2 2 11 3 7" xfId="31403" xr:uid="{00000000-0005-0000-0000-0000964E0000}"/>
    <cellStyle name="Normal 2 2 11 3 8" xfId="34734" xr:uid="{00000000-0005-0000-0000-0000974E0000}"/>
    <cellStyle name="Normal 2 2 11 4" xfId="4957" xr:uid="{00000000-0005-0000-0000-0000984E0000}"/>
    <cellStyle name="Normal 2 2 11 4 2" xfId="8197" xr:uid="{00000000-0005-0000-0000-0000994E0000}"/>
    <cellStyle name="Normal 2 2 11 4 2 2" xfId="14686" xr:uid="{00000000-0005-0000-0000-00009A4E0000}"/>
    <cellStyle name="Normal 2 2 11 4 2 2 2" xfId="27365" xr:uid="{00000000-0005-0000-0000-00009B4E0000}"/>
    <cellStyle name="Normal 2 2 11 4 2 3" xfId="19463" xr:uid="{00000000-0005-0000-0000-00009C4E0000}"/>
    <cellStyle name="Normal 2 2 11 4 2 4" xfId="32580" xr:uid="{00000000-0005-0000-0000-00009D4E0000}"/>
    <cellStyle name="Normal 2 2 11 4 2 5" xfId="35591" xr:uid="{00000000-0005-0000-0000-00009E4E0000}"/>
    <cellStyle name="Normal 2 2 11 4 3" xfId="9121" xr:uid="{00000000-0005-0000-0000-00009F4E0000}"/>
    <cellStyle name="Normal 2 2 11 4 3 2" xfId="15528" xr:uid="{00000000-0005-0000-0000-0000A04E0000}"/>
    <cellStyle name="Normal 2 2 11 4 3 2 2" xfId="28176" xr:uid="{00000000-0005-0000-0000-0000A14E0000}"/>
    <cellStyle name="Normal 2 2 11 4 3 3" xfId="23128" xr:uid="{00000000-0005-0000-0000-0000A24E0000}"/>
    <cellStyle name="Normal 2 2 11 4 4" xfId="7141" xr:uid="{00000000-0005-0000-0000-0000A34E0000}"/>
    <cellStyle name="Normal 2 2 11 4 4 2" xfId="13676" xr:uid="{00000000-0005-0000-0000-0000A44E0000}"/>
    <cellStyle name="Normal 2 2 11 4 4 2 2" xfId="26407" xr:uid="{00000000-0005-0000-0000-0000A54E0000}"/>
    <cellStyle name="Normal 2 2 11 4 4 3" xfId="21869" xr:uid="{00000000-0005-0000-0000-0000A64E0000}"/>
    <cellStyle name="Normal 2 2 11 4 5" xfId="12575" xr:uid="{00000000-0005-0000-0000-0000A74E0000}"/>
    <cellStyle name="Normal 2 2 11 4 5 2" xfId="25321" xr:uid="{00000000-0005-0000-0000-0000A84E0000}"/>
    <cellStyle name="Normal 2 2 11 4 6" xfId="18079" xr:uid="{00000000-0005-0000-0000-0000A94E0000}"/>
    <cellStyle name="Normal 2 2 11 4 7" xfId="31404" xr:uid="{00000000-0005-0000-0000-0000AA4E0000}"/>
    <cellStyle name="Normal 2 2 11 4 8" xfId="34735" xr:uid="{00000000-0005-0000-0000-0000AB4E0000}"/>
    <cellStyle name="Normal 2 2 11 5" xfId="4958" xr:uid="{00000000-0005-0000-0000-0000AC4E0000}"/>
    <cellStyle name="Normal 2 2 11 5 2" xfId="8198" xr:uid="{00000000-0005-0000-0000-0000AD4E0000}"/>
    <cellStyle name="Normal 2 2 11 5 2 2" xfId="14687" xr:uid="{00000000-0005-0000-0000-0000AE4E0000}"/>
    <cellStyle name="Normal 2 2 11 5 2 2 2" xfId="27366" xr:uid="{00000000-0005-0000-0000-0000AF4E0000}"/>
    <cellStyle name="Normal 2 2 11 5 2 3" xfId="19464" xr:uid="{00000000-0005-0000-0000-0000B04E0000}"/>
    <cellStyle name="Normal 2 2 11 5 2 4" xfId="32581" xr:uid="{00000000-0005-0000-0000-0000B14E0000}"/>
    <cellStyle name="Normal 2 2 11 5 2 5" xfId="35592" xr:uid="{00000000-0005-0000-0000-0000B24E0000}"/>
    <cellStyle name="Normal 2 2 11 5 3" xfId="9122" xr:uid="{00000000-0005-0000-0000-0000B34E0000}"/>
    <cellStyle name="Normal 2 2 11 5 3 2" xfId="15529" xr:uid="{00000000-0005-0000-0000-0000B44E0000}"/>
    <cellStyle name="Normal 2 2 11 5 3 2 2" xfId="28177" xr:uid="{00000000-0005-0000-0000-0000B54E0000}"/>
    <cellStyle name="Normal 2 2 11 5 3 3" xfId="23129" xr:uid="{00000000-0005-0000-0000-0000B64E0000}"/>
    <cellStyle name="Normal 2 2 11 5 4" xfId="7142" xr:uid="{00000000-0005-0000-0000-0000B74E0000}"/>
    <cellStyle name="Normal 2 2 11 5 4 2" xfId="13677" xr:uid="{00000000-0005-0000-0000-0000B84E0000}"/>
    <cellStyle name="Normal 2 2 11 5 4 2 2" xfId="26408" xr:uid="{00000000-0005-0000-0000-0000B94E0000}"/>
    <cellStyle name="Normal 2 2 11 5 4 3" xfId="21870" xr:uid="{00000000-0005-0000-0000-0000BA4E0000}"/>
    <cellStyle name="Normal 2 2 11 5 5" xfId="12576" xr:uid="{00000000-0005-0000-0000-0000BB4E0000}"/>
    <cellStyle name="Normal 2 2 11 5 5 2" xfId="25322" xr:uid="{00000000-0005-0000-0000-0000BC4E0000}"/>
    <cellStyle name="Normal 2 2 11 5 6" xfId="18080" xr:uid="{00000000-0005-0000-0000-0000BD4E0000}"/>
    <cellStyle name="Normal 2 2 11 5 7" xfId="31405" xr:uid="{00000000-0005-0000-0000-0000BE4E0000}"/>
    <cellStyle name="Normal 2 2 11 5 8" xfId="34736" xr:uid="{00000000-0005-0000-0000-0000BF4E0000}"/>
    <cellStyle name="Normal 2 2 11 6" xfId="4959" xr:uid="{00000000-0005-0000-0000-0000C04E0000}"/>
    <cellStyle name="Normal 2 2 11 6 2" xfId="8199" xr:uid="{00000000-0005-0000-0000-0000C14E0000}"/>
    <cellStyle name="Normal 2 2 11 6 2 2" xfId="14688" xr:uid="{00000000-0005-0000-0000-0000C24E0000}"/>
    <cellStyle name="Normal 2 2 11 6 2 2 2" xfId="27367" xr:uid="{00000000-0005-0000-0000-0000C34E0000}"/>
    <cellStyle name="Normal 2 2 11 6 2 3" xfId="19465" xr:uid="{00000000-0005-0000-0000-0000C44E0000}"/>
    <cellStyle name="Normal 2 2 11 6 2 4" xfId="32582" xr:uid="{00000000-0005-0000-0000-0000C54E0000}"/>
    <cellStyle name="Normal 2 2 11 6 2 5" xfId="35593" xr:uid="{00000000-0005-0000-0000-0000C64E0000}"/>
    <cellStyle name="Normal 2 2 11 6 3" xfId="9123" xr:uid="{00000000-0005-0000-0000-0000C74E0000}"/>
    <cellStyle name="Normal 2 2 11 6 3 2" xfId="15530" xr:uid="{00000000-0005-0000-0000-0000C84E0000}"/>
    <cellStyle name="Normal 2 2 11 6 3 2 2" xfId="28178" xr:uid="{00000000-0005-0000-0000-0000C94E0000}"/>
    <cellStyle name="Normal 2 2 11 6 3 3" xfId="23130" xr:uid="{00000000-0005-0000-0000-0000CA4E0000}"/>
    <cellStyle name="Normal 2 2 11 6 4" xfId="7143" xr:uid="{00000000-0005-0000-0000-0000CB4E0000}"/>
    <cellStyle name="Normal 2 2 11 6 4 2" xfId="13678" xr:uid="{00000000-0005-0000-0000-0000CC4E0000}"/>
    <cellStyle name="Normal 2 2 11 6 4 2 2" xfId="26409" xr:uid="{00000000-0005-0000-0000-0000CD4E0000}"/>
    <cellStyle name="Normal 2 2 11 6 4 3" xfId="21871" xr:uid="{00000000-0005-0000-0000-0000CE4E0000}"/>
    <cellStyle name="Normal 2 2 11 6 5" xfId="12577" xr:uid="{00000000-0005-0000-0000-0000CF4E0000}"/>
    <cellStyle name="Normal 2 2 11 6 5 2" xfId="25323" xr:uid="{00000000-0005-0000-0000-0000D04E0000}"/>
    <cellStyle name="Normal 2 2 11 6 6" xfId="18081" xr:uid="{00000000-0005-0000-0000-0000D14E0000}"/>
    <cellStyle name="Normal 2 2 11 6 7" xfId="31406" xr:uid="{00000000-0005-0000-0000-0000D24E0000}"/>
    <cellStyle name="Normal 2 2 11 6 8" xfId="34737" xr:uid="{00000000-0005-0000-0000-0000D34E0000}"/>
    <cellStyle name="Normal 2 2 11 7" xfId="4960" xr:uid="{00000000-0005-0000-0000-0000D44E0000}"/>
    <cellStyle name="Normal 2 2 11 7 2" xfId="8200" xr:uid="{00000000-0005-0000-0000-0000D54E0000}"/>
    <cellStyle name="Normal 2 2 11 7 2 2" xfId="14689" xr:uid="{00000000-0005-0000-0000-0000D64E0000}"/>
    <cellStyle name="Normal 2 2 11 7 2 2 2" xfId="27368" xr:uid="{00000000-0005-0000-0000-0000D74E0000}"/>
    <cellStyle name="Normal 2 2 11 7 2 3" xfId="19466" xr:uid="{00000000-0005-0000-0000-0000D84E0000}"/>
    <cellStyle name="Normal 2 2 11 7 2 4" xfId="32583" xr:uid="{00000000-0005-0000-0000-0000D94E0000}"/>
    <cellStyle name="Normal 2 2 11 7 2 5" xfId="35594" xr:uid="{00000000-0005-0000-0000-0000DA4E0000}"/>
    <cellStyle name="Normal 2 2 11 7 3" xfId="9124" xr:uid="{00000000-0005-0000-0000-0000DB4E0000}"/>
    <cellStyle name="Normal 2 2 11 7 3 2" xfId="15531" xr:uid="{00000000-0005-0000-0000-0000DC4E0000}"/>
    <cellStyle name="Normal 2 2 11 7 3 2 2" xfId="28179" xr:uid="{00000000-0005-0000-0000-0000DD4E0000}"/>
    <cellStyle name="Normal 2 2 11 7 3 3" xfId="23131" xr:uid="{00000000-0005-0000-0000-0000DE4E0000}"/>
    <cellStyle name="Normal 2 2 11 7 4" xfId="7144" xr:uid="{00000000-0005-0000-0000-0000DF4E0000}"/>
    <cellStyle name="Normal 2 2 11 7 4 2" xfId="13679" xr:uid="{00000000-0005-0000-0000-0000E04E0000}"/>
    <cellStyle name="Normal 2 2 11 7 4 2 2" xfId="26410" xr:uid="{00000000-0005-0000-0000-0000E14E0000}"/>
    <cellStyle name="Normal 2 2 11 7 4 3" xfId="21872" xr:uid="{00000000-0005-0000-0000-0000E24E0000}"/>
    <cellStyle name="Normal 2 2 11 7 5" xfId="12578" xr:uid="{00000000-0005-0000-0000-0000E34E0000}"/>
    <cellStyle name="Normal 2 2 11 7 5 2" xfId="25324" xr:uid="{00000000-0005-0000-0000-0000E44E0000}"/>
    <cellStyle name="Normal 2 2 11 7 6" xfId="18082" xr:uid="{00000000-0005-0000-0000-0000E54E0000}"/>
    <cellStyle name="Normal 2 2 11 7 7" xfId="31407" xr:uid="{00000000-0005-0000-0000-0000E64E0000}"/>
    <cellStyle name="Normal 2 2 11 7 8" xfId="34738" xr:uid="{00000000-0005-0000-0000-0000E74E0000}"/>
    <cellStyle name="Normal 2 2 11 8" xfId="4961" xr:uid="{00000000-0005-0000-0000-0000E84E0000}"/>
    <cellStyle name="Normal 2 2 11 8 2" xfId="8201" xr:uid="{00000000-0005-0000-0000-0000E94E0000}"/>
    <cellStyle name="Normal 2 2 11 8 2 2" xfId="14690" xr:uid="{00000000-0005-0000-0000-0000EA4E0000}"/>
    <cellStyle name="Normal 2 2 11 8 2 2 2" xfId="27369" xr:uid="{00000000-0005-0000-0000-0000EB4E0000}"/>
    <cellStyle name="Normal 2 2 11 8 2 3" xfId="19467" xr:uid="{00000000-0005-0000-0000-0000EC4E0000}"/>
    <cellStyle name="Normal 2 2 11 8 2 4" xfId="32584" xr:uid="{00000000-0005-0000-0000-0000ED4E0000}"/>
    <cellStyle name="Normal 2 2 11 8 2 5" xfId="35595" xr:uid="{00000000-0005-0000-0000-0000EE4E0000}"/>
    <cellStyle name="Normal 2 2 11 8 3" xfId="9125" xr:uid="{00000000-0005-0000-0000-0000EF4E0000}"/>
    <cellStyle name="Normal 2 2 11 8 3 2" xfId="15532" xr:uid="{00000000-0005-0000-0000-0000F04E0000}"/>
    <cellStyle name="Normal 2 2 11 8 3 2 2" xfId="28180" xr:uid="{00000000-0005-0000-0000-0000F14E0000}"/>
    <cellStyle name="Normal 2 2 11 8 3 3" xfId="23132" xr:uid="{00000000-0005-0000-0000-0000F24E0000}"/>
    <cellStyle name="Normal 2 2 11 8 4" xfId="7145" xr:uid="{00000000-0005-0000-0000-0000F34E0000}"/>
    <cellStyle name="Normal 2 2 11 8 4 2" xfId="13680" xr:uid="{00000000-0005-0000-0000-0000F44E0000}"/>
    <cellStyle name="Normal 2 2 11 8 4 2 2" xfId="26411" xr:uid="{00000000-0005-0000-0000-0000F54E0000}"/>
    <cellStyle name="Normal 2 2 11 8 4 3" xfId="21873" xr:uid="{00000000-0005-0000-0000-0000F64E0000}"/>
    <cellStyle name="Normal 2 2 11 8 5" xfId="12579" xr:uid="{00000000-0005-0000-0000-0000F74E0000}"/>
    <cellStyle name="Normal 2 2 11 8 5 2" xfId="25325" xr:uid="{00000000-0005-0000-0000-0000F84E0000}"/>
    <cellStyle name="Normal 2 2 11 8 6" xfId="18083" xr:uid="{00000000-0005-0000-0000-0000F94E0000}"/>
    <cellStyle name="Normal 2 2 11 8 7" xfId="31408" xr:uid="{00000000-0005-0000-0000-0000FA4E0000}"/>
    <cellStyle name="Normal 2 2 11 8 8" xfId="34739" xr:uid="{00000000-0005-0000-0000-0000FB4E0000}"/>
    <cellStyle name="Normal 2 2 11 9" xfId="4962" xr:uid="{00000000-0005-0000-0000-0000FC4E0000}"/>
    <cellStyle name="Normal 2 2 11 9 2" xfId="8202" xr:uid="{00000000-0005-0000-0000-0000FD4E0000}"/>
    <cellStyle name="Normal 2 2 11 9 2 2" xfId="14691" xr:uid="{00000000-0005-0000-0000-0000FE4E0000}"/>
    <cellStyle name="Normal 2 2 11 9 2 2 2" xfId="27370" xr:uid="{00000000-0005-0000-0000-0000FF4E0000}"/>
    <cellStyle name="Normal 2 2 11 9 2 3" xfId="19468" xr:uid="{00000000-0005-0000-0000-0000004F0000}"/>
    <cellStyle name="Normal 2 2 11 9 2 4" xfId="32585" xr:uid="{00000000-0005-0000-0000-0000014F0000}"/>
    <cellStyle name="Normal 2 2 11 9 2 5" xfId="35596" xr:uid="{00000000-0005-0000-0000-0000024F0000}"/>
    <cellStyle name="Normal 2 2 11 9 3" xfId="9126" xr:uid="{00000000-0005-0000-0000-0000034F0000}"/>
    <cellStyle name="Normal 2 2 11 9 3 2" xfId="15533" xr:uid="{00000000-0005-0000-0000-0000044F0000}"/>
    <cellStyle name="Normal 2 2 11 9 3 2 2" xfId="28181" xr:uid="{00000000-0005-0000-0000-0000054F0000}"/>
    <cellStyle name="Normal 2 2 11 9 3 3" xfId="23133" xr:uid="{00000000-0005-0000-0000-0000064F0000}"/>
    <cellStyle name="Normal 2 2 11 9 4" xfId="7146" xr:uid="{00000000-0005-0000-0000-0000074F0000}"/>
    <cellStyle name="Normal 2 2 11 9 4 2" xfId="13681" xr:uid="{00000000-0005-0000-0000-0000084F0000}"/>
    <cellStyle name="Normal 2 2 11 9 4 2 2" xfId="26412" xr:uid="{00000000-0005-0000-0000-0000094F0000}"/>
    <cellStyle name="Normal 2 2 11 9 4 3" xfId="21874" xr:uid="{00000000-0005-0000-0000-00000A4F0000}"/>
    <cellStyle name="Normal 2 2 11 9 5" xfId="12580" xr:uid="{00000000-0005-0000-0000-00000B4F0000}"/>
    <cellStyle name="Normal 2 2 11 9 5 2" xfId="25326" xr:uid="{00000000-0005-0000-0000-00000C4F0000}"/>
    <cellStyle name="Normal 2 2 11 9 6" xfId="18084" xr:uid="{00000000-0005-0000-0000-00000D4F0000}"/>
    <cellStyle name="Normal 2 2 11 9 7" xfId="31409" xr:uid="{00000000-0005-0000-0000-00000E4F0000}"/>
    <cellStyle name="Normal 2 2 11 9 8" xfId="34740" xr:uid="{00000000-0005-0000-0000-00000F4F0000}"/>
    <cellStyle name="Normal 2 2 12" xfId="4963" xr:uid="{00000000-0005-0000-0000-0000104F0000}"/>
    <cellStyle name="Normal 2 2 13" xfId="6038" xr:uid="{00000000-0005-0000-0000-0000114F0000}"/>
    <cellStyle name="Normal 2 2 13 2" xfId="18580" xr:uid="{00000000-0005-0000-0000-0000124F0000}"/>
    <cellStyle name="Normal 2 2 14" xfId="4924" xr:uid="{00000000-0005-0000-0000-0000134F0000}"/>
    <cellStyle name="Normal 2 2 14 2" xfId="6137" xr:uid="{00000000-0005-0000-0000-0000144F0000}"/>
    <cellStyle name="Normal 2 2 14 3" xfId="8164" xr:uid="{00000000-0005-0000-0000-0000154F0000}"/>
    <cellStyle name="Normal 2 2 14 3 2" xfId="14653" xr:uid="{00000000-0005-0000-0000-0000164F0000}"/>
    <cellStyle name="Normal 2 2 14 3 2 2" xfId="27332" xr:uid="{00000000-0005-0000-0000-0000174F0000}"/>
    <cellStyle name="Normal 2 2 14 3 3" xfId="22582" xr:uid="{00000000-0005-0000-0000-0000184F0000}"/>
    <cellStyle name="Normal 2 2 14 4" xfId="9088" xr:uid="{00000000-0005-0000-0000-0000194F0000}"/>
    <cellStyle name="Normal 2 2 14 4 2" xfId="15495" xr:uid="{00000000-0005-0000-0000-00001A4F0000}"/>
    <cellStyle name="Normal 2 2 14 4 2 2" xfId="28143" xr:uid="{00000000-0005-0000-0000-00001B4F0000}"/>
    <cellStyle name="Normal 2 2 14 4 3" xfId="23095" xr:uid="{00000000-0005-0000-0000-00001C4F0000}"/>
    <cellStyle name="Normal 2 2 14 5" xfId="7108" xr:uid="{00000000-0005-0000-0000-00001D4F0000}"/>
    <cellStyle name="Normal 2 2 14 5 2" xfId="13643" xr:uid="{00000000-0005-0000-0000-00001E4F0000}"/>
    <cellStyle name="Normal 2 2 14 5 2 2" xfId="26374" xr:uid="{00000000-0005-0000-0000-00001F4F0000}"/>
    <cellStyle name="Normal 2 2 14 5 3" xfId="21836" xr:uid="{00000000-0005-0000-0000-0000204F0000}"/>
    <cellStyle name="Normal 2 2 14 6" xfId="12542" xr:uid="{00000000-0005-0000-0000-0000214F0000}"/>
    <cellStyle name="Normal 2 2 14 6 2" xfId="25288" xr:uid="{00000000-0005-0000-0000-0000224F0000}"/>
    <cellStyle name="Normal 2 2 14 7" xfId="18880" xr:uid="{00000000-0005-0000-0000-0000234F0000}"/>
    <cellStyle name="Normal 2 2 14 8" xfId="21054" xr:uid="{00000000-0005-0000-0000-0000244F0000}"/>
    <cellStyle name="Normal 2 2 15" xfId="2217" xr:uid="{00000000-0005-0000-0000-0000254F0000}"/>
    <cellStyle name="Normal 2 2 15 2" xfId="7799" xr:uid="{00000000-0005-0000-0000-0000264F0000}"/>
    <cellStyle name="Normal 2 2 15 2 2" xfId="14294" xr:uid="{00000000-0005-0000-0000-0000274F0000}"/>
    <cellStyle name="Normal 2 2 15 2 2 2" xfId="27008" xr:uid="{00000000-0005-0000-0000-0000284F0000}"/>
    <cellStyle name="Normal 2 2 15 2 3" xfId="22501" xr:uid="{00000000-0005-0000-0000-0000294F0000}"/>
    <cellStyle name="Normal 2 2 15 3" xfId="8646" xr:uid="{00000000-0005-0000-0000-00002A4F0000}"/>
    <cellStyle name="Normal 2 2 15 3 2" xfId="15131" xr:uid="{00000000-0005-0000-0000-00002B4F0000}"/>
    <cellStyle name="Normal 2 2 15 3 2 2" xfId="27800" xr:uid="{00000000-0005-0000-0000-00002C4F0000}"/>
    <cellStyle name="Normal 2 2 15 3 3" xfId="22714" xr:uid="{00000000-0005-0000-0000-00002D4F0000}"/>
    <cellStyle name="Normal 2 2 15 4" xfId="6439" xr:uid="{00000000-0005-0000-0000-00002E4F0000}"/>
    <cellStyle name="Normal 2 2 15 4 2" xfId="13062" xr:uid="{00000000-0005-0000-0000-00002F4F0000}"/>
    <cellStyle name="Normal 2 2 15 4 2 2" xfId="25808" xr:uid="{00000000-0005-0000-0000-0000304F0000}"/>
    <cellStyle name="Normal 2 2 15 4 3" xfId="21188" xr:uid="{00000000-0005-0000-0000-0000314F0000}"/>
    <cellStyle name="Normal 2 2 15 5" xfId="12050" xr:uid="{00000000-0005-0000-0000-0000324F0000}"/>
    <cellStyle name="Normal 2 2 15 5 2" xfId="24795" xr:uid="{00000000-0005-0000-0000-0000334F0000}"/>
    <cellStyle name="Normal 2 2 15 6" xfId="18929" xr:uid="{00000000-0005-0000-0000-0000344F0000}"/>
    <cellStyle name="Normal 2 2 15 7" xfId="20920" xr:uid="{00000000-0005-0000-0000-0000354F0000}"/>
    <cellStyle name="Normal 2 2 16" xfId="18046" xr:uid="{00000000-0005-0000-0000-0000364F0000}"/>
    <cellStyle name="Normal 2 2 16 2" xfId="19430" xr:uid="{00000000-0005-0000-0000-0000374F0000}"/>
    <cellStyle name="Normal 2 2 16 2 2" xfId="32547" xr:uid="{00000000-0005-0000-0000-0000384F0000}"/>
    <cellStyle name="Normal 2 2 16 2 3" xfId="35558" xr:uid="{00000000-0005-0000-0000-0000394F0000}"/>
    <cellStyle name="Normal 2 2 16 3" xfId="31371" xr:uid="{00000000-0005-0000-0000-00003A4F0000}"/>
    <cellStyle name="Normal 2 2 16 4" xfId="34702" xr:uid="{00000000-0005-0000-0000-00003B4F0000}"/>
    <cellStyle name="Normal 2 2 17" xfId="37196" xr:uid="{00000000-0005-0000-0000-00003C4F0000}"/>
    <cellStyle name="Normal 2 2 18" xfId="38126" xr:uid="{00000000-0005-0000-0000-00003D4F0000}"/>
    <cellStyle name="Normal 2 2 2" xfId="296" xr:uid="{00000000-0005-0000-0000-00003E4F0000}"/>
    <cellStyle name="Normal 2 2 2 10" xfId="4965" xr:uid="{00000000-0005-0000-0000-00003F4F0000}"/>
    <cellStyle name="Normal 2 2 2 10 2" xfId="8203" xr:uid="{00000000-0005-0000-0000-0000404F0000}"/>
    <cellStyle name="Normal 2 2 2 10 2 2" xfId="14692" xr:uid="{00000000-0005-0000-0000-0000414F0000}"/>
    <cellStyle name="Normal 2 2 2 10 2 2 2" xfId="27371" xr:uid="{00000000-0005-0000-0000-0000424F0000}"/>
    <cellStyle name="Normal 2 2 2 10 2 3" xfId="19469" xr:uid="{00000000-0005-0000-0000-0000434F0000}"/>
    <cellStyle name="Normal 2 2 2 10 2 4" xfId="32586" xr:uid="{00000000-0005-0000-0000-0000444F0000}"/>
    <cellStyle name="Normal 2 2 2 10 2 5" xfId="35597" xr:uid="{00000000-0005-0000-0000-0000454F0000}"/>
    <cellStyle name="Normal 2 2 2 10 3" xfId="9127" xr:uid="{00000000-0005-0000-0000-0000464F0000}"/>
    <cellStyle name="Normal 2 2 2 10 3 2" xfId="15534" xr:uid="{00000000-0005-0000-0000-0000474F0000}"/>
    <cellStyle name="Normal 2 2 2 10 3 2 2" xfId="28182" xr:uid="{00000000-0005-0000-0000-0000484F0000}"/>
    <cellStyle name="Normal 2 2 2 10 3 3" xfId="23134" xr:uid="{00000000-0005-0000-0000-0000494F0000}"/>
    <cellStyle name="Normal 2 2 2 10 4" xfId="7149" xr:uid="{00000000-0005-0000-0000-00004A4F0000}"/>
    <cellStyle name="Normal 2 2 2 10 4 2" xfId="13684" xr:uid="{00000000-0005-0000-0000-00004B4F0000}"/>
    <cellStyle name="Normal 2 2 2 10 4 2 2" xfId="26415" xr:uid="{00000000-0005-0000-0000-00004C4F0000}"/>
    <cellStyle name="Normal 2 2 2 10 4 3" xfId="21877" xr:uid="{00000000-0005-0000-0000-00004D4F0000}"/>
    <cellStyle name="Normal 2 2 2 10 5" xfId="12582" xr:uid="{00000000-0005-0000-0000-00004E4F0000}"/>
    <cellStyle name="Normal 2 2 2 10 5 2" xfId="25328" xr:uid="{00000000-0005-0000-0000-00004F4F0000}"/>
    <cellStyle name="Normal 2 2 2 10 6" xfId="18086" xr:uid="{00000000-0005-0000-0000-0000504F0000}"/>
    <cellStyle name="Normal 2 2 2 10 7" xfId="31410" xr:uid="{00000000-0005-0000-0000-0000514F0000}"/>
    <cellStyle name="Normal 2 2 2 10 8" xfId="34741" xr:uid="{00000000-0005-0000-0000-0000524F0000}"/>
    <cellStyle name="Normal 2 2 2 11" xfId="4966" xr:uid="{00000000-0005-0000-0000-0000534F0000}"/>
    <cellStyle name="Normal 2 2 2 11 2" xfId="8204" xr:uid="{00000000-0005-0000-0000-0000544F0000}"/>
    <cellStyle name="Normal 2 2 2 11 2 2" xfId="14693" xr:uid="{00000000-0005-0000-0000-0000554F0000}"/>
    <cellStyle name="Normal 2 2 2 11 2 2 2" xfId="27372" xr:uid="{00000000-0005-0000-0000-0000564F0000}"/>
    <cellStyle name="Normal 2 2 2 11 2 3" xfId="19470" xr:uid="{00000000-0005-0000-0000-0000574F0000}"/>
    <cellStyle name="Normal 2 2 2 11 2 4" xfId="32587" xr:uid="{00000000-0005-0000-0000-0000584F0000}"/>
    <cellStyle name="Normal 2 2 2 11 2 5" xfId="35598" xr:uid="{00000000-0005-0000-0000-0000594F0000}"/>
    <cellStyle name="Normal 2 2 2 11 3" xfId="9128" xr:uid="{00000000-0005-0000-0000-00005A4F0000}"/>
    <cellStyle name="Normal 2 2 2 11 3 2" xfId="15535" xr:uid="{00000000-0005-0000-0000-00005B4F0000}"/>
    <cellStyle name="Normal 2 2 2 11 3 2 2" xfId="28183" xr:uid="{00000000-0005-0000-0000-00005C4F0000}"/>
    <cellStyle name="Normal 2 2 2 11 3 3" xfId="23135" xr:uid="{00000000-0005-0000-0000-00005D4F0000}"/>
    <cellStyle name="Normal 2 2 2 11 4" xfId="7150" xr:uid="{00000000-0005-0000-0000-00005E4F0000}"/>
    <cellStyle name="Normal 2 2 2 11 4 2" xfId="13685" xr:uid="{00000000-0005-0000-0000-00005F4F0000}"/>
    <cellStyle name="Normal 2 2 2 11 4 2 2" xfId="26416" xr:uid="{00000000-0005-0000-0000-0000604F0000}"/>
    <cellStyle name="Normal 2 2 2 11 4 3" xfId="21878" xr:uid="{00000000-0005-0000-0000-0000614F0000}"/>
    <cellStyle name="Normal 2 2 2 11 5" xfId="12583" xr:uid="{00000000-0005-0000-0000-0000624F0000}"/>
    <cellStyle name="Normal 2 2 2 11 5 2" xfId="25329" xr:uid="{00000000-0005-0000-0000-0000634F0000}"/>
    <cellStyle name="Normal 2 2 2 11 6" xfId="18087" xr:uid="{00000000-0005-0000-0000-0000644F0000}"/>
    <cellStyle name="Normal 2 2 2 11 7" xfId="31411" xr:uid="{00000000-0005-0000-0000-0000654F0000}"/>
    <cellStyle name="Normal 2 2 2 11 8" xfId="34742" xr:uid="{00000000-0005-0000-0000-0000664F0000}"/>
    <cellStyle name="Normal 2 2 2 12" xfId="4967" xr:uid="{00000000-0005-0000-0000-0000674F0000}"/>
    <cellStyle name="Normal 2 2 2 12 2" xfId="8205" xr:uid="{00000000-0005-0000-0000-0000684F0000}"/>
    <cellStyle name="Normal 2 2 2 12 2 2" xfId="14694" xr:uid="{00000000-0005-0000-0000-0000694F0000}"/>
    <cellStyle name="Normal 2 2 2 12 2 2 2" xfId="27373" xr:uid="{00000000-0005-0000-0000-00006A4F0000}"/>
    <cellStyle name="Normal 2 2 2 12 2 3" xfId="19471" xr:uid="{00000000-0005-0000-0000-00006B4F0000}"/>
    <cellStyle name="Normal 2 2 2 12 2 4" xfId="32588" xr:uid="{00000000-0005-0000-0000-00006C4F0000}"/>
    <cellStyle name="Normal 2 2 2 12 2 5" xfId="35599" xr:uid="{00000000-0005-0000-0000-00006D4F0000}"/>
    <cellStyle name="Normal 2 2 2 12 3" xfId="9129" xr:uid="{00000000-0005-0000-0000-00006E4F0000}"/>
    <cellStyle name="Normal 2 2 2 12 3 2" xfId="15536" xr:uid="{00000000-0005-0000-0000-00006F4F0000}"/>
    <cellStyle name="Normal 2 2 2 12 3 2 2" xfId="28184" xr:uid="{00000000-0005-0000-0000-0000704F0000}"/>
    <cellStyle name="Normal 2 2 2 12 3 3" xfId="23136" xr:uid="{00000000-0005-0000-0000-0000714F0000}"/>
    <cellStyle name="Normal 2 2 2 12 4" xfId="7151" xr:uid="{00000000-0005-0000-0000-0000724F0000}"/>
    <cellStyle name="Normal 2 2 2 12 4 2" xfId="13686" xr:uid="{00000000-0005-0000-0000-0000734F0000}"/>
    <cellStyle name="Normal 2 2 2 12 4 2 2" xfId="26417" xr:uid="{00000000-0005-0000-0000-0000744F0000}"/>
    <cellStyle name="Normal 2 2 2 12 4 3" xfId="21879" xr:uid="{00000000-0005-0000-0000-0000754F0000}"/>
    <cellStyle name="Normal 2 2 2 12 5" xfId="12584" xr:uid="{00000000-0005-0000-0000-0000764F0000}"/>
    <cellStyle name="Normal 2 2 2 12 5 2" xfId="25330" xr:uid="{00000000-0005-0000-0000-0000774F0000}"/>
    <cellStyle name="Normal 2 2 2 12 6" xfId="18088" xr:uid="{00000000-0005-0000-0000-0000784F0000}"/>
    <cellStyle name="Normal 2 2 2 12 7" xfId="31412" xr:uid="{00000000-0005-0000-0000-0000794F0000}"/>
    <cellStyle name="Normal 2 2 2 12 8" xfId="34743" xr:uid="{00000000-0005-0000-0000-00007A4F0000}"/>
    <cellStyle name="Normal 2 2 2 13" xfId="4968" xr:uid="{00000000-0005-0000-0000-00007B4F0000}"/>
    <cellStyle name="Normal 2 2 2 13 2" xfId="8206" xr:uid="{00000000-0005-0000-0000-00007C4F0000}"/>
    <cellStyle name="Normal 2 2 2 13 2 2" xfId="14695" xr:uid="{00000000-0005-0000-0000-00007D4F0000}"/>
    <cellStyle name="Normal 2 2 2 13 2 2 2" xfId="27374" xr:uid="{00000000-0005-0000-0000-00007E4F0000}"/>
    <cellStyle name="Normal 2 2 2 13 2 3" xfId="19472" xr:uid="{00000000-0005-0000-0000-00007F4F0000}"/>
    <cellStyle name="Normal 2 2 2 13 2 4" xfId="32589" xr:uid="{00000000-0005-0000-0000-0000804F0000}"/>
    <cellStyle name="Normal 2 2 2 13 2 5" xfId="35600" xr:uid="{00000000-0005-0000-0000-0000814F0000}"/>
    <cellStyle name="Normal 2 2 2 13 3" xfId="9130" xr:uid="{00000000-0005-0000-0000-0000824F0000}"/>
    <cellStyle name="Normal 2 2 2 13 3 2" xfId="15537" xr:uid="{00000000-0005-0000-0000-0000834F0000}"/>
    <cellStyle name="Normal 2 2 2 13 3 2 2" xfId="28185" xr:uid="{00000000-0005-0000-0000-0000844F0000}"/>
    <cellStyle name="Normal 2 2 2 13 3 3" xfId="23137" xr:uid="{00000000-0005-0000-0000-0000854F0000}"/>
    <cellStyle name="Normal 2 2 2 13 4" xfId="7152" xr:uid="{00000000-0005-0000-0000-0000864F0000}"/>
    <cellStyle name="Normal 2 2 2 13 4 2" xfId="13687" xr:uid="{00000000-0005-0000-0000-0000874F0000}"/>
    <cellStyle name="Normal 2 2 2 13 4 2 2" xfId="26418" xr:uid="{00000000-0005-0000-0000-0000884F0000}"/>
    <cellStyle name="Normal 2 2 2 13 4 3" xfId="21880" xr:uid="{00000000-0005-0000-0000-0000894F0000}"/>
    <cellStyle name="Normal 2 2 2 13 5" xfId="12585" xr:uid="{00000000-0005-0000-0000-00008A4F0000}"/>
    <cellStyle name="Normal 2 2 2 13 5 2" xfId="25331" xr:uid="{00000000-0005-0000-0000-00008B4F0000}"/>
    <cellStyle name="Normal 2 2 2 13 6" xfId="18089" xr:uid="{00000000-0005-0000-0000-00008C4F0000}"/>
    <cellStyle name="Normal 2 2 2 13 7" xfId="31413" xr:uid="{00000000-0005-0000-0000-00008D4F0000}"/>
    <cellStyle name="Normal 2 2 2 13 8" xfId="34744" xr:uid="{00000000-0005-0000-0000-00008E4F0000}"/>
    <cellStyle name="Normal 2 2 2 14" xfId="4969" xr:uid="{00000000-0005-0000-0000-00008F4F0000}"/>
    <cellStyle name="Normal 2 2 2 14 2" xfId="8207" xr:uid="{00000000-0005-0000-0000-0000904F0000}"/>
    <cellStyle name="Normal 2 2 2 14 2 2" xfId="14696" xr:uid="{00000000-0005-0000-0000-0000914F0000}"/>
    <cellStyle name="Normal 2 2 2 14 2 2 2" xfId="27375" xr:uid="{00000000-0005-0000-0000-0000924F0000}"/>
    <cellStyle name="Normal 2 2 2 14 2 3" xfId="19473" xr:uid="{00000000-0005-0000-0000-0000934F0000}"/>
    <cellStyle name="Normal 2 2 2 14 2 4" xfId="32590" xr:uid="{00000000-0005-0000-0000-0000944F0000}"/>
    <cellStyle name="Normal 2 2 2 14 2 5" xfId="35601" xr:uid="{00000000-0005-0000-0000-0000954F0000}"/>
    <cellStyle name="Normal 2 2 2 14 3" xfId="9131" xr:uid="{00000000-0005-0000-0000-0000964F0000}"/>
    <cellStyle name="Normal 2 2 2 14 3 2" xfId="15538" xr:uid="{00000000-0005-0000-0000-0000974F0000}"/>
    <cellStyle name="Normal 2 2 2 14 3 2 2" xfId="28186" xr:uid="{00000000-0005-0000-0000-0000984F0000}"/>
    <cellStyle name="Normal 2 2 2 14 3 3" xfId="23138" xr:uid="{00000000-0005-0000-0000-0000994F0000}"/>
    <cellStyle name="Normal 2 2 2 14 4" xfId="7153" xr:uid="{00000000-0005-0000-0000-00009A4F0000}"/>
    <cellStyle name="Normal 2 2 2 14 4 2" xfId="13688" xr:uid="{00000000-0005-0000-0000-00009B4F0000}"/>
    <cellStyle name="Normal 2 2 2 14 4 2 2" xfId="26419" xr:uid="{00000000-0005-0000-0000-00009C4F0000}"/>
    <cellStyle name="Normal 2 2 2 14 4 3" xfId="21881" xr:uid="{00000000-0005-0000-0000-00009D4F0000}"/>
    <cellStyle name="Normal 2 2 2 14 5" xfId="12586" xr:uid="{00000000-0005-0000-0000-00009E4F0000}"/>
    <cellStyle name="Normal 2 2 2 14 5 2" xfId="25332" xr:uid="{00000000-0005-0000-0000-00009F4F0000}"/>
    <cellStyle name="Normal 2 2 2 14 6" xfId="18090" xr:uid="{00000000-0005-0000-0000-0000A04F0000}"/>
    <cellStyle name="Normal 2 2 2 14 7" xfId="31414" xr:uid="{00000000-0005-0000-0000-0000A14F0000}"/>
    <cellStyle name="Normal 2 2 2 14 8" xfId="34745" xr:uid="{00000000-0005-0000-0000-0000A24F0000}"/>
    <cellStyle name="Normal 2 2 2 15" xfId="4970" xr:uid="{00000000-0005-0000-0000-0000A34F0000}"/>
    <cellStyle name="Normal 2 2 2 15 2" xfId="8208" xr:uid="{00000000-0005-0000-0000-0000A44F0000}"/>
    <cellStyle name="Normal 2 2 2 15 2 2" xfId="14697" xr:uid="{00000000-0005-0000-0000-0000A54F0000}"/>
    <cellStyle name="Normal 2 2 2 15 2 2 2" xfId="27376" xr:uid="{00000000-0005-0000-0000-0000A64F0000}"/>
    <cellStyle name="Normal 2 2 2 15 2 3" xfId="19474" xr:uid="{00000000-0005-0000-0000-0000A74F0000}"/>
    <cellStyle name="Normal 2 2 2 15 2 4" xfId="32591" xr:uid="{00000000-0005-0000-0000-0000A84F0000}"/>
    <cellStyle name="Normal 2 2 2 15 2 5" xfId="35602" xr:uid="{00000000-0005-0000-0000-0000A94F0000}"/>
    <cellStyle name="Normal 2 2 2 15 3" xfId="9132" xr:uid="{00000000-0005-0000-0000-0000AA4F0000}"/>
    <cellStyle name="Normal 2 2 2 15 3 2" xfId="15539" xr:uid="{00000000-0005-0000-0000-0000AB4F0000}"/>
    <cellStyle name="Normal 2 2 2 15 3 2 2" xfId="28187" xr:uid="{00000000-0005-0000-0000-0000AC4F0000}"/>
    <cellStyle name="Normal 2 2 2 15 3 3" xfId="23139" xr:uid="{00000000-0005-0000-0000-0000AD4F0000}"/>
    <cellStyle name="Normal 2 2 2 15 4" xfId="7154" xr:uid="{00000000-0005-0000-0000-0000AE4F0000}"/>
    <cellStyle name="Normal 2 2 2 15 4 2" xfId="13689" xr:uid="{00000000-0005-0000-0000-0000AF4F0000}"/>
    <cellStyle name="Normal 2 2 2 15 4 2 2" xfId="26420" xr:uid="{00000000-0005-0000-0000-0000B04F0000}"/>
    <cellStyle name="Normal 2 2 2 15 4 3" xfId="21882" xr:uid="{00000000-0005-0000-0000-0000B14F0000}"/>
    <cellStyle name="Normal 2 2 2 15 5" xfId="12587" xr:uid="{00000000-0005-0000-0000-0000B24F0000}"/>
    <cellStyle name="Normal 2 2 2 15 5 2" xfId="25333" xr:uid="{00000000-0005-0000-0000-0000B34F0000}"/>
    <cellStyle name="Normal 2 2 2 15 6" xfId="18091" xr:uid="{00000000-0005-0000-0000-0000B44F0000}"/>
    <cellStyle name="Normal 2 2 2 15 7" xfId="31415" xr:uid="{00000000-0005-0000-0000-0000B54F0000}"/>
    <cellStyle name="Normal 2 2 2 15 8" xfId="34746" xr:uid="{00000000-0005-0000-0000-0000B64F0000}"/>
    <cellStyle name="Normal 2 2 2 16" xfId="4971" xr:uid="{00000000-0005-0000-0000-0000B74F0000}"/>
    <cellStyle name="Normal 2 2 2 16 2" xfId="8209" xr:uid="{00000000-0005-0000-0000-0000B84F0000}"/>
    <cellStyle name="Normal 2 2 2 16 2 2" xfId="14698" xr:uid="{00000000-0005-0000-0000-0000B94F0000}"/>
    <cellStyle name="Normal 2 2 2 16 2 2 2" xfId="27377" xr:uid="{00000000-0005-0000-0000-0000BA4F0000}"/>
    <cellStyle name="Normal 2 2 2 16 2 3" xfId="19475" xr:uid="{00000000-0005-0000-0000-0000BB4F0000}"/>
    <cellStyle name="Normal 2 2 2 16 2 4" xfId="32592" xr:uid="{00000000-0005-0000-0000-0000BC4F0000}"/>
    <cellStyle name="Normal 2 2 2 16 2 5" xfId="35603" xr:uid="{00000000-0005-0000-0000-0000BD4F0000}"/>
    <cellStyle name="Normal 2 2 2 16 3" xfId="9133" xr:uid="{00000000-0005-0000-0000-0000BE4F0000}"/>
    <cellStyle name="Normal 2 2 2 16 3 2" xfId="15540" xr:uid="{00000000-0005-0000-0000-0000BF4F0000}"/>
    <cellStyle name="Normal 2 2 2 16 3 2 2" xfId="28188" xr:uid="{00000000-0005-0000-0000-0000C04F0000}"/>
    <cellStyle name="Normal 2 2 2 16 3 3" xfId="23140" xr:uid="{00000000-0005-0000-0000-0000C14F0000}"/>
    <cellStyle name="Normal 2 2 2 16 4" xfId="7155" xr:uid="{00000000-0005-0000-0000-0000C24F0000}"/>
    <cellStyle name="Normal 2 2 2 16 4 2" xfId="13690" xr:uid="{00000000-0005-0000-0000-0000C34F0000}"/>
    <cellStyle name="Normal 2 2 2 16 4 2 2" xfId="26421" xr:uid="{00000000-0005-0000-0000-0000C44F0000}"/>
    <cellStyle name="Normal 2 2 2 16 4 3" xfId="21883" xr:uid="{00000000-0005-0000-0000-0000C54F0000}"/>
    <cellStyle name="Normal 2 2 2 16 5" xfId="12588" xr:uid="{00000000-0005-0000-0000-0000C64F0000}"/>
    <cellStyle name="Normal 2 2 2 16 5 2" xfId="25334" xr:uid="{00000000-0005-0000-0000-0000C74F0000}"/>
    <cellStyle name="Normal 2 2 2 16 6" xfId="18092" xr:uid="{00000000-0005-0000-0000-0000C84F0000}"/>
    <cellStyle name="Normal 2 2 2 16 7" xfId="31416" xr:uid="{00000000-0005-0000-0000-0000C94F0000}"/>
    <cellStyle name="Normal 2 2 2 16 8" xfId="34747" xr:uid="{00000000-0005-0000-0000-0000CA4F0000}"/>
    <cellStyle name="Normal 2 2 2 17" xfId="4972" xr:uid="{00000000-0005-0000-0000-0000CB4F0000}"/>
    <cellStyle name="Normal 2 2 2 17 2" xfId="8210" xr:uid="{00000000-0005-0000-0000-0000CC4F0000}"/>
    <cellStyle name="Normal 2 2 2 17 2 2" xfId="14699" xr:uid="{00000000-0005-0000-0000-0000CD4F0000}"/>
    <cellStyle name="Normal 2 2 2 17 2 2 2" xfId="27378" xr:uid="{00000000-0005-0000-0000-0000CE4F0000}"/>
    <cellStyle name="Normal 2 2 2 17 2 3" xfId="19476" xr:uid="{00000000-0005-0000-0000-0000CF4F0000}"/>
    <cellStyle name="Normal 2 2 2 17 2 4" xfId="32593" xr:uid="{00000000-0005-0000-0000-0000D04F0000}"/>
    <cellStyle name="Normal 2 2 2 17 2 5" xfId="35604" xr:uid="{00000000-0005-0000-0000-0000D14F0000}"/>
    <cellStyle name="Normal 2 2 2 17 3" xfId="9134" xr:uid="{00000000-0005-0000-0000-0000D24F0000}"/>
    <cellStyle name="Normal 2 2 2 17 3 2" xfId="15541" xr:uid="{00000000-0005-0000-0000-0000D34F0000}"/>
    <cellStyle name="Normal 2 2 2 17 3 2 2" xfId="28189" xr:uid="{00000000-0005-0000-0000-0000D44F0000}"/>
    <cellStyle name="Normal 2 2 2 17 3 3" xfId="23141" xr:uid="{00000000-0005-0000-0000-0000D54F0000}"/>
    <cellStyle name="Normal 2 2 2 17 4" xfId="7156" xr:uid="{00000000-0005-0000-0000-0000D64F0000}"/>
    <cellStyle name="Normal 2 2 2 17 4 2" xfId="13691" xr:uid="{00000000-0005-0000-0000-0000D74F0000}"/>
    <cellStyle name="Normal 2 2 2 17 4 2 2" xfId="26422" xr:uid="{00000000-0005-0000-0000-0000D84F0000}"/>
    <cellStyle name="Normal 2 2 2 17 4 3" xfId="21884" xr:uid="{00000000-0005-0000-0000-0000D94F0000}"/>
    <cellStyle name="Normal 2 2 2 17 5" xfId="12589" xr:uid="{00000000-0005-0000-0000-0000DA4F0000}"/>
    <cellStyle name="Normal 2 2 2 17 5 2" xfId="25335" xr:uid="{00000000-0005-0000-0000-0000DB4F0000}"/>
    <cellStyle name="Normal 2 2 2 17 6" xfId="18093" xr:uid="{00000000-0005-0000-0000-0000DC4F0000}"/>
    <cellStyle name="Normal 2 2 2 17 7" xfId="31417" xr:uid="{00000000-0005-0000-0000-0000DD4F0000}"/>
    <cellStyle name="Normal 2 2 2 17 8" xfId="34748" xr:uid="{00000000-0005-0000-0000-0000DE4F0000}"/>
    <cellStyle name="Normal 2 2 2 18" xfId="4973" xr:uid="{00000000-0005-0000-0000-0000DF4F0000}"/>
    <cellStyle name="Normal 2 2 2 18 2" xfId="8211" xr:uid="{00000000-0005-0000-0000-0000E04F0000}"/>
    <cellStyle name="Normal 2 2 2 18 2 2" xfId="14700" xr:uid="{00000000-0005-0000-0000-0000E14F0000}"/>
    <cellStyle name="Normal 2 2 2 18 2 2 2" xfId="27379" xr:uid="{00000000-0005-0000-0000-0000E24F0000}"/>
    <cellStyle name="Normal 2 2 2 18 2 3" xfId="19477" xr:uid="{00000000-0005-0000-0000-0000E34F0000}"/>
    <cellStyle name="Normal 2 2 2 18 2 4" xfId="32594" xr:uid="{00000000-0005-0000-0000-0000E44F0000}"/>
    <cellStyle name="Normal 2 2 2 18 2 5" xfId="35605" xr:uid="{00000000-0005-0000-0000-0000E54F0000}"/>
    <cellStyle name="Normal 2 2 2 18 3" xfId="9135" xr:uid="{00000000-0005-0000-0000-0000E64F0000}"/>
    <cellStyle name="Normal 2 2 2 18 3 2" xfId="15542" xr:uid="{00000000-0005-0000-0000-0000E74F0000}"/>
    <cellStyle name="Normal 2 2 2 18 3 2 2" xfId="28190" xr:uid="{00000000-0005-0000-0000-0000E84F0000}"/>
    <cellStyle name="Normal 2 2 2 18 3 3" xfId="23142" xr:uid="{00000000-0005-0000-0000-0000E94F0000}"/>
    <cellStyle name="Normal 2 2 2 18 4" xfId="7157" xr:uid="{00000000-0005-0000-0000-0000EA4F0000}"/>
    <cellStyle name="Normal 2 2 2 18 4 2" xfId="13692" xr:uid="{00000000-0005-0000-0000-0000EB4F0000}"/>
    <cellStyle name="Normal 2 2 2 18 4 2 2" xfId="26423" xr:uid="{00000000-0005-0000-0000-0000EC4F0000}"/>
    <cellStyle name="Normal 2 2 2 18 4 3" xfId="21885" xr:uid="{00000000-0005-0000-0000-0000ED4F0000}"/>
    <cellStyle name="Normal 2 2 2 18 5" xfId="12590" xr:uid="{00000000-0005-0000-0000-0000EE4F0000}"/>
    <cellStyle name="Normal 2 2 2 18 5 2" xfId="25336" xr:uid="{00000000-0005-0000-0000-0000EF4F0000}"/>
    <cellStyle name="Normal 2 2 2 18 6" xfId="18094" xr:uid="{00000000-0005-0000-0000-0000F04F0000}"/>
    <cellStyle name="Normal 2 2 2 18 7" xfId="31418" xr:uid="{00000000-0005-0000-0000-0000F14F0000}"/>
    <cellStyle name="Normal 2 2 2 18 8" xfId="34749" xr:uid="{00000000-0005-0000-0000-0000F24F0000}"/>
    <cellStyle name="Normal 2 2 2 19" xfId="4974" xr:uid="{00000000-0005-0000-0000-0000F34F0000}"/>
    <cellStyle name="Normal 2 2 2 19 2" xfId="8212" xr:uid="{00000000-0005-0000-0000-0000F44F0000}"/>
    <cellStyle name="Normal 2 2 2 19 2 2" xfId="14701" xr:uid="{00000000-0005-0000-0000-0000F54F0000}"/>
    <cellStyle name="Normal 2 2 2 19 2 2 2" xfId="27380" xr:uid="{00000000-0005-0000-0000-0000F64F0000}"/>
    <cellStyle name="Normal 2 2 2 19 2 3" xfId="19478" xr:uid="{00000000-0005-0000-0000-0000F74F0000}"/>
    <cellStyle name="Normal 2 2 2 19 2 4" xfId="32595" xr:uid="{00000000-0005-0000-0000-0000F84F0000}"/>
    <cellStyle name="Normal 2 2 2 19 2 5" xfId="35606" xr:uid="{00000000-0005-0000-0000-0000F94F0000}"/>
    <cellStyle name="Normal 2 2 2 19 3" xfId="9136" xr:uid="{00000000-0005-0000-0000-0000FA4F0000}"/>
    <cellStyle name="Normal 2 2 2 19 3 2" xfId="15543" xr:uid="{00000000-0005-0000-0000-0000FB4F0000}"/>
    <cellStyle name="Normal 2 2 2 19 3 2 2" xfId="28191" xr:uid="{00000000-0005-0000-0000-0000FC4F0000}"/>
    <cellStyle name="Normal 2 2 2 19 3 3" xfId="23143" xr:uid="{00000000-0005-0000-0000-0000FD4F0000}"/>
    <cellStyle name="Normal 2 2 2 19 4" xfId="7158" xr:uid="{00000000-0005-0000-0000-0000FE4F0000}"/>
    <cellStyle name="Normal 2 2 2 19 4 2" xfId="13693" xr:uid="{00000000-0005-0000-0000-0000FF4F0000}"/>
    <cellStyle name="Normal 2 2 2 19 4 2 2" xfId="26424" xr:uid="{00000000-0005-0000-0000-000000500000}"/>
    <cellStyle name="Normal 2 2 2 19 4 3" xfId="21886" xr:uid="{00000000-0005-0000-0000-000001500000}"/>
    <cellStyle name="Normal 2 2 2 19 5" xfId="12591" xr:uid="{00000000-0005-0000-0000-000002500000}"/>
    <cellStyle name="Normal 2 2 2 19 5 2" xfId="25337" xr:uid="{00000000-0005-0000-0000-000003500000}"/>
    <cellStyle name="Normal 2 2 2 19 6" xfId="18095" xr:uid="{00000000-0005-0000-0000-000004500000}"/>
    <cellStyle name="Normal 2 2 2 19 7" xfId="31419" xr:uid="{00000000-0005-0000-0000-000005500000}"/>
    <cellStyle name="Normal 2 2 2 19 8" xfId="34750" xr:uid="{00000000-0005-0000-0000-000006500000}"/>
    <cellStyle name="Normal 2 2 2 2" xfId="782" xr:uid="{00000000-0005-0000-0000-000007500000}"/>
    <cellStyle name="Normal 2 2 2 2 2" xfId="1681" xr:uid="{00000000-0005-0000-0000-000008500000}"/>
    <cellStyle name="Normal 2 2 2 2 2 10" xfId="4977" xr:uid="{00000000-0005-0000-0000-000009500000}"/>
    <cellStyle name="Normal 2 2 2 2 2 11" xfId="4978" xr:uid="{00000000-0005-0000-0000-00000A500000}"/>
    <cellStyle name="Normal 2 2 2 2 2 12" xfId="4979" xr:uid="{00000000-0005-0000-0000-00000B500000}"/>
    <cellStyle name="Normal 2 2 2 2 2 13" xfId="4980" xr:uid="{00000000-0005-0000-0000-00000C500000}"/>
    <cellStyle name="Normal 2 2 2 2 2 14" xfId="4981" xr:uid="{00000000-0005-0000-0000-00000D500000}"/>
    <cellStyle name="Normal 2 2 2 2 2 15" xfId="4982" xr:uid="{00000000-0005-0000-0000-00000E500000}"/>
    <cellStyle name="Normal 2 2 2 2 2 16" xfId="4983" xr:uid="{00000000-0005-0000-0000-00000F500000}"/>
    <cellStyle name="Normal 2 2 2 2 2 17" xfId="4984" xr:uid="{00000000-0005-0000-0000-000010500000}"/>
    <cellStyle name="Normal 2 2 2 2 2 18" xfId="4985" xr:uid="{00000000-0005-0000-0000-000011500000}"/>
    <cellStyle name="Normal 2 2 2 2 2 19" xfId="4986" xr:uid="{00000000-0005-0000-0000-000012500000}"/>
    <cellStyle name="Normal 2 2 2 2 2 2" xfId="4987" xr:uid="{00000000-0005-0000-0000-000013500000}"/>
    <cellStyle name="Normal 2 2 2 2 2 20" xfId="4976" xr:uid="{00000000-0005-0000-0000-000014500000}"/>
    <cellStyle name="Normal 2 2 2 2 2 20 2" xfId="18819" xr:uid="{00000000-0005-0000-0000-000015500000}"/>
    <cellStyle name="Normal 2 2 2 2 2 21" xfId="18097" xr:uid="{00000000-0005-0000-0000-000016500000}"/>
    <cellStyle name="Normal 2 2 2 2 2 22" xfId="2896" xr:uid="{00000000-0005-0000-0000-000017500000}"/>
    <cellStyle name="Normal 2 2 2 2 2 3" xfId="4988" xr:uid="{00000000-0005-0000-0000-000018500000}"/>
    <cellStyle name="Normal 2 2 2 2 2 4" xfId="4989" xr:uid="{00000000-0005-0000-0000-000019500000}"/>
    <cellStyle name="Normal 2 2 2 2 2 5" xfId="4990" xr:uid="{00000000-0005-0000-0000-00001A500000}"/>
    <cellStyle name="Normal 2 2 2 2 2 6" xfId="4991" xr:uid="{00000000-0005-0000-0000-00001B500000}"/>
    <cellStyle name="Normal 2 2 2 2 2 7" xfId="4992" xr:uid="{00000000-0005-0000-0000-00001C500000}"/>
    <cellStyle name="Normal 2 2 2 2 2 8" xfId="4993" xr:uid="{00000000-0005-0000-0000-00001D500000}"/>
    <cellStyle name="Normal 2 2 2 2 2 9" xfId="4994" xr:uid="{00000000-0005-0000-0000-00001E500000}"/>
    <cellStyle name="Normal 2 2 2 2 3" xfId="4995" xr:uid="{00000000-0005-0000-0000-00001F500000}"/>
    <cellStyle name="Normal 2 2 2 2 4" xfId="4975" xr:uid="{00000000-0005-0000-0000-000020500000}"/>
    <cellStyle name="Normal 2 2 2 2 4 2" xfId="18718" xr:uid="{00000000-0005-0000-0000-000021500000}"/>
    <cellStyle name="Normal 2 2 2 2 5" xfId="9983" xr:uid="{00000000-0005-0000-0000-000022500000}"/>
    <cellStyle name="Normal 2 2 2 2 5 2" xfId="18096" xr:uid="{00000000-0005-0000-0000-000023500000}"/>
    <cellStyle name="Normal 2 2 2 2 6" xfId="2218" xr:uid="{00000000-0005-0000-0000-000024500000}"/>
    <cellStyle name="Normal 2 2 2 20" xfId="4996" xr:uid="{00000000-0005-0000-0000-000025500000}"/>
    <cellStyle name="Normal 2 2 2 20 2" xfId="8213" xr:uid="{00000000-0005-0000-0000-000026500000}"/>
    <cellStyle name="Normal 2 2 2 20 2 2" xfId="14702" xr:uid="{00000000-0005-0000-0000-000027500000}"/>
    <cellStyle name="Normal 2 2 2 20 2 2 2" xfId="27381" xr:uid="{00000000-0005-0000-0000-000028500000}"/>
    <cellStyle name="Normal 2 2 2 20 2 3" xfId="19479" xr:uid="{00000000-0005-0000-0000-000029500000}"/>
    <cellStyle name="Normal 2 2 2 20 2 4" xfId="32596" xr:uid="{00000000-0005-0000-0000-00002A500000}"/>
    <cellStyle name="Normal 2 2 2 20 2 5" xfId="35607" xr:uid="{00000000-0005-0000-0000-00002B500000}"/>
    <cellStyle name="Normal 2 2 2 20 3" xfId="9137" xr:uid="{00000000-0005-0000-0000-00002C500000}"/>
    <cellStyle name="Normal 2 2 2 20 3 2" xfId="15544" xr:uid="{00000000-0005-0000-0000-00002D500000}"/>
    <cellStyle name="Normal 2 2 2 20 3 2 2" xfId="28192" xr:uid="{00000000-0005-0000-0000-00002E500000}"/>
    <cellStyle name="Normal 2 2 2 20 3 3" xfId="23144" xr:uid="{00000000-0005-0000-0000-00002F500000}"/>
    <cellStyle name="Normal 2 2 2 20 4" xfId="7162" xr:uid="{00000000-0005-0000-0000-000030500000}"/>
    <cellStyle name="Normal 2 2 2 20 4 2" xfId="13697" xr:uid="{00000000-0005-0000-0000-000031500000}"/>
    <cellStyle name="Normal 2 2 2 20 4 2 2" xfId="26428" xr:uid="{00000000-0005-0000-0000-000032500000}"/>
    <cellStyle name="Normal 2 2 2 20 4 3" xfId="21890" xr:uid="{00000000-0005-0000-0000-000033500000}"/>
    <cellStyle name="Normal 2 2 2 20 5" xfId="12594" xr:uid="{00000000-0005-0000-0000-000034500000}"/>
    <cellStyle name="Normal 2 2 2 20 5 2" xfId="25340" xr:uid="{00000000-0005-0000-0000-000035500000}"/>
    <cellStyle name="Normal 2 2 2 20 6" xfId="18098" xr:uid="{00000000-0005-0000-0000-000036500000}"/>
    <cellStyle name="Normal 2 2 2 20 7" xfId="31420" xr:uid="{00000000-0005-0000-0000-000037500000}"/>
    <cellStyle name="Normal 2 2 2 20 8" xfId="34752" xr:uid="{00000000-0005-0000-0000-000038500000}"/>
    <cellStyle name="Normal 2 2 2 21" xfId="4997" xr:uid="{00000000-0005-0000-0000-000039500000}"/>
    <cellStyle name="Normal 2 2 2 21 2" xfId="8214" xr:uid="{00000000-0005-0000-0000-00003A500000}"/>
    <cellStyle name="Normal 2 2 2 21 2 2" xfId="14703" xr:uid="{00000000-0005-0000-0000-00003B500000}"/>
    <cellStyle name="Normal 2 2 2 21 2 2 2" xfId="27382" xr:uid="{00000000-0005-0000-0000-00003C500000}"/>
    <cellStyle name="Normal 2 2 2 21 2 3" xfId="19480" xr:uid="{00000000-0005-0000-0000-00003D500000}"/>
    <cellStyle name="Normal 2 2 2 21 2 4" xfId="32597" xr:uid="{00000000-0005-0000-0000-00003E500000}"/>
    <cellStyle name="Normal 2 2 2 21 2 5" xfId="35608" xr:uid="{00000000-0005-0000-0000-00003F500000}"/>
    <cellStyle name="Normal 2 2 2 21 3" xfId="9138" xr:uid="{00000000-0005-0000-0000-000040500000}"/>
    <cellStyle name="Normal 2 2 2 21 3 2" xfId="15545" xr:uid="{00000000-0005-0000-0000-000041500000}"/>
    <cellStyle name="Normal 2 2 2 21 3 2 2" xfId="28193" xr:uid="{00000000-0005-0000-0000-000042500000}"/>
    <cellStyle name="Normal 2 2 2 21 3 3" xfId="23145" xr:uid="{00000000-0005-0000-0000-000043500000}"/>
    <cellStyle name="Normal 2 2 2 21 4" xfId="7163" xr:uid="{00000000-0005-0000-0000-000044500000}"/>
    <cellStyle name="Normal 2 2 2 21 4 2" xfId="13698" xr:uid="{00000000-0005-0000-0000-000045500000}"/>
    <cellStyle name="Normal 2 2 2 21 4 2 2" xfId="26429" xr:uid="{00000000-0005-0000-0000-000046500000}"/>
    <cellStyle name="Normal 2 2 2 21 4 3" xfId="21891" xr:uid="{00000000-0005-0000-0000-000047500000}"/>
    <cellStyle name="Normal 2 2 2 21 5" xfId="12595" xr:uid="{00000000-0005-0000-0000-000048500000}"/>
    <cellStyle name="Normal 2 2 2 21 5 2" xfId="25341" xr:uid="{00000000-0005-0000-0000-000049500000}"/>
    <cellStyle name="Normal 2 2 2 21 6" xfId="18099" xr:uid="{00000000-0005-0000-0000-00004A500000}"/>
    <cellStyle name="Normal 2 2 2 21 7" xfId="31421" xr:uid="{00000000-0005-0000-0000-00004B500000}"/>
    <cellStyle name="Normal 2 2 2 21 8" xfId="34753" xr:uid="{00000000-0005-0000-0000-00004C500000}"/>
    <cellStyle name="Normal 2 2 2 22" xfId="4998" xr:uid="{00000000-0005-0000-0000-00004D500000}"/>
    <cellStyle name="Normal 2 2 2 22 2" xfId="8215" xr:uid="{00000000-0005-0000-0000-00004E500000}"/>
    <cellStyle name="Normal 2 2 2 22 2 2" xfId="14704" xr:uid="{00000000-0005-0000-0000-00004F500000}"/>
    <cellStyle name="Normal 2 2 2 22 2 2 2" xfId="27383" xr:uid="{00000000-0005-0000-0000-000050500000}"/>
    <cellStyle name="Normal 2 2 2 22 2 3" xfId="19481" xr:uid="{00000000-0005-0000-0000-000051500000}"/>
    <cellStyle name="Normal 2 2 2 22 2 4" xfId="32598" xr:uid="{00000000-0005-0000-0000-000052500000}"/>
    <cellStyle name="Normal 2 2 2 22 2 5" xfId="35609" xr:uid="{00000000-0005-0000-0000-000053500000}"/>
    <cellStyle name="Normal 2 2 2 22 3" xfId="9139" xr:uid="{00000000-0005-0000-0000-000054500000}"/>
    <cellStyle name="Normal 2 2 2 22 3 2" xfId="15546" xr:uid="{00000000-0005-0000-0000-000055500000}"/>
    <cellStyle name="Normal 2 2 2 22 3 2 2" xfId="28194" xr:uid="{00000000-0005-0000-0000-000056500000}"/>
    <cellStyle name="Normal 2 2 2 22 3 3" xfId="23146" xr:uid="{00000000-0005-0000-0000-000057500000}"/>
    <cellStyle name="Normal 2 2 2 22 4" xfId="7164" xr:uid="{00000000-0005-0000-0000-000058500000}"/>
    <cellStyle name="Normal 2 2 2 22 4 2" xfId="13699" xr:uid="{00000000-0005-0000-0000-000059500000}"/>
    <cellStyle name="Normal 2 2 2 22 4 2 2" xfId="26430" xr:uid="{00000000-0005-0000-0000-00005A500000}"/>
    <cellStyle name="Normal 2 2 2 22 4 3" xfId="21892" xr:uid="{00000000-0005-0000-0000-00005B500000}"/>
    <cellStyle name="Normal 2 2 2 22 5" xfId="12596" xr:uid="{00000000-0005-0000-0000-00005C500000}"/>
    <cellStyle name="Normal 2 2 2 22 5 2" xfId="25342" xr:uid="{00000000-0005-0000-0000-00005D500000}"/>
    <cellStyle name="Normal 2 2 2 22 6" xfId="18100" xr:uid="{00000000-0005-0000-0000-00005E500000}"/>
    <cellStyle name="Normal 2 2 2 22 7" xfId="31422" xr:uid="{00000000-0005-0000-0000-00005F500000}"/>
    <cellStyle name="Normal 2 2 2 22 8" xfId="34754" xr:uid="{00000000-0005-0000-0000-000060500000}"/>
    <cellStyle name="Normal 2 2 2 23" xfId="4999" xr:uid="{00000000-0005-0000-0000-000061500000}"/>
    <cellStyle name="Normal 2 2 2 23 2" xfId="8216" xr:uid="{00000000-0005-0000-0000-000062500000}"/>
    <cellStyle name="Normal 2 2 2 23 2 2" xfId="14705" xr:uid="{00000000-0005-0000-0000-000063500000}"/>
    <cellStyle name="Normal 2 2 2 23 2 2 2" xfId="27384" xr:uid="{00000000-0005-0000-0000-000064500000}"/>
    <cellStyle name="Normal 2 2 2 23 2 3" xfId="19482" xr:uid="{00000000-0005-0000-0000-000065500000}"/>
    <cellStyle name="Normal 2 2 2 23 2 4" xfId="32599" xr:uid="{00000000-0005-0000-0000-000066500000}"/>
    <cellStyle name="Normal 2 2 2 23 2 5" xfId="35610" xr:uid="{00000000-0005-0000-0000-000067500000}"/>
    <cellStyle name="Normal 2 2 2 23 3" xfId="9140" xr:uid="{00000000-0005-0000-0000-000068500000}"/>
    <cellStyle name="Normal 2 2 2 23 3 2" xfId="15547" xr:uid="{00000000-0005-0000-0000-000069500000}"/>
    <cellStyle name="Normal 2 2 2 23 3 2 2" xfId="28195" xr:uid="{00000000-0005-0000-0000-00006A500000}"/>
    <cellStyle name="Normal 2 2 2 23 3 3" xfId="23147" xr:uid="{00000000-0005-0000-0000-00006B500000}"/>
    <cellStyle name="Normal 2 2 2 23 4" xfId="7165" xr:uid="{00000000-0005-0000-0000-00006C500000}"/>
    <cellStyle name="Normal 2 2 2 23 4 2" xfId="13700" xr:uid="{00000000-0005-0000-0000-00006D500000}"/>
    <cellStyle name="Normal 2 2 2 23 4 2 2" xfId="26431" xr:uid="{00000000-0005-0000-0000-00006E500000}"/>
    <cellStyle name="Normal 2 2 2 23 4 3" xfId="21893" xr:uid="{00000000-0005-0000-0000-00006F500000}"/>
    <cellStyle name="Normal 2 2 2 23 5" xfId="12597" xr:uid="{00000000-0005-0000-0000-000070500000}"/>
    <cellStyle name="Normal 2 2 2 23 5 2" xfId="25343" xr:uid="{00000000-0005-0000-0000-000071500000}"/>
    <cellStyle name="Normal 2 2 2 23 6" xfId="18101" xr:uid="{00000000-0005-0000-0000-000072500000}"/>
    <cellStyle name="Normal 2 2 2 23 7" xfId="31423" xr:uid="{00000000-0005-0000-0000-000073500000}"/>
    <cellStyle name="Normal 2 2 2 23 8" xfId="34755" xr:uid="{00000000-0005-0000-0000-000074500000}"/>
    <cellStyle name="Normal 2 2 2 24" xfId="5000" xr:uid="{00000000-0005-0000-0000-000075500000}"/>
    <cellStyle name="Normal 2 2 2 24 2" xfId="8217" xr:uid="{00000000-0005-0000-0000-000076500000}"/>
    <cellStyle name="Normal 2 2 2 24 2 2" xfId="14706" xr:uid="{00000000-0005-0000-0000-000077500000}"/>
    <cellStyle name="Normal 2 2 2 24 2 2 2" xfId="27385" xr:uid="{00000000-0005-0000-0000-000078500000}"/>
    <cellStyle name="Normal 2 2 2 24 2 3" xfId="19483" xr:uid="{00000000-0005-0000-0000-000079500000}"/>
    <cellStyle name="Normal 2 2 2 24 2 4" xfId="32600" xr:uid="{00000000-0005-0000-0000-00007A500000}"/>
    <cellStyle name="Normal 2 2 2 24 2 5" xfId="35611" xr:uid="{00000000-0005-0000-0000-00007B500000}"/>
    <cellStyle name="Normal 2 2 2 24 3" xfId="9141" xr:uid="{00000000-0005-0000-0000-00007C500000}"/>
    <cellStyle name="Normal 2 2 2 24 3 2" xfId="15548" xr:uid="{00000000-0005-0000-0000-00007D500000}"/>
    <cellStyle name="Normal 2 2 2 24 3 2 2" xfId="28196" xr:uid="{00000000-0005-0000-0000-00007E500000}"/>
    <cellStyle name="Normal 2 2 2 24 3 3" xfId="23148" xr:uid="{00000000-0005-0000-0000-00007F500000}"/>
    <cellStyle name="Normal 2 2 2 24 4" xfId="7166" xr:uid="{00000000-0005-0000-0000-000080500000}"/>
    <cellStyle name="Normal 2 2 2 24 4 2" xfId="13701" xr:uid="{00000000-0005-0000-0000-000081500000}"/>
    <cellStyle name="Normal 2 2 2 24 4 2 2" xfId="26432" xr:uid="{00000000-0005-0000-0000-000082500000}"/>
    <cellStyle name="Normal 2 2 2 24 4 3" xfId="21894" xr:uid="{00000000-0005-0000-0000-000083500000}"/>
    <cellStyle name="Normal 2 2 2 24 5" xfId="12598" xr:uid="{00000000-0005-0000-0000-000084500000}"/>
    <cellStyle name="Normal 2 2 2 24 5 2" xfId="25344" xr:uid="{00000000-0005-0000-0000-000085500000}"/>
    <cellStyle name="Normal 2 2 2 24 6" xfId="18102" xr:uid="{00000000-0005-0000-0000-000086500000}"/>
    <cellStyle name="Normal 2 2 2 24 7" xfId="31424" xr:uid="{00000000-0005-0000-0000-000087500000}"/>
    <cellStyle name="Normal 2 2 2 24 8" xfId="34756" xr:uid="{00000000-0005-0000-0000-000088500000}"/>
    <cellStyle name="Normal 2 2 2 25" xfId="4964" xr:uid="{00000000-0005-0000-0000-000089500000}"/>
    <cellStyle name="Normal 2 2 2 25 2" xfId="6192" xr:uid="{00000000-0005-0000-0000-00008A500000}"/>
    <cellStyle name="Normal 2 2 2 25 3" xfId="18678" xr:uid="{00000000-0005-0000-0000-00008B500000}"/>
    <cellStyle name="Normal 2 2 2 26" xfId="9753" xr:uid="{00000000-0005-0000-0000-00008C500000}"/>
    <cellStyle name="Normal 2 2 2 26 2" xfId="18085" xr:uid="{00000000-0005-0000-0000-00008D500000}"/>
    <cellStyle name="Normal 2 2 2 27" xfId="37197" xr:uid="{00000000-0005-0000-0000-00008E500000}"/>
    <cellStyle name="Normal 2 2 2 3" xfId="1028" xr:uid="{00000000-0005-0000-0000-00008F500000}"/>
    <cellStyle name="Normal 2 2 2 3 2" xfId="5001" xr:uid="{00000000-0005-0000-0000-000090500000}"/>
    <cellStyle name="Normal 2 2 2 3 2 2" xfId="18745" xr:uid="{00000000-0005-0000-0000-000091500000}"/>
    <cellStyle name="Normal 2 2 2 3 3" xfId="10044" xr:uid="{00000000-0005-0000-0000-000092500000}"/>
    <cellStyle name="Normal 2 2 2 3 3 2" xfId="18103" xr:uid="{00000000-0005-0000-0000-000093500000}"/>
    <cellStyle name="Normal 2 2 2 3 4" xfId="10437" xr:uid="{00000000-0005-0000-0000-000094500000}"/>
    <cellStyle name="Normal 2 2 2 3 5" xfId="3122" xr:uid="{00000000-0005-0000-0000-000095500000}"/>
    <cellStyle name="Normal 2 2 2 4" xfId="12" xr:uid="{00000000-0005-0000-0000-000096500000}"/>
    <cellStyle name="Normal 2 2 2 4 2" xfId="5002" xr:uid="{00000000-0005-0000-0000-000097500000}"/>
    <cellStyle name="Normal 2 2 2 4 3" xfId="10190" xr:uid="{00000000-0005-0000-0000-000098500000}"/>
    <cellStyle name="Normal 2 2 2 4 4" xfId="3174" xr:uid="{00000000-0005-0000-0000-000099500000}"/>
    <cellStyle name="Normal 2 2 2 5" xfId="1267" xr:uid="{00000000-0005-0000-0000-00009A500000}"/>
    <cellStyle name="Normal 2 2 2 5 2" xfId="11093" xr:uid="{00000000-0005-0000-0000-00009B500000}"/>
    <cellStyle name="Normal 2 2 2 5 3" xfId="5003" xr:uid="{00000000-0005-0000-0000-00009C500000}"/>
    <cellStyle name="Normal 2 2 2 6" xfId="5004" xr:uid="{00000000-0005-0000-0000-00009D500000}"/>
    <cellStyle name="Normal 2 2 2 6 2" xfId="8218" xr:uid="{00000000-0005-0000-0000-00009E500000}"/>
    <cellStyle name="Normal 2 2 2 6 2 2" xfId="14707" xr:uid="{00000000-0005-0000-0000-00009F500000}"/>
    <cellStyle name="Normal 2 2 2 6 2 2 2" xfId="27386" xr:uid="{00000000-0005-0000-0000-0000A0500000}"/>
    <cellStyle name="Normal 2 2 2 6 2 3" xfId="19484" xr:uid="{00000000-0005-0000-0000-0000A1500000}"/>
    <cellStyle name="Normal 2 2 2 6 2 4" xfId="32601" xr:uid="{00000000-0005-0000-0000-0000A2500000}"/>
    <cellStyle name="Normal 2 2 2 6 2 5" xfId="35612" xr:uid="{00000000-0005-0000-0000-0000A3500000}"/>
    <cellStyle name="Normal 2 2 2 6 3" xfId="9142" xr:uid="{00000000-0005-0000-0000-0000A4500000}"/>
    <cellStyle name="Normal 2 2 2 6 3 2" xfId="15549" xr:uid="{00000000-0005-0000-0000-0000A5500000}"/>
    <cellStyle name="Normal 2 2 2 6 3 2 2" xfId="28197" xr:uid="{00000000-0005-0000-0000-0000A6500000}"/>
    <cellStyle name="Normal 2 2 2 6 3 3" xfId="23149" xr:uid="{00000000-0005-0000-0000-0000A7500000}"/>
    <cellStyle name="Normal 2 2 2 6 4" xfId="7167" xr:uid="{00000000-0005-0000-0000-0000A8500000}"/>
    <cellStyle name="Normal 2 2 2 6 4 2" xfId="13702" xr:uid="{00000000-0005-0000-0000-0000A9500000}"/>
    <cellStyle name="Normal 2 2 2 6 4 2 2" xfId="26433" xr:uid="{00000000-0005-0000-0000-0000AA500000}"/>
    <cellStyle name="Normal 2 2 2 6 4 3" xfId="21895" xr:uid="{00000000-0005-0000-0000-0000AB500000}"/>
    <cellStyle name="Normal 2 2 2 6 5" xfId="12599" xr:uid="{00000000-0005-0000-0000-0000AC500000}"/>
    <cellStyle name="Normal 2 2 2 6 5 2" xfId="25345" xr:uid="{00000000-0005-0000-0000-0000AD500000}"/>
    <cellStyle name="Normal 2 2 2 6 6" xfId="18104" xr:uid="{00000000-0005-0000-0000-0000AE500000}"/>
    <cellStyle name="Normal 2 2 2 6 7" xfId="31425" xr:uid="{00000000-0005-0000-0000-0000AF500000}"/>
    <cellStyle name="Normal 2 2 2 6 8" xfId="34757" xr:uid="{00000000-0005-0000-0000-0000B0500000}"/>
    <cellStyle name="Normal 2 2 2 6 9" xfId="37611" xr:uid="{00000000-0005-0000-0000-0000B1500000}"/>
    <cellStyle name="Normal 2 2 2 7" xfId="5005" xr:uid="{00000000-0005-0000-0000-0000B2500000}"/>
    <cellStyle name="Normal 2 2 2 7 2" xfId="8219" xr:uid="{00000000-0005-0000-0000-0000B3500000}"/>
    <cellStyle name="Normal 2 2 2 7 2 2" xfId="14708" xr:uid="{00000000-0005-0000-0000-0000B4500000}"/>
    <cellStyle name="Normal 2 2 2 7 2 2 2" xfId="27387" xr:uid="{00000000-0005-0000-0000-0000B5500000}"/>
    <cellStyle name="Normal 2 2 2 7 2 3" xfId="19485" xr:uid="{00000000-0005-0000-0000-0000B6500000}"/>
    <cellStyle name="Normal 2 2 2 7 2 4" xfId="32602" xr:uid="{00000000-0005-0000-0000-0000B7500000}"/>
    <cellStyle name="Normal 2 2 2 7 2 5" xfId="35613" xr:uid="{00000000-0005-0000-0000-0000B8500000}"/>
    <cellStyle name="Normal 2 2 2 7 3" xfId="9143" xr:uid="{00000000-0005-0000-0000-0000B9500000}"/>
    <cellStyle name="Normal 2 2 2 7 3 2" xfId="15550" xr:uid="{00000000-0005-0000-0000-0000BA500000}"/>
    <cellStyle name="Normal 2 2 2 7 3 2 2" xfId="28198" xr:uid="{00000000-0005-0000-0000-0000BB500000}"/>
    <cellStyle name="Normal 2 2 2 7 3 3" xfId="23150" xr:uid="{00000000-0005-0000-0000-0000BC500000}"/>
    <cellStyle name="Normal 2 2 2 7 4" xfId="7168" xr:uid="{00000000-0005-0000-0000-0000BD500000}"/>
    <cellStyle name="Normal 2 2 2 7 4 2" xfId="13703" xr:uid="{00000000-0005-0000-0000-0000BE500000}"/>
    <cellStyle name="Normal 2 2 2 7 4 2 2" xfId="26434" xr:uid="{00000000-0005-0000-0000-0000BF500000}"/>
    <cellStyle name="Normal 2 2 2 7 4 3" xfId="21896" xr:uid="{00000000-0005-0000-0000-0000C0500000}"/>
    <cellStyle name="Normal 2 2 2 7 5" xfId="12600" xr:uid="{00000000-0005-0000-0000-0000C1500000}"/>
    <cellStyle name="Normal 2 2 2 7 5 2" xfId="25346" xr:uid="{00000000-0005-0000-0000-0000C2500000}"/>
    <cellStyle name="Normal 2 2 2 7 6" xfId="18105" xr:uid="{00000000-0005-0000-0000-0000C3500000}"/>
    <cellStyle name="Normal 2 2 2 7 7" xfId="31426" xr:uid="{00000000-0005-0000-0000-0000C4500000}"/>
    <cellStyle name="Normal 2 2 2 7 8" xfId="34758" xr:uid="{00000000-0005-0000-0000-0000C5500000}"/>
    <cellStyle name="Normal 2 2 2 8" xfId="5006" xr:uid="{00000000-0005-0000-0000-0000C6500000}"/>
    <cellStyle name="Normal 2 2 2 8 2" xfId="8220" xr:uid="{00000000-0005-0000-0000-0000C7500000}"/>
    <cellStyle name="Normal 2 2 2 8 2 2" xfId="14709" xr:uid="{00000000-0005-0000-0000-0000C8500000}"/>
    <cellStyle name="Normal 2 2 2 8 2 2 2" xfId="27388" xr:uid="{00000000-0005-0000-0000-0000C9500000}"/>
    <cellStyle name="Normal 2 2 2 8 2 3" xfId="19486" xr:uid="{00000000-0005-0000-0000-0000CA500000}"/>
    <cellStyle name="Normal 2 2 2 8 2 4" xfId="32603" xr:uid="{00000000-0005-0000-0000-0000CB500000}"/>
    <cellStyle name="Normal 2 2 2 8 2 5" xfId="35614" xr:uid="{00000000-0005-0000-0000-0000CC500000}"/>
    <cellStyle name="Normal 2 2 2 8 3" xfId="9144" xr:uid="{00000000-0005-0000-0000-0000CD500000}"/>
    <cellStyle name="Normal 2 2 2 8 3 2" xfId="15551" xr:uid="{00000000-0005-0000-0000-0000CE500000}"/>
    <cellStyle name="Normal 2 2 2 8 3 2 2" xfId="28199" xr:uid="{00000000-0005-0000-0000-0000CF500000}"/>
    <cellStyle name="Normal 2 2 2 8 3 3" xfId="23151" xr:uid="{00000000-0005-0000-0000-0000D0500000}"/>
    <cellStyle name="Normal 2 2 2 8 4" xfId="7169" xr:uid="{00000000-0005-0000-0000-0000D1500000}"/>
    <cellStyle name="Normal 2 2 2 8 4 2" xfId="13704" xr:uid="{00000000-0005-0000-0000-0000D2500000}"/>
    <cellStyle name="Normal 2 2 2 8 4 2 2" xfId="26435" xr:uid="{00000000-0005-0000-0000-0000D3500000}"/>
    <cellStyle name="Normal 2 2 2 8 4 3" xfId="21897" xr:uid="{00000000-0005-0000-0000-0000D4500000}"/>
    <cellStyle name="Normal 2 2 2 8 5" xfId="12601" xr:uid="{00000000-0005-0000-0000-0000D5500000}"/>
    <cellStyle name="Normal 2 2 2 8 5 2" xfId="25347" xr:uid="{00000000-0005-0000-0000-0000D6500000}"/>
    <cellStyle name="Normal 2 2 2 8 6" xfId="18106" xr:uid="{00000000-0005-0000-0000-0000D7500000}"/>
    <cellStyle name="Normal 2 2 2 8 7" xfId="31427" xr:uid="{00000000-0005-0000-0000-0000D8500000}"/>
    <cellStyle name="Normal 2 2 2 8 8" xfId="34759" xr:uid="{00000000-0005-0000-0000-0000D9500000}"/>
    <cellStyle name="Normal 2 2 2 9" xfId="5007" xr:uid="{00000000-0005-0000-0000-0000DA500000}"/>
    <cellStyle name="Normal 2 2 2 9 2" xfId="8221" xr:uid="{00000000-0005-0000-0000-0000DB500000}"/>
    <cellStyle name="Normal 2 2 2 9 2 2" xfId="14710" xr:uid="{00000000-0005-0000-0000-0000DC500000}"/>
    <cellStyle name="Normal 2 2 2 9 2 2 2" xfId="27389" xr:uid="{00000000-0005-0000-0000-0000DD500000}"/>
    <cellStyle name="Normal 2 2 2 9 2 3" xfId="19487" xr:uid="{00000000-0005-0000-0000-0000DE500000}"/>
    <cellStyle name="Normal 2 2 2 9 2 4" xfId="32604" xr:uid="{00000000-0005-0000-0000-0000DF500000}"/>
    <cellStyle name="Normal 2 2 2 9 2 5" xfId="35615" xr:uid="{00000000-0005-0000-0000-0000E0500000}"/>
    <cellStyle name="Normal 2 2 2 9 3" xfId="9145" xr:uid="{00000000-0005-0000-0000-0000E1500000}"/>
    <cellStyle name="Normal 2 2 2 9 3 2" xfId="15552" xr:uid="{00000000-0005-0000-0000-0000E2500000}"/>
    <cellStyle name="Normal 2 2 2 9 3 2 2" xfId="28200" xr:uid="{00000000-0005-0000-0000-0000E3500000}"/>
    <cellStyle name="Normal 2 2 2 9 3 3" xfId="23152" xr:uid="{00000000-0005-0000-0000-0000E4500000}"/>
    <cellStyle name="Normal 2 2 2 9 4" xfId="7170" xr:uid="{00000000-0005-0000-0000-0000E5500000}"/>
    <cellStyle name="Normal 2 2 2 9 4 2" xfId="13705" xr:uid="{00000000-0005-0000-0000-0000E6500000}"/>
    <cellStyle name="Normal 2 2 2 9 4 2 2" xfId="26436" xr:uid="{00000000-0005-0000-0000-0000E7500000}"/>
    <cellStyle name="Normal 2 2 2 9 4 3" xfId="21898" xr:uid="{00000000-0005-0000-0000-0000E8500000}"/>
    <cellStyle name="Normal 2 2 2 9 5" xfId="12602" xr:uid="{00000000-0005-0000-0000-0000E9500000}"/>
    <cellStyle name="Normal 2 2 2 9 5 2" xfId="25348" xr:uid="{00000000-0005-0000-0000-0000EA500000}"/>
    <cellStyle name="Normal 2 2 2 9 6" xfId="18107" xr:uid="{00000000-0005-0000-0000-0000EB500000}"/>
    <cellStyle name="Normal 2 2 2 9 7" xfId="31428" xr:uid="{00000000-0005-0000-0000-0000EC500000}"/>
    <cellStyle name="Normal 2 2 2 9 8" xfId="34760" xr:uid="{00000000-0005-0000-0000-0000ED500000}"/>
    <cellStyle name="Normal 2 2 3" xfId="564" xr:uid="{00000000-0005-0000-0000-0000EE500000}"/>
    <cellStyle name="Normal 2 2 3 2" xfId="1029" xr:uid="{00000000-0005-0000-0000-0000EF500000}"/>
    <cellStyle name="Normal 2 2 3 2 2" xfId="1290" xr:uid="{00000000-0005-0000-0000-0000F0500000}"/>
    <cellStyle name="Normal 2 2 3 2 2 2" xfId="37827" xr:uid="{00000000-0005-0000-0000-0000F1500000}"/>
    <cellStyle name="Normal 2 2 3 2 2 3" xfId="38097" xr:uid="{00000000-0005-0000-0000-0000F2500000}"/>
    <cellStyle name="Normal 2 2 3 2 3" xfId="2897" xr:uid="{00000000-0005-0000-0000-0000F3500000}"/>
    <cellStyle name="Normal 2 2 3 2 4" xfId="37339" xr:uid="{00000000-0005-0000-0000-0000F4500000}"/>
    <cellStyle name="Normal 2 2 3 3" xfId="1254" xr:uid="{00000000-0005-0000-0000-0000F5500000}"/>
    <cellStyle name="Normal 2 2 3 3 2" xfId="18719" xr:uid="{00000000-0005-0000-0000-0000F6500000}"/>
    <cellStyle name="Normal 2 2 3 3 3" xfId="5008" xr:uid="{00000000-0005-0000-0000-0000F7500000}"/>
    <cellStyle name="Normal 2 2 3 4" xfId="9984" xr:uid="{00000000-0005-0000-0000-0000F8500000}"/>
    <cellStyle name="Normal 2 2 3 4 2" xfId="18108" xr:uid="{00000000-0005-0000-0000-0000F9500000}"/>
    <cellStyle name="Normal 2 2 4" xfId="1030" xr:uid="{00000000-0005-0000-0000-0000FA500000}"/>
    <cellStyle name="Normal 2 2 4 2" xfId="1297" xr:uid="{00000000-0005-0000-0000-0000FB500000}"/>
    <cellStyle name="Normal 2 2 4 2 2" xfId="2898" xr:uid="{00000000-0005-0000-0000-0000FC500000}"/>
    <cellStyle name="Normal 2 2 4 3" xfId="5009" xr:uid="{00000000-0005-0000-0000-0000FD500000}"/>
    <cellStyle name="Normal 2 2 4 3 2" xfId="18720" xr:uid="{00000000-0005-0000-0000-0000FE500000}"/>
    <cellStyle name="Normal 2 2 4 4" xfId="9985" xr:uid="{00000000-0005-0000-0000-0000FF500000}"/>
    <cellStyle name="Normal 2 2 4 4 2" xfId="18109" xr:uid="{00000000-0005-0000-0000-000000510000}"/>
    <cellStyle name="Normal 2 2 5" xfId="1031" xr:uid="{00000000-0005-0000-0000-000001510000}"/>
    <cellStyle name="Normal 2 2 5 2" xfId="2899" xr:uid="{00000000-0005-0000-0000-000002510000}"/>
    <cellStyle name="Normal 2 2 5 3" xfId="5010" xr:uid="{00000000-0005-0000-0000-000003510000}"/>
    <cellStyle name="Normal 2 2 5 3 2" xfId="18721" xr:uid="{00000000-0005-0000-0000-000004510000}"/>
    <cellStyle name="Normal 2 2 5 4" xfId="9986" xr:uid="{00000000-0005-0000-0000-000005510000}"/>
    <cellStyle name="Normal 2 2 5 4 2" xfId="18110" xr:uid="{00000000-0005-0000-0000-000006510000}"/>
    <cellStyle name="Normal 2 2 5 5" xfId="2219" xr:uid="{00000000-0005-0000-0000-000007510000}"/>
    <cellStyle name="Normal 2 2 5 6" xfId="37346" xr:uid="{00000000-0005-0000-0000-000008510000}"/>
    <cellStyle name="Normal 2 2 6" xfId="1032" xr:uid="{00000000-0005-0000-0000-000009510000}"/>
    <cellStyle name="Normal 2 2 6 2" xfId="2900" xr:uid="{00000000-0005-0000-0000-00000A510000}"/>
    <cellStyle name="Normal 2 2 6 2 2" xfId="10202" xr:uid="{00000000-0005-0000-0000-00000B510000}"/>
    <cellStyle name="Normal 2 2 6 3" xfId="5011" xr:uid="{00000000-0005-0000-0000-00000C510000}"/>
    <cellStyle name="Normal 2 2 6 3 2" xfId="18717" xr:uid="{00000000-0005-0000-0000-00000D510000}"/>
    <cellStyle name="Normal 2 2 6 4" xfId="9982" xr:uid="{00000000-0005-0000-0000-00000E510000}"/>
    <cellStyle name="Normal 2 2 6 4 2" xfId="18111" xr:uid="{00000000-0005-0000-0000-00000F510000}"/>
    <cellStyle name="Normal 2 2 6 5" xfId="2220" xr:uid="{00000000-0005-0000-0000-000010510000}"/>
    <cellStyle name="Normal 2 2 7" xfId="1237" xr:uid="{00000000-0005-0000-0000-000011510000}"/>
    <cellStyle name="Normal 2 2 7 2" xfId="2901" xr:uid="{00000000-0005-0000-0000-000012510000}"/>
    <cellStyle name="Normal 2 2 7 3" xfId="5012" xr:uid="{00000000-0005-0000-0000-000013510000}"/>
    <cellStyle name="Normal 2 2 7 4" xfId="10148" xr:uid="{00000000-0005-0000-0000-000014510000}"/>
    <cellStyle name="Normal 2 2 7 5" xfId="2221" xr:uid="{00000000-0005-0000-0000-000015510000}"/>
    <cellStyle name="Normal 2 2 8" xfId="2222" xr:uid="{00000000-0005-0000-0000-000016510000}"/>
    <cellStyle name="Normal 2 2 8 2" xfId="2902" xr:uid="{00000000-0005-0000-0000-000017510000}"/>
    <cellStyle name="Normal 2 2 8 3" xfId="5013" xr:uid="{00000000-0005-0000-0000-000018510000}"/>
    <cellStyle name="Normal 2 2 8 4" xfId="37414" xr:uid="{00000000-0005-0000-0000-000019510000}"/>
    <cellStyle name="Normal 2 2 9" xfId="2223" xr:uid="{00000000-0005-0000-0000-00001A510000}"/>
    <cellStyle name="Normal 2 2 9 10" xfId="5015" xr:uid="{00000000-0005-0000-0000-00001B510000}"/>
    <cellStyle name="Normal 2 2 9 10 2" xfId="8223" xr:uid="{00000000-0005-0000-0000-00001C510000}"/>
    <cellStyle name="Normal 2 2 9 10 2 2" xfId="14712" xr:uid="{00000000-0005-0000-0000-00001D510000}"/>
    <cellStyle name="Normal 2 2 9 10 2 2 2" xfId="27391" xr:uid="{00000000-0005-0000-0000-00001E510000}"/>
    <cellStyle name="Normal 2 2 9 10 2 3" xfId="19489" xr:uid="{00000000-0005-0000-0000-00001F510000}"/>
    <cellStyle name="Normal 2 2 9 10 2 4" xfId="32606" xr:uid="{00000000-0005-0000-0000-000020510000}"/>
    <cellStyle name="Normal 2 2 9 10 2 5" xfId="35617" xr:uid="{00000000-0005-0000-0000-000021510000}"/>
    <cellStyle name="Normal 2 2 9 10 3" xfId="9147" xr:uid="{00000000-0005-0000-0000-000022510000}"/>
    <cellStyle name="Normal 2 2 9 10 3 2" xfId="15554" xr:uid="{00000000-0005-0000-0000-000023510000}"/>
    <cellStyle name="Normal 2 2 9 10 3 2 2" xfId="28202" xr:uid="{00000000-0005-0000-0000-000024510000}"/>
    <cellStyle name="Normal 2 2 9 10 3 3" xfId="23154" xr:uid="{00000000-0005-0000-0000-000025510000}"/>
    <cellStyle name="Normal 2 2 9 10 4" xfId="7172" xr:uid="{00000000-0005-0000-0000-000026510000}"/>
    <cellStyle name="Normal 2 2 9 10 4 2" xfId="13707" xr:uid="{00000000-0005-0000-0000-000027510000}"/>
    <cellStyle name="Normal 2 2 9 10 4 2 2" xfId="26438" xr:uid="{00000000-0005-0000-0000-000028510000}"/>
    <cellStyle name="Normal 2 2 9 10 4 3" xfId="21900" xr:uid="{00000000-0005-0000-0000-000029510000}"/>
    <cellStyle name="Normal 2 2 9 10 5" xfId="12605" xr:uid="{00000000-0005-0000-0000-00002A510000}"/>
    <cellStyle name="Normal 2 2 9 10 5 2" xfId="25351" xr:uid="{00000000-0005-0000-0000-00002B510000}"/>
    <cellStyle name="Normal 2 2 9 10 6" xfId="18113" xr:uid="{00000000-0005-0000-0000-00002C510000}"/>
    <cellStyle name="Normal 2 2 9 10 7" xfId="31430" xr:uid="{00000000-0005-0000-0000-00002D510000}"/>
    <cellStyle name="Normal 2 2 9 10 8" xfId="34762" xr:uid="{00000000-0005-0000-0000-00002E510000}"/>
    <cellStyle name="Normal 2 2 9 11" xfId="5016" xr:uid="{00000000-0005-0000-0000-00002F510000}"/>
    <cellStyle name="Normal 2 2 9 11 2" xfId="8224" xr:uid="{00000000-0005-0000-0000-000030510000}"/>
    <cellStyle name="Normal 2 2 9 11 2 2" xfId="14713" xr:uid="{00000000-0005-0000-0000-000031510000}"/>
    <cellStyle name="Normal 2 2 9 11 2 2 2" xfId="27392" xr:uid="{00000000-0005-0000-0000-000032510000}"/>
    <cellStyle name="Normal 2 2 9 11 2 3" xfId="19490" xr:uid="{00000000-0005-0000-0000-000033510000}"/>
    <cellStyle name="Normal 2 2 9 11 2 4" xfId="32607" xr:uid="{00000000-0005-0000-0000-000034510000}"/>
    <cellStyle name="Normal 2 2 9 11 2 5" xfId="35618" xr:uid="{00000000-0005-0000-0000-000035510000}"/>
    <cellStyle name="Normal 2 2 9 11 3" xfId="9148" xr:uid="{00000000-0005-0000-0000-000036510000}"/>
    <cellStyle name="Normal 2 2 9 11 3 2" xfId="15555" xr:uid="{00000000-0005-0000-0000-000037510000}"/>
    <cellStyle name="Normal 2 2 9 11 3 2 2" xfId="28203" xr:uid="{00000000-0005-0000-0000-000038510000}"/>
    <cellStyle name="Normal 2 2 9 11 3 3" xfId="23155" xr:uid="{00000000-0005-0000-0000-000039510000}"/>
    <cellStyle name="Normal 2 2 9 11 4" xfId="7173" xr:uid="{00000000-0005-0000-0000-00003A510000}"/>
    <cellStyle name="Normal 2 2 9 11 4 2" xfId="13708" xr:uid="{00000000-0005-0000-0000-00003B510000}"/>
    <cellStyle name="Normal 2 2 9 11 4 2 2" xfId="26439" xr:uid="{00000000-0005-0000-0000-00003C510000}"/>
    <cellStyle name="Normal 2 2 9 11 4 3" xfId="21901" xr:uid="{00000000-0005-0000-0000-00003D510000}"/>
    <cellStyle name="Normal 2 2 9 11 5" xfId="12606" xr:uid="{00000000-0005-0000-0000-00003E510000}"/>
    <cellStyle name="Normal 2 2 9 11 5 2" xfId="25352" xr:uid="{00000000-0005-0000-0000-00003F510000}"/>
    <cellStyle name="Normal 2 2 9 11 6" xfId="18114" xr:uid="{00000000-0005-0000-0000-000040510000}"/>
    <cellStyle name="Normal 2 2 9 11 7" xfId="31431" xr:uid="{00000000-0005-0000-0000-000041510000}"/>
    <cellStyle name="Normal 2 2 9 11 8" xfId="34763" xr:uid="{00000000-0005-0000-0000-000042510000}"/>
    <cellStyle name="Normal 2 2 9 12" xfId="5017" xr:uid="{00000000-0005-0000-0000-000043510000}"/>
    <cellStyle name="Normal 2 2 9 12 2" xfId="8225" xr:uid="{00000000-0005-0000-0000-000044510000}"/>
    <cellStyle name="Normal 2 2 9 12 2 2" xfId="14714" xr:uid="{00000000-0005-0000-0000-000045510000}"/>
    <cellStyle name="Normal 2 2 9 12 2 2 2" xfId="27393" xr:uid="{00000000-0005-0000-0000-000046510000}"/>
    <cellStyle name="Normal 2 2 9 12 2 3" xfId="19491" xr:uid="{00000000-0005-0000-0000-000047510000}"/>
    <cellStyle name="Normal 2 2 9 12 2 4" xfId="32608" xr:uid="{00000000-0005-0000-0000-000048510000}"/>
    <cellStyle name="Normal 2 2 9 12 2 5" xfId="35619" xr:uid="{00000000-0005-0000-0000-000049510000}"/>
    <cellStyle name="Normal 2 2 9 12 3" xfId="9149" xr:uid="{00000000-0005-0000-0000-00004A510000}"/>
    <cellStyle name="Normal 2 2 9 12 3 2" xfId="15556" xr:uid="{00000000-0005-0000-0000-00004B510000}"/>
    <cellStyle name="Normal 2 2 9 12 3 2 2" xfId="28204" xr:uid="{00000000-0005-0000-0000-00004C510000}"/>
    <cellStyle name="Normal 2 2 9 12 3 3" xfId="23156" xr:uid="{00000000-0005-0000-0000-00004D510000}"/>
    <cellStyle name="Normal 2 2 9 12 4" xfId="7174" xr:uid="{00000000-0005-0000-0000-00004E510000}"/>
    <cellStyle name="Normal 2 2 9 12 4 2" xfId="13709" xr:uid="{00000000-0005-0000-0000-00004F510000}"/>
    <cellStyle name="Normal 2 2 9 12 4 2 2" xfId="26440" xr:uid="{00000000-0005-0000-0000-000050510000}"/>
    <cellStyle name="Normal 2 2 9 12 4 3" xfId="21902" xr:uid="{00000000-0005-0000-0000-000051510000}"/>
    <cellStyle name="Normal 2 2 9 12 5" xfId="12607" xr:uid="{00000000-0005-0000-0000-000052510000}"/>
    <cellStyle name="Normal 2 2 9 12 5 2" xfId="25353" xr:uid="{00000000-0005-0000-0000-000053510000}"/>
    <cellStyle name="Normal 2 2 9 12 6" xfId="18115" xr:uid="{00000000-0005-0000-0000-000054510000}"/>
    <cellStyle name="Normal 2 2 9 12 7" xfId="31432" xr:uid="{00000000-0005-0000-0000-000055510000}"/>
    <cellStyle name="Normal 2 2 9 12 8" xfId="34764" xr:uid="{00000000-0005-0000-0000-000056510000}"/>
    <cellStyle name="Normal 2 2 9 13" xfId="5018" xr:uid="{00000000-0005-0000-0000-000057510000}"/>
    <cellStyle name="Normal 2 2 9 13 2" xfId="8226" xr:uid="{00000000-0005-0000-0000-000058510000}"/>
    <cellStyle name="Normal 2 2 9 13 2 2" xfId="14715" xr:uid="{00000000-0005-0000-0000-000059510000}"/>
    <cellStyle name="Normal 2 2 9 13 2 2 2" xfId="27394" xr:uid="{00000000-0005-0000-0000-00005A510000}"/>
    <cellStyle name="Normal 2 2 9 13 2 3" xfId="19492" xr:uid="{00000000-0005-0000-0000-00005B510000}"/>
    <cellStyle name="Normal 2 2 9 13 2 4" xfId="32609" xr:uid="{00000000-0005-0000-0000-00005C510000}"/>
    <cellStyle name="Normal 2 2 9 13 2 5" xfId="35620" xr:uid="{00000000-0005-0000-0000-00005D510000}"/>
    <cellStyle name="Normal 2 2 9 13 3" xfId="9150" xr:uid="{00000000-0005-0000-0000-00005E510000}"/>
    <cellStyle name="Normal 2 2 9 13 3 2" xfId="15557" xr:uid="{00000000-0005-0000-0000-00005F510000}"/>
    <cellStyle name="Normal 2 2 9 13 3 2 2" xfId="28205" xr:uid="{00000000-0005-0000-0000-000060510000}"/>
    <cellStyle name="Normal 2 2 9 13 3 3" xfId="23157" xr:uid="{00000000-0005-0000-0000-000061510000}"/>
    <cellStyle name="Normal 2 2 9 13 4" xfId="7175" xr:uid="{00000000-0005-0000-0000-000062510000}"/>
    <cellStyle name="Normal 2 2 9 13 4 2" xfId="13710" xr:uid="{00000000-0005-0000-0000-000063510000}"/>
    <cellStyle name="Normal 2 2 9 13 4 2 2" xfId="26441" xr:uid="{00000000-0005-0000-0000-000064510000}"/>
    <cellStyle name="Normal 2 2 9 13 4 3" xfId="21903" xr:uid="{00000000-0005-0000-0000-000065510000}"/>
    <cellStyle name="Normal 2 2 9 13 5" xfId="12608" xr:uid="{00000000-0005-0000-0000-000066510000}"/>
    <cellStyle name="Normal 2 2 9 13 5 2" xfId="25354" xr:uid="{00000000-0005-0000-0000-000067510000}"/>
    <cellStyle name="Normal 2 2 9 13 6" xfId="18116" xr:uid="{00000000-0005-0000-0000-000068510000}"/>
    <cellStyle name="Normal 2 2 9 13 7" xfId="31433" xr:uid="{00000000-0005-0000-0000-000069510000}"/>
    <cellStyle name="Normal 2 2 9 13 8" xfId="34765" xr:uid="{00000000-0005-0000-0000-00006A510000}"/>
    <cellStyle name="Normal 2 2 9 14" xfId="5019" xr:uid="{00000000-0005-0000-0000-00006B510000}"/>
    <cellStyle name="Normal 2 2 9 14 2" xfId="8227" xr:uid="{00000000-0005-0000-0000-00006C510000}"/>
    <cellStyle name="Normal 2 2 9 14 2 2" xfId="14716" xr:uid="{00000000-0005-0000-0000-00006D510000}"/>
    <cellStyle name="Normal 2 2 9 14 2 2 2" xfId="27395" xr:uid="{00000000-0005-0000-0000-00006E510000}"/>
    <cellStyle name="Normal 2 2 9 14 2 3" xfId="19493" xr:uid="{00000000-0005-0000-0000-00006F510000}"/>
    <cellStyle name="Normal 2 2 9 14 2 4" xfId="32610" xr:uid="{00000000-0005-0000-0000-000070510000}"/>
    <cellStyle name="Normal 2 2 9 14 2 5" xfId="35621" xr:uid="{00000000-0005-0000-0000-000071510000}"/>
    <cellStyle name="Normal 2 2 9 14 3" xfId="9151" xr:uid="{00000000-0005-0000-0000-000072510000}"/>
    <cellStyle name="Normal 2 2 9 14 3 2" xfId="15558" xr:uid="{00000000-0005-0000-0000-000073510000}"/>
    <cellStyle name="Normal 2 2 9 14 3 2 2" xfId="28206" xr:uid="{00000000-0005-0000-0000-000074510000}"/>
    <cellStyle name="Normal 2 2 9 14 3 3" xfId="23158" xr:uid="{00000000-0005-0000-0000-000075510000}"/>
    <cellStyle name="Normal 2 2 9 14 4" xfId="7176" xr:uid="{00000000-0005-0000-0000-000076510000}"/>
    <cellStyle name="Normal 2 2 9 14 4 2" xfId="13711" xr:uid="{00000000-0005-0000-0000-000077510000}"/>
    <cellStyle name="Normal 2 2 9 14 4 2 2" xfId="26442" xr:uid="{00000000-0005-0000-0000-000078510000}"/>
    <cellStyle name="Normal 2 2 9 14 4 3" xfId="21904" xr:uid="{00000000-0005-0000-0000-000079510000}"/>
    <cellStyle name="Normal 2 2 9 14 5" xfId="12609" xr:uid="{00000000-0005-0000-0000-00007A510000}"/>
    <cellStyle name="Normal 2 2 9 14 5 2" xfId="25355" xr:uid="{00000000-0005-0000-0000-00007B510000}"/>
    <cellStyle name="Normal 2 2 9 14 6" xfId="18117" xr:uid="{00000000-0005-0000-0000-00007C510000}"/>
    <cellStyle name="Normal 2 2 9 14 7" xfId="31434" xr:uid="{00000000-0005-0000-0000-00007D510000}"/>
    <cellStyle name="Normal 2 2 9 14 8" xfId="34766" xr:uid="{00000000-0005-0000-0000-00007E510000}"/>
    <cellStyle name="Normal 2 2 9 15" xfId="5020" xr:uid="{00000000-0005-0000-0000-00007F510000}"/>
    <cellStyle name="Normal 2 2 9 15 2" xfId="8228" xr:uid="{00000000-0005-0000-0000-000080510000}"/>
    <cellStyle name="Normal 2 2 9 15 2 2" xfId="14717" xr:uid="{00000000-0005-0000-0000-000081510000}"/>
    <cellStyle name="Normal 2 2 9 15 2 2 2" xfId="27396" xr:uid="{00000000-0005-0000-0000-000082510000}"/>
    <cellStyle name="Normal 2 2 9 15 2 3" xfId="19494" xr:uid="{00000000-0005-0000-0000-000083510000}"/>
    <cellStyle name="Normal 2 2 9 15 2 4" xfId="32611" xr:uid="{00000000-0005-0000-0000-000084510000}"/>
    <cellStyle name="Normal 2 2 9 15 2 5" xfId="35622" xr:uid="{00000000-0005-0000-0000-000085510000}"/>
    <cellStyle name="Normal 2 2 9 15 3" xfId="9152" xr:uid="{00000000-0005-0000-0000-000086510000}"/>
    <cellStyle name="Normal 2 2 9 15 3 2" xfId="15559" xr:uid="{00000000-0005-0000-0000-000087510000}"/>
    <cellStyle name="Normal 2 2 9 15 3 2 2" xfId="28207" xr:uid="{00000000-0005-0000-0000-000088510000}"/>
    <cellStyle name="Normal 2 2 9 15 3 3" xfId="23159" xr:uid="{00000000-0005-0000-0000-000089510000}"/>
    <cellStyle name="Normal 2 2 9 15 4" xfId="7177" xr:uid="{00000000-0005-0000-0000-00008A510000}"/>
    <cellStyle name="Normal 2 2 9 15 4 2" xfId="13712" xr:uid="{00000000-0005-0000-0000-00008B510000}"/>
    <cellStyle name="Normal 2 2 9 15 4 2 2" xfId="26443" xr:uid="{00000000-0005-0000-0000-00008C510000}"/>
    <cellStyle name="Normal 2 2 9 15 4 3" xfId="21905" xr:uid="{00000000-0005-0000-0000-00008D510000}"/>
    <cellStyle name="Normal 2 2 9 15 5" xfId="12610" xr:uid="{00000000-0005-0000-0000-00008E510000}"/>
    <cellStyle name="Normal 2 2 9 15 5 2" xfId="25356" xr:uid="{00000000-0005-0000-0000-00008F510000}"/>
    <cellStyle name="Normal 2 2 9 15 6" xfId="18118" xr:uid="{00000000-0005-0000-0000-000090510000}"/>
    <cellStyle name="Normal 2 2 9 15 7" xfId="31435" xr:uid="{00000000-0005-0000-0000-000091510000}"/>
    <cellStyle name="Normal 2 2 9 15 8" xfId="34767" xr:uid="{00000000-0005-0000-0000-000092510000}"/>
    <cellStyle name="Normal 2 2 9 16" xfId="5021" xr:uid="{00000000-0005-0000-0000-000093510000}"/>
    <cellStyle name="Normal 2 2 9 16 2" xfId="8229" xr:uid="{00000000-0005-0000-0000-000094510000}"/>
    <cellStyle name="Normal 2 2 9 16 2 2" xfId="14718" xr:uid="{00000000-0005-0000-0000-000095510000}"/>
    <cellStyle name="Normal 2 2 9 16 2 2 2" xfId="27397" xr:uid="{00000000-0005-0000-0000-000096510000}"/>
    <cellStyle name="Normal 2 2 9 16 2 3" xfId="19495" xr:uid="{00000000-0005-0000-0000-000097510000}"/>
    <cellStyle name="Normal 2 2 9 16 2 4" xfId="32612" xr:uid="{00000000-0005-0000-0000-000098510000}"/>
    <cellStyle name="Normal 2 2 9 16 2 5" xfId="35623" xr:uid="{00000000-0005-0000-0000-000099510000}"/>
    <cellStyle name="Normal 2 2 9 16 3" xfId="9153" xr:uid="{00000000-0005-0000-0000-00009A510000}"/>
    <cellStyle name="Normal 2 2 9 16 3 2" xfId="15560" xr:uid="{00000000-0005-0000-0000-00009B510000}"/>
    <cellStyle name="Normal 2 2 9 16 3 2 2" xfId="28208" xr:uid="{00000000-0005-0000-0000-00009C510000}"/>
    <cellStyle name="Normal 2 2 9 16 3 3" xfId="23160" xr:uid="{00000000-0005-0000-0000-00009D510000}"/>
    <cellStyle name="Normal 2 2 9 16 4" xfId="7178" xr:uid="{00000000-0005-0000-0000-00009E510000}"/>
    <cellStyle name="Normal 2 2 9 16 4 2" xfId="13713" xr:uid="{00000000-0005-0000-0000-00009F510000}"/>
    <cellStyle name="Normal 2 2 9 16 4 2 2" xfId="26444" xr:uid="{00000000-0005-0000-0000-0000A0510000}"/>
    <cellStyle name="Normal 2 2 9 16 4 3" xfId="21906" xr:uid="{00000000-0005-0000-0000-0000A1510000}"/>
    <cellStyle name="Normal 2 2 9 16 5" xfId="12611" xr:uid="{00000000-0005-0000-0000-0000A2510000}"/>
    <cellStyle name="Normal 2 2 9 16 5 2" xfId="25357" xr:uid="{00000000-0005-0000-0000-0000A3510000}"/>
    <cellStyle name="Normal 2 2 9 16 6" xfId="18119" xr:uid="{00000000-0005-0000-0000-0000A4510000}"/>
    <cellStyle name="Normal 2 2 9 16 7" xfId="31436" xr:uid="{00000000-0005-0000-0000-0000A5510000}"/>
    <cellStyle name="Normal 2 2 9 16 8" xfId="34768" xr:uid="{00000000-0005-0000-0000-0000A6510000}"/>
    <cellStyle name="Normal 2 2 9 17" xfId="5022" xr:uid="{00000000-0005-0000-0000-0000A7510000}"/>
    <cellStyle name="Normal 2 2 9 17 2" xfId="8230" xr:uid="{00000000-0005-0000-0000-0000A8510000}"/>
    <cellStyle name="Normal 2 2 9 17 2 2" xfId="14719" xr:uid="{00000000-0005-0000-0000-0000A9510000}"/>
    <cellStyle name="Normal 2 2 9 17 2 2 2" xfId="27398" xr:uid="{00000000-0005-0000-0000-0000AA510000}"/>
    <cellStyle name="Normal 2 2 9 17 2 3" xfId="19496" xr:uid="{00000000-0005-0000-0000-0000AB510000}"/>
    <cellStyle name="Normal 2 2 9 17 2 4" xfId="32613" xr:uid="{00000000-0005-0000-0000-0000AC510000}"/>
    <cellStyle name="Normal 2 2 9 17 2 5" xfId="35624" xr:uid="{00000000-0005-0000-0000-0000AD510000}"/>
    <cellStyle name="Normal 2 2 9 17 3" xfId="9154" xr:uid="{00000000-0005-0000-0000-0000AE510000}"/>
    <cellStyle name="Normal 2 2 9 17 3 2" xfId="15561" xr:uid="{00000000-0005-0000-0000-0000AF510000}"/>
    <cellStyle name="Normal 2 2 9 17 3 2 2" xfId="28209" xr:uid="{00000000-0005-0000-0000-0000B0510000}"/>
    <cellStyle name="Normal 2 2 9 17 3 3" xfId="23161" xr:uid="{00000000-0005-0000-0000-0000B1510000}"/>
    <cellStyle name="Normal 2 2 9 17 4" xfId="7179" xr:uid="{00000000-0005-0000-0000-0000B2510000}"/>
    <cellStyle name="Normal 2 2 9 17 4 2" xfId="13714" xr:uid="{00000000-0005-0000-0000-0000B3510000}"/>
    <cellStyle name="Normal 2 2 9 17 4 2 2" xfId="26445" xr:uid="{00000000-0005-0000-0000-0000B4510000}"/>
    <cellStyle name="Normal 2 2 9 17 4 3" xfId="21907" xr:uid="{00000000-0005-0000-0000-0000B5510000}"/>
    <cellStyle name="Normal 2 2 9 17 5" xfId="12612" xr:uid="{00000000-0005-0000-0000-0000B6510000}"/>
    <cellStyle name="Normal 2 2 9 17 5 2" xfId="25358" xr:uid="{00000000-0005-0000-0000-0000B7510000}"/>
    <cellStyle name="Normal 2 2 9 17 6" xfId="18120" xr:uid="{00000000-0005-0000-0000-0000B8510000}"/>
    <cellStyle name="Normal 2 2 9 17 7" xfId="31437" xr:uid="{00000000-0005-0000-0000-0000B9510000}"/>
    <cellStyle name="Normal 2 2 9 17 8" xfId="34769" xr:uid="{00000000-0005-0000-0000-0000BA510000}"/>
    <cellStyle name="Normal 2 2 9 18" xfId="5023" xr:uid="{00000000-0005-0000-0000-0000BB510000}"/>
    <cellStyle name="Normal 2 2 9 18 2" xfId="8231" xr:uid="{00000000-0005-0000-0000-0000BC510000}"/>
    <cellStyle name="Normal 2 2 9 18 2 2" xfId="14720" xr:uid="{00000000-0005-0000-0000-0000BD510000}"/>
    <cellStyle name="Normal 2 2 9 18 2 2 2" xfId="27399" xr:uid="{00000000-0005-0000-0000-0000BE510000}"/>
    <cellStyle name="Normal 2 2 9 18 2 3" xfId="19497" xr:uid="{00000000-0005-0000-0000-0000BF510000}"/>
    <cellStyle name="Normal 2 2 9 18 2 4" xfId="32614" xr:uid="{00000000-0005-0000-0000-0000C0510000}"/>
    <cellStyle name="Normal 2 2 9 18 2 5" xfId="35625" xr:uid="{00000000-0005-0000-0000-0000C1510000}"/>
    <cellStyle name="Normal 2 2 9 18 3" xfId="9155" xr:uid="{00000000-0005-0000-0000-0000C2510000}"/>
    <cellStyle name="Normal 2 2 9 18 3 2" xfId="15562" xr:uid="{00000000-0005-0000-0000-0000C3510000}"/>
    <cellStyle name="Normal 2 2 9 18 3 2 2" xfId="28210" xr:uid="{00000000-0005-0000-0000-0000C4510000}"/>
    <cellStyle name="Normal 2 2 9 18 3 3" xfId="23162" xr:uid="{00000000-0005-0000-0000-0000C5510000}"/>
    <cellStyle name="Normal 2 2 9 18 4" xfId="7180" xr:uid="{00000000-0005-0000-0000-0000C6510000}"/>
    <cellStyle name="Normal 2 2 9 18 4 2" xfId="13715" xr:uid="{00000000-0005-0000-0000-0000C7510000}"/>
    <cellStyle name="Normal 2 2 9 18 4 2 2" xfId="26446" xr:uid="{00000000-0005-0000-0000-0000C8510000}"/>
    <cellStyle name="Normal 2 2 9 18 4 3" xfId="21908" xr:uid="{00000000-0005-0000-0000-0000C9510000}"/>
    <cellStyle name="Normal 2 2 9 18 5" xfId="12613" xr:uid="{00000000-0005-0000-0000-0000CA510000}"/>
    <cellStyle name="Normal 2 2 9 18 5 2" xfId="25359" xr:uid="{00000000-0005-0000-0000-0000CB510000}"/>
    <cellStyle name="Normal 2 2 9 18 6" xfId="18121" xr:uid="{00000000-0005-0000-0000-0000CC510000}"/>
    <cellStyle name="Normal 2 2 9 18 7" xfId="31438" xr:uid="{00000000-0005-0000-0000-0000CD510000}"/>
    <cellStyle name="Normal 2 2 9 18 8" xfId="34770" xr:uid="{00000000-0005-0000-0000-0000CE510000}"/>
    <cellStyle name="Normal 2 2 9 19" xfId="5024" xr:uid="{00000000-0005-0000-0000-0000CF510000}"/>
    <cellStyle name="Normal 2 2 9 19 2" xfId="8232" xr:uid="{00000000-0005-0000-0000-0000D0510000}"/>
    <cellStyle name="Normal 2 2 9 19 2 2" xfId="14721" xr:uid="{00000000-0005-0000-0000-0000D1510000}"/>
    <cellStyle name="Normal 2 2 9 19 2 2 2" xfId="27400" xr:uid="{00000000-0005-0000-0000-0000D2510000}"/>
    <cellStyle name="Normal 2 2 9 19 2 3" xfId="19498" xr:uid="{00000000-0005-0000-0000-0000D3510000}"/>
    <cellStyle name="Normal 2 2 9 19 2 4" xfId="32615" xr:uid="{00000000-0005-0000-0000-0000D4510000}"/>
    <cellStyle name="Normal 2 2 9 19 2 5" xfId="35626" xr:uid="{00000000-0005-0000-0000-0000D5510000}"/>
    <cellStyle name="Normal 2 2 9 19 3" xfId="9156" xr:uid="{00000000-0005-0000-0000-0000D6510000}"/>
    <cellStyle name="Normal 2 2 9 19 3 2" xfId="15563" xr:uid="{00000000-0005-0000-0000-0000D7510000}"/>
    <cellStyle name="Normal 2 2 9 19 3 2 2" xfId="28211" xr:uid="{00000000-0005-0000-0000-0000D8510000}"/>
    <cellStyle name="Normal 2 2 9 19 3 3" xfId="23163" xr:uid="{00000000-0005-0000-0000-0000D9510000}"/>
    <cellStyle name="Normal 2 2 9 19 4" xfId="7181" xr:uid="{00000000-0005-0000-0000-0000DA510000}"/>
    <cellStyle name="Normal 2 2 9 19 4 2" xfId="13716" xr:uid="{00000000-0005-0000-0000-0000DB510000}"/>
    <cellStyle name="Normal 2 2 9 19 4 2 2" xfId="26447" xr:uid="{00000000-0005-0000-0000-0000DC510000}"/>
    <cellStyle name="Normal 2 2 9 19 4 3" xfId="21909" xr:uid="{00000000-0005-0000-0000-0000DD510000}"/>
    <cellStyle name="Normal 2 2 9 19 5" xfId="12614" xr:uid="{00000000-0005-0000-0000-0000DE510000}"/>
    <cellStyle name="Normal 2 2 9 19 5 2" xfId="25360" xr:uid="{00000000-0005-0000-0000-0000DF510000}"/>
    <cellStyle name="Normal 2 2 9 19 6" xfId="18122" xr:uid="{00000000-0005-0000-0000-0000E0510000}"/>
    <cellStyle name="Normal 2 2 9 19 7" xfId="31439" xr:uid="{00000000-0005-0000-0000-0000E1510000}"/>
    <cellStyle name="Normal 2 2 9 19 8" xfId="34771" xr:uid="{00000000-0005-0000-0000-0000E2510000}"/>
    <cellStyle name="Normal 2 2 9 2" xfId="5025" xr:uid="{00000000-0005-0000-0000-0000E3510000}"/>
    <cellStyle name="Normal 2 2 9 2 2" xfId="8233" xr:uid="{00000000-0005-0000-0000-0000E4510000}"/>
    <cellStyle name="Normal 2 2 9 2 2 2" xfId="14722" xr:uid="{00000000-0005-0000-0000-0000E5510000}"/>
    <cellStyle name="Normal 2 2 9 2 2 2 2" xfId="27401" xr:uid="{00000000-0005-0000-0000-0000E6510000}"/>
    <cellStyle name="Normal 2 2 9 2 2 3" xfId="19499" xr:uid="{00000000-0005-0000-0000-0000E7510000}"/>
    <cellStyle name="Normal 2 2 9 2 2 4" xfId="32616" xr:uid="{00000000-0005-0000-0000-0000E8510000}"/>
    <cellStyle name="Normal 2 2 9 2 2 5" xfId="35627" xr:uid="{00000000-0005-0000-0000-0000E9510000}"/>
    <cellStyle name="Normal 2 2 9 2 3" xfId="9157" xr:uid="{00000000-0005-0000-0000-0000EA510000}"/>
    <cellStyle name="Normal 2 2 9 2 3 2" xfId="15564" xr:uid="{00000000-0005-0000-0000-0000EB510000}"/>
    <cellStyle name="Normal 2 2 9 2 3 2 2" xfId="28212" xr:uid="{00000000-0005-0000-0000-0000EC510000}"/>
    <cellStyle name="Normal 2 2 9 2 3 3" xfId="23164" xr:uid="{00000000-0005-0000-0000-0000ED510000}"/>
    <cellStyle name="Normal 2 2 9 2 4" xfId="7182" xr:uid="{00000000-0005-0000-0000-0000EE510000}"/>
    <cellStyle name="Normal 2 2 9 2 4 2" xfId="13717" xr:uid="{00000000-0005-0000-0000-0000EF510000}"/>
    <cellStyle name="Normal 2 2 9 2 4 2 2" xfId="26448" xr:uid="{00000000-0005-0000-0000-0000F0510000}"/>
    <cellStyle name="Normal 2 2 9 2 4 3" xfId="21910" xr:uid="{00000000-0005-0000-0000-0000F1510000}"/>
    <cellStyle name="Normal 2 2 9 2 5" xfId="12615" xr:uid="{00000000-0005-0000-0000-0000F2510000}"/>
    <cellStyle name="Normal 2 2 9 2 5 2" xfId="25361" xr:uid="{00000000-0005-0000-0000-0000F3510000}"/>
    <cellStyle name="Normal 2 2 9 2 6" xfId="18123" xr:uid="{00000000-0005-0000-0000-0000F4510000}"/>
    <cellStyle name="Normal 2 2 9 2 7" xfId="31440" xr:uid="{00000000-0005-0000-0000-0000F5510000}"/>
    <cellStyle name="Normal 2 2 9 2 8" xfId="34772" xr:uid="{00000000-0005-0000-0000-0000F6510000}"/>
    <cellStyle name="Normal 2 2 9 20" xfId="5014" xr:uid="{00000000-0005-0000-0000-0000F7510000}"/>
    <cellStyle name="Normal 2 2 9 20 2" xfId="8222" xr:uid="{00000000-0005-0000-0000-0000F8510000}"/>
    <cellStyle name="Normal 2 2 9 20 2 2" xfId="14711" xr:uid="{00000000-0005-0000-0000-0000F9510000}"/>
    <cellStyle name="Normal 2 2 9 20 2 2 2" xfId="27390" xr:uid="{00000000-0005-0000-0000-0000FA510000}"/>
    <cellStyle name="Normal 2 2 9 20 2 3" xfId="22583" xr:uid="{00000000-0005-0000-0000-0000FB510000}"/>
    <cellStyle name="Normal 2 2 9 20 3" xfId="9146" xr:uid="{00000000-0005-0000-0000-0000FC510000}"/>
    <cellStyle name="Normal 2 2 9 20 3 2" xfId="15553" xr:uid="{00000000-0005-0000-0000-0000FD510000}"/>
    <cellStyle name="Normal 2 2 9 20 3 2 2" xfId="28201" xr:uid="{00000000-0005-0000-0000-0000FE510000}"/>
    <cellStyle name="Normal 2 2 9 20 3 3" xfId="23153" xr:uid="{00000000-0005-0000-0000-0000FF510000}"/>
    <cellStyle name="Normal 2 2 9 20 4" xfId="7171" xr:uid="{00000000-0005-0000-0000-000000520000}"/>
    <cellStyle name="Normal 2 2 9 20 4 2" xfId="13706" xr:uid="{00000000-0005-0000-0000-000001520000}"/>
    <cellStyle name="Normal 2 2 9 20 4 2 2" xfId="26437" xr:uid="{00000000-0005-0000-0000-000002520000}"/>
    <cellStyle name="Normal 2 2 9 20 4 3" xfId="21899" xr:uid="{00000000-0005-0000-0000-000003520000}"/>
    <cellStyle name="Normal 2 2 9 20 5" xfId="12604" xr:uid="{00000000-0005-0000-0000-000004520000}"/>
    <cellStyle name="Normal 2 2 9 20 5 2" xfId="25350" xr:uid="{00000000-0005-0000-0000-000005520000}"/>
    <cellStyle name="Normal 2 2 9 20 6" xfId="18758" xr:uid="{00000000-0005-0000-0000-000006520000}"/>
    <cellStyle name="Normal 2 2 9 20 7" xfId="21055" xr:uid="{00000000-0005-0000-0000-000007520000}"/>
    <cellStyle name="Normal 2 2 9 21" xfId="18112" xr:uid="{00000000-0005-0000-0000-000008520000}"/>
    <cellStyle name="Normal 2 2 9 21 2" xfId="19488" xr:uid="{00000000-0005-0000-0000-000009520000}"/>
    <cellStyle name="Normal 2 2 9 21 2 2" xfId="32605" xr:uid="{00000000-0005-0000-0000-00000A520000}"/>
    <cellStyle name="Normal 2 2 9 21 2 3" xfId="35616" xr:uid="{00000000-0005-0000-0000-00000B520000}"/>
    <cellStyle name="Normal 2 2 9 21 3" xfId="31429" xr:uid="{00000000-0005-0000-0000-00000C520000}"/>
    <cellStyle name="Normal 2 2 9 21 4" xfId="34761" xr:uid="{00000000-0005-0000-0000-00000D520000}"/>
    <cellStyle name="Normal 2 2 9 3" xfId="5026" xr:uid="{00000000-0005-0000-0000-00000E520000}"/>
    <cellStyle name="Normal 2 2 9 3 2" xfId="8234" xr:uid="{00000000-0005-0000-0000-00000F520000}"/>
    <cellStyle name="Normal 2 2 9 3 2 2" xfId="14723" xr:uid="{00000000-0005-0000-0000-000010520000}"/>
    <cellStyle name="Normal 2 2 9 3 2 2 2" xfId="27402" xr:uid="{00000000-0005-0000-0000-000011520000}"/>
    <cellStyle name="Normal 2 2 9 3 2 3" xfId="19500" xr:uid="{00000000-0005-0000-0000-000012520000}"/>
    <cellStyle name="Normal 2 2 9 3 2 4" xfId="32617" xr:uid="{00000000-0005-0000-0000-000013520000}"/>
    <cellStyle name="Normal 2 2 9 3 2 5" xfId="35628" xr:uid="{00000000-0005-0000-0000-000014520000}"/>
    <cellStyle name="Normal 2 2 9 3 3" xfId="9158" xr:uid="{00000000-0005-0000-0000-000015520000}"/>
    <cellStyle name="Normal 2 2 9 3 3 2" xfId="15565" xr:uid="{00000000-0005-0000-0000-000016520000}"/>
    <cellStyle name="Normal 2 2 9 3 3 2 2" xfId="28213" xr:uid="{00000000-0005-0000-0000-000017520000}"/>
    <cellStyle name="Normal 2 2 9 3 3 3" xfId="23165" xr:uid="{00000000-0005-0000-0000-000018520000}"/>
    <cellStyle name="Normal 2 2 9 3 4" xfId="7183" xr:uid="{00000000-0005-0000-0000-000019520000}"/>
    <cellStyle name="Normal 2 2 9 3 4 2" xfId="13718" xr:uid="{00000000-0005-0000-0000-00001A520000}"/>
    <cellStyle name="Normal 2 2 9 3 4 2 2" xfId="26449" xr:uid="{00000000-0005-0000-0000-00001B520000}"/>
    <cellStyle name="Normal 2 2 9 3 4 3" xfId="21911" xr:uid="{00000000-0005-0000-0000-00001C520000}"/>
    <cellStyle name="Normal 2 2 9 3 5" xfId="12616" xr:uid="{00000000-0005-0000-0000-00001D520000}"/>
    <cellStyle name="Normal 2 2 9 3 5 2" xfId="25362" xr:uid="{00000000-0005-0000-0000-00001E520000}"/>
    <cellStyle name="Normal 2 2 9 3 6" xfId="18124" xr:uid="{00000000-0005-0000-0000-00001F520000}"/>
    <cellStyle name="Normal 2 2 9 3 7" xfId="31441" xr:uid="{00000000-0005-0000-0000-000020520000}"/>
    <cellStyle name="Normal 2 2 9 3 8" xfId="34773" xr:uid="{00000000-0005-0000-0000-000021520000}"/>
    <cellStyle name="Normal 2 2 9 4" xfId="5027" xr:uid="{00000000-0005-0000-0000-000022520000}"/>
    <cellStyle name="Normal 2 2 9 4 2" xfId="8235" xr:uid="{00000000-0005-0000-0000-000023520000}"/>
    <cellStyle name="Normal 2 2 9 4 2 2" xfId="14724" xr:uid="{00000000-0005-0000-0000-000024520000}"/>
    <cellStyle name="Normal 2 2 9 4 2 2 2" xfId="27403" xr:uid="{00000000-0005-0000-0000-000025520000}"/>
    <cellStyle name="Normal 2 2 9 4 2 3" xfId="19501" xr:uid="{00000000-0005-0000-0000-000026520000}"/>
    <cellStyle name="Normal 2 2 9 4 2 4" xfId="32618" xr:uid="{00000000-0005-0000-0000-000027520000}"/>
    <cellStyle name="Normal 2 2 9 4 2 5" xfId="35629" xr:uid="{00000000-0005-0000-0000-000028520000}"/>
    <cellStyle name="Normal 2 2 9 4 3" xfId="9159" xr:uid="{00000000-0005-0000-0000-000029520000}"/>
    <cellStyle name="Normal 2 2 9 4 3 2" xfId="15566" xr:uid="{00000000-0005-0000-0000-00002A520000}"/>
    <cellStyle name="Normal 2 2 9 4 3 2 2" xfId="28214" xr:uid="{00000000-0005-0000-0000-00002B520000}"/>
    <cellStyle name="Normal 2 2 9 4 3 3" xfId="23166" xr:uid="{00000000-0005-0000-0000-00002C520000}"/>
    <cellStyle name="Normal 2 2 9 4 4" xfId="7184" xr:uid="{00000000-0005-0000-0000-00002D520000}"/>
    <cellStyle name="Normal 2 2 9 4 4 2" xfId="13719" xr:uid="{00000000-0005-0000-0000-00002E520000}"/>
    <cellStyle name="Normal 2 2 9 4 4 2 2" xfId="26450" xr:uid="{00000000-0005-0000-0000-00002F520000}"/>
    <cellStyle name="Normal 2 2 9 4 4 3" xfId="21912" xr:uid="{00000000-0005-0000-0000-000030520000}"/>
    <cellStyle name="Normal 2 2 9 4 5" xfId="12617" xr:uid="{00000000-0005-0000-0000-000031520000}"/>
    <cellStyle name="Normal 2 2 9 4 5 2" xfId="25363" xr:uid="{00000000-0005-0000-0000-000032520000}"/>
    <cellStyle name="Normal 2 2 9 4 6" xfId="18125" xr:uid="{00000000-0005-0000-0000-000033520000}"/>
    <cellStyle name="Normal 2 2 9 4 7" xfId="31442" xr:uid="{00000000-0005-0000-0000-000034520000}"/>
    <cellStyle name="Normal 2 2 9 4 8" xfId="34774" xr:uid="{00000000-0005-0000-0000-000035520000}"/>
    <cellStyle name="Normal 2 2 9 5" xfId="5028" xr:uid="{00000000-0005-0000-0000-000036520000}"/>
    <cellStyle name="Normal 2 2 9 5 2" xfId="8236" xr:uid="{00000000-0005-0000-0000-000037520000}"/>
    <cellStyle name="Normal 2 2 9 5 2 2" xfId="14725" xr:uid="{00000000-0005-0000-0000-000038520000}"/>
    <cellStyle name="Normal 2 2 9 5 2 2 2" xfId="27404" xr:uid="{00000000-0005-0000-0000-000039520000}"/>
    <cellStyle name="Normal 2 2 9 5 2 3" xfId="19502" xr:uid="{00000000-0005-0000-0000-00003A520000}"/>
    <cellStyle name="Normal 2 2 9 5 2 4" xfId="32619" xr:uid="{00000000-0005-0000-0000-00003B520000}"/>
    <cellStyle name="Normal 2 2 9 5 2 5" xfId="35630" xr:uid="{00000000-0005-0000-0000-00003C520000}"/>
    <cellStyle name="Normal 2 2 9 5 3" xfId="9160" xr:uid="{00000000-0005-0000-0000-00003D520000}"/>
    <cellStyle name="Normal 2 2 9 5 3 2" xfId="15567" xr:uid="{00000000-0005-0000-0000-00003E520000}"/>
    <cellStyle name="Normal 2 2 9 5 3 2 2" xfId="28215" xr:uid="{00000000-0005-0000-0000-00003F520000}"/>
    <cellStyle name="Normal 2 2 9 5 3 3" xfId="23167" xr:uid="{00000000-0005-0000-0000-000040520000}"/>
    <cellStyle name="Normal 2 2 9 5 4" xfId="7185" xr:uid="{00000000-0005-0000-0000-000041520000}"/>
    <cellStyle name="Normal 2 2 9 5 4 2" xfId="13720" xr:uid="{00000000-0005-0000-0000-000042520000}"/>
    <cellStyle name="Normal 2 2 9 5 4 2 2" xfId="26451" xr:uid="{00000000-0005-0000-0000-000043520000}"/>
    <cellStyle name="Normal 2 2 9 5 4 3" xfId="21913" xr:uid="{00000000-0005-0000-0000-000044520000}"/>
    <cellStyle name="Normal 2 2 9 5 5" xfId="12618" xr:uid="{00000000-0005-0000-0000-000045520000}"/>
    <cellStyle name="Normal 2 2 9 5 5 2" xfId="25364" xr:uid="{00000000-0005-0000-0000-000046520000}"/>
    <cellStyle name="Normal 2 2 9 5 6" xfId="18126" xr:uid="{00000000-0005-0000-0000-000047520000}"/>
    <cellStyle name="Normal 2 2 9 5 7" xfId="31443" xr:uid="{00000000-0005-0000-0000-000048520000}"/>
    <cellStyle name="Normal 2 2 9 5 8" xfId="34775" xr:uid="{00000000-0005-0000-0000-000049520000}"/>
    <cellStyle name="Normal 2 2 9 6" xfId="5029" xr:uid="{00000000-0005-0000-0000-00004A520000}"/>
    <cellStyle name="Normal 2 2 9 6 2" xfId="8237" xr:uid="{00000000-0005-0000-0000-00004B520000}"/>
    <cellStyle name="Normal 2 2 9 6 2 2" xfId="14726" xr:uid="{00000000-0005-0000-0000-00004C520000}"/>
    <cellStyle name="Normal 2 2 9 6 2 2 2" xfId="27405" xr:uid="{00000000-0005-0000-0000-00004D520000}"/>
    <cellStyle name="Normal 2 2 9 6 2 3" xfId="19503" xr:uid="{00000000-0005-0000-0000-00004E520000}"/>
    <cellStyle name="Normal 2 2 9 6 2 4" xfId="32620" xr:uid="{00000000-0005-0000-0000-00004F520000}"/>
    <cellStyle name="Normal 2 2 9 6 2 5" xfId="35631" xr:uid="{00000000-0005-0000-0000-000050520000}"/>
    <cellStyle name="Normal 2 2 9 6 3" xfId="9161" xr:uid="{00000000-0005-0000-0000-000051520000}"/>
    <cellStyle name="Normal 2 2 9 6 3 2" xfId="15568" xr:uid="{00000000-0005-0000-0000-000052520000}"/>
    <cellStyle name="Normal 2 2 9 6 3 2 2" xfId="28216" xr:uid="{00000000-0005-0000-0000-000053520000}"/>
    <cellStyle name="Normal 2 2 9 6 3 3" xfId="23168" xr:uid="{00000000-0005-0000-0000-000054520000}"/>
    <cellStyle name="Normal 2 2 9 6 4" xfId="7186" xr:uid="{00000000-0005-0000-0000-000055520000}"/>
    <cellStyle name="Normal 2 2 9 6 4 2" xfId="13721" xr:uid="{00000000-0005-0000-0000-000056520000}"/>
    <cellStyle name="Normal 2 2 9 6 4 2 2" xfId="26452" xr:uid="{00000000-0005-0000-0000-000057520000}"/>
    <cellStyle name="Normal 2 2 9 6 4 3" xfId="21914" xr:uid="{00000000-0005-0000-0000-000058520000}"/>
    <cellStyle name="Normal 2 2 9 6 5" xfId="12619" xr:uid="{00000000-0005-0000-0000-000059520000}"/>
    <cellStyle name="Normal 2 2 9 6 5 2" xfId="25365" xr:uid="{00000000-0005-0000-0000-00005A520000}"/>
    <cellStyle name="Normal 2 2 9 6 6" xfId="18127" xr:uid="{00000000-0005-0000-0000-00005B520000}"/>
    <cellStyle name="Normal 2 2 9 6 7" xfId="31444" xr:uid="{00000000-0005-0000-0000-00005C520000}"/>
    <cellStyle name="Normal 2 2 9 6 8" xfId="34776" xr:uid="{00000000-0005-0000-0000-00005D520000}"/>
    <cellStyle name="Normal 2 2 9 7" xfId="5030" xr:uid="{00000000-0005-0000-0000-00005E520000}"/>
    <cellStyle name="Normal 2 2 9 7 2" xfId="8238" xr:uid="{00000000-0005-0000-0000-00005F520000}"/>
    <cellStyle name="Normal 2 2 9 7 2 2" xfId="14727" xr:uid="{00000000-0005-0000-0000-000060520000}"/>
    <cellStyle name="Normal 2 2 9 7 2 2 2" xfId="27406" xr:uid="{00000000-0005-0000-0000-000061520000}"/>
    <cellStyle name="Normal 2 2 9 7 2 3" xfId="19504" xr:uid="{00000000-0005-0000-0000-000062520000}"/>
    <cellStyle name="Normal 2 2 9 7 2 4" xfId="32621" xr:uid="{00000000-0005-0000-0000-000063520000}"/>
    <cellStyle name="Normal 2 2 9 7 2 5" xfId="35632" xr:uid="{00000000-0005-0000-0000-000064520000}"/>
    <cellStyle name="Normal 2 2 9 7 3" xfId="9162" xr:uid="{00000000-0005-0000-0000-000065520000}"/>
    <cellStyle name="Normal 2 2 9 7 3 2" xfId="15569" xr:uid="{00000000-0005-0000-0000-000066520000}"/>
    <cellStyle name="Normal 2 2 9 7 3 2 2" xfId="28217" xr:uid="{00000000-0005-0000-0000-000067520000}"/>
    <cellStyle name="Normal 2 2 9 7 3 3" xfId="23169" xr:uid="{00000000-0005-0000-0000-000068520000}"/>
    <cellStyle name="Normal 2 2 9 7 4" xfId="7187" xr:uid="{00000000-0005-0000-0000-000069520000}"/>
    <cellStyle name="Normal 2 2 9 7 4 2" xfId="13722" xr:uid="{00000000-0005-0000-0000-00006A520000}"/>
    <cellStyle name="Normal 2 2 9 7 4 2 2" xfId="26453" xr:uid="{00000000-0005-0000-0000-00006B520000}"/>
    <cellStyle name="Normal 2 2 9 7 4 3" xfId="21915" xr:uid="{00000000-0005-0000-0000-00006C520000}"/>
    <cellStyle name="Normal 2 2 9 7 5" xfId="12620" xr:uid="{00000000-0005-0000-0000-00006D520000}"/>
    <cellStyle name="Normal 2 2 9 7 5 2" xfId="25366" xr:uid="{00000000-0005-0000-0000-00006E520000}"/>
    <cellStyle name="Normal 2 2 9 7 6" xfId="18128" xr:uid="{00000000-0005-0000-0000-00006F520000}"/>
    <cellStyle name="Normal 2 2 9 7 7" xfId="31445" xr:uid="{00000000-0005-0000-0000-000070520000}"/>
    <cellStyle name="Normal 2 2 9 7 8" xfId="34777" xr:uid="{00000000-0005-0000-0000-000071520000}"/>
    <cellStyle name="Normal 2 2 9 8" xfId="5031" xr:uid="{00000000-0005-0000-0000-000072520000}"/>
    <cellStyle name="Normal 2 2 9 8 2" xfId="8239" xr:uid="{00000000-0005-0000-0000-000073520000}"/>
    <cellStyle name="Normal 2 2 9 8 2 2" xfId="14728" xr:uid="{00000000-0005-0000-0000-000074520000}"/>
    <cellStyle name="Normal 2 2 9 8 2 2 2" xfId="27407" xr:uid="{00000000-0005-0000-0000-000075520000}"/>
    <cellStyle name="Normal 2 2 9 8 2 3" xfId="19505" xr:uid="{00000000-0005-0000-0000-000076520000}"/>
    <cellStyle name="Normal 2 2 9 8 2 4" xfId="32622" xr:uid="{00000000-0005-0000-0000-000077520000}"/>
    <cellStyle name="Normal 2 2 9 8 2 5" xfId="35633" xr:uid="{00000000-0005-0000-0000-000078520000}"/>
    <cellStyle name="Normal 2 2 9 8 3" xfId="9163" xr:uid="{00000000-0005-0000-0000-000079520000}"/>
    <cellStyle name="Normal 2 2 9 8 3 2" xfId="15570" xr:uid="{00000000-0005-0000-0000-00007A520000}"/>
    <cellStyle name="Normal 2 2 9 8 3 2 2" xfId="28218" xr:uid="{00000000-0005-0000-0000-00007B520000}"/>
    <cellStyle name="Normal 2 2 9 8 3 3" xfId="23170" xr:uid="{00000000-0005-0000-0000-00007C520000}"/>
    <cellStyle name="Normal 2 2 9 8 4" xfId="7188" xr:uid="{00000000-0005-0000-0000-00007D520000}"/>
    <cellStyle name="Normal 2 2 9 8 4 2" xfId="13723" xr:uid="{00000000-0005-0000-0000-00007E520000}"/>
    <cellStyle name="Normal 2 2 9 8 4 2 2" xfId="26454" xr:uid="{00000000-0005-0000-0000-00007F520000}"/>
    <cellStyle name="Normal 2 2 9 8 4 3" xfId="21916" xr:uid="{00000000-0005-0000-0000-000080520000}"/>
    <cellStyle name="Normal 2 2 9 8 5" xfId="12621" xr:uid="{00000000-0005-0000-0000-000081520000}"/>
    <cellStyle name="Normal 2 2 9 8 5 2" xfId="25367" xr:uid="{00000000-0005-0000-0000-000082520000}"/>
    <cellStyle name="Normal 2 2 9 8 6" xfId="18129" xr:uid="{00000000-0005-0000-0000-000083520000}"/>
    <cellStyle name="Normal 2 2 9 8 7" xfId="31446" xr:uid="{00000000-0005-0000-0000-000084520000}"/>
    <cellStyle name="Normal 2 2 9 8 8" xfId="34778" xr:uid="{00000000-0005-0000-0000-000085520000}"/>
    <cellStyle name="Normal 2 2 9 9" xfId="5032" xr:uid="{00000000-0005-0000-0000-000086520000}"/>
    <cellStyle name="Normal 2 2 9 9 2" xfId="8240" xr:uid="{00000000-0005-0000-0000-000087520000}"/>
    <cellStyle name="Normal 2 2 9 9 2 2" xfId="14729" xr:uid="{00000000-0005-0000-0000-000088520000}"/>
    <cellStyle name="Normal 2 2 9 9 2 2 2" xfId="27408" xr:uid="{00000000-0005-0000-0000-000089520000}"/>
    <cellStyle name="Normal 2 2 9 9 2 3" xfId="19506" xr:uid="{00000000-0005-0000-0000-00008A520000}"/>
    <cellStyle name="Normal 2 2 9 9 2 4" xfId="32623" xr:uid="{00000000-0005-0000-0000-00008B520000}"/>
    <cellStyle name="Normal 2 2 9 9 2 5" xfId="35634" xr:uid="{00000000-0005-0000-0000-00008C520000}"/>
    <cellStyle name="Normal 2 2 9 9 3" xfId="9164" xr:uid="{00000000-0005-0000-0000-00008D520000}"/>
    <cellStyle name="Normal 2 2 9 9 3 2" xfId="15571" xr:uid="{00000000-0005-0000-0000-00008E520000}"/>
    <cellStyle name="Normal 2 2 9 9 3 2 2" xfId="28219" xr:uid="{00000000-0005-0000-0000-00008F520000}"/>
    <cellStyle name="Normal 2 2 9 9 3 3" xfId="23171" xr:uid="{00000000-0005-0000-0000-000090520000}"/>
    <cellStyle name="Normal 2 2 9 9 4" xfId="7189" xr:uid="{00000000-0005-0000-0000-000091520000}"/>
    <cellStyle name="Normal 2 2 9 9 4 2" xfId="13724" xr:uid="{00000000-0005-0000-0000-000092520000}"/>
    <cellStyle name="Normal 2 2 9 9 4 2 2" xfId="26455" xr:uid="{00000000-0005-0000-0000-000093520000}"/>
    <cellStyle name="Normal 2 2 9 9 4 3" xfId="21917" xr:uid="{00000000-0005-0000-0000-000094520000}"/>
    <cellStyle name="Normal 2 2 9 9 5" xfId="12622" xr:uid="{00000000-0005-0000-0000-000095520000}"/>
    <cellStyle name="Normal 2 2 9 9 5 2" xfId="25368" xr:uid="{00000000-0005-0000-0000-000096520000}"/>
    <cellStyle name="Normal 2 2 9 9 6" xfId="18130" xr:uid="{00000000-0005-0000-0000-000097520000}"/>
    <cellStyle name="Normal 2 2 9 9 7" xfId="31447" xr:uid="{00000000-0005-0000-0000-000098520000}"/>
    <cellStyle name="Normal 2 2 9 9 8" xfId="34779" xr:uid="{00000000-0005-0000-0000-000099520000}"/>
    <cellStyle name="Normal 2 2_Upload Data" xfId="6324" xr:uid="{00000000-0005-0000-0000-00009A520000}"/>
    <cellStyle name="Normal 2 20" xfId="1682" xr:uid="{00000000-0005-0000-0000-00009B520000}"/>
    <cellStyle name="Normal 2 20 2" xfId="5033" xr:uid="{00000000-0005-0000-0000-00009C520000}"/>
    <cellStyle name="Normal 2 20 2 2" xfId="18820" xr:uid="{00000000-0005-0000-0000-00009D520000}"/>
    <cellStyle name="Normal 2 20 3" xfId="11247" xr:uid="{00000000-0005-0000-0000-00009E520000}"/>
    <cellStyle name="Normal 2 20 3 2" xfId="18131" xr:uid="{00000000-0005-0000-0000-00009F520000}"/>
    <cellStyle name="Normal 2 20 4" xfId="2903" xr:uid="{00000000-0005-0000-0000-0000A0520000}"/>
    <cellStyle name="Normal 2 21" xfId="1683" xr:uid="{00000000-0005-0000-0000-0000A1520000}"/>
    <cellStyle name="Normal 2 21 2" xfId="5034" xr:uid="{00000000-0005-0000-0000-0000A2520000}"/>
    <cellStyle name="Normal 2 21 2 2" xfId="18821" xr:uid="{00000000-0005-0000-0000-0000A3520000}"/>
    <cellStyle name="Normal 2 21 3" xfId="11282" xr:uid="{00000000-0005-0000-0000-0000A4520000}"/>
    <cellStyle name="Normal 2 21 3 2" xfId="18132" xr:uid="{00000000-0005-0000-0000-0000A5520000}"/>
    <cellStyle name="Normal 2 21 4" xfId="2904" xr:uid="{00000000-0005-0000-0000-0000A6520000}"/>
    <cellStyle name="Normal 2 22" xfId="1684" xr:uid="{00000000-0005-0000-0000-0000A7520000}"/>
    <cellStyle name="Normal 2 22 2" xfId="5035" xr:uid="{00000000-0005-0000-0000-0000A8520000}"/>
    <cellStyle name="Normal 2 22 2 2" xfId="18807" xr:uid="{00000000-0005-0000-0000-0000A9520000}"/>
    <cellStyle name="Normal 2 22 3" xfId="10495" xr:uid="{00000000-0005-0000-0000-0000AA520000}"/>
    <cellStyle name="Normal 2 22 3 2" xfId="18133" xr:uid="{00000000-0005-0000-0000-0000AB520000}"/>
    <cellStyle name="Normal 2 22 4" xfId="10290" xr:uid="{00000000-0005-0000-0000-0000AC520000}"/>
    <cellStyle name="Normal 2 22 5" xfId="3184" xr:uid="{00000000-0005-0000-0000-0000AD520000}"/>
    <cellStyle name="Normal 2 23" xfId="1685" xr:uid="{00000000-0005-0000-0000-0000AE520000}"/>
    <cellStyle name="Normal 2 23 10" xfId="5036" xr:uid="{00000000-0005-0000-0000-0000AF520000}"/>
    <cellStyle name="Normal 2 23 2" xfId="10704" xr:uid="{00000000-0005-0000-0000-0000B0520000}"/>
    <cellStyle name="Normal 2 23 2 2" xfId="16249" xr:uid="{00000000-0005-0000-0000-0000B1520000}"/>
    <cellStyle name="Normal 2 23 2 2 2" xfId="20460" xr:uid="{00000000-0005-0000-0000-0000B2520000}"/>
    <cellStyle name="Normal 2 23 2 2 2 2" xfId="33713" xr:uid="{00000000-0005-0000-0000-0000B3520000}"/>
    <cellStyle name="Normal 2 23 2 2 2 3" xfId="36500" xr:uid="{00000000-0005-0000-0000-0000B4520000}"/>
    <cellStyle name="Normal 2 23 2 2 3" xfId="20161" xr:uid="{00000000-0005-0000-0000-0000B5520000}"/>
    <cellStyle name="Normal 2 23 2 2 3 2" xfId="33418" xr:uid="{00000000-0005-0000-0000-0000B6520000}"/>
    <cellStyle name="Normal 2 23 2 2 3 3" xfId="36206" xr:uid="{00000000-0005-0000-0000-0000B7520000}"/>
    <cellStyle name="Normal 2 23 2 2 4" xfId="19874" xr:uid="{00000000-0005-0000-0000-0000B8520000}"/>
    <cellStyle name="Normal 2 23 2 2 5" xfId="32999" xr:uid="{00000000-0005-0000-0000-0000B9520000}"/>
    <cellStyle name="Normal 2 23 2 2 6" xfId="35957" xr:uid="{00000000-0005-0000-0000-0000BA520000}"/>
    <cellStyle name="Normal 2 23 2 3" xfId="20313" xr:uid="{00000000-0005-0000-0000-0000BB520000}"/>
    <cellStyle name="Normal 2 23 2 3 2" xfId="33567" xr:uid="{00000000-0005-0000-0000-0000BC520000}"/>
    <cellStyle name="Normal 2 23 2 3 3" xfId="36354" xr:uid="{00000000-0005-0000-0000-0000BD520000}"/>
    <cellStyle name="Normal 2 23 2 4" xfId="20005" xr:uid="{00000000-0005-0000-0000-0000BE520000}"/>
    <cellStyle name="Normal 2 23 2 4 2" xfId="33269" xr:uid="{00000000-0005-0000-0000-0000BF520000}"/>
    <cellStyle name="Normal 2 23 2 4 3" xfId="36061" xr:uid="{00000000-0005-0000-0000-0000C0520000}"/>
    <cellStyle name="Normal 2 23 2 5" xfId="18744" xr:uid="{00000000-0005-0000-0000-0000C1520000}"/>
    <cellStyle name="Normal 2 23 2 6" xfId="32005" xr:uid="{00000000-0005-0000-0000-0000C2520000}"/>
    <cellStyle name="Normal 2 23 2 7" xfId="35111" xr:uid="{00000000-0005-0000-0000-0000C3520000}"/>
    <cellStyle name="Normal 2 23 3" xfId="10043" xr:uid="{00000000-0005-0000-0000-0000C4520000}"/>
    <cellStyle name="Normal 2 23 3 2" xfId="15998" xr:uid="{00000000-0005-0000-0000-0000C5520000}"/>
    <cellStyle name="Normal 2 23 3 2 2" xfId="20406" xr:uid="{00000000-0005-0000-0000-0000C6520000}"/>
    <cellStyle name="Normal 2 23 3 2 3" xfId="33659" xr:uid="{00000000-0005-0000-0000-0000C7520000}"/>
    <cellStyle name="Normal 2 23 3 2 4" xfId="36446" xr:uid="{00000000-0005-0000-0000-0000C8520000}"/>
    <cellStyle name="Normal 2 23 3 3" xfId="20107" xr:uid="{00000000-0005-0000-0000-0000C9520000}"/>
    <cellStyle name="Normal 2 23 3 3 2" xfId="33364" xr:uid="{00000000-0005-0000-0000-0000CA520000}"/>
    <cellStyle name="Normal 2 23 3 3 3" xfId="36152" xr:uid="{00000000-0005-0000-0000-0000CB520000}"/>
    <cellStyle name="Normal 2 23 3 4" xfId="18134" xr:uid="{00000000-0005-0000-0000-0000CC520000}"/>
    <cellStyle name="Normal 2 23 4" xfId="11089" xr:uid="{00000000-0005-0000-0000-0000CD520000}"/>
    <cellStyle name="Normal 2 23 4 2" xfId="20259" xr:uid="{00000000-0005-0000-0000-0000CE520000}"/>
    <cellStyle name="Normal 2 23 4 2 2" xfId="33513" xr:uid="{00000000-0005-0000-0000-0000CF520000}"/>
    <cellStyle name="Normal 2 23 4 2 3" xfId="36300" xr:uid="{00000000-0005-0000-0000-0000D0520000}"/>
    <cellStyle name="Normal 2 23 4 3" xfId="19079" xr:uid="{00000000-0005-0000-0000-0000D1520000}"/>
    <cellStyle name="Normal 2 23 4 4" xfId="32201" xr:uid="{00000000-0005-0000-0000-0000D2520000}"/>
    <cellStyle name="Normal 2 23 4 5" xfId="35220" xr:uid="{00000000-0005-0000-0000-0000D3520000}"/>
    <cellStyle name="Normal 2 23 5" xfId="18959" xr:uid="{00000000-0005-0000-0000-0000D4520000}"/>
    <cellStyle name="Normal 2 23 5 2" xfId="32140" xr:uid="{00000000-0005-0000-0000-0000D5520000}"/>
    <cellStyle name="Normal 2 23 5 3" xfId="35160" xr:uid="{00000000-0005-0000-0000-0000D6520000}"/>
    <cellStyle name="Normal 2 23 6" xfId="19943" xr:uid="{00000000-0005-0000-0000-0000D7520000}"/>
    <cellStyle name="Normal 2 23 6 2" xfId="33139" xr:uid="{00000000-0005-0000-0000-0000D8520000}"/>
    <cellStyle name="Normal 2 23 6 3" xfId="36006" xr:uid="{00000000-0005-0000-0000-0000D9520000}"/>
    <cellStyle name="Normal 2 23 7" xfId="17461" xr:uid="{00000000-0005-0000-0000-0000DA520000}"/>
    <cellStyle name="Normal 2 23 8" xfId="30715" xr:uid="{00000000-0005-0000-0000-0000DB520000}"/>
    <cellStyle name="Normal 2 23 9" xfId="34328" xr:uid="{00000000-0005-0000-0000-0000DC520000}"/>
    <cellStyle name="Normal 2 24" xfId="1686" xr:uid="{00000000-0005-0000-0000-0000DD520000}"/>
    <cellStyle name="Normal 2 24 2" xfId="10675" xr:uid="{00000000-0005-0000-0000-0000DE520000}"/>
    <cellStyle name="Normal 2 24 2 2" xfId="19507" xr:uid="{00000000-0005-0000-0000-0000DF520000}"/>
    <cellStyle name="Normal 2 24 3" xfId="10618" xr:uid="{00000000-0005-0000-0000-0000E0520000}"/>
    <cellStyle name="Normal 2 24 3 2" xfId="18995" xr:uid="{00000000-0005-0000-0000-0000E1520000}"/>
    <cellStyle name="Normal 2 24 4" xfId="5037" xr:uid="{00000000-0005-0000-0000-0000E2520000}"/>
    <cellStyle name="Normal 2 25" xfId="1687" xr:uid="{00000000-0005-0000-0000-0000E3520000}"/>
    <cellStyle name="Normal 2 25 2" xfId="10741" xr:uid="{00000000-0005-0000-0000-0000E4520000}"/>
    <cellStyle name="Normal 2 25 2 2" xfId="16286" xr:uid="{00000000-0005-0000-0000-0000E5520000}"/>
    <cellStyle name="Normal 2 25 2 2 2" xfId="20497" xr:uid="{00000000-0005-0000-0000-0000E6520000}"/>
    <cellStyle name="Normal 2 25 2 2 3" xfId="33750" xr:uid="{00000000-0005-0000-0000-0000E7520000}"/>
    <cellStyle name="Normal 2 25 2 2 4" xfId="36537" xr:uid="{00000000-0005-0000-0000-0000E8520000}"/>
    <cellStyle name="Normal 2 25 2 3" xfId="20198" xr:uid="{00000000-0005-0000-0000-0000E9520000}"/>
    <cellStyle name="Normal 2 25 2 3 2" xfId="33455" xr:uid="{00000000-0005-0000-0000-0000EA520000}"/>
    <cellStyle name="Normal 2 25 2 3 3" xfId="36243" xr:uid="{00000000-0005-0000-0000-0000EB520000}"/>
    <cellStyle name="Normal 2 25 2 4" xfId="19508" xr:uid="{00000000-0005-0000-0000-0000EC520000}"/>
    <cellStyle name="Normal 2 25 3" xfId="10846" xr:uid="{00000000-0005-0000-0000-0000ED520000}"/>
    <cellStyle name="Normal 2 25 3 2" xfId="20350" xr:uid="{00000000-0005-0000-0000-0000EE520000}"/>
    <cellStyle name="Normal 2 25 3 2 2" xfId="33604" xr:uid="{00000000-0005-0000-0000-0000EF520000}"/>
    <cellStyle name="Normal 2 25 3 2 3" xfId="36391" xr:uid="{00000000-0005-0000-0000-0000F0520000}"/>
    <cellStyle name="Normal 2 25 3 3" xfId="19004" xr:uid="{00000000-0005-0000-0000-0000F1520000}"/>
    <cellStyle name="Normal 2 25 3 4" xfId="32179" xr:uid="{00000000-0005-0000-0000-0000F2520000}"/>
    <cellStyle name="Normal 2 25 3 5" xfId="35198" xr:uid="{00000000-0005-0000-0000-0000F3520000}"/>
    <cellStyle name="Normal 2 25 4" xfId="20042" xr:uid="{00000000-0005-0000-0000-0000F4520000}"/>
    <cellStyle name="Normal 2 25 4 2" xfId="33306" xr:uid="{00000000-0005-0000-0000-0000F5520000}"/>
    <cellStyle name="Normal 2 25 4 3" xfId="36098" xr:uid="{00000000-0005-0000-0000-0000F6520000}"/>
    <cellStyle name="Normal 2 25 5" xfId="5038" xr:uid="{00000000-0005-0000-0000-0000F7520000}"/>
    <cellStyle name="Normal 2 26" xfId="1688" xr:uid="{00000000-0005-0000-0000-0000F8520000}"/>
    <cellStyle name="Normal 2 26 2" xfId="10685" xr:uid="{00000000-0005-0000-0000-0000F9520000}"/>
    <cellStyle name="Normal 2 26 2 2" xfId="16231" xr:uid="{00000000-0005-0000-0000-0000FA520000}"/>
    <cellStyle name="Normal 2 26 2 2 2" xfId="20442" xr:uid="{00000000-0005-0000-0000-0000FB520000}"/>
    <cellStyle name="Normal 2 26 2 2 3" xfId="33695" xr:uid="{00000000-0005-0000-0000-0000FC520000}"/>
    <cellStyle name="Normal 2 26 2 2 4" xfId="36482" xr:uid="{00000000-0005-0000-0000-0000FD520000}"/>
    <cellStyle name="Normal 2 26 2 3" xfId="20143" xr:uid="{00000000-0005-0000-0000-0000FE520000}"/>
    <cellStyle name="Normal 2 26 2 4" xfId="33400" xr:uid="{00000000-0005-0000-0000-0000FF520000}"/>
    <cellStyle name="Normal 2 26 2 5" xfId="36188" xr:uid="{00000000-0005-0000-0000-000000530000}"/>
    <cellStyle name="Normal 2 26 3" xfId="11185" xr:uid="{00000000-0005-0000-0000-000001530000}"/>
    <cellStyle name="Normal 2 26 3 2" xfId="20295" xr:uid="{00000000-0005-0000-0000-000002530000}"/>
    <cellStyle name="Normal 2 26 3 3" xfId="33549" xr:uid="{00000000-0005-0000-0000-000003530000}"/>
    <cellStyle name="Normal 2 26 3 4" xfId="36336" xr:uid="{00000000-0005-0000-0000-000004530000}"/>
    <cellStyle name="Normal 2 26 4" xfId="19987" xr:uid="{00000000-0005-0000-0000-000005530000}"/>
    <cellStyle name="Normal 2 26 4 2" xfId="33251" xr:uid="{00000000-0005-0000-0000-000006530000}"/>
    <cellStyle name="Normal 2 26 4 3" xfId="36043" xr:uid="{00000000-0005-0000-0000-000007530000}"/>
    <cellStyle name="Normal 2 26 5" xfId="5039" xr:uid="{00000000-0005-0000-0000-000008530000}"/>
    <cellStyle name="Normal 2 27" xfId="1689" xr:uid="{00000000-0005-0000-0000-000009530000}"/>
    <cellStyle name="Normal 2 27 2" xfId="11001" xr:uid="{00000000-0005-0000-0000-00000A530000}"/>
    <cellStyle name="Normal 2 27 3" xfId="5040" xr:uid="{00000000-0005-0000-0000-00000B530000}"/>
    <cellStyle name="Normal 2 28" xfId="1690" xr:uid="{00000000-0005-0000-0000-00000C530000}"/>
    <cellStyle name="Normal 2 28 2" xfId="5041" xr:uid="{00000000-0005-0000-0000-00000D530000}"/>
    <cellStyle name="Normal 2 28 2 2" xfId="18822" xr:uid="{00000000-0005-0000-0000-00000E530000}"/>
    <cellStyle name="Normal 2 28 3" xfId="10890" xr:uid="{00000000-0005-0000-0000-00000F530000}"/>
    <cellStyle name="Normal 2 28 3 2" xfId="18135" xr:uid="{00000000-0005-0000-0000-000010530000}"/>
    <cellStyle name="Normal 2 28 4" xfId="2905" xr:uid="{00000000-0005-0000-0000-000011530000}"/>
    <cellStyle name="Normal 2 29" xfId="1691" xr:uid="{00000000-0005-0000-0000-000012530000}"/>
    <cellStyle name="Normal 2 29 2" xfId="5042" xr:uid="{00000000-0005-0000-0000-000013530000}"/>
    <cellStyle name="Normal 2 29 2 2" xfId="18823" xr:uid="{00000000-0005-0000-0000-000014530000}"/>
    <cellStyle name="Normal 2 29 3" xfId="10826" xr:uid="{00000000-0005-0000-0000-000015530000}"/>
    <cellStyle name="Normal 2 29 3 2" xfId="18136" xr:uid="{00000000-0005-0000-0000-000016530000}"/>
    <cellStyle name="Normal 2 29 4" xfId="2906" xr:uid="{00000000-0005-0000-0000-000017530000}"/>
    <cellStyle name="Normal 2 3" xfId="297" xr:uid="{00000000-0005-0000-0000-000018530000}"/>
    <cellStyle name="Normal 2 3 10" xfId="5044" xr:uid="{00000000-0005-0000-0000-000019530000}"/>
    <cellStyle name="Normal 2 3 11" xfId="5045" xr:uid="{00000000-0005-0000-0000-00001A530000}"/>
    <cellStyle name="Normal 2 3 12" xfId="5046" xr:uid="{00000000-0005-0000-0000-00001B530000}"/>
    <cellStyle name="Normal 2 3 13" xfId="5047" xr:uid="{00000000-0005-0000-0000-00001C530000}"/>
    <cellStyle name="Normal 2 3 14" xfId="5048" xr:uid="{00000000-0005-0000-0000-00001D530000}"/>
    <cellStyle name="Normal 2 3 15" xfId="5049" xr:uid="{00000000-0005-0000-0000-00001E530000}"/>
    <cellStyle name="Normal 2 3 16" xfId="5050" xr:uid="{00000000-0005-0000-0000-00001F530000}"/>
    <cellStyle name="Normal 2 3 17" xfId="5051" xr:uid="{00000000-0005-0000-0000-000020530000}"/>
    <cellStyle name="Normal 2 3 18" xfId="5052" xr:uid="{00000000-0005-0000-0000-000021530000}"/>
    <cellStyle name="Normal 2 3 19" xfId="5053" xr:uid="{00000000-0005-0000-0000-000022530000}"/>
    <cellStyle name="Normal 2 3 2" xfId="367" xr:uid="{00000000-0005-0000-0000-000023530000}"/>
    <cellStyle name="Normal 2 3 2 10" xfId="5055" xr:uid="{00000000-0005-0000-0000-000024530000}"/>
    <cellStyle name="Normal 2 3 2 11" xfId="5056" xr:uid="{00000000-0005-0000-0000-000025530000}"/>
    <cellStyle name="Normal 2 3 2 12" xfId="5057" xr:uid="{00000000-0005-0000-0000-000026530000}"/>
    <cellStyle name="Normal 2 3 2 13" xfId="5058" xr:uid="{00000000-0005-0000-0000-000027530000}"/>
    <cellStyle name="Normal 2 3 2 14" xfId="5059" xr:uid="{00000000-0005-0000-0000-000028530000}"/>
    <cellStyle name="Normal 2 3 2 15" xfId="5060" xr:uid="{00000000-0005-0000-0000-000029530000}"/>
    <cellStyle name="Normal 2 3 2 16" xfId="5061" xr:uid="{00000000-0005-0000-0000-00002A530000}"/>
    <cellStyle name="Normal 2 3 2 17" xfId="5062" xr:uid="{00000000-0005-0000-0000-00002B530000}"/>
    <cellStyle name="Normal 2 3 2 18" xfId="5063" xr:uid="{00000000-0005-0000-0000-00002C530000}"/>
    <cellStyle name="Normal 2 3 2 19" xfId="5064" xr:uid="{00000000-0005-0000-0000-00002D530000}"/>
    <cellStyle name="Normal 2 3 2 2" xfId="593" xr:uid="{00000000-0005-0000-0000-00002E530000}"/>
    <cellStyle name="Normal 2 3 2 2 2" xfId="10515" xr:uid="{00000000-0005-0000-0000-00002F530000}"/>
    <cellStyle name="Normal 2 3 2 2 3" xfId="10390" xr:uid="{00000000-0005-0000-0000-000030530000}"/>
    <cellStyle name="Normal 2 3 2 2 3 2" xfId="18138" xr:uid="{00000000-0005-0000-0000-000031530000}"/>
    <cellStyle name="Normal 2 3 2 2 4" xfId="5065" xr:uid="{00000000-0005-0000-0000-000032530000}"/>
    <cellStyle name="Normal 2 3 2 2 5" xfId="37688" xr:uid="{00000000-0005-0000-0000-000033530000}"/>
    <cellStyle name="Normal 2 3 2 2 6" xfId="37981" xr:uid="{00000000-0005-0000-0000-000034530000}"/>
    <cellStyle name="Normal 2 3 2 20" xfId="5054" xr:uid="{00000000-0005-0000-0000-000035530000}"/>
    <cellStyle name="Normal 2 3 2 20 2" xfId="8241" xr:uid="{00000000-0005-0000-0000-000036530000}"/>
    <cellStyle name="Normal 2 3 2 20 2 2" xfId="14730" xr:uid="{00000000-0005-0000-0000-000037530000}"/>
    <cellStyle name="Normal 2 3 2 20 2 2 2" xfId="27409" xr:uid="{00000000-0005-0000-0000-000038530000}"/>
    <cellStyle name="Normal 2 3 2 20 2 3" xfId="22584" xr:uid="{00000000-0005-0000-0000-000039530000}"/>
    <cellStyle name="Normal 2 3 2 20 3" xfId="9165" xr:uid="{00000000-0005-0000-0000-00003A530000}"/>
    <cellStyle name="Normal 2 3 2 20 3 2" xfId="15572" xr:uid="{00000000-0005-0000-0000-00003B530000}"/>
    <cellStyle name="Normal 2 3 2 20 3 2 2" xfId="28220" xr:uid="{00000000-0005-0000-0000-00003C530000}"/>
    <cellStyle name="Normal 2 3 2 20 3 3" xfId="23172" xr:uid="{00000000-0005-0000-0000-00003D530000}"/>
    <cellStyle name="Normal 2 3 2 20 4" xfId="7192" xr:uid="{00000000-0005-0000-0000-00003E530000}"/>
    <cellStyle name="Normal 2 3 2 20 4 2" xfId="13726" xr:uid="{00000000-0005-0000-0000-00003F530000}"/>
    <cellStyle name="Normal 2 3 2 20 4 2 2" xfId="26457" xr:uid="{00000000-0005-0000-0000-000040530000}"/>
    <cellStyle name="Normal 2 3 2 20 4 3" xfId="21920" xr:uid="{00000000-0005-0000-0000-000041530000}"/>
    <cellStyle name="Normal 2 3 2 20 5" xfId="12623" xr:uid="{00000000-0005-0000-0000-000042530000}"/>
    <cellStyle name="Normal 2 3 2 20 5 2" xfId="25369" xr:uid="{00000000-0005-0000-0000-000043530000}"/>
    <cellStyle name="Normal 2 3 2 20 6" xfId="18679" xr:uid="{00000000-0005-0000-0000-000044530000}"/>
    <cellStyle name="Normal 2 3 2 20 7" xfId="21056" xr:uid="{00000000-0005-0000-0000-000045530000}"/>
    <cellStyle name="Normal 2 3 2 21" xfId="9754" xr:uid="{00000000-0005-0000-0000-000046530000}"/>
    <cellStyle name="Normal 2 3 2 21 2" xfId="19509" xr:uid="{00000000-0005-0000-0000-000047530000}"/>
    <cellStyle name="Normal 2 3 2 21 2 2" xfId="32624" xr:uid="{00000000-0005-0000-0000-000048530000}"/>
    <cellStyle name="Normal 2 3 2 21 2 3" xfId="35635" xr:uid="{00000000-0005-0000-0000-000049530000}"/>
    <cellStyle name="Normal 2 3 2 21 3" xfId="18137" xr:uid="{00000000-0005-0000-0000-00004A530000}"/>
    <cellStyle name="Normal 2 3 2 21 4" xfId="31451" xr:uid="{00000000-0005-0000-0000-00004B530000}"/>
    <cellStyle name="Normal 2 3 2 21 5" xfId="34780" xr:uid="{00000000-0005-0000-0000-00004C530000}"/>
    <cellStyle name="Normal 2 3 2 22" xfId="11213" xr:uid="{00000000-0005-0000-0000-00004D530000}"/>
    <cellStyle name="Normal 2 3 2 23" xfId="2908" xr:uid="{00000000-0005-0000-0000-00004E530000}"/>
    <cellStyle name="Normal 2 3 2 3" xfId="784" xr:uid="{00000000-0005-0000-0000-00004F530000}"/>
    <cellStyle name="Normal 2 3 2 3 2" xfId="5066" xr:uid="{00000000-0005-0000-0000-000050530000}"/>
    <cellStyle name="Normal 2 3 2 4" xfId="1692" xr:uid="{00000000-0005-0000-0000-000051530000}"/>
    <cellStyle name="Normal 2 3 2 4 2" xfId="5067" xr:uid="{00000000-0005-0000-0000-000052530000}"/>
    <cellStyle name="Normal 2 3 2 4 3" xfId="37640" xr:uid="{00000000-0005-0000-0000-000053530000}"/>
    <cellStyle name="Normal 2 3 2 4 4" xfId="37935" xr:uid="{00000000-0005-0000-0000-000054530000}"/>
    <cellStyle name="Normal 2 3 2 5" xfId="5068" xr:uid="{00000000-0005-0000-0000-000055530000}"/>
    <cellStyle name="Normal 2 3 2 6" xfId="5069" xr:uid="{00000000-0005-0000-0000-000056530000}"/>
    <cellStyle name="Normal 2 3 2 7" xfId="5070" xr:uid="{00000000-0005-0000-0000-000057530000}"/>
    <cellStyle name="Normal 2 3 2 8" xfId="5071" xr:uid="{00000000-0005-0000-0000-000058530000}"/>
    <cellStyle name="Normal 2 3 2 9" xfId="5072" xr:uid="{00000000-0005-0000-0000-000059530000}"/>
    <cellStyle name="Normal 2 3 20" xfId="5043" xr:uid="{00000000-0005-0000-0000-00005A530000}"/>
    <cellStyle name="Normal 2 3 21" xfId="7800" xr:uid="{00000000-0005-0000-0000-00005B530000}"/>
    <cellStyle name="Normal 2 3 21 2" xfId="14295" xr:uid="{00000000-0005-0000-0000-00005C530000}"/>
    <cellStyle name="Normal 2 3 21 2 2" xfId="27009" xr:uid="{00000000-0005-0000-0000-00005D530000}"/>
    <cellStyle name="Normal 2 3 21 3" xfId="19013" xr:uid="{00000000-0005-0000-0000-00005E530000}"/>
    <cellStyle name="Normal 2 3 21 4" xfId="32185" xr:uid="{00000000-0005-0000-0000-00005F530000}"/>
    <cellStyle name="Normal 2 3 21 5" xfId="35204" xr:uid="{00000000-0005-0000-0000-000060530000}"/>
    <cellStyle name="Normal 2 3 22" xfId="8647" xr:uid="{00000000-0005-0000-0000-000061530000}"/>
    <cellStyle name="Normal 2 3 22 2" xfId="15132" xr:uid="{00000000-0005-0000-0000-000062530000}"/>
    <cellStyle name="Normal 2 3 22 2 2" xfId="27801" xr:uid="{00000000-0005-0000-0000-000063530000}"/>
    <cellStyle name="Normal 2 3 22 3" xfId="18943" xr:uid="{00000000-0005-0000-0000-000064530000}"/>
    <cellStyle name="Normal 2 3 22 4" xfId="32124" xr:uid="{00000000-0005-0000-0000-000065530000}"/>
    <cellStyle name="Normal 2 3 22 5" xfId="35143" xr:uid="{00000000-0005-0000-0000-000066530000}"/>
    <cellStyle name="Normal 2 3 23" xfId="9599" xr:uid="{00000000-0005-0000-0000-000067530000}"/>
    <cellStyle name="Normal 2 3 23 2" xfId="15945" xr:uid="{00000000-0005-0000-0000-000068530000}"/>
    <cellStyle name="Normal 2 3 23 2 2" xfId="28585" xr:uid="{00000000-0005-0000-0000-000069530000}"/>
    <cellStyle name="Normal 2 3 23 3" xfId="19924" xr:uid="{00000000-0005-0000-0000-00006A530000}"/>
    <cellStyle name="Normal 2 3 23 4" xfId="33105" xr:uid="{00000000-0005-0000-0000-00006B530000}"/>
    <cellStyle name="Normal 2 3 23 5" xfId="35990" xr:uid="{00000000-0005-0000-0000-00006C530000}"/>
    <cellStyle name="Normal 2 3 24" xfId="6442" xr:uid="{00000000-0005-0000-0000-00006D530000}"/>
    <cellStyle name="Normal 2 3 24 2" xfId="13065" xr:uid="{00000000-0005-0000-0000-00006E530000}"/>
    <cellStyle name="Normal 2 3 24 2 2" xfId="25811" xr:uid="{00000000-0005-0000-0000-00006F530000}"/>
    <cellStyle name="Normal 2 3 24 3" xfId="21191" xr:uid="{00000000-0005-0000-0000-000070530000}"/>
    <cellStyle name="Normal 2 3 25" xfId="12051" xr:uid="{00000000-0005-0000-0000-000071530000}"/>
    <cellStyle name="Normal 2 3 25 2" xfId="24796" xr:uid="{00000000-0005-0000-0000-000072530000}"/>
    <cellStyle name="Normal 2 3 26" xfId="17428" xr:uid="{00000000-0005-0000-0000-000073530000}"/>
    <cellStyle name="Normal 2 3 27" xfId="30609" xr:uid="{00000000-0005-0000-0000-000074530000}"/>
    <cellStyle name="Normal 2 3 28" xfId="34306" xr:uid="{00000000-0005-0000-0000-000075530000}"/>
    <cellStyle name="Normal 2 3 29" xfId="37198" xr:uid="{00000000-0005-0000-0000-000076530000}"/>
    <cellStyle name="Normal 2 3 3" xfId="565" xr:uid="{00000000-0005-0000-0000-000077530000}"/>
    <cellStyle name="Normal 2 3 3 2" xfId="5073" xr:uid="{00000000-0005-0000-0000-000078530000}"/>
    <cellStyle name="Normal 2 3 3 2 2" xfId="6208" xr:uid="{00000000-0005-0000-0000-000079530000}"/>
    <cellStyle name="Normal 2 3 3 2 3" xfId="10516" xr:uid="{00000000-0005-0000-0000-00007A530000}"/>
    <cellStyle name="Normal 2 3 3 3" xfId="2909" xr:uid="{00000000-0005-0000-0000-00007B530000}"/>
    <cellStyle name="Normal 2 3 3 4" xfId="37666" xr:uid="{00000000-0005-0000-0000-00007C530000}"/>
    <cellStyle name="Normal 2 3 3 5" xfId="37960" xr:uid="{00000000-0005-0000-0000-00007D530000}"/>
    <cellStyle name="Normal 2 3 30" xfId="2224" xr:uid="{00000000-0005-0000-0000-00007E530000}"/>
    <cellStyle name="Normal 2 3 31" xfId="37306" xr:uid="{00000000-0005-0000-0000-00007F530000}"/>
    <cellStyle name="Normal 2 3 32" xfId="37377" xr:uid="{00000000-0005-0000-0000-000080530000}"/>
    <cellStyle name="Normal 2 3 33" xfId="37861" xr:uid="{00000000-0005-0000-0000-000081530000}"/>
    <cellStyle name="Normal 2 3 34" xfId="38129" xr:uid="{00000000-0005-0000-0000-000082530000}"/>
    <cellStyle name="Normal 2 3 4" xfId="783" xr:uid="{00000000-0005-0000-0000-000083530000}"/>
    <cellStyle name="Normal 2 3 4 2" xfId="2907" xr:uid="{00000000-0005-0000-0000-000084530000}"/>
    <cellStyle name="Normal 2 3 4 3" xfId="37771" xr:uid="{00000000-0005-0000-0000-000085530000}"/>
    <cellStyle name="Normal 2 3 4 4" xfId="38049" xr:uid="{00000000-0005-0000-0000-000086530000}"/>
    <cellStyle name="Normal 2 3 5" xfId="1033" xr:uid="{00000000-0005-0000-0000-000087530000}"/>
    <cellStyle name="Normal 2 3 5 10" xfId="3132" xr:uid="{00000000-0005-0000-0000-000088530000}"/>
    <cellStyle name="Normal 2 3 5 2" xfId="5074" xr:uid="{00000000-0005-0000-0000-000089530000}"/>
    <cellStyle name="Normal 2 3 5 2 2" xfId="10707" xr:uid="{00000000-0005-0000-0000-00008A530000}"/>
    <cellStyle name="Normal 2 3 5 2 2 2" xfId="16252" xr:uid="{00000000-0005-0000-0000-00008B530000}"/>
    <cellStyle name="Normal 2 3 5 2 2 2 2" xfId="20463" xr:uid="{00000000-0005-0000-0000-00008C530000}"/>
    <cellStyle name="Normal 2 3 5 2 2 2 3" xfId="33716" xr:uid="{00000000-0005-0000-0000-00008D530000}"/>
    <cellStyle name="Normal 2 3 5 2 2 2 4" xfId="36503" xr:uid="{00000000-0005-0000-0000-00008E530000}"/>
    <cellStyle name="Normal 2 3 5 2 2 3" xfId="20164" xr:uid="{00000000-0005-0000-0000-00008F530000}"/>
    <cellStyle name="Normal 2 3 5 2 2 3 2" xfId="33421" xr:uid="{00000000-0005-0000-0000-000090530000}"/>
    <cellStyle name="Normal 2 3 5 2 2 3 3" xfId="36209" xr:uid="{00000000-0005-0000-0000-000091530000}"/>
    <cellStyle name="Normal 2 3 5 2 2 4" xfId="19876" xr:uid="{00000000-0005-0000-0000-000092530000}"/>
    <cellStyle name="Normal 2 3 5 2 2 5" xfId="33001" xr:uid="{00000000-0005-0000-0000-000093530000}"/>
    <cellStyle name="Normal 2 3 5 2 2 6" xfId="35959" xr:uid="{00000000-0005-0000-0000-000094530000}"/>
    <cellStyle name="Normal 2 3 5 2 3" xfId="20316" xr:uid="{00000000-0005-0000-0000-000095530000}"/>
    <cellStyle name="Normal 2 3 5 2 3 2" xfId="33570" xr:uid="{00000000-0005-0000-0000-000096530000}"/>
    <cellStyle name="Normal 2 3 5 2 3 3" xfId="36357" xr:uid="{00000000-0005-0000-0000-000097530000}"/>
    <cellStyle name="Normal 2 3 5 2 4" xfId="20008" xr:uid="{00000000-0005-0000-0000-000098530000}"/>
    <cellStyle name="Normal 2 3 5 2 4 2" xfId="33272" xr:uid="{00000000-0005-0000-0000-000099530000}"/>
    <cellStyle name="Normal 2 3 5 2 4 3" xfId="36064" xr:uid="{00000000-0005-0000-0000-00009A530000}"/>
    <cellStyle name="Normal 2 3 5 2 5" xfId="18749" xr:uid="{00000000-0005-0000-0000-00009B530000}"/>
    <cellStyle name="Normal 2 3 5 2 6" xfId="32007" xr:uid="{00000000-0005-0000-0000-00009C530000}"/>
    <cellStyle name="Normal 2 3 5 2 7" xfId="35113" xr:uid="{00000000-0005-0000-0000-00009D530000}"/>
    <cellStyle name="Normal 2 3 5 3" xfId="10052" xr:uid="{00000000-0005-0000-0000-00009E530000}"/>
    <cellStyle name="Normal 2 3 5 3 2" xfId="16001" xr:uid="{00000000-0005-0000-0000-00009F530000}"/>
    <cellStyle name="Normal 2 3 5 3 2 2" xfId="20409" xr:uid="{00000000-0005-0000-0000-0000A0530000}"/>
    <cellStyle name="Normal 2 3 5 3 2 3" xfId="33662" xr:uid="{00000000-0005-0000-0000-0000A1530000}"/>
    <cellStyle name="Normal 2 3 5 3 2 4" xfId="36449" xr:uid="{00000000-0005-0000-0000-0000A2530000}"/>
    <cellStyle name="Normal 2 3 5 3 3" xfId="20110" xr:uid="{00000000-0005-0000-0000-0000A3530000}"/>
    <cellStyle name="Normal 2 3 5 3 3 2" xfId="33367" xr:uid="{00000000-0005-0000-0000-0000A4530000}"/>
    <cellStyle name="Normal 2 3 5 3 3 3" xfId="36155" xr:uid="{00000000-0005-0000-0000-0000A5530000}"/>
    <cellStyle name="Normal 2 3 5 3 4" xfId="18139" xr:uid="{00000000-0005-0000-0000-0000A6530000}"/>
    <cellStyle name="Normal 2 3 5 4" xfId="19082" xr:uid="{00000000-0005-0000-0000-0000A7530000}"/>
    <cellStyle name="Normal 2 3 5 4 2" xfId="20262" xr:uid="{00000000-0005-0000-0000-0000A8530000}"/>
    <cellStyle name="Normal 2 3 5 4 2 2" xfId="33516" xr:uid="{00000000-0005-0000-0000-0000A9530000}"/>
    <cellStyle name="Normal 2 3 5 4 2 3" xfId="36303" xr:uid="{00000000-0005-0000-0000-0000AA530000}"/>
    <cellStyle name="Normal 2 3 5 4 3" xfId="32204" xr:uid="{00000000-0005-0000-0000-0000AB530000}"/>
    <cellStyle name="Normal 2 3 5 4 4" xfId="35223" xr:uid="{00000000-0005-0000-0000-0000AC530000}"/>
    <cellStyle name="Normal 2 3 5 5" xfId="18962" xr:uid="{00000000-0005-0000-0000-0000AD530000}"/>
    <cellStyle name="Normal 2 3 5 5 2" xfId="32143" xr:uid="{00000000-0005-0000-0000-0000AE530000}"/>
    <cellStyle name="Normal 2 3 5 5 3" xfId="35163" xr:uid="{00000000-0005-0000-0000-0000AF530000}"/>
    <cellStyle name="Normal 2 3 5 6" xfId="19946" xr:uid="{00000000-0005-0000-0000-0000B0530000}"/>
    <cellStyle name="Normal 2 3 5 6 2" xfId="33142" xr:uid="{00000000-0005-0000-0000-0000B1530000}"/>
    <cellStyle name="Normal 2 3 5 6 3" xfId="36009" xr:uid="{00000000-0005-0000-0000-0000B2530000}"/>
    <cellStyle name="Normal 2 3 5 7" xfId="17465" xr:uid="{00000000-0005-0000-0000-0000B3530000}"/>
    <cellStyle name="Normal 2 3 5 8" xfId="30719" xr:uid="{00000000-0005-0000-0000-0000B4530000}"/>
    <cellStyle name="Normal 2 3 5 9" xfId="34331" xr:uid="{00000000-0005-0000-0000-0000B5530000}"/>
    <cellStyle name="Normal 2 3 6" xfId="3161" xr:uid="{00000000-0005-0000-0000-0000B6530000}"/>
    <cellStyle name="Normal 2 3 6 2" xfId="5075" xr:uid="{00000000-0005-0000-0000-0000B7530000}"/>
    <cellStyle name="Normal 2 3 6 2 2" xfId="20445" xr:uid="{00000000-0005-0000-0000-0000B8530000}"/>
    <cellStyle name="Normal 2 3 6 2 2 2" xfId="33698" xr:uid="{00000000-0005-0000-0000-0000B9530000}"/>
    <cellStyle name="Normal 2 3 6 2 2 3" xfId="36485" xr:uid="{00000000-0005-0000-0000-0000BA530000}"/>
    <cellStyle name="Normal 2 3 6 2 3" xfId="20146" xr:uid="{00000000-0005-0000-0000-0000BB530000}"/>
    <cellStyle name="Normal 2 3 6 2 4" xfId="33403" xr:uid="{00000000-0005-0000-0000-0000BC530000}"/>
    <cellStyle name="Normal 2 3 6 2 5" xfId="36191" xr:uid="{00000000-0005-0000-0000-0000BD530000}"/>
    <cellStyle name="Normal 2 3 6 3" xfId="10688" xr:uid="{00000000-0005-0000-0000-0000BE530000}"/>
    <cellStyle name="Normal 2 3 6 3 2" xfId="16234" xr:uid="{00000000-0005-0000-0000-0000BF530000}"/>
    <cellStyle name="Normal 2 3 6 3 2 2" xfId="28843" xr:uid="{00000000-0005-0000-0000-0000C0530000}"/>
    <cellStyle name="Normal 2 3 6 3 3" xfId="20298" xr:uid="{00000000-0005-0000-0000-0000C1530000}"/>
    <cellStyle name="Normal 2 3 6 3 4" xfId="33552" xr:uid="{00000000-0005-0000-0000-0000C2530000}"/>
    <cellStyle name="Normal 2 3 6 3 5" xfId="36339" xr:uid="{00000000-0005-0000-0000-0000C3530000}"/>
    <cellStyle name="Normal 2 3 6 4" xfId="19990" xr:uid="{00000000-0005-0000-0000-0000C4530000}"/>
    <cellStyle name="Normal 2 3 6 4 2" xfId="33254" xr:uid="{00000000-0005-0000-0000-0000C5530000}"/>
    <cellStyle name="Normal 2 3 6 4 3" xfId="36046" xr:uid="{00000000-0005-0000-0000-0000C6530000}"/>
    <cellStyle name="Normal 2 3 6 5" xfId="37612" xr:uid="{00000000-0005-0000-0000-0000C7530000}"/>
    <cellStyle name="Normal 2 3 6 6" xfId="37914" xr:uid="{00000000-0005-0000-0000-0000C8530000}"/>
    <cellStyle name="Normal 2 3 7" xfId="5076" xr:uid="{00000000-0005-0000-0000-0000C9530000}"/>
    <cellStyle name="Normal 2 3 7 2" xfId="10771" xr:uid="{00000000-0005-0000-0000-0000CA530000}"/>
    <cellStyle name="Normal 2 3 8" xfId="5077" xr:uid="{00000000-0005-0000-0000-0000CB530000}"/>
    <cellStyle name="Normal 2 3 8 2" xfId="20391" xr:uid="{00000000-0005-0000-0000-0000CC530000}"/>
    <cellStyle name="Normal 2 3 8 2 2" xfId="33644" xr:uid="{00000000-0005-0000-0000-0000CD530000}"/>
    <cellStyle name="Normal 2 3 8 2 3" xfId="36431" xr:uid="{00000000-0005-0000-0000-0000CE530000}"/>
    <cellStyle name="Normal 2 3 8 3" xfId="20092" xr:uid="{00000000-0005-0000-0000-0000CF530000}"/>
    <cellStyle name="Normal 2 3 8 3 2" xfId="33349" xr:uid="{00000000-0005-0000-0000-0000D0530000}"/>
    <cellStyle name="Normal 2 3 8 3 3" xfId="36137" xr:uid="{00000000-0005-0000-0000-0000D1530000}"/>
    <cellStyle name="Normal 2 3 9" xfId="5078" xr:uid="{00000000-0005-0000-0000-0000D2530000}"/>
    <cellStyle name="Normal 2 3 9 2" xfId="20244" xr:uid="{00000000-0005-0000-0000-0000D3530000}"/>
    <cellStyle name="Normal 2 3 9 2 2" xfId="33498" xr:uid="{00000000-0005-0000-0000-0000D4530000}"/>
    <cellStyle name="Normal 2 3 9 2 3" xfId="36285" xr:uid="{00000000-0005-0000-0000-0000D5530000}"/>
    <cellStyle name="Normal 2 30" xfId="1693" xr:uid="{00000000-0005-0000-0000-0000D6530000}"/>
    <cellStyle name="Normal 2 30 2" xfId="5079" xr:uid="{00000000-0005-0000-0000-0000D7530000}"/>
    <cellStyle name="Normal 2 30 2 2" xfId="18824" xr:uid="{00000000-0005-0000-0000-0000D8530000}"/>
    <cellStyle name="Normal 2 30 3" xfId="10091" xr:uid="{00000000-0005-0000-0000-0000D9530000}"/>
    <cellStyle name="Normal 2 30 3 2" xfId="18140" xr:uid="{00000000-0005-0000-0000-0000DA530000}"/>
    <cellStyle name="Normal 2 30 4" xfId="2910" xr:uid="{00000000-0005-0000-0000-0000DB530000}"/>
    <cellStyle name="Normal 2 31" xfId="1694" xr:uid="{00000000-0005-0000-0000-0000DC530000}"/>
    <cellStyle name="Normal 2 31 2" xfId="10861" xr:uid="{00000000-0005-0000-0000-0000DD530000}"/>
    <cellStyle name="Normal 2 31 2 2" xfId="20388" xr:uid="{00000000-0005-0000-0000-0000DE530000}"/>
    <cellStyle name="Normal 2 31 2 3" xfId="33641" xr:uid="{00000000-0005-0000-0000-0000DF530000}"/>
    <cellStyle name="Normal 2 31 2 4" xfId="36428" xr:uid="{00000000-0005-0000-0000-0000E0530000}"/>
    <cellStyle name="Normal 2 31 3" xfId="20089" xr:uid="{00000000-0005-0000-0000-0000E1530000}"/>
    <cellStyle name="Normal 2 31 3 2" xfId="33346" xr:uid="{00000000-0005-0000-0000-0000E2530000}"/>
    <cellStyle name="Normal 2 31 3 3" xfId="36134" xr:uid="{00000000-0005-0000-0000-0000E3530000}"/>
    <cellStyle name="Normal 2 31 4" xfId="5080" xr:uid="{00000000-0005-0000-0000-0000E4530000}"/>
    <cellStyle name="Normal 2 32" xfId="1695" xr:uid="{00000000-0005-0000-0000-0000E5530000}"/>
    <cellStyle name="Normal 2 32 2" xfId="10868" xr:uid="{00000000-0005-0000-0000-0000E6530000}"/>
    <cellStyle name="Normal 2 32 2 2" xfId="20240" xr:uid="{00000000-0005-0000-0000-0000E7530000}"/>
    <cellStyle name="Normal 2 32 2 3" xfId="33495" xr:uid="{00000000-0005-0000-0000-0000E8530000}"/>
    <cellStyle name="Normal 2 32 2 4" xfId="36282" xr:uid="{00000000-0005-0000-0000-0000E9530000}"/>
    <cellStyle name="Normal 2 32 3" xfId="5081" xr:uid="{00000000-0005-0000-0000-0000EA530000}"/>
    <cellStyle name="Normal 2 33" xfId="1696" xr:uid="{00000000-0005-0000-0000-0000EB530000}"/>
    <cellStyle name="Normal 2 33 2" xfId="11212" xr:uid="{00000000-0005-0000-0000-0000EC530000}"/>
    <cellStyle name="Normal 2 33 3" xfId="5082" xr:uid="{00000000-0005-0000-0000-0000ED530000}"/>
    <cellStyle name="Normal 2 34" xfId="1697" xr:uid="{00000000-0005-0000-0000-0000EE530000}"/>
    <cellStyle name="Normal 2 34 2" xfId="10643" xr:uid="{00000000-0005-0000-0000-0000EF530000}"/>
    <cellStyle name="Normal 2 34 3" xfId="5083" xr:uid="{00000000-0005-0000-0000-0000F0530000}"/>
    <cellStyle name="Normal 2 35" xfId="1698" xr:uid="{00000000-0005-0000-0000-0000F1530000}"/>
    <cellStyle name="Normal 2 35 2" xfId="11091" xr:uid="{00000000-0005-0000-0000-0000F2530000}"/>
    <cellStyle name="Normal 2 35 3" xfId="5084" xr:uid="{00000000-0005-0000-0000-0000F3530000}"/>
    <cellStyle name="Normal 2 36" xfId="1699" xr:uid="{00000000-0005-0000-0000-0000F4530000}"/>
    <cellStyle name="Normal 2 36 2" xfId="10582" xr:uid="{00000000-0005-0000-0000-0000F5530000}"/>
    <cellStyle name="Normal 2 36 3" xfId="5085" xr:uid="{00000000-0005-0000-0000-0000F6530000}"/>
    <cellStyle name="Normal 2 37" xfId="1700" xr:uid="{00000000-0005-0000-0000-0000F7530000}"/>
    <cellStyle name="Normal 2 37 2" xfId="10303" xr:uid="{00000000-0005-0000-0000-0000F8530000}"/>
    <cellStyle name="Normal 2 37 3" xfId="5086" xr:uid="{00000000-0005-0000-0000-0000F9530000}"/>
    <cellStyle name="Normal 2 38" xfId="1701" xr:uid="{00000000-0005-0000-0000-0000FA530000}"/>
    <cellStyle name="Normal 2 38 2" xfId="10321" xr:uid="{00000000-0005-0000-0000-0000FB530000}"/>
    <cellStyle name="Normal 2 38 3" xfId="5087" xr:uid="{00000000-0005-0000-0000-0000FC530000}"/>
    <cellStyle name="Normal 2 39" xfId="1702" xr:uid="{00000000-0005-0000-0000-0000FD530000}"/>
    <cellStyle name="Normal 2 39 2" xfId="10583" xr:uid="{00000000-0005-0000-0000-0000FE530000}"/>
    <cellStyle name="Normal 2 39 3" xfId="5088" xr:uid="{00000000-0005-0000-0000-0000FF530000}"/>
    <cellStyle name="Normal 2 4" xfId="298" xr:uid="{00000000-0005-0000-0000-000000540000}"/>
    <cellStyle name="Normal 2 4 10" xfId="5090" xr:uid="{00000000-0005-0000-0000-000001540000}"/>
    <cellStyle name="Normal 2 4 11" xfId="5091" xr:uid="{00000000-0005-0000-0000-000002540000}"/>
    <cellStyle name="Normal 2 4 12" xfId="5092" xr:uid="{00000000-0005-0000-0000-000003540000}"/>
    <cellStyle name="Normal 2 4 13" xfId="5093" xr:uid="{00000000-0005-0000-0000-000004540000}"/>
    <cellStyle name="Normal 2 4 14" xfId="5094" xr:uid="{00000000-0005-0000-0000-000005540000}"/>
    <cellStyle name="Normal 2 4 15" xfId="5095" xr:uid="{00000000-0005-0000-0000-000006540000}"/>
    <cellStyle name="Normal 2 4 16" xfId="5096" xr:uid="{00000000-0005-0000-0000-000007540000}"/>
    <cellStyle name="Normal 2 4 17" xfId="5097" xr:uid="{00000000-0005-0000-0000-000008540000}"/>
    <cellStyle name="Normal 2 4 18" xfId="5098" xr:uid="{00000000-0005-0000-0000-000009540000}"/>
    <cellStyle name="Normal 2 4 19" xfId="5099" xr:uid="{00000000-0005-0000-0000-00000A540000}"/>
    <cellStyle name="Normal 2 4 2" xfId="1034" xr:uid="{00000000-0005-0000-0000-00000B540000}"/>
    <cellStyle name="Normal 2 4 2 2" xfId="1703" xr:uid="{00000000-0005-0000-0000-00000C540000}"/>
    <cellStyle name="Normal 2 4 2 2 2" xfId="10518" xr:uid="{00000000-0005-0000-0000-00000D540000}"/>
    <cellStyle name="Normal 2 4 2 2 3" xfId="5100" xr:uid="{00000000-0005-0000-0000-00000E540000}"/>
    <cellStyle name="Normal 2 4 2 3" xfId="9987" xr:uid="{00000000-0005-0000-0000-00000F540000}"/>
    <cellStyle name="Normal 2 4 2 4" xfId="11279" xr:uid="{00000000-0005-0000-0000-000010540000}"/>
    <cellStyle name="Normal 2 4 2 4 2" xfId="18144" xr:uid="{00000000-0005-0000-0000-000011540000}"/>
    <cellStyle name="Normal 2 4 2 5" xfId="2912" xr:uid="{00000000-0005-0000-0000-000012540000}"/>
    <cellStyle name="Normal 2 4 20" xfId="5089" xr:uid="{00000000-0005-0000-0000-000013540000}"/>
    <cellStyle name="Normal 2 4 20 2" xfId="6209" xr:uid="{00000000-0005-0000-0000-000014540000}"/>
    <cellStyle name="Normal 2 4 20 3" xfId="18680" xr:uid="{00000000-0005-0000-0000-000015540000}"/>
    <cellStyle name="Normal 2 4 21" xfId="7801" xr:uid="{00000000-0005-0000-0000-000016540000}"/>
    <cellStyle name="Normal 2 4 21 2" xfId="14296" xr:uid="{00000000-0005-0000-0000-000017540000}"/>
    <cellStyle name="Normal 2 4 21 2 2" xfId="27010" xr:uid="{00000000-0005-0000-0000-000018540000}"/>
    <cellStyle name="Normal 2 4 21 3" xfId="18141" xr:uid="{00000000-0005-0000-0000-000019540000}"/>
    <cellStyle name="Normal 2 4 21 4" xfId="22502" xr:uid="{00000000-0005-0000-0000-00001A540000}"/>
    <cellStyle name="Normal 2 4 22" xfId="8648" xr:uid="{00000000-0005-0000-0000-00001B540000}"/>
    <cellStyle name="Normal 2 4 22 2" xfId="15133" xr:uid="{00000000-0005-0000-0000-00001C540000}"/>
    <cellStyle name="Normal 2 4 22 2 2" xfId="27802" xr:uid="{00000000-0005-0000-0000-00001D540000}"/>
    <cellStyle name="Normal 2 4 22 3" xfId="22715" xr:uid="{00000000-0005-0000-0000-00001E540000}"/>
    <cellStyle name="Normal 2 4 23" xfId="9755" xr:uid="{00000000-0005-0000-0000-00001F540000}"/>
    <cellStyle name="Normal 2 4 24" xfId="6443" xr:uid="{00000000-0005-0000-0000-000020540000}"/>
    <cellStyle name="Normal 2 4 24 2" xfId="13066" xr:uid="{00000000-0005-0000-0000-000021540000}"/>
    <cellStyle name="Normal 2 4 24 2 2" xfId="25812" xr:uid="{00000000-0005-0000-0000-000022540000}"/>
    <cellStyle name="Normal 2 4 24 3" xfId="21192" xr:uid="{00000000-0005-0000-0000-000023540000}"/>
    <cellStyle name="Normal 2 4 25" xfId="12052" xr:uid="{00000000-0005-0000-0000-000024540000}"/>
    <cellStyle name="Normal 2 4 25 2" xfId="24797" xr:uid="{00000000-0005-0000-0000-000025540000}"/>
    <cellStyle name="Normal 2 4 26" xfId="20921" xr:uid="{00000000-0005-0000-0000-000026540000}"/>
    <cellStyle name="Normal 2 4 27" xfId="37199" xr:uid="{00000000-0005-0000-0000-000027540000}"/>
    <cellStyle name="Normal 2 4 28" xfId="2225" xr:uid="{00000000-0005-0000-0000-000028540000}"/>
    <cellStyle name="Normal 2 4 29" xfId="37297" xr:uid="{00000000-0005-0000-0000-000029540000}"/>
    <cellStyle name="Normal 2 4 3" xfId="1704" xr:uid="{00000000-0005-0000-0000-00002A540000}"/>
    <cellStyle name="Normal 2 4 3 2" xfId="5101" xr:uid="{00000000-0005-0000-0000-00002B540000}"/>
    <cellStyle name="Normal 2 4 3 2 2" xfId="18825" xr:uid="{00000000-0005-0000-0000-00002C540000}"/>
    <cellStyle name="Normal 2 4 3 3" xfId="10968" xr:uid="{00000000-0005-0000-0000-00002D540000}"/>
    <cellStyle name="Normal 2 4 3 3 2" xfId="18145" xr:uid="{00000000-0005-0000-0000-00002E540000}"/>
    <cellStyle name="Normal 2 4 3 4" xfId="2911" xr:uid="{00000000-0005-0000-0000-00002F540000}"/>
    <cellStyle name="Normal 2 4 4" xfId="3156" xr:uid="{00000000-0005-0000-0000-000030540000}"/>
    <cellStyle name="Normal 2 4 4 2" xfId="5102" xr:uid="{00000000-0005-0000-0000-000031540000}"/>
    <cellStyle name="Normal 2 4 5" xfId="5103" xr:uid="{00000000-0005-0000-0000-000032540000}"/>
    <cellStyle name="Normal 2 4 6" xfId="5104" xr:uid="{00000000-0005-0000-0000-000033540000}"/>
    <cellStyle name="Normal 2 4 7" xfId="5105" xr:uid="{00000000-0005-0000-0000-000034540000}"/>
    <cellStyle name="Normal 2 4 8" xfId="5106" xr:uid="{00000000-0005-0000-0000-000035540000}"/>
    <cellStyle name="Normal 2 4 9" xfId="5107" xr:uid="{00000000-0005-0000-0000-000036540000}"/>
    <cellStyle name="Normal 2 40" xfId="1705" xr:uid="{00000000-0005-0000-0000-000037540000}"/>
    <cellStyle name="Normal 2 40 2" xfId="10796" xr:uid="{00000000-0005-0000-0000-000038540000}"/>
    <cellStyle name="Normal 2 40 3" xfId="5108" xr:uid="{00000000-0005-0000-0000-000039540000}"/>
    <cellStyle name="Normal 2 41" xfId="1706" xr:uid="{00000000-0005-0000-0000-00003A540000}"/>
    <cellStyle name="Normal 2 41 2" xfId="10300" xr:uid="{00000000-0005-0000-0000-00003B540000}"/>
    <cellStyle name="Normal 2 41 3" xfId="5109" xr:uid="{00000000-0005-0000-0000-00003C540000}"/>
    <cellStyle name="Normal 2 42" xfId="1707" xr:uid="{00000000-0005-0000-0000-00003D540000}"/>
    <cellStyle name="Normal 2 42 2" xfId="10584" xr:uid="{00000000-0005-0000-0000-00003E540000}"/>
    <cellStyle name="Normal 2 42 3" xfId="5110" xr:uid="{00000000-0005-0000-0000-00003F540000}"/>
    <cellStyle name="Normal 2 43" xfId="1708" xr:uid="{00000000-0005-0000-0000-000040540000}"/>
    <cellStyle name="Normal 2 43 2" xfId="10305" xr:uid="{00000000-0005-0000-0000-000041540000}"/>
    <cellStyle name="Normal 2 43 3" xfId="5111" xr:uid="{00000000-0005-0000-0000-000042540000}"/>
    <cellStyle name="Normal 2 44" xfId="1709" xr:uid="{00000000-0005-0000-0000-000043540000}"/>
    <cellStyle name="Normal 2 44 2" xfId="11095" xr:uid="{00000000-0005-0000-0000-000044540000}"/>
    <cellStyle name="Normal 2 44 3" xfId="5112" xr:uid="{00000000-0005-0000-0000-000045540000}"/>
    <cellStyle name="Normal 2 45" xfId="1710" xr:uid="{00000000-0005-0000-0000-000046540000}"/>
    <cellStyle name="Normal 2 45 2" xfId="10307" xr:uid="{00000000-0005-0000-0000-000047540000}"/>
    <cellStyle name="Normal 2 45 3" xfId="5113" xr:uid="{00000000-0005-0000-0000-000048540000}"/>
    <cellStyle name="Normal 2 46" xfId="1711" xr:uid="{00000000-0005-0000-0000-000049540000}"/>
    <cellStyle name="Normal 2 46 2" xfId="10459" xr:uid="{00000000-0005-0000-0000-00004A540000}"/>
    <cellStyle name="Normal 2 46 3" xfId="5114" xr:uid="{00000000-0005-0000-0000-00004B540000}"/>
    <cellStyle name="Normal 2 47" xfId="1712" xr:uid="{00000000-0005-0000-0000-00004C540000}"/>
    <cellStyle name="Normal 2 47 2" xfId="11211" xr:uid="{00000000-0005-0000-0000-00004D540000}"/>
    <cellStyle name="Normal 2 47 3" xfId="5115" xr:uid="{00000000-0005-0000-0000-00004E540000}"/>
    <cellStyle name="Normal 2 48" xfId="1713" xr:uid="{00000000-0005-0000-0000-00004F540000}"/>
    <cellStyle name="Normal 2 48 2" xfId="10406" xr:uid="{00000000-0005-0000-0000-000050540000}"/>
    <cellStyle name="Normal 2 48 3" xfId="18904" xr:uid="{00000000-0005-0000-0000-000051540000}"/>
    <cellStyle name="Normal 2 48 4" xfId="2882" xr:uid="{00000000-0005-0000-0000-000052540000}"/>
    <cellStyle name="Normal 2 49" xfId="1714" xr:uid="{00000000-0005-0000-0000-000053540000}"/>
    <cellStyle name="Normal 2 49 2" xfId="10967" xr:uid="{00000000-0005-0000-0000-000054540000}"/>
    <cellStyle name="Normal 2 49 3" xfId="19010" xr:uid="{00000000-0005-0000-0000-000055540000}"/>
    <cellStyle name="Normal 2 49 4" xfId="32182" xr:uid="{00000000-0005-0000-0000-000056540000}"/>
    <cellStyle name="Normal 2 49 5" xfId="35201" xr:uid="{00000000-0005-0000-0000-000057540000}"/>
    <cellStyle name="Normal 2 49 6" xfId="6387" xr:uid="{00000000-0005-0000-0000-000058540000}"/>
    <cellStyle name="Normal 2 5" xfId="299" xr:uid="{00000000-0005-0000-0000-000059540000}"/>
    <cellStyle name="Normal 2 5 10" xfId="5117" xr:uid="{00000000-0005-0000-0000-00005A540000}"/>
    <cellStyle name="Normal 2 5 11" xfId="5118" xr:uid="{00000000-0005-0000-0000-00005B540000}"/>
    <cellStyle name="Normal 2 5 12" xfId="5119" xr:uid="{00000000-0005-0000-0000-00005C540000}"/>
    <cellStyle name="Normal 2 5 13" xfId="5120" xr:uid="{00000000-0005-0000-0000-00005D540000}"/>
    <cellStyle name="Normal 2 5 14" xfId="5121" xr:uid="{00000000-0005-0000-0000-00005E540000}"/>
    <cellStyle name="Normal 2 5 15" xfId="5122" xr:uid="{00000000-0005-0000-0000-00005F540000}"/>
    <cellStyle name="Normal 2 5 16" xfId="5123" xr:uid="{00000000-0005-0000-0000-000060540000}"/>
    <cellStyle name="Normal 2 5 17" xfId="5124" xr:uid="{00000000-0005-0000-0000-000061540000}"/>
    <cellStyle name="Normal 2 5 18" xfId="5125" xr:uid="{00000000-0005-0000-0000-000062540000}"/>
    <cellStyle name="Normal 2 5 19" xfId="5126" xr:uid="{00000000-0005-0000-0000-000063540000}"/>
    <cellStyle name="Normal 2 5 2" xfId="566" xr:uid="{00000000-0005-0000-0000-000064540000}"/>
    <cellStyle name="Normal 2 5 2 2" xfId="1715" xr:uid="{00000000-0005-0000-0000-000065540000}"/>
    <cellStyle name="Normal 2 5 2 2 2" xfId="10520" xr:uid="{00000000-0005-0000-0000-000066540000}"/>
    <cellStyle name="Normal 2 5 2 2 3" xfId="5127" xr:uid="{00000000-0005-0000-0000-000067540000}"/>
    <cellStyle name="Normal 2 5 2 3" xfId="9988" xr:uid="{00000000-0005-0000-0000-000068540000}"/>
    <cellStyle name="Normal 2 5 2 4" xfId="11182" xr:uid="{00000000-0005-0000-0000-000069540000}"/>
    <cellStyle name="Normal 2 5 2 4 2" xfId="18156" xr:uid="{00000000-0005-0000-0000-00006A540000}"/>
    <cellStyle name="Normal 2 5 2 5" xfId="2914" xr:uid="{00000000-0005-0000-0000-00006B540000}"/>
    <cellStyle name="Normal 2 5 20" xfId="5116" xr:uid="{00000000-0005-0000-0000-00006C540000}"/>
    <cellStyle name="Normal 2 5 20 2" xfId="6207" xr:uid="{00000000-0005-0000-0000-00006D540000}"/>
    <cellStyle name="Normal 2 5 20 3" xfId="18681" xr:uid="{00000000-0005-0000-0000-00006E540000}"/>
    <cellStyle name="Normal 2 5 21" xfId="7802" xr:uid="{00000000-0005-0000-0000-00006F540000}"/>
    <cellStyle name="Normal 2 5 21 2" xfId="14297" xr:uid="{00000000-0005-0000-0000-000070540000}"/>
    <cellStyle name="Normal 2 5 21 2 2" xfId="27011" xr:uid="{00000000-0005-0000-0000-000071540000}"/>
    <cellStyle name="Normal 2 5 21 3" xfId="18155" xr:uid="{00000000-0005-0000-0000-000072540000}"/>
    <cellStyle name="Normal 2 5 21 4" xfId="22503" xr:uid="{00000000-0005-0000-0000-000073540000}"/>
    <cellStyle name="Normal 2 5 22" xfId="8649" xr:uid="{00000000-0005-0000-0000-000074540000}"/>
    <cellStyle name="Normal 2 5 22 2" xfId="15134" xr:uid="{00000000-0005-0000-0000-000075540000}"/>
    <cellStyle name="Normal 2 5 22 2 2" xfId="27803" xr:uid="{00000000-0005-0000-0000-000076540000}"/>
    <cellStyle name="Normal 2 5 22 3" xfId="22716" xr:uid="{00000000-0005-0000-0000-000077540000}"/>
    <cellStyle name="Normal 2 5 23" xfId="9756" xr:uid="{00000000-0005-0000-0000-000078540000}"/>
    <cellStyle name="Normal 2 5 24" xfId="6444" xr:uid="{00000000-0005-0000-0000-000079540000}"/>
    <cellStyle name="Normal 2 5 24 2" xfId="13067" xr:uid="{00000000-0005-0000-0000-00007A540000}"/>
    <cellStyle name="Normal 2 5 24 2 2" xfId="25813" xr:uid="{00000000-0005-0000-0000-00007B540000}"/>
    <cellStyle name="Normal 2 5 24 3" xfId="21193" xr:uid="{00000000-0005-0000-0000-00007C540000}"/>
    <cellStyle name="Normal 2 5 25" xfId="12053" xr:uid="{00000000-0005-0000-0000-00007D540000}"/>
    <cellStyle name="Normal 2 5 25 2" xfId="24798" xr:uid="{00000000-0005-0000-0000-00007E540000}"/>
    <cellStyle name="Normal 2 5 26" xfId="20922" xr:uid="{00000000-0005-0000-0000-00007F540000}"/>
    <cellStyle name="Normal 2 5 27" xfId="2226" xr:uid="{00000000-0005-0000-0000-000080540000}"/>
    <cellStyle name="Normal 2 5 3" xfId="785" xr:uid="{00000000-0005-0000-0000-000081540000}"/>
    <cellStyle name="Normal 2 5 3 2" xfId="1716" xr:uid="{00000000-0005-0000-0000-000082540000}"/>
    <cellStyle name="Normal 2 5 3 2 2" xfId="18826" xr:uid="{00000000-0005-0000-0000-000083540000}"/>
    <cellStyle name="Normal 2 5 3 3" xfId="18157" xr:uid="{00000000-0005-0000-0000-000084540000}"/>
    <cellStyle name="Normal 2 5 3 4" xfId="2913" xr:uid="{00000000-0005-0000-0000-000085540000}"/>
    <cellStyle name="Normal 2 5 4" xfId="1035" xr:uid="{00000000-0005-0000-0000-000086540000}"/>
    <cellStyle name="Normal 2 5 4 2" xfId="5128" xr:uid="{00000000-0005-0000-0000-000087540000}"/>
    <cellStyle name="Normal 2 5 5" xfId="5129" xr:uid="{00000000-0005-0000-0000-000088540000}"/>
    <cellStyle name="Normal 2 5 5 2" xfId="37613" xr:uid="{00000000-0005-0000-0000-000089540000}"/>
    <cellStyle name="Normal 2 5 6" xfId="5130" xr:uid="{00000000-0005-0000-0000-00008A540000}"/>
    <cellStyle name="Normal 2 5 7" xfId="5131" xr:uid="{00000000-0005-0000-0000-00008B540000}"/>
    <cellStyle name="Normal 2 5 8" xfId="5132" xr:uid="{00000000-0005-0000-0000-00008C540000}"/>
    <cellStyle name="Normal 2 5 9" xfId="5133" xr:uid="{00000000-0005-0000-0000-00008D540000}"/>
    <cellStyle name="Normal 2 50" xfId="1717" xr:uid="{00000000-0005-0000-0000-00008E540000}"/>
    <cellStyle name="Normal 2 50 2" xfId="10309" xr:uid="{00000000-0005-0000-0000-00008F540000}"/>
    <cellStyle name="Normal 2 50 3" xfId="18940" xr:uid="{00000000-0005-0000-0000-000090540000}"/>
    <cellStyle name="Normal 2 50 4" xfId="32121" xr:uid="{00000000-0005-0000-0000-000091540000}"/>
    <cellStyle name="Normal 2 50 5" xfId="35140" xr:uid="{00000000-0005-0000-0000-000092540000}"/>
    <cellStyle name="Normal 2 50 6" xfId="6391" xr:uid="{00000000-0005-0000-0000-000093540000}"/>
    <cellStyle name="Normal 2 51" xfId="1718" xr:uid="{00000000-0005-0000-0000-000094540000}"/>
    <cellStyle name="Normal 2 51 2" xfId="10625" xr:uid="{00000000-0005-0000-0000-000095540000}"/>
    <cellStyle name="Normal 2 51 3" xfId="19920" xr:uid="{00000000-0005-0000-0000-000096540000}"/>
    <cellStyle name="Normal 2 51 4" xfId="33102" xr:uid="{00000000-0005-0000-0000-000097540000}"/>
    <cellStyle name="Normal 2 51 5" xfId="35987" xr:uid="{00000000-0005-0000-0000-000098540000}"/>
    <cellStyle name="Normal 2 51 6" xfId="6389" xr:uid="{00000000-0005-0000-0000-000099540000}"/>
    <cellStyle name="Normal 2 52" xfId="1719" xr:uid="{00000000-0005-0000-0000-00009A540000}"/>
    <cellStyle name="Normal 2 52 2" xfId="11171" xr:uid="{00000000-0005-0000-0000-00009B540000}"/>
    <cellStyle name="Normal 2 52 3" xfId="14264" xr:uid="{00000000-0005-0000-0000-00009C540000}"/>
    <cellStyle name="Normal 2 52 3 2" xfId="26978" xr:uid="{00000000-0005-0000-0000-00009D540000}"/>
    <cellStyle name="Normal 2 52 4" xfId="22473" xr:uid="{00000000-0005-0000-0000-00009E540000}"/>
    <cellStyle name="Normal 2 52 5" xfId="7769" xr:uid="{00000000-0005-0000-0000-00009F540000}"/>
    <cellStyle name="Normal 2 53" xfId="1720" xr:uid="{00000000-0005-0000-0000-0000A0540000}"/>
    <cellStyle name="Normal 2 53 2" xfId="11085" xr:uid="{00000000-0005-0000-0000-0000A1540000}"/>
    <cellStyle name="Normal 2 53 3" xfId="15101" xr:uid="{00000000-0005-0000-0000-0000A2540000}"/>
    <cellStyle name="Normal 2 53 3 2" xfId="27771" xr:uid="{00000000-0005-0000-0000-0000A3540000}"/>
    <cellStyle name="Normal 2 53 4" xfId="22687" xr:uid="{00000000-0005-0000-0000-0000A4540000}"/>
    <cellStyle name="Normal 2 53 5" xfId="8616" xr:uid="{00000000-0005-0000-0000-0000A5540000}"/>
    <cellStyle name="Normal 2 54" xfId="1721" xr:uid="{00000000-0005-0000-0000-0000A6540000}"/>
    <cellStyle name="Normal 2 54 2" xfId="10318" xr:uid="{00000000-0005-0000-0000-0000A7540000}"/>
    <cellStyle name="Normal 2 54 3" xfId="15938" xr:uid="{00000000-0005-0000-0000-0000A8540000}"/>
    <cellStyle name="Normal 2 54 3 2" xfId="28578" xr:uid="{00000000-0005-0000-0000-0000A9540000}"/>
    <cellStyle name="Normal 2 54 4" xfId="23567" xr:uid="{00000000-0005-0000-0000-0000AA540000}"/>
    <cellStyle name="Normal 2 54 5" xfId="9588" xr:uid="{00000000-0005-0000-0000-0000AB540000}"/>
    <cellStyle name="Normal 2 55" xfId="1722" xr:uid="{00000000-0005-0000-0000-0000AC540000}"/>
    <cellStyle name="Normal 2 56" xfId="1723" xr:uid="{00000000-0005-0000-0000-0000AD540000}"/>
    <cellStyle name="Normal 2 57" xfId="1724" xr:uid="{00000000-0005-0000-0000-0000AE540000}"/>
    <cellStyle name="Normal 2 58" xfId="1725" xr:uid="{00000000-0005-0000-0000-0000AF540000}"/>
    <cellStyle name="Normal 2 59" xfId="1726" xr:uid="{00000000-0005-0000-0000-0000B0540000}"/>
    <cellStyle name="Normal 2 59 2" xfId="1727" xr:uid="{00000000-0005-0000-0000-0000B1540000}"/>
    <cellStyle name="Normal 2 59 2 2" xfId="1728" xr:uid="{00000000-0005-0000-0000-0000B2540000}"/>
    <cellStyle name="Normal 2 59 2 2 2" xfId="1729" xr:uid="{00000000-0005-0000-0000-0000B3540000}"/>
    <cellStyle name="Normal 2 59 2 2 2 2" xfId="1730" xr:uid="{00000000-0005-0000-0000-0000B4540000}"/>
    <cellStyle name="Normal 2 59 2 2 2 2 2" xfId="16424" xr:uid="{00000000-0005-0000-0000-0000B5540000}"/>
    <cellStyle name="Normal 2 59 2 2 2 2 2 2" xfId="28966" xr:uid="{00000000-0005-0000-0000-0000B6540000}"/>
    <cellStyle name="Normal 2 59 2 2 2 2 3" xfId="23877" xr:uid="{00000000-0005-0000-0000-0000B7540000}"/>
    <cellStyle name="Normal 2 59 2 2 2 2 4" xfId="10951" xr:uid="{00000000-0005-0000-0000-0000B8540000}"/>
    <cellStyle name="Normal 2 59 2 2 2 3" xfId="16587" xr:uid="{00000000-0005-0000-0000-0000B9540000}"/>
    <cellStyle name="Normal 2 59 2 2 2 3 2" xfId="29126" xr:uid="{00000000-0005-0000-0000-0000BA540000}"/>
    <cellStyle name="Normal 2 59 2 2 2 4" xfId="24032" xr:uid="{00000000-0005-0000-0000-0000BB540000}"/>
    <cellStyle name="Normal 2 59 2 2 2 5" xfId="11210" xr:uid="{00000000-0005-0000-0000-0000BC540000}"/>
    <cellStyle name="Normal 2 59 2 2 3" xfId="1731" xr:uid="{00000000-0005-0000-0000-0000BD540000}"/>
    <cellStyle name="Normal 2 59 2 2 3 2" xfId="16205" xr:uid="{00000000-0005-0000-0000-0000BE540000}"/>
    <cellStyle name="Normal 2 59 2 2 3 2 2" xfId="28826" xr:uid="{00000000-0005-0000-0000-0000BF540000}"/>
    <cellStyle name="Normal 2 59 2 2 3 3" xfId="23769" xr:uid="{00000000-0005-0000-0000-0000C0540000}"/>
    <cellStyle name="Normal 2 59 2 2 3 4" xfId="10614" xr:uid="{00000000-0005-0000-0000-0000C1540000}"/>
    <cellStyle name="Normal 2 59 2 2 4" xfId="16019" xr:uid="{00000000-0005-0000-0000-0000C2540000}"/>
    <cellStyle name="Normal 2 59 2 2 4 2" xfId="28647" xr:uid="{00000000-0005-0000-0000-0000C3540000}"/>
    <cellStyle name="Normal 2 59 2 2 5" xfId="23616" xr:uid="{00000000-0005-0000-0000-0000C4540000}"/>
    <cellStyle name="Normal 2 59 2 2 6" xfId="10086" xr:uid="{00000000-0005-0000-0000-0000C5540000}"/>
    <cellStyle name="Normal 2 59 2 3" xfId="1732" xr:uid="{00000000-0005-0000-0000-0000C6540000}"/>
    <cellStyle name="Normal 2 59 2 3 2" xfId="1733" xr:uid="{00000000-0005-0000-0000-0000C7540000}"/>
    <cellStyle name="Normal 2 59 2 3 2 2" xfId="16685" xr:uid="{00000000-0005-0000-0000-0000C8540000}"/>
    <cellStyle name="Normal 2 59 2 3 2 2 2" xfId="29220" xr:uid="{00000000-0005-0000-0000-0000C9540000}"/>
    <cellStyle name="Normal 2 59 2 3 2 3" xfId="24129" xr:uid="{00000000-0005-0000-0000-0000CA540000}"/>
    <cellStyle name="Normal 2 59 2 3 2 4" xfId="11367" xr:uid="{00000000-0005-0000-0000-0000CB540000}"/>
    <cellStyle name="Normal 2 59 2 3 3" xfId="16052" xr:uid="{00000000-0005-0000-0000-0000CC540000}"/>
    <cellStyle name="Normal 2 59 2 3 3 2" xfId="28680" xr:uid="{00000000-0005-0000-0000-0000CD540000}"/>
    <cellStyle name="Normal 2 59 2 3 4" xfId="23645" xr:uid="{00000000-0005-0000-0000-0000CE540000}"/>
    <cellStyle name="Normal 2 59 2 3 5" xfId="10164" xr:uid="{00000000-0005-0000-0000-0000CF540000}"/>
    <cellStyle name="Normal 2 59 2 4" xfId="1734" xr:uid="{00000000-0005-0000-0000-0000D0540000}"/>
    <cellStyle name="Normal 2 59 2 4 2" xfId="16048" xr:uid="{00000000-0005-0000-0000-0000D1540000}"/>
    <cellStyle name="Normal 2 59 2 4 2 2" xfId="28676" xr:uid="{00000000-0005-0000-0000-0000D2540000}"/>
    <cellStyle name="Normal 2 59 2 4 3" xfId="23641" xr:uid="{00000000-0005-0000-0000-0000D3540000}"/>
    <cellStyle name="Normal 2 59 2 4 4" xfId="10160" xr:uid="{00000000-0005-0000-0000-0000D4540000}"/>
    <cellStyle name="Normal 2 59 2 5" xfId="16605" xr:uid="{00000000-0005-0000-0000-0000D5540000}"/>
    <cellStyle name="Normal 2 59 2 5 2" xfId="29144" xr:uid="{00000000-0005-0000-0000-0000D6540000}"/>
    <cellStyle name="Normal 2 59 2 6" xfId="24052" xr:uid="{00000000-0005-0000-0000-0000D7540000}"/>
    <cellStyle name="Normal 2 59 2 7" xfId="11246" xr:uid="{00000000-0005-0000-0000-0000D8540000}"/>
    <cellStyle name="Normal 2 59 3" xfId="1735" xr:uid="{00000000-0005-0000-0000-0000D9540000}"/>
    <cellStyle name="Normal 2 59 3 2" xfId="1736" xr:uid="{00000000-0005-0000-0000-0000DA540000}"/>
    <cellStyle name="Normal 2 59 3 2 2" xfId="1737" xr:uid="{00000000-0005-0000-0000-0000DB540000}"/>
    <cellStyle name="Normal 2 59 3 2 2 2" xfId="16649" xr:uid="{00000000-0005-0000-0000-0000DC540000}"/>
    <cellStyle name="Normal 2 59 3 2 2 2 2" xfId="29184" xr:uid="{00000000-0005-0000-0000-0000DD540000}"/>
    <cellStyle name="Normal 2 59 3 2 2 3" xfId="24091" xr:uid="{00000000-0005-0000-0000-0000DE540000}"/>
    <cellStyle name="Normal 2 59 3 2 2 4" xfId="11321" xr:uid="{00000000-0005-0000-0000-0000DF540000}"/>
    <cellStyle name="Normal 2 59 3 2 3" xfId="16402" xr:uid="{00000000-0005-0000-0000-0000E0540000}"/>
    <cellStyle name="Normal 2 59 3 2 3 2" xfId="28944" xr:uid="{00000000-0005-0000-0000-0000E1540000}"/>
    <cellStyle name="Normal 2 59 3 2 4" xfId="23855" xr:uid="{00000000-0005-0000-0000-0000E2540000}"/>
    <cellStyle name="Normal 2 59 3 2 5" xfId="10921" xr:uid="{00000000-0005-0000-0000-0000E3540000}"/>
    <cellStyle name="Normal 2 59 3 3" xfId="1738" xr:uid="{00000000-0005-0000-0000-0000E4540000}"/>
    <cellStyle name="Normal 2 59 3 3 2" xfId="16075" xr:uid="{00000000-0005-0000-0000-0000E5540000}"/>
    <cellStyle name="Normal 2 59 3 3 2 2" xfId="28702" xr:uid="{00000000-0005-0000-0000-0000E6540000}"/>
    <cellStyle name="Normal 2 59 3 3 3" xfId="23666" xr:uid="{00000000-0005-0000-0000-0000E7540000}"/>
    <cellStyle name="Normal 2 59 3 3 4" xfId="10241" xr:uid="{00000000-0005-0000-0000-0000E8540000}"/>
    <cellStyle name="Normal 2 59 3 4" xfId="16090" xr:uid="{00000000-0005-0000-0000-0000E9540000}"/>
    <cellStyle name="Normal 2 59 3 4 2" xfId="28717" xr:uid="{00000000-0005-0000-0000-0000EA540000}"/>
    <cellStyle name="Normal 2 59 3 5" xfId="23679" xr:uid="{00000000-0005-0000-0000-0000EB540000}"/>
    <cellStyle name="Normal 2 59 3 6" xfId="10299" xr:uid="{00000000-0005-0000-0000-0000EC540000}"/>
    <cellStyle name="Normal 2 59 4" xfId="1739" xr:uid="{00000000-0005-0000-0000-0000ED540000}"/>
    <cellStyle name="Normal 2 59 4 2" xfId="1740" xr:uid="{00000000-0005-0000-0000-0000EE540000}"/>
    <cellStyle name="Normal 2 59 4 2 2" xfId="16568" xr:uid="{00000000-0005-0000-0000-0000EF540000}"/>
    <cellStyle name="Normal 2 59 4 2 2 2" xfId="29107" xr:uid="{00000000-0005-0000-0000-0000F0540000}"/>
    <cellStyle name="Normal 2 59 4 2 3" xfId="24014" xr:uid="{00000000-0005-0000-0000-0000F1540000}"/>
    <cellStyle name="Normal 2 59 4 2 4" xfId="11183" xr:uid="{00000000-0005-0000-0000-0000F2540000}"/>
    <cellStyle name="Normal 2 59 4 3" xfId="16661" xr:uid="{00000000-0005-0000-0000-0000F3540000}"/>
    <cellStyle name="Normal 2 59 4 3 2" xfId="29196" xr:uid="{00000000-0005-0000-0000-0000F4540000}"/>
    <cellStyle name="Normal 2 59 4 4" xfId="24103" xr:uid="{00000000-0005-0000-0000-0000F5540000}"/>
    <cellStyle name="Normal 2 59 4 5" xfId="11334" xr:uid="{00000000-0005-0000-0000-0000F6540000}"/>
    <cellStyle name="Normal 2 59 5" xfId="1741" xr:uid="{00000000-0005-0000-0000-0000F7540000}"/>
    <cellStyle name="Normal 2 59 5 2" xfId="16604" xr:uid="{00000000-0005-0000-0000-0000F8540000}"/>
    <cellStyle name="Normal 2 59 5 2 2" xfId="29143" xr:uid="{00000000-0005-0000-0000-0000F9540000}"/>
    <cellStyle name="Normal 2 59 5 3" xfId="24051" xr:uid="{00000000-0005-0000-0000-0000FA540000}"/>
    <cellStyle name="Normal 2 59 5 4" xfId="11245" xr:uid="{00000000-0005-0000-0000-0000FB540000}"/>
    <cellStyle name="Normal 2 59 6" xfId="16170" xr:uid="{00000000-0005-0000-0000-0000FC540000}"/>
    <cellStyle name="Normal 2 59 6 2" xfId="28792" xr:uid="{00000000-0005-0000-0000-0000FD540000}"/>
    <cellStyle name="Normal 2 59 7" xfId="23743" xr:uid="{00000000-0005-0000-0000-0000FE540000}"/>
    <cellStyle name="Normal 2 59 8" xfId="10511" xr:uid="{00000000-0005-0000-0000-0000FF540000}"/>
    <cellStyle name="Normal 2 6" xfId="29" xr:uid="{00000000-0005-0000-0000-000000550000}"/>
    <cellStyle name="Normal 2 6 10" xfId="5135" xr:uid="{00000000-0005-0000-0000-000001550000}"/>
    <cellStyle name="Normal 2 6 11" xfId="5136" xr:uid="{00000000-0005-0000-0000-000002550000}"/>
    <cellStyle name="Normal 2 6 12" xfId="5137" xr:uid="{00000000-0005-0000-0000-000003550000}"/>
    <cellStyle name="Normal 2 6 13" xfId="5138" xr:uid="{00000000-0005-0000-0000-000004550000}"/>
    <cellStyle name="Normal 2 6 14" xfId="5139" xr:uid="{00000000-0005-0000-0000-000005550000}"/>
    <cellStyle name="Normal 2 6 15" xfId="5140" xr:uid="{00000000-0005-0000-0000-000006550000}"/>
    <cellStyle name="Normal 2 6 16" xfId="5141" xr:uid="{00000000-0005-0000-0000-000007550000}"/>
    <cellStyle name="Normal 2 6 17" xfId="5142" xr:uid="{00000000-0005-0000-0000-000008550000}"/>
    <cellStyle name="Normal 2 6 18" xfId="5143" xr:uid="{00000000-0005-0000-0000-000009550000}"/>
    <cellStyle name="Normal 2 6 19" xfId="5144" xr:uid="{00000000-0005-0000-0000-00000A550000}"/>
    <cellStyle name="Normal 2 6 2" xfId="786" xr:uid="{00000000-0005-0000-0000-00000B550000}"/>
    <cellStyle name="Normal 2 6 2 2" xfId="5145" xr:uid="{00000000-0005-0000-0000-00000C550000}"/>
    <cellStyle name="Normal 2 6 2 2 2" xfId="18828" xr:uid="{00000000-0005-0000-0000-00000D550000}"/>
    <cellStyle name="Normal 2 6 2 3" xfId="18159" xr:uid="{00000000-0005-0000-0000-00000E550000}"/>
    <cellStyle name="Normal 2 6 2 4" xfId="2916" xr:uid="{00000000-0005-0000-0000-00000F550000}"/>
    <cellStyle name="Normal 2 6 2 5" xfId="37772" xr:uid="{00000000-0005-0000-0000-000010550000}"/>
    <cellStyle name="Normal 2 6 2 6" xfId="38050" xr:uid="{00000000-0005-0000-0000-000011550000}"/>
    <cellStyle name="Normal 2 6 20" xfId="5134" xr:uid="{00000000-0005-0000-0000-000012550000}"/>
    <cellStyle name="Normal 2 6 20 2" xfId="6307" xr:uid="{00000000-0005-0000-0000-000013550000}"/>
    <cellStyle name="Normal 2 6 20 3" xfId="18723" xr:uid="{00000000-0005-0000-0000-000014550000}"/>
    <cellStyle name="Normal 2 6 21" xfId="7803" xr:uid="{00000000-0005-0000-0000-000015550000}"/>
    <cellStyle name="Normal 2 6 21 2" xfId="14298" xr:uid="{00000000-0005-0000-0000-000016550000}"/>
    <cellStyle name="Normal 2 6 21 2 2" xfId="27012" xr:uid="{00000000-0005-0000-0000-000017550000}"/>
    <cellStyle name="Normal 2 6 21 3" xfId="18158" xr:uid="{00000000-0005-0000-0000-000018550000}"/>
    <cellStyle name="Normal 2 6 21 4" xfId="22504" xr:uid="{00000000-0005-0000-0000-000019550000}"/>
    <cellStyle name="Normal 2 6 22" xfId="8650" xr:uid="{00000000-0005-0000-0000-00001A550000}"/>
    <cellStyle name="Normal 2 6 22 2" xfId="15135" xr:uid="{00000000-0005-0000-0000-00001B550000}"/>
    <cellStyle name="Normal 2 6 22 2 2" xfId="27804" xr:uid="{00000000-0005-0000-0000-00001C550000}"/>
    <cellStyle name="Normal 2 6 22 3" xfId="22717" xr:uid="{00000000-0005-0000-0000-00001D550000}"/>
    <cellStyle name="Normal 2 6 23" xfId="9989" xr:uid="{00000000-0005-0000-0000-00001E550000}"/>
    <cellStyle name="Normal 2 6 24" xfId="6445" xr:uid="{00000000-0005-0000-0000-00001F550000}"/>
    <cellStyle name="Normal 2 6 24 2" xfId="13068" xr:uid="{00000000-0005-0000-0000-000020550000}"/>
    <cellStyle name="Normal 2 6 24 2 2" xfId="25814" xr:uid="{00000000-0005-0000-0000-000021550000}"/>
    <cellStyle name="Normal 2 6 24 3" xfId="21194" xr:uid="{00000000-0005-0000-0000-000022550000}"/>
    <cellStyle name="Normal 2 6 25" xfId="12054" xr:uid="{00000000-0005-0000-0000-000023550000}"/>
    <cellStyle name="Normal 2 6 25 2" xfId="24799" xr:uid="{00000000-0005-0000-0000-000024550000}"/>
    <cellStyle name="Normal 2 6 26" xfId="20923" xr:uid="{00000000-0005-0000-0000-000025550000}"/>
    <cellStyle name="Normal 2 6 27" xfId="2227" xr:uid="{00000000-0005-0000-0000-000026550000}"/>
    <cellStyle name="Normal 2 6 28" xfId="37378" xr:uid="{00000000-0005-0000-0000-000027550000}"/>
    <cellStyle name="Normal 2 6 29" xfId="37862" xr:uid="{00000000-0005-0000-0000-000028550000}"/>
    <cellStyle name="Normal 2 6 3" xfId="1036" xr:uid="{00000000-0005-0000-0000-000029550000}"/>
    <cellStyle name="Normal 2 6 3 2" xfId="5146" xr:uid="{00000000-0005-0000-0000-00002A550000}"/>
    <cellStyle name="Normal 2 6 3 2 2" xfId="18827" xr:uid="{00000000-0005-0000-0000-00002B550000}"/>
    <cellStyle name="Normal 2 6 3 3" xfId="18160" xr:uid="{00000000-0005-0000-0000-00002C550000}"/>
    <cellStyle name="Normal 2 6 3 4" xfId="2915" xr:uid="{00000000-0005-0000-0000-00002D550000}"/>
    <cellStyle name="Normal 2 6 4" xfId="5147" xr:uid="{00000000-0005-0000-0000-00002E550000}"/>
    <cellStyle name="Normal 2 6 4 2" xfId="37427" xr:uid="{00000000-0005-0000-0000-00002F550000}"/>
    <cellStyle name="Normal 2 6 4 3" xfId="37899" xr:uid="{00000000-0005-0000-0000-000030550000}"/>
    <cellStyle name="Normal 2 6 5" xfId="5148" xr:uid="{00000000-0005-0000-0000-000031550000}"/>
    <cellStyle name="Normal 2 6 6" xfId="5149" xr:uid="{00000000-0005-0000-0000-000032550000}"/>
    <cellStyle name="Normal 2 6 7" xfId="5150" xr:uid="{00000000-0005-0000-0000-000033550000}"/>
    <cellStyle name="Normal 2 6 8" xfId="5151" xr:uid="{00000000-0005-0000-0000-000034550000}"/>
    <cellStyle name="Normal 2 6 9" xfId="5152" xr:uid="{00000000-0005-0000-0000-000035550000}"/>
    <cellStyle name="Normal 2 60" xfId="1742" xr:uid="{00000000-0005-0000-0000-000036550000}"/>
    <cellStyle name="Normal 2 61" xfId="1743" xr:uid="{00000000-0005-0000-0000-000037550000}"/>
    <cellStyle name="Normal 2 62" xfId="1744" xr:uid="{00000000-0005-0000-0000-000038550000}"/>
    <cellStyle name="Normal 2 63" xfId="10123" xr:uid="{00000000-0005-0000-0000-000039550000}"/>
    <cellStyle name="Normal 2 64" xfId="6406" xr:uid="{00000000-0005-0000-0000-00003A550000}"/>
    <cellStyle name="Normal 2 64 2" xfId="13029" xr:uid="{00000000-0005-0000-0000-00003B550000}"/>
    <cellStyle name="Normal 2 64 2 2" xfId="25775" xr:uid="{00000000-0005-0000-0000-00003C550000}"/>
    <cellStyle name="Normal 2 64 3" xfId="21155" xr:uid="{00000000-0005-0000-0000-00003D550000}"/>
    <cellStyle name="Normal 2 65" xfId="12032" xr:uid="{00000000-0005-0000-0000-00003E550000}"/>
    <cellStyle name="Normal 2 65 2" xfId="24777" xr:uid="{00000000-0005-0000-0000-00003F550000}"/>
    <cellStyle name="Normal 2 66" xfId="17425" xr:uid="{00000000-0005-0000-0000-000040550000}"/>
    <cellStyle name="Normal 2 67" xfId="30604" xr:uid="{00000000-0005-0000-0000-000041550000}"/>
    <cellStyle name="Normal 2 68" xfId="34304" xr:uid="{00000000-0005-0000-0000-000042550000}"/>
    <cellStyle name="Normal 2 69" xfId="36615" xr:uid="{00000000-0005-0000-0000-000043550000}"/>
    <cellStyle name="Normal 2 7" xfId="380" xr:uid="{00000000-0005-0000-0000-000044550000}"/>
    <cellStyle name="Normal 2 7 10" xfId="5154" xr:uid="{00000000-0005-0000-0000-000045550000}"/>
    <cellStyle name="Normal 2 7 11" xfId="5155" xr:uid="{00000000-0005-0000-0000-000046550000}"/>
    <cellStyle name="Normal 2 7 12" xfId="5156" xr:uid="{00000000-0005-0000-0000-000047550000}"/>
    <cellStyle name="Normal 2 7 13" xfId="5157" xr:uid="{00000000-0005-0000-0000-000048550000}"/>
    <cellStyle name="Normal 2 7 14" xfId="5158" xr:uid="{00000000-0005-0000-0000-000049550000}"/>
    <cellStyle name="Normal 2 7 15" xfId="5159" xr:uid="{00000000-0005-0000-0000-00004A550000}"/>
    <cellStyle name="Normal 2 7 16" xfId="5160" xr:uid="{00000000-0005-0000-0000-00004B550000}"/>
    <cellStyle name="Normal 2 7 17" xfId="5161" xr:uid="{00000000-0005-0000-0000-00004C550000}"/>
    <cellStyle name="Normal 2 7 18" xfId="5162" xr:uid="{00000000-0005-0000-0000-00004D550000}"/>
    <cellStyle name="Normal 2 7 19" xfId="5163" xr:uid="{00000000-0005-0000-0000-00004E550000}"/>
    <cellStyle name="Normal 2 7 2" xfId="604" xr:uid="{00000000-0005-0000-0000-00004F550000}"/>
    <cellStyle name="Normal 2 7 2 2" xfId="5164" xr:uid="{00000000-0005-0000-0000-000050550000}"/>
    <cellStyle name="Normal 2 7 2 2 2" xfId="18830" xr:uid="{00000000-0005-0000-0000-000051550000}"/>
    <cellStyle name="Normal 2 7 2 3" xfId="18161" xr:uid="{00000000-0005-0000-0000-000052550000}"/>
    <cellStyle name="Normal 2 7 2 4" xfId="2918" xr:uid="{00000000-0005-0000-0000-000053550000}"/>
    <cellStyle name="Normal 2 7 2 5" xfId="37696" xr:uid="{00000000-0005-0000-0000-000054550000}"/>
    <cellStyle name="Normal 2 7 2 6" xfId="37988" xr:uid="{00000000-0005-0000-0000-000055550000}"/>
    <cellStyle name="Normal 2 7 20" xfId="5153" xr:uid="{00000000-0005-0000-0000-000056550000}"/>
    <cellStyle name="Normal 2 7 20 2" xfId="6310" xr:uid="{00000000-0005-0000-0000-000057550000}"/>
    <cellStyle name="Normal 2 7 21" xfId="7804" xr:uid="{00000000-0005-0000-0000-000058550000}"/>
    <cellStyle name="Normal 2 7 21 2" xfId="14299" xr:uid="{00000000-0005-0000-0000-000059550000}"/>
    <cellStyle name="Normal 2 7 21 2 2" xfId="27013" xr:uid="{00000000-0005-0000-0000-00005A550000}"/>
    <cellStyle name="Normal 2 7 21 3" xfId="22505" xr:uid="{00000000-0005-0000-0000-00005B550000}"/>
    <cellStyle name="Normal 2 7 22" xfId="8651" xr:uid="{00000000-0005-0000-0000-00005C550000}"/>
    <cellStyle name="Normal 2 7 22 2" xfId="15136" xr:uid="{00000000-0005-0000-0000-00005D550000}"/>
    <cellStyle name="Normal 2 7 22 2 2" xfId="27805" xr:uid="{00000000-0005-0000-0000-00005E550000}"/>
    <cellStyle name="Normal 2 7 22 3" xfId="22718" xr:uid="{00000000-0005-0000-0000-00005F550000}"/>
    <cellStyle name="Normal 2 7 23" xfId="6446" xr:uid="{00000000-0005-0000-0000-000060550000}"/>
    <cellStyle name="Normal 2 7 23 2" xfId="13069" xr:uid="{00000000-0005-0000-0000-000061550000}"/>
    <cellStyle name="Normal 2 7 23 2 2" xfId="25815" xr:uid="{00000000-0005-0000-0000-000062550000}"/>
    <cellStyle name="Normal 2 7 23 3" xfId="21195" xr:uid="{00000000-0005-0000-0000-000063550000}"/>
    <cellStyle name="Normal 2 7 24" xfId="12055" xr:uid="{00000000-0005-0000-0000-000064550000}"/>
    <cellStyle name="Normal 2 7 24 2" xfId="24800" xr:uid="{00000000-0005-0000-0000-000065550000}"/>
    <cellStyle name="Normal 2 7 25" xfId="20924" xr:uid="{00000000-0005-0000-0000-000066550000}"/>
    <cellStyle name="Normal 2 7 26" xfId="2228" xr:uid="{00000000-0005-0000-0000-000067550000}"/>
    <cellStyle name="Normal 2 7 3" xfId="694" xr:uid="{00000000-0005-0000-0000-000068550000}"/>
    <cellStyle name="Normal 2 7 3 2" xfId="5165" xr:uid="{00000000-0005-0000-0000-000069550000}"/>
    <cellStyle name="Normal 2 7 3 2 2" xfId="18829" xr:uid="{00000000-0005-0000-0000-00006A550000}"/>
    <cellStyle name="Normal 2 7 3 3" xfId="18162" xr:uid="{00000000-0005-0000-0000-00006B550000}"/>
    <cellStyle name="Normal 2 7 3 4" xfId="2917" xr:uid="{00000000-0005-0000-0000-00006C550000}"/>
    <cellStyle name="Normal 2 7 4" xfId="1037" xr:uid="{00000000-0005-0000-0000-00006D550000}"/>
    <cellStyle name="Normal 2 7 5" xfId="5166" xr:uid="{00000000-0005-0000-0000-00006E550000}"/>
    <cellStyle name="Normal 2 7 5 2" xfId="37648" xr:uid="{00000000-0005-0000-0000-00006F550000}"/>
    <cellStyle name="Normal 2 7 5 3" xfId="37942" xr:uid="{00000000-0005-0000-0000-000070550000}"/>
    <cellStyle name="Normal 2 7 6" xfId="5167" xr:uid="{00000000-0005-0000-0000-000071550000}"/>
    <cellStyle name="Normal 2 7 7" xfId="5168" xr:uid="{00000000-0005-0000-0000-000072550000}"/>
    <cellStyle name="Normal 2 7 8" xfId="5169" xr:uid="{00000000-0005-0000-0000-000073550000}"/>
    <cellStyle name="Normal 2 7 9" xfId="5170" xr:uid="{00000000-0005-0000-0000-000074550000}"/>
    <cellStyle name="Normal 2 70" xfId="2179" xr:uid="{00000000-0005-0000-0000-000075550000}"/>
    <cellStyle name="Normal 2 71" xfId="37319" xr:uid="{00000000-0005-0000-0000-000076550000}"/>
    <cellStyle name="Normal 2 72" xfId="37363" xr:uid="{00000000-0005-0000-0000-000077550000}"/>
    <cellStyle name="Normal 2 73" xfId="37847" xr:uid="{00000000-0005-0000-0000-000078550000}"/>
    <cellStyle name="Normal 2 74" xfId="38113" xr:uid="{00000000-0005-0000-0000-000079550000}"/>
    <cellStyle name="Normal 2 75" xfId="38118" xr:uid="{00000000-0005-0000-0000-00007A550000}"/>
    <cellStyle name="Normal 2 8" xfId="295" xr:uid="{00000000-0005-0000-0000-00007B550000}"/>
    <cellStyle name="Normal 2 8 10" xfId="20925" xr:uid="{00000000-0005-0000-0000-00007C550000}"/>
    <cellStyle name="Normal 2 8 11" xfId="2229" xr:uid="{00000000-0005-0000-0000-00007D550000}"/>
    <cellStyle name="Normal 2 8 2" xfId="781" xr:uid="{00000000-0005-0000-0000-00007E550000}"/>
    <cellStyle name="Normal 2 8 2 2" xfId="5172" xr:uid="{00000000-0005-0000-0000-00007F550000}"/>
    <cellStyle name="Normal 2 8 2 2 2" xfId="18831" xr:uid="{00000000-0005-0000-0000-000080550000}"/>
    <cellStyle name="Normal 2 8 2 3" xfId="11080" xr:uid="{00000000-0005-0000-0000-000081550000}"/>
    <cellStyle name="Normal 2 8 2 3 2" xfId="18163" xr:uid="{00000000-0005-0000-0000-000082550000}"/>
    <cellStyle name="Normal 2 8 2 4" xfId="2920" xr:uid="{00000000-0005-0000-0000-000083550000}"/>
    <cellStyle name="Normal 2 8 3" xfId="1745" xr:uid="{00000000-0005-0000-0000-000084550000}"/>
    <cellStyle name="Normal 2 8 3 2" xfId="2919" xr:uid="{00000000-0005-0000-0000-000085550000}"/>
    <cellStyle name="Normal 2 8 3 3" xfId="37610" xr:uid="{00000000-0005-0000-0000-000086550000}"/>
    <cellStyle name="Normal 2 8 3 4" xfId="37913" xr:uid="{00000000-0005-0000-0000-000087550000}"/>
    <cellStyle name="Normal 2 8 4" xfId="5171" xr:uid="{00000000-0005-0000-0000-000088550000}"/>
    <cellStyle name="Normal 2 8 5" xfId="7805" xr:uid="{00000000-0005-0000-0000-000089550000}"/>
    <cellStyle name="Normal 2 8 5 2" xfId="14300" xr:uid="{00000000-0005-0000-0000-00008A550000}"/>
    <cellStyle name="Normal 2 8 5 2 2" xfId="27014" xr:uid="{00000000-0005-0000-0000-00008B550000}"/>
    <cellStyle name="Normal 2 8 5 3" xfId="22506" xr:uid="{00000000-0005-0000-0000-00008C550000}"/>
    <cellStyle name="Normal 2 8 6" xfId="8652" xr:uid="{00000000-0005-0000-0000-00008D550000}"/>
    <cellStyle name="Normal 2 8 6 2" xfId="15137" xr:uid="{00000000-0005-0000-0000-00008E550000}"/>
    <cellStyle name="Normal 2 8 6 2 2" xfId="27806" xr:uid="{00000000-0005-0000-0000-00008F550000}"/>
    <cellStyle name="Normal 2 8 6 3" xfId="22719" xr:uid="{00000000-0005-0000-0000-000090550000}"/>
    <cellStyle name="Normal 2 8 7" xfId="10801" xr:uid="{00000000-0005-0000-0000-000091550000}"/>
    <cellStyle name="Normal 2 8 8" xfId="6447" xr:uid="{00000000-0005-0000-0000-000092550000}"/>
    <cellStyle name="Normal 2 8 8 2" xfId="13070" xr:uid="{00000000-0005-0000-0000-000093550000}"/>
    <cellStyle name="Normal 2 8 8 2 2" xfId="25816" xr:uid="{00000000-0005-0000-0000-000094550000}"/>
    <cellStyle name="Normal 2 8 8 3" xfId="21196" xr:uid="{00000000-0005-0000-0000-000095550000}"/>
    <cellStyle name="Normal 2 8 9" xfId="12056" xr:uid="{00000000-0005-0000-0000-000096550000}"/>
    <cellStyle name="Normal 2 8 9 2" xfId="24801" xr:uid="{00000000-0005-0000-0000-000097550000}"/>
    <cellStyle name="Normal 2 9" xfId="383" xr:uid="{00000000-0005-0000-0000-000098550000}"/>
    <cellStyle name="Normal 2 9 2" xfId="821" xr:uid="{00000000-0005-0000-0000-000099550000}"/>
    <cellStyle name="Normal 2 9 2 2" xfId="10239" xr:uid="{00000000-0005-0000-0000-00009A550000}"/>
    <cellStyle name="Normal 2 9 2 2 2" xfId="16074" xr:uid="{00000000-0005-0000-0000-00009B550000}"/>
    <cellStyle name="Normal 2 9 2 2 2 2" xfId="28701" xr:uid="{00000000-0005-0000-0000-00009C550000}"/>
    <cellStyle name="Normal 2 9 2 2 3" xfId="23665" xr:uid="{00000000-0005-0000-0000-00009D550000}"/>
    <cellStyle name="Normal 2 9 2 3" xfId="2922" xr:uid="{00000000-0005-0000-0000-00009E550000}"/>
    <cellStyle name="Normal 2 9 2 4" xfId="37788" xr:uid="{00000000-0005-0000-0000-00009F550000}"/>
    <cellStyle name="Normal 2 9 2 5" xfId="38066" xr:uid="{00000000-0005-0000-0000-0000A0550000}"/>
    <cellStyle name="Normal 2 9 3" xfId="1746" xr:uid="{00000000-0005-0000-0000-0000A1550000}"/>
    <cellStyle name="Normal 2 9 3 2" xfId="10350" xr:uid="{00000000-0005-0000-0000-0000A2550000}"/>
    <cellStyle name="Normal 2 9 3 2 2" xfId="16102" xr:uid="{00000000-0005-0000-0000-0000A3550000}"/>
    <cellStyle name="Normal 2 9 3 2 2 2" xfId="28728" xr:uid="{00000000-0005-0000-0000-0000A4550000}"/>
    <cellStyle name="Normal 2 9 3 2 3" xfId="23690" xr:uid="{00000000-0005-0000-0000-0000A5550000}"/>
    <cellStyle name="Normal 2 9 3 3" xfId="18832" xr:uid="{00000000-0005-0000-0000-0000A6550000}"/>
    <cellStyle name="Normal 2 9 3 4" xfId="5173" xr:uid="{00000000-0005-0000-0000-0000A7550000}"/>
    <cellStyle name="Normal 2 9 4" xfId="10797" xr:uid="{00000000-0005-0000-0000-0000A8550000}"/>
    <cellStyle name="Normal 2 9 4 2" xfId="18164" xr:uid="{00000000-0005-0000-0000-0000A9550000}"/>
    <cellStyle name="Normal 2 9 5" xfId="2921" xr:uid="{00000000-0005-0000-0000-0000AA550000}"/>
    <cellStyle name="Normal 2 9 6" xfId="37651" xr:uid="{00000000-0005-0000-0000-0000AB550000}"/>
    <cellStyle name="Normal 2 9 7" xfId="37945" xr:uid="{00000000-0005-0000-0000-0000AC550000}"/>
    <cellStyle name="Normal 2_1.Gen Journal Jul 11" xfId="6325" xr:uid="{00000000-0005-0000-0000-0000AD550000}"/>
    <cellStyle name="Normal 20" xfId="300" xr:uid="{00000000-0005-0000-0000-0000AE550000}"/>
    <cellStyle name="Normal 20 10" xfId="5175" xr:uid="{00000000-0005-0000-0000-0000AF550000}"/>
    <cellStyle name="Normal 20 10 2" xfId="8243" xr:uid="{00000000-0005-0000-0000-0000B0550000}"/>
    <cellStyle name="Normal 20 10 2 2" xfId="14732" xr:uid="{00000000-0005-0000-0000-0000B1550000}"/>
    <cellStyle name="Normal 20 10 2 2 2" xfId="27411" xr:uid="{00000000-0005-0000-0000-0000B2550000}"/>
    <cellStyle name="Normal 20 10 2 3" xfId="19511" xr:uid="{00000000-0005-0000-0000-0000B3550000}"/>
    <cellStyle name="Normal 20 10 2 4" xfId="32626" xr:uid="{00000000-0005-0000-0000-0000B4550000}"/>
    <cellStyle name="Normal 20 10 2 5" xfId="35637" xr:uid="{00000000-0005-0000-0000-0000B5550000}"/>
    <cellStyle name="Normal 20 10 3" xfId="9167" xr:uid="{00000000-0005-0000-0000-0000B6550000}"/>
    <cellStyle name="Normal 20 10 3 2" xfId="15574" xr:uid="{00000000-0005-0000-0000-0000B7550000}"/>
    <cellStyle name="Normal 20 10 3 2 2" xfId="28222" xr:uid="{00000000-0005-0000-0000-0000B8550000}"/>
    <cellStyle name="Normal 20 10 3 3" xfId="23174" xr:uid="{00000000-0005-0000-0000-0000B9550000}"/>
    <cellStyle name="Normal 20 10 4" xfId="7239" xr:uid="{00000000-0005-0000-0000-0000BA550000}"/>
    <cellStyle name="Normal 20 10 4 2" xfId="13770" xr:uid="{00000000-0005-0000-0000-0000BB550000}"/>
    <cellStyle name="Normal 20 10 4 2 2" xfId="26501" xr:uid="{00000000-0005-0000-0000-0000BC550000}"/>
    <cellStyle name="Normal 20 10 4 3" xfId="21967" xr:uid="{00000000-0005-0000-0000-0000BD550000}"/>
    <cellStyle name="Normal 20 10 5" xfId="12627" xr:uid="{00000000-0005-0000-0000-0000BE550000}"/>
    <cellStyle name="Normal 20 10 5 2" xfId="25373" xr:uid="{00000000-0005-0000-0000-0000BF550000}"/>
    <cellStyle name="Normal 20 10 6" xfId="18166" xr:uid="{00000000-0005-0000-0000-0000C0550000}"/>
    <cellStyle name="Normal 20 10 7" xfId="31463" xr:uid="{00000000-0005-0000-0000-0000C1550000}"/>
    <cellStyle name="Normal 20 10 8" xfId="34782" xr:uid="{00000000-0005-0000-0000-0000C2550000}"/>
    <cellStyle name="Normal 20 11" xfId="5176" xr:uid="{00000000-0005-0000-0000-0000C3550000}"/>
    <cellStyle name="Normal 20 11 2" xfId="8244" xr:uid="{00000000-0005-0000-0000-0000C4550000}"/>
    <cellStyle name="Normal 20 11 2 2" xfId="14733" xr:uid="{00000000-0005-0000-0000-0000C5550000}"/>
    <cellStyle name="Normal 20 11 2 2 2" xfId="27412" xr:uid="{00000000-0005-0000-0000-0000C6550000}"/>
    <cellStyle name="Normal 20 11 2 3" xfId="19512" xr:uid="{00000000-0005-0000-0000-0000C7550000}"/>
    <cellStyle name="Normal 20 11 2 4" xfId="32627" xr:uid="{00000000-0005-0000-0000-0000C8550000}"/>
    <cellStyle name="Normal 20 11 2 5" xfId="35638" xr:uid="{00000000-0005-0000-0000-0000C9550000}"/>
    <cellStyle name="Normal 20 11 3" xfId="9168" xr:uid="{00000000-0005-0000-0000-0000CA550000}"/>
    <cellStyle name="Normal 20 11 3 2" xfId="15575" xr:uid="{00000000-0005-0000-0000-0000CB550000}"/>
    <cellStyle name="Normal 20 11 3 2 2" xfId="28223" xr:uid="{00000000-0005-0000-0000-0000CC550000}"/>
    <cellStyle name="Normal 20 11 3 3" xfId="23175" xr:uid="{00000000-0005-0000-0000-0000CD550000}"/>
    <cellStyle name="Normal 20 11 4" xfId="7240" xr:uid="{00000000-0005-0000-0000-0000CE550000}"/>
    <cellStyle name="Normal 20 11 4 2" xfId="13771" xr:uid="{00000000-0005-0000-0000-0000CF550000}"/>
    <cellStyle name="Normal 20 11 4 2 2" xfId="26502" xr:uid="{00000000-0005-0000-0000-0000D0550000}"/>
    <cellStyle name="Normal 20 11 4 3" xfId="21968" xr:uid="{00000000-0005-0000-0000-0000D1550000}"/>
    <cellStyle name="Normal 20 11 5" xfId="12628" xr:uid="{00000000-0005-0000-0000-0000D2550000}"/>
    <cellStyle name="Normal 20 11 5 2" xfId="25374" xr:uid="{00000000-0005-0000-0000-0000D3550000}"/>
    <cellStyle name="Normal 20 11 6" xfId="18167" xr:uid="{00000000-0005-0000-0000-0000D4550000}"/>
    <cellStyle name="Normal 20 11 7" xfId="31464" xr:uid="{00000000-0005-0000-0000-0000D5550000}"/>
    <cellStyle name="Normal 20 11 8" xfId="34783" xr:uid="{00000000-0005-0000-0000-0000D6550000}"/>
    <cellStyle name="Normal 20 12" xfId="5177" xr:uid="{00000000-0005-0000-0000-0000D7550000}"/>
    <cellStyle name="Normal 20 12 2" xfId="8245" xr:uid="{00000000-0005-0000-0000-0000D8550000}"/>
    <cellStyle name="Normal 20 12 2 2" xfId="14734" xr:uid="{00000000-0005-0000-0000-0000D9550000}"/>
    <cellStyle name="Normal 20 12 2 2 2" xfId="27413" xr:uid="{00000000-0005-0000-0000-0000DA550000}"/>
    <cellStyle name="Normal 20 12 2 3" xfId="19513" xr:uid="{00000000-0005-0000-0000-0000DB550000}"/>
    <cellStyle name="Normal 20 12 2 4" xfId="32628" xr:uid="{00000000-0005-0000-0000-0000DC550000}"/>
    <cellStyle name="Normal 20 12 2 5" xfId="35639" xr:uid="{00000000-0005-0000-0000-0000DD550000}"/>
    <cellStyle name="Normal 20 12 3" xfId="9169" xr:uid="{00000000-0005-0000-0000-0000DE550000}"/>
    <cellStyle name="Normal 20 12 3 2" xfId="15576" xr:uid="{00000000-0005-0000-0000-0000DF550000}"/>
    <cellStyle name="Normal 20 12 3 2 2" xfId="28224" xr:uid="{00000000-0005-0000-0000-0000E0550000}"/>
    <cellStyle name="Normal 20 12 3 3" xfId="23176" xr:uid="{00000000-0005-0000-0000-0000E1550000}"/>
    <cellStyle name="Normal 20 12 4" xfId="7241" xr:uid="{00000000-0005-0000-0000-0000E2550000}"/>
    <cellStyle name="Normal 20 12 4 2" xfId="13772" xr:uid="{00000000-0005-0000-0000-0000E3550000}"/>
    <cellStyle name="Normal 20 12 4 2 2" xfId="26503" xr:uid="{00000000-0005-0000-0000-0000E4550000}"/>
    <cellStyle name="Normal 20 12 4 3" xfId="21969" xr:uid="{00000000-0005-0000-0000-0000E5550000}"/>
    <cellStyle name="Normal 20 12 5" xfId="12629" xr:uid="{00000000-0005-0000-0000-0000E6550000}"/>
    <cellStyle name="Normal 20 12 5 2" xfId="25375" xr:uid="{00000000-0005-0000-0000-0000E7550000}"/>
    <cellStyle name="Normal 20 12 6" xfId="18168" xr:uid="{00000000-0005-0000-0000-0000E8550000}"/>
    <cellStyle name="Normal 20 12 7" xfId="31465" xr:uid="{00000000-0005-0000-0000-0000E9550000}"/>
    <cellStyle name="Normal 20 12 8" xfId="34784" xr:uid="{00000000-0005-0000-0000-0000EA550000}"/>
    <cellStyle name="Normal 20 13" xfId="5178" xr:uid="{00000000-0005-0000-0000-0000EB550000}"/>
    <cellStyle name="Normal 20 13 2" xfId="8246" xr:uid="{00000000-0005-0000-0000-0000EC550000}"/>
    <cellStyle name="Normal 20 13 2 2" xfId="14735" xr:uid="{00000000-0005-0000-0000-0000ED550000}"/>
    <cellStyle name="Normal 20 13 2 2 2" xfId="27414" xr:uid="{00000000-0005-0000-0000-0000EE550000}"/>
    <cellStyle name="Normal 20 13 2 3" xfId="19514" xr:uid="{00000000-0005-0000-0000-0000EF550000}"/>
    <cellStyle name="Normal 20 13 2 4" xfId="32629" xr:uid="{00000000-0005-0000-0000-0000F0550000}"/>
    <cellStyle name="Normal 20 13 2 5" xfId="35640" xr:uid="{00000000-0005-0000-0000-0000F1550000}"/>
    <cellStyle name="Normal 20 13 3" xfId="9170" xr:uid="{00000000-0005-0000-0000-0000F2550000}"/>
    <cellStyle name="Normal 20 13 3 2" xfId="15577" xr:uid="{00000000-0005-0000-0000-0000F3550000}"/>
    <cellStyle name="Normal 20 13 3 2 2" xfId="28225" xr:uid="{00000000-0005-0000-0000-0000F4550000}"/>
    <cellStyle name="Normal 20 13 3 3" xfId="23177" xr:uid="{00000000-0005-0000-0000-0000F5550000}"/>
    <cellStyle name="Normal 20 13 4" xfId="7242" xr:uid="{00000000-0005-0000-0000-0000F6550000}"/>
    <cellStyle name="Normal 20 13 4 2" xfId="13773" xr:uid="{00000000-0005-0000-0000-0000F7550000}"/>
    <cellStyle name="Normal 20 13 4 2 2" xfId="26504" xr:uid="{00000000-0005-0000-0000-0000F8550000}"/>
    <cellStyle name="Normal 20 13 4 3" xfId="21970" xr:uid="{00000000-0005-0000-0000-0000F9550000}"/>
    <cellStyle name="Normal 20 13 5" xfId="12630" xr:uid="{00000000-0005-0000-0000-0000FA550000}"/>
    <cellStyle name="Normal 20 13 5 2" xfId="25376" xr:uid="{00000000-0005-0000-0000-0000FB550000}"/>
    <cellStyle name="Normal 20 13 6" xfId="18169" xr:uid="{00000000-0005-0000-0000-0000FC550000}"/>
    <cellStyle name="Normal 20 13 7" xfId="31466" xr:uid="{00000000-0005-0000-0000-0000FD550000}"/>
    <cellStyle name="Normal 20 13 8" xfId="34785" xr:uid="{00000000-0005-0000-0000-0000FE550000}"/>
    <cellStyle name="Normal 20 14" xfId="5179" xr:uid="{00000000-0005-0000-0000-0000FF550000}"/>
    <cellStyle name="Normal 20 14 2" xfId="8247" xr:uid="{00000000-0005-0000-0000-000000560000}"/>
    <cellStyle name="Normal 20 14 2 2" xfId="14736" xr:uid="{00000000-0005-0000-0000-000001560000}"/>
    <cellStyle name="Normal 20 14 2 2 2" xfId="27415" xr:uid="{00000000-0005-0000-0000-000002560000}"/>
    <cellStyle name="Normal 20 14 2 3" xfId="19515" xr:uid="{00000000-0005-0000-0000-000003560000}"/>
    <cellStyle name="Normal 20 14 2 4" xfId="32630" xr:uid="{00000000-0005-0000-0000-000004560000}"/>
    <cellStyle name="Normal 20 14 2 5" xfId="35641" xr:uid="{00000000-0005-0000-0000-000005560000}"/>
    <cellStyle name="Normal 20 14 3" xfId="9171" xr:uid="{00000000-0005-0000-0000-000006560000}"/>
    <cellStyle name="Normal 20 14 3 2" xfId="15578" xr:uid="{00000000-0005-0000-0000-000007560000}"/>
    <cellStyle name="Normal 20 14 3 2 2" xfId="28226" xr:uid="{00000000-0005-0000-0000-000008560000}"/>
    <cellStyle name="Normal 20 14 3 3" xfId="23178" xr:uid="{00000000-0005-0000-0000-000009560000}"/>
    <cellStyle name="Normal 20 14 4" xfId="7243" xr:uid="{00000000-0005-0000-0000-00000A560000}"/>
    <cellStyle name="Normal 20 14 4 2" xfId="13774" xr:uid="{00000000-0005-0000-0000-00000B560000}"/>
    <cellStyle name="Normal 20 14 4 2 2" xfId="26505" xr:uid="{00000000-0005-0000-0000-00000C560000}"/>
    <cellStyle name="Normal 20 14 4 3" xfId="21971" xr:uid="{00000000-0005-0000-0000-00000D560000}"/>
    <cellStyle name="Normal 20 14 5" xfId="12631" xr:uid="{00000000-0005-0000-0000-00000E560000}"/>
    <cellStyle name="Normal 20 14 5 2" xfId="25377" xr:uid="{00000000-0005-0000-0000-00000F560000}"/>
    <cellStyle name="Normal 20 14 6" xfId="18170" xr:uid="{00000000-0005-0000-0000-000010560000}"/>
    <cellStyle name="Normal 20 14 7" xfId="31467" xr:uid="{00000000-0005-0000-0000-000011560000}"/>
    <cellStyle name="Normal 20 14 8" xfId="34786" xr:uid="{00000000-0005-0000-0000-000012560000}"/>
    <cellStyle name="Normal 20 15" xfId="5180" xr:uid="{00000000-0005-0000-0000-000013560000}"/>
    <cellStyle name="Normal 20 15 2" xfId="8248" xr:uid="{00000000-0005-0000-0000-000014560000}"/>
    <cellStyle name="Normal 20 15 2 2" xfId="14737" xr:uid="{00000000-0005-0000-0000-000015560000}"/>
    <cellStyle name="Normal 20 15 2 2 2" xfId="27416" xr:uid="{00000000-0005-0000-0000-000016560000}"/>
    <cellStyle name="Normal 20 15 2 3" xfId="19516" xr:uid="{00000000-0005-0000-0000-000017560000}"/>
    <cellStyle name="Normal 20 15 2 4" xfId="32631" xr:uid="{00000000-0005-0000-0000-000018560000}"/>
    <cellStyle name="Normal 20 15 2 5" xfId="35642" xr:uid="{00000000-0005-0000-0000-000019560000}"/>
    <cellStyle name="Normal 20 15 3" xfId="9172" xr:uid="{00000000-0005-0000-0000-00001A560000}"/>
    <cellStyle name="Normal 20 15 3 2" xfId="15579" xr:uid="{00000000-0005-0000-0000-00001B560000}"/>
    <cellStyle name="Normal 20 15 3 2 2" xfId="28227" xr:uid="{00000000-0005-0000-0000-00001C560000}"/>
    <cellStyle name="Normal 20 15 3 3" xfId="23179" xr:uid="{00000000-0005-0000-0000-00001D560000}"/>
    <cellStyle name="Normal 20 15 4" xfId="7244" xr:uid="{00000000-0005-0000-0000-00001E560000}"/>
    <cellStyle name="Normal 20 15 4 2" xfId="13775" xr:uid="{00000000-0005-0000-0000-00001F560000}"/>
    <cellStyle name="Normal 20 15 4 2 2" xfId="26506" xr:uid="{00000000-0005-0000-0000-000020560000}"/>
    <cellStyle name="Normal 20 15 4 3" xfId="21972" xr:uid="{00000000-0005-0000-0000-000021560000}"/>
    <cellStyle name="Normal 20 15 5" xfId="12632" xr:uid="{00000000-0005-0000-0000-000022560000}"/>
    <cellStyle name="Normal 20 15 5 2" xfId="25378" xr:uid="{00000000-0005-0000-0000-000023560000}"/>
    <cellStyle name="Normal 20 15 6" xfId="18171" xr:uid="{00000000-0005-0000-0000-000024560000}"/>
    <cellStyle name="Normal 20 15 7" xfId="31468" xr:uid="{00000000-0005-0000-0000-000025560000}"/>
    <cellStyle name="Normal 20 15 8" xfId="34787" xr:uid="{00000000-0005-0000-0000-000026560000}"/>
    <cellStyle name="Normal 20 16" xfId="5181" xr:uid="{00000000-0005-0000-0000-000027560000}"/>
    <cellStyle name="Normal 20 16 2" xfId="8249" xr:uid="{00000000-0005-0000-0000-000028560000}"/>
    <cellStyle name="Normal 20 16 2 2" xfId="14738" xr:uid="{00000000-0005-0000-0000-000029560000}"/>
    <cellStyle name="Normal 20 16 2 2 2" xfId="27417" xr:uid="{00000000-0005-0000-0000-00002A560000}"/>
    <cellStyle name="Normal 20 16 2 3" xfId="19517" xr:uid="{00000000-0005-0000-0000-00002B560000}"/>
    <cellStyle name="Normal 20 16 2 4" xfId="32632" xr:uid="{00000000-0005-0000-0000-00002C560000}"/>
    <cellStyle name="Normal 20 16 2 5" xfId="35643" xr:uid="{00000000-0005-0000-0000-00002D560000}"/>
    <cellStyle name="Normal 20 16 3" xfId="9173" xr:uid="{00000000-0005-0000-0000-00002E560000}"/>
    <cellStyle name="Normal 20 16 3 2" xfId="15580" xr:uid="{00000000-0005-0000-0000-00002F560000}"/>
    <cellStyle name="Normal 20 16 3 2 2" xfId="28228" xr:uid="{00000000-0005-0000-0000-000030560000}"/>
    <cellStyle name="Normal 20 16 3 3" xfId="23180" xr:uid="{00000000-0005-0000-0000-000031560000}"/>
    <cellStyle name="Normal 20 16 4" xfId="7245" xr:uid="{00000000-0005-0000-0000-000032560000}"/>
    <cellStyle name="Normal 20 16 4 2" xfId="13776" xr:uid="{00000000-0005-0000-0000-000033560000}"/>
    <cellStyle name="Normal 20 16 4 2 2" xfId="26507" xr:uid="{00000000-0005-0000-0000-000034560000}"/>
    <cellStyle name="Normal 20 16 4 3" xfId="21973" xr:uid="{00000000-0005-0000-0000-000035560000}"/>
    <cellStyle name="Normal 20 16 5" xfId="12633" xr:uid="{00000000-0005-0000-0000-000036560000}"/>
    <cellStyle name="Normal 20 16 5 2" xfId="25379" xr:uid="{00000000-0005-0000-0000-000037560000}"/>
    <cellStyle name="Normal 20 16 6" xfId="18172" xr:uid="{00000000-0005-0000-0000-000038560000}"/>
    <cellStyle name="Normal 20 16 7" xfId="31469" xr:uid="{00000000-0005-0000-0000-000039560000}"/>
    <cellStyle name="Normal 20 16 8" xfId="34788" xr:uid="{00000000-0005-0000-0000-00003A560000}"/>
    <cellStyle name="Normal 20 17" xfId="5182" xr:uid="{00000000-0005-0000-0000-00003B560000}"/>
    <cellStyle name="Normal 20 17 2" xfId="8250" xr:uid="{00000000-0005-0000-0000-00003C560000}"/>
    <cellStyle name="Normal 20 17 2 2" xfId="14739" xr:uid="{00000000-0005-0000-0000-00003D560000}"/>
    <cellStyle name="Normal 20 17 2 2 2" xfId="27418" xr:uid="{00000000-0005-0000-0000-00003E560000}"/>
    <cellStyle name="Normal 20 17 2 3" xfId="19518" xr:uid="{00000000-0005-0000-0000-00003F560000}"/>
    <cellStyle name="Normal 20 17 2 4" xfId="32633" xr:uid="{00000000-0005-0000-0000-000040560000}"/>
    <cellStyle name="Normal 20 17 2 5" xfId="35644" xr:uid="{00000000-0005-0000-0000-000041560000}"/>
    <cellStyle name="Normal 20 17 3" xfId="9174" xr:uid="{00000000-0005-0000-0000-000042560000}"/>
    <cellStyle name="Normal 20 17 3 2" xfId="15581" xr:uid="{00000000-0005-0000-0000-000043560000}"/>
    <cellStyle name="Normal 20 17 3 2 2" xfId="28229" xr:uid="{00000000-0005-0000-0000-000044560000}"/>
    <cellStyle name="Normal 20 17 3 3" xfId="23181" xr:uid="{00000000-0005-0000-0000-000045560000}"/>
    <cellStyle name="Normal 20 17 4" xfId="7246" xr:uid="{00000000-0005-0000-0000-000046560000}"/>
    <cellStyle name="Normal 20 17 4 2" xfId="13777" xr:uid="{00000000-0005-0000-0000-000047560000}"/>
    <cellStyle name="Normal 20 17 4 2 2" xfId="26508" xr:uid="{00000000-0005-0000-0000-000048560000}"/>
    <cellStyle name="Normal 20 17 4 3" xfId="21974" xr:uid="{00000000-0005-0000-0000-000049560000}"/>
    <cellStyle name="Normal 20 17 5" xfId="12634" xr:uid="{00000000-0005-0000-0000-00004A560000}"/>
    <cellStyle name="Normal 20 17 5 2" xfId="25380" xr:uid="{00000000-0005-0000-0000-00004B560000}"/>
    <cellStyle name="Normal 20 17 6" xfId="18173" xr:uid="{00000000-0005-0000-0000-00004C560000}"/>
    <cellStyle name="Normal 20 17 7" xfId="31470" xr:uid="{00000000-0005-0000-0000-00004D560000}"/>
    <cellStyle name="Normal 20 17 8" xfId="34789" xr:uid="{00000000-0005-0000-0000-00004E560000}"/>
    <cellStyle name="Normal 20 18" xfId="5183" xr:uid="{00000000-0005-0000-0000-00004F560000}"/>
    <cellStyle name="Normal 20 18 2" xfId="8251" xr:uid="{00000000-0005-0000-0000-000050560000}"/>
    <cellStyle name="Normal 20 18 2 2" xfId="14740" xr:uid="{00000000-0005-0000-0000-000051560000}"/>
    <cellStyle name="Normal 20 18 2 2 2" xfId="27419" xr:uid="{00000000-0005-0000-0000-000052560000}"/>
    <cellStyle name="Normal 20 18 2 3" xfId="19519" xr:uid="{00000000-0005-0000-0000-000053560000}"/>
    <cellStyle name="Normal 20 18 2 4" xfId="32634" xr:uid="{00000000-0005-0000-0000-000054560000}"/>
    <cellStyle name="Normal 20 18 2 5" xfId="35645" xr:uid="{00000000-0005-0000-0000-000055560000}"/>
    <cellStyle name="Normal 20 18 3" xfId="9175" xr:uid="{00000000-0005-0000-0000-000056560000}"/>
    <cellStyle name="Normal 20 18 3 2" xfId="15582" xr:uid="{00000000-0005-0000-0000-000057560000}"/>
    <cellStyle name="Normal 20 18 3 2 2" xfId="28230" xr:uid="{00000000-0005-0000-0000-000058560000}"/>
    <cellStyle name="Normal 20 18 3 3" xfId="23182" xr:uid="{00000000-0005-0000-0000-000059560000}"/>
    <cellStyle name="Normal 20 18 4" xfId="7247" xr:uid="{00000000-0005-0000-0000-00005A560000}"/>
    <cellStyle name="Normal 20 18 4 2" xfId="13778" xr:uid="{00000000-0005-0000-0000-00005B560000}"/>
    <cellStyle name="Normal 20 18 4 2 2" xfId="26509" xr:uid="{00000000-0005-0000-0000-00005C560000}"/>
    <cellStyle name="Normal 20 18 4 3" xfId="21975" xr:uid="{00000000-0005-0000-0000-00005D560000}"/>
    <cellStyle name="Normal 20 18 5" xfId="12635" xr:uid="{00000000-0005-0000-0000-00005E560000}"/>
    <cellStyle name="Normal 20 18 5 2" xfId="25381" xr:uid="{00000000-0005-0000-0000-00005F560000}"/>
    <cellStyle name="Normal 20 18 6" xfId="18174" xr:uid="{00000000-0005-0000-0000-000060560000}"/>
    <cellStyle name="Normal 20 18 7" xfId="31471" xr:uid="{00000000-0005-0000-0000-000061560000}"/>
    <cellStyle name="Normal 20 18 8" xfId="34790" xr:uid="{00000000-0005-0000-0000-000062560000}"/>
    <cellStyle name="Normal 20 19" xfId="5184" xr:uid="{00000000-0005-0000-0000-000063560000}"/>
    <cellStyle name="Normal 20 19 2" xfId="8252" xr:uid="{00000000-0005-0000-0000-000064560000}"/>
    <cellStyle name="Normal 20 19 2 2" xfId="14741" xr:uid="{00000000-0005-0000-0000-000065560000}"/>
    <cellStyle name="Normal 20 19 2 2 2" xfId="27420" xr:uid="{00000000-0005-0000-0000-000066560000}"/>
    <cellStyle name="Normal 20 19 2 3" xfId="19520" xr:uid="{00000000-0005-0000-0000-000067560000}"/>
    <cellStyle name="Normal 20 19 2 4" xfId="32635" xr:uid="{00000000-0005-0000-0000-000068560000}"/>
    <cellStyle name="Normal 20 19 2 5" xfId="35646" xr:uid="{00000000-0005-0000-0000-000069560000}"/>
    <cellStyle name="Normal 20 19 3" xfId="9176" xr:uid="{00000000-0005-0000-0000-00006A560000}"/>
    <cellStyle name="Normal 20 19 3 2" xfId="15583" xr:uid="{00000000-0005-0000-0000-00006B560000}"/>
    <cellStyle name="Normal 20 19 3 2 2" xfId="28231" xr:uid="{00000000-0005-0000-0000-00006C560000}"/>
    <cellStyle name="Normal 20 19 3 3" xfId="23183" xr:uid="{00000000-0005-0000-0000-00006D560000}"/>
    <cellStyle name="Normal 20 19 4" xfId="7248" xr:uid="{00000000-0005-0000-0000-00006E560000}"/>
    <cellStyle name="Normal 20 19 4 2" xfId="13779" xr:uid="{00000000-0005-0000-0000-00006F560000}"/>
    <cellStyle name="Normal 20 19 4 2 2" xfId="26510" xr:uid="{00000000-0005-0000-0000-000070560000}"/>
    <cellStyle name="Normal 20 19 4 3" xfId="21976" xr:uid="{00000000-0005-0000-0000-000071560000}"/>
    <cellStyle name="Normal 20 19 5" xfId="12636" xr:uid="{00000000-0005-0000-0000-000072560000}"/>
    <cellStyle name="Normal 20 19 5 2" xfId="25382" xr:uid="{00000000-0005-0000-0000-000073560000}"/>
    <cellStyle name="Normal 20 19 6" xfId="18175" xr:uid="{00000000-0005-0000-0000-000074560000}"/>
    <cellStyle name="Normal 20 19 7" xfId="31472" xr:uid="{00000000-0005-0000-0000-000075560000}"/>
    <cellStyle name="Normal 20 19 8" xfId="34791" xr:uid="{00000000-0005-0000-0000-000076560000}"/>
    <cellStyle name="Normal 20 2" xfId="631" xr:uid="{00000000-0005-0000-0000-000077560000}"/>
    <cellStyle name="Normal 20 2 10" xfId="37723" xr:uid="{00000000-0005-0000-0000-000078560000}"/>
    <cellStyle name="Normal 20 2 11" xfId="38003" xr:uid="{00000000-0005-0000-0000-000079560000}"/>
    <cellStyle name="Normal 20 2 2" xfId="1749" xr:uid="{00000000-0005-0000-0000-00007A560000}"/>
    <cellStyle name="Normal 20 2 2 2" xfId="1750" xr:uid="{00000000-0005-0000-0000-00007B560000}"/>
    <cellStyle name="Normal 20 2 2 2 2" xfId="1751" xr:uid="{00000000-0005-0000-0000-00007C560000}"/>
    <cellStyle name="Normal 20 2 2 2 2 2" xfId="16431" xr:uid="{00000000-0005-0000-0000-00007D560000}"/>
    <cellStyle name="Normal 20 2 2 2 2 2 2" xfId="28973" xr:uid="{00000000-0005-0000-0000-00007E560000}"/>
    <cellStyle name="Normal 20 2 2 2 2 3" xfId="23884" xr:uid="{00000000-0005-0000-0000-00007F560000}"/>
    <cellStyle name="Normal 20 2 2 2 2 4" xfId="10966" xr:uid="{00000000-0005-0000-0000-000080560000}"/>
    <cellStyle name="Normal 20 2 2 2 3" xfId="16350" xr:uid="{00000000-0005-0000-0000-000081560000}"/>
    <cellStyle name="Normal 20 2 2 2 3 2" xfId="28892" xr:uid="{00000000-0005-0000-0000-000082560000}"/>
    <cellStyle name="Normal 20 2 2 2 4" xfId="23810" xr:uid="{00000000-0005-0000-0000-000083560000}"/>
    <cellStyle name="Normal 20 2 2 2 5" xfId="10837" xr:uid="{00000000-0005-0000-0000-000084560000}"/>
    <cellStyle name="Normal 20 2 2 3" xfId="1752" xr:uid="{00000000-0005-0000-0000-000085560000}"/>
    <cellStyle name="Normal 20 2 2 3 2" xfId="16045" xr:uid="{00000000-0005-0000-0000-000086560000}"/>
    <cellStyle name="Normal 20 2 2 3 2 2" xfId="28673" xr:uid="{00000000-0005-0000-0000-000087560000}"/>
    <cellStyle name="Normal 20 2 2 3 3" xfId="23638" xr:uid="{00000000-0005-0000-0000-000088560000}"/>
    <cellStyle name="Normal 20 2 2 3 4" xfId="10153" xr:uid="{00000000-0005-0000-0000-000089560000}"/>
    <cellStyle name="Normal 20 2 2 4" xfId="11096" xr:uid="{00000000-0005-0000-0000-00008A560000}"/>
    <cellStyle name="Normal 20 2 2 4 2" xfId="16511" xr:uid="{00000000-0005-0000-0000-00008B560000}"/>
    <cellStyle name="Normal 20 2 2 4 2 2" xfId="29051" xr:uid="{00000000-0005-0000-0000-00008C560000}"/>
    <cellStyle name="Normal 20 2 2 4 3" xfId="23961" xr:uid="{00000000-0005-0000-0000-00008D560000}"/>
    <cellStyle name="Normal 20 2 2 5" xfId="14742" xr:uid="{00000000-0005-0000-0000-00008E560000}"/>
    <cellStyle name="Normal 20 2 2 5 2" xfId="27421" xr:uid="{00000000-0005-0000-0000-00008F560000}"/>
    <cellStyle name="Normal 20 2 2 6" xfId="18833" xr:uid="{00000000-0005-0000-0000-000090560000}"/>
    <cellStyle name="Normal 20 2 2 7" xfId="22586" xr:uid="{00000000-0005-0000-0000-000091560000}"/>
    <cellStyle name="Normal 20 2 2 8" xfId="8253" xr:uid="{00000000-0005-0000-0000-000092560000}"/>
    <cellStyle name="Normal 20 2 3" xfId="1753" xr:uid="{00000000-0005-0000-0000-000093560000}"/>
    <cellStyle name="Normal 20 2 3 2" xfId="1754" xr:uid="{00000000-0005-0000-0000-000094560000}"/>
    <cellStyle name="Normal 20 2 3 2 2" xfId="16129" xr:uid="{00000000-0005-0000-0000-000095560000}"/>
    <cellStyle name="Normal 20 2 3 2 2 2" xfId="28751" xr:uid="{00000000-0005-0000-0000-000096560000}"/>
    <cellStyle name="Normal 20 2 3 2 3" xfId="19521" xr:uid="{00000000-0005-0000-0000-000097560000}"/>
    <cellStyle name="Normal 20 2 3 2 4" xfId="32636" xr:uid="{00000000-0005-0000-0000-000098560000}"/>
    <cellStyle name="Normal 20 2 3 2 5" xfId="35647" xr:uid="{00000000-0005-0000-0000-000099560000}"/>
    <cellStyle name="Normal 20 2 3 2 6" xfId="10433" xr:uid="{00000000-0005-0000-0000-00009A560000}"/>
    <cellStyle name="Normal 20 2 3 3" xfId="10802" xr:uid="{00000000-0005-0000-0000-00009B560000}"/>
    <cellStyle name="Normal 20 2 3 3 2" xfId="16327" xr:uid="{00000000-0005-0000-0000-00009C560000}"/>
    <cellStyle name="Normal 20 2 3 3 2 2" xfId="28869" xr:uid="{00000000-0005-0000-0000-00009D560000}"/>
    <cellStyle name="Normal 20 2 3 3 3" xfId="23791" xr:uid="{00000000-0005-0000-0000-00009E560000}"/>
    <cellStyle name="Normal 20 2 3 4" xfId="15584" xr:uid="{00000000-0005-0000-0000-00009F560000}"/>
    <cellStyle name="Normal 20 2 3 4 2" xfId="28232" xr:uid="{00000000-0005-0000-0000-0000A0560000}"/>
    <cellStyle name="Normal 20 2 3 5" xfId="18176" xr:uid="{00000000-0005-0000-0000-0000A1560000}"/>
    <cellStyle name="Normal 20 2 3 6" xfId="31473" xr:uid="{00000000-0005-0000-0000-0000A2560000}"/>
    <cellStyle name="Normal 20 2 3 7" xfId="34792" xr:uid="{00000000-0005-0000-0000-0000A3560000}"/>
    <cellStyle name="Normal 20 2 3 8" xfId="9177" xr:uid="{00000000-0005-0000-0000-0000A4560000}"/>
    <cellStyle name="Normal 20 2 4" xfId="1755" xr:uid="{00000000-0005-0000-0000-0000A5560000}"/>
    <cellStyle name="Normal 20 2 4 2" xfId="10919" xr:uid="{00000000-0005-0000-0000-0000A6560000}"/>
    <cellStyle name="Normal 20 2 4 2 2" xfId="16400" xr:uid="{00000000-0005-0000-0000-0000A7560000}"/>
    <cellStyle name="Normal 20 2 4 2 2 2" xfId="28942" xr:uid="{00000000-0005-0000-0000-0000A8560000}"/>
    <cellStyle name="Normal 20 2 4 2 3" xfId="23853" xr:uid="{00000000-0005-0000-0000-0000A9560000}"/>
    <cellStyle name="Normal 20 2 4 3" xfId="10523" xr:uid="{00000000-0005-0000-0000-0000AA560000}"/>
    <cellStyle name="Normal 20 2 5" xfId="1748" xr:uid="{00000000-0005-0000-0000-0000AB560000}"/>
    <cellStyle name="Normal 20 2 5 2" xfId="10816" xr:uid="{00000000-0005-0000-0000-0000AC560000}"/>
    <cellStyle name="Normal 20 2 6" xfId="11310" xr:uid="{00000000-0005-0000-0000-0000AD560000}"/>
    <cellStyle name="Normal 20 2 6 2" xfId="16643" xr:uid="{00000000-0005-0000-0000-0000AE560000}"/>
    <cellStyle name="Normal 20 2 6 2 2" xfId="29178" xr:uid="{00000000-0005-0000-0000-0000AF560000}"/>
    <cellStyle name="Normal 20 2 6 3" xfId="24084" xr:uid="{00000000-0005-0000-0000-0000B0560000}"/>
    <cellStyle name="Normal 20 2 7" xfId="7249" xr:uid="{00000000-0005-0000-0000-0000B1560000}"/>
    <cellStyle name="Normal 20 2 7 2" xfId="13780" xr:uid="{00000000-0005-0000-0000-0000B2560000}"/>
    <cellStyle name="Normal 20 2 7 2 2" xfId="26511" xr:uid="{00000000-0005-0000-0000-0000B3560000}"/>
    <cellStyle name="Normal 20 2 7 3" xfId="21977" xr:uid="{00000000-0005-0000-0000-0000B4560000}"/>
    <cellStyle name="Normal 20 2 8" xfId="12637" xr:uid="{00000000-0005-0000-0000-0000B5560000}"/>
    <cellStyle name="Normal 20 2 8 2" xfId="25383" xr:uid="{00000000-0005-0000-0000-0000B6560000}"/>
    <cellStyle name="Normal 20 2 9" xfId="5185" xr:uid="{00000000-0005-0000-0000-0000B7560000}"/>
    <cellStyle name="Normal 20 20" xfId="5174" xr:uid="{00000000-0005-0000-0000-0000B8560000}"/>
    <cellStyle name="Normal 20 20 2" xfId="6331" xr:uid="{00000000-0005-0000-0000-0000B9560000}"/>
    <cellStyle name="Normal 20 20 3" xfId="8242" xr:uid="{00000000-0005-0000-0000-0000BA560000}"/>
    <cellStyle name="Normal 20 20 3 2" xfId="14731" xr:uid="{00000000-0005-0000-0000-0000BB560000}"/>
    <cellStyle name="Normal 20 20 3 2 2" xfId="27410" xr:uid="{00000000-0005-0000-0000-0000BC560000}"/>
    <cellStyle name="Normal 20 20 3 3" xfId="22585" xr:uid="{00000000-0005-0000-0000-0000BD560000}"/>
    <cellStyle name="Normal 20 20 4" xfId="9166" xr:uid="{00000000-0005-0000-0000-0000BE560000}"/>
    <cellStyle name="Normal 20 20 4 2" xfId="15573" xr:uid="{00000000-0005-0000-0000-0000BF560000}"/>
    <cellStyle name="Normal 20 20 4 2 2" xfId="28221" xr:uid="{00000000-0005-0000-0000-0000C0560000}"/>
    <cellStyle name="Normal 20 20 4 3" xfId="23173" xr:uid="{00000000-0005-0000-0000-0000C1560000}"/>
    <cellStyle name="Normal 20 20 5" xfId="7238" xr:uid="{00000000-0005-0000-0000-0000C2560000}"/>
    <cellStyle name="Normal 20 20 5 2" xfId="13769" xr:uid="{00000000-0005-0000-0000-0000C3560000}"/>
    <cellStyle name="Normal 20 20 5 2 2" xfId="26500" xr:uid="{00000000-0005-0000-0000-0000C4560000}"/>
    <cellStyle name="Normal 20 20 5 3" xfId="21966" xr:uid="{00000000-0005-0000-0000-0000C5560000}"/>
    <cellStyle name="Normal 20 20 6" xfId="12626" xr:uid="{00000000-0005-0000-0000-0000C6560000}"/>
    <cellStyle name="Normal 20 20 6 2" xfId="25372" xr:uid="{00000000-0005-0000-0000-0000C7560000}"/>
    <cellStyle name="Normal 20 20 7" xfId="18682" xr:uid="{00000000-0005-0000-0000-0000C8560000}"/>
    <cellStyle name="Normal 20 20 8" xfId="21057" xr:uid="{00000000-0005-0000-0000-0000C9560000}"/>
    <cellStyle name="Normal 20 21" xfId="9757" xr:uid="{00000000-0005-0000-0000-0000CA560000}"/>
    <cellStyle name="Normal 20 21 2" xfId="19510" xr:uid="{00000000-0005-0000-0000-0000CB560000}"/>
    <cellStyle name="Normal 20 21 2 2" xfId="32625" xr:uid="{00000000-0005-0000-0000-0000CC560000}"/>
    <cellStyle name="Normal 20 21 2 3" xfId="35636" xr:uid="{00000000-0005-0000-0000-0000CD560000}"/>
    <cellStyle name="Normal 20 21 3" xfId="18165" xr:uid="{00000000-0005-0000-0000-0000CE560000}"/>
    <cellStyle name="Normal 20 21 4" xfId="31462" xr:uid="{00000000-0005-0000-0000-0000CF560000}"/>
    <cellStyle name="Normal 20 21 5" xfId="34781" xr:uid="{00000000-0005-0000-0000-0000D0560000}"/>
    <cellStyle name="Normal 20 22" xfId="10815" xr:uid="{00000000-0005-0000-0000-0000D1560000}"/>
    <cellStyle name="Normal 20 22 2" xfId="16337" xr:uid="{00000000-0005-0000-0000-0000D2560000}"/>
    <cellStyle name="Normal 20 22 2 2" xfId="28879" xr:uid="{00000000-0005-0000-0000-0000D3560000}"/>
    <cellStyle name="Normal 20 22 3" xfId="23800" xr:uid="{00000000-0005-0000-0000-0000D4560000}"/>
    <cellStyle name="Normal 20 23" xfId="2923" xr:uid="{00000000-0005-0000-0000-0000D5560000}"/>
    <cellStyle name="Normal 20 3" xfId="1756" xr:uid="{00000000-0005-0000-0000-0000D6560000}"/>
    <cellStyle name="Normal 20 3 10" xfId="5186" xr:uid="{00000000-0005-0000-0000-0000D7560000}"/>
    <cellStyle name="Normal 20 3 2" xfId="1757" xr:uid="{00000000-0005-0000-0000-0000D8560000}"/>
    <cellStyle name="Normal 20 3 2 2" xfId="1758" xr:uid="{00000000-0005-0000-0000-0000D9560000}"/>
    <cellStyle name="Normal 20 3 2 2 2" xfId="16603" xr:uid="{00000000-0005-0000-0000-0000DA560000}"/>
    <cellStyle name="Normal 20 3 2 2 2 2" xfId="29142" xr:uid="{00000000-0005-0000-0000-0000DB560000}"/>
    <cellStyle name="Normal 20 3 2 2 3" xfId="24050" xr:uid="{00000000-0005-0000-0000-0000DC560000}"/>
    <cellStyle name="Normal 20 3 2 2 4" xfId="11244" xr:uid="{00000000-0005-0000-0000-0000DD560000}"/>
    <cellStyle name="Normal 20 3 2 3" xfId="10180" xr:uid="{00000000-0005-0000-0000-0000DE560000}"/>
    <cellStyle name="Normal 20 3 2 3 2" xfId="16057" xr:uid="{00000000-0005-0000-0000-0000DF560000}"/>
    <cellStyle name="Normal 20 3 2 3 2 2" xfId="28685" xr:uid="{00000000-0005-0000-0000-0000E0560000}"/>
    <cellStyle name="Normal 20 3 2 3 3" xfId="23650" xr:uid="{00000000-0005-0000-0000-0000E1560000}"/>
    <cellStyle name="Normal 20 3 2 4" xfId="14743" xr:uid="{00000000-0005-0000-0000-0000E2560000}"/>
    <cellStyle name="Normal 20 3 2 4 2" xfId="27422" xr:uid="{00000000-0005-0000-0000-0000E3560000}"/>
    <cellStyle name="Normal 20 3 2 5" xfId="19522" xr:uid="{00000000-0005-0000-0000-0000E4560000}"/>
    <cellStyle name="Normal 20 3 2 6" xfId="32637" xr:uid="{00000000-0005-0000-0000-0000E5560000}"/>
    <cellStyle name="Normal 20 3 2 7" xfId="35648" xr:uid="{00000000-0005-0000-0000-0000E6560000}"/>
    <cellStyle name="Normal 20 3 2 8" xfId="8254" xr:uid="{00000000-0005-0000-0000-0000E7560000}"/>
    <cellStyle name="Normal 20 3 3" xfId="1759" xr:uid="{00000000-0005-0000-0000-0000E8560000}"/>
    <cellStyle name="Normal 20 3 3 2" xfId="10918" xr:uid="{00000000-0005-0000-0000-0000E9560000}"/>
    <cellStyle name="Normal 20 3 3 2 2" xfId="16399" xr:uid="{00000000-0005-0000-0000-0000EA560000}"/>
    <cellStyle name="Normal 20 3 3 2 2 2" xfId="28941" xr:uid="{00000000-0005-0000-0000-0000EB560000}"/>
    <cellStyle name="Normal 20 3 3 2 3" xfId="23852" xr:uid="{00000000-0005-0000-0000-0000EC560000}"/>
    <cellStyle name="Normal 20 3 3 3" xfId="15585" xr:uid="{00000000-0005-0000-0000-0000ED560000}"/>
    <cellStyle name="Normal 20 3 3 3 2" xfId="28233" xr:uid="{00000000-0005-0000-0000-0000EE560000}"/>
    <cellStyle name="Normal 20 3 3 4" xfId="23184" xr:uid="{00000000-0005-0000-0000-0000EF560000}"/>
    <cellStyle name="Normal 20 3 3 5" xfId="9178" xr:uid="{00000000-0005-0000-0000-0000F0560000}"/>
    <cellStyle name="Normal 20 3 4" xfId="10920" xr:uid="{00000000-0005-0000-0000-0000F1560000}"/>
    <cellStyle name="Normal 20 3 4 2" xfId="16401" xr:uid="{00000000-0005-0000-0000-0000F2560000}"/>
    <cellStyle name="Normal 20 3 4 2 2" xfId="28943" xr:uid="{00000000-0005-0000-0000-0000F3560000}"/>
    <cellStyle name="Normal 20 3 4 3" xfId="23854" xr:uid="{00000000-0005-0000-0000-0000F4560000}"/>
    <cellStyle name="Normal 20 3 5" xfId="7250" xr:uid="{00000000-0005-0000-0000-0000F5560000}"/>
    <cellStyle name="Normal 20 3 5 2" xfId="13781" xr:uid="{00000000-0005-0000-0000-0000F6560000}"/>
    <cellStyle name="Normal 20 3 5 2 2" xfId="26512" xr:uid="{00000000-0005-0000-0000-0000F7560000}"/>
    <cellStyle name="Normal 20 3 5 3" xfId="21978" xr:uid="{00000000-0005-0000-0000-0000F8560000}"/>
    <cellStyle name="Normal 20 3 6" xfId="12638" xr:uid="{00000000-0005-0000-0000-0000F9560000}"/>
    <cellStyle name="Normal 20 3 6 2" xfId="25384" xr:uid="{00000000-0005-0000-0000-0000FA560000}"/>
    <cellStyle name="Normal 20 3 7" xfId="18177" xr:uid="{00000000-0005-0000-0000-0000FB560000}"/>
    <cellStyle name="Normal 20 3 8" xfId="31474" xr:uid="{00000000-0005-0000-0000-0000FC560000}"/>
    <cellStyle name="Normal 20 3 9" xfId="34793" xr:uid="{00000000-0005-0000-0000-0000FD560000}"/>
    <cellStyle name="Normal 20 4" xfId="1760" xr:uid="{00000000-0005-0000-0000-0000FE560000}"/>
    <cellStyle name="Normal 20 4 10" xfId="5187" xr:uid="{00000000-0005-0000-0000-0000FF560000}"/>
    <cellStyle name="Normal 20 4 2" xfId="1761" xr:uid="{00000000-0005-0000-0000-000000570000}"/>
    <cellStyle name="Normal 20 4 2 2" xfId="10279" xr:uid="{00000000-0005-0000-0000-000001570000}"/>
    <cellStyle name="Normal 20 4 2 2 2" xfId="16086" xr:uid="{00000000-0005-0000-0000-000002570000}"/>
    <cellStyle name="Normal 20 4 2 2 2 2" xfId="28713" xr:uid="{00000000-0005-0000-0000-000003570000}"/>
    <cellStyle name="Normal 20 4 2 2 3" xfId="23677" xr:uid="{00000000-0005-0000-0000-000004570000}"/>
    <cellStyle name="Normal 20 4 2 3" xfId="14744" xr:uid="{00000000-0005-0000-0000-000005570000}"/>
    <cellStyle name="Normal 20 4 2 3 2" xfId="27423" xr:uid="{00000000-0005-0000-0000-000006570000}"/>
    <cellStyle name="Normal 20 4 2 4" xfId="19523" xr:uid="{00000000-0005-0000-0000-000007570000}"/>
    <cellStyle name="Normal 20 4 2 5" xfId="32638" xr:uid="{00000000-0005-0000-0000-000008570000}"/>
    <cellStyle name="Normal 20 4 2 6" xfId="35649" xr:uid="{00000000-0005-0000-0000-000009570000}"/>
    <cellStyle name="Normal 20 4 2 7" xfId="8255" xr:uid="{00000000-0005-0000-0000-00000A570000}"/>
    <cellStyle name="Normal 20 4 3" xfId="9179" xr:uid="{00000000-0005-0000-0000-00000B570000}"/>
    <cellStyle name="Normal 20 4 3 2" xfId="15586" xr:uid="{00000000-0005-0000-0000-00000C570000}"/>
    <cellStyle name="Normal 20 4 3 2 2" xfId="28234" xr:uid="{00000000-0005-0000-0000-00000D570000}"/>
    <cellStyle name="Normal 20 4 3 3" xfId="23185" xr:uid="{00000000-0005-0000-0000-00000E570000}"/>
    <cellStyle name="Normal 20 4 4" xfId="11133" xr:uid="{00000000-0005-0000-0000-00000F570000}"/>
    <cellStyle name="Normal 20 4 4 2" xfId="16536" xr:uid="{00000000-0005-0000-0000-000010570000}"/>
    <cellStyle name="Normal 20 4 4 2 2" xfId="29075" xr:uid="{00000000-0005-0000-0000-000011570000}"/>
    <cellStyle name="Normal 20 4 4 3" xfId="23983" xr:uid="{00000000-0005-0000-0000-000012570000}"/>
    <cellStyle name="Normal 20 4 5" xfId="7251" xr:uid="{00000000-0005-0000-0000-000013570000}"/>
    <cellStyle name="Normal 20 4 5 2" xfId="13782" xr:uid="{00000000-0005-0000-0000-000014570000}"/>
    <cellStyle name="Normal 20 4 5 2 2" xfId="26513" xr:uid="{00000000-0005-0000-0000-000015570000}"/>
    <cellStyle name="Normal 20 4 5 3" xfId="21979" xr:uid="{00000000-0005-0000-0000-000016570000}"/>
    <cellStyle name="Normal 20 4 6" xfId="12639" xr:uid="{00000000-0005-0000-0000-000017570000}"/>
    <cellStyle name="Normal 20 4 6 2" xfId="25385" xr:uid="{00000000-0005-0000-0000-000018570000}"/>
    <cellStyle name="Normal 20 4 7" xfId="18178" xr:uid="{00000000-0005-0000-0000-000019570000}"/>
    <cellStyle name="Normal 20 4 8" xfId="31475" xr:uid="{00000000-0005-0000-0000-00001A570000}"/>
    <cellStyle name="Normal 20 4 9" xfId="34794" xr:uid="{00000000-0005-0000-0000-00001B570000}"/>
    <cellStyle name="Normal 20 5" xfId="1762" xr:uid="{00000000-0005-0000-0000-00001C570000}"/>
    <cellStyle name="Normal 20 5 10" xfId="5188" xr:uid="{00000000-0005-0000-0000-00001D570000}"/>
    <cellStyle name="Normal 20 5 2" xfId="8256" xr:uid="{00000000-0005-0000-0000-00001E570000}"/>
    <cellStyle name="Normal 20 5 2 2" xfId="14745" xr:uid="{00000000-0005-0000-0000-00001F570000}"/>
    <cellStyle name="Normal 20 5 2 2 2" xfId="27424" xr:uid="{00000000-0005-0000-0000-000020570000}"/>
    <cellStyle name="Normal 20 5 2 3" xfId="19524" xr:uid="{00000000-0005-0000-0000-000021570000}"/>
    <cellStyle name="Normal 20 5 2 4" xfId="32639" xr:uid="{00000000-0005-0000-0000-000022570000}"/>
    <cellStyle name="Normal 20 5 2 5" xfId="35650" xr:uid="{00000000-0005-0000-0000-000023570000}"/>
    <cellStyle name="Normal 20 5 3" xfId="9180" xr:uid="{00000000-0005-0000-0000-000024570000}"/>
    <cellStyle name="Normal 20 5 3 2" xfId="15587" xr:uid="{00000000-0005-0000-0000-000025570000}"/>
    <cellStyle name="Normal 20 5 3 2 2" xfId="28235" xr:uid="{00000000-0005-0000-0000-000026570000}"/>
    <cellStyle name="Normal 20 5 3 3" xfId="23186" xr:uid="{00000000-0005-0000-0000-000027570000}"/>
    <cellStyle name="Normal 20 5 4" xfId="9595" xr:uid="{00000000-0005-0000-0000-000028570000}"/>
    <cellStyle name="Normal 20 5 4 2" xfId="15943" xr:uid="{00000000-0005-0000-0000-000029570000}"/>
    <cellStyle name="Normal 20 5 4 2 2" xfId="28583" xr:uid="{00000000-0005-0000-0000-00002A570000}"/>
    <cellStyle name="Normal 20 5 4 3" xfId="23572" xr:uid="{00000000-0005-0000-0000-00002B570000}"/>
    <cellStyle name="Normal 20 5 5" xfId="7252" xr:uid="{00000000-0005-0000-0000-00002C570000}"/>
    <cellStyle name="Normal 20 5 5 2" xfId="13783" xr:uid="{00000000-0005-0000-0000-00002D570000}"/>
    <cellStyle name="Normal 20 5 5 2 2" xfId="26514" xr:uid="{00000000-0005-0000-0000-00002E570000}"/>
    <cellStyle name="Normal 20 5 5 3" xfId="21980" xr:uid="{00000000-0005-0000-0000-00002F570000}"/>
    <cellStyle name="Normal 20 5 6" xfId="12640" xr:uid="{00000000-0005-0000-0000-000030570000}"/>
    <cellStyle name="Normal 20 5 6 2" xfId="25386" xr:uid="{00000000-0005-0000-0000-000031570000}"/>
    <cellStyle name="Normal 20 5 7" xfId="18179" xr:uid="{00000000-0005-0000-0000-000032570000}"/>
    <cellStyle name="Normal 20 5 8" xfId="31476" xr:uid="{00000000-0005-0000-0000-000033570000}"/>
    <cellStyle name="Normal 20 5 9" xfId="34795" xr:uid="{00000000-0005-0000-0000-000034570000}"/>
    <cellStyle name="Normal 20 6" xfId="1747" xr:uid="{00000000-0005-0000-0000-000035570000}"/>
    <cellStyle name="Normal 20 6 10" xfId="5189" xr:uid="{00000000-0005-0000-0000-000036570000}"/>
    <cellStyle name="Normal 20 6 2" xfId="8257" xr:uid="{00000000-0005-0000-0000-000037570000}"/>
    <cellStyle name="Normal 20 6 2 2" xfId="14746" xr:uid="{00000000-0005-0000-0000-000038570000}"/>
    <cellStyle name="Normal 20 6 2 2 2" xfId="27425" xr:uid="{00000000-0005-0000-0000-000039570000}"/>
    <cellStyle name="Normal 20 6 2 3" xfId="19525" xr:uid="{00000000-0005-0000-0000-00003A570000}"/>
    <cellStyle name="Normal 20 6 2 4" xfId="32640" xr:uid="{00000000-0005-0000-0000-00003B570000}"/>
    <cellStyle name="Normal 20 6 2 5" xfId="35651" xr:uid="{00000000-0005-0000-0000-00003C570000}"/>
    <cellStyle name="Normal 20 6 3" xfId="9181" xr:uid="{00000000-0005-0000-0000-00003D570000}"/>
    <cellStyle name="Normal 20 6 3 2" xfId="15588" xr:uid="{00000000-0005-0000-0000-00003E570000}"/>
    <cellStyle name="Normal 20 6 3 2 2" xfId="28236" xr:uid="{00000000-0005-0000-0000-00003F570000}"/>
    <cellStyle name="Normal 20 6 3 3" xfId="23187" xr:uid="{00000000-0005-0000-0000-000040570000}"/>
    <cellStyle name="Normal 20 6 4" xfId="10384" xr:uid="{00000000-0005-0000-0000-000041570000}"/>
    <cellStyle name="Normal 20 6 5" xfId="7253" xr:uid="{00000000-0005-0000-0000-000042570000}"/>
    <cellStyle name="Normal 20 6 5 2" xfId="13784" xr:uid="{00000000-0005-0000-0000-000043570000}"/>
    <cellStyle name="Normal 20 6 5 2 2" xfId="26515" xr:uid="{00000000-0005-0000-0000-000044570000}"/>
    <cellStyle name="Normal 20 6 5 3" xfId="21981" xr:uid="{00000000-0005-0000-0000-000045570000}"/>
    <cellStyle name="Normal 20 6 6" xfId="12641" xr:uid="{00000000-0005-0000-0000-000046570000}"/>
    <cellStyle name="Normal 20 6 6 2" xfId="25387" xr:uid="{00000000-0005-0000-0000-000047570000}"/>
    <cellStyle name="Normal 20 6 7" xfId="18180" xr:uid="{00000000-0005-0000-0000-000048570000}"/>
    <cellStyle name="Normal 20 6 8" xfId="31477" xr:uid="{00000000-0005-0000-0000-000049570000}"/>
    <cellStyle name="Normal 20 6 9" xfId="34796" xr:uid="{00000000-0005-0000-0000-00004A570000}"/>
    <cellStyle name="Normal 20 7" xfId="5190" xr:uid="{00000000-0005-0000-0000-00004B570000}"/>
    <cellStyle name="Normal 20 7 2" xfId="8258" xr:uid="{00000000-0005-0000-0000-00004C570000}"/>
    <cellStyle name="Normal 20 7 2 2" xfId="14747" xr:uid="{00000000-0005-0000-0000-00004D570000}"/>
    <cellStyle name="Normal 20 7 2 2 2" xfId="27426" xr:uid="{00000000-0005-0000-0000-00004E570000}"/>
    <cellStyle name="Normal 20 7 2 3" xfId="19526" xr:uid="{00000000-0005-0000-0000-00004F570000}"/>
    <cellStyle name="Normal 20 7 2 4" xfId="32641" xr:uid="{00000000-0005-0000-0000-000050570000}"/>
    <cellStyle name="Normal 20 7 2 5" xfId="35652" xr:uid="{00000000-0005-0000-0000-000051570000}"/>
    <cellStyle name="Normal 20 7 3" xfId="9182" xr:uid="{00000000-0005-0000-0000-000052570000}"/>
    <cellStyle name="Normal 20 7 3 2" xfId="15589" xr:uid="{00000000-0005-0000-0000-000053570000}"/>
    <cellStyle name="Normal 20 7 3 2 2" xfId="28237" xr:uid="{00000000-0005-0000-0000-000054570000}"/>
    <cellStyle name="Normal 20 7 3 3" xfId="23188" xr:uid="{00000000-0005-0000-0000-000055570000}"/>
    <cellStyle name="Normal 20 7 4" xfId="7254" xr:uid="{00000000-0005-0000-0000-000056570000}"/>
    <cellStyle name="Normal 20 7 4 2" xfId="13785" xr:uid="{00000000-0005-0000-0000-000057570000}"/>
    <cellStyle name="Normal 20 7 4 2 2" xfId="26516" xr:uid="{00000000-0005-0000-0000-000058570000}"/>
    <cellStyle name="Normal 20 7 4 3" xfId="21982" xr:uid="{00000000-0005-0000-0000-000059570000}"/>
    <cellStyle name="Normal 20 7 5" xfId="12642" xr:uid="{00000000-0005-0000-0000-00005A570000}"/>
    <cellStyle name="Normal 20 7 5 2" xfId="25388" xr:uid="{00000000-0005-0000-0000-00005B570000}"/>
    <cellStyle name="Normal 20 7 6" xfId="18181" xr:uid="{00000000-0005-0000-0000-00005C570000}"/>
    <cellStyle name="Normal 20 7 7" xfId="31478" xr:uid="{00000000-0005-0000-0000-00005D570000}"/>
    <cellStyle name="Normal 20 7 8" xfId="34797" xr:uid="{00000000-0005-0000-0000-00005E570000}"/>
    <cellStyle name="Normal 20 8" xfId="5191" xr:uid="{00000000-0005-0000-0000-00005F570000}"/>
    <cellStyle name="Normal 20 8 2" xfId="8259" xr:uid="{00000000-0005-0000-0000-000060570000}"/>
    <cellStyle name="Normal 20 8 2 2" xfId="14748" xr:uid="{00000000-0005-0000-0000-000061570000}"/>
    <cellStyle name="Normal 20 8 2 2 2" xfId="27427" xr:uid="{00000000-0005-0000-0000-000062570000}"/>
    <cellStyle name="Normal 20 8 2 3" xfId="19527" xr:uid="{00000000-0005-0000-0000-000063570000}"/>
    <cellStyle name="Normal 20 8 2 4" xfId="32642" xr:uid="{00000000-0005-0000-0000-000064570000}"/>
    <cellStyle name="Normal 20 8 2 5" xfId="35653" xr:uid="{00000000-0005-0000-0000-000065570000}"/>
    <cellStyle name="Normal 20 8 3" xfId="9183" xr:uid="{00000000-0005-0000-0000-000066570000}"/>
    <cellStyle name="Normal 20 8 3 2" xfId="15590" xr:uid="{00000000-0005-0000-0000-000067570000}"/>
    <cellStyle name="Normal 20 8 3 2 2" xfId="28238" xr:uid="{00000000-0005-0000-0000-000068570000}"/>
    <cellStyle name="Normal 20 8 3 3" xfId="23189" xr:uid="{00000000-0005-0000-0000-000069570000}"/>
    <cellStyle name="Normal 20 8 4" xfId="7255" xr:uid="{00000000-0005-0000-0000-00006A570000}"/>
    <cellStyle name="Normal 20 8 4 2" xfId="13786" xr:uid="{00000000-0005-0000-0000-00006B570000}"/>
    <cellStyle name="Normal 20 8 4 2 2" xfId="26517" xr:uid="{00000000-0005-0000-0000-00006C570000}"/>
    <cellStyle name="Normal 20 8 4 3" xfId="21983" xr:uid="{00000000-0005-0000-0000-00006D570000}"/>
    <cellStyle name="Normal 20 8 5" xfId="12643" xr:uid="{00000000-0005-0000-0000-00006E570000}"/>
    <cellStyle name="Normal 20 8 5 2" xfId="25389" xr:uid="{00000000-0005-0000-0000-00006F570000}"/>
    <cellStyle name="Normal 20 8 6" xfId="18182" xr:uid="{00000000-0005-0000-0000-000070570000}"/>
    <cellStyle name="Normal 20 8 7" xfId="31479" xr:uid="{00000000-0005-0000-0000-000071570000}"/>
    <cellStyle name="Normal 20 8 8" xfId="34798" xr:uid="{00000000-0005-0000-0000-000072570000}"/>
    <cellStyle name="Normal 20 9" xfId="5192" xr:uid="{00000000-0005-0000-0000-000073570000}"/>
    <cellStyle name="Normal 20 9 2" xfId="8260" xr:uid="{00000000-0005-0000-0000-000074570000}"/>
    <cellStyle name="Normal 20 9 2 2" xfId="14749" xr:uid="{00000000-0005-0000-0000-000075570000}"/>
    <cellStyle name="Normal 20 9 2 2 2" xfId="27428" xr:uid="{00000000-0005-0000-0000-000076570000}"/>
    <cellStyle name="Normal 20 9 2 3" xfId="19528" xr:uid="{00000000-0005-0000-0000-000077570000}"/>
    <cellStyle name="Normal 20 9 2 4" xfId="32643" xr:uid="{00000000-0005-0000-0000-000078570000}"/>
    <cellStyle name="Normal 20 9 2 5" xfId="35654" xr:uid="{00000000-0005-0000-0000-000079570000}"/>
    <cellStyle name="Normal 20 9 3" xfId="9184" xr:uid="{00000000-0005-0000-0000-00007A570000}"/>
    <cellStyle name="Normal 20 9 3 2" xfId="15591" xr:uid="{00000000-0005-0000-0000-00007B570000}"/>
    <cellStyle name="Normal 20 9 3 2 2" xfId="28239" xr:uid="{00000000-0005-0000-0000-00007C570000}"/>
    <cellStyle name="Normal 20 9 3 3" xfId="23190" xr:uid="{00000000-0005-0000-0000-00007D570000}"/>
    <cellStyle name="Normal 20 9 4" xfId="7256" xr:uid="{00000000-0005-0000-0000-00007E570000}"/>
    <cellStyle name="Normal 20 9 4 2" xfId="13787" xr:uid="{00000000-0005-0000-0000-00007F570000}"/>
    <cellStyle name="Normal 20 9 4 2 2" xfId="26518" xr:uid="{00000000-0005-0000-0000-000080570000}"/>
    <cellStyle name="Normal 20 9 4 3" xfId="21984" xr:uid="{00000000-0005-0000-0000-000081570000}"/>
    <cellStyle name="Normal 20 9 5" xfId="12644" xr:uid="{00000000-0005-0000-0000-000082570000}"/>
    <cellStyle name="Normal 20 9 5 2" xfId="25390" xr:uid="{00000000-0005-0000-0000-000083570000}"/>
    <cellStyle name="Normal 20 9 6" xfId="18183" xr:uid="{00000000-0005-0000-0000-000084570000}"/>
    <cellStyle name="Normal 20 9 7" xfId="31480" xr:uid="{00000000-0005-0000-0000-000085570000}"/>
    <cellStyle name="Normal 20 9 8" xfId="34799" xr:uid="{00000000-0005-0000-0000-000086570000}"/>
    <cellStyle name="Normal 200" xfId="36612" xr:uid="{00000000-0005-0000-0000-000087570000}"/>
    <cellStyle name="Normal 201" xfId="37288" xr:uid="{00000000-0005-0000-0000-000088570000}"/>
    <cellStyle name="Normal 202" xfId="37291" xr:uid="{00000000-0005-0000-0000-000089570000}"/>
    <cellStyle name="Normal 203" xfId="37295" xr:uid="{00000000-0005-0000-0000-00008A570000}"/>
    <cellStyle name="Normal 204" xfId="37303" xr:uid="{00000000-0005-0000-0000-00008B570000}"/>
    <cellStyle name="Normal 205" xfId="37313" xr:uid="{00000000-0005-0000-0000-00008C570000}"/>
    <cellStyle name="Normal 206" xfId="37317" xr:uid="{00000000-0005-0000-0000-00008D570000}"/>
    <cellStyle name="Normal 207" xfId="37353" xr:uid="{00000000-0005-0000-0000-00008E570000}"/>
    <cellStyle name="Normal 208" xfId="37355" xr:uid="{00000000-0005-0000-0000-00008F570000}"/>
    <cellStyle name="Normal 209" xfId="37357" xr:uid="{00000000-0005-0000-0000-000090570000}"/>
    <cellStyle name="Normal 21" xfId="301" xr:uid="{00000000-0005-0000-0000-000091570000}"/>
    <cellStyle name="Normal 21 2" xfId="1764" xr:uid="{00000000-0005-0000-0000-000092570000}"/>
    <cellStyle name="Normal 21 2 2" xfId="1765" xr:uid="{00000000-0005-0000-0000-000093570000}"/>
    <cellStyle name="Normal 21 2 2 2" xfId="1766" xr:uid="{00000000-0005-0000-0000-000094570000}"/>
    <cellStyle name="Normal 21 2 2 2 2" xfId="1767" xr:uid="{00000000-0005-0000-0000-000095570000}"/>
    <cellStyle name="Normal 21 2 2 2 2 2" xfId="16681" xr:uid="{00000000-0005-0000-0000-000096570000}"/>
    <cellStyle name="Normal 21 2 2 2 2 2 2" xfId="29216" xr:uid="{00000000-0005-0000-0000-000097570000}"/>
    <cellStyle name="Normal 21 2 2 2 2 3" xfId="24124" xr:uid="{00000000-0005-0000-0000-000098570000}"/>
    <cellStyle name="Normal 21 2 2 2 2 4" xfId="11359" xr:uid="{00000000-0005-0000-0000-000099570000}"/>
    <cellStyle name="Normal 21 2 2 2 3" xfId="16361" xr:uid="{00000000-0005-0000-0000-00009A570000}"/>
    <cellStyle name="Normal 21 2 2 2 3 2" xfId="28903" xr:uid="{00000000-0005-0000-0000-00009B570000}"/>
    <cellStyle name="Normal 21 2 2 2 4" xfId="23821" xr:uid="{00000000-0005-0000-0000-00009C570000}"/>
    <cellStyle name="Normal 21 2 2 2 5" xfId="10856" xr:uid="{00000000-0005-0000-0000-00009D570000}"/>
    <cellStyle name="Normal 21 2 2 3" xfId="1768" xr:uid="{00000000-0005-0000-0000-00009E570000}"/>
    <cellStyle name="Normal 21 2 2 3 2" xfId="16216" xr:uid="{00000000-0005-0000-0000-00009F570000}"/>
    <cellStyle name="Normal 21 2 2 3 2 2" xfId="28837" xr:uid="{00000000-0005-0000-0000-0000A0570000}"/>
    <cellStyle name="Normal 21 2 2 3 3" xfId="23783" xr:uid="{00000000-0005-0000-0000-0000A1570000}"/>
    <cellStyle name="Normal 21 2 2 3 4" xfId="10647" xr:uid="{00000000-0005-0000-0000-0000A2570000}"/>
    <cellStyle name="Normal 21 2 2 4" xfId="10917" xr:uid="{00000000-0005-0000-0000-0000A3570000}"/>
    <cellStyle name="Normal 21 2 2 4 2" xfId="16398" xr:uid="{00000000-0005-0000-0000-0000A4570000}"/>
    <cellStyle name="Normal 21 2 2 4 2 2" xfId="28940" xr:uid="{00000000-0005-0000-0000-0000A5570000}"/>
    <cellStyle name="Normal 21 2 2 4 3" xfId="23851" xr:uid="{00000000-0005-0000-0000-0000A6570000}"/>
    <cellStyle name="Normal 21 2 2 5" xfId="6332" xr:uid="{00000000-0005-0000-0000-0000A7570000}"/>
    <cellStyle name="Normal 21 2 3" xfId="1769" xr:uid="{00000000-0005-0000-0000-0000A8570000}"/>
    <cellStyle name="Normal 21 2 3 2" xfId="1770" xr:uid="{00000000-0005-0000-0000-0000A9570000}"/>
    <cellStyle name="Normal 21 2 3 2 2" xfId="16077" xr:uid="{00000000-0005-0000-0000-0000AA570000}"/>
    <cellStyle name="Normal 21 2 3 2 2 2" xfId="28704" xr:uid="{00000000-0005-0000-0000-0000AB570000}"/>
    <cellStyle name="Normal 21 2 3 2 3" xfId="23668" xr:uid="{00000000-0005-0000-0000-0000AC570000}"/>
    <cellStyle name="Normal 21 2 3 2 4" xfId="10252" xr:uid="{00000000-0005-0000-0000-0000AD570000}"/>
    <cellStyle name="Normal 21 2 3 3" xfId="16378" xr:uid="{00000000-0005-0000-0000-0000AE570000}"/>
    <cellStyle name="Normal 21 2 3 3 2" xfId="28920" xr:uid="{00000000-0005-0000-0000-0000AF570000}"/>
    <cellStyle name="Normal 21 2 3 4" xfId="23834" xr:uid="{00000000-0005-0000-0000-0000B0570000}"/>
    <cellStyle name="Normal 21 2 3 5" xfId="10885" xr:uid="{00000000-0005-0000-0000-0000B1570000}"/>
    <cellStyle name="Normal 21 2 4" xfId="1771" xr:uid="{00000000-0005-0000-0000-0000B2570000}"/>
    <cellStyle name="Normal 21 2 4 2" xfId="16133" xr:uid="{00000000-0005-0000-0000-0000B3570000}"/>
    <cellStyle name="Normal 21 2 4 2 2" xfId="28755" xr:uid="{00000000-0005-0000-0000-0000B4570000}"/>
    <cellStyle name="Normal 21 2 4 3" xfId="23713" xr:uid="{00000000-0005-0000-0000-0000B5570000}"/>
    <cellStyle name="Normal 21 2 4 4" xfId="10439" xr:uid="{00000000-0005-0000-0000-0000B6570000}"/>
    <cellStyle name="Normal 21 2 5" xfId="10931" xr:uid="{00000000-0005-0000-0000-0000B7570000}"/>
    <cellStyle name="Normal 21 2 6" xfId="10998" xr:uid="{00000000-0005-0000-0000-0000B8570000}"/>
    <cellStyle name="Normal 21 2 6 2" xfId="16450" xr:uid="{00000000-0005-0000-0000-0000B9570000}"/>
    <cellStyle name="Normal 21 2 6 2 2" xfId="28990" xr:uid="{00000000-0005-0000-0000-0000BA570000}"/>
    <cellStyle name="Normal 21 2 6 3" xfId="23900" xr:uid="{00000000-0005-0000-0000-0000BB570000}"/>
    <cellStyle name="Normal 21 2 7" xfId="2925" xr:uid="{00000000-0005-0000-0000-0000BC570000}"/>
    <cellStyle name="Normal 21 3" xfId="1772" xr:uid="{00000000-0005-0000-0000-0000BD570000}"/>
    <cellStyle name="Normal 21 3 2" xfId="1773" xr:uid="{00000000-0005-0000-0000-0000BE570000}"/>
    <cellStyle name="Normal 21 3 2 2" xfId="1774" xr:uid="{00000000-0005-0000-0000-0000BF570000}"/>
    <cellStyle name="Normal 21 3 2 2 2" xfId="16055" xr:uid="{00000000-0005-0000-0000-0000C0570000}"/>
    <cellStyle name="Normal 21 3 2 2 2 2" xfId="28683" xr:uid="{00000000-0005-0000-0000-0000C1570000}"/>
    <cellStyle name="Normal 21 3 2 2 3" xfId="23648" xr:uid="{00000000-0005-0000-0000-0000C2570000}"/>
    <cellStyle name="Normal 21 3 2 2 4" xfId="10175" xr:uid="{00000000-0005-0000-0000-0000C3570000}"/>
    <cellStyle name="Normal 21 3 2 3" xfId="10301" xr:uid="{00000000-0005-0000-0000-0000C4570000}"/>
    <cellStyle name="Normal 21 3 2 3 2" xfId="16091" xr:uid="{00000000-0005-0000-0000-0000C5570000}"/>
    <cellStyle name="Normal 21 3 2 3 2 2" xfId="28718" xr:uid="{00000000-0005-0000-0000-0000C6570000}"/>
    <cellStyle name="Normal 21 3 2 3 3" xfId="23680" xr:uid="{00000000-0005-0000-0000-0000C7570000}"/>
    <cellStyle name="Normal 21 3 2 4" xfId="10524" xr:uid="{00000000-0005-0000-0000-0000C8570000}"/>
    <cellStyle name="Normal 21 3 3" xfId="1775" xr:uid="{00000000-0005-0000-0000-0000C9570000}"/>
    <cellStyle name="Normal 21 3 3 2" xfId="16134" xr:uid="{00000000-0005-0000-0000-0000CA570000}"/>
    <cellStyle name="Normal 21 3 3 2 2" xfId="28756" xr:uid="{00000000-0005-0000-0000-0000CB570000}"/>
    <cellStyle name="Normal 21 3 3 3" xfId="23714" xr:uid="{00000000-0005-0000-0000-0000CC570000}"/>
    <cellStyle name="Normal 21 3 3 4" xfId="10440" xr:uid="{00000000-0005-0000-0000-0000CD570000}"/>
    <cellStyle name="Normal 21 3 4" xfId="11224" xr:uid="{00000000-0005-0000-0000-0000CE570000}"/>
    <cellStyle name="Normal 21 3 4 2" xfId="16589" xr:uid="{00000000-0005-0000-0000-0000CF570000}"/>
    <cellStyle name="Normal 21 3 4 2 2" xfId="29128" xr:uid="{00000000-0005-0000-0000-0000D0570000}"/>
    <cellStyle name="Normal 21 3 4 3" xfId="24036" xr:uid="{00000000-0005-0000-0000-0000D1570000}"/>
    <cellStyle name="Normal 21 3 5" xfId="5193" xr:uid="{00000000-0005-0000-0000-0000D2570000}"/>
    <cellStyle name="Normal 21 4" xfId="1776" xr:uid="{00000000-0005-0000-0000-0000D3570000}"/>
    <cellStyle name="Normal 21 4 2" xfId="1777" xr:uid="{00000000-0005-0000-0000-0000D4570000}"/>
    <cellStyle name="Normal 21 4 2 2" xfId="16175" xr:uid="{00000000-0005-0000-0000-0000D5570000}"/>
    <cellStyle name="Normal 21 4 2 2 2" xfId="28797" xr:uid="{00000000-0005-0000-0000-0000D6570000}"/>
    <cellStyle name="Normal 21 4 2 3" xfId="23748" xr:uid="{00000000-0005-0000-0000-0000D7570000}"/>
    <cellStyle name="Normal 21 4 2 4" xfId="10535" xr:uid="{00000000-0005-0000-0000-0000D8570000}"/>
    <cellStyle name="Normal 21 4 3" xfId="10891" xr:uid="{00000000-0005-0000-0000-0000D9570000}"/>
    <cellStyle name="Normal 21 4 3 2" xfId="16383" xr:uid="{00000000-0005-0000-0000-0000DA570000}"/>
    <cellStyle name="Normal 21 4 3 2 2" xfId="28925" xr:uid="{00000000-0005-0000-0000-0000DB570000}"/>
    <cellStyle name="Normal 21 4 3 3" xfId="23839" xr:uid="{00000000-0005-0000-0000-0000DC570000}"/>
    <cellStyle name="Normal 21 4 4" xfId="9758" xr:uid="{00000000-0005-0000-0000-0000DD570000}"/>
    <cellStyle name="Normal 21 5" xfId="1778" xr:uid="{00000000-0005-0000-0000-0000DE570000}"/>
    <cellStyle name="Normal 21 5 2" xfId="16326" xr:uid="{00000000-0005-0000-0000-0000DF570000}"/>
    <cellStyle name="Normal 21 5 2 2" xfId="28868" xr:uid="{00000000-0005-0000-0000-0000E0570000}"/>
    <cellStyle name="Normal 21 5 3" xfId="18919" xr:uid="{00000000-0005-0000-0000-0000E1570000}"/>
    <cellStyle name="Normal 21 5 4" xfId="23790" xr:uid="{00000000-0005-0000-0000-0000E2570000}"/>
    <cellStyle name="Normal 21 5 5" xfId="10800" xr:uid="{00000000-0005-0000-0000-0000E3570000}"/>
    <cellStyle name="Normal 21 6" xfId="1763" xr:uid="{00000000-0005-0000-0000-0000E4570000}"/>
    <cellStyle name="Normal 21 6 2" xfId="18184" xr:uid="{00000000-0005-0000-0000-0000E5570000}"/>
    <cellStyle name="Normal 21 6 3" xfId="10499" xr:uid="{00000000-0005-0000-0000-0000E6570000}"/>
    <cellStyle name="Normal 21 7" xfId="11179" xr:uid="{00000000-0005-0000-0000-0000E7570000}"/>
    <cellStyle name="Normal 21 8" xfId="11243" xr:uid="{00000000-0005-0000-0000-0000E8570000}"/>
    <cellStyle name="Normal 21 8 2" xfId="16602" xr:uid="{00000000-0005-0000-0000-0000E9570000}"/>
    <cellStyle name="Normal 21 8 2 2" xfId="29141" xr:uid="{00000000-0005-0000-0000-0000EA570000}"/>
    <cellStyle name="Normal 21 8 3" xfId="24049" xr:uid="{00000000-0005-0000-0000-0000EB570000}"/>
    <cellStyle name="Normal 21 9" xfId="2924" xr:uid="{00000000-0005-0000-0000-0000EC570000}"/>
    <cellStyle name="Normal 210" xfId="37359" xr:uid="{00000000-0005-0000-0000-0000ED570000}"/>
    <cellStyle name="Normal 211" xfId="37361" xr:uid="{00000000-0005-0000-0000-0000EE570000}"/>
    <cellStyle name="Normal 212" xfId="37835" xr:uid="{00000000-0005-0000-0000-0000EF570000}"/>
    <cellStyle name="Normal 213" xfId="37837" xr:uid="{00000000-0005-0000-0000-0000F0570000}"/>
    <cellStyle name="Normal 214" xfId="37839" xr:uid="{00000000-0005-0000-0000-0000F1570000}"/>
    <cellStyle name="Normal 215" xfId="38106" xr:uid="{00000000-0005-0000-0000-0000F2570000}"/>
    <cellStyle name="Normal 216" xfId="38108" xr:uid="{00000000-0005-0000-0000-0000F3570000}"/>
    <cellStyle name="Normal 217" xfId="38109" xr:uid="{00000000-0005-0000-0000-0000F4570000}"/>
    <cellStyle name="Normal 218" xfId="38119" xr:uid="{00000000-0005-0000-0000-0000F5570000}"/>
    <cellStyle name="Normal 219" xfId="38131" xr:uid="{00000000-0005-0000-0000-0000F6570000}"/>
    <cellStyle name="Normal 22" xfId="302" xr:uid="{00000000-0005-0000-0000-0000F7570000}"/>
    <cellStyle name="Normal 22 10" xfId="5195" xr:uid="{00000000-0005-0000-0000-0000F8570000}"/>
    <cellStyle name="Normal 22 10 2" xfId="8262" xr:uid="{00000000-0005-0000-0000-0000F9570000}"/>
    <cellStyle name="Normal 22 10 2 2" xfId="14751" xr:uid="{00000000-0005-0000-0000-0000FA570000}"/>
    <cellStyle name="Normal 22 10 2 2 2" xfId="27430" xr:uid="{00000000-0005-0000-0000-0000FB570000}"/>
    <cellStyle name="Normal 22 10 2 3" xfId="19530" xr:uid="{00000000-0005-0000-0000-0000FC570000}"/>
    <cellStyle name="Normal 22 10 2 4" xfId="32645" xr:uid="{00000000-0005-0000-0000-0000FD570000}"/>
    <cellStyle name="Normal 22 10 2 5" xfId="35656" xr:uid="{00000000-0005-0000-0000-0000FE570000}"/>
    <cellStyle name="Normal 22 10 3" xfId="9186" xr:uid="{00000000-0005-0000-0000-0000FF570000}"/>
    <cellStyle name="Normal 22 10 3 2" xfId="15593" xr:uid="{00000000-0005-0000-0000-000000580000}"/>
    <cellStyle name="Normal 22 10 3 2 2" xfId="28241" xr:uid="{00000000-0005-0000-0000-000001580000}"/>
    <cellStyle name="Normal 22 10 3 3" xfId="23192" xr:uid="{00000000-0005-0000-0000-000002580000}"/>
    <cellStyle name="Normal 22 10 4" xfId="7258" xr:uid="{00000000-0005-0000-0000-000003580000}"/>
    <cellStyle name="Normal 22 10 4 2" xfId="13789" xr:uid="{00000000-0005-0000-0000-000004580000}"/>
    <cellStyle name="Normal 22 10 4 2 2" xfId="26520" xr:uid="{00000000-0005-0000-0000-000005580000}"/>
    <cellStyle name="Normal 22 10 4 3" xfId="21986" xr:uid="{00000000-0005-0000-0000-000006580000}"/>
    <cellStyle name="Normal 22 10 5" xfId="12646" xr:uid="{00000000-0005-0000-0000-000007580000}"/>
    <cellStyle name="Normal 22 10 5 2" xfId="25392" xr:uid="{00000000-0005-0000-0000-000008580000}"/>
    <cellStyle name="Normal 22 10 6" xfId="18186" xr:uid="{00000000-0005-0000-0000-000009580000}"/>
    <cellStyle name="Normal 22 10 7" xfId="31482" xr:uid="{00000000-0005-0000-0000-00000A580000}"/>
    <cellStyle name="Normal 22 10 8" xfId="34801" xr:uid="{00000000-0005-0000-0000-00000B580000}"/>
    <cellStyle name="Normal 22 11" xfId="5196" xr:uid="{00000000-0005-0000-0000-00000C580000}"/>
    <cellStyle name="Normal 22 11 2" xfId="8263" xr:uid="{00000000-0005-0000-0000-00000D580000}"/>
    <cellStyle name="Normal 22 11 2 2" xfId="14752" xr:uid="{00000000-0005-0000-0000-00000E580000}"/>
    <cellStyle name="Normal 22 11 2 2 2" xfId="27431" xr:uid="{00000000-0005-0000-0000-00000F580000}"/>
    <cellStyle name="Normal 22 11 2 3" xfId="19531" xr:uid="{00000000-0005-0000-0000-000010580000}"/>
    <cellStyle name="Normal 22 11 2 4" xfId="32646" xr:uid="{00000000-0005-0000-0000-000011580000}"/>
    <cellStyle name="Normal 22 11 2 5" xfId="35657" xr:uid="{00000000-0005-0000-0000-000012580000}"/>
    <cellStyle name="Normal 22 11 3" xfId="9187" xr:uid="{00000000-0005-0000-0000-000013580000}"/>
    <cellStyle name="Normal 22 11 3 2" xfId="15594" xr:uid="{00000000-0005-0000-0000-000014580000}"/>
    <cellStyle name="Normal 22 11 3 2 2" xfId="28242" xr:uid="{00000000-0005-0000-0000-000015580000}"/>
    <cellStyle name="Normal 22 11 3 3" xfId="23193" xr:uid="{00000000-0005-0000-0000-000016580000}"/>
    <cellStyle name="Normal 22 11 4" xfId="7259" xr:uid="{00000000-0005-0000-0000-000017580000}"/>
    <cellStyle name="Normal 22 11 4 2" xfId="13790" xr:uid="{00000000-0005-0000-0000-000018580000}"/>
    <cellStyle name="Normal 22 11 4 2 2" xfId="26521" xr:uid="{00000000-0005-0000-0000-000019580000}"/>
    <cellStyle name="Normal 22 11 4 3" xfId="21987" xr:uid="{00000000-0005-0000-0000-00001A580000}"/>
    <cellStyle name="Normal 22 11 5" xfId="12647" xr:uid="{00000000-0005-0000-0000-00001B580000}"/>
    <cellStyle name="Normal 22 11 5 2" xfId="25393" xr:uid="{00000000-0005-0000-0000-00001C580000}"/>
    <cellStyle name="Normal 22 11 6" xfId="18187" xr:uid="{00000000-0005-0000-0000-00001D580000}"/>
    <cellStyle name="Normal 22 11 7" xfId="31483" xr:uid="{00000000-0005-0000-0000-00001E580000}"/>
    <cellStyle name="Normal 22 11 8" xfId="34802" xr:uid="{00000000-0005-0000-0000-00001F580000}"/>
    <cellStyle name="Normal 22 12" xfId="5197" xr:uid="{00000000-0005-0000-0000-000020580000}"/>
    <cellStyle name="Normal 22 12 2" xfId="8264" xr:uid="{00000000-0005-0000-0000-000021580000}"/>
    <cellStyle name="Normal 22 12 2 2" xfId="14753" xr:uid="{00000000-0005-0000-0000-000022580000}"/>
    <cellStyle name="Normal 22 12 2 2 2" xfId="27432" xr:uid="{00000000-0005-0000-0000-000023580000}"/>
    <cellStyle name="Normal 22 12 2 3" xfId="19532" xr:uid="{00000000-0005-0000-0000-000024580000}"/>
    <cellStyle name="Normal 22 12 2 4" xfId="32647" xr:uid="{00000000-0005-0000-0000-000025580000}"/>
    <cellStyle name="Normal 22 12 2 5" xfId="35658" xr:uid="{00000000-0005-0000-0000-000026580000}"/>
    <cellStyle name="Normal 22 12 3" xfId="9188" xr:uid="{00000000-0005-0000-0000-000027580000}"/>
    <cellStyle name="Normal 22 12 3 2" xfId="15595" xr:uid="{00000000-0005-0000-0000-000028580000}"/>
    <cellStyle name="Normal 22 12 3 2 2" xfId="28243" xr:uid="{00000000-0005-0000-0000-000029580000}"/>
    <cellStyle name="Normal 22 12 3 3" xfId="23194" xr:uid="{00000000-0005-0000-0000-00002A580000}"/>
    <cellStyle name="Normal 22 12 4" xfId="7260" xr:uid="{00000000-0005-0000-0000-00002B580000}"/>
    <cellStyle name="Normal 22 12 4 2" xfId="13791" xr:uid="{00000000-0005-0000-0000-00002C580000}"/>
    <cellStyle name="Normal 22 12 4 2 2" xfId="26522" xr:uid="{00000000-0005-0000-0000-00002D580000}"/>
    <cellStyle name="Normal 22 12 4 3" xfId="21988" xr:uid="{00000000-0005-0000-0000-00002E580000}"/>
    <cellStyle name="Normal 22 12 5" xfId="12648" xr:uid="{00000000-0005-0000-0000-00002F580000}"/>
    <cellStyle name="Normal 22 12 5 2" xfId="25394" xr:uid="{00000000-0005-0000-0000-000030580000}"/>
    <cellStyle name="Normal 22 12 6" xfId="18188" xr:uid="{00000000-0005-0000-0000-000031580000}"/>
    <cellStyle name="Normal 22 12 7" xfId="31484" xr:uid="{00000000-0005-0000-0000-000032580000}"/>
    <cellStyle name="Normal 22 12 8" xfId="34803" xr:uid="{00000000-0005-0000-0000-000033580000}"/>
    <cellStyle name="Normal 22 13" xfId="5198" xr:uid="{00000000-0005-0000-0000-000034580000}"/>
    <cellStyle name="Normal 22 13 2" xfId="8265" xr:uid="{00000000-0005-0000-0000-000035580000}"/>
    <cellStyle name="Normal 22 13 2 2" xfId="14754" xr:uid="{00000000-0005-0000-0000-000036580000}"/>
    <cellStyle name="Normal 22 13 2 2 2" xfId="27433" xr:uid="{00000000-0005-0000-0000-000037580000}"/>
    <cellStyle name="Normal 22 13 2 3" xfId="19533" xr:uid="{00000000-0005-0000-0000-000038580000}"/>
    <cellStyle name="Normal 22 13 2 4" xfId="32648" xr:uid="{00000000-0005-0000-0000-000039580000}"/>
    <cellStyle name="Normal 22 13 2 5" xfId="35659" xr:uid="{00000000-0005-0000-0000-00003A580000}"/>
    <cellStyle name="Normal 22 13 3" xfId="9189" xr:uid="{00000000-0005-0000-0000-00003B580000}"/>
    <cellStyle name="Normal 22 13 3 2" xfId="15596" xr:uid="{00000000-0005-0000-0000-00003C580000}"/>
    <cellStyle name="Normal 22 13 3 2 2" xfId="28244" xr:uid="{00000000-0005-0000-0000-00003D580000}"/>
    <cellStyle name="Normal 22 13 3 3" xfId="23195" xr:uid="{00000000-0005-0000-0000-00003E580000}"/>
    <cellStyle name="Normal 22 13 4" xfId="7261" xr:uid="{00000000-0005-0000-0000-00003F580000}"/>
    <cellStyle name="Normal 22 13 4 2" xfId="13792" xr:uid="{00000000-0005-0000-0000-000040580000}"/>
    <cellStyle name="Normal 22 13 4 2 2" xfId="26523" xr:uid="{00000000-0005-0000-0000-000041580000}"/>
    <cellStyle name="Normal 22 13 4 3" xfId="21989" xr:uid="{00000000-0005-0000-0000-000042580000}"/>
    <cellStyle name="Normal 22 13 5" xfId="12649" xr:uid="{00000000-0005-0000-0000-000043580000}"/>
    <cellStyle name="Normal 22 13 5 2" xfId="25395" xr:uid="{00000000-0005-0000-0000-000044580000}"/>
    <cellStyle name="Normal 22 13 6" xfId="18189" xr:uid="{00000000-0005-0000-0000-000045580000}"/>
    <cellStyle name="Normal 22 13 7" xfId="31485" xr:uid="{00000000-0005-0000-0000-000046580000}"/>
    <cellStyle name="Normal 22 13 8" xfId="34804" xr:uid="{00000000-0005-0000-0000-000047580000}"/>
    <cellStyle name="Normal 22 14" xfId="5199" xr:uid="{00000000-0005-0000-0000-000048580000}"/>
    <cellStyle name="Normal 22 14 2" xfId="8266" xr:uid="{00000000-0005-0000-0000-000049580000}"/>
    <cellStyle name="Normal 22 14 2 2" xfId="14755" xr:uid="{00000000-0005-0000-0000-00004A580000}"/>
    <cellStyle name="Normal 22 14 2 2 2" xfId="27434" xr:uid="{00000000-0005-0000-0000-00004B580000}"/>
    <cellStyle name="Normal 22 14 2 3" xfId="19534" xr:uid="{00000000-0005-0000-0000-00004C580000}"/>
    <cellStyle name="Normal 22 14 2 4" xfId="32649" xr:uid="{00000000-0005-0000-0000-00004D580000}"/>
    <cellStyle name="Normal 22 14 2 5" xfId="35660" xr:uid="{00000000-0005-0000-0000-00004E580000}"/>
    <cellStyle name="Normal 22 14 3" xfId="9190" xr:uid="{00000000-0005-0000-0000-00004F580000}"/>
    <cellStyle name="Normal 22 14 3 2" xfId="15597" xr:uid="{00000000-0005-0000-0000-000050580000}"/>
    <cellStyle name="Normal 22 14 3 2 2" xfId="28245" xr:uid="{00000000-0005-0000-0000-000051580000}"/>
    <cellStyle name="Normal 22 14 3 3" xfId="23196" xr:uid="{00000000-0005-0000-0000-000052580000}"/>
    <cellStyle name="Normal 22 14 4" xfId="7262" xr:uid="{00000000-0005-0000-0000-000053580000}"/>
    <cellStyle name="Normal 22 14 4 2" xfId="13793" xr:uid="{00000000-0005-0000-0000-000054580000}"/>
    <cellStyle name="Normal 22 14 4 2 2" xfId="26524" xr:uid="{00000000-0005-0000-0000-000055580000}"/>
    <cellStyle name="Normal 22 14 4 3" xfId="21990" xr:uid="{00000000-0005-0000-0000-000056580000}"/>
    <cellStyle name="Normal 22 14 5" xfId="12650" xr:uid="{00000000-0005-0000-0000-000057580000}"/>
    <cellStyle name="Normal 22 14 5 2" xfId="25396" xr:uid="{00000000-0005-0000-0000-000058580000}"/>
    <cellStyle name="Normal 22 14 6" xfId="18190" xr:uid="{00000000-0005-0000-0000-000059580000}"/>
    <cellStyle name="Normal 22 14 7" xfId="31486" xr:uid="{00000000-0005-0000-0000-00005A580000}"/>
    <cellStyle name="Normal 22 14 8" xfId="34805" xr:uid="{00000000-0005-0000-0000-00005B580000}"/>
    <cellStyle name="Normal 22 15" xfId="5200" xr:uid="{00000000-0005-0000-0000-00005C580000}"/>
    <cellStyle name="Normal 22 15 2" xfId="8267" xr:uid="{00000000-0005-0000-0000-00005D580000}"/>
    <cellStyle name="Normal 22 15 2 2" xfId="14756" xr:uid="{00000000-0005-0000-0000-00005E580000}"/>
    <cellStyle name="Normal 22 15 2 2 2" xfId="27435" xr:uid="{00000000-0005-0000-0000-00005F580000}"/>
    <cellStyle name="Normal 22 15 2 3" xfId="19535" xr:uid="{00000000-0005-0000-0000-000060580000}"/>
    <cellStyle name="Normal 22 15 2 4" xfId="32650" xr:uid="{00000000-0005-0000-0000-000061580000}"/>
    <cellStyle name="Normal 22 15 2 5" xfId="35661" xr:uid="{00000000-0005-0000-0000-000062580000}"/>
    <cellStyle name="Normal 22 15 3" xfId="9191" xr:uid="{00000000-0005-0000-0000-000063580000}"/>
    <cellStyle name="Normal 22 15 3 2" xfId="15598" xr:uid="{00000000-0005-0000-0000-000064580000}"/>
    <cellStyle name="Normal 22 15 3 2 2" xfId="28246" xr:uid="{00000000-0005-0000-0000-000065580000}"/>
    <cellStyle name="Normal 22 15 3 3" xfId="23197" xr:uid="{00000000-0005-0000-0000-000066580000}"/>
    <cellStyle name="Normal 22 15 4" xfId="7263" xr:uid="{00000000-0005-0000-0000-000067580000}"/>
    <cellStyle name="Normal 22 15 4 2" xfId="13794" xr:uid="{00000000-0005-0000-0000-000068580000}"/>
    <cellStyle name="Normal 22 15 4 2 2" xfId="26525" xr:uid="{00000000-0005-0000-0000-000069580000}"/>
    <cellStyle name="Normal 22 15 4 3" xfId="21991" xr:uid="{00000000-0005-0000-0000-00006A580000}"/>
    <cellStyle name="Normal 22 15 5" xfId="12651" xr:uid="{00000000-0005-0000-0000-00006B580000}"/>
    <cellStyle name="Normal 22 15 5 2" xfId="25397" xr:uid="{00000000-0005-0000-0000-00006C580000}"/>
    <cellStyle name="Normal 22 15 6" xfId="18191" xr:uid="{00000000-0005-0000-0000-00006D580000}"/>
    <cellStyle name="Normal 22 15 7" xfId="31487" xr:uid="{00000000-0005-0000-0000-00006E580000}"/>
    <cellStyle name="Normal 22 15 8" xfId="34806" xr:uid="{00000000-0005-0000-0000-00006F580000}"/>
    <cellStyle name="Normal 22 16" xfId="5201" xr:uid="{00000000-0005-0000-0000-000070580000}"/>
    <cellStyle name="Normal 22 16 2" xfId="8268" xr:uid="{00000000-0005-0000-0000-000071580000}"/>
    <cellStyle name="Normal 22 16 2 2" xfId="14757" xr:uid="{00000000-0005-0000-0000-000072580000}"/>
    <cellStyle name="Normal 22 16 2 2 2" xfId="27436" xr:uid="{00000000-0005-0000-0000-000073580000}"/>
    <cellStyle name="Normal 22 16 2 3" xfId="19536" xr:uid="{00000000-0005-0000-0000-000074580000}"/>
    <cellStyle name="Normal 22 16 2 4" xfId="32651" xr:uid="{00000000-0005-0000-0000-000075580000}"/>
    <cellStyle name="Normal 22 16 2 5" xfId="35662" xr:uid="{00000000-0005-0000-0000-000076580000}"/>
    <cellStyle name="Normal 22 16 3" xfId="9192" xr:uid="{00000000-0005-0000-0000-000077580000}"/>
    <cellStyle name="Normal 22 16 3 2" xfId="15599" xr:uid="{00000000-0005-0000-0000-000078580000}"/>
    <cellStyle name="Normal 22 16 3 2 2" xfId="28247" xr:uid="{00000000-0005-0000-0000-000079580000}"/>
    <cellStyle name="Normal 22 16 3 3" xfId="23198" xr:uid="{00000000-0005-0000-0000-00007A580000}"/>
    <cellStyle name="Normal 22 16 4" xfId="7264" xr:uid="{00000000-0005-0000-0000-00007B580000}"/>
    <cellStyle name="Normal 22 16 4 2" xfId="13795" xr:uid="{00000000-0005-0000-0000-00007C580000}"/>
    <cellStyle name="Normal 22 16 4 2 2" xfId="26526" xr:uid="{00000000-0005-0000-0000-00007D580000}"/>
    <cellStyle name="Normal 22 16 4 3" xfId="21992" xr:uid="{00000000-0005-0000-0000-00007E580000}"/>
    <cellStyle name="Normal 22 16 5" xfId="12652" xr:uid="{00000000-0005-0000-0000-00007F580000}"/>
    <cellStyle name="Normal 22 16 5 2" xfId="25398" xr:uid="{00000000-0005-0000-0000-000080580000}"/>
    <cellStyle name="Normal 22 16 6" xfId="18192" xr:uid="{00000000-0005-0000-0000-000081580000}"/>
    <cellStyle name="Normal 22 16 7" xfId="31488" xr:uid="{00000000-0005-0000-0000-000082580000}"/>
    <cellStyle name="Normal 22 16 8" xfId="34807" xr:uid="{00000000-0005-0000-0000-000083580000}"/>
    <cellStyle name="Normal 22 17" xfId="5202" xr:uid="{00000000-0005-0000-0000-000084580000}"/>
    <cellStyle name="Normal 22 17 2" xfId="8269" xr:uid="{00000000-0005-0000-0000-000085580000}"/>
    <cellStyle name="Normal 22 17 2 2" xfId="14758" xr:uid="{00000000-0005-0000-0000-000086580000}"/>
    <cellStyle name="Normal 22 17 2 2 2" xfId="27437" xr:uid="{00000000-0005-0000-0000-000087580000}"/>
    <cellStyle name="Normal 22 17 2 3" xfId="19537" xr:uid="{00000000-0005-0000-0000-000088580000}"/>
    <cellStyle name="Normal 22 17 2 4" xfId="32652" xr:uid="{00000000-0005-0000-0000-000089580000}"/>
    <cellStyle name="Normal 22 17 2 5" xfId="35663" xr:uid="{00000000-0005-0000-0000-00008A580000}"/>
    <cellStyle name="Normal 22 17 3" xfId="9193" xr:uid="{00000000-0005-0000-0000-00008B580000}"/>
    <cellStyle name="Normal 22 17 3 2" xfId="15600" xr:uid="{00000000-0005-0000-0000-00008C580000}"/>
    <cellStyle name="Normal 22 17 3 2 2" xfId="28248" xr:uid="{00000000-0005-0000-0000-00008D580000}"/>
    <cellStyle name="Normal 22 17 3 3" xfId="23199" xr:uid="{00000000-0005-0000-0000-00008E580000}"/>
    <cellStyle name="Normal 22 17 4" xfId="7265" xr:uid="{00000000-0005-0000-0000-00008F580000}"/>
    <cellStyle name="Normal 22 17 4 2" xfId="13796" xr:uid="{00000000-0005-0000-0000-000090580000}"/>
    <cellStyle name="Normal 22 17 4 2 2" xfId="26527" xr:uid="{00000000-0005-0000-0000-000091580000}"/>
    <cellStyle name="Normal 22 17 4 3" xfId="21993" xr:uid="{00000000-0005-0000-0000-000092580000}"/>
    <cellStyle name="Normal 22 17 5" xfId="12653" xr:uid="{00000000-0005-0000-0000-000093580000}"/>
    <cellStyle name="Normal 22 17 5 2" xfId="25399" xr:uid="{00000000-0005-0000-0000-000094580000}"/>
    <cellStyle name="Normal 22 17 6" xfId="18193" xr:uid="{00000000-0005-0000-0000-000095580000}"/>
    <cellStyle name="Normal 22 17 7" xfId="31489" xr:uid="{00000000-0005-0000-0000-000096580000}"/>
    <cellStyle name="Normal 22 17 8" xfId="34808" xr:uid="{00000000-0005-0000-0000-000097580000}"/>
    <cellStyle name="Normal 22 18" xfId="5203" xr:uid="{00000000-0005-0000-0000-000098580000}"/>
    <cellStyle name="Normal 22 18 2" xfId="8270" xr:uid="{00000000-0005-0000-0000-000099580000}"/>
    <cellStyle name="Normal 22 18 2 2" xfId="14759" xr:uid="{00000000-0005-0000-0000-00009A580000}"/>
    <cellStyle name="Normal 22 18 2 2 2" xfId="27438" xr:uid="{00000000-0005-0000-0000-00009B580000}"/>
    <cellStyle name="Normal 22 18 2 3" xfId="19538" xr:uid="{00000000-0005-0000-0000-00009C580000}"/>
    <cellStyle name="Normal 22 18 2 4" xfId="32653" xr:uid="{00000000-0005-0000-0000-00009D580000}"/>
    <cellStyle name="Normal 22 18 2 5" xfId="35664" xr:uid="{00000000-0005-0000-0000-00009E580000}"/>
    <cellStyle name="Normal 22 18 3" xfId="9194" xr:uid="{00000000-0005-0000-0000-00009F580000}"/>
    <cellStyle name="Normal 22 18 3 2" xfId="15601" xr:uid="{00000000-0005-0000-0000-0000A0580000}"/>
    <cellStyle name="Normal 22 18 3 2 2" xfId="28249" xr:uid="{00000000-0005-0000-0000-0000A1580000}"/>
    <cellStyle name="Normal 22 18 3 3" xfId="23200" xr:uid="{00000000-0005-0000-0000-0000A2580000}"/>
    <cellStyle name="Normal 22 18 4" xfId="7266" xr:uid="{00000000-0005-0000-0000-0000A3580000}"/>
    <cellStyle name="Normal 22 18 4 2" xfId="13797" xr:uid="{00000000-0005-0000-0000-0000A4580000}"/>
    <cellStyle name="Normal 22 18 4 2 2" xfId="26528" xr:uid="{00000000-0005-0000-0000-0000A5580000}"/>
    <cellStyle name="Normal 22 18 4 3" xfId="21994" xr:uid="{00000000-0005-0000-0000-0000A6580000}"/>
    <cellStyle name="Normal 22 18 5" xfId="12654" xr:uid="{00000000-0005-0000-0000-0000A7580000}"/>
    <cellStyle name="Normal 22 18 5 2" xfId="25400" xr:uid="{00000000-0005-0000-0000-0000A8580000}"/>
    <cellStyle name="Normal 22 18 6" xfId="18194" xr:uid="{00000000-0005-0000-0000-0000A9580000}"/>
    <cellStyle name="Normal 22 18 7" xfId="31490" xr:uid="{00000000-0005-0000-0000-0000AA580000}"/>
    <cellStyle name="Normal 22 18 8" xfId="34809" xr:uid="{00000000-0005-0000-0000-0000AB580000}"/>
    <cellStyle name="Normal 22 19" xfId="5204" xr:uid="{00000000-0005-0000-0000-0000AC580000}"/>
    <cellStyle name="Normal 22 19 2" xfId="8271" xr:uid="{00000000-0005-0000-0000-0000AD580000}"/>
    <cellStyle name="Normal 22 19 2 2" xfId="14760" xr:uid="{00000000-0005-0000-0000-0000AE580000}"/>
    <cellStyle name="Normal 22 19 2 2 2" xfId="27439" xr:uid="{00000000-0005-0000-0000-0000AF580000}"/>
    <cellStyle name="Normal 22 19 2 3" xfId="19539" xr:uid="{00000000-0005-0000-0000-0000B0580000}"/>
    <cellStyle name="Normal 22 19 2 4" xfId="32654" xr:uid="{00000000-0005-0000-0000-0000B1580000}"/>
    <cellStyle name="Normal 22 19 2 5" xfId="35665" xr:uid="{00000000-0005-0000-0000-0000B2580000}"/>
    <cellStyle name="Normal 22 19 3" xfId="9195" xr:uid="{00000000-0005-0000-0000-0000B3580000}"/>
    <cellStyle name="Normal 22 19 3 2" xfId="15602" xr:uid="{00000000-0005-0000-0000-0000B4580000}"/>
    <cellStyle name="Normal 22 19 3 2 2" xfId="28250" xr:uid="{00000000-0005-0000-0000-0000B5580000}"/>
    <cellStyle name="Normal 22 19 3 3" xfId="23201" xr:uid="{00000000-0005-0000-0000-0000B6580000}"/>
    <cellStyle name="Normal 22 19 4" xfId="7267" xr:uid="{00000000-0005-0000-0000-0000B7580000}"/>
    <cellStyle name="Normal 22 19 4 2" xfId="13798" xr:uid="{00000000-0005-0000-0000-0000B8580000}"/>
    <cellStyle name="Normal 22 19 4 2 2" xfId="26529" xr:uid="{00000000-0005-0000-0000-0000B9580000}"/>
    <cellStyle name="Normal 22 19 4 3" xfId="21995" xr:uid="{00000000-0005-0000-0000-0000BA580000}"/>
    <cellStyle name="Normal 22 19 5" xfId="12655" xr:uid="{00000000-0005-0000-0000-0000BB580000}"/>
    <cellStyle name="Normal 22 19 5 2" xfId="25401" xr:uid="{00000000-0005-0000-0000-0000BC580000}"/>
    <cellStyle name="Normal 22 19 6" xfId="18195" xr:uid="{00000000-0005-0000-0000-0000BD580000}"/>
    <cellStyle name="Normal 22 19 7" xfId="31491" xr:uid="{00000000-0005-0000-0000-0000BE580000}"/>
    <cellStyle name="Normal 22 19 8" xfId="34810" xr:uid="{00000000-0005-0000-0000-0000BF580000}"/>
    <cellStyle name="Normal 22 2" xfId="632" xr:uid="{00000000-0005-0000-0000-0000C0580000}"/>
    <cellStyle name="Normal 22 2 10" xfId="37724" xr:uid="{00000000-0005-0000-0000-0000C1580000}"/>
    <cellStyle name="Normal 22 2 11" xfId="38004" xr:uid="{00000000-0005-0000-0000-0000C2580000}"/>
    <cellStyle name="Normal 22 2 2" xfId="1781" xr:uid="{00000000-0005-0000-0000-0000C3580000}"/>
    <cellStyle name="Normal 22 2 2 2" xfId="1782" xr:uid="{00000000-0005-0000-0000-0000C4580000}"/>
    <cellStyle name="Normal 22 2 2 2 2" xfId="1783" xr:uid="{00000000-0005-0000-0000-0000C5580000}"/>
    <cellStyle name="Normal 22 2 2 2 2 2" xfId="16097" xr:uid="{00000000-0005-0000-0000-0000C6580000}"/>
    <cellStyle name="Normal 22 2 2 2 2 2 2" xfId="28724" xr:uid="{00000000-0005-0000-0000-0000C7580000}"/>
    <cellStyle name="Normal 22 2 2 2 2 3" xfId="23687" xr:uid="{00000000-0005-0000-0000-0000C8580000}"/>
    <cellStyle name="Normal 22 2 2 2 2 4" xfId="10326" xr:uid="{00000000-0005-0000-0000-0000C9580000}"/>
    <cellStyle name="Normal 22 2 2 2 3" xfId="16391" xr:uid="{00000000-0005-0000-0000-0000CA580000}"/>
    <cellStyle name="Normal 22 2 2 2 3 2" xfId="28933" xr:uid="{00000000-0005-0000-0000-0000CB580000}"/>
    <cellStyle name="Normal 22 2 2 2 4" xfId="23844" xr:uid="{00000000-0005-0000-0000-0000CC580000}"/>
    <cellStyle name="Normal 22 2 2 2 5" xfId="10906" xr:uid="{00000000-0005-0000-0000-0000CD580000}"/>
    <cellStyle name="Normal 22 2 2 3" xfId="1784" xr:uid="{00000000-0005-0000-0000-0000CE580000}"/>
    <cellStyle name="Normal 22 2 2 3 2" xfId="16394" xr:uid="{00000000-0005-0000-0000-0000CF580000}"/>
    <cellStyle name="Normal 22 2 2 3 2 2" xfId="28936" xr:uid="{00000000-0005-0000-0000-0000D0580000}"/>
    <cellStyle name="Normal 22 2 2 3 3" xfId="23847" xr:uid="{00000000-0005-0000-0000-0000D1580000}"/>
    <cellStyle name="Normal 22 2 2 3 4" xfId="10910" xr:uid="{00000000-0005-0000-0000-0000D2580000}"/>
    <cellStyle name="Normal 22 2 2 4" xfId="10902" xr:uid="{00000000-0005-0000-0000-0000D3580000}"/>
    <cellStyle name="Normal 22 2 2 4 2" xfId="16387" xr:uid="{00000000-0005-0000-0000-0000D4580000}"/>
    <cellStyle name="Normal 22 2 2 4 2 2" xfId="28929" xr:uid="{00000000-0005-0000-0000-0000D5580000}"/>
    <cellStyle name="Normal 22 2 2 4 3" xfId="23842" xr:uid="{00000000-0005-0000-0000-0000D6580000}"/>
    <cellStyle name="Normal 22 2 2 5" xfId="14761" xr:uid="{00000000-0005-0000-0000-0000D7580000}"/>
    <cellStyle name="Normal 22 2 2 5 2" xfId="27440" xr:uid="{00000000-0005-0000-0000-0000D8580000}"/>
    <cellStyle name="Normal 22 2 2 6" xfId="18834" xr:uid="{00000000-0005-0000-0000-0000D9580000}"/>
    <cellStyle name="Normal 22 2 2 7" xfId="22588" xr:uid="{00000000-0005-0000-0000-0000DA580000}"/>
    <cellStyle name="Normal 22 2 2 8" xfId="8272" xr:uid="{00000000-0005-0000-0000-0000DB580000}"/>
    <cellStyle name="Normal 22 2 3" xfId="1785" xr:uid="{00000000-0005-0000-0000-0000DC580000}"/>
    <cellStyle name="Normal 22 2 3 2" xfId="1786" xr:uid="{00000000-0005-0000-0000-0000DD580000}"/>
    <cellStyle name="Normal 22 2 3 2 2" xfId="16436" xr:uid="{00000000-0005-0000-0000-0000DE580000}"/>
    <cellStyle name="Normal 22 2 3 2 2 2" xfId="28977" xr:uid="{00000000-0005-0000-0000-0000DF580000}"/>
    <cellStyle name="Normal 22 2 3 2 3" xfId="19540" xr:uid="{00000000-0005-0000-0000-0000E0580000}"/>
    <cellStyle name="Normal 22 2 3 2 4" xfId="32655" xr:uid="{00000000-0005-0000-0000-0000E1580000}"/>
    <cellStyle name="Normal 22 2 3 2 5" xfId="35666" xr:uid="{00000000-0005-0000-0000-0000E2580000}"/>
    <cellStyle name="Normal 22 2 3 2 6" xfId="10978" xr:uid="{00000000-0005-0000-0000-0000E3580000}"/>
    <cellStyle name="Normal 22 2 3 3" xfId="11356" xr:uid="{00000000-0005-0000-0000-0000E4580000}"/>
    <cellStyle name="Normal 22 2 3 3 2" xfId="16678" xr:uid="{00000000-0005-0000-0000-0000E5580000}"/>
    <cellStyle name="Normal 22 2 3 3 2 2" xfId="29213" xr:uid="{00000000-0005-0000-0000-0000E6580000}"/>
    <cellStyle name="Normal 22 2 3 3 3" xfId="24121" xr:uid="{00000000-0005-0000-0000-0000E7580000}"/>
    <cellStyle name="Normal 22 2 3 4" xfId="15603" xr:uid="{00000000-0005-0000-0000-0000E8580000}"/>
    <cellStyle name="Normal 22 2 3 4 2" xfId="28251" xr:uid="{00000000-0005-0000-0000-0000E9580000}"/>
    <cellStyle name="Normal 22 2 3 5" xfId="18196" xr:uid="{00000000-0005-0000-0000-0000EA580000}"/>
    <cellStyle name="Normal 22 2 3 6" xfId="31492" xr:uid="{00000000-0005-0000-0000-0000EB580000}"/>
    <cellStyle name="Normal 22 2 3 7" xfId="34811" xr:uid="{00000000-0005-0000-0000-0000EC580000}"/>
    <cellStyle name="Normal 22 2 3 8" xfId="9196" xr:uid="{00000000-0005-0000-0000-0000ED580000}"/>
    <cellStyle name="Normal 22 2 4" xfId="1787" xr:uid="{00000000-0005-0000-0000-0000EE580000}"/>
    <cellStyle name="Normal 22 2 4 2" xfId="9664" xr:uid="{00000000-0005-0000-0000-0000EF580000}"/>
    <cellStyle name="Normal 22 2 4 2 2" xfId="15953" xr:uid="{00000000-0005-0000-0000-0000F0580000}"/>
    <cellStyle name="Normal 22 2 4 2 2 2" xfId="28593" xr:uid="{00000000-0005-0000-0000-0000F1580000}"/>
    <cellStyle name="Normal 22 2 4 2 3" xfId="23574" xr:uid="{00000000-0005-0000-0000-0000F2580000}"/>
    <cellStyle name="Normal 22 2 4 3" xfId="10526" xr:uid="{00000000-0005-0000-0000-0000F3580000}"/>
    <cellStyle name="Normal 22 2 5" xfId="1780" xr:uid="{00000000-0005-0000-0000-0000F4580000}"/>
    <cellStyle name="Normal 22 2 5 2" xfId="10880" xr:uid="{00000000-0005-0000-0000-0000F5580000}"/>
    <cellStyle name="Normal 22 2 6" xfId="11363" xr:uid="{00000000-0005-0000-0000-0000F6580000}"/>
    <cellStyle name="Normal 22 2 6 2" xfId="16683" xr:uid="{00000000-0005-0000-0000-0000F7580000}"/>
    <cellStyle name="Normal 22 2 6 2 2" xfId="29218" xr:uid="{00000000-0005-0000-0000-0000F8580000}"/>
    <cellStyle name="Normal 22 2 6 3" xfId="24127" xr:uid="{00000000-0005-0000-0000-0000F9580000}"/>
    <cellStyle name="Normal 22 2 7" xfId="7268" xr:uid="{00000000-0005-0000-0000-0000FA580000}"/>
    <cellStyle name="Normal 22 2 7 2" xfId="13799" xr:uid="{00000000-0005-0000-0000-0000FB580000}"/>
    <cellStyle name="Normal 22 2 7 2 2" xfId="26530" xr:uid="{00000000-0005-0000-0000-0000FC580000}"/>
    <cellStyle name="Normal 22 2 7 3" xfId="21996" xr:uid="{00000000-0005-0000-0000-0000FD580000}"/>
    <cellStyle name="Normal 22 2 8" xfId="12656" xr:uid="{00000000-0005-0000-0000-0000FE580000}"/>
    <cellStyle name="Normal 22 2 8 2" xfId="25402" xr:uid="{00000000-0005-0000-0000-0000FF580000}"/>
    <cellStyle name="Normal 22 2 9" xfId="5205" xr:uid="{00000000-0005-0000-0000-000000590000}"/>
    <cellStyle name="Normal 22 20" xfId="5194" xr:uid="{00000000-0005-0000-0000-000001590000}"/>
    <cellStyle name="Normal 22 20 2" xfId="6334" xr:uid="{00000000-0005-0000-0000-000002590000}"/>
    <cellStyle name="Normal 22 20 3" xfId="8261" xr:uid="{00000000-0005-0000-0000-000003590000}"/>
    <cellStyle name="Normal 22 20 3 2" xfId="14750" xr:uid="{00000000-0005-0000-0000-000004590000}"/>
    <cellStyle name="Normal 22 20 3 2 2" xfId="27429" xr:uid="{00000000-0005-0000-0000-000005590000}"/>
    <cellStyle name="Normal 22 20 3 3" xfId="22587" xr:uid="{00000000-0005-0000-0000-000006590000}"/>
    <cellStyle name="Normal 22 20 4" xfId="9185" xr:uid="{00000000-0005-0000-0000-000007590000}"/>
    <cellStyle name="Normal 22 20 4 2" xfId="15592" xr:uid="{00000000-0005-0000-0000-000008590000}"/>
    <cellStyle name="Normal 22 20 4 2 2" xfId="28240" xr:uid="{00000000-0005-0000-0000-000009590000}"/>
    <cellStyle name="Normal 22 20 4 3" xfId="23191" xr:uid="{00000000-0005-0000-0000-00000A590000}"/>
    <cellStyle name="Normal 22 20 5" xfId="7257" xr:uid="{00000000-0005-0000-0000-00000B590000}"/>
    <cellStyle name="Normal 22 20 5 2" xfId="13788" xr:uid="{00000000-0005-0000-0000-00000C590000}"/>
    <cellStyle name="Normal 22 20 5 2 2" xfId="26519" xr:uid="{00000000-0005-0000-0000-00000D590000}"/>
    <cellStyle name="Normal 22 20 5 3" xfId="21985" xr:uid="{00000000-0005-0000-0000-00000E590000}"/>
    <cellStyle name="Normal 22 20 6" xfId="12645" xr:uid="{00000000-0005-0000-0000-00000F590000}"/>
    <cellStyle name="Normal 22 20 6 2" xfId="25391" xr:uid="{00000000-0005-0000-0000-000010590000}"/>
    <cellStyle name="Normal 22 20 7" xfId="18683" xr:uid="{00000000-0005-0000-0000-000011590000}"/>
    <cellStyle name="Normal 22 20 8" xfId="21058" xr:uid="{00000000-0005-0000-0000-000012590000}"/>
    <cellStyle name="Normal 22 21" xfId="9759" xr:uid="{00000000-0005-0000-0000-000013590000}"/>
    <cellStyle name="Normal 22 21 2" xfId="19529" xr:uid="{00000000-0005-0000-0000-000014590000}"/>
    <cellStyle name="Normal 22 21 2 2" xfId="32644" xr:uid="{00000000-0005-0000-0000-000015590000}"/>
    <cellStyle name="Normal 22 21 2 3" xfId="35655" xr:uid="{00000000-0005-0000-0000-000016590000}"/>
    <cellStyle name="Normal 22 21 3" xfId="18185" xr:uid="{00000000-0005-0000-0000-000017590000}"/>
    <cellStyle name="Normal 22 21 4" xfId="31481" xr:uid="{00000000-0005-0000-0000-000018590000}"/>
    <cellStyle name="Normal 22 21 5" xfId="34800" xr:uid="{00000000-0005-0000-0000-000019590000}"/>
    <cellStyle name="Normal 22 22" xfId="10841" xr:uid="{00000000-0005-0000-0000-00001A590000}"/>
    <cellStyle name="Normal 22 22 2" xfId="16352" xr:uid="{00000000-0005-0000-0000-00001B590000}"/>
    <cellStyle name="Normal 22 22 2 2" xfId="28894" xr:uid="{00000000-0005-0000-0000-00001C590000}"/>
    <cellStyle name="Normal 22 22 3" xfId="23812" xr:uid="{00000000-0005-0000-0000-00001D590000}"/>
    <cellStyle name="Normal 22 23" xfId="2926" xr:uid="{00000000-0005-0000-0000-00001E590000}"/>
    <cellStyle name="Normal 22 3" xfId="1788" xr:uid="{00000000-0005-0000-0000-00001F590000}"/>
    <cellStyle name="Normal 22 3 10" xfId="5206" xr:uid="{00000000-0005-0000-0000-000020590000}"/>
    <cellStyle name="Normal 22 3 2" xfId="1789" xr:uid="{00000000-0005-0000-0000-000021590000}"/>
    <cellStyle name="Normal 22 3 2 2" xfId="1790" xr:uid="{00000000-0005-0000-0000-000022590000}"/>
    <cellStyle name="Normal 22 3 2 2 2" xfId="16422" xr:uid="{00000000-0005-0000-0000-000023590000}"/>
    <cellStyle name="Normal 22 3 2 2 2 2" xfId="28964" xr:uid="{00000000-0005-0000-0000-000024590000}"/>
    <cellStyle name="Normal 22 3 2 2 3" xfId="23875" xr:uid="{00000000-0005-0000-0000-000025590000}"/>
    <cellStyle name="Normal 22 3 2 2 4" xfId="10947" xr:uid="{00000000-0005-0000-0000-000026590000}"/>
    <cellStyle name="Normal 22 3 2 3" xfId="10476" xr:uid="{00000000-0005-0000-0000-000027590000}"/>
    <cellStyle name="Normal 22 3 2 3 2" xfId="16150" xr:uid="{00000000-0005-0000-0000-000028590000}"/>
    <cellStyle name="Normal 22 3 2 3 2 2" xfId="28772" xr:uid="{00000000-0005-0000-0000-000029590000}"/>
    <cellStyle name="Normal 22 3 2 3 3" xfId="23727" xr:uid="{00000000-0005-0000-0000-00002A590000}"/>
    <cellStyle name="Normal 22 3 2 4" xfId="14762" xr:uid="{00000000-0005-0000-0000-00002B590000}"/>
    <cellStyle name="Normal 22 3 2 4 2" xfId="27441" xr:uid="{00000000-0005-0000-0000-00002C590000}"/>
    <cellStyle name="Normal 22 3 2 5" xfId="19541" xr:uid="{00000000-0005-0000-0000-00002D590000}"/>
    <cellStyle name="Normal 22 3 2 6" xfId="32656" xr:uid="{00000000-0005-0000-0000-00002E590000}"/>
    <cellStyle name="Normal 22 3 2 7" xfId="35667" xr:uid="{00000000-0005-0000-0000-00002F590000}"/>
    <cellStyle name="Normal 22 3 2 8" xfId="8273" xr:uid="{00000000-0005-0000-0000-000030590000}"/>
    <cellStyle name="Normal 22 3 3" xfId="1791" xr:uid="{00000000-0005-0000-0000-000031590000}"/>
    <cellStyle name="Normal 22 3 3 2" xfId="11272" xr:uid="{00000000-0005-0000-0000-000032590000}"/>
    <cellStyle name="Normal 22 3 3 2 2" xfId="16618" xr:uid="{00000000-0005-0000-0000-000033590000}"/>
    <cellStyle name="Normal 22 3 3 2 2 2" xfId="29154" xr:uid="{00000000-0005-0000-0000-000034590000}"/>
    <cellStyle name="Normal 22 3 3 2 3" xfId="24062" xr:uid="{00000000-0005-0000-0000-000035590000}"/>
    <cellStyle name="Normal 22 3 3 3" xfId="15604" xr:uid="{00000000-0005-0000-0000-000036590000}"/>
    <cellStyle name="Normal 22 3 3 3 2" xfId="28252" xr:uid="{00000000-0005-0000-0000-000037590000}"/>
    <cellStyle name="Normal 22 3 3 4" xfId="23202" xr:uid="{00000000-0005-0000-0000-000038590000}"/>
    <cellStyle name="Normal 22 3 3 5" xfId="9197" xr:uid="{00000000-0005-0000-0000-000039590000}"/>
    <cellStyle name="Normal 22 3 4" xfId="10911" xr:uid="{00000000-0005-0000-0000-00003A590000}"/>
    <cellStyle name="Normal 22 3 4 2" xfId="16395" xr:uid="{00000000-0005-0000-0000-00003B590000}"/>
    <cellStyle name="Normal 22 3 4 2 2" xfId="28937" xr:uid="{00000000-0005-0000-0000-00003C590000}"/>
    <cellStyle name="Normal 22 3 4 3" xfId="23848" xr:uid="{00000000-0005-0000-0000-00003D590000}"/>
    <cellStyle name="Normal 22 3 5" xfId="7269" xr:uid="{00000000-0005-0000-0000-00003E590000}"/>
    <cellStyle name="Normal 22 3 5 2" xfId="13800" xr:uid="{00000000-0005-0000-0000-00003F590000}"/>
    <cellStyle name="Normal 22 3 5 2 2" xfId="26531" xr:uid="{00000000-0005-0000-0000-000040590000}"/>
    <cellStyle name="Normal 22 3 5 3" xfId="21997" xr:uid="{00000000-0005-0000-0000-000041590000}"/>
    <cellStyle name="Normal 22 3 6" xfId="12657" xr:uid="{00000000-0005-0000-0000-000042590000}"/>
    <cellStyle name="Normal 22 3 6 2" xfId="25403" xr:uid="{00000000-0005-0000-0000-000043590000}"/>
    <cellStyle name="Normal 22 3 7" xfId="18197" xr:uid="{00000000-0005-0000-0000-000044590000}"/>
    <cellStyle name="Normal 22 3 8" xfId="31493" xr:uid="{00000000-0005-0000-0000-000045590000}"/>
    <cellStyle name="Normal 22 3 9" xfId="34812" xr:uid="{00000000-0005-0000-0000-000046590000}"/>
    <cellStyle name="Normal 22 4" xfId="1792" xr:uid="{00000000-0005-0000-0000-000047590000}"/>
    <cellStyle name="Normal 22 4 10" xfId="5207" xr:uid="{00000000-0005-0000-0000-000048590000}"/>
    <cellStyle name="Normal 22 4 2" xfId="1793" xr:uid="{00000000-0005-0000-0000-000049590000}"/>
    <cellStyle name="Normal 22 4 2 2" xfId="11160" xr:uid="{00000000-0005-0000-0000-00004A590000}"/>
    <cellStyle name="Normal 22 4 2 2 2" xfId="16556" xr:uid="{00000000-0005-0000-0000-00004B590000}"/>
    <cellStyle name="Normal 22 4 2 2 2 2" xfId="29095" xr:uid="{00000000-0005-0000-0000-00004C590000}"/>
    <cellStyle name="Normal 22 4 2 2 3" xfId="24002" xr:uid="{00000000-0005-0000-0000-00004D590000}"/>
    <cellStyle name="Normal 22 4 2 3" xfId="14763" xr:uid="{00000000-0005-0000-0000-00004E590000}"/>
    <cellStyle name="Normal 22 4 2 3 2" xfId="27442" xr:uid="{00000000-0005-0000-0000-00004F590000}"/>
    <cellStyle name="Normal 22 4 2 4" xfId="19542" xr:uid="{00000000-0005-0000-0000-000050590000}"/>
    <cellStyle name="Normal 22 4 2 5" xfId="32657" xr:uid="{00000000-0005-0000-0000-000051590000}"/>
    <cellStyle name="Normal 22 4 2 6" xfId="35668" xr:uid="{00000000-0005-0000-0000-000052590000}"/>
    <cellStyle name="Normal 22 4 2 7" xfId="8274" xr:uid="{00000000-0005-0000-0000-000053590000}"/>
    <cellStyle name="Normal 22 4 3" xfId="9198" xr:uid="{00000000-0005-0000-0000-000054590000}"/>
    <cellStyle name="Normal 22 4 3 2" xfId="15605" xr:uid="{00000000-0005-0000-0000-000055590000}"/>
    <cellStyle name="Normal 22 4 3 2 2" xfId="28253" xr:uid="{00000000-0005-0000-0000-000056590000}"/>
    <cellStyle name="Normal 22 4 3 3" xfId="23203" xr:uid="{00000000-0005-0000-0000-000057590000}"/>
    <cellStyle name="Normal 22 4 4" xfId="11354" xr:uid="{00000000-0005-0000-0000-000058590000}"/>
    <cellStyle name="Normal 22 4 4 2" xfId="16676" xr:uid="{00000000-0005-0000-0000-000059590000}"/>
    <cellStyle name="Normal 22 4 4 2 2" xfId="29211" xr:uid="{00000000-0005-0000-0000-00005A590000}"/>
    <cellStyle name="Normal 22 4 4 3" xfId="24119" xr:uid="{00000000-0005-0000-0000-00005B590000}"/>
    <cellStyle name="Normal 22 4 5" xfId="7270" xr:uid="{00000000-0005-0000-0000-00005C590000}"/>
    <cellStyle name="Normal 22 4 5 2" xfId="13801" xr:uid="{00000000-0005-0000-0000-00005D590000}"/>
    <cellStyle name="Normal 22 4 5 2 2" xfId="26532" xr:uid="{00000000-0005-0000-0000-00005E590000}"/>
    <cellStyle name="Normal 22 4 5 3" xfId="21998" xr:uid="{00000000-0005-0000-0000-00005F590000}"/>
    <cellStyle name="Normal 22 4 6" xfId="12658" xr:uid="{00000000-0005-0000-0000-000060590000}"/>
    <cellStyle name="Normal 22 4 6 2" xfId="25404" xr:uid="{00000000-0005-0000-0000-000061590000}"/>
    <cellStyle name="Normal 22 4 7" xfId="18198" xr:uid="{00000000-0005-0000-0000-000062590000}"/>
    <cellStyle name="Normal 22 4 8" xfId="31494" xr:uid="{00000000-0005-0000-0000-000063590000}"/>
    <cellStyle name="Normal 22 4 9" xfId="34813" xr:uid="{00000000-0005-0000-0000-000064590000}"/>
    <cellStyle name="Normal 22 5" xfId="1794" xr:uid="{00000000-0005-0000-0000-000065590000}"/>
    <cellStyle name="Normal 22 5 10" xfId="5208" xr:uid="{00000000-0005-0000-0000-000066590000}"/>
    <cellStyle name="Normal 22 5 2" xfId="8275" xr:uid="{00000000-0005-0000-0000-000067590000}"/>
    <cellStyle name="Normal 22 5 2 2" xfId="14764" xr:uid="{00000000-0005-0000-0000-000068590000}"/>
    <cellStyle name="Normal 22 5 2 2 2" xfId="27443" xr:uid="{00000000-0005-0000-0000-000069590000}"/>
    <cellStyle name="Normal 22 5 2 3" xfId="19543" xr:uid="{00000000-0005-0000-0000-00006A590000}"/>
    <cellStyle name="Normal 22 5 2 4" xfId="32658" xr:uid="{00000000-0005-0000-0000-00006B590000}"/>
    <cellStyle name="Normal 22 5 2 5" xfId="35669" xr:uid="{00000000-0005-0000-0000-00006C590000}"/>
    <cellStyle name="Normal 22 5 3" xfId="9199" xr:uid="{00000000-0005-0000-0000-00006D590000}"/>
    <cellStyle name="Normal 22 5 3 2" xfId="15606" xr:uid="{00000000-0005-0000-0000-00006E590000}"/>
    <cellStyle name="Normal 22 5 3 2 2" xfId="28254" xr:uid="{00000000-0005-0000-0000-00006F590000}"/>
    <cellStyle name="Normal 22 5 3 3" xfId="23204" xr:uid="{00000000-0005-0000-0000-000070590000}"/>
    <cellStyle name="Normal 22 5 4" xfId="11277" xr:uid="{00000000-0005-0000-0000-000071590000}"/>
    <cellStyle name="Normal 22 5 4 2" xfId="16619" xr:uid="{00000000-0005-0000-0000-000072590000}"/>
    <cellStyle name="Normal 22 5 4 2 2" xfId="29155" xr:uid="{00000000-0005-0000-0000-000073590000}"/>
    <cellStyle name="Normal 22 5 4 3" xfId="24063" xr:uid="{00000000-0005-0000-0000-000074590000}"/>
    <cellStyle name="Normal 22 5 5" xfId="7271" xr:uid="{00000000-0005-0000-0000-000075590000}"/>
    <cellStyle name="Normal 22 5 5 2" xfId="13802" xr:uid="{00000000-0005-0000-0000-000076590000}"/>
    <cellStyle name="Normal 22 5 5 2 2" xfId="26533" xr:uid="{00000000-0005-0000-0000-000077590000}"/>
    <cellStyle name="Normal 22 5 5 3" xfId="21999" xr:uid="{00000000-0005-0000-0000-000078590000}"/>
    <cellStyle name="Normal 22 5 6" xfId="12659" xr:uid="{00000000-0005-0000-0000-000079590000}"/>
    <cellStyle name="Normal 22 5 6 2" xfId="25405" xr:uid="{00000000-0005-0000-0000-00007A590000}"/>
    <cellStyle name="Normal 22 5 7" xfId="18199" xr:uid="{00000000-0005-0000-0000-00007B590000}"/>
    <cellStyle name="Normal 22 5 8" xfId="31495" xr:uid="{00000000-0005-0000-0000-00007C590000}"/>
    <cellStyle name="Normal 22 5 9" xfId="34814" xr:uid="{00000000-0005-0000-0000-00007D590000}"/>
    <cellStyle name="Normal 22 6" xfId="1779" xr:uid="{00000000-0005-0000-0000-00007E590000}"/>
    <cellStyle name="Normal 22 6 10" xfId="5209" xr:uid="{00000000-0005-0000-0000-00007F590000}"/>
    <cellStyle name="Normal 22 6 2" xfId="8276" xr:uid="{00000000-0005-0000-0000-000080590000}"/>
    <cellStyle name="Normal 22 6 2 2" xfId="14765" xr:uid="{00000000-0005-0000-0000-000081590000}"/>
    <cellStyle name="Normal 22 6 2 2 2" xfId="27444" xr:uid="{00000000-0005-0000-0000-000082590000}"/>
    <cellStyle name="Normal 22 6 2 3" xfId="19544" xr:uid="{00000000-0005-0000-0000-000083590000}"/>
    <cellStyle name="Normal 22 6 2 4" xfId="32659" xr:uid="{00000000-0005-0000-0000-000084590000}"/>
    <cellStyle name="Normal 22 6 2 5" xfId="35670" xr:uid="{00000000-0005-0000-0000-000085590000}"/>
    <cellStyle name="Normal 22 6 3" xfId="9200" xr:uid="{00000000-0005-0000-0000-000086590000}"/>
    <cellStyle name="Normal 22 6 3 2" xfId="15607" xr:uid="{00000000-0005-0000-0000-000087590000}"/>
    <cellStyle name="Normal 22 6 3 2 2" xfId="28255" xr:uid="{00000000-0005-0000-0000-000088590000}"/>
    <cellStyle name="Normal 22 6 3 3" xfId="23205" xr:uid="{00000000-0005-0000-0000-000089590000}"/>
    <cellStyle name="Normal 22 6 4" xfId="11258" xr:uid="{00000000-0005-0000-0000-00008A590000}"/>
    <cellStyle name="Normal 22 6 5" xfId="7272" xr:uid="{00000000-0005-0000-0000-00008B590000}"/>
    <cellStyle name="Normal 22 6 5 2" xfId="13803" xr:uid="{00000000-0005-0000-0000-00008C590000}"/>
    <cellStyle name="Normal 22 6 5 2 2" xfId="26534" xr:uid="{00000000-0005-0000-0000-00008D590000}"/>
    <cellStyle name="Normal 22 6 5 3" xfId="22000" xr:uid="{00000000-0005-0000-0000-00008E590000}"/>
    <cellStyle name="Normal 22 6 6" xfId="12660" xr:uid="{00000000-0005-0000-0000-00008F590000}"/>
    <cellStyle name="Normal 22 6 6 2" xfId="25406" xr:uid="{00000000-0005-0000-0000-000090590000}"/>
    <cellStyle name="Normal 22 6 7" xfId="18200" xr:uid="{00000000-0005-0000-0000-000091590000}"/>
    <cellStyle name="Normal 22 6 8" xfId="31496" xr:uid="{00000000-0005-0000-0000-000092590000}"/>
    <cellStyle name="Normal 22 6 9" xfId="34815" xr:uid="{00000000-0005-0000-0000-000093590000}"/>
    <cellStyle name="Normal 22 7" xfId="5210" xr:uid="{00000000-0005-0000-0000-000094590000}"/>
    <cellStyle name="Normal 22 7 2" xfId="8277" xr:uid="{00000000-0005-0000-0000-000095590000}"/>
    <cellStyle name="Normal 22 7 2 2" xfId="14766" xr:uid="{00000000-0005-0000-0000-000096590000}"/>
    <cellStyle name="Normal 22 7 2 2 2" xfId="27445" xr:uid="{00000000-0005-0000-0000-000097590000}"/>
    <cellStyle name="Normal 22 7 2 3" xfId="19545" xr:uid="{00000000-0005-0000-0000-000098590000}"/>
    <cellStyle name="Normal 22 7 2 4" xfId="32660" xr:uid="{00000000-0005-0000-0000-000099590000}"/>
    <cellStyle name="Normal 22 7 2 5" xfId="35671" xr:uid="{00000000-0005-0000-0000-00009A590000}"/>
    <cellStyle name="Normal 22 7 3" xfId="9201" xr:uid="{00000000-0005-0000-0000-00009B590000}"/>
    <cellStyle name="Normal 22 7 3 2" xfId="15608" xr:uid="{00000000-0005-0000-0000-00009C590000}"/>
    <cellStyle name="Normal 22 7 3 2 2" xfId="28256" xr:uid="{00000000-0005-0000-0000-00009D590000}"/>
    <cellStyle name="Normal 22 7 3 3" xfId="23206" xr:uid="{00000000-0005-0000-0000-00009E590000}"/>
    <cellStyle name="Normal 22 7 4" xfId="7273" xr:uid="{00000000-0005-0000-0000-00009F590000}"/>
    <cellStyle name="Normal 22 7 4 2" xfId="13804" xr:uid="{00000000-0005-0000-0000-0000A0590000}"/>
    <cellStyle name="Normal 22 7 4 2 2" xfId="26535" xr:uid="{00000000-0005-0000-0000-0000A1590000}"/>
    <cellStyle name="Normal 22 7 4 3" xfId="22001" xr:uid="{00000000-0005-0000-0000-0000A2590000}"/>
    <cellStyle name="Normal 22 7 5" xfId="12661" xr:uid="{00000000-0005-0000-0000-0000A3590000}"/>
    <cellStyle name="Normal 22 7 5 2" xfId="25407" xr:uid="{00000000-0005-0000-0000-0000A4590000}"/>
    <cellStyle name="Normal 22 7 6" xfId="18201" xr:uid="{00000000-0005-0000-0000-0000A5590000}"/>
    <cellStyle name="Normal 22 7 7" xfId="31497" xr:uid="{00000000-0005-0000-0000-0000A6590000}"/>
    <cellStyle name="Normal 22 7 8" xfId="34816" xr:uid="{00000000-0005-0000-0000-0000A7590000}"/>
    <cellStyle name="Normal 22 8" xfId="5211" xr:uid="{00000000-0005-0000-0000-0000A8590000}"/>
    <cellStyle name="Normal 22 8 2" xfId="8278" xr:uid="{00000000-0005-0000-0000-0000A9590000}"/>
    <cellStyle name="Normal 22 8 2 2" xfId="14767" xr:uid="{00000000-0005-0000-0000-0000AA590000}"/>
    <cellStyle name="Normal 22 8 2 2 2" xfId="27446" xr:uid="{00000000-0005-0000-0000-0000AB590000}"/>
    <cellStyle name="Normal 22 8 2 3" xfId="19546" xr:uid="{00000000-0005-0000-0000-0000AC590000}"/>
    <cellStyle name="Normal 22 8 2 4" xfId="32661" xr:uid="{00000000-0005-0000-0000-0000AD590000}"/>
    <cellStyle name="Normal 22 8 2 5" xfId="35672" xr:uid="{00000000-0005-0000-0000-0000AE590000}"/>
    <cellStyle name="Normal 22 8 3" xfId="9202" xr:uid="{00000000-0005-0000-0000-0000AF590000}"/>
    <cellStyle name="Normal 22 8 3 2" xfId="15609" xr:uid="{00000000-0005-0000-0000-0000B0590000}"/>
    <cellStyle name="Normal 22 8 3 2 2" xfId="28257" xr:uid="{00000000-0005-0000-0000-0000B1590000}"/>
    <cellStyle name="Normal 22 8 3 3" xfId="23207" xr:uid="{00000000-0005-0000-0000-0000B2590000}"/>
    <cellStyle name="Normal 22 8 4" xfId="7274" xr:uid="{00000000-0005-0000-0000-0000B3590000}"/>
    <cellStyle name="Normal 22 8 4 2" xfId="13805" xr:uid="{00000000-0005-0000-0000-0000B4590000}"/>
    <cellStyle name="Normal 22 8 4 2 2" xfId="26536" xr:uid="{00000000-0005-0000-0000-0000B5590000}"/>
    <cellStyle name="Normal 22 8 4 3" xfId="22002" xr:uid="{00000000-0005-0000-0000-0000B6590000}"/>
    <cellStyle name="Normal 22 8 5" xfId="12662" xr:uid="{00000000-0005-0000-0000-0000B7590000}"/>
    <cellStyle name="Normal 22 8 5 2" xfId="25408" xr:uid="{00000000-0005-0000-0000-0000B8590000}"/>
    <cellStyle name="Normal 22 8 6" xfId="18202" xr:uid="{00000000-0005-0000-0000-0000B9590000}"/>
    <cellStyle name="Normal 22 8 7" xfId="31498" xr:uid="{00000000-0005-0000-0000-0000BA590000}"/>
    <cellStyle name="Normal 22 8 8" xfId="34817" xr:uid="{00000000-0005-0000-0000-0000BB590000}"/>
    <cellStyle name="Normal 22 9" xfId="5212" xr:uid="{00000000-0005-0000-0000-0000BC590000}"/>
    <cellStyle name="Normal 22 9 2" xfId="8279" xr:uid="{00000000-0005-0000-0000-0000BD590000}"/>
    <cellStyle name="Normal 22 9 2 2" xfId="14768" xr:uid="{00000000-0005-0000-0000-0000BE590000}"/>
    <cellStyle name="Normal 22 9 2 2 2" xfId="27447" xr:uid="{00000000-0005-0000-0000-0000BF590000}"/>
    <cellStyle name="Normal 22 9 2 3" xfId="19547" xr:uid="{00000000-0005-0000-0000-0000C0590000}"/>
    <cellStyle name="Normal 22 9 2 4" xfId="32662" xr:uid="{00000000-0005-0000-0000-0000C1590000}"/>
    <cellStyle name="Normal 22 9 2 5" xfId="35673" xr:uid="{00000000-0005-0000-0000-0000C2590000}"/>
    <cellStyle name="Normal 22 9 3" xfId="9203" xr:uid="{00000000-0005-0000-0000-0000C3590000}"/>
    <cellStyle name="Normal 22 9 3 2" xfId="15610" xr:uid="{00000000-0005-0000-0000-0000C4590000}"/>
    <cellStyle name="Normal 22 9 3 2 2" xfId="28258" xr:uid="{00000000-0005-0000-0000-0000C5590000}"/>
    <cellStyle name="Normal 22 9 3 3" xfId="23208" xr:uid="{00000000-0005-0000-0000-0000C6590000}"/>
    <cellStyle name="Normal 22 9 4" xfId="7275" xr:uid="{00000000-0005-0000-0000-0000C7590000}"/>
    <cellStyle name="Normal 22 9 4 2" xfId="13806" xr:uid="{00000000-0005-0000-0000-0000C8590000}"/>
    <cellStyle name="Normal 22 9 4 2 2" xfId="26537" xr:uid="{00000000-0005-0000-0000-0000C9590000}"/>
    <cellStyle name="Normal 22 9 4 3" xfId="22003" xr:uid="{00000000-0005-0000-0000-0000CA590000}"/>
    <cellStyle name="Normal 22 9 5" xfId="12663" xr:uid="{00000000-0005-0000-0000-0000CB590000}"/>
    <cellStyle name="Normal 22 9 5 2" xfId="25409" xr:uid="{00000000-0005-0000-0000-0000CC590000}"/>
    <cellStyle name="Normal 22 9 6" xfId="18203" xr:uid="{00000000-0005-0000-0000-0000CD590000}"/>
    <cellStyle name="Normal 22 9 7" xfId="31499" xr:uid="{00000000-0005-0000-0000-0000CE590000}"/>
    <cellStyle name="Normal 22 9 8" xfId="34818" xr:uid="{00000000-0005-0000-0000-0000CF590000}"/>
    <cellStyle name="Normal 23" xfId="303" xr:uid="{00000000-0005-0000-0000-0000D0590000}"/>
    <cellStyle name="Normal 23 10" xfId="5214" xr:uid="{00000000-0005-0000-0000-0000D1590000}"/>
    <cellStyle name="Normal 23 10 2" xfId="8281" xr:uid="{00000000-0005-0000-0000-0000D2590000}"/>
    <cellStyle name="Normal 23 10 2 2" xfId="14770" xr:uid="{00000000-0005-0000-0000-0000D3590000}"/>
    <cellStyle name="Normal 23 10 2 2 2" xfId="27449" xr:uid="{00000000-0005-0000-0000-0000D4590000}"/>
    <cellStyle name="Normal 23 10 2 3" xfId="19549" xr:uid="{00000000-0005-0000-0000-0000D5590000}"/>
    <cellStyle name="Normal 23 10 2 4" xfId="32664" xr:uid="{00000000-0005-0000-0000-0000D6590000}"/>
    <cellStyle name="Normal 23 10 2 5" xfId="35675" xr:uid="{00000000-0005-0000-0000-0000D7590000}"/>
    <cellStyle name="Normal 23 10 3" xfId="9205" xr:uid="{00000000-0005-0000-0000-0000D8590000}"/>
    <cellStyle name="Normal 23 10 3 2" xfId="15612" xr:uid="{00000000-0005-0000-0000-0000D9590000}"/>
    <cellStyle name="Normal 23 10 3 2 2" xfId="28260" xr:uid="{00000000-0005-0000-0000-0000DA590000}"/>
    <cellStyle name="Normal 23 10 3 3" xfId="23210" xr:uid="{00000000-0005-0000-0000-0000DB590000}"/>
    <cellStyle name="Normal 23 10 4" xfId="7277" xr:uid="{00000000-0005-0000-0000-0000DC590000}"/>
    <cellStyle name="Normal 23 10 4 2" xfId="13808" xr:uid="{00000000-0005-0000-0000-0000DD590000}"/>
    <cellStyle name="Normal 23 10 4 2 2" xfId="26539" xr:uid="{00000000-0005-0000-0000-0000DE590000}"/>
    <cellStyle name="Normal 23 10 4 3" xfId="22005" xr:uid="{00000000-0005-0000-0000-0000DF590000}"/>
    <cellStyle name="Normal 23 10 5" xfId="12665" xr:uid="{00000000-0005-0000-0000-0000E0590000}"/>
    <cellStyle name="Normal 23 10 5 2" xfId="25411" xr:uid="{00000000-0005-0000-0000-0000E1590000}"/>
    <cellStyle name="Normal 23 10 6" xfId="18205" xr:uid="{00000000-0005-0000-0000-0000E2590000}"/>
    <cellStyle name="Normal 23 10 7" xfId="31501" xr:uid="{00000000-0005-0000-0000-0000E3590000}"/>
    <cellStyle name="Normal 23 10 8" xfId="34820" xr:uid="{00000000-0005-0000-0000-0000E4590000}"/>
    <cellStyle name="Normal 23 11" xfId="5215" xr:uid="{00000000-0005-0000-0000-0000E5590000}"/>
    <cellStyle name="Normal 23 11 2" xfId="8282" xr:uid="{00000000-0005-0000-0000-0000E6590000}"/>
    <cellStyle name="Normal 23 11 2 2" xfId="14771" xr:uid="{00000000-0005-0000-0000-0000E7590000}"/>
    <cellStyle name="Normal 23 11 2 2 2" xfId="27450" xr:uid="{00000000-0005-0000-0000-0000E8590000}"/>
    <cellStyle name="Normal 23 11 2 3" xfId="19550" xr:uid="{00000000-0005-0000-0000-0000E9590000}"/>
    <cellStyle name="Normal 23 11 2 4" xfId="32665" xr:uid="{00000000-0005-0000-0000-0000EA590000}"/>
    <cellStyle name="Normal 23 11 2 5" xfId="35676" xr:uid="{00000000-0005-0000-0000-0000EB590000}"/>
    <cellStyle name="Normal 23 11 3" xfId="9206" xr:uid="{00000000-0005-0000-0000-0000EC590000}"/>
    <cellStyle name="Normal 23 11 3 2" xfId="15613" xr:uid="{00000000-0005-0000-0000-0000ED590000}"/>
    <cellStyle name="Normal 23 11 3 2 2" xfId="28261" xr:uid="{00000000-0005-0000-0000-0000EE590000}"/>
    <cellStyle name="Normal 23 11 3 3" xfId="23211" xr:uid="{00000000-0005-0000-0000-0000EF590000}"/>
    <cellStyle name="Normal 23 11 4" xfId="7278" xr:uid="{00000000-0005-0000-0000-0000F0590000}"/>
    <cellStyle name="Normal 23 11 4 2" xfId="13809" xr:uid="{00000000-0005-0000-0000-0000F1590000}"/>
    <cellStyle name="Normal 23 11 4 2 2" xfId="26540" xr:uid="{00000000-0005-0000-0000-0000F2590000}"/>
    <cellStyle name="Normal 23 11 4 3" xfId="22006" xr:uid="{00000000-0005-0000-0000-0000F3590000}"/>
    <cellStyle name="Normal 23 11 5" xfId="12666" xr:uid="{00000000-0005-0000-0000-0000F4590000}"/>
    <cellStyle name="Normal 23 11 5 2" xfId="25412" xr:uid="{00000000-0005-0000-0000-0000F5590000}"/>
    <cellStyle name="Normal 23 11 6" xfId="18206" xr:uid="{00000000-0005-0000-0000-0000F6590000}"/>
    <cellStyle name="Normal 23 11 7" xfId="31502" xr:uid="{00000000-0005-0000-0000-0000F7590000}"/>
    <cellStyle name="Normal 23 11 8" xfId="34821" xr:uid="{00000000-0005-0000-0000-0000F8590000}"/>
    <cellStyle name="Normal 23 12" xfId="5216" xr:uid="{00000000-0005-0000-0000-0000F9590000}"/>
    <cellStyle name="Normal 23 12 2" xfId="8283" xr:uid="{00000000-0005-0000-0000-0000FA590000}"/>
    <cellStyle name="Normal 23 12 2 2" xfId="14772" xr:uid="{00000000-0005-0000-0000-0000FB590000}"/>
    <cellStyle name="Normal 23 12 2 2 2" xfId="27451" xr:uid="{00000000-0005-0000-0000-0000FC590000}"/>
    <cellStyle name="Normal 23 12 2 3" xfId="19551" xr:uid="{00000000-0005-0000-0000-0000FD590000}"/>
    <cellStyle name="Normal 23 12 2 4" xfId="32666" xr:uid="{00000000-0005-0000-0000-0000FE590000}"/>
    <cellStyle name="Normal 23 12 2 5" xfId="35677" xr:uid="{00000000-0005-0000-0000-0000FF590000}"/>
    <cellStyle name="Normal 23 12 3" xfId="9207" xr:uid="{00000000-0005-0000-0000-0000005A0000}"/>
    <cellStyle name="Normal 23 12 3 2" xfId="15614" xr:uid="{00000000-0005-0000-0000-0000015A0000}"/>
    <cellStyle name="Normal 23 12 3 2 2" xfId="28262" xr:uid="{00000000-0005-0000-0000-0000025A0000}"/>
    <cellStyle name="Normal 23 12 3 3" xfId="23212" xr:uid="{00000000-0005-0000-0000-0000035A0000}"/>
    <cellStyle name="Normal 23 12 4" xfId="7279" xr:uid="{00000000-0005-0000-0000-0000045A0000}"/>
    <cellStyle name="Normal 23 12 4 2" xfId="13810" xr:uid="{00000000-0005-0000-0000-0000055A0000}"/>
    <cellStyle name="Normal 23 12 4 2 2" xfId="26541" xr:uid="{00000000-0005-0000-0000-0000065A0000}"/>
    <cellStyle name="Normal 23 12 4 3" xfId="22007" xr:uid="{00000000-0005-0000-0000-0000075A0000}"/>
    <cellStyle name="Normal 23 12 5" xfId="12667" xr:uid="{00000000-0005-0000-0000-0000085A0000}"/>
    <cellStyle name="Normal 23 12 5 2" xfId="25413" xr:uid="{00000000-0005-0000-0000-0000095A0000}"/>
    <cellStyle name="Normal 23 12 6" xfId="18207" xr:uid="{00000000-0005-0000-0000-00000A5A0000}"/>
    <cellStyle name="Normal 23 12 7" xfId="31503" xr:uid="{00000000-0005-0000-0000-00000B5A0000}"/>
    <cellStyle name="Normal 23 12 8" xfId="34822" xr:uid="{00000000-0005-0000-0000-00000C5A0000}"/>
    <cellStyle name="Normal 23 13" xfId="5217" xr:uid="{00000000-0005-0000-0000-00000D5A0000}"/>
    <cellStyle name="Normal 23 13 2" xfId="8284" xr:uid="{00000000-0005-0000-0000-00000E5A0000}"/>
    <cellStyle name="Normal 23 13 2 2" xfId="14773" xr:uid="{00000000-0005-0000-0000-00000F5A0000}"/>
    <cellStyle name="Normal 23 13 2 2 2" xfId="27452" xr:uid="{00000000-0005-0000-0000-0000105A0000}"/>
    <cellStyle name="Normal 23 13 2 3" xfId="19552" xr:uid="{00000000-0005-0000-0000-0000115A0000}"/>
    <cellStyle name="Normal 23 13 2 4" xfId="32667" xr:uid="{00000000-0005-0000-0000-0000125A0000}"/>
    <cellStyle name="Normal 23 13 2 5" xfId="35678" xr:uid="{00000000-0005-0000-0000-0000135A0000}"/>
    <cellStyle name="Normal 23 13 3" xfId="9208" xr:uid="{00000000-0005-0000-0000-0000145A0000}"/>
    <cellStyle name="Normal 23 13 3 2" xfId="15615" xr:uid="{00000000-0005-0000-0000-0000155A0000}"/>
    <cellStyle name="Normal 23 13 3 2 2" xfId="28263" xr:uid="{00000000-0005-0000-0000-0000165A0000}"/>
    <cellStyle name="Normal 23 13 3 3" xfId="23213" xr:uid="{00000000-0005-0000-0000-0000175A0000}"/>
    <cellStyle name="Normal 23 13 4" xfId="7280" xr:uid="{00000000-0005-0000-0000-0000185A0000}"/>
    <cellStyle name="Normal 23 13 4 2" xfId="13811" xr:uid="{00000000-0005-0000-0000-0000195A0000}"/>
    <cellStyle name="Normal 23 13 4 2 2" xfId="26542" xr:uid="{00000000-0005-0000-0000-00001A5A0000}"/>
    <cellStyle name="Normal 23 13 4 3" xfId="22008" xr:uid="{00000000-0005-0000-0000-00001B5A0000}"/>
    <cellStyle name="Normal 23 13 5" xfId="12668" xr:uid="{00000000-0005-0000-0000-00001C5A0000}"/>
    <cellStyle name="Normal 23 13 5 2" xfId="25414" xr:uid="{00000000-0005-0000-0000-00001D5A0000}"/>
    <cellStyle name="Normal 23 13 6" xfId="18208" xr:uid="{00000000-0005-0000-0000-00001E5A0000}"/>
    <cellStyle name="Normal 23 13 7" xfId="31504" xr:uid="{00000000-0005-0000-0000-00001F5A0000}"/>
    <cellStyle name="Normal 23 13 8" xfId="34823" xr:uid="{00000000-0005-0000-0000-0000205A0000}"/>
    <cellStyle name="Normal 23 14" xfId="5218" xr:uid="{00000000-0005-0000-0000-0000215A0000}"/>
    <cellStyle name="Normal 23 14 2" xfId="8285" xr:uid="{00000000-0005-0000-0000-0000225A0000}"/>
    <cellStyle name="Normal 23 14 2 2" xfId="14774" xr:uid="{00000000-0005-0000-0000-0000235A0000}"/>
    <cellStyle name="Normal 23 14 2 2 2" xfId="27453" xr:uid="{00000000-0005-0000-0000-0000245A0000}"/>
    <cellStyle name="Normal 23 14 2 3" xfId="19553" xr:uid="{00000000-0005-0000-0000-0000255A0000}"/>
    <cellStyle name="Normal 23 14 2 4" xfId="32668" xr:uid="{00000000-0005-0000-0000-0000265A0000}"/>
    <cellStyle name="Normal 23 14 2 5" xfId="35679" xr:uid="{00000000-0005-0000-0000-0000275A0000}"/>
    <cellStyle name="Normal 23 14 3" xfId="9209" xr:uid="{00000000-0005-0000-0000-0000285A0000}"/>
    <cellStyle name="Normal 23 14 3 2" xfId="15616" xr:uid="{00000000-0005-0000-0000-0000295A0000}"/>
    <cellStyle name="Normal 23 14 3 2 2" xfId="28264" xr:uid="{00000000-0005-0000-0000-00002A5A0000}"/>
    <cellStyle name="Normal 23 14 3 3" xfId="23214" xr:uid="{00000000-0005-0000-0000-00002B5A0000}"/>
    <cellStyle name="Normal 23 14 4" xfId="7281" xr:uid="{00000000-0005-0000-0000-00002C5A0000}"/>
    <cellStyle name="Normal 23 14 4 2" xfId="13812" xr:uid="{00000000-0005-0000-0000-00002D5A0000}"/>
    <cellStyle name="Normal 23 14 4 2 2" xfId="26543" xr:uid="{00000000-0005-0000-0000-00002E5A0000}"/>
    <cellStyle name="Normal 23 14 4 3" xfId="22009" xr:uid="{00000000-0005-0000-0000-00002F5A0000}"/>
    <cellStyle name="Normal 23 14 5" xfId="12669" xr:uid="{00000000-0005-0000-0000-0000305A0000}"/>
    <cellStyle name="Normal 23 14 5 2" xfId="25415" xr:uid="{00000000-0005-0000-0000-0000315A0000}"/>
    <cellStyle name="Normal 23 14 6" xfId="18209" xr:uid="{00000000-0005-0000-0000-0000325A0000}"/>
    <cellStyle name="Normal 23 14 7" xfId="31505" xr:uid="{00000000-0005-0000-0000-0000335A0000}"/>
    <cellStyle name="Normal 23 14 8" xfId="34824" xr:uid="{00000000-0005-0000-0000-0000345A0000}"/>
    <cellStyle name="Normal 23 15" xfId="5219" xr:uid="{00000000-0005-0000-0000-0000355A0000}"/>
    <cellStyle name="Normal 23 15 2" xfId="8286" xr:uid="{00000000-0005-0000-0000-0000365A0000}"/>
    <cellStyle name="Normal 23 15 2 2" xfId="14775" xr:uid="{00000000-0005-0000-0000-0000375A0000}"/>
    <cellStyle name="Normal 23 15 2 2 2" xfId="27454" xr:uid="{00000000-0005-0000-0000-0000385A0000}"/>
    <cellStyle name="Normal 23 15 2 3" xfId="19554" xr:uid="{00000000-0005-0000-0000-0000395A0000}"/>
    <cellStyle name="Normal 23 15 2 4" xfId="32669" xr:uid="{00000000-0005-0000-0000-00003A5A0000}"/>
    <cellStyle name="Normal 23 15 2 5" xfId="35680" xr:uid="{00000000-0005-0000-0000-00003B5A0000}"/>
    <cellStyle name="Normal 23 15 3" xfId="9210" xr:uid="{00000000-0005-0000-0000-00003C5A0000}"/>
    <cellStyle name="Normal 23 15 3 2" xfId="15617" xr:uid="{00000000-0005-0000-0000-00003D5A0000}"/>
    <cellStyle name="Normal 23 15 3 2 2" xfId="28265" xr:uid="{00000000-0005-0000-0000-00003E5A0000}"/>
    <cellStyle name="Normal 23 15 3 3" xfId="23215" xr:uid="{00000000-0005-0000-0000-00003F5A0000}"/>
    <cellStyle name="Normal 23 15 4" xfId="7282" xr:uid="{00000000-0005-0000-0000-0000405A0000}"/>
    <cellStyle name="Normal 23 15 4 2" xfId="13813" xr:uid="{00000000-0005-0000-0000-0000415A0000}"/>
    <cellStyle name="Normal 23 15 4 2 2" xfId="26544" xr:uid="{00000000-0005-0000-0000-0000425A0000}"/>
    <cellStyle name="Normal 23 15 4 3" xfId="22010" xr:uid="{00000000-0005-0000-0000-0000435A0000}"/>
    <cellStyle name="Normal 23 15 5" xfId="12670" xr:uid="{00000000-0005-0000-0000-0000445A0000}"/>
    <cellStyle name="Normal 23 15 5 2" xfId="25416" xr:uid="{00000000-0005-0000-0000-0000455A0000}"/>
    <cellStyle name="Normal 23 15 6" xfId="18210" xr:uid="{00000000-0005-0000-0000-0000465A0000}"/>
    <cellStyle name="Normal 23 15 7" xfId="31506" xr:uid="{00000000-0005-0000-0000-0000475A0000}"/>
    <cellStyle name="Normal 23 15 8" xfId="34825" xr:uid="{00000000-0005-0000-0000-0000485A0000}"/>
    <cellStyle name="Normal 23 16" xfId="5220" xr:uid="{00000000-0005-0000-0000-0000495A0000}"/>
    <cellStyle name="Normal 23 16 2" xfId="8287" xr:uid="{00000000-0005-0000-0000-00004A5A0000}"/>
    <cellStyle name="Normal 23 16 2 2" xfId="14776" xr:uid="{00000000-0005-0000-0000-00004B5A0000}"/>
    <cellStyle name="Normal 23 16 2 2 2" xfId="27455" xr:uid="{00000000-0005-0000-0000-00004C5A0000}"/>
    <cellStyle name="Normal 23 16 2 3" xfId="19555" xr:uid="{00000000-0005-0000-0000-00004D5A0000}"/>
    <cellStyle name="Normal 23 16 2 4" xfId="32670" xr:uid="{00000000-0005-0000-0000-00004E5A0000}"/>
    <cellStyle name="Normal 23 16 2 5" xfId="35681" xr:uid="{00000000-0005-0000-0000-00004F5A0000}"/>
    <cellStyle name="Normal 23 16 3" xfId="9211" xr:uid="{00000000-0005-0000-0000-0000505A0000}"/>
    <cellStyle name="Normal 23 16 3 2" xfId="15618" xr:uid="{00000000-0005-0000-0000-0000515A0000}"/>
    <cellStyle name="Normal 23 16 3 2 2" xfId="28266" xr:uid="{00000000-0005-0000-0000-0000525A0000}"/>
    <cellStyle name="Normal 23 16 3 3" xfId="23216" xr:uid="{00000000-0005-0000-0000-0000535A0000}"/>
    <cellStyle name="Normal 23 16 4" xfId="7283" xr:uid="{00000000-0005-0000-0000-0000545A0000}"/>
    <cellStyle name="Normal 23 16 4 2" xfId="13814" xr:uid="{00000000-0005-0000-0000-0000555A0000}"/>
    <cellStyle name="Normal 23 16 4 2 2" xfId="26545" xr:uid="{00000000-0005-0000-0000-0000565A0000}"/>
    <cellStyle name="Normal 23 16 4 3" xfId="22011" xr:uid="{00000000-0005-0000-0000-0000575A0000}"/>
    <cellStyle name="Normal 23 16 5" xfId="12671" xr:uid="{00000000-0005-0000-0000-0000585A0000}"/>
    <cellStyle name="Normal 23 16 5 2" xfId="25417" xr:uid="{00000000-0005-0000-0000-0000595A0000}"/>
    <cellStyle name="Normal 23 16 6" xfId="18211" xr:uid="{00000000-0005-0000-0000-00005A5A0000}"/>
    <cellStyle name="Normal 23 16 7" xfId="31507" xr:uid="{00000000-0005-0000-0000-00005B5A0000}"/>
    <cellStyle name="Normal 23 16 8" xfId="34826" xr:uid="{00000000-0005-0000-0000-00005C5A0000}"/>
    <cellStyle name="Normal 23 17" xfId="5221" xr:uid="{00000000-0005-0000-0000-00005D5A0000}"/>
    <cellStyle name="Normal 23 17 2" xfId="8288" xr:uid="{00000000-0005-0000-0000-00005E5A0000}"/>
    <cellStyle name="Normal 23 17 2 2" xfId="14777" xr:uid="{00000000-0005-0000-0000-00005F5A0000}"/>
    <cellStyle name="Normal 23 17 2 2 2" xfId="27456" xr:uid="{00000000-0005-0000-0000-0000605A0000}"/>
    <cellStyle name="Normal 23 17 2 3" xfId="19556" xr:uid="{00000000-0005-0000-0000-0000615A0000}"/>
    <cellStyle name="Normal 23 17 2 4" xfId="32671" xr:uid="{00000000-0005-0000-0000-0000625A0000}"/>
    <cellStyle name="Normal 23 17 2 5" xfId="35682" xr:uid="{00000000-0005-0000-0000-0000635A0000}"/>
    <cellStyle name="Normal 23 17 3" xfId="9212" xr:uid="{00000000-0005-0000-0000-0000645A0000}"/>
    <cellStyle name="Normal 23 17 3 2" xfId="15619" xr:uid="{00000000-0005-0000-0000-0000655A0000}"/>
    <cellStyle name="Normal 23 17 3 2 2" xfId="28267" xr:uid="{00000000-0005-0000-0000-0000665A0000}"/>
    <cellStyle name="Normal 23 17 3 3" xfId="23217" xr:uid="{00000000-0005-0000-0000-0000675A0000}"/>
    <cellStyle name="Normal 23 17 4" xfId="7284" xr:uid="{00000000-0005-0000-0000-0000685A0000}"/>
    <cellStyle name="Normal 23 17 4 2" xfId="13815" xr:uid="{00000000-0005-0000-0000-0000695A0000}"/>
    <cellStyle name="Normal 23 17 4 2 2" xfId="26546" xr:uid="{00000000-0005-0000-0000-00006A5A0000}"/>
    <cellStyle name="Normal 23 17 4 3" xfId="22012" xr:uid="{00000000-0005-0000-0000-00006B5A0000}"/>
    <cellStyle name="Normal 23 17 5" xfId="12672" xr:uid="{00000000-0005-0000-0000-00006C5A0000}"/>
    <cellStyle name="Normal 23 17 5 2" xfId="25418" xr:uid="{00000000-0005-0000-0000-00006D5A0000}"/>
    <cellStyle name="Normal 23 17 6" xfId="18212" xr:uid="{00000000-0005-0000-0000-00006E5A0000}"/>
    <cellStyle name="Normal 23 17 7" xfId="31508" xr:uid="{00000000-0005-0000-0000-00006F5A0000}"/>
    <cellStyle name="Normal 23 17 8" xfId="34827" xr:uid="{00000000-0005-0000-0000-0000705A0000}"/>
    <cellStyle name="Normal 23 18" xfId="5222" xr:uid="{00000000-0005-0000-0000-0000715A0000}"/>
    <cellStyle name="Normal 23 18 2" xfId="8289" xr:uid="{00000000-0005-0000-0000-0000725A0000}"/>
    <cellStyle name="Normal 23 18 2 2" xfId="14778" xr:uid="{00000000-0005-0000-0000-0000735A0000}"/>
    <cellStyle name="Normal 23 18 2 2 2" xfId="27457" xr:uid="{00000000-0005-0000-0000-0000745A0000}"/>
    <cellStyle name="Normal 23 18 2 3" xfId="19557" xr:uid="{00000000-0005-0000-0000-0000755A0000}"/>
    <cellStyle name="Normal 23 18 2 4" xfId="32672" xr:uid="{00000000-0005-0000-0000-0000765A0000}"/>
    <cellStyle name="Normal 23 18 2 5" xfId="35683" xr:uid="{00000000-0005-0000-0000-0000775A0000}"/>
    <cellStyle name="Normal 23 18 3" xfId="9213" xr:uid="{00000000-0005-0000-0000-0000785A0000}"/>
    <cellStyle name="Normal 23 18 3 2" xfId="15620" xr:uid="{00000000-0005-0000-0000-0000795A0000}"/>
    <cellStyle name="Normal 23 18 3 2 2" xfId="28268" xr:uid="{00000000-0005-0000-0000-00007A5A0000}"/>
    <cellStyle name="Normal 23 18 3 3" xfId="23218" xr:uid="{00000000-0005-0000-0000-00007B5A0000}"/>
    <cellStyle name="Normal 23 18 4" xfId="7285" xr:uid="{00000000-0005-0000-0000-00007C5A0000}"/>
    <cellStyle name="Normal 23 18 4 2" xfId="13816" xr:uid="{00000000-0005-0000-0000-00007D5A0000}"/>
    <cellStyle name="Normal 23 18 4 2 2" xfId="26547" xr:uid="{00000000-0005-0000-0000-00007E5A0000}"/>
    <cellStyle name="Normal 23 18 4 3" xfId="22013" xr:uid="{00000000-0005-0000-0000-00007F5A0000}"/>
    <cellStyle name="Normal 23 18 5" xfId="12673" xr:uid="{00000000-0005-0000-0000-0000805A0000}"/>
    <cellStyle name="Normal 23 18 5 2" xfId="25419" xr:uid="{00000000-0005-0000-0000-0000815A0000}"/>
    <cellStyle name="Normal 23 18 6" xfId="18213" xr:uid="{00000000-0005-0000-0000-0000825A0000}"/>
    <cellStyle name="Normal 23 18 7" xfId="31509" xr:uid="{00000000-0005-0000-0000-0000835A0000}"/>
    <cellStyle name="Normal 23 18 8" xfId="34828" xr:uid="{00000000-0005-0000-0000-0000845A0000}"/>
    <cellStyle name="Normal 23 19" xfId="5223" xr:uid="{00000000-0005-0000-0000-0000855A0000}"/>
    <cellStyle name="Normal 23 19 2" xfId="8290" xr:uid="{00000000-0005-0000-0000-0000865A0000}"/>
    <cellStyle name="Normal 23 19 2 2" xfId="14779" xr:uid="{00000000-0005-0000-0000-0000875A0000}"/>
    <cellStyle name="Normal 23 19 2 2 2" xfId="27458" xr:uid="{00000000-0005-0000-0000-0000885A0000}"/>
    <cellStyle name="Normal 23 19 2 3" xfId="19558" xr:uid="{00000000-0005-0000-0000-0000895A0000}"/>
    <cellStyle name="Normal 23 19 2 4" xfId="32673" xr:uid="{00000000-0005-0000-0000-00008A5A0000}"/>
    <cellStyle name="Normal 23 19 2 5" xfId="35684" xr:uid="{00000000-0005-0000-0000-00008B5A0000}"/>
    <cellStyle name="Normal 23 19 3" xfId="9214" xr:uid="{00000000-0005-0000-0000-00008C5A0000}"/>
    <cellStyle name="Normal 23 19 3 2" xfId="15621" xr:uid="{00000000-0005-0000-0000-00008D5A0000}"/>
    <cellStyle name="Normal 23 19 3 2 2" xfId="28269" xr:uid="{00000000-0005-0000-0000-00008E5A0000}"/>
    <cellStyle name="Normal 23 19 3 3" xfId="23219" xr:uid="{00000000-0005-0000-0000-00008F5A0000}"/>
    <cellStyle name="Normal 23 19 4" xfId="7286" xr:uid="{00000000-0005-0000-0000-0000905A0000}"/>
    <cellStyle name="Normal 23 19 4 2" xfId="13817" xr:uid="{00000000-0005-0000-0000-0000915A0000}"/>
    <cellStyle name="Normal 23 19 4 2 2" xfId="26548" xr:uid="{00000000-0005-0000-0000-0000925A0000}"/>
    <cellStyle name="Normal 23 19 4 3" xfId="22014" xr:uid="{00000000-0005-0000-0000-0000935A0000}"/>
    <cellStyle name="Normal 23 19 5" xfId="12674" xr:uid="{00000000-0005-0000-0000-0000945A0000}"/>
    <cellStyle name="Normal 23 19 5 2" xfId="25420" xr:uid="{00000000-0005-0000-0000-0000955A0000}"/>
    <cellStyle name="Normal 23 19 6" xfId="18214" xr:uid="{00000000-0005-0000-0000-0000965A0000}"/>
    <cellStyle name="Normal 23 19 7" xfId="31510" xr:uid="{00000000-0005-0000-0000-0000975A0000}"/>
    <cellStyle name="Normal 23 19 8" xfId="34829" xr:uid="{00000000-0005-0000-0000-0000985A0000}"/>
    <cellStyle name="Normal 23 2" xfId="368" xr:uid="{00000000-0005-0000-0000-0000995A0000}"/>
    <cellStyle name="Normal 23 2 10" xfId="37936" xr:uid="{00000000-0005-0000-0000-00009A5A0000}"/>
    <cellStyle name="Normal 23 2 2" xfId="594" xr:uid="{00000000-0005-0000-0000-00009B5A0000}"/>
    <cellStyle name="Normal 23 2 2 10" xfId="37982" xr:uid="{00000000-0005-0000-0000-00009C5A0000}"/>
    <cellStyle name="Normal 23 2 2 2" xfId="1798" xr:uid="{00000000-0005-0000-0000-00009D5A0000}"/>
    <cellStyle name="Normal 23 2 2 2 2" xfId="1799" xr:uid="{00000000-0005-0000-0000-00009E5A0000}"/>
    <cellStyle name="Normal 23 2 2 2 2 2" xfId="16592" xr:uid="{00000000-0005-0000-0000-00009F5A0000}"/>
    <cellStyle name="Normal 23 2 2 2 2 2 2" xfId="29131" xr:uid="{00000000-0005-0000-0000-0000A05A0000}"/>
    <cellStyle name="Normal 23 2 2 2 2 3" xfId="24039" xr:uid="{00000000-0005-0000-0000-0000A15A0000}"/>
    <cellStyle name="Normal 23 2 2 2 2 4" xfId="11227" xr:uid="{00000000-0005-0000-0000-0000A25A0000}"/>
    <cellStyle name="Normal 23 2 2 2 3" xfId="16632" xr:uid="{00000000-0005-0000-0000-0000A35A0000}"/>
    <cellStyle name="Normal 23 2 2 2 3 2" xfId="29167" xr:uid="{00000000-0005-0000-0000-0000A45A0000}"/>
    <cellStyle name="Normal 23 2 2 2 4" xfId="24075" xr:uid="{00000000-0005-0000-0000-0000A55A0000}"/>
    <cellStyle name="Normal 23 2 2 2 5" xfId="11293" xr:uid="{00000000-0005-0000-0000-0000A65A0000}"/>
    <cellStyle name="Normal 23 2 2 3" xfId="1800" xr:uid="{00000000-0005-0000-0000-0000A75A0000}"/>
    <cellStyle name="Normal 23 2 2 3 2" xfId="16069" xr:uid="{00000000-0005-0000-0000-0000A85A0000}"/>
    <cellStyle name="Normal 23 2 2 3 2 2" xfId="28696" xr:uid="{00000000-0005-0000-0000-0000A95A0000}"/>
    <cellStyle name="Normal 23 2 2 3 3" xfId="23661" xr:uid="{00000000-0005-0000-0000-0000AA5A0000}"/>
    <cellStyle name="Normal 23 2 2 3 4" xfId="10231" xr:uid="{00000000-0005-0000-0000-0000AB5A0000}"/>
    <cellStyle name="Normal 23 2 2 4" xfId="1797" xr:uid="{00000000-0005-0000-0000-0000AC5A0000}"/>
    <cellStyle name="Normal 23 2 2 4 2" xfId="16548" xr:uid="{00000000-0005-0000-0000-0000AD5A0000}"/>
    <cellStyle name="Normal 23 2 2 4 2 2" xfId="29087" xr:uid="{00000000-0005-0000-0000-0000AE5A0000}"/>
    <cellStyle name="Normal 23 2 2 4 3" xfId="23995" xr:uid="{00000000-0005-0000-0000-0000AF5A0000}"/>
    <cellStyle name="Normal 23 2 2 4 4" xfId="11148" xr:uid="{00000000-0005-0000-0000-0000B05A0000}"/>
    <cellStyle name="Normal 23 2 2 5" xfId="14780" xr:uid="{00000000-0005-0000-0000-0000B15A0000}"/>
    <cellStyle name="Normal 23 2 2 5 2" xfId="27459" xr:uid="{00000000-0005-0000-0000-0000B25A0000}"/>
    <cellStyle name="Normal 23 2 2 6" xfId="18835" xr:uid="{00000000-0005-0000-0000-0000B35A0000}"/>
    <cellStyle name="Normal 23 2 2 7" xfId="22590" xr:uid="{00000000-0005-0000-0000-0000B45A0000}"/>
    <cellStyle name="Normal 23 2 2 8" xfId="8291" xr:uid="{00000000-0005-0000-0000-0000B55A0000}"/>
    <cellStyle name="Normal 23 2 2 9" xfId="37689" xr:uid="{00000000-0005-0000-0000-0000B65A0000}"/>
    <cellStyle name="Normal 23 2 3" xfId="1801" xr:uid="{00000000-0005-0000-0000-0000B75A0000}"/>
    <cellStyle name="Normal 23 2 3 2" xfId="1802" xr:uid="{00000000-0005-0000-0000-0000B85A0000}"/>
    <cellStyle name="Normal 23 2 3 2 2" xfId="16343" xr:uid="{00000000-0005-0000-0000-0000B95A0000}"/>
    <cellStyle name="Normal 23 2 3 2 2 2" xfId="28885" xr:uid="{00000000-0005-0000-0000-0000BA5A0000}"/>
    <cellStyle name="Normal 23 2 3 2 3" xfId="19559" xr:uid="{00000000-0005-0000-0000-0000BB5A0000}"/>
    <cellStyle name="Normal 23 2 3 2 4" xfId="32674" xr:uid="{00000000-0005-0000-0000-0000BC5A0000}"/>
    <cellStyle name="Normal 23 2 3 2 5" xfId="35685" xr:uid="{00000000-0005-0000-0000-0000BD5A0000}"/>
    <cellStyle name="Normal 23 2 3 2 6" xfId="10823" xr:uid="{00000000-0005-0000-0000-0000BE5A0000}"/>
    <cellStyle name="Normal 23 2 3 3" xfId="11170" xr:uid="{00000000-0005-0000-0000-0000BF5A0000}"/>
    <cellStyle name="Normal 23 2 3 3 2" xfId="16562" xr:uid="{00000000-0005-0000-0000-0000C05A0000}"/>
    <cellStyle name="Normal 23 2 3 3 2 2" xfId="29101" xr:uid="{00000000-0005-0000-0000-0000C15A0000}"/>
    <cellStyle name="Normal 23 2 3 3 3" xfId="24010" xr:uid="{00000000-0005-0000-0000-0000C25A0000}"/>
    <cellStyle name="Normal 23 2 3 4" xfId="15622" xr:uid="{00000000-0005-0000-0000-0000C35A0000}"/>
    <cellStyle name="Normal 23 2 3 4 2" xfId="28270" xr:uid="{00000000-0005-0000-0000-0000C45A0000}"/>
    <cellStyle name="Normal 23 2 3 5" xfId="18215" xr:uid="{00000000-0005-0000-0000-0000C55A0000}"/>
    <cellStyle name="Normal 23 2 3 6" xfId="31511" xr:uid="{00000000-0005-0000-0000-0000C65A0000}"/>
    <cellStyle name="Normal 23 2 3 7" xfId="34830" xr:uid="{00000000-0005-0000-0000-0000C75A0000}"/>
    <cellStyle name="Normal 23 2 3 8" xfId="9215" xr:uid="{00000000-0005-0000-0000-0000C85A0000}"/>
    <cellStyle name="Normal 23 2 4" xfId="1803" xr:uid="{00000000-0005-0000-0000-0000C95A0000}"/>
    <cellStyle name="Normal 23 2 4 2" xfId="11141" xr:uid="{00000000-0005-0000-0000-0000CA5A0000}"/>
    <cellStyle name="Normal 23 2 4 2 2" xfId="16543" xr:uid="{00000000-0005-0000-0000-0000CB5A0000}"/>
    <cellStyle name="Normal 23 2 4 2 2 2" xfId="29082" xr:uid="{00000000-0005-0000-0000-0000CC5A0000}"/>
    <cellStyle name="Normal 23 2 4 2 3" xfId="23990" xr:uid="{00000000-0005-0000-0000-0000CD5A0000}"/>
    <cellStyle name="Normal 23 2 4 3" xfId="10527" xr:uid="{00000000-0005-0000-0000-0000CE5A0000}"/>
    <cellStyle name="Normal 23 2 5" xfId="1796" xr:uid="{00000000-0005-0000-0000-0000CF5A0000}"/>
    <cellStyle name="Normal 23 2 5 2" xfId="16100" xr:uid="{00000000-0005-0000-0000-0000D05A0000}"/>
    <cellStyle name="Normal 23 2 5 2 2" xfId="28726" xr:uid="{00000000-0005-0000-0000-0000D15A0000}"/>
    <cellStyle name="Normal 23 2 5 3" xfId="23688" xr:uid="{00000000-0005-0000-0000-0000D25A0000}"/>
    <cellStyle name="Normal 23 2 5 4" xfId="10341" xr:uid="{00000000-0005-0000-0000-0000D35A0000}"/>
    <cellStyle name="Normal 23 2 6" xfId="7287" xr:uid="{00000000-0005-0000-0000-0000D45A0000}"/>
    <cellStyle name="Normal 23 2 6 2" xfId="13818" xr:uid="{00000000-0005-0000-0000-0000D55A0000}"/>
    <cellStyle name="Normal 23 2 6 2 2" xfId="26549" xr:uid="{00000000-0005-0000-0000-0000D65A0000}"/>
    <cellStyle name="Normal 23 2 6 3" xfId="22015" xr:uid="{00000000-0005-0000-0000-0000D75A0000}"/>
    <cellStyle name="Normal 23 2 7" xfId="12675" xr:uid="{00000000-0005-0000-0000-0000D85A0000}"/>
    <cellStyle name="Normal 23 2 7 2" xfId="25421" xr:uid="{00000000-0005-0000-0000-0000D95A0000}"/>
    <cellStyle name="Normal 23 2 8" xfId="5224" xr:uid="{00000000-0005-0000-0000-0000DA5A0000}"/>
    <cellStyle name="Normal 23 2 9" xfId="37641" xr:uid="{00000000-0005-0000-0000-0000DB5A0000}"/>
    <cellStyle name="Normal 23 20" xfId="5213" xr:uid="{00000000-0005-0000-0000-0000DC5A0000}"/>
    <cellStyle name="Normal 23 20 2" xfId="8280" xr:uid="{00000000-0005-0000-0000-0000DD5A0000}"/>
    <cellStyle name="Normal 23 20 2 2" xfId="14769" xr:uid="{00000000-0005-0000-0000-0000DE5A0000}"/>
    <cellStyle name="Normal 23 20 2 2 2" xfId="27448" xr:uid="{00000000-0005-0000-0000-0000DF5A0000}"/>
    <cellStyle name="Normal 23 20 2 3" xfId="22589" xr:uid="{00000000-0005-0000-0000-0000E05A0000}"/>
    <cellStyle name="Normal 23 20 3" xfId="9204" xr:uid="{00000000-0005-0000-0000-0000E15A0000}"/>
    <cellStyle name="Normal 23 20 3 2" xfId="15611" xr:uid="{00000000-0005-0000-0000-0000E25A0000}"/>
    <cellStyle name="Normal 23 20 3 2 2" xfId="28259" xr:uid="{00000000-0005-0000-0000-0000E35A0000}"/>
    <cellStyle name="Normal 23 20 3 3" xfId="23209" xr:uid="{00000000-0005-0000-0000-0000E45A0000}"/>
    <cellStyle name="Normal 23 20 4" xfId="7276" xr:uid="{00000000-0005-0000-0000-0000E55A0000}"/>
    <cellStyle name="Normal 23 20 4 2" xfId="13807" xr:uid="{00000000-0005-0000-0000-0000E65A0000}"/>
    <cellStyle name="Normal 23 20 4 2 2" xfId="26538" xr:uid="{00000000-0005-0000-0000-0000E75A0000}"/>
    <cellStyle name="Normal 23 20 4 3" xfId="22004" xr:uid="{00000000-0005-0000-0000-0000E85A0000}"/>
    <cellStyle name="Normal 23 20 5" xfId="12664" xr:uid="{00000000-0005-0000-0000-0000E95A0000}"/>
    <cellStyle name="Normal 23 20 5 2" xfId="25410" xr:uid="{00000000-0005-0000-0000-0000EA5A0000}"/>
    <cellStyle name="Normal 23 20 6" xfId="18684" xr:uid="{00000000-0005-0000-0000-0000EB5A0000}"/>
    <cellStyle name="Normal 23 20 7" xfId="21059" xr:uid="{00000000-0005-0000-0000-0000EC5A0000}"/>
    <cellStyle name="Normal 23 21" xfId="9760" xr:uid="{00000000-0005-0000-0000-0000ED5A0000}"/>
    <cellStyle name="Normal 23 21 2" xfId="19548" xr:uid="{00000000-0005-0000-0000-0000EE5A0000}"/>
    <cellStyle name="Normal 23 21 2 2" xfId="32663" xr:uid="{00000000-0005-0000-0000-0000EF5A0000}"/>
    <cellStyle name="Normal 23 21 2 3" xfId="35674" xr:uid="{00000000-0005-0000-0000-0000F05A0000}"/>
    <cellStyle name="Normal 23 21 3" xfId="18204" xr:uid="{00000000-0005-0000-0000-0000F15A0000}"/>
    <cellStyle name="Normal 23 21 4" xfId="31500" xr:uid="{00000000-0005-0000-0000-0000F25A0000}"/>
    <cellStyle name="Normal 23 21 5" xfId="34819" xr:uid="{00000000-0005-0000-0000-0000F35A0000}"/>
    <cellStyle name="Normal 23 22" xfId="10022" xr:uid="{00000000-0005-0000-0000-0000F45A0000}"/>
    <cellStyle name="Normal 23 22 2" xfId="15990" xr:uid="{00000000-0005-0000-0000-0000F55A0000}"/>
    <cellStyle name="Normal 23 22 2 2" xfId="28626" xr:uid="{00000000-0005-0000-0000-0000F65A0000}"/>
    <cellStyle name="Normal 23 22 3" xfId="23597" xr:uid="{00000000-0005-0000-0000-0000F75A0000}"/>
    <cellStyle name="Normal 23 23" xfId="2927" xr:uid="{00000000-0005-0000-0000-0000F85A0000}"/>
    <cellStyle name="Normal 23 3" xfId="567" xr:uid="{00000000-0005-0000-0000-0000F95A0000}"/>
    <cellStyle name="Normal 23 3 10" xfId="5225" xr:uid="{00000000-0005-0000-0000-0000FA5A0000}"/>
    <cellStyle name="Normal 23 3 11" xfId="37667" xr:uid="{00000000-0005-0000-0000-0000FB5A0000}"/>
    <cellStyle name="Normal 23 3 12" xfId="37961" xr:uid="{00000000-0005-0000-0000-0000FC5A0000}"/>
    <cellStyle name="Normal 23 3 2" xfId="1805" xr:uid="{00000000-0005-0000-0000-0000FD5A0000}"/>
    <cellStyle name="Normal 23 3 2 2" xfId="1806" xr:uid="{00000000-0005-0000-0000-0000FE5A0000}"/>
    <cellStyle name="Normal 23 3 2 2 2" xfId="16508" xr:uid="{00000000-0005-0000-0000-0000FF5A0000}"/>
    <cellStyle name="Normal 23 3 2 2 2 2" xfId="29048" xr:uid="{00000000-0005-0000-0000-0000005B0000}"/>
    <cellStyle name="Normal 23 3 2 2 3" xfId="23958" xr:uid="{00000000-0005-0000-0000-0000015B0000}"/>
    <cellStyle name="Normal 23 3 2 2 4" xfId="11082" xr:uid="{00000000-0005-0000-0000-0000025B0000}"/>
    <cellStyle name="Normal 23 3 2 3" xfId="11329" xr:uid="{00000000-0005-0000-0000-0000035B0000}"/>
    <cellStyle name="Normal 23 3 2 3 2" xfId="16657" xr:uid="{00000000-0005-0000-0000-0000045B0000}"/>
    <cellStyle name="Normal 23 3 2 3 2 2" xfId="29192" xr:uid="{00000000-0005-0000-0000-0000055B0000}"/>
    <cellStyle name="Normal 23 3 2 3 3" xfId="24099" xr:uid="{00000000-0005-0000-0000-0000065B0000}"/>
    <cellStyle name="Normal 23 3 2 4" xfId="14781" xr:uid="{00000000-0005-0000-0000-0000075B0000}"/>
    <cellStyle name="Normal 23 3 2 4 2" xfId="27460" xr:uid="{00000000-0005-0000-0000-0000085B0000}"/>
    <cellStyle name="Normal 23 3 2 5" xfId="19560" xr:uid="{00000000-0005-0000-0000-0000095B0000}"/>
    <cellStyle name="Normal 23 3 2 6" xfId="32675" xr:uid="{00000000-0005-0000-0000-00000A5B0000}"/>
    <cellStyle name="Normal 23 3 2 7" xfId="35686" xr:uid="{00000000-0005-0000-0000-00000B5B0000}"/>
    <cellStyle name="Normal 23 3 2 8" xfId="8292" xr:uid="{00000000-0005-0000-0000-00000C5B0000}"/>
    <cellStyle name="Normal 23 3 3" xfId="1807" xr:uid="{00000000-0005-0000-0000-00000D5B0000}"/>
    <cellStyle name="Normal 23 3 3 2" xfId="10609" xr:uid="{00000000-0005-0000-0000-00000E5B0000}"/>
    <cellStyle name="Normal 23 3 3 2 2" xfId="16201" xr:uid="{00000000-0005-0000-0000-00000F5B0000}"/>
    <cellStyle name="Normal 23 3 3 2 2 2" xfId="28823" xr:uid="{00000000-0005-0000-0000-0000105B0000}"/>
    <cellStyle name="Normal 23 3 3 2 3" xfId="23767" xr:uid="{00000000-0005-0000-0000-0000115B0000}"/>
    <cellStyle name="Normal 23 3 3 3" xfId="15623" xr:uid="{00000000-0005-0000-0000-0000125B0000}"/>
    <cellStyle name="Normal 23 3 3 3 2" xfId="28271" xr:uid="{00000000-0005-0000-0000-0000135B0000}"/>
    <cellStyle name="Normal 23 3 3 4" xfId="23220" xr:uid="{00000000-0005-0000-0000-0000145B0000}"/>
    <cellStyle name="Normal 23 3 3 5" xfId="9216" xr:uid="{00000000-0005-0000-0000-0000155B0000}"/>
    <cellStyle name="Normal 23 3 4" xfId="1804" xr:uid="{00000000-0005-0000-0000-0000165B0000}"/>
    <cellStyle name="Normal 23 3 4 2" xfId="16451" xr:uid="{00000000-0005-0000-0000-0000175B0000}"/>
    <cellStyle name="Normal 23 3 4 2 2" xfId="28991" xr:uid="{00000000-0005-0000-0000-0000185B0000}"/>
    <cellStyle name="Normal 23 3 4 3" xfId="23901" xr:uid="{00000000-0005-0000-0000-0000195B0000}"/>
    <cellStyle name="Normal 23 3 4 4" xfId="10999" xr:uid="{00000000-0005-0000-0000-00001A5B0000}"/>
    <cellStyle name="Normal 23 3 5" xfId="7288" xr:uid="{00000000-0005-0000-0000-00001B5B0000}"/>
    <cellStyle name="Normal 23 3 5 2" xfId="13819" xr:uid="{00000000-0005-0000-0000-00001C5B0000}"/>
    <cellStyle name="Normal 23 3 5 2 2" xfId="26550" xr:uid="{00000000-0005-0000-0000-00001D5B0000}"/>
    <cellStyle name="Normal 23 3 5 3" xfId="22016" xr:uid="{00000000-0005-0000-0000-00001E5B0000}"/>
    <cellStyle name="Normal 23 3 6" xfId="12676" xr:uid="{00000000-0005-0000-0000-00001F5B0000}"/>
    <cellStyle name="Normal 23 3 6 2" xfId="25422" xr:uid="{00000000-0005-0000-0000-0000205B0000}"/>
    <cellStyle name="Normal 23 3 7" xfId="18216" xr:uid="{00000000-0005-0000-0000-0000215B0000}"/>
    <cellStyle name="Normal 23 3 8" xfId="31512" xr:uid="{00000000-0005-0000-0000-0000225B0000}"/>
    <cellStyle name="Normal 23 3 9" xfId="34831" xr:uid="{00000000-0005-0000-0000-0000235B0000}"/>
    <cellStyle name="Normal 23 4" xfId="787" xr:uid="{00000000-0005-0000-0000-0000245B0000}"/>
    <cellStyle name="Normal 23 4 10" xfId="5226" xr:uid="{00000000-0005-0000-0000-0000255B0000}"/>
    <cellStyle name="Normal 23 4 2" xfId="1809" xr:uid="{00000000-0005-0000-0000-0000265B0000}"/>
    <cellStyle name="Normal 23 4 2 2" xfId="11353" xr:uid="{00000000-0005-0000-0000-0000275B0000}"/>
    <cellStyle name="Normal 23 4 2 2 2" xfId="16675" xr:uid="{00000000-0005-0000-0000-0000285B0000}"/>
    <cellStyle name="Normal 23 4 2 2 2 2" xfId="29210" xr:uid="{00000000-0005-0000-0000-0000295B0000}"/>
    <cellStyle name="Normal 23 4 2 2 3" xfId="24118" xr:uid="{00000000-0005-0000-0000-00002A5B0000}"/>
    <cellStyle name="Normal 23 4 2 3" xfId="14782" xr:uid="{00000000-0005-0000-0000-00002B5B0000}"/>
    <cellStyle name="Normal 23 4 2 3 2" xfId="27461" xr:uid="{00000000-0005-0000-0000-00002C5B0000}"/>
    <cellStyle name="Normal 23 4 2 4" xfId="19561" xr:uid="{00000000-0005-0000-0000-00002D5B0000}"/>
    <cellStyle name="Normal 23 4 2 5" xfId="32676" xr:uid="{00000000-0005-0000-0000-00002E5B0000}"/>
    <cellStyle name="Normal 23 4 2 6" xfId="35687" xr:uid="{00000000-0005-0000-0000-00002F5B0000}"/>
    <cellStyle name="Normal 23 4 2 7" xfId="8293" xr:uid="{00000000-0005-0000-0000-0000305B0000}"/>
    <cellStyle name="Normal 23 4 3" xfId="1808" xr:uid="{00000000-0005-0000-0000-0000315B0000}"/>
    <cellStyle name="Normal 23 4 3 2" xfId="15624" xr:uid="{00000000-0005-0000-0000-0000325B0000}"/>
    <cellStyle name="Normal 23 4 3 2 2" xfId="28272" xr:uid="{00000000-0005-0000-0000-0000335B0000}"/>
    <cellStyle name="Normal 23 4 3 3" xfId="23221" xr:uid="{00000000-0005-0000-0000-0000345B0000}"/>
    <cellStyle name="Normal 23 4 3 4" xfId="9217" xr:uid="{00000000-0005-0000-0000-0000355B0000}"/>
    <cellStyle name="Normal 23 4 4" xfId="11349" xr:uid="{00000000-0005-0000-0000-0000365B0000}"/>
    <cellStyle name="Normal 23 4 4 2" xfId="16672" xr:uid="{00000000-0005-0000-0000-0000375B0000}"/>
    <cellStyle name="Normal 23 4 4 2 2" xfId="29207" xr:uid="{00000000-0005-0000-0000-0000385B0000}"/>
    <cellStyle name="Normal 23 4 4 3" xfId="24115" xr:uid="{00000000-0005-0000-0000-0000395B0000}"/>
    <cellStyle name="Normal 23 4 5" xfId="7289" xr:uid="{00000000-0005-0000-0000-00003A5B0000}"/>
    <cellStyle name="Normal 23 4 5 2" xfId="13820" xr:uid="{00000000-0005-0000-0000-00003B5B0000}"/>
    <cellStyle name="Normal 23 4 5 2 2" xfId="26551" xr:uid="{00000000-0005-0000-0000-00003C5B0000}"/>
    <cellStyle name="Normal 23 4 5 3" xfId="22017" xr:uid="{00000000-0005-0000-0000-00003D5B0000}"/>
    <cellStyle name="Normal 23 4 6" xfId="12677" xr:uid="{00000000-0005-0000-0000-00003E5B0000}"/>
    <cellStyle name="Normal 23 4 6 2" xfId="25423" xr:uid="{00000000-0005-0000-0000-00003F5B0000}"/>
    <cellStyle name="Normal 23 4 7" xfId="18217" xr:uid="{00000000-0005-0000-0000-0000405B0000}"/>
    <cellStyle name="Normal 23 4 8" xfId="31513" xr:uid="{00000000-0005-0000-0000-0000415B0000}"/>
    <cellStyle name="Normal 23 4 9" xfId="34832" xr:uid="{00000000-0005-0000-0000-0000425B0000}"/>
    <cellStyle name="Normal 23 5" xfId="1810" xr:uid="{00000000-0005-0000-0000-0000435B0000}"/>
    <cellStyle name="Normal 23 5 10" xfId="5227" xr:uid="{00000000-0005-0000-0000-0000445B0000}"/>
    <cellStyle name="Normal 23 5 11" xfId="37614" xr:uid="{00000000-0005-0000-0000-0000455B0000}"/>
    <cellStyle name="Normal 23 5 12" xfId="37915" xr:uid="{00000000-0005-0000-0000-0000465B0000}"/>
    <cellStyle name="Normal 23 5 2" xfId="8294" xr:uid="{00000000-0005-0000-0000-0000475B0000}"/>
    <cellStyle name="Normal 23 5 2 2" xfId="14783" xr:uid="{00000000-0005-0000-0000-0000485B0000}"/>
    <cellStyle name="Normal 23 5 2 2 2" xfId="27462" xr:uid="{00000000-0005-0000-0000-0000495B0000}"/>
    <cellStyle name="Normal 23 5 2 3" xfId="19562" xr:uid="{00000000-0005-0000-0000-00004A5B0000}"/>
    <cellStyle name="Normal 23 5 2 4" xfId="32677" xr:uid="{00000000-0005-0000-0000-00004B5B0000}"/>
    <cellStyle name="Normal 23 5 2 5" xfId="35688" xr:uid="{00000000-0005-0000-0000-00004C5B0000}"/>
    <cellStyle name="Normal 23 5 3" xfId="9218" xr:uid="{00000000-0005-0000-0000-00004D5B0000}"/>
    <cellStyle name="Normal 23 5 3 2" xfId="15625" xr:uid="{00000000-0005-0000-0000-00004E5B0000}"/>
    <cellStyle name="Normal 23 5 3 2 2" xfId="28273" xr:uid="{00000000-0005-0000-0000-00004F5B0000}"/>
    <cellStyle name="Normal 23 5 3 3" xfId="23222" xr:uid="{00000000-0005-0000-0000-0000505B0000}"/>
    <cellStyle name="Normal 23 5 4" xfId="11352" xr:uid="{00000000-0005-0000-0000-0000515B0000}"/>
    <cellStyle name="Normal 23 5 4 2" xfId="16674" xr:uid="{00000000-0005-0000-0000-0000525B0000}"/>
    <cellStyle name="Normal 23 5 4 2 2" xfId="29209" xr:uid="{00000000-0005-0000-0000-0000535B0000}"/>
    <cellStyle name="Normal 23 5 4 3" xfId="24117" xr:uid="{00000000-0005-0000-0000-0000545B0000}"/>
    <cellStyle name="Normal 23 5 5" xfId="7290" xr:uid="{00000000-0005-0000-0000-0000555B0000}"/>
    <cellStyle name="Normal 23 5 5 2" xfId="13821" xr:uid="{00000000-0005-0000-0000-0000565B0000}"/>
    <cellStyle name="Normal 23 5 5 2 2" xfId="26552" xr:uid="{00000000-0005-0000-0000-0000575B0000}"/>
    <cellStyle name="Normal 23 5 5 3" xfId="22018" xr:uid="{00000000-0005-0000-0000-0000585B0000}"/>
    <cellStyle name="Normal 23 5 6" xfId="12678" xr:uid="{00000000-0005-0000-0000-0000595B0000}"/>
    <cellStyle name="Normal 23 5 6 2" xfId="25424" xr:uid="{00000000-0005-0000-0000-00005A5B0000}"/>
    <cellStyle name="Normal 23 5 7" xfId="18218" xr:uid="{00000000-0005-0000-0000-00005B5B0000}"/>
    <cellStyle name="Normal 23 5 8" xfId="31514" xr:uid="{00000000-0005-0000-0000-00005C5B0000}"/>
    <cellStyle name="Normal 23 5 9" xfId="34833" xr:uid="{00000000-0005-0000-0000-00005D5B0000}"/>
    <cellStyle name="Normal 23 6" xfId="1795" xr:uid="{00000000-0005-0000-0000-00005E5B0000}"/>
    <cellStyle name="Normal 23 6 2" xfId="8295" xr:uid="{00000000-0005-0000-0000-00005F5B0000}"/>
    <cellStyle name="Normal 23 6 2 2" xfId="14784" xr:uid="{00000000-0005-0000-0000-0000605B0000}"/>
    <cellStyle name="Normal 23 6 2 2 2" xfId="27463" xr:uid="{00000000-0005-0000-0000-0000615B0000}"/>
    <cellStyle name="Normal 23 6 2 3" xfId="19563" xr:uid="{00000000-0005-0000-0000-0000625B0000}"/>
    <cellStyle name="Normal 23 6 2 4" xfId="32678" xr:uid="{00000000-0005-0000-0000-0000635B0000}"/>
    <cellStyle name="Normal 23 6 2 5" xfId="35689" xr:uid="{00000000-0005-0000-0000-0000645B0000}"/>
    <cellStyle name="Normal 23 6 3" xfId="9219" xr:uid="{00000000-0005-0000-0000-0000655B0000}"/>
    <cellStyle name="Normal 23 6 3 2" xfId="15626" xr:uid="{00000000-0005-0000-0000-0000665B0000}"/>
    <cellStyle name="Normal 23 6 3 2 2" xfId="28274" xr:uid="{00000000-0005-0000-0000-0000675B0000}"/>
    <cellStyle name="Normal 23 6 3 3" xfId="23223" xr:uid="{00000000-0005-0000-0000-0000685B0000}"/>
    <cellStyle name="Normal 23 6 4" xfId="7291" xr:uid="{00000000-0005-0000-0000-0000695B0000}"/>
    <cellStyle name="Normal 23 6 4 2" xfId="13822" xr:uid="{00000000-0005-0000-0000-00006A5B0000}"/>
    <cellStyle name="Normal 23 6 4 2 2" xfId="26553" xr:uid="{00000000-0005-0000-0000-00006B5B0000}"/>
    <cellStyle name="Normal 23 6 4 3" xfId="22019" xr:uid="{00000000-0005-0000-0000-00006C5B0000}"/>
    <cellStyle name="Normal 23 6 5" xfId="12679" xr:uid="{00000000-0005-0000-0000-00006D5B0000}"/>
    <cellStyle name="Normal 23 6 5 2" xfId="25425" xr:uid="{00000000-0005-0000-0000-00006E5B0000}"/>
    <cellStyle name="Normal 23 6 6" xfId="18219" xr:uid="{00000000-0005-0000-0000-00006F5B0000}"/>
    <cellStyle name="Normal 23 6 7" xfId="31515" xr:uid="{00000000-0005-0000-0000-0000705B0000}"/>
    <cellStyle name="Normal 23 6 8" xfId="34834" xr:uid="{00000000-0005-0000-0000-0000715B0000}"/>
    <cellStyle name="Normal 23 6 9" xfId="5228" xr:uid="{00000000-0005-0000-0000-0000725B0000}"/>
    <cellStyle name="Normal 23 7" xfId="5229" xr:uid="{00000000-0005-0000-0000-0000735B0000}"/>
    <cellStyle name="Normal 23 7 2" xfId="8296" xr:uid="{00000000-0005-0000-0000-0000745B0000}"/>
    <cellStyle name="Normal 23 7 2 2" xfId="14785" xr:uid="{00000000-0005-0000-0000-0000755B0000}"/>
    <cellStyle name="Normal 23 7 2 2 2" xfId="27464" xr:uid="{00000000-0005-0000-0000-0000765B0000}"/>
    <cellStyle name="Normal 23 7 2 3" xfId="19564" xr:uid="{00000000-0005-0000-0000-0000775B0000}"/>
    <cellStyle name="Normal 23 7 2 4" xfId="32679" xr:uid="{00000000-0005-0000-0000-0000785B0000}"/>
    <cellStyle name="Normal 23 7 2 5" xfId="35690" xr:uid="{00000000-0005-0000-0000-0000795B0000}"/>
    <cellStyle name="Normal 23 7 3" xfId="9220" xr:uid="{00000000-0005-0000-0000-00007A5B0000}"/>
    <cellStyle name="Normal 23 7 3 2" xfId="15627" xr:uid="{00000000-0005-0000-0000-00007B5B0000}"/>
    <cellStyle name="Normal 23 7 3 2 2" xfId="28275" xr:uid="{00000000-0005-0000-0000-00007C5B0000}"/>
    <cellStyle name="Normal 23 7 3 3" xfId="23224" xr:uid="{00000000-0005-0000-0000-00007D5B0000}"/>
    <cellStyle name="Normal 23 7 4" xfId="7292" xr:uid="{00000000-0005-0000-0000-00007E5B0000}"/>
    <cellStyle name="Normal 23 7 4 2" xfId="13823" xr:uid="{00000000-0005-0000-0000-00007F5B0000}"/>
    <cellStyle name="Normal 23 7 4 2 2" xfId="26554" xr:uid="{00000000-0005-0000-0000-0000805B0000}"/>
    <cellStyle name="Normal 23 7 4 3" xfId="22020" xr:uid="{00000000-0005-0000-0000-0000815B0000}"/>
    <cellStyle name="Normal 23 7 5" xfId="12680" xr:uid="{00000000-0005-0000-0000-0000825B0000}"/>
    <cellStyle name="Normal 23 7 5 2" xfId="25426" xr:uid="{00000000-0005-0000-0000-0000835B0000}"/>
    <cellStyle name="Normal 23 7 6" xfId="18220" xr:uid="{00000000-0005-0000-0000-0000845B0000}"/>
    <cellStyle name="Normal 23 7 7" xfId="31516" xr:uid="{00000000-0005-0000-0000-0000855B0000}"/>
    <cellStyle name="Normal 23 7 8" xfId="34835" xr:uid="{00000000-0005-0000-0000-0000865B0000}"/>
    <cellStyle name="Normal 23 8" xfId="5230" xr:uid="{00000000-0005-0000-0000-0000875B0000}"/>
    <cellStyle name="Normal 23 8 2" xfId="8297" xr:uid="{00000000-0005-0000-0000-0000885B0000}"/>
    <cellStyle name="Normal 23 8 2 2" xfId="14786" xr:uid="{00000000-0005-0000-0000-0000895B0000}"/>
    <cellStyle name="Normal 23 8 2 2 2" xfId="27465" xr:uid="{00000000-0005-0000-0000-00008A5B0000}"/>
    <cellStyle name="Normal 23 8 2 3" xfId="19565" xr:uid="{00000000-0005-0000-0000-00008B5B0000}"/>
    <cellStyle name="Normal 23 8 2 4" xfId="32680" xr:uid="{00000000-0005-0000-0000-00008C5B0000}"/>
    <cellStyle name="Normal 23 8 2 5" xfId="35691" xr:uid="{00000000-0005-0000-0000-00008D5B0000}"/>
    <cellStyle name="Normal 23 8 3" xfId="9221" xr:uid="{00000000-0005-0000-0000-00008E5B0000}"/>
    <cellStyle name="Normal 23 8 3 2" xfId="15628" xr:uid="{00000000-0005-0000-0000-00008F5B0000}"/>
    <cellStyle name="Normal 23 8 3 2 2" xfId="28276" xr:uid="{00000000-0005-0000-0000-0000905B0000}"/>
    <cellStyle name="Normal 23 8 3 3" xfId="23225" xr:uid="{00000000-0005-0000-0000-0000915B0000}"/>
    <cellStyle name="Normal 23 8 4" xfId="7293" xr:uid="{00000000-0005-0000-0000-0000925B0000}"/>
    <cellStyle name="Normal 23 8 4 2" xfId="13824" xr:uid="{00000000-0005-0000-0000-0000935B0000}"/>
    <cellStyle name="Normal 23 8 4 2 2" xfId="26555" xr:uid="{00000000-0005-0000-0000-0000945B0000}"/>
    <cellStyle name="Normal 23 8 4 3" xfId="22021" xr:uid="{00000000-0005-0000-0000-0000955B0000}"/>
    <cellStyle name="Normal 23 8 5" xfId="12681" xr:uid="{00000000-0005-0000-0000-0000965B0000}"/>
    <cellStyle name="Normal 23 8 5 2" xfId="25427" xr:uid="{00000000-0005-0000-0000-0000975B0000}"/>
    <cellStyle name="Normal 23 8 6" xfId="18221" xr:uid="{00000000-0005-0000-0000-0000985B0000}"/>
    <cellStyle name="Normal 23 8 7" xfId="31517" xr:uid="{00000000-0005-0000-0000-0000995B0000}"/>
    <cellStyle name="Normal 23 8 8" xfId="34836" xr:uid="{00000000-0005-0000-0000-00009A5B0000}"/>
    <cellStyle name="Normal 23 9" xfId="5231" xr:uid="{00000000-0005-0000-0000-00009B5B0000}"/>
    <cellStyle name="Normal 23 9 2" xfId="8298" xr:uid="{00000000-0005-0000-0000-00009C5B0000}"/>
    <cellStyle name="Normal 23 9 2 2" xfId="14787" xr:uid="{00000000-0005-0000-0000-00009D5B0000}"/>
    <cellStyle name="Normal 23 9 2 2 2" xfId="27466" xr:uid="{00000000-0005-0000-0000-00009E5B0000}"/>
    <cellStyle name="Normal 23 9 2 3" xfId="19566" xr:uid="{00000000-0005-0000-0000-00009F5B0000}"/>
    <cellStyle name="Normal 23 9 2 4" xfId="32681" xr:uid="{00000000-0005-0000-0000-0000A05B0000}"/>
    <cellStyle name="Normal 23 9 2 5" xfId="35692" xr:uid="{00000000-0005-0000-0000-0000A15B0000}"/>
    <cellStyle name="Normal 23 9 3" xfId="9222" xr:uid="{00000000-0005-0000-0000-0000A25B0000}"/>
    <cellStyle name="Normal 23 9 3 2" xfId="15629" xr:uid="{00000000-0005-0000-0000-0000A35B0000}"/>
    <cellStyle name="Normal 23 9 3 2 2" xfId="28277" xr:uid="{00000000-0005-0000-0000-0000A45B0000}"/>
    <cellStyle name="Normal 23 9 3 3" xfId="23226" xr:uid="{00000000-0005-0000-0000-0000A55B0000}"/>
    <cellStyle name="Normal 23 9 4" xfId="7294" xr:uid="{00000000-0005-0000-0000-0000A65B0000}"/>
    <cellStyle name="Normal 23 9 4 2" xfId="13825" xr:uid="{00000000-0005-0000-0000-0000A75B0000}"/>
    <cellStyle name="Normal 23 9 4 2 2" xfId="26556" xr:uid="{00000000-0005-0000-0000-0000A85B0000}"/>
    <cellStyle name="Normal 23 9 4 3" xfId="22022" xr:uid="{00000000-0005-0000-0000-0000A95B0000}"/>
    <cellStyle name="Normal 23 9 5" xfId="12682" xr:uid="{00000000-0005-0000-0000-0000AA5B0000}"/>
    <cellStyle name="Normal 23 9 5 2" xfId="25428" xr:uid="{00000000-0005-0000-0000-0000AB5B0000}"/>
    <cellStyle name="Normal 23 9 6" xfId="18222" xr:uid="{00000000-0005-0000-0000-0000AC5B0000}"/>
    <cellStyle name="Normal 23 9 7" xfId="31518" xr:uid="{00000000-0005-0000-0000-0000AD5B0000}"/>
    <cellStyle name="Normal 23 9 8" xfId="34837" xr:uid="{00000000-0005-0000-0000-0000AE5B0000}"/>
    <cellStyle name="Normal 24" xfId="304" xr:uid="{00000000-0005-0000-0000-0000AF5B0000}"/>
    <cellStyle name="Normal 24 2" xfId="636" xr:uid="{00000000-0005-0000-0000-0000B05B0000}"/>
    <cellStyle name="Normal 24 2 2" xfId="1813" xr:uid="{00000000-0005-0000-0000-0000B15B0000}"/>
    <cellStyle name="Normal 24 2 2 2" xfId="1814" xr:uid="{00000000-0005-0000-0000-0000B25B0000}"/>
    <cellStyle name="Normal 24 2 2 2 2" xfId="1815" xr:uid="{00000000-0005-0000-0000-0000B35B0000}"/>
    <cellStyle name="Normal 24 2 2 2 2 2" xfId="16377" xr:uid="{00000000-0005-0000-0000-0000B45B0000}"/>
    <cellStyle name="Normal 24 2 2 2 2 2 2" xfId="28919" xr:uid="{00000000-0005-0000-0000-0000B55B0000}"/>
    <cellStyle name="Normal 24 2 2 2 2 3" xfId="23833" xr:uid="{00000000-0005-0000-0000-0000B65B0000}"/>
    <cellStyle name="Normal 24 2 2 2 2 4" xfId="10883" xr:uid="{00000000-0005-0000-0000-0000B75B0000}"/>
    <cellStyle name="Normal 24 2 2 2 3" xfId="16448" xr:uid="{00000000-0005-0000-0000-0000B85B0000}"/>
    <cellStyle name="Normal 24 2 2 2 3 2" xfId="28988" xr:uid="{00000000-0005-0000-0000-0000B95B0000}"/>
    <cellStyle name="Normal 24 2 2 2 4" xfId="23898" xr:uid="{00000000-0005-0000-0000-0000BA5B0000}"/>
    <cellStyle name="Normal 24 2 2 2 5" xfId="10995" xr:uid="{00000000-0005-0000-0000-0000BB5B0000}"/>
    <cellStyle name="Normal 24 2 2 3" xfId="1816" xr:uid="{00000000-0005-0000-0000-0000BC5B0000}"/>
    <cellStyle name="Normal 24 2 2 3 2" xfId="16563" xr:uid="{00000000-0005-0000-0000-0000BD5B0000}"/>
    <cellStyle name="Normal 24 2 2 3 2 2" xfId="29102" xr:uid="{00000000-0005-0000-0000-0000BE5B0000}"/>
    <cellStyle name="Normal 24 2 2 3 3" xfId="24011" xr:uid="{00000000-0005-0000-0000-0000BF5B0000}"/>
    <cellStyle name="Normal 24 2 2 3 4" xfId="11172" xr:uid="{00000000-0005-0000-0000-0000C05B0000}"/>
    <cellStyle name="Normal 24 2 2 4" xfId="11342" xr:uid="{00000000-0005-0000-0000-0000C15B0000}"/>
    <cellStyle name="Normal 24 2 2 4 2" xfId="16667" xr:uid="{00000000-0005-0000-0000-0000C25B0000}"/>
    <cellStyle name="Normal 24 2 2 4 2 2" xfId="29202" xr:uid="{00000000-0005-0000-0000-0000C35B0000}"/>
    <cellStyle name="Normal 24 2 2 4 3" xfId="24110" xr:uid="{00000000-0005-0000-0000-0000C45B0000}"/>
    <cellStyle name="Normal 24 2 2 5" xfId="10528" xr:uid="{00000000-0005-0000-0000-0000C55B0000}"/>
    <cellStyle name="Normal 24 2 3" xfId="1817" xr:uid="{00000000-0005-0000-0000-0000C65B0000}"/>
    <cellStyle name="Normal 24 2 3 2" xfId="1818" xr:uid="{00000000-0005-0000-0000-0000C75B0000}"/>
    <cellStyle name="Normal 24 2 3 2 2" xfId="16684" xr:uid="{00000000-0005-0000-0000-0000C85B0000}"/>
    <cellStyle name="Normal 24 2 3 2 2 2" xfId="29219" xr:uid="{00000000-0005-0000-0000-0000C95B0000}"/>
    <cellStyle name="Normal 24 2 3 2 3" xfId="24128" xr:uid="{00000000-0005-0000-0000-0000CA5B0000}"/>
    <cellStyle name="Normal 24 2 3 2 4" xfId="11366" xr:uid="{00000000-0005-0000-0000-0000CB5B0000}"/>
    <cellStyle name="Normal 24 2 3 3" xfId="16591" xr:uid="{00000000-0005-0000-0000-0000CC5B0000}"/>
    <cellStyle name="Normal 24 2 3 3 2" xfId="29130" xr:uid="{00000000-0005-0000-0000-0000CD5B0000}"/>
    <cellStyle name="Normal 24 2 3 4" xfId="24038" xr:uid="{00000000-0005-0000-0000-0000CE5B0000}"/>
    <cellStyle name="Normal 24 2 3 5" xfId="11226" xr:uid="{00000000-0005-0000-0000-0000CF5B0000}"/>
    <cellStyle name="Normal 24 2 4" xfId="1819" xr:uid="{00000000-0005-0000-0000-0000D05B0000}"/>
    <cellStyle name="Normal 24 2 4 2" xfId="16351" xr:uid="{00000000-0005-0000-0000-0000D15B0000}"/>
    <cellStyle name="Normal 24 2 4 2 2" xfId="28893" xr:uid="{00000000-0005-0000-0000-0000D25B0000}"/>
    <cellStyle name="Normal 24 2 4 3" xfId="23811" xr:uid="{00000000-0005-0000-0000-0000D35B0000}"/>
    <cellStyle name="Normal 24 2 4 4" xfId="10840" xr:uid="{00000000-0005-0000-0000-0000D45B0000}"/>
    <cellStyle name="Normal 24 2 5" xfId="1812" xr:uid="{00000000-0005-0000-0000-0000D55B0000}"/>
    <cellStyle name="Normal 24 2 5 2" xfId="16393" xr:uid="{00000000-0005-0000-0000-0000D65B0000}"/>
    <cellStyle name="Normal 24 2 5 2 2" xfId="28935" xr:uid="{00000000-0005-0000-0000-0000D75B0000}"/>
    <cellStyle name="Normal 24 2 5 3" xfId="23846" xr:uid="{00000000-0005-0000-0000-0000D85B0000}"/>
    <cellStyle name="Normal 24 2 5 4" xfId="10908" xr:uid="{00000000-0005-0000-0000-0000D95B0000}"/>
    <cellStyle name="Normal 24 2 6" xfId="5232" xr:uid="{00000000-0005-0000-0000-0000DA5B0000}"/>
    <cellStyle name="Normal 24 2 7" xfId="37727" xr:uid="{00000000-0005-0000-0000-0000DB5B0000}"/>
    <cellStyle name="Normal 24 2 8" xfId="38006" xr:uid="{00000000-0005-0000-0000-0000DC5B0000}"/>
    <cellStyle name="Normal 24 3" xfId="1820" xr:uid="{00000000-0005-0000-0000-0000DD5B0000}"/>
    <cellStyle name="Normal 24 3 2" xfId="1821" xr:uid="{00000000-0005-0000-0000-0000DE5B0000}"/>
    <cellStyle name="Normal 24 3 2 2" xfId="1822" xr:uid="{00000000-0005-0000-0000-0000DF5B0000}"/>
    <cellStyle name="Normal 24 3 2 2 2" xfId="16665" xr:uid="{00000000-0005-0000-0000-0000E05B0000}"/>
    <cellStyle name="Normal 24 3 2 2 2 2" xfId="29200" xr:uid="{00000000-0005-0000-0000-0000E15B0000}"/>
    <cellStyle name="Normal 24 3 2 2 3" xfId="24107" xr:uid="{00000000-0005-0000-0000-0000E25B0000}"/>
    <cellStyle name="Normal 24 3 2 2 4" xfId="11339" xr:uid="{00000000-0005-0000-0000-0000E35B0000}"/>
    <cellStyle name="Normal 24 3 2 3" xfId="16336" xr:uid="{00000000-0005-0000-0000-0000E45B0000}"/>
    <cellStyle name="Normal 24 3 2 3 2" xfId="28878" xr:uid="{00000000-0005-0000-0000-0000E55B0000}"/>
    <cellStyle name="Normal 24 3 2 4" xfId="23799" xr:uid="{00000000-0005-0000-0000-0000E65B0000}"/>
    <cellStyle name="Normal 24 3 2 5" xfId="10814" xr:uid="{00000000-0005-0000-0000-0000E75B0000}"/>
    <cellStyle name="Normal 24 3 3" xfId="1823" xr:uid="{00000000-0005-0000-0000-0000E85B0000}"/>
    <cellStyle name="Normal 24 3 3 2" xfId="16458" xr:uid="{00000000-0005-0000-0000-0000E95B0000}"/>
    <cellStyle name="Normal 24 3 3 2 2" xfId="28998" xr:uid="{00000000-0005-0000-0000-0000EA5B0000}"/>
    <cellStyle name="Normal 24 3 3 3" xfId="23908" xr:uid="{00000000-0005-0000-0000-0000EB5B0000}"/>
    <cellStyle name="Normal 24 3 3 4" xfId="11012" xr:uid="{00000000-0005-0000-0000-0000EC5B0000}"/>
    <cellStyle name="Normal 24 3 4" xfId="11344" xr:uid="{00000000-0005-0000-0000-0000ED5B0000}"/>
    <cellStyle name="Normal 24 3 4 2" xfId="16669" xr:uid="{00000000-0005-0000-0000-0000EE5B0000}"/>
    <cellStyle name="Normal 24 3 4 2 2" xfId="29204" xr:uid="{00000000-0005-0000-0000-0000EF5B0000}"/>
    <cellStyle name="Normal 24 3 4 3" xfId="24112" xr:uid="{00000000-0005-0000-0000-0000F05B0000}"/>
    <cellStyle name="Normal 24 3 5" xfId="9761" xr:uid="{00000000-0005-0000-0000-0000F15B0000}"/>
    <cellStyle name="Normal 24 4" xfId="1824" xr:uid="{00000000-0005-0000-0000-0000F25B0000}"/>
    <cellStyle name="Normal 24 4 2" xfId="1825" xr:uid="{00000000-0005-0000-0000-0000F35B0000}"/>
    <cellStyle name="Normal 24 4 2 2" xfId="16627" xr:uid="{00000000-0005-0000-0000-0000F45B0000}"/>
    <cellStyle name="Normal 24 4 2 2 2" xfId="29163" xr:uid="{00000000-0005-0000-0000-0000F55B0000}"/>
    <cellStyle name="Normal 24 4 2 3" xfId="24071" xr:uid="{00000000-0005-0000-0000-0000F65B0000}"/>
    <cellStyle name="Normal 24 4 2 4" xfId="11287" xr:uid="{00000000-0005-0000-0000-0000F75B0000}"/>
    <cellStyle name="Normal 24 4 3" xfId="16084" xr:uid="{00000000-0005-0000-0000-0000F85B0000}"/>
    <cellStyle name="Normal 24 4 3 2" xfId="28711" xr:uid="{00000000-0005-0000-0000-0000F95B0000}"/>
    <cellStyle name="Normal 24 4 4" xfId="18223" xr:uid="{00000000-0005-0000-0000-0000FA5B0000}"/>
    <cellStyle name="Normal 24 4 5" xfId="23675" xr:uid="{00000000-0005-0000-0000-0000FB5B0000}"/>
    <cellStyle name="Normal 24 4 6" xfId="10275" xr:uid="{00000000-0005-0000-0000-0000FC5B0000}"/>
    <cellStyle name="Normal 24 5" xfId="1826" xr:uid="{00000000-0005-0000-0000-0000FD5B0000}"/>
    <cellStyle name="Normal 24 5 2" xfId="16662" xr:uid="{00000000-0005-0000-0000-0000FE5B0000}"/>
    <cellStyle name="Normal 24 5 2 2" xfId="29197" xr:uid="{00000000-0005-0000-0000-0000FF5B0000}"/>
    <cellStyle name="Normal 24 5 3" xfId="24104" xr:uid="{00000000-0005-0000-0000-0000005C0000}"/>
    <cellStyle name="Normal 24 5 4" xfId="11335" xr:uid="{00000000-0005-0000-0000-0000015C0000}"/>
    <cellStyle name="Normal 24 6" xfId="1811" xr:uid="{00000000-0005-0000-0000-0000025C0000}"/>
    <cellStyle name="Normal 24 6 2" xfId="10170" xr:uid="{00000000-0005-0000-0000-0000035C0000}"/>
    <cellStyle name="Normal 24 7" xfId="11291" xr:uid="{00000000-0005-0000-0000-0000045C0000}"/>
    <cellStyle name="Normal 24 7 2" xfId="16630" xr:uid="{00000000-0005-0000-0000-0000055C0000}"/>
    <cellStyle name="Normal 24 7 2 2" xfId="29166" xr:uid="{00000000-0005-0000-0000-0000065C0000}"/>
    <cellStyle name="Normal 24 7 3" xfId="24074" xr:uid="{00000000-0005-0000-0000-0000075C0000}"/>
    <cellStyle name="Normal 24 8" xfId="2928" xr:uid="{00000000-0005-0000-0000-0000085C0000}"/>
    <cellStyle name="Normal 25" xfId="305" xr:uid="{00000000-0005-0000-0000-0000095C0000}"/>
    <cellStyle name="Normal 25 2" xfId="1828" xr:uid="{00000000-0005-0000-0000-00000A5C0000}"/>
    <cellStyle name="Normal 25 2 2" xfId="1829" xr:uid="{00000000-0005-0000-0000-00000B5C0000}"/>
    <cellStyle name="Normal 25 2 2 2" xfId="1830" xr:uid="{00000000-0005-0000-0000-00000C5C0000}"/>
    <cellStyle name="Normal 25 2 2 2 2" xfId="1831" xr:uid="{00000000-0005-0000-0000-00000D5C0000}"/>
    <cellStyle name="Normal 25 2 2 2 2 2" xfId="16581" xr:uid="{00000000-0005-0000-0000-00000E5C0000}"/>
    <cellStyle name="Normal 25 2 2 2 2 2 2" xfId="29120" xr:uid="{00000000-0005-0000-0000-00000F5C0000}"/>
    <cellStyle name="Normal 25 2 2 2 2 3" xfId="24026" xr:uid="{00000000-0005-0000-0000-0000105C0000}"/>
    <cellStyle name="Normal 25 2 2 2 2 4" xfId="11202" xr:uid="{00000000-0005-0000-0000-0000115C0000}"/>
    <cellStyle name="Normal 25 2 2 2 3" xfId="16590" xr:uid="{00000000-0005-0000-0000-0000125C0000}"/>
    <cellStyle name="Normal 25 2 2 2 3 2" xfId="29129" xr:uid="{00000000-0005-0000-0000-0000135C0000}"/>
    <cellStyle name="Normal 25 2 2 2 4" xfId="24037" xr:uid="{00000000-0005-0000-0000-0000145C0000}"/>
    <cellStyle name="Normal 25 2 2 2 5" xfId="11225" xr:uid="{00000000-0005-0000-0000-0000155C0000}"/>
    <cellStyle name="Normal 25 2 2 3" xfId="1832" xr:uid="{00000000-0005-0000-0000-0000165C0000}"/>
    <cellStyle name="Normal 25 2 2 3 2" xfId="16588" xr:uid="{00000000-0005-0000-0000-0000175C0000}"/>
    <cellStyle name="Normal 25 2 2 3 2 2" xfId="29127" xr:uid="{00000000-0005-0000-0000-0000185C0000}"/>
    <cellStyle name="Normal 25 2 2 3 3" xfId="24035" xr:uid="{00000000-0005-0000-0000-0000195C0000}"/>
    <cellStyle name="Normal 25 2 2 3 4" xfId="11222" xr:uid="{00000000-0005-0000-0000-00001A5C0000}"/>
    <cellStyle name="Normal 25 2 2 4" xfId="11331" xr:uid="{00000000-0005-0000-0000-00001B5C0000}"/>
    <cellStyle name="Normal 25 2 2 4 2" xfId="16659" xr:uid="{00000000-0005-0000-0000-00001C5C0000}"/>
    <cellStyle name="Normal 25 2 2 4 2 2" xfId="29194" xr:uid="{00000000-0005-0000-0000-00001D5C0000}"/>
    <cellStyle name="Normal 25 2 2 4 3" xfId="24101" xr:uid="{00000000-0005-0000-0000-00001E5C0000}"/>
    <cellStyle name="Normal 25 2 2 5" xfId="10529" xr:uid="{00000000-0005-0000-0000-00001F5C0000}"/>
    <cellStyle name="Normal 25 2 3" xfId="1833" xr:uid="{00000000-0005-0000-0000-0000205C0000}"/>
    <cellStyle name="Normal 25 2 3 2" xfId="1834" xr:uid="{00000000-0005-0000-0000-0000215C0000}"/>
    <cellStyle name="Normal 25 2 3 2 2" xfId="16578" xr:uid="{00000000-0005-0000-0000-0000225C0000}"/>
    <cellStyle name="Normal 25 2 3 2 2 2" xfId="29117" xr:uid="{00000000-0005-0000-0000-0000235C0000}"/>
    <cellStyle name="Normal 25 2 3 2 3" xfId="24023" xr:uid="{00000000-0005-0000-0000-0000245C0000}"/>
    <cellStyle name="Normal 25 2 3 2 4" xfId="11198" xr:uid="{00000000-0005-0000-0000-0000255C0000}"/>
    <cellStyle name="Normal 25 2 3 3" xfId="16583" xr:uid="{00000000-0005-0000-0000-0000265C0000}"/>
    <cellStyle name="Normal 25 2 3 3 2" xfId="29122" xr:uid="{00000000-0005-0000-0000-0000275C0000}"/>
    <cellStyle name="Normal 25 2 3 4" xfId="24028" xr:uid="{00000000-0005-0000-0000-0000285C0000}"/>
    <cellStyle name="Normal 25 2 3 5" xfId="11204" xr:uid="{00000000-0005-0000-0000-0000295C0000}"/>
    <cellStyle name="Normal 25 2 4" xfId="1835" xr:uid="{00000000-0005-0000-0000-00002A5C0000}"/>
    <cellStyle name="Normal 25 2 4 2" xfId="16601" xr:uid="{00000000-0005-0000-0000-00002B5C0000}"/>
    <cellStyle name="Normal 25 2 4 2 2" xfId="29140" xr:uid="{00000000-0005-0000-0000-00002C5C0000}"/>
    <cellStyle name="Normal 25 2 4 3" xfId="24048" xr:uid="{00000000-0005-0000-0000-00002D5C0000}"/>
    <cellStyle name="Normal 25 2 4 4" xfId="11242" xr:uid="{00000000-0005-0000-0000-00002E5C0000}"/>
    <cellStyle name="Normal 25 2 5" xfId="10200" xr:uid="{00000000-0005-0000-0000-00002F5C0000}"/>
    <cellStyle name="Normal 25 2 5 2" xfId="16061" xr:uid="{00000000-0005-0000-0000-0000305C0000}"/>
    <cellStyle name="Normal 25 2 5 2 2" xfId="28689" xr:uid="{00000000-0005-0000-0000-0000315C0000}"/>
    <cellStyle name="Normal 25 2 5 3" xfId="23653" xr:uid="{00000000-0005-0000-0000-0000325C0000}"/>
    <cellStyle name="Normal 25 2 6" xfId="5233" xr:uid="{00000000-0005-0000-0000-0000335C0000}"/>
    <cellStyle name="Normal 25 3" xfId="1836" xr:uid="{00000000-0005-0000-0000-0000345C0000}"/>
    <cellStyle name="Normal 25 3 2" xfId="1837" xr:uid="{00000000-0005-0000-0000-0000355C0000}"/>
    <cellStyle name="Normal 25 3 2 2" xfId="1838" xr:uid="{00000000-0005-0000-0000-0000365C0000}"/>
    <cellStyle name="Normal 25 3 2 2 2" xfId="16549" xr:uid="{00000000-0005-0000-0000-0000375C0000}"/>
    <cellStyle name="Normal 25 3 2 2 2 2" xfId="29088" xr:uid="{00000000-0005-0000-0000-0000385C0000}"/>
    <cellStyle name="Normal 25 3 2 2 3" xfId="23996" xr:uid="{00000000-0005-0000-0000-0000395C0000}"/>
    <cellStyle name="Normal 25 3 2 2 4" xfId="11149" xr:uid="{00000000-0005-0000-0000-00003A5C0000}"/>
    <cellStyle name="Normal 25 3 2 3" xfId="16163" xr:uid="{00000000-0005-0000-0000-00003B5C0000}"/>
    <cellStyle name="Normal 25 3 2 3 2" xfId="28785" xr:uid="{00000000-0005-0000-0000-00003C5C0000}"/>
    <cellStyle name="Normal 25 3 2 4" xfId="23738" xr:uid="{00000000-0005-0000-0000-00003D5C0000}"/>
    <cellStyle name="Normal 25 3 2 5" xfId="10501" xr:uid="{00000000-0005-0000-0000-00003E5C0000}"/>
    <cellStyle name="Normal 25 3 3" xfId="1839" xr:uid="{00000000-0005-0000-0000-00003F5C0000}"/>
    <cellStyle name="Normal 25 3 3 2" xfId="16656" xr:uid="{00000000-0005-0000-0000-0000405C0000}"/>
    <cellStyle name="Normal 25 3 3 2 2" xfId="29191" xr:uid="{00000000-0005-0000-0000-0000415C0000}"/>
    <cellStyle name="Normal 25 3 3 3" xfId="24098" xr:uid="{00000000-0005-0000-0000-0000425C0000}"/>
    <cellStyle name="Normal 25 3 3 4" xfId="11328" xr:uid="{00000000-0005-0000-0000-0000435C0000}"/>
    <cellStyle name="Normal 25 3 4" xfId="11166" xr:uid="{00000000-0005-0000-0000-0000445C0000}"/>
    <cellStyle name="Normal 25 3 4 2" xfId="16561" xr:uid="{00000000-0005-0000-0000-0000455C0000}"/>
    <cellStyle name="Normal 25 3 4 2 2" xfId="29100" xr:uid="{00000000-0005-0000-0000-0000465C0000}"/>
    <cellStyle name="Normal 25 3 4 3" xfId="24008" xr:uid="{00000000-0005-0000-0000-0000475C0000}"/>
    <cellStyle name="Normal 25 3 5" xfId="9762" xr:uid="{00000000-0005-0000-0000-0000485C0000}"/>
    <cellStyle name="Normal 25 4" xfId="1840" xr:uid="{00000000-0005-0000-0000-0000495C0000}"/>
    <cellStyle name="Normal 25 4 2" xfId="1841" xr:uid="{00000000-0005-0000-0000-00004A5C0000}"/>
    <cellStyle name="Normal 25 4 2 2" xfId="16560" xr:uid="{00000000-0005-0000-0000-00004B5C0000}"/>
    <cellStyle name="Normal 25 4 2 2 2" xfId="29099" xr:uid="{00000000-0005-0000-0000-00004C5C0000}"/>
    <cellStyle name="Normal 25 4 2 3" xfId="24007" xr:uid="{00000000-0005-0000-0000-00004D5C0000}"/>
    <cellStyle name="Normal 25 4 2 4" xfId="11165" xr:uid="{00000000-0005-0000-0000-00004E5C0000}"/>
    <cellStyle name="Normal 25 4 3" xfId="16195" xr:uid="{00000000-0005-0000-0000-00004F5C0000}"/>
    <cellStyle name="Normal 25 4 3 2" xfId="28817" xr:uid="{00000000-0005-0000-0000-0000505C0000}"/>
    <cellStyle name="Normal 25 4 4" xfId="18224" xr:uid="{00000000-0005-0000-0000-0000515C0000}"/>
    <cellStyle name="Normal 25 4 5" xfId="23762" xr:uid="{00000000-0005-0000-0000-0000525C0000}"/>
    <cellStyle name="Normal 25 4 6" xfId="10599" xr:uid="{00000000-0005-0000-0000-0000535C0000}"/>
    <cellStyle name="Normal 25 5" xfId="1842" xr:uid="{00000000-0005-0000-0000-0000545C0000}"/>
    <cellStyle name="Normal 25 5 2" xfId="16655" xr:uid="{00000000-0005-0000-0000-0000555C0000}"/>
    <cellStyle name="Normal 25 5 2 2" xfId="29190" xr:uid="{00000000-0005-0000-0000-0000565C0000}"/>
    <cellStyle name="Normal 25 5 3" xfId="24097" xr:uid="{00000000-0005-0000-0000-0000575C0000}"/>
    <cellStyle name="Normal 25 5 4" xfId="11327" xr:uid="{00000000-0005-0000-0000-0000585C0000}"/>
    <cellStyle name="Normal 25 6" xfId="1827" xr:uid="{00000000-0005-0000-0000-0000595C0000}"/>
    <cellStyle name="Normal 25 6 2" xfId="11219" xr:uid="{00000000-0005-0000-0000-00005A5C0000}"/>
    <cellStyle name="Normal 25 7" xfId="10435" xr:uid="{00000000-0005-0000-0000-00005B5C0000}"/>
    <cellStyle name="Normal 25 7 2" xfId="16131" xr:uid="{00000000-0005-0000-0000-00005C5C0000}"/>
    <cellStyle name="Normal 25 7 2 2" xfId="28753" xr:uid="{00000000-0005-0000-0000-00005D5C0000}"/>
    <cellStyle name="Normal 25 7 3" xfId="23711" xr:uid="{00000000-0005-0000-0000-00005E5C0000}"/>
    <cellStyle name="Normal 25 8" xfId="2929" xr:uid="{00000000-0005-0000-0000-00005F5C0000}"/>
    <cellStyle name="Normal 26" xfId="306" xr:uid="{00000000-0005-0000-0000-0000605C0000}"/>
    <cellStyle name="Normal 26 10" xfId="5235" xr:uid="{00000000-0005-0000-0000-0000615C0000}"/>
    <cellStyle name="Normal 26 11" xfId="5236" xr:uid="{00000000-0005-0000-0000-0000625C0000}"/>
    <cellStyle name="Normal 26 12" xfId="5237" xr:uid="{00000000-0005-0000-0000-0000635C0000}"/>
    <cellStyle name="Normal 26 13" xfId="5238" xr:uid="{00000000-0005-0000-0000-0000645C0000}"/>
    <cellStyle name="Normal 26 14" xfId="5239" xr:uid="{00000000-0005-0000-0000-0000655C0000}"/>
    <cellStyle name="Normal 26 15" xfId="5240" xr:uid="{00000000-0005-0000-0000-0000665C0000}"/>
    <cellStyle name="Normal 26 16" xfId="5241" xr:uid="{00000000-0005-0000-0000-0000675C0000}"/>
    <cellStyle name="Normal 26 17" xfId="5242" xr:uid="{00000000-0005-0000-0000-0000685C0000}"/>
    <cellStyle name="Normal 26 18" xfId="5243" xr:uid="{00000000-0005-0000-0000-0000695C0000}"/>
    <cellStyle name="Normal 26 19" xfId="5244" xr:uid="{00000000-0005-0000-0000-00006A5C0000}"/>
    <cellStyle name="Normal 26 2" xfId="637" xr:uid="{00000000-0005-0000-0000-00006B5C0000}"/>
    <cellStyle name="Normal 26 2 2" xfId="1845" xr:uid="{00000000-0005-0000-0000-00006C5C0000}"/>
    <cellStyle name="Normal 26 2 2 2" xfId="1846" xr:uid="{00000000-0005-0000-0000-00006D5C0000}"/>
    <cellStyle name="Normal 26 2 2 2 2" xfId="1847" xr:uid="{00000000-0005-0000-0000-00006E5C0000}"/>
    <cellStyle name="Normal 26 2 2 2 2 2" xfId="16010" xr:uid="{00000000-0005-0000-0000-00006F5C0000}"/>
    <cellStyle name="Normal 26 2 2 2 2 2 2" xfId="28638" xr:uid="{00000000-0005-0000-0000-0000705C0000}"/>
    <cellStyle name="Normal 26 2 2 2 2 3" xfId="23607" xr:uid="{00000000-0005-0000-0000-0000715C0000}"/>
    <cellStyle name="Normal 26 2 2 2 2 4" xfId="10069" xr:uid="{00000000-0005-0000-0000-0000725C0000}"/>
    <cellStyle name="Normal 26 2 2 2 3" xfId="16644" xr:uid="{00000000-0005-0000-0000-0000735C0000}"/>
    <cellStyle name="Normal 26 2 2 2 3 2" xfId="29179" xr:uid="{00000000-0005-0000-0000-0000745C0000}"/>
    <cellStyle name="Normal 26 2 2 2 4" xfId="24086" xr:uid="{00000000-0005-0000-0000-0000755C0000}"/>
    <cellStyle name="Normal 26 2 2 2 5" xfId="11313" xr:uid="{00000000-0005-0000-0000-0000765C0000}"/>
    <cellStyle name="Normal 26 2 2 3" xfId="1848" xr:uid="{00000000-0005-0000-0000-0000775C0000}"/>
    <cellStyle name="Normal 26 2 2 3 2" xfId="16666" xr:uid="{00000000-0005-0000-0000-0000785C0000}"/>
    <cellStyle name="Normal 26 2 2 3 2 2" xfId="29201" xr:uid="{00000000-0005-0000-0000-0000795C0000}"/>
    <cellStyle name="Normal 26 2 2 3 3" xfId="24109" xr:uid="{00000000-0005-0000-0000-00007A5C0000}"/>
    <cellStyle name="Normal 26 2 2 3 4" xfId="11341" xr:uid="{00000000-0005-0000-0000-00007B5C0000}"/>
    <cellStyle name="Normal 26 2 2 4" xfId="10066" xr:uid="{00000000-0005-0000-0000-00007C5C0000}"/>
    <cellStyle name="Normal 26 2 2 4 2" xfId="16007" xr:uid="{00000000-0005-0000-0000-00007D5C0000}"/>
    <cellStyle name="Normal 26 2 2 4 2 2" xfId="28635" xr:uid="{00000000-0005-0000-0000-00007E5C0000}"/>
    <cellStyle name="Normal 26 2 2 4 3" xfId="23605" xr:uid="{00000000-0005-0000-0000-00007F5C0000}"/>
    <cellStyle name="Normal 26 2 2 5" xfId="10530" xr:uid="{00000000-0005-0000-0000-0000805C0000}"/>
    <cellStyle name="Normal 26 2 3" xfId="1849" xr:uid="{00000000-0005-0000-0000-0000815C0000}"/>
    <cellStyle name="Normal 26 2 3 2" xfId="1850" xr:uid="{00000000-0005-0000-0000-0000825C0000}"/>
    <cellStyle name="Normal 26 2 3 2 2" xfId="16419" xr:uid="{00000000-0005-0000-0000-0000835C0000}"/>
    <cellStyle name="Normal 26 2 3 2 2 2" xfId="28961" xr:uid="{00000000-0005-0000-0000-0000845C0000}"/>
    <cellStyle name="Normal 26 2 3 2 3" xfId="23871" xr:uid="{00000000-0005-0000-0000-0000855C0000}"/>
    <cellStyle name="Normal 26 2 3 2 4" xfId="10943" xr:uid="{00000000-0005-0000-0000-0000865C0000}"/>
    <cellStyle name="Normal 26 2 3 3" xfId="16582" xr:uid="{00000000-0005-0000-0000-0000875C0000}"/>
    <cellStyle name="Normal 26 2 3 3 2" xfId="29121" xr:uid="{00000000-0005-0000-0000-0000885C0000}"/>
    <cellStyle name="Normal 26 2 3 4" xfId="18226" xr:uid="{00000000-0005-0000-0000-0000895C0000}"/>
    <cellStyle name="Normal 26 2 3 5" xfId="24027" xr:uid="{00000000-0005-0000-0000-00008A5C0000}"/>
    <cellStyle name="Normal 26 2 3 6" xfId="11203" xr:uid="{00000000-0005-0000-0000-00008B5C0000}"/>
    <cellStyle name="Normal 26 2 4" xfId="1851" xr:uid="{00000000-0005-0000-0000-00008C5C0000}"/>
    <cellStyle name="Normal 26 2 4 2" xfId="16504" xr:uid="{00000000-0005-0000-0000-00008D5C0000}"/>
    <cellStyle name="Normal 26 2 4 2 2" xfId="29044" xr:uid="{00000000-0005-0000-0000-00008E5C0000}"/>
    <cellStyle name="Normal 26 2 4 3" xfId="23954" xr:uid="{00000000-0005-0000-0000-00008F5C0000}"/>
    <cellStyle name="Normal 26 2 4 4" xfId="11072" xr:uid="{00000000-0005-0000-0000-0000905C0000}"/>
    <cellStyle name="Normal 26 2 5" xfId="1844" xr:uid="{00000000-0005-0000-0000-0000915C0000}"/>
    <cellStyle name="Normal 26 2 5 2" xfId="16130" xr:uid="{00000000-0005-0000-0000-0000925C0000}"/>
    <cellStyle name="Normal 26 2 5 2 2" xfId="28752" xr:uid="{00000000-0005-0000-0000-0000935C0000}"/>
    <cellStyle name="Normal 26 2 5 3" xfId="23710" xr:uid="{00000000-0005-0000-0000-0000945C0000}"/>
    <cellStyle name="Normal 26 2 5 4" xfId="10434" xr:uid="{00000000-0005-0000-0000-0000955C0000}"/>
    <cellStyle name="Normal 26 2 6" xfId="5245" xr:uid="{00000000-0005-0000-0000-0000965C0000}"/>
    <cellStyle name="Normal 26 2 7" xfId="37728" xr:uid="{00000000-0005-0000-0000-0000975C0000}"/>
    <cellStyle name="Normal 26 2 8" xfId="38007" xr:uid="{00000000-0005-0000-0000-0000985C0000}"/>
    <cellStyle name="Normal 26 20" xfId="5234" xr:uid="{00000000-0005-0000-0000-0000995C0000}"/>
    <cellStyle name="Normal 26 20 2" xfId="18685" xr:uid="{00000000-0005-0000-0000-00009A5C0000}"/>
    <cellStyle name="Normal 26 21" xfId="9763" xr:uid="{00000000-0005-0000-0000-00009B5C0000}"/>
    <cellStyle name="Normal 26 21 2" xfId="18225" xr:uid="{00000000-0005-0000-0000-00009C5C0000}"/>
    <cellStyle name="Normal 26 22" xfId="10949" xr:uid="{00000000-0005-0000-0000-00009D5C0000}"/>
    <cellStyle name="Normal 26 22 2" xfId="16423" xr:uid="{00000000-0005-0000-0000-00009E5C0000}"/>
    <cellStyle name="Normal 26 22 2 2" xfId="28965" xr:uid="{00000000-0005-0000-0000-00009F5C0000}"/>
    <cellStyle name="Normal 26 22 3" xfId="23876" xr:uid="{00000000-0005-0000-0000-0000A05C0000}"/>
    <cellStyle name="Normal 26 23" xfId="2930" xr:uid="{00000000-0005-0000-0000-0000A15C0000}"/>
    <cellStyle name="Normal 26 3" xfId="1852" xr:uid="{00000000-0005-0000-0000-0000A25C0000}"/>
    <cellStyle name="Normal 26 3 2" xfId="1853" xr:uid="{00000000-0005-0000-0000-0000A35C0000}"/>
    <cellStyle name="Normal 26 3 2 2" xfId="1854" xr:uid="{00000000-0005-0000-0000-0000A45C0000}"/>
    <cellStyle name="Normal 26 3 2 2 2" xfId="16116" xr:uid="{00000000-0005-0000-0000-0000A55C0000}"/>
    <cellStyle name="Normal 26 3 2 2 2 2" xfId="28739" xr:uid="{00000000-0005-0000-0000-0000A65C0000}"/>
    <cellStyle name="Normal 26 3 2 2 3" xfId="23698" xr:uid="{00000000-0005-0000-0000-0000A75C0000}"/>
    <cellStyle name="Normal 26 3 2 2 4" xfId="10396" xr:uid="{00000000-0005-0000-0000-0000A85C0000}"/>
    <cellStyle name="Normal 26 3 2 3" xfId="16049" xr:uid="{00000000-0005-0000-0000-0000A95C0000}"/>
    <cellStyle name="Normal 26 3 2 3 2" xfId="28677" xr:uid="{00000000-0005-0000-0000-0000AA5C0000}"/>
    <cellStyle name="Normal 26 3 2 4" xfId="23642" xr:uid="{00000000-0005-0000-0000-0000AB5C0000}"/>
    <cellStyle name="Normal 26 3 2 5" xfId="10161" xr:uid="{00000000-0005-0000-0000-0000AC5C0000}"/>
    <cellStyle name="Normal 26 3 3" xfId="1855" xr:uid="{00000000-0005-0000-0000-0000AD5C0000}"/>
    <cellStyle name="Normal 26 3 3 2" xfId="16165" xr:uid="{00000000-0005-0000-0000-0000AE5C0000}"/>
    <cellStyle name="Normal 26 3 3 2 2" xfId="28787" xr:uid="{00000000-0005-0000-0000-0000AF5C0000}"/>
    <cellStyle name="Normal 26 3 3 3" xfId="23740" xr:uid="{00000000-0005-0000-0000-0000B05C0000}"/>
    <cellStyle name="Normal 26 3 3 4" xfId="10503" xr:uid="{00000000-0005-0000-0000-0000B15C0000}"/>
    <cellStyle name="Normal 26 3 4" xfId="11196" xr:uid="{00000000-0005-0000-0000-0000B25C0000}"/>
    <cellStyle name="Normal 26 3 4 2" xfId="16576" xr:uid="{00000000-0005-0000-0000-0000B35C0000}"/>
    <cellStyle name="Normal 26 3 4 2 2" xfId="29115" xr:uid="{00000000-0005-0000-0000-0000B45C0000}"/>
    <cellStyle name="Normal 26 3 4 3" xfId="24021" xr:uid="{00000000-0005-0000-0000-0000B55C0000}"/>
    <cellStyle name="Normal 26 3 5" xfId="5246" xr:uid="{00000000-0005-0000-0000-0000B65C0000}"/>
    <cellStyle name="Normal 26 4" xfId="1856" xr:uid="{00000000-0005-0000-0000-0000B75C0000}"/>
    <cellStyle name="Normal 26 4 2" xfId="1857" xr:uid="{00000000-0005-0000-0000-0000B85C0000}"/>
    <cellStyle name="Normal 26 4 2 2" xfId="16525" xr:uid="{00000000-0005-0000-0000-0000B95C0000}"/>
    <cellStyle name="Normal 26 4 2 2 2" xfId="29065" xr:uid="{00000000-0005-0000-0000-0000BA5C0000}"/>
    <cellStyle name="Normal 26 4 2 3" xfId="23975" xr:uid="{00000000-0005-0000-0000-0000BB5C0000}"/>
    <cellStyle name="Normal 26 4 2 4" xfId="11117" xr:uid="{00000000-0005-0000-0000-0000BC5C0000}"/>
    <cellStyle name="Normal 26 4 3" xfId="10907" xr:uid="{00000000-0005-0000-0000-0000BD5C0000}"/>
    <cellStyle name="Normal 26 4 3 2" xfId="16392" xr:uid="{00000000-0005-0000-0000-0000BE5C0000}"/>
    <cellStyle name="Normal 26 4 3 2 2" xfId="28934" xr:uid="{00000000-0005-0000-0000-0000BF5C0000}"/>
    <cellStyle name="Normal 26 4 3 3" xfId="23845" xr:uid="{00000000-0005-0000-0000-0000C05C0000}"/>
    <cellStyle name="Normal 26 4 4" xfId="5247" xr:uid="{00000000-0005-0000-0000-0000C15C0000}"/>
    <cellStyle name="Normal 26 5" xfId="1858" xr:uid="{00000000-0005-0000-0000-0000C25C0000}"/>
    <cellStyle name="Normal 26 5 2" xfId="10101" xr:uid="{00000000-0005-0000-0000-0000C35C0000}"/>
    <cellStyle name="Normal 26 5 2 2" xfId="16023" xr:uid="{00000000-0005-0000-0000-0000C45C0000}"/>
    <cellStyle name="Normal 26 5 2 2 2" xfId="28651" xr:uid="{00000000-0005-0000-0000-0000C55C0000}"/>
    <cellStyle name="Normal 26 5 2 3" xfId="23620" xr:uid="{00000000-0005-0000-0000-0000C65C0000}"/>
    <cellStyle name="Normal 26 5 3" xfId="5248" xr:uid="{00000000-0005-0000-0000-0000C75C0000}"/>
    <cellStyle name="Normal 26 6" xfId="1843" xr:uid="{00000000-0005-0000-0000-0000C85C0000}"/>
    <cellStyle name="Normal 26 6 2" xfId="10975" xr:uid="{00000000-0005-0000-0000-0000C95C0000}"/>
    <cellStyle name="Normal 26 6 3" xfId="5249" xr:uid="{00000000-0005-0000-0000-0000CA5C0000}"/>
    <cellStyle name="Normal 26 7" xfId="5250" xr:uid="{00000000-0005-0000-0000-0000CB5C0000}"/>
    <cellStyle name="Normal 26 8" xfId="5251" xr:uid="{00000000-0005-0000-0000-0000CC5C0000}"/>
    <cellStyle name="Normal 26 9" xfId="5252" xr:uid="{00000000-0005-0000-0000-0000CD5C0000}"/>
    <cellStyle name="Normal 27" xfId="307" xr:uid="{00000000-0005-0000-0000-0000CE5C0000}"/>
    <cellStyle name="Normal 27 2" xfId="638" xr:uid="{00000000-0005-0000-0000-0000CF5C0000}"/>
    <cellStyle name="Normal 27 2 2" xfId="1861" xr:uid="{00000000-0005-0000-0000-0000D05C0000}"/>
    <cellStyle name="Normal 27 2 2 2" xfId="1862" xr:uid="{00000000-0005-0000-0000-0000D15C0000}"/>
    <cellStyle name="Normal 27 2 2 2 2" xfId="1863" xr:uid="{00000000-0005-0000-0000-0000D25C0000}"/>
    <cellStyle name="Normal 27 2 2 2 2 2" xfId="16634" xr:uid="{00000000-0005-0000-0000-0000D35C0000}"/>
    <cellStyle name="Normal 27 2 2 2 2 2 2" xfId="29169" xr:uid="{00000000-0005-0000-0000-0000D45C0000}"/>
    <cellStyle name="Normal 27 2 2 2 2 3" xfId="24077" xr:uid="{00000000-0005-0000-0000-0000D55C0000}"/>
    <cellStyle name="Normal 27 2 2 2 2 4" xfId="11295" xr:uid="{00000000-0005-0000-0000-0000D65C0000}"/>
    <cellStyle name="Normal 27 2 2 2 3" xfId="16538" xr:uid="{00000000-0005-0000-0000-0000D75C0000}"/>
    <cellStyle name="Normal 27 2 2 2 3 2" xfId="29077" xr:uid="{00000000-0005-0000-0000-0000D85C0000}"/>
    <cellStyle name="Normal 27 2 2 2 4" xfId="23985" xr:uid="{00000000-0005-0000-0000-0000D95C0000}"/>
    <cellStyle name="Normal 27 2 2 2 5" xfId="11135" xr:uid="{00000000-0005-0000-0000-0000DA5C0000}"/>
    <cellStyle name="Normal 27 2 2 3" xfId="1864" xr:uid="{00000000-0005-0000-0000-0000DB5C0000}"/>
    <cellStyle name="Normal 27 2 2 3 2" xfId="16447" xr:uid="{00000000-0005-0000-0000-0000DC5C0000}"/>
    <cellStyle name="Normal 27 2 2 3 2 2" xfId="28987" xr:uid="{00000000-0005-0000-0000-0000DD5C0000}"/>
    <cellStyle name="Normal 27 2 2 3 3" xfId="23897" xr:uid="{00000000-0005-0000-0000-0000DE5C0000}"/>
    <cellStyle name="Normal 27 2 2 3 4" xfId="10993" xr:uid="{00000000-0005-0000-0000-0000DF5C0000}"/>
    <cellStyle name="Normal 27 2 2 4" xfId="11298" xr:uid="{00000000-0005-0000-0000-0000E05C0000}"/>
    <cellStyle name="Normal 27 2 2 4 2" xfId="16637" xr:uid="{00000000-0005-0000-0000-0000E15C0000}"/>
    <cellStyle name="Normal 27 2 2 4 2 2" xfId="29172" xr:uid="{00000000-0005-0000-0000-0000E25C0000}"/>
    <cellStyle name="Normal 27 2 2 4 3" xfId="24079" xr:uid="{00000000-0005-0000-0000-0000E35C0000}"/>
    <cellStyle name="Normal 27 2 2 5" xfId="10531" xr:uid="{00000000-0005-0000-0000-0000E45C0000}"/>
    <cellStyle name="Normal 27 2 3" xfId="1865" xr:uid="{00000000-0005-0000-0000-0000E55C0000}"/>
    <cellStyle name="Normal 27 2 3 2" xfId="1866" xr:uid="{00000000-0005-0000-0000-0000E65C0000}"/>
    <cellStyle name="Normal 27 2 3 2 2" xfId="16596" xr:uid="{00000000-0005-0000-0000-0000E75C0000}"/>
    <cellStyle name="Normal 27 2 3 2 2 2" xfId="29135" xr:uid="{00000000-0005-0000-0000-0000E85C0000}"/>
    <cellStyle name="Normal 27 2 3 2 3" xfId="24043" xr:uid="{00000000-0005-0000-0000-0000E95C0000}"/>
    <cellStyle name="Normal 27 2 3 2 4" xfId="11236" xr:uid="{00000000-0005-0000-0000-0000EA5C0000}"/>
    <cellStyle name="Normal 27 2 3 3" xfId="16359" xr:uid="{00000000-0005-0000-0000-0000EB5C0000}"/>
    <cellStyle name="Normal 27 2 3 3 2" xfId="28901" xr:uid="{00000000-0005-0000-0000-0000EC5C0000}"/>
    <cellStyle name="Normal 27 2 3 4" xfId="18228" xr:uid="{00000000-0005-0000-0000-0000ED5C0000}"/>
    <cellStyle name="Normal 27 2 3 5" xfId="23819" xr:uid="{00000000-0005-0000-0000-0000EE5C0000}"/>
    <cellStyle name="Normal 27 2 3 6" xfId="10853" xr:uid="{00000000-0005-0000-0000-0000EF5C0000}"/>
    <cellStyle name="Normal 27 2 4" xfId="1867" xr:uid="{00000000-0005-0000-0000-0000F05C0000}"/>
    <cellStyle name="Normal 27 2 4 2" xfId="16575" xr:uid="{00000000-0005-0000-0000-0000F15C0000}"/>
    <cellStyle name="Normal 27 2 4 2 2" xfId="29114" xr:uid="{00000000-0005-0000-0000-0000F25C0000}"/>
    <cellStyle name="Normal 27 2 4 3" xfId="24020" xr:uid="{00000000-0005-0000-0000-0000F35C0000}"/>
    <cellStyle name="Normal 27 2 4 4" xfId="11194" xr:uid="{00000000-0005-0000-0000-0000F45C0000}"/>
    <cellStyle name="Normal 27 2 5" xfId="1860" xr:uid="{00000000-0005-0000-0000-0000F55C0000}"/>
    <cellStyle name="Normal 27 2 5 2" xfId="16668" xr:uid="{00000000-0005-0000-0000-0000F65C0000}"/>
    <cellStyle name="Normal 27 2 5 2 2" xfId="29203" xr:uid="{00000000-0005-0000-0000-0000F75C0000}"/>
    <cellStyle name="Normal 27 2 5 3" xfId="24111" xr:uid="{00000000-0005-0000-0000-0000F85C0000}"/>
    <cellStyle name="Normal 27 2 5 4" xfId="11343" xr:uid="{00000000-0005-0000-0000-0000F95C0000}"/>
    <cellStyle name="Normal 27 2 6" xfId="5254" xr:uid="{00000000-0005-0000-0000-0000FA5C0000}"/>
    <cellStyle name="Normal 27 2 7" xfId="37729" xr:uid="{00000000-0005-0000-0000-0000FB5C0000}"/>
    <cellStyle name="Normal 27 2 8" xfId="38008" xr:uid="{00000000-0005-0000-0000-0000FC5C0000}"/>
    <cellStyle name="Normal 27 3" xfId="1868" xr:uid="{00000000-0005-0000-0000-0000FD5C0000}"/>
    <cellStyle name="Normal 27 3 2" xfId="1869" xr:uid="{00000000-0005-0000-0000-0000FE5C0000}"/>
    <cellStyle name="Normal 27 3 2 2" xfId="1870" xr:uid="{00000000-0005-0000-0000-0000FF5C0000}"/>
    <cellStyle name="Normal 27 3 2 2 2" xfId="15976" xr:uid="{00000000-0005-0000-0000-0000005D0000}"/>
    <cellStyle name="Normal 27 3 2 2 2 2" xfId="28612" xr:uid="{00000000-0005-0000-0000-0000015D0000}"/>
    <cellStyle name="Normal 27 3 2 2 3" xfId="23579" xr:uid="{00000000-0005-0000-0000-0000025D0000}"/>
    <cellStyle name="Normal 27 3 2 2 4" xfId="9926" xr:uid="{00000000-0005-0000-0000-0000035D0000}"/>
    <cellStyle name="Normal 27 3 2 3" xfId="16520" xr:uid="{00000000-0005-0000-0000-0000045D0000}"/>
    <cellStyle name="Normal 27 3 2 3 2" xfId="29060" xr:uid="{00000000-0005-0000-0000-0000055D0000}"/>
    <cellStyle name="Normal 27 3 2 4" xfId="23970" xr:uid="{00000000-0005-0000-0000-0000065D0000}"/>
    <cellStyle name="Normal 27 3 2 5" xfId="11110" xr:uid="{00000000-0005-0000-0000-0000075D0000}"/>
    <cellStyle name="Normal 27 3 3" xfId="1871" xr:uid="{00000000-0005-0000-0000-0000085D0000}"/>
    <cellStyle name="Normal 27 3 3 2" xfId="16026" xr:uid="{00000000-0005-0000-0000-0000095D0000}"/>
    <cellStyle name="Normal 27 3 3 2 2" xfId="28654" xr:uid="{00000000-0005-0000-0000-00000A5D0000}"/>
    <cellStyle name="Normal 27 3 3 3" xfId="23623" xr:uid="{00000000-0005-0000-0000-00000B5D0000}"/>
    <cellStyle name="Normal 27 3 3 4" xfId="10106" xr:uid="{00000000-0005-0000-0000-00000C5D0000}"/>
    <cellStyle name="Normal 27 3 4" xfId="10477" xr:uid="{00000000-0005-0000-0000-00000D5D0000}"/>
    <cellStyle name="Normal 27 3 4 2" xfId="16151" xr:uid="{00000000-0005-0000-0000-00000E5D0000}"/>
    <cellStyle name="Normal 27 3 4 2 2" xfId="28773" xr:uid="{00000000-0005-0000-0000-00000F5D0000}"/>
    <cellStyle name="Normal 27 3 4 3" xfId="23728" xr:uid="{00000000-0005-0000-0000-0000105D0000}"/>
    <cellStyle name="Normal 27 3 5" xfId="18686" xr:uid="{00000000-0005-0000-0000-0000115D0000}"/>
    <cellStyle name="Normal 27 3 6" xfId="5253" xr:uid="{00000000-0005-0000-0000-0000125D0000}"/>
    <cellStyle name="Normal 27 4" xfId="1872" xr:uid="{00000000-0005-0000-0000-0000135D0000}"/>
    <cellStyle name="Normal 27 4 2" xfId="1873" xr:uid="{00000000-0005-0000-0000-0000145D0000}"/>
    <cellStyle name="Normal 27 4 2 2" xfId="16404" xr:uid="{00000000-0005-0000-0000-0000155D0000}"/>
    <cellStyle name="Normal 27 4 2 2 2" xfId="28946" xr:uid="{00000000-0005-0000-0000-0000165D0000}"/>
    <cellStyle name="Normal 27 4 2 3" xfId="23856" xr:uid="{00000000-0005-0000-0000-0000175D0000}"/>
    <cellStyle name="Normal 27 4 2 4" xfId="10922" xr:uid="{00000000-0005-0000-0000-0000185D0000}"/>
    <cellStyle name="Normal 27 4 3" xfId="10811" xr:uid="{00000000-0005-0000-0000-0000195D0000}"/>
    <cellStyle name="Normal 27 4 3 2" xfId="16333" xr:uid="{00000000-0005-0000-0000-00001A5D0000}"/>
    <cellStyle name="Normal 27 4 3 2 2" xfId="28875" xr:uid="{00000000-0005-0000-0000-00001B5D0000}"/>
    <cellStyle name="Normal 27 4 3 3" xfId="23796" xr:uid="{00000000-0005-0000-0000-00001C5D0000}"/>
    <cellStyle name="Normal 27 4 4" xfId="18227" xr:uid="{00000000-0005-0000-0000-00001D5D0000}"/>
    <cellStyle name="Normal 27 4 5" xfId="9764" xr:uid="{00000000-0005-0000-0000-00001E5D0000}"/>
    <cellStyle name="Normal 27 5" xfId="1874" xr:uid="{00000000-0005-0000-0000-00001F5D0000}"/>
    <cellStyle name="Normal 27 5 2" xfId="16477" xr:uid="{00000000-0005-0000-0000-0000205D0000}"/>
    <cellStyle name="Normal 27 5 2 2" xfId="29017" xr:uid="{00000000-0005-0000-0000-0000215D0000}"/>
    <cellStyle name="Normal 27 5 3" xfId="23926" xr:uid="{00000000-0005-0000-0000-0000225D0000}"/>
    <cellStyle name="Normal 27 5 4" xfId="11038" xr:uid="{00000000-0005-0000-0000-0000235D0000}"/>
    <cellStyle name="Normal 27 6" xfId="1859" xr:uid="{00000000-0005-0000-0000-0000245D0000}"/>
    <cellStyle name="Normal 27 6 2" xfId="10953" xr:uid="{00000000-0005-0000-0000-0000255D0000}"/>
    <cellStyle name="Normal 27 7" xfId="10812" xr:uid="{00000000-0005-0000-0000-0000265D0000}"/>
    <cellStyle name="Normal 27 7 2" xfId="16334" xr:uid="{00000000-0005-0000-0000-0000275D0000}"/>
    <cellStyle name="Normal 27 7 2 2" xfId="28876" xr:uid="{00000000-0005-0000-0000-0000285D0000}"/>
    <cellStyle name="Normal 27 7 3" xfId="23797" xr:uid="{00000000-0005-0000-0000-0000295D0000}"/>
    <cellStyle name="Normal 27 8" xfId="2931" xr:uid="{00000000-0005-0000-0000-00002A5D0000}"/>
    <cellStyle name="Normal 28" xfId="308" xr:uid="{00000000-0005-0000-0000-00002B5D0000}"/>
    <cellStyle name="Normal 28 10" xfId="5256" xr:uid="{00000000-0005-0000-0000-00002C5D0000}"/>
    <cellStyle name="Normal 28 11" xfId="5257" xr:uid="{00000000-0005-0000-0000-00002D5D0000}"/>
    <cellStyle name="Normal 28 12" xfId="5258" xr:uid="{00000000-0005-0000-0000-00002E5D0000}"/>
    <cellStyle name="Normal 28 13" xfId="5259" xr:uid="{00000000-0005-0000-0000-00002F5D0000}"/>
    <cellStyle name="Normal 28 14" xfId="5260" xr:uid="{00000000-0005-0000-0000-0000305D0000}"/>
    <cellStyle name="Normal 28 15" xfId="5261" xr:uid="{00000000-0005-0000-0000-0000315D0000}"/>
    <cellStyle name="Normal 28 16" xfId="5262" xr:uid="{00000000-0005-0000-0000-0000325D0000}"/>
    <cellStyle name="Normal 28 17" xfId="5263" xr:uid="{00000000-0005-0000-0000-0000335D0000}"/>
    <cellStyle name="Normal 28 18" xfId="5264" xr:uid="{00000000-0005-0000-0000-0000345D0000}"/>
    <cellStyle name="Normal 28 19" xfId="5265" xr:uid="{00000000-0005-0000-0000-0000355D0000}"/>
    <cellStyle name="Normal 28 2" xfId="1876" xr:uid="{00000000-0005-0000-0000-0000365D0000}"/>
    <cellStyle name="Normal 28 2 2" xfId="1877" xr:uid="{00000000-0005-0000-0000-0000375D0000}"/>
    <cellStyle name="Normal 28 2 2 2" xfId="1878" xr:uid="{00000000-0005-0000-0000-0000385D0000}"/>
    <cellStyle name="Normal 28 2 2 2 2" xfId="1879" xr:uid="{00000000-0005-0000-0000-0000395D0000}"/>
    <cellStyle name="Normal 28 2 2 2 2 2" xfId="16193" xr:uid="{00000000-0005-0000-0000-00003A5D0000}"/>
    <cellStyle name="Normal 28 2 2 2 2 2 2" xfId="28815" xr:uid="{00000000-0005-0000-0000-00003B5D0000}"/>
    <cellStyle name="Normal 28 2 2 2 2 3" xfId="23760" xr:uid="{00000000-0005-0000-0000-00003C5D0000}"/>
    <cellStyle name="Normal 28 2 2 2 2 4" xfId="10595" xr:uid="{00000000-0005-0000-0000-00003D5D0000}"/>
    <cellStyle name="Normal 28 2 2 2 3" xfId="16628" xr:uid="{00000000-0005-0000-0000-00003E5D0000}"/>
    <cellStyle name="Normal 28 2 2 2 3 2" xfId="29164" xr:uid="{00000000-0005-0000-0000-00003F5D0000}"/>
    <cellStyle name="Normal 28 2 2 2 4" xfId="24072" xr:uid="{00000000-0005-0000-0000-0000405D0000}"/>
    <cellStyle name="Normal 28 2 2 2 5" xfId="11288" xr:uid="{00000000-0005-0000-0000-0000415D0000}"/>
    <cellStyle name="Normal 28 2 2 3" xfId="1880" xr:uid="{00000000-0005-0000-0000-0000425D0000}"/>
    <cellStyle name="Normal 28 2 2 3 2" xfId="16197" xr:uid="{00000000-0005-0000-0000-0000435D0000}"/>
    <cellStyle name="Normal 28 2 2 3 2 2" xfId="28819" xr:uid="{00000000-0005-0000-0000-0000445D0000}"/>
    <cellStyle name="Normal 28 2 2 3 3" xfId="23763" xr:uid="{00000000-0005-0000-0000-0000455D0000}"/>
    <cellStyle name="Normal 28 2 2 3 4" xfId="10601" xr:uid="{00000000-0005-0000-0000-0000465D0000}"/>
    <cellStyle name="Normal 28 2 2 4" xfId="11015" xr:uid="{00000000-0005-0000-0000-0000475D0000}"/>
    <cellStyle name="Normal 28 2 2 4 2" xfId="16460" xr:uid="{00000000-0005-0000-0000-0000485D0000}"/>
    <cellStyle name="Normal 28 2 2 4 2 2" xfId="29000" xr:uid="{00000000-0005-0000-0000-0000495D0000}"/>
    <cellStyle name="Normal 28 2 2 4 3" xfId="23910" xr:uid="{00000000-0005-0000-0000-00004A5D0000}"/>
    <cellStyle name="Normal 28 2 2 5" xfId="10532" xr:uid="{00000000-0005-0000-0000-00004B5D0000}"/>
    <cellStyle name="Normal 28 2 3" xfId="1881" xr:uid="{00000000-0005-0000-0000-00004C5D0000}"/>
    <cellStyle name="Normal 28 2 3 2" xfId="1882" xr:uid="{00000000-0005-0000-0000-00004D5D0000}"/>
    <cellStyle name="Normal 28 2 3 2 2" xfId="16369" xr:uid="{00000000-0005-0000-0000-00004E5D0000}"/>
    <cellStyle name="Normal 28 2 3 2 2 2" xfId="28911" xr:uid="{00000000-0005-0000-0000-00004F5D0000}"/>
    <cellStyle name="Normal 28 2 3 2 3" xfId="23827" xr:uid="{00000000-0005-0000-0000-0000505D0000}"/>
    <cellStyle name="Normal 28 2 3 2 4" xfId="10872" xr:uid="{00000000-0005-0000-0000-0000515D0000}"/>
    <cellStyle name="Normal 28 2 3 3" xfId="16506" xr:uid="{00000000-0005-0000-0000-0000525D0000}"/>
    <cellStyle name="Normal 28 2 3 3 2" xfId="29046" xr:uid="{00000000-0005-0000-0000-0000535D0000}"/>
    <cellStyle name="Normal 28 2 3 4" xfId="18230" xr:uid="{00000000-0005-0000-0000-0000545D0000}"/>
    <cellStyle name="Normal 28 2 3 5" xfId="23956" xr:uid="{00000000-0005-0000-0000-0000555D0000}"/>
    <cellStyle name="Normal 28 2 3 6" xfId="11075" xr:uid="{00000000-0005-0000-0000-0000565D0000}"/>
    <cellStyle name="Normal 28 2 4" xfId="1883" xr:uid="{00000000-0005-0000-0000-0000575D0000}"/>
    <cellStyle name="Normal 28 2 4 2" xfId="16018" xr:uid="{00000000-0005-0000-0000-0000585D0000}"/>
    <cellStyle name="Normal 28 2 4 2 2" xfId="28646" xr:uid="{00000000-0005-0000-0000-0000595D0000}"/>
    <cellStyle name="Normal 28 2 4 3" xfId="23615" xr:uid="{00000000-0005-0000-0000-00005A5D0000}"/>
    <cellStyle name="Normal 28 2 4 4" xfId="10084" xr:uid="{00000000-0005-0000-0000-00005B5D0000}"/>
    <cellStyle name="Normal 28 2 5" xfId="10072" xr:uid="{00000000-0005-0000-0000-00005C5D0000}"/>
    <cellStyle name="Normal 28 2 5 2" xfId="16012" xr:uid="{00000000-0005-0000-0000-00005D5D0000}"/>
    <cellStyle name="Normal 28 2 5 2 2" xfId="28640" xr:uid="{00000000-0005-0000-0000-00005E5D0000}"/>
    <cellStyle name="Normal 28 2 5 3" xfId="23609" xr:uid="{00000000-0005-0000-0000-00005F5D0000}"/>
    <cellStyle name="Normal 28 2 6" xfId="5266" xr:uid="{00000000-0005-0000-0000-0000605D0000}"/>
    <cellStyle name="Normal 28 20" xfId="5255" xr:uid="{00000000-0005-0000-0000-0000615D0000}"/>
    <cellStyle name="Normal 28 20 2" xfId="18687" xr:uid="{00000000-0005-0000-0000-0000625D0000}"/>
    <cellStyle name="Normal 28 21" xfId="9765" xr:uid="{00000000-0005-0000-0000-0000635D0000}"/>
    <cellStyle name="Normal 28 21 2" xfId="18229" xr:uid="{00000000-0005-0000-0000-0000645D0000}"/>
    <cellStyle name="Normal 28 22" xfId="11285" xr:uid="{00000000-0005-0000-0000-0000655D0000}"/>
    <cellStyle name="Normal 28 22 2" xfId="16625" xr:uid="{00000000-0005-0000-0000-0000665D0000}"/>
    <cellStyle name="Normal 28 22 2 2" xfId="29161" xr:uid="{00000000-0005-0000-0000-0000675D0000}"/>
    <cellStyle name="Normal 28 22 3" xfId="24069" xr:uid="{00000000-0005-0000-0000-0000685D0000}"/>
    <cellStyle name="Normal 28 23" xfId="2932" xr:uid="{00000000-0005-0000-0000-0000695D0000}"/>
    <cellStyle name="Normal 28 3" xfId="1884" xr:uid="{00000000-0005-0000-0000-00006A5D0000}"/>
    <cellStyle name="Normal 28 3 2" xfId="1885" xr:uid="{00000000-0005-0000-0000-00006B5D0000}"/>
    <cellStyle name="Normal 28 3 2 2" xfId="1886" xr:uid="{00000000-0005-0000-0000-00006C5D0000}"/>
    <cellStyle name="Normal 28 3 2 2 2" xfId="16389" xr:uid="{00000000-0005-0000-0000-00006D5D0000}"/>
    <cellStyle name="Normal 28 3 2 2 2 2" xfId="28931" xr:uid="{00000000-0005-0000-0000-00006E5D0000}"/>
    <cellStyle name="Normal 28 3 2 2 3" xfId="23843" xr:uid="{00000000-0005-0000-0000-00006F5D0000}"/>
    <cellStyle name="Normal 28 3 2 2 4" xfId="10904" xr:uid="{00000000-0005-0000-0000-0000705D0000}"/>
    <cellStyle name="Normal 28 3 2 3" xfId="16479" xr:uid="{00000000-0005-0000-0000-0000715D0000}"/>
    <cellStyle name="Normal 28 3 2 3 2" xfId="29019" xr:uid="{00000000-0005-0000-0000-0000725D0000}"/>
    <cellStyle name="Normal 28 3 2 4" xfId="23928" xr:uid="{00000000-0005-0000-0000-0000735D0000}"/>
    <cellStyle name="Normal 28 3 2 5" xfId="11040" xr:uid="{00000000-0005-0000-0000-0000745D0000}"/>
    <cellStyle name="Normal 28 3 3" xfId="1887" xr:uid="{00000000-0005-0000-0000-0000755D0000}"/>
    <cellStyle name="Normal 28 3 3 2" xfId="16546" xr:uid="{00000000-0005-0000-0000-0000765D0000}"/>
    <cellStyle name="Normal 28 3 3 2 2" xfId="29085" xr:uid="{00000000-0005-0000-0000-0000775D0000}"/>
    <cellStyle name="Normal 28 3 3 3" xfId="23993" xr:uid="{00000000-0005-0000-0000-0000785D0000}"/>
    <cellStyle name="Normal 28 3 3 4" xfId="11145" xr:uid="{00000000-0005-0000-0000-0000795D0000}"/>
    <cellStyle name="Normal 28 3 4" xfId="10819" xr:uid="{00000000-0005-0000-0000-00007A5D0000}"/>
    <cellStyle name="Normal 28 3 4 2" xfId="16339" xr:uid="{00000000-0005-0000-0000-00007B5D0000}"/>
    <cellStyle name="Normal 28 3 4 2 2" xfId="28881" xr:uid="{00000000-0005-0000-0000-00007C5D0000}"/>
    <cellStyle name="Normal 28 3 4 3" xfId="23802" xr:uid="{00000000-0005-0000-0000-00007D5D0000}"/>
    <cellStyle name="Normal 28 3 5" xfId="5267" xr:uid="{00000000-0005-0000-0000-00007E5D0000}"/>
    <cellStyle name="Normal 28 4" xfId="1888" xr:uid="{00000000-0005-0000-0000-00007F5D0000}"/>
    <cellStyle name="Normal 28 4 2" xfId="1889" xr:uid="{00000000-0005-0000-0000-0000805D0000}"/>
    <cellStyle name="Normal 28 4 2 2" xfId="16654" xr:uid="{00000000-0005-0000-0000-0000815D0000}"/>
    <cellStyle name="Normal 28 4 2 2 2" xfId="29189" xr:uid="{00000000-0005-0000-0000-0000825D0000}"/>
    <cellStyle name="Normal 28 4 2 3" xfId="24096" xr:uid="{00000000-0005-0000-0000-0000835D0000}"/>
    <cellStyle name="Normal 28 4 2 4" xfId="11326" xr:uid="{00000000-0005-0000-0000-0000845D0000}"/>
    <cellStyle name="Normal 28 4 3" xfId="11284" xr:uid="{00000000-0005-0000-0000-0000855D0000}"/>
    <cellStyle name="Normal 28 4 3 2" xfId="16624" xr:uid="{00000000-0005-0000-0000-0000865D0000}"/>
    <cellStyle name="Normal 28 4 3 2 2" xfId="29160" xr:uid="{00000000-0005-0000-0000-0000875D0000}"/>
    <cellStyle name="Normal 28 4 3 3" xfId="24068" xr:uid="{00000000-0005-0000-0000-0000885D0000}"/>
    <cellStyle name="Normal 28 4 4" xfId="5268" xr:uid="{00000000-0005-0000-0000-0000895D0000}"/>
    <cellStyle name="Normal 28 5" xfId="1890" xr:uid="{00000000-0005-0000-0000-00008A5D0000}"/>
    <cellStyle name="Normal 28 5 2" xfId="10513" xr:uid="{00000000-0005-0000-0000-00008B5D0000}"/>
    <cellStyle name="Normal 28 5 2 2" xfId="16171" xr:uid="{00000000-0005-0000-0000-00008C5D0000}"/>
    <cellStyle name="Normal 28 5 2 2 2" xfId="28793" xr:uid="{00000000-0005-0000-0000-00008D5D0000}"/>
    <cellStyle name="Normal 28 5 2 3" xfId="23744" xr:uid="{00000000-0005-0000-0000-00008E5D0000}"/>
    <cellStyle name="Normal 28 5 3" xfId="5269" xr:uid="{00000000-0005-0000-0000-00008F5D0000}"/>
    <cellStyle name="Normal 28 6" xfId="1875" xr:uid="{00000000-0005-0000-0000-0000905D0000}"/>
    <cellStyle name="Normal 28 6 2" xfId="5270" xr:uid="{00000000-0005-0000-0000-0000915D0000}"/>
    <cellStyle name="Normal 28 7" xfId="5271" xr:uid="{00000000-0005-0000-0000-0000925D0000}"/>
    <cellStyle name="Normal 28 8" xfId="5272" xr:uid="{00000000-0005-0000-0000-0000935D0000}"/>
    <cellStyle name="Normal 28 9" xfId="5273" xr:uid="{00000000-0005-0000-0000-0000945D0000}"/>
    <cellStyle name="Normal 281" xfId="37299" xr:uid="{00000000-0005-0000-0000-0000955D0000}"/>
    <cellStyle name="Normal 282" xfId="37302" xr:uid="{00000000-0005-0000-0000-0000965D0000}"/>
    <cellStyle name="Normal 283" xfId="37301" xr:uid="{00000000-0005-0000-0000-0000975D0000}"/>
    <cellStyle name="Normal 29" xfId="309" xr:uid="{00000000-0005-0000-0000-0000985D0000}"/>
    <cellStyle name="Normal 29 2" xfId="639" xr:uid="{00000000-0005-0000-0000-0000995D0000}"/>
    <cellStyle name="Normal 29 2 2" xfId="10533" xr:uid="{00000000-0005-0000-0000-00009A5D0000}"/>
    <cellStyle name="Normal 29 2 3" xfId="11305" xr:uid="{00000000-0005-0000-0000-00009B5D0000}"/>
    <cellStyle name="Normal 29 2 4" xfId="5274" xr:uid="{00000000-0005-0000-0000-00009C5D0000}"/>
    <cellStyle name="Normal 29 2 5" xfId="37730" xr:uid="{00000000-0005-0000-0000-00009D5D0000}"/>
    <cellStyle name="Normal 29 2 6" xfId="38009" xr:uid="{00000000-0005-0000-0000-00009E5D0000}"/>
    <cellStyle name="Normal 29 3" xfId="1891" xr:uid="{00000000-0005-0000-0000-00009F5D0000}"/>
    <cellStyle name="Normal 29 3 2" xfId="9766" xr:uid="{00000000-0005-0000-0000-0000A05D0000}"/>
    <cellStyle name="Normal 29 4" xfId="10023" xr:uid="{00000000-0005-0000-0000-0000A15D0000}"/>
    <cellStyle name="Normal 29 4 2" xfId="18231" xr:uid="{00000000-0005-0000-0000-0000A25D0000}"/>
    <cellStyle name="Normal 29 5" xfId="2933" xr:uid="{00000000-0005-0000-0000-0000A35D0000}"/>
    <cellStyle name="Normal 3" xfId="8" xr:uid="{00000000-0005-0000-0000-0000A45D0000}"/>
    <cellStyle name="Normal 3 10" xfId="824" xr:uid="{00000000-0005-0000-0000-0000A55D0000}"/>
    <cellStyle name="Normal 3 10 10" xfId="34839" xr:uid="{00000000-0005-0000-0000-0000A65D0000}"/>
    <cellStyle name="Normal 3 10 11" xfId="5275" xr:uid="{00000000-0005-0000-0000-0000A75D0000}"/>
    <cellStyle name="Normal 3 10 2" xfId="8299" xr:uid="{00000000-0005-0000-0000-0000A85D0000}"/>
    <cellStyle name="Normal 3 10 2 2" xfId="14788" xr:uid="{00000000-0005-0000-0000-0000A95D0000}"/>
    <cellStyle name="Normal 3 10 2 2 2" xfId="20502" xr:uid="{00000000-0005-0000-0000-0000AA5D0000}"/>
    <cellStyle name="Normal 3 10 2 2 3" xfId="33755" xr:uid="{00000000-0005-0000-0000-0000AB5D0000}"/>
    <cellStyle name="Normal 3 10 2 2 4" xfId="36542" xr:uid="{00000000-0005-0000-0000-0000AC5D0000}"/>
    <cellStyle name="Normal 3 10 2 3" xfId="20203" xr:uid="{00000000-0005-0000-0000-0000AD5D0000}"/>
    <cellStyle name="Normal 3 10 2 3 2" xfId="33460" xr:uid="{00000000-0005-0000-0000-0000AE5D0000}"/>
    <cellStyle name="Normal 3 10 2 3 3" xfId="36248" xr:uid="{00000000-0005-0000-0000-0000AF5D0000}"/>
    <cellStyle name="Normal 3 10 2 4" xfId="19567" xr:uid="{00000000-0005-0000-0000-0000B05D0000}"/>
    <cellStyle name="Normal 3 10 2 5" xfId="32682" xr:uid="{00000000-0005-0000-0000-0000B15D0000}"/>
    <cellStyle name="Normal 3 10 2 6" xfId="35693" xr:uid="{00000000-0005-0000-0000-0000B25D0000}"/>
    <cellStyle name="Normal 3 10 3" xfId="9223" xr:uid="{00000000-0005-0000-0000-0000B35D0000}"/>
    <cellStyle name="Normal 3 10 3 2" xfId="15630" xr:uid="{00000000-0005-0000-0000-0000B45D0000}"/>
    <cellStyle name="Normal 3 10 3 2 2" xfId="28278" xr:uid="{00000000-0005-0000-0000-0000B55D0000}"/>
    <cellStyle name="Normal 3 10 3 3" xfId="20355" xr:uid="{00000000-0005-0000-0000-0000B65D0000}"/>
    <cellStyle name="Normal 3 10 3 4" xfId="33609" xr:uid="{00000000-0005-0000-0000-0000B75D0000}"/>
    <cellStyle name="Normal 3 10 3 5" xfId="36396" xr:uid="{00000000-0005-0000-0000-0000B85D0000}"/>
    <cellStyle name="Normal 3 10 4" xfId="10746" xr:uid="{00000000-0005-0000-0000-0000B95D0000}"/>
    <cellStyle name="Normal 3 10 4 2" xfId="16291" xr:uid="{00000000-0005-0000-0000-0000BA5D0000}"/>
    <cellStyle name="Normal 3 10 4 2 2" xfId="28863" xr:uid="{00000000-0005-0000-0000-0000BB5D0000}"/>
    <cellStyle name="Normal 3 10 4 3" xfId="20047" xr:uid="{00000000-0005-0000-0000-0000BC5D0000}"/>
    <cellStyle name="Normal 3 10 4 4" xfId="33311" xr:uid="{00000000-0005-0000-0000-0000BD5D0000}"/>
    <cellStyle name="Normal 3 10 4 5" xfId="36103" xr:uid="{00000000-0005-0000-0000-0000BE5D0000}"/>
    <cellStyle name="Normal 3 10 5" xfId="11259" xr:uid="{00000000-0005-0000-0000-0000BF5D0000}"/>
    <cellStyle name="Normal 3 10 6" xfId="7300" xr:uid="{00000000-0005-0000-0000-0000C05D0000}"/>
    <cellStyle name="Normal 3 10 6 2" xfId="13826" xr:uid="{00000000-0005-0000-0000-0000C15D0000}"/>
    <cellStyle name="Normal 3 10 6 2 2" xfId="26557" xr:uid="{00000000-0005-0000-0000-0000C25D0000}"/>
    <cellStyle name="Normal 3 10 6 3" xfId="22028" xr:uid="{00000000-0005-0000-0000-0000C35D0000}"/>
    <cellStyle name="Normal 3 10 7" xfId="12686" xr:uid="{00000000-0005-0000-0000-0000C45D0000}"/>
    <cellStyle name="Normal 3 10 7 2" xfId="25432" xr:uid="{00000000-0005-0000-0000-0000C55D0000}"/>
    <cellStyle name="Normal 3 10 8" xfId="18232" xr:uid="{00000000-0005-0000-0000-0000C65D0000}"/>
    <cellStyle name="Normal 3 10 9" xfId="31548" xr:uid="{00000000-0005-0000-0000-0000C75D0000}"/>
    <cellStyle name="Normal 3 11" xfId="819" xr:uid="{00000000-0005-0000-0000-0000C85D0000}"/>
    <cellStyle name="Normal 3 11 10" xfId="5276" xr:uid="{00000000-0005-0000-0000-0000C95D0000}"/>
    <cellStyle name="Normal 3 11 2" xfId="8300" xr:uid="{00000000-0005-0000-0000-0000CA5D0000}"/>
    <cellStyle name="Normal 3 11 2 2" xfId="14789" xr:uid="{00000000-0005-0000-0000-0000CB5D0000}"/>
    <cellStyle name="Normal 3 11 2 2 2" xfId="20526" xr:uid="{00000000-0005-0000-0000-0000CC5D0000}"/>
    <cellStyle name="Normal 3 11 2 2 3" xfId="33779" xr:uid="{00000000-0005-0000-0000-0000CD5D0000}"/>
    <cellStyle name="Normal 3 11 2 2 4" xfId="36566" xr:uid="{00000000-0005-0000-0000-0000CE5D0000}"/>
    <cellStyle name="Normal 3 11 2 3" xfId="20229" xr:uid="{00000000-0005-0000-0000-0000CF5D0000}"/>
    <cellStyle name="Normal 3 11 2 3 2" xfId="33485" xr:uid="{00000000-0005-0000-0000-0000D05D0000}"/>
    <cellStyle name="Normal 3 11 2 3 3" xfId="36272" xr:uid="{00000000-0005-0000-0000-0000D15D0000}"/>
    <cellStyle name="Normal 3 11 2 4" xfId="19568" xr:uid="{00000000-0005-0000-0000-0000D25D0000}"/>
    <cellStyle name="Normal 3 11 2 5" xfId="32683" xr:uid="{00000000-0005-0000-0000-0000D35D0000}"/>
    <cellStyle name="Normal 3 11 2 6" xfId="35694" xr:uid="{00000000-0005-0000-0000-0000D45D0000}"/>
    <cellStyle name="Normal 3 11 3" xfId="9224" xr:uid="{00000000-0005-0000-0000-0000D55D0000}"/>
    <cellStyle name="Normal 3 11 3 2" xfId="15631" xr:uid="{00000000-0005-0000-0000-0000D65D0000}"/>
    <cellStyle name="Normal 3 11 3 2 2" xfId="28279" xr:uid="{00000000-0005-0000-0000-0000D75D0000}"/>
    <cellStyle name="Normal 3 11 3 3" xfId="20379" xr:uid="{00000000-0005-0000-0000-0000D85D0000}"/>
    <cellStyle name="Normal 3 11 3 4" xfId="33633" xr:uid="{00000000-0005-0000-0000-0000D95D0000}"/>
    <cellStyle name="Normal 3 11 3 5" xfId="36420" xr:uid="{00000000-0005-0000-0000-0000DA5D0000}"/>
    <cellStyle name="Normal 3 11 4" xfId="10787" xr:uid="{00000000-0005-0000-0000-0000DB5D0000}"/>
    <cellStyle name="Normal 3 11 4 2" xfId="16316" xr:uid="{00000000-0005-0000-0000-0000DC5D0000}"/>
    <cellStyle name="Normal 3 11 4 2 2" xfId="28865" xr:uid="{00000000-0005-0000-0000-0000DD5D0000}"/>
    <cellStyle name="Normal 3 11 4 3" xfId="20080" xr:uid="{00000000-0005-0000-0000-0000DE5D0000}"/>
    <cellStyle name="Normal 3 11 4 4" xfId="33338" xr:uid="{00000000-0005-0000-0000-0000DF5D0000}"/>
    <cellStyle name="Normal 3 11 4 5" xfId="36126" xr:uid="{00000000-0005-0000-0000-0000E05D0000}"/>
    <cellStyle name="Normal 3 11 5" xfId="7301" xr:uid="{00000000-0005-0000-0000-0000E15D0000}"/>
    <cellStyle name="Normal 3 11 5 2" xfId="13827" xr:uid="{00000000-0005-0000-0000-0000E25D0000}"/>
    <cellStyle name="Normal 3 11 5 2 2" xfId="26558" xr:uid="{00000000-0005-0000-0000-0000E35D0000}"/>
    <cellStyle name="Normal 3 11 5 3" xfId="22029" xr:uid="{00000000-0005-0000-0000-0000E45D0000}"/>
    <cellStyle name="Normal 3 11 6" xfId="12687" xr:uid="{00000000-0005-0000-0000-0000E55D0000}"/>
    <cellStyle name="Normal 3 11 6 2" xfId="25433" xr:uid="{00000000-0005-0000-0000-0000E65D0000}"/>
    <cellStyle name="Normal 3 11 7" xfId="18233" xr:uid="{00000000-0005-0000-0000-0000E75D0000}"/>
    <cellStyle name="Normal 3 11 8" xfId="31549" xr:uid="{00000000-0005-0000-0000-0000E85D0000}"/>
    <cellStyle name="Normal 3 11 9" xfId="34840" xr:uid="{00000000-0005-0000-0000-0000E95D0000}"/>
    <cellStyle name="Normal 3 12" xfId="1225" xr:uid="{00000000-0005-0000-0000-0000EA5D0000}"/>
    <cellStyle name="Normal 3 12 2" xfId="8301" xr:uid="{00000000-0005-0000-0000-0000EB5D0000}"/>
    <cellStyle name="Normal 3 12 2 2" xfId="14790" xr:uid="{00000000-0005-0000-0000-0000EC5D0000}"/>
    <cellStyle name="Normal 3 12 2 2 2" xfId="27467" xr:uid="{00000000-0005-0000-0000-0000ED5D0000}"/>
    <cellStyle name="Normal 3 12 2 3" xfId="19569" xr:uid="{00000000-0005-0000-0000-0000EE5D0000}"/>
    <cellStyle name="Normal 3 12 2 4" xfId="32684" xr:uid="{00000000-0005-0000-0000-0000EF5D0000}"/>
    <cellStyle name="Normal 3 12 2 5" xfId="35695" xr:uid="{00000000-0005-0000-0000-0000F05D0000}"/>
    <cellStyle name="Normal 3 12 3" xfId="9225" xr:uid="{00000000-0005-0000-0000-0000F15D0000}"/>
    <cellStyle name="Normal 3 12 3 2" xfId="15632" xr:uid="{00000000-0005-0000-0000-0000F25D0000}"/>
    <cellStyle name="Normal 3 12 3 2 2" xfId="28280" xr:uid="{00000000-0005-0000-0000-0000F35D0000}"/>
    <cellStyle name="Normal 3 12 3 3" xfId="23227" xr:uid="{00000000-0005-0000-0000-0000F45D0000}"/>
    <cellStyle name="Normal 3 12 4" xfId="7302" xr:uid="{00000000-0005-0000-0000-0000F55D0000}"/>
    <cellStyle name="Normal 3 12 4 2" xfId="13828" xr:uid="{00000000-0005-0000-0000-0000F65D0000}"/>
    <cellStyle name="Normal 3 12 4 2 2" xfId="26559" xr:uid="{00000000-0005-0000-0000-0000F75D0000}"/>
    <cellStyle name="Normal 3 12 4 3" xfId="22030" xr:uid="{00000000-0005-0000-0000-0000F85D0000}"/>
    <cellStyle name="Normal 3 12 5" xfId="12688" xr:uid="{00000000-0005-0000-0000-0000F95D0000}"/>
    <cellStyle name="Normal 3 12 5 2" xfId="25434" xr:uid="{00000000-0005-0000-0000-0000FA5D0000}"/>
    <cellStyle name="Normal 3 12 6" xfId="18234" xr:uid="{00000000-0005-0000-0000-0000FB5D0000}"/>
    <cellStyle name="Normal 3 12 7" xfId="31550" xr:uid="{00000000-0005-0000-0000-0000FC5D0000}"/>
    <cellStyle name="Normal 3 12 8" xfId="34841" xr:uid="{00000000-0005-0000-0000-0000FD5D0000}"/>
    <cellStyle name="Normal 3 12 9" xfId="5277" xr:uid="{00000000-0005-0000-0000-0000FE5D0000}"/>
    <cellStyle name="Normal 3 13" xfId="1232" xr:uid="{00000000-0005-0000-0000-0000FF5D0000}"/>
    <cellStyle name="Normal 3 13 2" xfId="8302" xr:uid="{00000000-0005-0000-0000-0000005E0000}"/>
    <cellStyle name="Normal 3 13 2 2" xfId="14791" xr:uid="{00000000-0005-0000-0000-0000015E0000}"/>
    <cellStyle name="Normal 3 13 2 2 2" xfId="27468" xr:uid="{00000000-0005-0000-0000-0000025E0000}"/>
    <cellStyle name="Normal 3 13 2 3" xfId="19570" xr:uid="{00000000-0005-0000-0000-0000035E0000}"/>
    <cellStyle name="Normal 3 13 2 4" xfId="32685" xr:uid="{00000000-0005-0000-0000-0000045E0000}"/>
    <cellStyle name="Normal 3 13 2 5" xfId="35696" xr:uid="{00000000-0005-0000-0000-0000055E0000}"/>
    <cellStyle name="Normal 3 13 3" xfId="9226" xr:uid="{00000000-0005-0000-0000-0000065E0000}"/>
    <cellStyle name="Normal 3 13 3 2" xfId="15633" xr:uid="{00000000-0005-0000-0000-0000075E0000}"/>
    <cellStyle name="Normal 3 13 3 2 2" xfId="28281" xr:uid="{00000000-0005-0000-0000-0000085E0000}"/>
    <cellStyle name="Normal 3 13 3 3" xfId="23228" xr:uid="{00000000-0005-0000-0000-0000095E0000}"/>
    <cellStyle name="Normal 3 13 4" xfId="7303" xr:uid="{00000000-0005-0000-0000-00000A5E0000}"/>
    <cellStyle name="Normal 3 13 4 2" xfId="13829" xr:uid="{00000000-0005-0000-0000-00000B5E0000}"/>
    <cellStyle name="Normal 3 13 4 2 2" xfId="26560" xr:uid="{00000000-0005-0000-0000-00000C5E0000}"/>
    <cellStyle name="Normal 3 13 4 3" xfId="22031" xr:uid="{00000000-0005-0000-0000-00000D5E0000}"/>
    <cellStyle name="Normal 3 13 5" xfId="12689" xr:uid="{00000000-0005-0000-0000-00000E5E0000}"/>
    <cellStyle name="Normal 3 13 5 2" xfId="25435" xr:uid="{00000000-0005-0000-0000-00000F5E0000}"/>
    <cellStyle name="Normal 3 13 6" xfId="18235" xr:uid="{00000000-0005-0000-0000-0000105E0000}"/>
    <cellStyle name="Normal 3 13 7" xfId="31551" xr:uid="{00000000-0005-0000-0000-0000115E0000}"/>
    <cellStyle name="Normal 3 13 8" xfId="34842" xr:uid="{00000000-0005-0000-0000-0000125E0000}"/>
    <cellStyle name="Normal 3 13 9" xfId="5278" xr:uid="{00000000-0005-0000-0000-0000135E0000}"/>
    <cellStyle name="Normal 3 14" xfId="5279" xr:uid="{00000000-0005-0000-0000-0000145E0000}"/>
    <cellStyle name="Normal 3 14 2" xfId="8303" xr:uid="{00000000-0005-0000-0000-0000155E0000}"/>
    <cellStyle name="Normal 3 14 2 2" xfId="14792" xr:uid="{00000000-0005-0000-0000-0000165E0000}"/>
    <cellStyle name="Normal 3 14 2 2 2" xfId="27469" xr:uid="{00000000-0005-0000-0000-0000175E0000}"/>
    <cellStyle name="Normal 3 14 2 3" xfId="19571" xr:uid="{00000000-0005-0000-0000-0000185E0000}"/>
    <cellStyle name="Normal 3 14 2 4" xfId="32686" xr:uid="{00000000-0005-0000-0000-0000195E0000}"/>
    <cellStyle name="Normal 3 14 2 5" xfId="35697" xr:uid="{00000000-0005-0000-0000-00001A5E0000}"/>
    <cellStyle name="Normal 3 14 3" xfId="9227" xr:uid="{00000000-0005-0000-0000-00001B5E0000}"/>
    <cellStyle name="Normal 3 14 3 2" xfId="15634" xr:uid="{00000000-0005-0000-0000-00001C5E0000}"/>
    <cellStyle name="Normal 3 14 3 2 2" xfId="28282" xr:uid="{00000000-0005-0000-0000-00001D5E0000}"/>
    <cellStyle name="Normal 3 14 3 3" xfId="23229" xr:uid="{00000000-0005-0000-0000-00001E5E0000}"/>
    <cellStyle name="Normal 3 14 4" xfId="7304" xr:uid="{00000000-0005-0000-0000-00001F5E0000}"/>
    <cellStyle name="Normal 3 14 4 2" xfId="13830" xr:uid="{00000000-0005-0000-0000-0000205E0000}"/>
    <cellStyle name="Normal 3 14 4 2 2" xfId="26561" xr:uid="{00000000-0005-0000-0000-0000215E0000}"/>
    <cellStyle name="Normal 3 14 4 3" xfId="22032" xr:uid="{00000000-0005-0000-0000-0000225E0000}"/>
    <cellStyle name="Normal 3 14 5" xfId="12690" xr:uid="{00000000-0005-0000-0000-0000235E0000}"/>
    <cellStyle name="Normal 3 14 5 2" xfId="25436" xr:uid="{00000000-0005-0000-0000-0000245E0000}"/>
    <cellStyle name="Normal 3 14 6" xfId="18236" xr:uid="{00000000-0005-0000-0000-0000255E0000}"/>
    <cellStyle name="Normal 3 14 7" xfId="31552" xr:uid="{00000000-0005-0000-0000-0000265E0000}"/>
    <cellStyle name="Normal 3 14 8" xfId="34843" xr:uid="{00000000-0005-0000-0000-0000275E0000}"/>
    <cellStyle name="Normal 3 14 9" xfId="38102" xr:uid="{00000000-0005-0000-0000-0000285E0000}"/>
    <cellStyle name="Normal 3 15" xfId="5280" xr:uid="{00000000-0005-0000-0000-0000295E0000}"/>
    <cellStyle name="Normal 3 15 2" xfId="8304" xr:uid="{00000000-0005-0000-0000-00002A5E0000}"/>
    <cellStyle name="Normal 3 15 2 2" xfId="14793" xr:uid="{00000000-0005-0000-0000-00002B5E0000}"/>
    <cellStyle name="Normal 3 15 2 2 2" xfId="27470" xr:uid="{00000000-0005-0000-0000-00002C5E0000}"/>
    <cellStyle name="Normal 3 15 2 3" xfId="19572" xr:uid="{00000000-0005-0000-0000-00002D5E0000}"/>
    <cellStyle name="Normal 3 15 2 4" xfId="32687" xr:uid="{00000000-0005-0000-0000-00002E5E0000}"/>
    <cellStyle name="Normal 3 15 2 5" xfId="35698" xr:uid="{00000000-0005-0000-0000-00002F5E0000}"/>
    <cellStyle name="Normal 3 15 3" xfId="9228" xr:uid="{00000000-0005-0000-0000-0000305E0000}"/>
    <cellStyle name="Normal 3 15 3 2" xfId="15635" xr:uid="{00000000-0005-0000-0000-0000315E0000}"/>
    <cellStyle name="Normal 3 15 3 2 2" xfId="28283" xr:uid="{00000000-0005-0000-0000-0000325E0000}"/>
    <cellStyle name="Normal 3 15 3 3" xfId="23230" xr:uid="{00000000-0005-0000-0000-0000335E0000}"/>
    <cellStyle name="Normal 3 15 4" xfId="7305" xr:uid="{00000000-0005-0000-0000-0000345E0000}"/>
    <cellStyle name="Normal 3 15 4 2" xfId="13831" xr:uid="{00000000-0005-0000-0000-0000355E0000}"/>
    <cellStyle name="Normal 3 15 4 2 2" xfId="26562" xr:uid="{00000000-0005-0000-0000-0000365E0000}"/>
    <cellStyle name="Normal 3 15 4 3" xfId="22033" xr:uid="{00000000-0005-0000-0000-0000375E0000}"/>
    <cellStyle name="Normal 3 15 5" xfId="12691" xr:uid="{00000000-0005-0000-0000-0000385E0000}"/>
    <cellStyle name="Normal 3 15 5 2" xfId="25437" xr:uid="{00000000-0005-0000-0000-0000395E0000}"/>
    <cellStyle name="Normal 3 15 6" xfId="18237" xr:uid="{00000000-0005-0000-0000-00003A5E0000}"/>
    <cellStyle name="Normal 3 15 7" xfId="31553" xr:uid="{00000000-0005-0000-0000-00003B5E0000}"/>
    <cellStyle name="Normal 3 15 8" xfId="34844" xr:uid="{00000000-0005-0000-0000-00003C5E0000}"/>
    <cellStyle name="Normal 3 15 9" xfId="38104" xr:uid="{00000000-0005-0000-0000-00003D5E0000}"/>
    <cellStyle name="Normal 3 16" xfId="5281" xr:uid="{00000000-0005-0000-0000-00003E5E0000}"/>
    <cellStyle name="Normal 3 16 2" xfId="8305" xr:uid="{00000000-0005-0000-0000-00003F5E0000}"/>
    <cellStyle name="Normal 3 16 2 2" xfId="14794" xr:uid="{00000000-0005-0000-0000-0000405E0000}"/>
    <cellStyle name="Normal 3 16 2 2 2" xfId="27471" xr:uid="{00000000-0005-0000-0000-0000415E0000}"/>
    <cellStyle name="Normal 3 16 2 3" xfId="19573" xr:uid="{00000000-0005-0000-0000-0000425E0000}"/>
    <cellStyle name="Normal 3 16 2 4" xfId="32688" xr:uid="{00000000-0005-0000-0000-0000435E0000}"/>
    <cellStyle name="Normal 3 16 2 5" xfId="35699" xr:uid="{00000000-0005-0000-0000-0000445E0000}"/>
    <cellStyle name="Normal 3 16 3" xfId="9229" xr:uid="{00000000-0005-0000-0000-0000455E0000}"/>
    <cellStyle name="Normal 3 16 3 2" xfId="15636" xr:uid="{00000000-0005-0000-0000-0000465E0000}"/>
    <cellStyle name="Normal 3 16 3 2 2" xfId="28284" xr:uid="{00000000-0005-0000-0000-0000475E0000}"/>
    <cellStyle name="Normal 3 16 3 3" xfId="23231" xr:uid="{00000000-0005-0000-0000-0000485E0000}"/>
    <cellStyle name="Normal 3 16 4" xfId="7306" xr:uid="{00000000-0005-0000-0000-0000495E0000}"/>
    <cellStyle name="Normal 3 16 4 2" xfId="13832" xr:uid="{00000000-0005-0000-0000-00004A5E0000}"/>
    <cellStyle name="Normal 3 16 4 2 2" xfId="26563" xr:uid="{00000000-0005-0000-0000-00004B5E0000}"/>
    <cellStyle name="Normal 3 16 4 3" xfId="22034" xr:uid="{00000000-0005-0000-0000-00004C5E0000}"/>
    <cellStyle name="Normal 3 16 5" xfId="12692" xr:uid="{00000000-0005-0000-0000-00004D5E0000}"/>
    <cellStyle name="Normal 3 16 5 2" xfId="25438" xr:uid="{00000000-0005-0000-0000-00004E5E0000}"/>
    <cellStyle name="Normal 3 16 6" xfId="18238" xr:uid="{00000000-0005-0000-0000-00004F5E0000}"/>
    <cellStyle name="Normal 3 16 7" xfId="31554" xr:uid="{00000000-0005-0000-0000-0000505E0000}"/>
    <cellStyle name="Normal 3 16 8" xfId="34845" xr:uid="{00000000-0005-0000-0000-0000515E0000}"/>
    <cellStyle name="Normal 3 17" xfId="5282" xr:uid="{00000000-0005-0000-0000-0000525E0000}"/>
    <cellStyle name="Normal 3 17 2" xfId="8306" xr:uid="{00000000-0005-0000-0000-0000535E0000}"/>
    <cellStyle name="Normal 3 17 2 2" xfId="14795" xr:uid="{00000000-0005-0000-0000-0000545E0000}"/>
    <cellStyle name="Normal 3 17 2 2 2" xfId="27472" xr:uid="{00000000-0005-0000-0000-0000555E0000}"/>
    <cellStyle name="Normal 3 17 2 3" xfId="19574" xr:uid="{00000000-0005-0000-0000-0000565E0000}"/>
    <cellStyle name="Normal 3 17 2 4" xfId="32689" xr:uid="{00000000-0005-0000-0000-0000575E0000}"/>
    <cellStyle name="Normal 3 17 2 5" xfId="35700" xr:uid="{00000000-0005-0000-0000-0000585E0000}"/>
    <cellStyle name="Normal 3 17 3" xfId="9230" xr:uid="{00000000-0005-0000-0000-0000595E0000}"/>
    <cellStyle name="Normal 3 17 3 2" xfId="15637" xr:uid="{00000000-0005-0000-0000-00005A5E0000}"/>
    <cellStyle name="Normal 3 17 3 2 2" xfId="28285" xr:uid="{00000000-0005-0000-0000-00005B5E0000}"/>
    <cellStyle name="Normal 3 17 3 3" xfId="23232" xr:uid="{00000000-0005-0000-0000-00005C5E0000}"/>
    <cellStyle name="Normal 3 17 4" xfId="7307" xr:uid="{00000000-0005-0000-0000-00005D5E0000}"/>
    <cellStyle name="Normal 3 17 4 2" xfId="13833" xr:uid="{00000000-0005-0000-0000-00005E5E0000}"/>
    <cellStyle name="Normal 3 17 4 2 2" xfId="26564" xr:uid="{00000000-0005-0000-0000-00005F5E0000}"/>
    <cellStyle name="Normal 3 17 4 3" xfId="22035" xr:uid="{00000000-0005-0000-0000-0000605E0000}"/>
    <cellStyle name="Normal 3 17 5" xfId="12693" xr:uid="{00000000-0005-0000-0000-0000615E0000}"/>
    <cellStyle name="Normal 3 17 5 2" xfId="25439" xr:uid="{00000000-0005-0000-0000-0000625E0000}"/>
    <cellStyle name="Normal 3 17 6" xfId="18239" xr:uid="{00000000-0005-0000-0000-0000635E0000}"/>
    <cellStyle name="Normal 3 17 7" xfId="31555" xr:uid="{00000000-0005-0000-0000-0000645E0000}"/>
    <cellStyle name="Normal 3 17 8" xfId="34846" xr:uid="{00000000-0005-0000-0000-0000655E0000}"/>
    <cellStyle name="Normal 3 18" xfId="5283" xr:uid="{00000000-0005-0000-0000-0000665E0000}"/>
    <cellStyle name="Normal 3 18 2" xfId="8307" xr:uid="{00000000-0005-0000-0000-0000675E0000}"/>
    <cellStyle name="Normal 3 18 2 2" xfId="14796" xr:uid="{00000000-0005-0000-0000-0000685E0000}"/>
    <cellStyle name="Normal 3 18 2 2 2" xfId="27473" xr:uid="{00000000-0005-0000-0000-0000695E0000}"/>
    <cellStyle name="Normal 3 18 2 3" xfId="19575" xr:uid="{00000000-0005-0000-0000-00006A5E0000}"/>
    <cellStyle name="Normal 3 18 2 4" xfId="32690" xr:uid="{00000000-0005-0000-0000-00006B5E0000}"/>
    <cellStyle name="Normal 3 18 2 5" xfId="35701" xr:uid="{00000000-0005-0000-0000-00006C5E0000}"/>
    <cellStyle name="Normal 3 18 3" xfId="9231" xr:uid="{00000000-0005-0000-0000-00006D5E0000}"/>
    <cellStyle name="Normal 3 18 3 2" xfId="15638" xr:uid="{00000000-0005-0000-0000-00006E5E0000}"/>
    <cellStyle name="Normal 3 18 3 2 2" xfId="28286" xr:uid="{00000000-0005-0000-0000-00006F5E0000}"/>
    <cellStyle name="Normal 3 18 3 3" xfId="23233" xr:uid="{00000000-0005-0000-0000-0000705E0000}"/>
    <cellStyle name="Normal 3 18 4" xfId="7308" xr:uid="{00000000-0005-0000-0000-0000715E0000}"/>
    <cellStyle name="Normal 3 18 4 2" xfId="13834" xr:uid="{00000000-0005-0000-0000-0000725E0000}"/>
    <cellStyle name="Normal 3 18 4 2 2" xfId="26565" xr:uid="{00000000-0005-0000-0000-0000735E0000}"/>
    <cellStyle name="Normal 3 18 4 3" xfId="22036" xr:uid="{00000000-0005-0000-0000-0000745E0000}"/>
    <cellStyle name="Normal 3 18 5" xfId="12694" xr:uid="{00000000-0005-0000-0000-0000755E0000}"/>
    <cellStyle name="Normal 3 18 5 2" xfId="25440" xr:uid="{00000000-0005-0000-0000-0000765E0000}"/>
    <cellStyle name="Normal 3 18 6" xfId="18240" xr:uid="{00000000-0005-0000-0000-0000775E0000}"/>
    <cellStyle name="Normal 3 18 7" xfId="31556" xr:uid="{00000000-0005-0000-0000-0000785E0000}"/>
    <cellStyle name="Normal 3 18 8" xfId="34847" xr:uid="{00000000-0005-0000-0000-0000795E0000}"/>
    <cellStyle name="Normal 3 19" xfId="5284" xr:uid="{00000000-0005-0000-0000-00007A5E0000}"/>
    <cellStyle name="Normal 3 19 2" xfId="8308" xr:uid="{00000000-0005-0000-0000-00007B5E0000}"/>
    <cellStyle name="Normal 3 19 2 2" xfId="14797" xr:uid="{00000000-0005-0000-0000-00007C5E0000}"/>
    <cellStyle name="Normal 3 19 2 2 2" xfId="27474" xr:uid="{00000000-0005-0000-0000-00007D5E0000}"/>
    <cellStyle name="Normal 3 19 2 3" xfId="19576" xr:uid="{00000000-0005-0000-0000-00007E5E0000}"/>
    <cellStyle name="Normal 3 19 2 4" xfId="32691" xr:uid="{00000000-0005-0000-0000-00007F5E0000}"/>
    <cellStyle name="Normal 3 19 2 5" xfId="35702" xr:uid="{00000000-0005-0000-0000-0000805E0000}"/>
    <cellStyle name="Normal 3 19 3" xfId="9232" xr:uid="{00000000-0005-0000-0000-0000815E0000}"/>
    <cellStyle name="Normal 3 19 3 2" xfId="15639" xr:uid="{00000000-0005-0000-0000-0000825E0000}"/>
    <cellStyle name="Normal 3 19 3 2 2" xfId="28287" xr:uid="{00000000-0005-0000-0000-0000835E0000}"/>
    <cellStyle name="Normal 3 19 3 3" xfId="23234" xr:uid="{00000000-0005-0000-0000-0000845E0000}"/>
    <cellStyle name="Normal 3 19 4" xfId="7309" xr:uid="{00000000-0005-0000-0000-0000855E0000}"/>
    <cellStyle name="Normal 3 19 4 2" xfId="13835" xr:uid="{00000000-0005-0000-0000-0000865E0000}"/>
    <cellStyle name="Normal 3 19 4 2 2" xfId="26566" xr:uid="{00000000-0005-0000-0000-0000875E0000}"/>
    <cellStyle name="Normal 3 19 4 3" xfId="22037" xr:uid="{00000000-0005-0000-0000-0000885E0000}"/>
    <cellStyle name="Normal 3 19 5" xfId="12695" xr:uid="{00000000-0005-0000-0000-0000895E0000}"/>
    <cellStyle name="Normal 3 19 5 2" xfId="25441" xr:uid="{00000000-0005-0000-0000-00008A5E0000}"/>
    <cellStyle name="Normal 3 19 6" xfId="18241" xr:uid="{00000000-0005-0000-0000-00008B5E0000}"/>
    <cellStyle name="Normal 3 19 7" xfId="31557" xr:uid="{00000000-0005-0000-0000-00008C5E0000}"/>
    <cellStyle name="Normal 3 19 8" xfId="34848" xr:uid="{00000000-0005-0000-0000-00008D5E0000}"/>
    <cellStyle name="Normal 3 2" xfId="23" xr:uid="{00000000-0005-0000-0000-00008E5E0000}"/>
    <cellStyle name="Normal 3 2 10" xfId="5285" xr:uid="{00000000-0005-0000-0000-00008F5E0000}"/>
    <cellStyle name="Normal 3 2 11" xfId="5286" xr:uid="{00000000-0005-0000-0000-0000905E0000}"/>
    <cellStyle name="Normal 3 2 12" xfId="5287" xr:uid="{00000000-0005-0000-0000-0000915E0000}"/>
    <cellStyle name="Normal 3 2 13" xfId="5288" xr:uid="{00000000-0005-0000-0000-0000925E0000}"/>
    <cellStyle name="Normal 3 2 14" xfId="5289" xr:uid="{00000000-0005-0000-0000-0000935E0000}"/>
    <cellStyle name="Normal 3 2 15" xfId="5290" xr:uid="{00000000-0005-0000-0000-0000945E0000}"/>
    <cellStyle name="Normal 3 2 16" xfId="5291" xr:uid="{00000000-0005-0000-0000-0000955E0000}"/>
    <cellStyle name="Normal 3 2 17" xfId="5292" xr:uid="{00000000-0005-0000-0000-0000965E0000}"/>
    <cellStyle name="Normal 3 2 18" xfId="5293" xr:uid="{00000000-0005-0000-0000-0000975E0000}"/>
    <cellStyle name="Normal 3 2 19" xfId="5294" xr:uid="{00000000-0005-0000-0000-0000985E0000}"/>
    <cellStyle name="Normal 3 2 2" xfId="311" xr:uid="{00000000-0005-0000-0000-0000995E0000}"/>
    <cellStyle name="Normal 3 2 2 10" xfId="5296" xr:uid="{00000000-0005-0000-0000-00009A5E0000}"/>
    <cellStyle name="Normal 3 2 2 11" xfId="5297" xr:uid="{00000000-0005-0000-0000-00009B5E0000}"/>
    <cellStyle name="Normal 3 2 2 12" xfId="5298" xr:uid="{00000000-0005-0000-0000-00009C5E0000}"/>
    <cellStyle name="Normal 3 2 2 13" xfId="5299" xr:uid="{00000000-0005-0000-0000-00009D5E0000}"/>
    <cellStyle name="Normal 3 2 2 14" xfId="5300" xr:uid="{00000000-0005-0000-0000-00009E5E0000}"/>
    <cellStyle name="Normal 3 2 2 15" xfId="5301" xr:uid="{00000000-0005-0000-0000-00009F5E0000}"/>
    <cellStyle name="Normal 3 2 2 16" xfId="5302" xr:uid="{00000000-0005-0000-0000-0000A05E0000}"/>
    <cellStyle name="Normal 3 2 2 17" xfId="5303" xr:uid="{00000000-0005-0000-0000-0000A15E0000}"/>
    <cellStyle name="Normal 3 2 2 18" xfId="5304" xr:uid="{00000000-0005-0000-0000-0000A25E0000}"/>
    <cellStyle name="Normal 3 2 2 19" xfId="5305" xr:uid="{00000000-0005-0000-0000-0000A35E0000}"/>
    <cellStyle name="Normal 3 2 2 2" xfId="1124" xr:uid="{00000000-0005-0000-0000-0000A45E0000}"/>
    <cellStyle name="Normal 3 2 2 2 2" xfId="10127" xr:uid="{00000000-0005-0000-0000-0000A55E0000}"/>
    <cellStyle name="Normal 3 2 2 20" xfId="5306" xr:uid="{00000000-0005-0000-0000-0000A65E0000}"/>
    <cellStyle name="Normal 3 2 2 21" xfId="5295" xr:uid="{00000000-0005-0000-0000-0000A75E0000}"/>
    <cellStyle name="Normal 3 2 2 21 2" xfId="18724" xr:uid="{00000000-0005-0000-0000-0000A85E0000}"/>
    <cellStyle name="Normal 3 2 2 22" xfId="9990" xr:uid="{00000000-0005-0000-0000-0000A95E0000}"/>
    <cellStyle name="Normal 3 2 2 22 2" xfId="18242" xr:uid="{00000000-0005-0000-0000-0000AA5E0000}"/>
    <cellStyle name="Normal 3 2 2 3" xfId="1278" xr:uid="{00000000-0005-0000-0000-0000AB5E0000}"/>
    <cellStyle name="Normal 3 2 2 3 2" xfId="10297" xr:uid="{00000000-0005-0000-0000-0000AC5E0000}"/>
    <cellStyle name="Normal 3 2 2 3 3" xfId="5307" xr:uid="{00000000-0005-0000-0000-0000AD5E0000}"/>
    <cellStyle name="Normal 3 2 2 4" xfId="5308" xr:uid="{00000000-0005-0000-0000-0000AE5E0000}"/>
    <cellStyle name="Normal 3 2 2 5" xfId="5309" xr:uid="{00000000-0005-0000-0000-0000AF5E0000}"/>
    <cellStyle name="Normal 3 2 2 6" xfId="5310" xr:uid="{00000000-0005-0000-0000-0000B05E0000}"/>
    <cellStyle name="Normal 3 2 2 7" xfId="5311" xr:uid="{00000000-0005-0000-0000-0000B15E0000}"/>
    <cellStyle name="Normal 3 2 2 8" xfId="5312" xr:uid="{00000000-0005-0000-0000-0000B25E0000}"/>
    <cellStyle name="Normal 3 2 2 9" xfId="5313" xr:uid="{00000000-0005-0000-0000-0000B35E0000}"/>
    <cellStyle name="Normal 3 2 20" xfId="5314" xr:uid="{00000000-0005-0000-0000-0000B45E0000}"/>
    <cellStyle name="Normal 3 2 21" xfId="5315" xr:uid="{00000000-0005-0000-0000-0000B55E0000}"/>
    <cellStyle name="Normal 3 2 22" xfId="37200" xr:uid="{00000000-0005-0000-0000-0000B65E0000}"/>
    <cellStyle name="Normal 3 2 3" xfId="569" xr:uid="{00000000-0005-0000-0000-0000B75E0000}"/>
    <cellStyle name="Normal 3 2 3 2" xfId="5317" xr:uid="{00000000-0005-0000-0000-0000B85E0000}"/>
    <cellStyle name="Normal 3 2 3 3" xfId="5316" xr:uid="{00000000-0005-0000-0000-0000B95E0000}"/>
    <cellStyle name="Normal 3 2 3 3 2" xfId="6238" xr:uid="{00000000-0005-0000-0000-0000BA5E0000}"/>
    <cellStyle name="Normal 3 2 3 3 3" xfId="18836" xr:uid="{00000000-0005-0000-0000-0000BB5E0000}"/>
    <cellStyle name="Normal 3 2 3 4" xfId="10500" xr:uid="{00000000-0005-0000-0000-0000BC5E0000}"/>
    <cellStyle name="Normal 3 2 3 4 2" xfId="18243" xr:uid="{00000000-0005-0000-0000-0000BD5E0000}"/>
    <cellStyle name="Normal 3 2 3 5" xfId="2935" xr:uid="{00000000-0005-0000-0000-0000BE5E0000}"/>
    <cellStyle name="Normal 3 2 3 6" xfId="37348" xr:uid="{00000000-0005-0000-0000-0000BF5E0000}"/>
    <cellStyle name="Normal 3 2 4" xfId="788" xr:uid="{00000000-0005-0000-0000-0000C05E0000}"/>
    <cellStyle name="Normal 3 2 4 10" xfId="5319" xr:uid="{00000000-0005-0000-0000-0000C15E0000}"/>
    <cellStyle name="Normal 3 2 4 10 2" xfId="8310" xr:uid="{00000000-0005-0000-0000-0000C25E0000}"/>
    <cellStyle name="Normal 3 2 4 10 2 2" xfId="14799" xr:uid="{00000000-0005-0000-0000-0000C35E0000}"/>
    <cellStyle name="Normal 3 2 4 10 2 2 2" xfId="27476" xr:uid="{00000000-0005-0000-0000-0000C45E0000}"/>
    <cellStyle name="Normal 3 2 4 10 2 3" xfId="19578" xr:uid="{00000000-0005-0000-0000-0000C55E0000}"/>
    <cellStyle name="Normal 3 2 4 10 2 4" xfId="32693" xr:uid="{00000000-0005-0000-0000-0000C65E0000}"/>
    <cellStyle name="Normal 3 2 4 10 2 5" xfId="35704" xr:uid="{00000000-0005-0000-0000-0000C75E0000}"/>
    <cellStyle name="Normal 3 2 4 10 3" xfId="9234" xr:uid="{00000000-0005-0000-0000-0000C85E0000}"/>
    <cellStyle name="Normal 3 2 4 10 3 2" xfId="15641" xr:uid="{00000000-0005-0000-0000-0000C95E0000}"/>
    <cellStyle name="Normal 3 2 4 10 3 2 2" xfId="28289" xr:uid="{00000000-0005-0000-0000-0000CA5E0000}"/>
    <cellStyle name="Normal 3 2 4 10 3 3" xfId="23236" xr:uid="{00000000-0005-0000-0000-0000CB5E0000}"/>
    <cellStyle name="Normal 3 2 4 10 4" xfId="7311" xr:uid="{00000000-0005-0000-0000-0000CC5E0000}"/>
    <cellStyle name="Normal 3 2 4 10 4 2" xfId="13837" xr:uid="{00000000-0005-0000-0000-0000CD5E0000}"/>
    <cellStyle name="Normal 3 2 4 10 4 2 2" xfId="26568" xr:uid="{00000000-0005-0000-0000-0000CE5E0000}"/>
    <cellStyle name="Normal 3 2 4 10 4 3" xfId="22039" xr:uid="{00000000-0005-0000-0000-0000CF5E0000}"/>
    <cellStyle name="Normal 3 2 4 10 5" xfId="12697" xr:uid="{00000000-0005-0000-0000-0000D05E0000}"/>
    <cellStyle name="Normal 3 2 4 10 5 2" xfId="25443" xr:uid="{00000000-0005-0000-0000-0000D15E0000}"/>
    <cellStyle name="Normal 3 2 4 10 6" xfId="18245" xr:uid="{00000000-0005-0000-0000-0000D25E0000}"/>
    <cellStyle name="Normal 3 2 4 10 7" xfId="31583" xr:uid="{00000000-0005-0000-0000-0000D35E0000}"/>
    <cellStyle name="Normal 3 2 4 10 8" xfId="34851" xr:uid="{00000000-0005-0000-0000-0000D45E0000}"/>
    <cellStyle name="Normal 3 2 4 11" xfId="5320" xr:uid="{00000000-0005-0000-0000-0000D55E0000}"/>
    <cellStyle name="Normal 3 2 4 11 2" xfId="8311" xr:uid="{00000000-0005-0000-0000-0000D65E0000}"/>
    <cellStyle name="Normal 3 2 4 11 2 2" xfId="14800" xr:uid="{00000000-0005-0000-0000-0000D75E0000}"/>
    <cellStyle name="Normal 3 2 4 11 2 2 2" xfId="27477" xr:uid="{00000000-0005-0000-0000-0000D85E0000}"/>
    <cellStyle name="Normal 3 2 4 11 2 3" xfId="19579" xr:uid="{00000000-0005-0000-0000-0000D95E0000}"/>
    <cellStyle name="Normal 3 2 4 11 2 4" xfId="32694" xr:uid="{00000000-0005-0000-0000-0000DA5E0000}"/>
    <cellStyle name="Normal 3 2 4 11 2 5" xfId="35705" xr:uid="{00000000-0005-0000-0000-0000DB5E0000}"/>
    <cellStyle name="Normal 3 2 4 11 3" xfId="9235" xr:uid="{00000000-0005-0000-0000-0000DC5E0000}"/>
    <cellStyle name="Normal 3 2 4 11 3 2" xfId="15642" xr:uid="{00000000-0005-0000-0000-0000DD5E0000}"/>
    <cellStyle name="Normal 3 2 4 11 3 2 2" xfId="28290" xr:uid="{00000000-0005-0000-0000-0000DE5E0000}"/>
    <cellStyle name="Normal 3 2 4 11 3 3" xfId="23237" xr:uid="{00000000-0005-0000-0000-0000DF5E0000}"/>
    <cellStyle name="Normal 3 2 4 11 4" xfId="7312" xr:uid="{00000000-0005-0000-0000-0000E05E0000}"/>
    <cellStyle name="Normal 3 2 4 11 4 2" xfId="13838" xr:uid="{00000000-0005-0000-0000-0000E15E0000}"/>
    <cellStyle name="Normal 3 2 4 11 4 2 2" xfId="26569" xr:uid="{00000000-0005-0000-0000-0000E25E0000}"/>
    <cellStyle name="Normal 3 2 4 11 4 3" xfId="22040" xr:uid="{00000000-0005-0000-0000-0000E35E0000}"/>
    <cellStyle name="Normal 3 2 4 11 5" xfId="12698" xr:uid="{00000000-0005-0000-0000-0000E45E0000}"/>
    <cellStyle name="Normal 3 2 4 11 5 2" xfId="25444" xr:uid="{00000000-0005-0000-0000-0000E55E0000}"/>
    <cellStyle name="Normal 3 2 4 11 6" xfId="18246" xr:uid="{00000000-0005-0000-0000-0000E65E0000}"/>
    <cellStyle name="Normal 3 2 4 11 7" xfId="31584" xr:uid="{00000000-0005-0000-0000-0000E75E0000}"/>
    <cellStyle name="Normal 3 2 4 11 8" xfId="34852" xr:uid="{00000000-0005-0000-0000-0000E85E0000}"/>
    <cellStyle name="Normal 3 2 4 12" xfId="5321" xr:uid="{00000000-0005-0000-0000-0000E95E0000}"/>
    <cellStyle name="Normal 3 2 4 12 2" xfId="8312" xr:uid="{00000000-0005-0000-0000-0000EA5E0000}"/>
    <cellStyle name="Normal 3 2 4 12 2 2" xfId="14801" xr:uid="{00000000-0005-0000-0000-0000EB5E0000}"/>
    <cellStyle name="Normal 3 2 4 12 2 2 2" xfId="27478" xr:uid="{00000000-0005-0000-0000-0000EC5E0000}"/>
    <cellStyle name="Normal 3 2 4 12 2 3" xfId="19580" xr:uid="{00000000-0005-0000-0000-0000ED5E0000}"/>
    <cellStyle name="Normal 3 2 4 12 2 4" xfId="32695" xr:uid="{00000000-0005-0000-0000-0000EE5E0000}"/>
    <cellStyle name="Normal 3 2 4 12 2 5" xfId="35706" xr:uid="{00000000-0005-0000-0000-0000EF5E0000}"/>
    <cellStyle name="Normal 3 2 4 12 3" xfId="9236" xr:uid="{00000000-0005-0000-0000-0000F05E0000}"/>
    <cellStyle name="Normal 3 2 4 12 3 2" xfId="15643" xr:uid="{00000000-0005-0000-0000-0000F15E0000}"/>
    <cellStyle name="Normal 3 2 4 12 3 2 2" xfId="28291" xr:uid="{00000000-0005-0000-0000-0000F25E0000}"/>
    <cellStyle name="Normal 3 2 4 12 3 3" xfId="23238" xr:uid="{00000000-0005-0000-0000-0000F35E0000}"/>
    <cellStyle name="Normal 3 2 4 12 4" xfId="7313" xr:uid="{00000000-0005-0000-0000-0000F45E0000}"/>
    <cellStyle name="Normal 3 2 4 12 4 2" xfId="13839" xr:uid="{00000000-0005-0000-0000-0000F55E0000}"/>
    <cellStyle name="Normal 3 2 4 12 4 2 2" xfId="26570" xr:uid="{00000000-0005-0000-0000-0000F65E0000}"/>
    <cellStyle name="Normal 3 2 4 12 4 3" xfId="22041" xr:uid="{00000000-0005-0000-0000-0000F75E0000}"/>
    <cellStyle name="Normal 3 2 4 12 5" xfId="12699" xr:uid="{00000000-0005-0000-0000-0000F85E0000}"/>
    <cellStyle name="Normal 3 2 4 12 5 2" xfId="25445" xr:uid="{00000000-0005-0000-0000-0000F95E0000}"/>
    <cellStyle name="Normal 3 2 4 12 6" xfId="18247" xr:uid="{00000000-0005-0000-0000-0000FA5E0000}"/>
    <cellStyle name="Normal 3 2 4 12 7" xfId="31585" xr:uid="{00000000-0005-0000-0000-0000FB5E0000}"/>
    <cellStyle name="Normal 3 2 4 12 8" xfId="34853" xr:uid="{00000000-0005-0000-0000-0000FC5E0000}"/>
    <cellStyle name="Normal 3 2 4 13" xfId="5322" xr:uid="{00000000-0005-0000-0000-0000FD5E0000}"/>
    <cellStyle name="Normal 3 2 4 13 2" xfId="8313" xr:uid="{00000000-0005-0000-0000-0000FE5E0000}"/>
    <cellStyle name="Normal 3 2 4 13 2 2" xfId="14802" xr:uid="{00000000-0005-0000-0000-0000FF5E0000}"/>
    <cellStyle name="Normal 3 2 4 13 2 2 2" xfId="27479" xr:uid="{00000000-0005-0000-0000-0000005F0000}"/>
    <cellStyle name="Normal 3 2 4 13 2 3" xfId="19581" xr:uid="{00000000-0005-0000-0000-0000015F0000}"/>
    <cellStyle name="Normal 3 2 4 13 2 4" xfId="32696" xr:uid="{00000000-0005-0000-0000-0000025F0000}"/>
    <cellStyle name="Normal 3 2 4 13 2 5" xfId="35707" xr:uid="{00000000-0005-0000-0000-0000035F0000}"/>
    <cellStyle name="Normal 3 2 4 13 3" xfId="9237" xr:uid="{00000000-0005-0000-0000-0000045F0000}"/>
    <cellStyle name="Normal 3 2 4 13 3 2" xfId="15644" xr:uid="{00000000-0005-0000-0000-0000055F0000}"/>
    <cellStyle name="Normal 3 2 4 13 3 2 2" xfId="28292" xr:uid="{00000000-0005-0000-0000-0000065F0000}"/>
    <cellStyle name="Normal 3 2 4 13 3 3" xfId="23239" xr:uid="{00000000-0005-0000-0000-0000075F0000}"/>
    <cellStyle name="Normal 3 2 4 13 4" xfId="7314" xr:uid="{00000000-0005-0000-0000-0000085F0000}"/>
    <cellStyle name="Normal 3 2 4 13 4 2" xfId="13840" xr:uid="{00000000-0005-0000-0000-0000095F0000}"/>
    <cellStyle name="Normal 3 2 4 13 4 2 2" xfId="26571" xr:uid="{00000000-0005-0000-0000-00000A5F0000}"/>
    <cellStyle name="Normal 3 2 4 13 4 3" xfId="22042" xr:uid="{00000000-0005-0000-0000-00000B5F0000}"/>
    <cellStyle name="Normal 3 2 4 13 5" xfId="12700" xr:uid="{00000000-0005-0000-0000-00000C5F0000}"/>
    <cellStyle name="Normal 3 2 4 13 5 2" xfId="25446" xr:uid="{00000000-0005-0000-0000-00000D5F0000}"/>
    <cellStyle name="Normal 3 2 4 13 6" xfId="18248" xr:uid="{00000000-0005-0000-0000-00000E5F0000}"/>
    <cellStyle name="Normal 3 2 4 13 7" xfId="31586" xr:uid="{00000000-0005-0000-0000-00000F5F0000}"/>
    <cellStyle name="Normal 3 2 4 13 8" xfId="34854" xr:uid="{00000000-0005-0000-0000-0000105F0000}"/>
    <cellStyle name="Normal 3 2 4 14" xfId="5323" xr:uid="{00000000-0005-0000-0000-0000115F0000}"/>
    <cellStyle name="Normal 3 2 4 14 2" xfId="8314" xr:uid="{00000000-0005-0000-0000-0000125F0000}"/>
    <cellStyle name="Normal 3 2 4 14 2 2" xfId="14803" xr:uid="{00000000-0005-0000-0000-0000135F0000}"/>
    <cellStyle name="Normal 3 2 4 14 2 2 2" xfId="27480" xr:uid="{00000000-0005-0000-0000-0000145F0000}"/>
    <cellStyle name="Normal 3 2 4 14 2 3" xfId="19582" xr:uid="{00000000-0005-0000-0000-0000155F0000}"/>
    <cellStyle name="Normal 3 2 4 14 2 4" xfId="32697" xr:uid="{00000000-0005-0000-0000-0000165F0000}"/>
    <cellStyle name="Normal 3 2 4 14 2 5" xfId="35708" xr:uid="{00000000-0005-0000-0000-0000175F0000}"/>
    <cellStyle name="Normal 3 2 4 14 3" xfId="9238" xr:uid="{00000000-0005-0000-0000-0000185F0000}"/>
    <cellStyle name="Normal 3 2 4 14 3 2" xfId="15645" xr:uid="{00000000-0005-0000-0000-0000195F0000}"/>
    <cellStyle name="Normal 3 2 4 14 3 2 2" xfId="28293" xr:uid="{00000000-0005-0000-0000-00001A5F0000}"/>
    <cellStyle name="Normal 3 2 4 14 3 3" xfId="23240" xr:uid="{00000000-0005-0000-0000-00001B5F0000}"/>
    <cellStyle name="Normal 3 2 4 14 4" xfId="7315" xr:uid="{00000000-0005-0000-0000-00001C5F0000}"/>
    <cellStyle name="Normal 3 2 4 14 4 2" xfId="13841" xr:uid="{00000000-0005-0000-0000-00001D5F0000}"/>
    <cellStyle name="Normal 3 2 4 14 4 2 2" xfId="26572" xr:uid="{00000000-0005-0000-0000-00001E5F0000}"/>
    <cellStyle name="Normal 3 2 4 14 4 3" xfId="22043" xr:uid="{00000000-0005-0000-0000-00001F5F0000}"/>
    <cellStyle name="Normal 3 2 4 14 5" xfId="12701" xr:uid="{00000000-0005-0000-0000-0000205F0000}"/>
    <cellStyle name="Normal 3 2 4 14 5 2" xfId="25447" xr:uid="{00000000-0005-0000-0000-0000215F0000}"/>
    <cellStyle name="Normal 3 2 4 14 6" xfId="18249" xr:uid="{00000000-0005-0000-0000-0000225F0000}"/>
    <cellStyle name="Normal 3 2 4 14 7" xfId="31587" xr:uid="{00000000-0005-0000-0000-0000235F0000}"/>
    <cellStyle name="Normal 3 2 4 14 8" xfId="34855" xr:uid="{00000000-0005-0000-0000-0000245F0000}"/>
    <cellStyle name="Normal 3 2 4 15" xfId="5324" xr:uid="{00000000-0005-0000-0000-0000255F0000}"/>
    <cellStyle name="Normal 3 2 4 15 2" xfId="8315" xr:uid="{00000000-0005-0000-0000-0000265F0000}"/>
    <cellStyle name="Normal 3 2 4 15 2 2" xfId="14804" xr:uid="{00000000-0005-0000-0000-0000275F0000}"/>
    <cellStyle name="Normal 3 2 4 15 2 2 2" xfId="27481" xr:uid="{00000000-0005-0000-0000-0000285F0000}"/>
    <cellStyle name="Normal 3 2 4 15 2 3" xfId="19583" xr:uid="{00000000-0005-0000-0000-0000295F0000}"/>
    <cellStyle name="Normal 3 2 4 15 2 4" xfId="32698" xr:uid="{00000000-0005-0000-0000-00002A5F0000}"/>
    <cellStyle name="Normal 3 2 4 15 2 5" xfId="35709" xr:uid="{00000000-0005-0000-0000-00002B5F0000}"/>
    <cellStyle name="Normal 3 2 4 15 3" xfId="9239" xr:uid="{00000000-0005-0000-0000-00002C5F0000}"/>
    <cellStyle name="Normal 3 2 4 15 3 2" xfId="15646" xr:uid="{00000000-0005-0000-0000-00002D5F0000}"/>
    <cellStyle name="Normal 3 2 4 15 3 2 2" xfId="28294" xr:uid="{00000000-0005-0000-0000-00002E5F0000}"/>
    <cellStyle name="Normal 3 2 4 15 3 3" xfId="23241" xr:uid="{00000000-0005-0000-0000-00002F5F0000}"/>
    <cellStyle name="Normal 3 2 4 15 4" xfId="7316" xr:uid="{00000000-0005-0000-0000-0000305F0000}"/>
    <cellStyle name="Normal 3 2 4 15 4 2" xfId="13842" xr:uid="{00000000-0005-0000-0000-0000315F0000}"/>
    <cellStyle name="Normal 3 2 4 15 4 2 2" xfId="26573" xr:uid="{00000000-0005-0000-0000-0000325F0000}"/>
    <cellStyle name="Normal 3 2 4 15 4 3" xfId="22044" xr:uid="{00000000-0005-0000-0000-0000335F0000}"/>
    <cellStyle name="Normal 3 2 4 15 5" xfId="12702" xr:uid="{00000000-0005-0000-0000-0000345F0000}"/>
    <cellStyle name="Normal 3 2 4 15 5 2" xfId="25448" xr:uid="{00000000-0005-0000-0000-0000355F0000}"/>
    <cellStyle name="Normal 3 2 4 15 6" xfId="18250" xr:uid="{00000000-0005-0000-0000-0000365F0000}"/>
    <cellStyle name="Normal 3 2 4 15 7" xfId="31588" xr:uid="{00000000-0005-0000-0000-0000375F0000}"/>
    <cellStyle name="Normal 3 2 4 15 8" xfId="34856" xr:uid="{00000000-0005-0000-0000-0000385F0000}"/>
    <cellStyle name="Normal 3 2 4 16" xfId="5325" xr:uid="{00000000-0005-0000-0000-0000395F0000}"/>
    <cellStyle name="Normal 3 2 4 16 2" xfId="8316" xr:uid="{00000000-0005-0000-0000-00003A5F0000}"/>
    <cellStyle name="Normal 3 2 4 16 2 2" xfId="14805" xr:uid="{00000000-0005-0000-0000-00003B5F0000}"/>
    <cellStyle name="Normal 3 2 4 16 2 2 2" xfId="27482" xr:uid="{00000000-0005-0000-0000-00003C5F0000}"/>
    <cellStyle name="Normal 3 2 4 16 2 3" xfId="19584" xr:uid="{00000000-0005-0000-0000-00003D5F0000}"/>
    <cellStyle name="Normal 3 2 4 16 2 4" xfId="32699" xr:uid="{00000000-0005-0000-0000-00003E5F0000}"/>
    <cellStyle name="Normal 3 2 4 16 2 5" xfId="35710" xr:uid="{00000000-0005-0000-0000-00003F5F0000}"/>
    <cellStyle name="Normal 3 2 4 16 3" xfId="9240" xr:uid="{00000000-0005-0000-0000-0000405F0000}"/>
    <cellStyle name="Normal 3 2 4 16 3 2" xfId="15647" xr:uid="{00000000-0005-0000-0000-0000415F0000}"/>
    <cellStyle name="Normal 3 2 4 16 3 2 2" xfId="28295" xr:uid="{00000000-0005-0000-0000-0000425F0000}"/>
    <cellStyle name="Normal 3 2 4 16 3 3" xfId="23242" xr:uid="{00000000-0005-0000-0000-0000435F0000}"/>
    <cellStyle name="Normal 3 2 4 16 4" xfId="7317" xr:uid="{00000000-0005-0000-0000-0000445F0000}"/>
    <cellStyle name="Normal 3 2 4 16 4 2" xfId="13843" xr:uid="{00000000-0005-0000-0000-0000455F0000}"/>
    <cellStyle name="Normal 3 2 4 16 4 2 2" xfId="26574" xr:uid="{00000000-0005-0000-0000-0000465F0000}"/>
    <cellStyle name="Normal 3 2 4 16 4 3" xfId="22045" xr:uid="{00000000-0005-0000-0000-0000475F0000}"/>
    <cellStyle name="Normal 3 2 4 16 5" xfId="12703" xr:uid="{00000000-0005-0000-0000-0000485F0000}"/>
    <cellStyle name="Normal 3 2 4 16 5 2" xfId="25449" xr:uid="{00000000-0005-0000-0000-0000495F0000}"/>
    <cellStyle name="Normal 3 2 4 16 6" xfId="18251" xr:uid="{00000000-0005-0000-0000-00004A5F0000}"/>
    <cellStyle name="Normal 3 2 4 16 7" xfId="31589" xr:uid="{00000000-0005-0000-0000-00004B5F0000}"/>
    <cellStyle name="Normal 3 2 4 16 8" xfId="34857" xr:uid="{00000000-0005-0000-0000-00004C5F0000}"/>
    <cellStyle name="Normal 3 2 4 17" xfId="5326" xr:uid="{00000000-0005-0000-0000-00004D5F0000}"/>
    <cellStyle name="Normal 3 2 4 17 2" xfId="8317" xr:uid="{00000000-0005-0000-0000-00004E5F0000}"/>
    <cellStyle name="Normal 3 2 4 17 2 2" xfId="14806" xr:uid="{00000000-0005-0000-0000-00004F5F0000}"/>
    <cellStyle name="Normal 3 2 4 17 2 2 2" xfId="27483" xr:uid="{00000000-0005-0000-0000-0000505F0000}"/>
    <cellStyle name="Normal 3 2 4 17 2 3" xfId="19585" xr:uid="{00000000-0005-0000-0000-0000515F0000}"/>
    <cellStyle name="Normal 3 2 4 17 2 4" xfId="32700" xr:uid="{00000000-0005-0000-0000-0000525F0000}"/>
    <cellStyle name="Normal 3 2 4 17 2 5" xfId="35711" xr:uid="{00000000-0005-0000-0000-0000535F0000}"/>
    <cellStyle name="Normal 3 2 4 17 3" xfId="9241" xr:uid="{00000000-0005-0000-0000-0000545F0000}"/>
    <cellStyle name="Normal 3 2 4 17 3 2" xfId="15648" xr:uid="{00000000-0005-0000-0000-0000555F0000}"/>
    <cellStyle name="Normal 3 2 4 17 3 2 2" xfId="28296" xr:uid="{00000000-0005-0000-0000-0000565F0000}"/>
    <cellStyle name="Normal 3 2 4 17 3 3" xfId="23243" xr:uid="{00000000-0005-0000-0000-0000575F0000}"/>
    <cellStyle name="Normal 3 2 4 17 4" xfId="7318" xr:uid="{00000000-0005-0000-0000-0000585F0000}"/>
    <cellStyle name="Normal 3 2 4 17 4 2" xfId="13844" xr:uid="{00000000-0005-0000-0000-0000595F0000}"/>
    <cellStyle name="Normal 3 2 4 17 4 2 2" xfId="26575" xr:uid="{00000000-0005-0000-0000-00005A5F0000}"/>
    <cellStyle name="Normal 3 2 4 17 4 3" xfId="22046" xr:uid="{00000000-0005-0000-0000-00005B5F0000}"/>
    <cellStyle name="Normal 3 2 4 17 5" xfId="12704" xr:uid="{00000000-0005-0000-0000-00005C5F0000}"/>
    <cellStyle name="Normal 3 2 4 17 5 2" xfId="25450" xr:uid="{00000000-0005-0000-0000-00005D5F0000}"/>
    <cellStyle name="Normal 3 2 4 17 6" xfId="18252" xr:uid="{00000000-0005-0000-0000-00005E5F0000}"/>
    <cellStyle name="Normal 3 2 4 17 7" xfId="31590" xr:uid="{00000000-0005-0000-0000-00005F5F0000}"/>
    <cellStyle name="Normal 3 2 4 17 8" xfId="34858" xr:uid="{00000000-0005-0000-0000-0000605F0000}"/>
    <cellStyle name="Normal 3 2 4 18" xfId="5327" xr:uid="{00000000-0005-0000-0000-0000615F0000}"/>
    <cellStyle name="Normal 3 2 4 18 2" xfId="8318" xr:uid="{00000000-0005-0000-0000-0000625F0000}"/>
    <cellStyle name="Normal 3 2 4 18 2 2" xfId="14807" xr:uid="{00000000-0005-0000-0000-0000635F0000}"/>
    <cellStyle name="Normal 3 2 4 18 2 2 2" xfId="27484" xr:uid="{00000000-0005-0000-0000-0000645F0000}"/>
    <cellStyle name="Normal 3 2 4 18 2 3" xfId="19586" xr:uid="{00000000-0005-0000-0000-0000655F0000}"/>
    <cellStyle name="Normal 3 2 4 18 2 4" xfId="32701" xr:uid="{00000000-0005-0000-0000-0000665F0000}"/>
    <cellStyle name="Normal 3 2 4 18 2 5" xfId="35712" xr:uid="{00000000-0005-0000-0000-0000675F0000}"/>
    <cellStyle name="Normal 3 2 4 18 3" xfId="9242" xr:uid="{00000000-0005-0000-0000-0000685F0000}"/>
    <cellStyle name="Normal 3 2 4 18 3 2" xfId="15649" xr:uid="{00000000-0005-0000-0000-0000695F0000}"/>
    <cellStyle name="Normal 3 2 4 18 3 2 2" xfId="28297" xr:uid="{00000000-0005-0000-0000-00006A5F0000}"/>
    <cellStyle name="Normal 3 2 4 18 3 3" xfId="23244" xr:uid="{00000000-0005-0000-0000-00006B5F0000}"/>
    <cellStyle name="Normal 3 2 4 18 4" xfId="7319" xr:uid="{00000000-0005-0000-0000-00006C5F0000}"/>
    <cellStyle name="Normal 3 2 4 18 4 2" xfId="13845" xr:uid="{00000000-0005-0000-0000-00006D5F0000}"/>
    <cellStyle name="Normal 3 2 4 18 4 2 2" xfId="26576" xr:uid="{00000000-0005-0000-0000-00006E5F0000}"/>
    <cellStyle name="Normal 3 2 4 18 4 3" xfId="22047" xr:uid="{00000000-0005-0000-0000-00006F5F0000}"/>
    <cellStyle name="Normal 3 2 4 18 5" xfId="12705" xr:uid="{00000000-0005-0000-0000-0000705F0000}"/>
    <cellStyle name="Normal 3 2 4 18 5 2" xfId="25451" xr:uid="{00000000-0005-0000-0000-0000715F0000}"/>
    <cellStyle name="Normal 3 2 4 18 6" xfId="18253" xr:uid="{00000000-0005-0000-0000-0000725F0000}"/>
    <cellStyle name="Normal 3 2 4 18 7" xfId="31591" xr:uid="{00000000-0005-0000-0000-0000735F0000}"/>
    <cellStyle name="Normal 3 2 4 18 8" xfId="34859" xr:uid="{00000000-0005-0000-0000-0000745F0000}"/>
    <cellStyle name="Normal 3 2 4 19" xfId="5328" xr:uid="{00000000-0005-0000-0000-0000755F0000}"/>
    <cellStyle name="Normal 3 2 4 19 2" xfId="8319" xr:uid="{00000000-0005-0000-0000-0000765F0000}"/>
    <cellStyle name="Normal 3 2 4 19 2 2" xfId="14808" xr:uid="{00000000-0005-0000-0000-0000775F0000}"/>
    <cellStyle name="Normal 3 2 4 19 2 2 2" xfId="27485" xr:uid="{00000000-0005-0000-0000-0000785F0000}"/>
    <cellStyle name="Normal 3 2 4 19 2 3" xfId="19587" xr:uid="{00000000-0005-0000-0000-0000795F0000}"/>
    <cellStyle name="Normal 3 2 4 19 2 4" xfId="32702" xr:uid="{00000000-0005-0000-0000-00007A5F0000}"/>
    <cellStyle name="Normal 3 2 4 19 2 5" xfId="35713" xr:uid="{00000000-0005-0000-0000-00007B5F0000}"/>
    <cellStyle name="Normal 3 2 4 19 3" xfId="9243" xr:uid="{00000000-0005-0000-0000-00007C5F0000}"/>
    <cellStyle name="Normal 3 2 4 19 3 2" xfId="15650" xr:uid="{00000000-0005-0000-0000-00007D5F0000}"/>
    <cellStyle name="Normal 3 2 4 19 3 2 2" xfId="28298" xr:uid="{00000000-0005-0000-0000-00007E5F0000}"/>
    <cellStyle name="Normal 3 2 4 19 3 3" xfId="23245" xr:uid="{00000000-0005-0000-0000-00007F5F0000}"/>
    <cellStyle name="Normal 3 2 4 19 4" xfId="7320" xr:uid="{00000000-0005-0000-0000-0000805F0000}"/>
    <cellStyle name="Normal 3 2 4 19 4 2" xfId="13846" xr:uid="{00000000-0005-0000-0000-0000815F0000}"/>
    <cellStyle name="Normal 3 2 4 19 4 2 2" xfId="26577" xr:uid="{00000000-0005-0000-0000-0000825F0000}"/>
    <cellStyle name="Normal 3 2 4 19 4 3" xfId="22048" xr:uid="{00000000-0005-0000-0000-0000835F0000}"/>
    <cellStyle name="Normal 3 2 4 19 5" xfId="12706" xr:uid="{00000000-0005-0000-0000-0000845F0000}"/>
    <cellStyle name="Normal 3 2 4 19 5 2" xfId="25452" xr:uid="{00000000-0005-0000-0000-0000855F0000}"/>
    <cellStyle name="Normal 3 2 4 19 6" xfId="18254" xr:uid="{00000000-0005-0000-0000-0000865F0000}"/>
    <cellStyle name="Normal 3 2 4 19 7" xfId="31592" xr:uid="{00000000-0005-0000-0000-0000875F0000}"/>
    <cellStyle name="Normal 3 2 4 19 8" xfId="34860" xr:uid="{00000000-0005-0000-0000-0000885F0000}"/>
    <cellStyle name="Normal 3 2 4 2" xfId="5329" xr:uid="{00000000-0005-0000-0000-0000895F0000}"/>
    <cellStyle name="Normal 3 2 4 2 2" xfId="8320" xr:uid="{00000000-0005-0000-0000-00008A5F0000}"/>
    <cellStyle name="Normal 3 2 4 2 2 2" xfId="14809" xr:uid="{00000000-0005-0000-0000-00008B5F0000}"/>
    <cellStyle name="Normal 3 2 4 2 2 2 2" xfId="27486" xr:uid="{00000000-0005-0000-0000-00008C5F0000}"/>
    <cellStyle name="Normal 3 2 4 2 2 3" xfId="19588" xr:uid="{00000000-0005-0000-0000-00008D5F0000}"/>
    <cellStyle name="Normal 3 2 4 2 2 4" xfId="32703" xr:uid="{00000000-0005-0000-0000-00008E5F0000}"/>
    <cellStyle name="Normal 3 2 4 2 2 5" xfId="35714" xr:uid="{00000000-0005-0000-0000-00008F5F0000}"/>
    <cellStyle name="Normal 3 2 4 2 3" xfId="9244" xr:uid="{00000000-0005-0000-0000-0000905F0000}"/>
    <cellStyle name="Normal 3 2 4 2 3 2" xfId="15651" xr:uid="{00000000-0005-0000-0000-0000915F0000}"/>
    <cellStyle name="Normal 3 2 4 2 3 2 2" xfId="28299" xr:uid="{00000000-0005-0000-0000-0000925F0000}"/>
    <cellStyle name="Normal 3 2 4 2 3 3" xfId="23246" xr:uid="{00000000-0005-0000-0000-0000935F0000}"/>
    <cellStyle name="Normal 3 2 4 2 4" xfId="7321" xr:uid="{00000000-0005-0000-0000-0000945F0000}"/>
    <cellStyle name="Normal 3 2 4 2 4 2" xfId="13847" xr:uid="{00000000-0005-0000-0000-0000955F0000}"/>
    <cellStyle name="Normal 3 2 4 2 4 2 2" xfId="26578" xr:uid="{00000000-0005-0000-0000-0000965F0000}"/>
    <cellStyle name="Normal 3 2 4 2 4 3" xfId="22049" xr:uid="{00000000-0005-0000-0000-0000975F0000}"/>
    <cellStyle name="Normal 3 2 4 2 5" xfId="12707" xr:uid="{00000000-0005-0000-0000-0000985F0000}"/>
    <cellStyle name="Normal 3 2 4 2 5 2" xfId="25453" xr:uid="{00000000-0005-0000-0000-0000995F0000}"/>
    <cellStyle name="Normal 3 2 4 2 6" xfId="18255" xr:uid="{00000000-0005-0000-0000-00009A5F0000}"/>
    <cellStyle name="Normal 3 2 4 2 7" xfId="31593" xr:uid="{00000000-0005-0000-0000-00009B5F0000}"/>
    <cellStyle name="Normal 3 2 4 2 8" xfId="34861" xr:uid="{00000000-0005-0000-0000-00009C5F0000}"/>
    <cellStyle name="Normal 3 2 4 20" xfId="6326" xr:uid="{00000000-0005-0000-0000-00009D5F0000}"/>
    <cellStyle name="Normal 3 2 4 20 2" xfId="19577" xr:uid="{00000000-0005-0000-0000-00009E5F0000}"/>
    <cellStyle name="Normal 3 2 4 20 3" xfId="32692" xr:uid="{00000000-0005-0000-0000-00009F5F0000}"/>
    <cellStyle name="Normal 3 2 4 20 4" xfId="35703" xr:uid="{00000000-0005-0000-0000-0000A05F0000}"/>
    <cellStyle name="Normal 3 2 4 21" xfId="8309" xr:uid="{00000000-0005-0000-0000-0000A15F0000}"/>
    <cellStyle name="Normal 3 2 4 21 2" xfId="14798" xr:uid="{00000000-0005-0000-0000-0000A25F0000}"/>
    <cellStyle name="Normal 3 2 4 21 2 2" xfId="27475" xr:uid="{00000000-0005-0000-0000-0000A35F0000}"/>
    <cellStyle name="Normal 3 2 4 21 3" xfId="18996" xr:uid="{00000000-0005-0000-0000-0000A45F0000}"/>
    <cellStyle name="Normal 3 2 4 21 4" xfId="22591" xr:uid="{00000000-0005-0000-0000-0000A55F0000}"/>
    <cellStyle name="Normal 3 2 4 22" xfId="9233" xr:uid="{00000000-0005-0000-0000-0000A65F0000}"/>
    <cellStyle name="Normal 3 2 4 22 2" xfId="15640" xr:uid="{00000000-0005-0000-0000-0000A75F0000}"/>
    <cellStyle name="Normal 3 2 4 22 2 2" xfId="28288" xr:uid="{00000000-0005-0000-0000-0000A85F0000}"/>
    <cellStyle name="Normal 3 2 4 22 3" xfId="23235" xr:uid="{00000000-0005-0000-0000-0000A95F0000}"/>
    <cellStyle name="Normal 3 2 4 23" xfId="10676" xr:uid="{00000000-0005-0000-0000-0000AA5F0000}"/>
    <cellStyle name="Normal 3 2 4 24" xfId="10833" xr:uid="{00000000-0005-0000-0000-0000AB5F0000}"/>
    <cellStyle name="Normal 3 2 4 25" xfId="7310" xr:uid="{00000000-0005-0000-0000-0000AC5F0000}"/>
    <cellStyle name="Normal 3 2 4 25 2" xfId="13836" xr:uid="{00000000-0005-0000-0000-0000AD5F0000}"/>
    <cellStyle name="Normal 3 2 4 25 2 2" xfId="26567" xr:uid="{00000000-0005-0000-0000-0000AE5F0000}"/>
    <cellStyle name="Normal 3 2 4 25 3" xfId="22038" xr:uid="{00000000-0005-0000-0000-0000AF5F0000}"/>
    <cellStyle name="Normal 3 2 4 26" xfId="12696" xr:uid="{00000000-0005-0000-0000-0000B05F0000}"/>
    <cellStyle name="Normal 3 2 4 26 2" xfId="25442" xr:uid="{00000000-0005-0000-0000-0000B15F0000}"/>
    <cellStyle name="Normal 3 2 4 27" xfId="18244" xr:uid="{00000000-0005-0000-0000-0000B25F0000}"/>
    <cellStyle name="Normal 3 2 4 28" xfId="31582" xr:uid="{00000000-0005-0000-0000-0000B35F0000}"/>
    <cellStyle name="Normal 3 2 4 29" xfId="34850" xr:uid="{00000000-0005-0000-0000-0000B45F0000}"/>
    <cellStyle name="Normal 3 2 4 3" xfId="5330" xr:uid="{00000000-0005-0000-0000-0000B55F0000}"/>
    <cellStyle name="Normal 3 2 4 3 2" xfId="8321" xr:uid="{00000000-0005-0000-0000-0000B65F0000}"/>
    <cellStyle name="Normal 3 2 4 3 2 2" xfId="14810" xr:uid="{00000000-0005-0000-0000-0000B75F0000}"/>
    <cellStyle name="Normal 3 2 4 3 2 2 2" xfId="27487" xr:uid="{00000000-0005-0000-0000-0000B85F0000}"/>
    <cellStyle name="Normal 3 2 4 3 2 3" xfId="19589" xr:uid="{00000000-0005-0000-0000-0000B95F0000}"/>
    <cellStyle name="Normal 3 2 4 3 2 4" xfId="32704" xr:uid="{00000000-0005-0000-0000-0000BA5F0000}"/>
    <cellStyle name="Normal 3 2 4 3 2 5" xfId="35715" xr:uid="{00000000-0005-0000-0000-0000BB5F0000}"/>
    <cellStyle name="Normal 3 2 4 3 3" xfId="9245" xr:uid="{00000000-0005-0000-0000-0000BC5F0000}"/>
    <cellStyle name="Normal 3 2 4 3 3 2" xfId="15652" xr:uid="{00000000-0005-0000-0000-0000BD5F0000}"/>
    <cellStyle name="Normal 3 2 4 3 3 2 2" xfId="28300" xr:uid="{00000000-0005-0000-0000-0000BE5F0000}"/>
    <cellStyle name="Normal 3 2 4 3 3 3" xfId="23247" xr:uid="{00000000-0005-0000-0000-0000BF5F0000}"/>
    <cellStyle name="Normal 3 2 4 3 4" xfId="7322" xr:uid="{00000000-0005-0000-0000-0000C05F0000}"/>
    <cellStyle name="Normal 3 2 4 3 4 2" xfId="13848" xr:uid="{00000000-0005-0000-0000-0000C15F0000}"/>
    <cellStyle name="Normal 3 2 4 3 4 2 2" xfId="26579" xr:uid="{00000000-0005-0000-0000-0000C25F0000}"/>
    <cellStyle name="Normal 3 2 4 3 4 3" xfId="22050" xr:uid="{00000000-0005-0000-0000-0000C35F0000}"/>
    <cellStyle name="Normal 3 2 4 3 5" xfId="12708" xr:uid="{00000000-0005-0000-0000-0000C45F0000}"/>
    <cellStyle name="Normal 3 2 4 3 5 2" xfId="25454" xr:uid="{00000000-0005-0000-0000-0000C55F0000}"/>
    <cellStyle name="Normal 3 2 4 3 6" xfId="18256" xr:uid="{00000000-0005-0000-0000-0000C65F0000}"/>
    <cellStyle name="Normal 3 2 4 3 7" xfId="31594" xr:uid="{00000000-0005-0000-0000-0000C75F0000}"/>
    <cellStyle name="Normal 3 2 4 3 8" xfId="34862" xr:uid="{00000000-0005-0000-0000-0000C85F0000}"/>
    <cellStyle name="Normal 3 2 4 30" xfId="5318" xr:uid="{00000000-0005-0000-0000-0000C95F0000}"/>
    <cellStyle name="Normal 3 2 4 4" xfId="5331" xr:uid="{00000000-0005-0000-0000-0000CA5F0000}"/>
    <cellStyle name="Normal 3 2 4 4 2" xfId="8322" xr:uid="{00000000-0005-0000-0000-0000CB5F0000}"/>
    <cellStyle name="Normal 3 2 4 4 2 2" xfId="14811" xr:uid="{00000000-0005-0000-0000-0000CC5F0000}"/>
    <cellStyle name="Normal 3 2 4 4 2 2 2" xfId="27488" xr:uid="{00000000-0005-0000-0000-0000CD5F0000}"/>
    <cellStyle name="Normal 3 2 4 4 2 3" xfId="19590" xr:uid="{00000000-0005-0000-0000-0000CE5F0000}"/>
    <cellStyle name="Normal 3 2 4 4 2 4" xfId="32705" xr:uid="{00000000-0005-0000-0000-0000CF5F0000}"/>
    <cellStyle name="Normal 3 2 4 4 2 5" xfId="35716" xr:uid="{00000000-0005-0000-0000-0000D05F0000}"/>
    <cellStyle name="Normal 3 2 4 4 3" xfId="9246" xr:uid="{00000000-0005-0000-0000-0000D15F0000}"/>
    <cellStyle name="Normal 3 2 4 4 3 2" xfId="15653" xr:uid="{00000000-0005-0000-0000-0000D25F0000}"/>
    <cellStyle name="Normal 3 2 4 4 3 2 2" xfId="28301" xr:uid="{00000000-0005-0000-0000-0000D35F0000}"/>
    <cellStyle name="Normal 3 2 4 4 3 3" xfId="23248" xr:uid="{00000000-0005-0000-0000-0000D45F0000}"/>
    <cellStyle name="Normal 3 2 4 4 4" xfId="7323" xr:uid="{00000000-0005-0000-0000-0000D55F0000}"/>
    <cellStyle name="Normal 3 2 4 4 4 2" xfId="13849" xr:uid="{00000000-0005-0000-0000-0000D65F0000}"/>
    <cellStyle name="Normal 3 2 4 4 4 2 2" xfId="26580" xr:uid="{00000000-0005-0000-0000-0000D75F0000}"/>
    <cellStyle name="Normal 3 2 4 4 4 3" xfId="22051" xr:uid="{00000000-0005-0000-0000-0000D85F0000}"/>
    <cellStyle name="Normal 3 2 4 4 5" xfId="12709" xr:uid="{00000000-0005-0000-0000-0000D95F0000}"/>
    <cellStyle name="Normal 3 2 4 4 5 2" xfId="25455" xr:uid="{00000000-0005-0000-0000-0000DA5F0000}"/>
    <cellStyle name="Normal 3 2 4 4 6" xfId="18257" xr:uid="{00000000-0005-0000-0000-0000DB5F0000}"/>
    <cellStyle name="Normal 3 2 4 4 7" xfId="31595" xr:uid="{00000000-0005-0000-0000-0000DC5F0000}"/>
    <cellStyle name="Normal 3 2 4 4 8" xfId="34863" xr:uid="{00000000-0005-0000-0000-0000DD5F0000}"/>
    <cellStyle name="Normal 3 2 4 5" xfId="5332" xr:uid="{00000000-0005-0000-0000-0000DE5F0000}"/>
    <cellStyle name="Normal 3 2 4 5 2" xfId="8323" xr:uid="{00000000-0005-0000-0000-0000DF5F0000}"/>
    <cellStyle name="Normal 3 2 4 5 2 2" xfId="14812" xr:uid="{00000000-0005-0000-0000-0000E05F0000}"/>
    <cellStyle name="Normal 3 2 4 5 2 2 2" xfId="27489" xr:uid="{00000000-0005-0000-0000-0000E15F0000}"/>
    <cellStyle name="Normal 3 2 4 5 2 3" xfId="19591" xr:uid="{00000000-0005-0000-0000-0000E25F0000}"/>
    <cellStyle name="Normal 3 2 4 5 2 4" xfId="32706" xr:uid="{00000000-0005-0000-0000-0000E35F0000}"/>
    <cellStyle name="Normal 3 2 4 5 2 5" xfId="35717" xr:uid="{00000000-0005-0000-0000-0000E45F0000}"/>
    <cellStyle name="Normal 3 2 4 5 3" xfId="9247" xr:uid="{00000000-0005-0000-0000-0000E55F0000}"/>
    <cellStyle name="Normal 3 2 4 5 3 2" xfId="15654" xr:uid="{00000000-0005-0000-0000-0000E65F0000}"/>
    <cellStyle name="Normal 3 2 4 5 3 2 2" xfId="28302" xr:uid="{00000000-0005-0000-0000-0000E75F0000}"/>
    <cellStyle name="Normal 3 2 4 5 3 3" xfId="23249" xr:uid="{00000000-0005-0000-0000-0000E85F0000}"/>
    <cellStyle name="Normal 3 2 4 5 4" xfId="7324" xr:uid="{00000000-0005-0000-0000-0000E95F0000}"/>
    <cellStyle name="Normal 3 2 4 5 4 2" xfId="13850" xr:uid="{00000000-0005-0000-0000-0000EA5F0000}"/>
    <cellStyle name="Normal 3 2 4 5 4 2 2" xfId="26581" xr:uid="{00000000-0005-0000-0000-0000EB5F0000}"/>
    <cellStyle name="Normal 3 2 4 5 4 3" xfId="22052" xr:uid="{00000000-0005-0000-0000-0000EC5F0000}"/>
    <cellStyle name="Normal 3 2 4 5 5" xfId="12710" xr:uid="{00000000-0005-0000-0000-0000ED5F0000}"/>
    <cellStyle name="Normal 3 2 4 5 5 2" xfId="25456" xr:uid="{00000000-0005-0000-0000-0000EE5F0000}"/>
    <cellStyle name="Normal 3 2 4 5 6" xfId="18258" xr:uid="{00000000-0005-0000-0000-0000EF5F0000}"/>
    <cellStyle name="Normal 3 2 4 5 7" xfId="31596" xr:uid="{00000000-0005-0000-0000-0000F05F0000}"/>
    <cellStyle name="Normal 3 2 4 5 8" xfId="34864" xr:uid="{00000000-0005-0000-0000-0000F15F0000}"/>
    <cellStyle name="Normal 3 2 4 6" xfId="5333" xr:uid="{00000000-0005-0000-0000-0000F25F0000}"/>
    <cellStyle name="Normal 3 2 4 6 2" xfId="8324" xr:uid="{00000000-0005-0000-0000-0000F35F0000}"/>
    <cellStyle name="Normal 3 2 4 6 2 2" xfId="14813" xr:uid="{00000000-0005-0000-0000-0000F45F0000}"/>
    <cellStyle name="Normal 3 2 4 6 2 2 2" xfId="27490" xr:uid="{00000000-0005-0000-0000-0000F55F0000}"/>
    <cellStyle name="Normal 3 2 4 6 2 3" xfId="19592" xr:uid="{00000000-0005-0000-0000-0000F65F0000}"/>
    <cellStyle name="Normal 3 2 4 6 2 4" xfId="32707" xr:uid="{00000000-0005-0000-0000-0000F75F0000}"/>
    <cellStyle name="Normal 3 2 4 6 2 5" xfId="35718" xr:uid="{00000000-0005-0000-0000-0000F85F0000}"/>
    <cellStyle name="Normal 3 2 4 6 3" xfId="9248" xr:uid="{00000000-0005-0000-0000-0000F95F0000}"/>
    <cellStyle name="Normal 3 2 4 6 3 2" xfId="15655" xr:uid="{00000000-0005-0000-0000-0000FA5F0000}"/>
    <cellStyle name="Normal 3 2 4 6 3 2 2" xfId="28303" xr:uid="{00000000-0005-0000-0000-0000FB5F0000}"/>
    <cellStyle name="Normal 3 2 4 6 3 3" xfId="23250" xr:uid="{00000000-0005-0000-0000-0000FC5F0000}"/>
    <cellStyle name="Normal 3 2 4 6 4" xfId="7325" xr:uid="{00000000-0005-0000-0000-0000FD5F0000}"/>
    <cellStyle name="Normal 3 2 4 6 4 2" xfId="13851" xr:uid="{00000000-0005-0000-0000-0000FE5F0000}"/>
    <cellStyle name="Normal 3 2 4 6 4 2 2" xfId="26582" xr:uid="{00000000-0005-0000-0000-0000FF5F0000}"/>
    <cellStyle name="Normal 3 2 4 6 4 3" xfId="22053" xr:uid="{00000000-0005-0000-0000-000000600000}"/>
    <cellStyle name="Normal 3 2 4 6 5" xfId="12711" xr:uid="{00000000-0005-0000-0000-000001600000}"/>
    <cellStyle name="Normal 3 2 4 6 5 2" xfId="25457" xr:uid="{00000000-0005-0000-0000-000002600000}"/>
    <cellStyle name="Normal 3 2 4 6 6" xfId="18259" xr:uid="{00000000-0005-0000-0000-000003600000}"/>
    <cellStyle name="Normal 3 2 4 6 7" xfId="31597" xr:uid="{00000000-0005-0000-0000-000004600000}"/>
    <cellStyle name="Normal 3 2 4 6 8" xfId="34865" xr:uid="{00000000-0005-0000-0000-000005600000}"/>
    <cellStyle name="Normal 3 2 4 7" xfId="5334" xr:uid="{00000000-0005-0000-0000-000006600000}"/>
    <cellStyle name="Normal 3 2 4 7 2" xfId="8325" xr:uid="{00000000-0005-0000-0000-000007600000}"/>
    <cellStyle name="Normal 3 2 4 7 2 2" xfId="14814" xr:uid="{00000000-0005-0000-0000-000008600000}"/>
    <cellStyle name="Normal 3 2 4 7 2 2 2" xfId="27491" xr:uid="{00000000-0005-0000-0000-000009600000}"/>
    <cellStyle name="Normal 3 2 4 7 2 3" xfId="19593" xr:uid="{00000000-0005-0000-0000-00000A600000}"/>
    <cellStyle name="Normal 3 2 4 7 2 4" xfId="32708" xr:uid="{00000000-0005-0000-0000-00000B600000}"/>
    <cellStyle name="Normal 3 2 4 7 2 5" xfId="35719" xr:uid="{00000000-0005-0000-0000-00000C600000}"/>
    <cellStyle name="Normal 3 2 4 7 3" xfId="9249" xr:uid="{00000000-0005-0000-0000-00000D600000}"/>
    <cellStyle name="Normal 3 2 4 7 3 2" xfId="15656" xr:uid="{00000000-0005-0000-0000-00000E600000}"/>
    <cellStyle name="Normal 3 2 4 7 3 2 2" xfId="28304" xr:uid="{00000000-0005-0000-0000-00000F600000}"/>
    <cellStyle name="Normal 3 2 4 7 3 3" xfId="23251" xr:uid="{00000000-0005-0000-0000-000010600000}"/>
    <cellStyle name="Normal 3 2 4 7 4" xfId="7326" xr:uid="{00000000-0005-0000-0000-000011600000}"/>
    <cellStyle name="Normal 3 2 4 7 4 2" xfId="13852" xr:uid="{00000000-0005-0000-0000-000012600000}"/>
    <cellStyle name="Normal 3 2 4 7 4 2 2" xfId="26583" xr:uid="{00000000-0005-0000-0000-000013600000}"/>
    <cellStyle name="Normal 3 2 4 7 4 3" xfId="22054" xr:uid="{00000000-0005-0000-0000-000014600000}"/>
    <cellStyle name="Normal 3 2 4 7 5" xfId="12712" xr:uid="{00000000-0005-0000-0000-000015600000}"/>
    <cellStyle name="Normal 3 2 4 7 5 2" xfId="25458" xr:uid="{00000000-0005-0000-0000-000016600000}"/>
    <cellStyle name="Normal 3 2 4 7 6" xfId="18260" xr:uid="{00000000-0005-0000-0000-000017600000}"/>
    <cellStyle name="Normal 3 2 4 7 7" xfId="31598" xr:uid="{00000000-0005-0000-0000-000018600000}"/>
    <cellStyle name="Normal 3 2 4 7 8" xfId="34866" xr:uid="{00000000-0005-0000-0000-000019600000}"/>
    <cellStyle name="Normal 3 2 4 8" xfId="5335" xr:uid="{00000000-0005-0000-0000-00001A600000}"/>
    <cellStyle name="Normal 3 2 4 8 2" xfId="8326" xr:uid="{00000000-0005-0000-0000-00001B600000}"/>
    <cellStyle name="Normal 3 2 4 8 2 2" xfId="14815" xr:uid="{00000000-0005-0000-0000-00001C600000}"/>
    <cellStyle name="Normal 3 2 4 8 2 2 2" xfId="27492" xr:uid="{00000000-0005-0000-0000-00001D600000}"/>
    <cellStyle name="Normal 3 2 4 8 2 3" xfId="19594" xr:uid="{00000000-0005-0000-0000-00001E600000}"/>
    <cellStyle name="Normal 3 2 4 8 2 4" xfId="32709" xr:uid="{00000000-0005-0000-0000-00001F600000}"/>
    <cellStyle name="Normal 3 2 4 8 2 5" xfId="35720" xr:uid="{00000000-0005-0000-0000-000020600000}"/>
    <cellStyle name="Normal 3 2 4 8 3" xfId="9250" xr:uid="{00000000-0005-0000-0000-000021600000}"/>
    <cellStyle name="Normal 3 2 4 8 3 2" xfId="15657" xr:uid="{00000000-0005-0000-0000-000022600000}"/>
    <cellStyle name="Normal 3 2 4 8 3 2 2" xfId="28305" xr:uid="{00000000-0005-0000-0000-000023600000}"/>
    <cellStyle name="Normal 3 2 4 8 3 3" xfId="23252" xr:uid="{00000000-0005-0000-0000-000024600000}"/>
    <cellStyle name="Normal 3 2 4 8 4" xfId="7327" xr:uid="{00000000-0005-0000-0000-000025600000}"/>
    <cellStyle name="Normal 3 2 4 8 4 2" xfId="13853" xr:uid="{00000000-0005-0000-0000-000026600000}"/>
    <cellStyle name="Normal 3 2 4 8 4 2 2" xfId="26584" xr:uid="{00000000-0005-0000-0000-000027600000}"/>
    <cellStyle name="Normal 3 2 4 8 4 3" xfId="22055" xr:uid="{00000000-0005-0000-0000-000028600000}"/>
    <cellStyle name="Normal 3 2 4 8 5" xfId="12713" xr:uid="{00000000-0005-0000-0000-000029600000}"/>
    <cellStyle name="Normal 3 2 4 8 5 2" xfId="25459" xr:uid="{00000000-0005-0000-0000-00002A600000}"/>
    <cellStyle name="Normal 3 2 4 8 6" xfId="18261" xr:uid="{00000000-0005-0000-0000-00002B600000}"/>
    <cellStyle name="Normal 3 2 4 8 7" xfId="31599" xr:uid="{00000000-0005-0000-0000-00002C600000}"/>
    <cellStyle name="Normal 3 2 4 8 8" xfId="34867" xr:uid="{00000000-0005-0000-0000-00002D600000}"/>
    <cellStyle name="Normal 3 2 4 9" xfId="5336" xr:uid="{00000000-0005-0000-0000-00002E600000}"/>
    <cellStyle name="Normal 3 2 4 9 2" xfId="8327" xr:uid="{00000000-0005-0000-0000-00002F600000}"/>
    <cellStyle name="Normal 3 2 4 9 2 2" xfId="14816" xr:uid="{00000000-0005-0000-0000-000030600000}"/>
    <cellStyle name="Normal 3 2 4 9 2 2 2" xfId="27493" xr:uid="{00000000-0005-0000-0000-000031600000}"/>
    <cellStyle name="Normal 3 2 4 9 2 3" xfId="19595" xr:uid="{00000000-0005-0000-0000-000032600000}"/>
    <cellStyle name="Normal 3 2 4 9 2 4" xfId="32710" xr:uid="{00000000-0005-0000-0000-000033600000}"/>
    <cellStyle name="Normal 3 2 4 9 2 5" xfId="35721" xr:uid="{00000000-0005-0000-0000-000034600000}"/>
    <cellStyle name="Normal 3 2 4 9 3" xfId="9251" xr:uid="{00000000-0005-0000-0000-000035600000}"/>
    <cellStyle name="Normal 3 2 4 9 3 2" xfId="15658" xr:uid="{00000000-0005-0000-0000-000036600000}"/>
    <cellStyle name="Normal 3 2 4 9 3 2 2" xfId="28306" xr:uid="{00000000-0005-0000-0000-000037600000}"/>
    <cellStyle name="Normal 3 2 4 9 3 3" xfId="23253" xr:uid="{00000000-0005-0000-0000-000038600000}"/>
    <cellStyle name="Normal 3 2 4 9 4" xfId="7328" xr:uid="{00000000-0005-0000-0000-000039600000}"/>
    <cellStyle name="Normal 3 2 4 9 4 2" xfId="13854" xr:uid="{00000000-0005-0000-0000-00003A600000}"/>
    <cellStyle name="Normal 3 2 4 9 4 2 2" xfId="26585" xr:uid="{00000000-0005-0000-0000-00003B600000}"/>
    <cellStyle name="Normal 3 2 4 9 4 3" xfId="22056" xr:uid="{00000000-0005-0000-0000-00003C600000}"/>
    <cellStyle name="Normal 3 2 4 9 5" xfId="12714" xr:uid="{00000000-0005-0000-0000-00003D600000}"/>
    <cellStyle name="Normal 3 2 4 9 5 2" xfId="25460" xr:uid="{00000000-0005-0000-0000-00003E600000}"/>
    <cellStyle name="Normal 3 2 4 9 6" xfId="18262" xr:uid="{00000000-0005-0000-0000-00003F600000}"/>
    <cellStyle name="Normal 3 2 4 9 7" xfId="31600" xr:uid="{00000000-0005-0000-0000-000040600000}"/>
    <cellStyle name="Normal 3 2 4 9 8" xfId="34868" xr:uid="{00000000-0005-0000-0000-000041600000}"/>
    <cellStyle name="Normal 3 2 5" xfId="1039" xr:uid="{00000000-0005-0000-0000-000042600000}"/>
    <cellStyle name="Normal 3 2 5 2" xfId="5337" xr:uid="{00000000-0005-0000-0000-000043600000}"/>
    <cellStyle name="Normal 3 2 6" xfId="5338" xr:uid="{00000000-0005-0000-0000-000044600000}"/>
    <cellStyle name="Normal 3 2 6 2" xfId="37421" xr:uid="{00000000-0005-0000-0000-000045600000}"/>
    <cellStyle name="Normal 3 2 7" xfId="5339" xr:uid="{00000000-0005-0000-0000-000046600000}"/>
    <cellStyle name="Normal 3 2 8" xfId="5340" xr:uid="{00000000-0005-0000-0000-000047600000}"/>
    <cellStyle name="Normal 3 2 9" xfId="5341" xr:uid="{00000000-0005-0000-0000-000048600000}"/>
    <cellStyle name="Normal 3 20" xfId="5342" xr:uid="{00000000-0005-0000-0000-000049600000}"/>
    <cellStyle name="Normal 3 20 2" xfId="8328" xr:uid="{00000000-0005-0000-0000-00004A600000}"/>
    <cellStyle name="Normal 3 20 2 2" xfId="14817" xr:uid="{00000000-0005-0000-0000-00004B600000}"/>
    <cellStyle name="Normal 3 20 2 2 2" xfId="27494" xr:uid="{00000000-0005-0000-0000-00004C600000}"/>
    <cellStyle name="Normal 3 20 2 3" xfId="19596" xr:uid="{00000000-0005-0000-0000-00004D600000}"/>
    <cellStyle name="Normal 3 20 2 4" xfId="32711" xr:uid="{00000000-0005-0000-0000-00004E600000}"/>
    <cellStyle name="Normal 3 20 2 5" xfId="35722" xr:uid="{00000000-0005-0000-0000-00004F600000}"/>
    <cellStyle name="Normal 3 20 3" xfId="9252" xr:uid="{00000000-0005-0000-0000-000050600000}"/>
    <cellStyle name="Normal 3 20 3 2" xfId="15659" xr:uid="{00000000-0005-0000-0000-000051600000}"/>
    <cellStyle name="Normal 3 20 3 2 2" xfId="28307" xr:uid="{00000000-0005-0000-0000-000052600000}"/>
    <cellStyle name="Normal 3 20 3 3" xfId="23254" xr:uid="{00000000-0005-0000-0000-000053600000}"/>
    <cellStyle name="Normal 3 20 4" xfId="7330" xr:uid="{00000000-0005-0000-0000-000054600000}"/>
    <cellStyle name="Normal 3 20 4 2" xfId="13855" xr:uid="{00000000-0005-0000-0000-000055600000}"/>
    <cellStyle name="Normal 3 20 4 2 2" xfId="26586" xr:uid="{00000000-0005-0000-0000-000056600000}"/>
    <cellStyle name="Normal 3 20 4 3" xfId="22058" xr:uid="{00000000-0005-0000-0000-000057600000}"/>
    <cellStyle name="Normal 3 20 5" xfId="12715" xr:uid="{00000000-0005-0000-0000-000058600000}"/>
    <cellStyle name="Normal 3 20 5 2" xfId="25461" xr:uid="{00000000-0005-0000-0000-000059600000}"/>
    <cellStyle name="Normal 3 20 6" xfId="18263" xr:uid="{00000000-0005-0000-0000-00005A600000}"/>
    <cellStyle name="Normal 3 20 7" xfId="31604" xr:uid="{00000000-0005-0000-0000-00005B600000}"/>
    <cellStyle name="Normal 3 20 8" xfId="34869" xr:uid="{00000000-0005-0000-0000-00005C600000}"/>
    <cellStyle name="Normal 3 21" xfId="5343" xr:uid="{00000000-0005-0000-0000-00005D600000}"/>
    <cellStyle name="Normal 3 21 2" xfId="8329" xr:uid="{00000000-0005-0000-0000-00005E600000}"/>
    <cellStyle name="Normal 3 21 2 2" xfId="14818" xr:uid="{00000000-0005-0000-0000-00005F600000}"/>
    <cellStyle name="Normal 3 21 2 2 2" xfId="27495" xr:uid="{00000000-0005-0000-0000-000060600000}"/>
    <cellStyle name="Normal 3 21 2 3" xfId="19597" xr:uid="{00000000-0005-0000-0000-000061600000}"/>
    <cellStyle name="Normal 3 21 2 4" xfId="32712" xr:uid="{00000000-0005-0000-0000-000062600000}"/>
    <cellStyle name="Normal 3 21 2 5" xfId="35723" xr:uid="{00000000-0005-0000-0000-000063600000}"/>
    <cellStyle name="Normal 3 21 3" xfId="9253" xr:uid="{00000000-0005-0000-0000-000064600000}"/>
    <cellStyle name="Normal 3 21 3 2" xfId="15660" xr:uid="{00000000-0005-0000-0000-000065600000}"/>
    <cellStyle name="Normal 3 21 3 2 2" xfId="28308" xr:uid="{00000000-0005-0000-0000-000066600000}"/>
    <cellStyle name="Normal 3 21 3 3" xfId="23255" xr:uid="{00000000-0005-0000-0000-000067600000}"/>
    <cellStyle name="Normal 3 21 4" xfId="7331" xr:uid="{00000000-0005-0000-0000-000068600000}"/>
    <cellStyle name="Normal 3 21 4 2" xfId="13856" xr:uid="{00000000-0005-0000-0000-000069600000}"/>
    <cellStyle name="Normal 3 21 4 2 2" xfId="26587" xr:uid="{00000000-0005-0000-0000-00006A600000}"/>
    <cellStyle name="Normal 3 21 4 3" xfId="22059" xr:uid="{00000000-0005-0000-0000-00006B600000}"/>
    <cellStyle name="Normal 3 21 5" xfId="12716" xr:uid="{00000000-0005-0000-0000-00006C600000}"/>
    <cellStyle name="Normal 3 21 5 2" xfId="25462" xr:uid="{00000000-0005-0000-0000-00006D600000}"/>
    <cellStyle name="Normal 3 21 6" xfId="18264" xr:uid="{00000000-0005-0000-0000-00006E600000}"/>
    <cellStyle name="Normal 3 21 7" xfId="31605" xr:uid="{00000000-0005-0000-0000-00006F600000}"/>
    <cellStyle name="Normal 3 21 8" xfId="34870" xr:uid="{00000000-0005-0000-0000-000070600000}"/>
    <cellStyle name="Normal 3 22" xfId="5344" xr:uid="{00000000-0005-0000-0000-000071600000}"/>
    <cellStyle name="Normal 3 22 2" xfId="8330" xr:uid="{00000000-0005-0000-0000-000072600000}"/>
    <cellStyle name="Normal 3 22 2 2" xfId="14819" xr:uid="{00000000-0005-0000-0000-000073600000}"/>
    <cellStyle name="Normal 3 22 2 2 2" xfId="27496" xr:uid="{00000000-0005-0000-0000-000074600000}"/>
    <cellStyle name="Normal 3 22 2 3" xfId="19598" xr:uid="{00000000-0005-0000-0000-000075600000}"/>
    <cellStyle name="Normal 3 22 2 4" xfId="32713" xr:uid="{00000000-0005-0000-0000-000076600000}"/>
    <cellStyle name="Normal 3 22 2 5" xfId="35724" xr:uid="{00000000-0005-0000-0000-000077600000}"/>
    <cellStyle name="Normal 3 22 3" xfId="9254" xr:uid="{00000000-0005-0000-0000-000078600000}"/>
    <cellStyle name="Normal 3 22 3 2" xfId="15661" xr:uid="{00000000-0005-0000-0000-000079600000}"/>
    <cellStyle name="Normal 3 22 3 2 2" xfId="28309" xr:uid="{00000000-0005-0000-0000-00007A600000}"/>
    <cellStyle name="Normal 3 22 3 3" xfId="23256" xr:uid="{00000000-0005-0000-0000-00007B600000}"/>
    <cellStyle name="Normal 3 22 4" xfId="7332" xr:uid="{00000000-0005-0000-0000-00007C600000}"/>
    <cellStyle name="Normal 3 22 4 2" xfId="13857" xr:uid="{00000000-0005-0000-0000-00007D600000}"/>
    <cellStyle name="Normal 3 22 4 2 2" xfId="26588" xr:uid="{00000000-0005-0000-0000-00007E600000}"/>
    <cellStyle name="Normal 3 22 4 3" xfId="22060" xr:uid="{00000000-0005-0000-0000-00007F600000}"/>
    <cellStyle name="Normal 3 22 5" xfId="12717" xr:uid="{00000000-0005-0000-0000-000080600000}"/>
    <cellStyle name="Normal 3 22 5 2" xfId="25463" xr:uid="{00000000-0005-0000-0000-000081600000}"/>
    <cellStyle name="Normal 3 22 6" xfId="18265" xr:uid="{00000000-0005-0000-0000-000082600000}"/>
    <cellStyle name="Normal 3 22 7" xfId="31606" xr:uid="{00000000-0005-0000-0000-000083600000}"/>
    <cellStyle name="Normal 3 22 8" xfId="34871" xr:uid="{00000000-0005-0000-0000-000084600000}"/>
    <cellStyle name="Normal 3 23" xfId="5345" xr:uid="{00000000-0005-0000-0000-000085600000}"/>
    <cellStyle name="Normal 3 23 2" xfId="8331" xr:uid="{00000000-0005-0000-0000-000086600000}"/>
    <cellStyle name="Normal 3 23 2 2" xfId="14820" xr:uid="{00000000-0005-0000-0000-000087600000}"/>
    <cellStyle name="Normal 3 23 2 2 2" xfId="27497" xr:uid="{00000000-0005-0000-0000-000088600000}"/>
    <cellStyle name="Normal 3 23 2 3" xfId="19599" xr:uid="{00000000-0005-0000-0000-000089600000}"/>
    <cellStyle name="Normal 3 23 2 4" xfId="32714" xr:uid="{00000000-0005-0000-0000-00008A600000}"/>
    <cellStyle name="Normal 3 23 2 5" xfId="35725" xr:uid="{00000000-0005-0000-0000-00008B600000}"/>
    <cellStyle name="Normal 3 23 3" xfId="9255" xr:uid="{00000000-0005-0000-0000-00008C600000}"/>
    <cellStyle name="Normal 3 23 3 2" xfId="15662" xr:uid="{00000000-0005-0000-0000-00008D600000}"/>
    <cellStyle name="Normal 3 23 3 2 2" xfId="28310" xr:uid="{00000000-0005-0000-0000-00008E600000}"/>
    <cellStyle name="Normal 3 23 3 3" xfId="23257" xr:uid="{00000000-0005-0000-0000-00008F600000}"/>
    <cellStyle name="Normal 3 23 4" xfId="7333" xr:uid="{00000000-0005-0000-0000-000090600000}"/>
    <cellStyle name="Normal 3 23 4 2" xfId="13858" xr:uid="{00000000-0005-0000-0000-000091600000}"/>
    <cellStyle name="Normal 3 23 4 2 2" xfId="26589" xr:uid="{00000000-0005-0000-0000-000092600000}"/>
    <cellStyle name="Normal 3 23 4 3" xfId="22061" xr:uid="{00000000-0005-0000-0000-000093600000}"/>
    <cellStyle name="Normal 3 23 5" xfId="12718" xr:uid="{00000000-0005-0000-0000-000094600000}"/>
    <cellStyle name="Normal 3 23 5 2" xfId="25464" xr:uid="{00000000-0005-0000-0000-000095600000}"/>
    <cellStyle name="Normal 3 23 6" xfId="18266" xr:uid="{00000000-0005-0000-0000-000096600000}"/>
    <cellStyle name="Normal 3 23 7" xfId="31607" xr:uid="{00000000-0005-0000-0000-000097600000}"/>
    <cellStyle name="Normal 3 23 8" xfId="34872" xr:uid="{00000000-0005-0000-0000-000098600000}"/>
    <cellStyle name="Normal 3 24" xfId="5346" xr:uid="{00000000-0005-0000-0000-000099600000}"/>
    <cellStyle name="Normal 3 24 2" xfId="8332" xr:uid="{00000000-0005-0000-0000-00009A600000}"/>
    <cellStyle name="Normal 3 24 2 2" xfId="14821" xr:uid="{00000000-0005-0000-0000-00009B600000}"/>
    <cellStyle name="Normal 3 24 2 2 2" xfId="27498" xr:uid="{00000000-0005-0000-0000-00009C600000}"/>
    <cellStyle name="Normal 3 24 2 3" xfId="19600" xr:uid="{00000000-0005-0000-0000-00009D600000}"/>
    <cellStyle name="Normal 3 24 2 4" xfId="32715" xr:uid="{00000000-0005-0000-0000-00009E600000}"/>
    <cellStyle name="Normal 3 24 2 5" xfId="35726" xr:uid="{00000000-0005-0000-0000-00009F600000}"/>
    <cellStyle name="Normal 3 24 3" xfId="9256" xr:uid="{00000000-0005-0000-0000-0000A0600000}"/>
    <cellStyle name="Normal 3 24 3 2" xfId="15663" xr:uid="{00000000-0005-0000-0000-0000A1600000}"/>
    <cellStyle name="Normal 3 24 3 2 2" xfId="28311" xr:uid="{00000000-0005-0000-0000-0000A2600000}"/>
    <cellStyle name="Normal 3 24 3 3" xfId="23258" xr:uid="{00000000-0005-0000-0000-0000A3600000}"/>
    <cellStyle name="Normal 3 24 4" xfId="7334" xr:uid="{00000000-0005-0000-0000-0000A4600000}"/>
    <cellStyle name="Normal 3 24 4 2" xfId="13859" xr:uid="{00000000-0005-0000-0000-0000A5600000}"/>
    <cellStyle name="Normal 3 24 4 2 2" xfId="26590" xr:uid="{00000000-0005-0000-0000-0000A6600000}"/>
    <cellStyle name="Normal 3 24 4 3" xfId="22062" xr:uid="{00000000-0005-0000-0000-0000A7600000}"/>
    <cellStyle name="Normal 3 24 5" xfId="12719" xr:uid="{00000000-0005-0000-0000-0000A8600000}"/>
    <cellStyle name="Normal 3 24 5 2" xfId="25465" xr:uid="{00000000-0005-0000-0000-0000A9600000}"/>
    <cellStyle name="Normal 3 24 6" xfId="18267" xr:uid="{00000000-0005-0000-0000-0000AA600000}"/>
    <cellStyle name="Normal 3 24 7" xfId="31608" xr:uid="{00000000-0005-0000-0000-0000AB600000}"/>
    <cellStyle name="Normal 3 24 8" xfId="34873" xr:uid="{00000000-0005-0000-0000-0000AC600000}"/>
    <cellStyle name="Normal 3 25" xfId="5347" xr:uid="{00000000-0005-0000-0000-0000AD600000}"/>
    <cellStyle name="Normal 3 25 2" xfId="8333" xr:uid="{00000000-0005-0000-0000-0000AE600000}"/>
    <cellStyle name="Normal 3 25 2 2" xfId="14822" xr:uid="{00000000-0005-0000-0000-0000AF600000}"/>
    <cellStyle name="Normal 3 25 2 2 2" xfId="27499" xr:uid="{00000000-0005-0000-0000-0000B0600000}"/>
    <cellStyle name="Normal 3 25 2 3" xfId="19601" xr:uid="{00000000-0005-0000-0000-0000B1600000}"/>
    <cellStyle name="Normal 3 25 2 4" xfId="32716" xr:uid="{00000000-0005-0000-0000-0000B2600000}"/>
    <cellStyle name="Normal 3 25 2 5" xfId="35727" xr:uid="{00000000-0005-0000-0000-0000B3600000}"/>
    <cellStyle name="Normal 3 25 3" xfId="9257" xr:uid="{00000000-0005-0000-0000-0000B4600000}"/>
    <cellStyle name="Normal 3 25 3 2" xfId="15664" xr:uid="{00000000-0005-0000-0000-0000B5600000}"/>
    <cellStyle name="Normal 3 25 3 2 2" xfId="28312" xr:uid="{00000000-0005-0000-0000-0000B6600000}"/>
    <cellStyle name="Normal 3 25 3 3" xfId="23259" xr:uid="{00000000-0005-0000-0000-0000B7600000}"/>
    <cellStyle name="Normal 3 25 4" xfId="7335" xr:uid="{00000000-0005-0000-0000-0000B8600000}"/>
    <cellStyle name="Normal 3 25 4 2" xfId="13860" xr:uid="{00000000-0005-0000-0000-0000B9600000}"/>
    <cellStyle name="Normal 3 25 4 2 2" xfId="26591" xr:uid="{00000000-0005-0000-0000-0000BA600000}"/>
    <cellStyle name="Normal 3 25 4 3" xfId="22063" xr:uid="{00000000-0005-0000-0000-0000BB600000}"/>
    <cellStyle name="Normal 3 25 5" xfId="12720" xr:uid="{00000000-0005-0000-0000-0000BC600000}"/>
    <cellStyle name="Normal 3 25 5 2" xfId="25466" xr:uid="{00000000-0005-0000-0000-0000BD600000}"/>
    <cellStyle name="Normal 3 25 6" xfId="18268" xr:uid="{00000000-0005-0000-0000-0000BE600000}"/>
    <cellStyle name="Normal 3 25 7" xfId="31609" xr:uid="{00000000-0005-0000-0000-0000BF600000}"/>
    <cellStyle name="Normal 3 25 8" xfId="34874" xr:uid="{00000000-0005-0000-0000-0000C0600000}"/>
    <cellStyle name="Normal 3 26" xfId="5348" xr:uid="{00000000-0005-0000-0000-0000C1600000}"/>
    <cellStyle name="Normal 3 26 2" xfId="8334" xr:uid="{00000000-0005-0000-0000-0000C2600000}"/>
    <cellStyle name="Normal 3 26 2 2" xfId="14823" xr:uid="{00000000-0005-0000-0000-0000C3600000}"/>
    <cellStyle name="Normal 3 26 2 2 2" xfId="27500" xr:uid="{00000000-0005-0000-0000-0000C4600000}"/>
    <cellStyle name="Normal 3 26 2 3" xfId="19602" xr:uid="{00000000-0005-0000-0000-0000C5600000}"/>
    <cellStyle name="Normal 3 26 2 4" xfId="32717" xr:uid="{00000000-0005-0000-0000-0000C6600000}"/>
    <cellStyle name="Normal 3 26 2 5" xfId="35728" xr:uid="{00000000-0005-0000-0000-0000C7600000}"/>
    <cellStyle name="Normal 3 26 3" xfId="9258" xr:uid="{00000000-0005-0000-0000-0000C8600000}"/>
    <cellStyle name="Normal 3 26 3 2" xfId="15665" xr:uid="{00000000-0005-0000-0000-0000C9600000}"/>
    <cellStyle name="Normal 3 26 3 2 2" xfId="28313" xr:uid="{00000000-0005-0000-0000-0000CA600000}"/>
    <cellStyle name="Normal 3 26 3 3" xfId="23260" xr:uid="{00000000-0005-0000-0000-0000CB600000}"/>
    <cellStyle name="Normal 3 26 4" xfId="7336" xr:uid="{00000000-0005-0000-0000-0000CC600000}"/>
    <cellStyle name="Normal 3 26 4 2" xfId="13861" xr:uid="{00000000-0005-0000-0000-0000CD600000}"/>
    <cellStyle name="Normal 3 26 4 2 2" xfId="26592" xr:uid="{00000000-0005-0000-0000-0000CE600000}"/>
    <cellStyle name="Normal 3 26 4 3" xfId="22064" xr:uid="{00000000-0005-0000-0000-0000CF600000}"/>
    <cellStyle name="Normal 3 26 5" xfId="12721" xr:uid="{00000000-0005-0000-0000-0000D0600000}"/>
    <cellStyle name="Normal 3 26 5 2" xfId="25467" xr:uid="{00000000-0005-0000-0000-0000D1600000}"/>
    <cellStyle name="Normal 3 26 6" xfId="18269" xr:uid="{00000000-0005-0000-0000-0000D2600000}"/>
    <cellStyle name="Normal 3 26 7" xfId="31610" xr:uid="{00000000-0005-0000-0000-0000D3600000}"/>
    <cellStyle name="Normal 3 26 8" xfId="34875" xr:uid="{00000000-0005-0000-0000-0000D4600000}"/>
    <cellStyle name="Normal 3 27" xfId="5349" xr:uid="{00000000-0005-0000-0000-0000D5600000}"/>
    <cellStyle name="Normal 3 27 2" xfId="8335" xr:uid="{00000000-0005-0000-0000-0000D6600000}"/>
    <cellStyle name="Normal 3 27 2 2" xfId="14824" xr:uid="{00000000-0005-0000-0000-0000D7600000}"/>
    <cellStyle name="Normal 3 27 2 2 2" xfId="27501" xr:uid="{00000000-0005-0000-0000-0000D8600000}"/>
    <cellStyle name="Normal 3 27 2 3" xfId="19603" xr:uid="{00000000-0005-0000-0000-0000D9600000}"/>
    <cellStyle name="Normal 3 27 2 4" xfId="32718" xr:uid="{00000000-0005-0000-0000-0000DA600000}"/>
    <cellStyle name="Normal 3 27 2 5" xfId="35729" xr:uid="{00000000-0005-0000-0000-0000DB600000}"/>
    <cellStyle name="Normal 3 27 3" xfId="9259" xr:uid="{00000000-0005-0000-0000-0000DC600000}"/>
    <cellStyle name="Normal 3 27 3 2" xfId="15666" xr:uid="{00000000-0005-0000-0000-0000DD600000}"/>
    <cellStyle name="Normal 3 27 3 2 2" xfId="28314" xr:uid="{00000000-0005-0000-0000-0000DE600000}"/>
    <cellStyle name="Normal 3 27 3 3" xfId="23261" xr:uid="{00000000-0005-0000-0000-0000DF600000}"/>
    <cellStyle name="Normal 3 27 4" xfId="7337" xr:uid="{00000000-0005-0000-0000-0000E0600000}"/>
    <cellStyle name="Normal 3 27 4 2" xfId="13862" xr:uid="{00000000-0005-0000-0000-0000E1600000}"/>
    <cellStyle name="Normal 3 27 4 2 2" xfId="26593" xr:uid="{00000000-0005-0000-0000-0000E2600000}"/>
    <cellStyle name="Normal 3 27 4 3" xfId="22065" xr:uid="{00000000-0005-0000-0000-0000E3600000}"/>
    <cellStyle name="Normal 3 27 5" xfId="12722" xr:uid="{00000000-0005-0000-0000-0000E4600000}"/>
    <cellStyle name="Normal 3 27 5 2" xfId="25468" xr:uid="{00000000-0005-0000-0000-0000E5600000}"/>
    <cellStyle name="Normal 3 27 6" xfId="18270" xr:uid="{00000000-0005-0000-0000-0000E6600000}"/>
    <cellStyle name="Normal 3 27 7" xfId="31611" xr:uid="{00000000-0005-0000-0000-0000E7600000}"/>
    <cellStyle name="Normal 3 27 8" xfId="34876" xr:uid="{00000000-0005-0000-0000-0000E8600000}"/>
    <cellStyle name="Normal 3 28" xfId="5350" xr:uid="{00000000-0005-0000-0000-0000E9600000}"/>
    <cellStyle name="Normal 3 28 2" xfId="8336" xr:uid="{00000000-0005-0000-0000-0000EA600000}"/>
    <cellStyle name="Normal 3 28 2 2" xfId="14825" xr:uid="{00000000-0005-0000-0000-0000EB600000}"/>
    <cellStyle name="Normal 3 28 2 2 2" xfId="27502" xr:uid="{00000000-0005-0000-0000-0000EC600000}"/>
    <cellStyle name="Normal 3 28 2 3" xfId="19604" xr:uid="{00000000-0005-0000-0000-0000ED600000}"/>
    <cellStyle name="Normal 3 28 2 4" xfId="32719" xr:uid="{00000000-0005-0000-0000-0000EE600000}"/>
    <cellStyle name="Normal 3 28 2 5" xfId="35730" xr:uid="{00000000-0005-0000-0000-0000EF600000}"/>
    <cellStyle name="Normal 3 28 3" xfId="9260" xr:uid="{00000000-0005-0000-0000-0000F0600000}"/>
    <cellStyle name="Normal 3 28 3 2" xfId="15667" xr:uid="{00000000-0005-0000-0000-0000F1600000}"/>
    <cellStyle name="Normal 3 28 3 2 2" xfId="28315" xr:uid="{00000000-0005-0000-0000-0000F2600000}"/>
    <cellStyle name="Normal 3 28 3 3" xfId="23262" xr:uid="{00000000-0005-0000-0000-0000F3600000}"/>
    <cellStyle name="Normal 3 28 4" xfId="7338" xr:uid="{00000000-0005-0000-0000-0000F4600000}"/>
    <cellStyle name="Normal 3 28 4 2" xfId="13863" xr:uid="{00000000-0005-0000-0000-0000F5600000}"/>
    <cellStyle name="Normal 3 28 4 2 2" xfId="26594" xr:uid="{00000000-0005-0000-0000-0000F6600000}"/>
    <cellStyle name="Normal 3 28 4 3" xfId="22066" xr:uid="{00000000-0005-0000-0000-0000F7600000}"/>
    <cellStyle name="Normal 3 28 5" xfId="12723" xr:uid="{00000000-0005-0000-0000-0000F8600000}"/>
    <cellStyle name="Normal 3 28 5 2" xfId="25469" xr:uid="{00000000-0005-0000-0000-0000F9600000}"/>
    <cellStyle name="Normal 3 28 6" xfId="18271" xr:uid="{00000000-0005-0000-0000-0000FA600000}"/>
    <cellStyle name="Normal 3 28 7" xfId="31612" xr:uid="{00000000-0005-0000-0000-0000FB600000}"/>
    <cellStyle name="Normal 3 28 8" xfId="34877" xr:uid="{00000000-0005-0000-0000-0000FC600000}"/>
    <cellStyle name="Normal 3 29" xfId="5351" xr:uid="{00000000-0005-0000-0000-0000FD600000}"/>
    <cellStyle name="Normal 3 3" xfId="381" xr:uid="{00000000-0005-0000-0000-0000FE600000}"/>
    <cellStyle name="Normal 3 3 10" xfId="17440" xr:uid="{00000000-0005-0000-0000-0000FF600000}"/>
    <cellStyle name="Normal 3 3 11" xfId="30644" xr:uid="{00000000-0005-0000-0000-000000610000}"/>
    <cellStyle name="Normal 3 3 12" xfId="34315" xr:uid="{00000000-0005-0000-0000-000001610000}"/>
    <cellStyle name="Normal 3 3 13" xfId="37201" xr:uid="{00000000-0005-0000-0000-000002610000}"/>
    <cellStyle name="Normal 3 3 14" xfId="37379" xr:uid="{00000000-0005-0000-0000-000003610000}"/>
    <cellStyle name="Normal 3 3 15" xfId="37863" xr:uid="{00000000-0005-0000-0000-000004610000}"/>
    <cellStyle name="Normal 3 3 2" xfId="605" xr:uid="{00000000-0005-0000-0000-000005610000}"/>
    <cellStyle name="Normal 3 3 2 2" xfId="6140" xr:uid="{00000000-0005-0000-0000-000006610000}"/>
    <cellStyle name="Normal 3 3 2 2 2" xfId="8570" xr:uid="{00000000-0005-0000-0000-000007610000}"/>
    <cellStyle name="Normal 3 3 2 2 2 2" xfId="15056" xr:uid="{00000000-0005-0000-0000-000008610000}"/>
    <cellStyle name="Normal 3 3 2 2 2 2 2" xfId="27727" xr:uid="{00000000-0005-0000-0000-000009610000}"/>
    <cellStyle name="Normal 3 3 2 2 2 3" xfId="22644" xr:uid="{00000000-0005-0000-0000-00000A610000}"/>
    <cellStyle name="Normal 3 3 2 2 3" xfId="9528" xr:uid="{00000000-0005-0000-0000-00000B610000}"/>
    <cellStyle name="Normal 3 3 2 2 3 2" xfId="15897" xr:uid="{00000000-0005-0000-0000-00000C610000}"/>
    <cellStyle name="Normal 3 3 2 2 3 2 2" xfId="28538" xr:uid="{00000000-0005-0000-0000-00000D610000}"/>
    <cellStyle name="Normal 3 3 2 2 3 3" xfId="23513" xr:uid="{00000000-0005-0000-0000-00000E610000}"/>
    <cellStyle name="Normal 3 3 2 2 4" xfId="7676" xr:uid="{00000000-0005-0000-0000-00000F610000}"/>
    <cellStyle name="Normal 3 3 2 2 4 2" xfId="14178" xr:uid="{00000000-0005-0000-0000-000010610000}"/>
    <cellStyle name="Normal 3 3 2 2 4 2 2" xfId="26906" xr:uid="{00000000-0005-0000-0000-000011610000}"/>
    <cellStyle name="Normal 3 3 2 2 4 3" xfId="22399" xr:uid="{00000000-0005-0000-0000-000012610000}"/>
    <cellStyle name="Normal 3 3 2 2 5" xfId="12980" xr:uid="{00000000-0005-0000-0000-000013610000}"/>
    <cellStyle name="Normal 3 3 2 2 5 2" xfId="25726" xr:uid="{00000000-0005-0000-0000-000014610000}"/>
    <cellStyle name="Normal 3 3 2 2 6" xfId="21102" xr:uid="{00000000-0005-0000-0000-000015610000}"/>
    <cellStyle name="Normal 3 3 2 3" xfId="9991" xr:uid="{00000000-0005-0000-0000-000016610000}"/>
    <cellStyle name="Normal 3 3 2 4" xfId="3168" xr:uid="{00000000-0005-0000-0000-000017610000}"/>
    <cellStyle name="Normal 3 3 2 5" xfId="37697" xr:uid="{00000000-0005-0000-0000-000018610000}"/>
    <cellStyle name="Normal 3 3 2 6" xfId="37989" xr:uid="{00000000-0005-0000-0000-000019610000}"/>
    <cellStyle name="Normal 3 3 3" xfId="789" xr:uid="{00000000-0005-0000-0000-00001A610000}"/>
    <cellStyle name="Normal 3 3 3 2" xfId="6139" xr:uid="{00000000-0005-0000-0000-00001B610000}"/>
    <cellStyle name="Normal 3 3 3 2 2" xfId="8569" xr:uid="{00000000-0005-0000-0000-00001C610000}"/>
    <cellStyle name="Normal 3 3 3 2 2 2" xfId="15055" xr:uid="{00000000-0005-0000-0000-00001D610000}"/>
    <cellStyle name="Normal 3 3 3 2 2 2 2" xfId="27726" xr:uid="{00000000-0005-0000-0000-00001E610000}"/>
    <cellStyle name="Normal 3 3 3 2 2 3" xfId="22643" xr:uid="{00000000-0005-0000-0000-00001F610000}"/>
    <cellStyle name="Normal 3 3 3 2 3" xfId="9527" xr:uid="{00000000-0005-0000-0000-000020610000}"/>
    <cellStyle name="Normal 3 3 3 2 3 2" xfId="15896" xr:uid="{00000000-0005-0000-0000-000021610000}"/>
    <cellStyle name="Normal 3 3 3 2 3 2 2" xfId="28537" xr:uid="{00000000-0005-0000-0000-000022610000}"/>
    <cellStyle name="Normal 3 3 3 2 3 3" xfId="23512" xr:uid="{00000000-0005-0000-0000-000023610000}"/>
    <cellStyle name="Normal 3 3 3 2 4" xfId="7675" xr:uid="{00000000-0005-0000-0000-000024610000}"/>
    <cellStyle name="Normal 3 3 3 2 4 2" xfId="14177" xr:uid="{00000000-0005-0000-0000-000025610000}"/>
    <cellStyle name="Normal 3 3 3 2 4 2 2" xfId="26905" xr:uid="{00000000-0005-0000-0000-000026610000}"/>
    <cellStyle name="Normal 3 3 3 2 4 3" xfId="22398" xr:uid="{00000000-0005-0000-0000-000027610000}"/>
    <cellStyle name="Normal 3 3 3 2 5" xfId="12979" xr:uid="{00000000-0005-0000-0000-000028610000}"/>
    <cellStyle name="Normal 3 3 3 2 5 2" xfId="25725" xr:uid="{00000000-0005-0000-0000-000029610000}"/>
    <cellStyle name="Normal 3 3 3 2 6" xfId="21101" xr:uid="{00000000-0005-0000-0000-00002A610000}"/>
    <cellStyle name="Normal 3 3 3 3" xfId="10048" xr:uid="{00000000-0005-0000-0000-00002B610000}"/>
    <cellStyle name="Normal 3 3 3 4" xfId="3181" xr:uid="{00000000-0005-0000-0000-00002C610000}"/>
    <cellStyle name="Normal 3 3 3 5" xfId="37773" xr:uid="{00000000-0005-0000-0000-00002D610000}"/>
    <cellStyle name="Normal 3 3 3 6" xfId="38051" xr:uid="{00000000-0005-0000-0000-00002E610000}"/>
    <cellStyle name="Normal 3 3 4" xfId="1040" xr:uid="{00000000-0005-0000-0000-00002F610000}"/>
    <cellStyle name="Normal 3 3 4 10" xfId="35104" xr:uid="{00000000-0005-0000-0000-000030610000}"/>
    <cellStyle name="Normal 3 3 4 11" xfId="5352" xr:uid="{00000000-0005-0000-0000-000031610000}"/>
    <cellStyle name="Normal 3 3 4 2" xfId="8337" xr:uid="{00000000-0005-0000-0000-000032610000}"/>
    <cellStyle name="Normal 3 3 4 2 2" xfId="14826" xr:uid="{00000000-0005-0000-0000-000033610000}"/>
    <cellStyle name="Normal 3 3 4 2 2 2" xfId="27503" xr:uid="{00000000-0005-0000-0000-000034610000}"/>
    <cellStyle name="Normal 3 3 4 2 3" xfId="19862" xr:uid="{00000000-0005-0000-0000-000035610000}"/>
    <cellStyle name="Normal 3 3 4 2 4" xfId="22592" xr:uid="{00000000-0005-0000-0000-000036610000}"/>
    <cellStyle name="Normal 3 3 4 2 5" xfId="32975" xr:uid="{00000000-0005-0000-0000-000037610000}"/>
    <cellStyle name="Normal 3 3 4 2 6" xfId="35950" xr:uid="{00000000-0005-0000-0000-000038610000}"/>
    <cellStyle name="Normal 3 3 4 3" xfId="9261" xr:uid="{00000000-0005-0000-0000-000039610000}"/>
    <cellStyle name="Normal 3 3 4 3 2" xfId="15668" xr:uid="{00000000-0005-0000-0000-00003A610000}"/>
    <cellStyle name="Normal 3 3 4 3 2 2" xfId="28316" xr:uid="{00000000-0005-0000-0000-00003B610000}"/>
    <cellStyle name="Normal 3 3 4 3 3" xfId="18993" xr:uid="{00000000-0005-0000-0000-00003C610000}"/>
    <cellStyle name="Normal 3 3 4 3 4" xfId="23263" xr:uid="{00000000-0005-0000-0000-00003D610000}"/>
    <cellStyle name="Normal 3 3 4 4" xfId="10672" xr:uid="{00000000-0005-0000-0000-00003E610000}"/>
    <cellStyle name="Normal 3 3 4 5" xfId="7339" xr:uid="{00000000-0005-0000-0000-00003F610000}"/>
    <cellStyle name="Normal 3 3 4 5 2" xfId="13864" xr:uid="{00000000-0005-0000-0000-000040610000}"/>
    <cellStyle name="Normal 3 3 4 5 2 2" xfId="26595" xr:uid="{00000000-0005-0000-0000-000041610000}"/>
    <cellStyle name="Normal 3 3 4 5 3" xfId="22067" xr:uid="{00000000-0005-0000-0000-000042610000}"/>
    <cellStyle name="Normal 3 3 4 6" xfId="12724" xr:uid="{00000000-0005-0000-0000-000043610000}"/>
    <cellStyle name="Normal 3 3 4 6 2" xfId="25470" xr:uid="{00000000-0005-0000-0000-000044610000}"/>
    <cellStyle name="Normal 3 3 4 7" xfId="18688" xr:uid="{00000000-0005-0000-0000-000045610000}"/>
    <cellStyle name="Normal 3 3 4 8" xfId="21060" xr:uid="{00000000-0005-0000-0000-000046610000}"/>
    <cellStyle name="Normal 3 3 4 9" xfId="31963" xr:uid="{00000000-0005-0000-0000-000047610000}"/>
    <cellStyle name="Normal 3 3 5" xfId="10694" xr:uid="{00000000-0005-0000-0000-000048610000}"/>
    <cellStyle name="Normal 3 3 5 2" xfId="16240" xr:uid="{00000000-0005-0000-0000-000049610000}"/>
    <cellStyle name="Normal 3 3 5 2 2" xfId="20451" xr:uid="{00000000-0005-0000-0000-00004A610000}"/>
    <cellStyle name="Normal 3 3 5 2 2 2" xfId="33704" xr:uid="{00000000-0005-0000-0000-00004B610000}"/>
    <cellStyle name="Normal 3 3 5 2 2 3" xfId="36491" xr:uid="{00000000-0005-0000-0000-00004C610000}"/>
    <cellStyle name="Normal 3 3 5 2 3" xfId="20152" xr:uid="{00000000-0005-0000-0000-00004D610000}"/>
    <cellStyle name="Normal 3 3 5 2 4" xfId="33409" xr:uid="{00000000-0005-0000-0000-00004E610000}"/>
    <cellStyle name="Normal 3 3 5 2 5" xfId="36197" xr:uid="{00000000-0005-0000-0000-00004F610000}"/>
    <cellStyle name="Normal 3 3 5 3" xfId="20304" xr:uid="{00000000-0005-0000-0000-000050610000}"/>
    <cellStyle name="Normal 3 3 5 3 2" xfId="33558" xr:uid="{00000000-0005-0000-0000-000051610000}"/>
    <cellStyle name="Normal 3 3 5 3 3" xfId="36345" xr:uid="{00000000-0005-0000-0000-000052610000}"/>
    <cellStyle name="Normal 3 3 5 4" xfId="19996" xr:uid="{00000000-0005-0000-0000-000053610000}"/>
    <cellStyle name="Normal 3 3 5 4 2" xfId="33260" xr:uid="{00000000-0005-0000-0000-000054610000}"/>
    <cellStyle name="Normal 3 3 5 4 3" xfId="36052" xr:uid="{00000000-0005-0000-0000-000055610000}"/>
    <cellStyle name="Normal 3 3 5 5" xfId="18899" xr:uid="{00000000-0005-0000-0000-000056610000}"/>
    <cellStyle name="Normal 3 3 5 6" xfId="37649" xr:uid="{00000000-0005-0000-0000-000057610000}"/>
    <cellStyle name="Normal 3 3 5 7" xfId="37943" xr:uid="{00000000-0005-0000-0000-000058610000}"/>
    <cellStyle name="Normal 3 3 6" xfId="9767" xr:uid="{00000000-0005-0000-0000-000059610000}"/>
    <cellStyle name="Normal 3 3 6 2" xfId="15965" xr:uid="{00000000-0005-0000-0000-00005A610000}"/>
    <cellStyle name="Normal 3 3 6 2 2" xfId="20397" xr:uid="{00000000-0005-0000-0000-00005B610000}"/>
    <cellStyle name="Normal 3 3 6 2 2 2" xfId="33650" xr:uid="{00000000-0005-0000-0000-00005C610000}"/>
    <cellStyle name="Normal 3 3 6 2 2 3" xfId="36437" xr:uid="{00000000-0005-0000-0000-00005D610000}"/>
    <cellStyle name="Normal 3 3 6 2 3" xfId="19605" xr:uid="{00000000-0005-0000-0000-00005E610000}"/>
    <cellStyle name="Normal 3 3 6 2 4" xfId="32720" xr:uid="{00000000-0005-0000-0000-00005F610000}"/>
    <cellStyle name="Normal 3 3 6 2 5" xfId="35731" xr:uid="{00000000-0005-0000-0000-000060610000}"/>
    <cellStyle name="Normal 3 3 6 3" xfId="20098" xr:uid="{00000000-0005-0000-0000-000061610000}"/>
    <cellStyle name="Normal 3 3 6 3 2" xfId="33355" xr:uid="{00000000-0005-0000-0000-000062610000}"/>
    <cellStyle name="Normal 3 3 6 3 3" xfId="36143" xr:uid="{00000000-0005-0000-0000-000063610000}"/>
    <cellStyle name="Normal 3 3 6 4" xfId="18272" xr:uid="{00000000-0005-0000-0000-000064610000}"/>
    <cellStyle name="Normal 3 3 6 5" xfId="31613" xr:uid="{00000000-0005-0000-0000-000065610000}"/>
    <cellStyle name="Normal 3 3 6 6" xfId="34878" xr:uid="{00000000-0005-0000-0000-000066610000}"/>
    <cellStyle name="Normal 3 3 7" xfId="19070" xr:uid="{00000000-0005-0000-0000-000067610000}"/>
    <cellStyle name="Normal 3 3 7 2" xfId="20250" xr:uid="{00000000-0005-0000-0000-000068610000}"/>
    <cellStyle name="Normal 3 3 7 2 2" xfId="33504" xr:uid="{00000000-0005-0000-0000-000069610000}"/>
    <cellStyle name="Normal 3 3 7 2 3" xfId="36291" xr:uid="{00000000-0005-0000-0000-00006A610000}"/>
    <cellStyle name="Normal 3 3 7 3" xfId="32191" xr:uid="{00000000-0005-0000-0000-00006B610000}"/>
    <cellStyle name="Normal 3 3 7 4" xfId="35211" xr:uid="{00000000-0005-0000-0000-00006C610000}"/>
    <cellStyle name="Normal 3 3 8" xfId="18949" xr:uid="{00000000-0005-0000-0000-00006D610000}"/>
    <cellStyle name="Normal 3 3 8 2" xfId="32130" xr:uid="{00000000-0005-0000-0000-00006E610000}"/>
    <cellStyle name="Normal 3 3 8 3" xfId="35150" xr:uid="{00000000-0005-0000-0000-00006F610000}"/>
    <cellStyle name="Normal 3 3 9" xfId="19930" xr:uid="{00000000-0005-0000-0000-000070610000}"/>
    <cellStyle name="Normal 3 3 9 2" xfId="33111" xr:uid="{00000000-0005-0000-0000-000071610000}"/>
    <cellStyle name="Normal 3 3 9 3" xfId="35996" xr:uid="{00000000-0005-0000-0000-000072610000}"/>
    <cellStyle name="Normal 3 30" xfId="5353" xr:uid="{00000000-0005-0000-0000-000073610000}"/>
    <cellStyle name="Normal 3 31" xfId="5354" xr:uid="{00000000-0005-0000-0000-000074610000}"/>
    <cellStyle name="Normal 3 32" xfId="5355" xr:uid="{00000000-0005-0000-0000-000075610000}"/>
    <cellStyle name="Normal 3 33" xfId="5356" xr:uid="{00000000-0005-0000-0000-000076610000}"/>
    <cellStyle name="Normal 3 34" xfId="5357" xr:uid="{00000000-0005-0000-0000-000077610000}"/>
    <cellStyle name="Normal 3 35" xfId="5358" xr:uid="{00000000-0005-0000-0000-000078610000}"/>
    <cellStyle name="Normal 3 36" xfId="5359" xr:uid="{00000000-0005-0000-0000-000079610000}"/>
    <cellStyle name="Normal 3 37" xfId="5360" xr:uid="{00000000-0005-0000-0000-00007A610000}"/>
    <cellStyle name="Normal 3 38" xfId="5361" xr:uid="{00000000-0005-0000-0000-00007B610000}"/>
    <cellStyle name="Normal 3 39" xfId="5362" xr:uid="{00000000-0005-0000-0000-00007C610000}"/>
    <cellStyle name="Normal 3 4" xfId="310" xr:uid="{00000000-0005-0000-0000-00007D610000}"/>
    <cellStyle name="Normal 3 4 2" xfId="809" xr:uid="{00000000-0005-0000-0000-00007E610000}"/>
    <cellStyle name="Normal 3 4 2 10" xfId="37778" xr:uid="{00000000-0005-0000-0000-00007F610000}"/>
    <cellStyle name="Normal 3 4 2 11" xfId="38056" xr:uid="{00000000-0005-0000-0000-000080610000}"/>
    <cellStyle name="Normal 3 4 2 2" xfId="6141" xr:uid="{00000000-0005-0000-0000-000081610000}"/>
    <cellStyle name="Normal 3 4 2 2 2" xfId="8571" xr:uid="{00000000-0005-0000-0000-000082610000}"/>
    <cellStyle name="Normal 3 4 2 2 2 2" xfId="15057" xr:uid="{00000000-0005-0000-0000-000083610000}"/>
    <cellStyle name="Normal 3 4 2 2 2 2 2" xfId="27728" xr:uid="{00000000-0005-0000-0000-000084610000}"/>
    <cellStyle name="Normal 3 4 2 2 2 3" xfId="22645" xr:uid="{00000000-0005-0000-0000-000085610000}"/>
    <cellStyle name="Normal 3 4 2 2 3" xfId="9529" xr:uid="{00000000-0005-0000-0000-000086610000}"/>
    <cellStyle name="Normal 3 4 2 2 3 2" xfId="15898" xr:uid="{00000000-0005-0000-0000-000087610000}"/>
    <cellStyle name="Normal 3 4 2 2 3 2 2" xfId="28539" xr:uid="{00000000-0005-0000-0000-000088610000}"/>
    <cellStyle name="Normal 3 4 2 2 3 3" xfId="23514" xr:uid="{00000000-0005-0000-0000-000089610000}"/>
    <cellStyle name="Normal 3 4 2 2 4" xfId="7677" xr:uid="{00000000-0005-0000-0000-00008A610000}"/>
    <cellStyle name="Normal 3 4 2 2 4 2" xfId="14179" xr:uid="{00000000-0005-0000-0000-00008B610000}"/>
    <cellStyle name="Normal 3 4 2 2 4 2 2" xfId="26907" xr:uid="{00000000-0005-0000-0000-00008C610000}"/>
    <cellStyle name="Normal 3 4 2 2 4 3" xfId="22400" xr:uid="{00000000-0005-0000-0000-00008D610000}"/>
    <cellStyle name="Normal 3 4 2 2 5" xfId="12981" xr:uid="{00000000-0005-0000-0000-00008E610000}"/>
    <cellStyle name="Normal 3 4 2 2 5 2" xfId="25727" xr:uid="{00000000-0005-0000-0000-00008F610000}"/>
    <cellStyle name="Normal 3 4 2 2 6" xfId="21103" xr:uid="{00000000-0005-0000-0000-000090610000}"/>
    <cellStyle name="Normal 3 4 2 3" xfId="7847" xr:uid="{00000000-0005-0000-0000-000091610000}"/>
    <cellStyle name="Normal 3 4 2 3 2" xfId="14342" xr:uid="{00000000-0005-0000-0000-000092610000}"/>
    <cellStyle name="Normal 3 4 2 3 2 2" xfId="27035" xr:uid="{00000000-0005-0000-0000-000093610000}"/>
    <cellStyle name="Normal 3 4 2 3 3" xfId="22524" xr:uid="{00000000-0005-0000-0000-000094610000}"/>
    <cellStyle name="Normal 3 4 2 4" xfId="8769" xr:uid="{00000000-0005-0000-0000-000095610000}"/>
    <cellStyle name="Normal 3 4 2 4 2" xfId="15184" xr:uid="{00000000-0005-0000-0000-000096610000}"/>
    <cellStyle name="Normal 3 4 2 4 2 2" xfId="27845" xr:uid="{00000000-0005-0000-0000-000097610000}"/>
    <cellStyle name="Normal 3 4 2 4 3" xfId="22813" xr:uid="{00000000-0005-0000-0000-000098610000}"/>
    <cellStyle name="Normal 3 4 2 5" xfId="6627" xr:uid="{00000000-0005-0000-0000-000099610000}"/>
    <cellStyle name="Normal 3 4 2 5 2" xfId="13215" xr:uid="{00000000-0005-0000-0000-00009A610000}"/>
    <cellStyle name="Normal 3 4 2 5 2 2" xfId="25959" xr:uid="{00000000-0005-0000-0000-00009B610000}"/>
    <cellStyle name="Normal 3 4 2 5 3" xfId="21367" xr:uid="{00000000-0005-0000-0000-00009C610000}"/>
    <cellStyle name="Normal 3 4 2 6" xfId="12146" xr:uid="{00000000-0005-0000-0000-00009D610000}"/>
    <cellStyle name="Normal 3 4 2 6 2" xfId="24891" xr:uid="{00000000-0005-0000-0000-00009E610000}"/>
    <cellStyle name="Normal 3 4 2 7" xfId="18725" xr:uid="{00000000-0005-0000-0000-00009F610000}"/>
    <cellStyle name="Normal 3 4 2 8" xfId="21013" xr:uid="{00000000-0005-0000-0000-0000A0610000}"/>
    <cellStyle name="Normal 3 4 2 9" xfId="3160" xr:uid="{00000000-0005-0000-0000-0000A1610000}"/>
    <cellStyle name="Normal 3 4 3" xfId="1041" xr:uid="{00000000-0005-0000-0000-0000A2610000}"/>
    <cellStyle name="Normal 3 4 3 2" xfId="8338" xr:uid="{00000000-0005-0000-0000-0000A3610000}"/>
    <cellStyle name="Normal 3 4 3 2 2" xfId="14827" xr:uid="{00000000-0005-0000-0000-0000A4610000}"/>
    <cellStyle name="Normal 3 4 3 2 2 2" xfId="27504" xr:uid="{00000000-0005-0000-0000-0000A5610000}"/>
    <cellStyle name="Normal 3 4 3 2 3" xfId="19606" xr:uid="{00000000-0005-0000-0000-0000A6610000}"/>
    <cellStyle name="Normal 3 4 3 2 4" xfId="32721" xr:uid="{00000000-0005-0000-0000-0000A7610000}"/>
    <cellStyle name="Normal 3 4 3 2 5" xfId="35732" xr:uid="{00000000-0005-0000-0000-0000A8610000}"/>
    <cellStyle name="Normal 3 4 3 3" xfId="9262" xr:uid="{00000000-0005-0000-0000-0000A9610000}"/>
    <cellStyle name="Normal 3 4 3 3 2" xfId="15669" xr:uid="{00000000-0005-0000-0000-0000AA610000}"/>
    <cellStyle name="Normal 3 4 3 3 2 2" xfId="28317" xr:uid="{00000000-0005-0000-0000-0000AB610000}"/>
    <cellStyle name="Normal 3 4 3 3 3" xfId="23264" xr:uid="{00000000-0005-0000-0000-0000AC610000}"/>
    <cellStyle name="Normal 3 4 3 4" xfId="7340" xr:uid="{00000000-0005-0000-0000-0000AD610000}"/>
    <cellStyle name="Normal 3 4 3 4 2" xfId="13865" xr:uid="{00000000-0005-0000-0000-0000AE610000}"/>
    <cellStyle name="Normal 3 4 3 4 2 2" xfId="26596" xr:uid="{00000000-0005-0000-0000-0000AF610000}"/>
    <cellStyle name="Normal 3 4 3 4 3" xfId="22068" xr:uid="{00000000-0005-0000-0000-0000B0610000}"/>
    <cellStyle name="Normal 3 4 3 5" xfId="12726" xr:uid="{00000000-0005-0000-0000-0000B1610000}"/>
    <cellStyle name="Normal 3 4 3 5 2" xfId="25472" xr:uid="{00000000-0005-0000-0000-0000B2610000}"/>
    <cellStyle name="Normal 3 4 3 6" xfId="18273" xr:uid="{00000000-0005-0000-0000-0000B3610000}"/>
    <cellStyle name="Normal 3 4 3 7" xfId="31616" xr:uid="{00000000-0005-0000-0000-0000B4610000}"/>
    <cellStyle name="Normal 3 4 3 8" xfId="34880" xr:uid="{00000000-0005-0000-0000-0000B5610000}"/>
    <cellStyle name="Normal 3 4 3 9" xfId="5363" xr:uid="{00000000-0005-0000-0000-0000B6610000}"/>
    <cellStyle name="Normal 3 4 4" xfId="1303" xr:uid="{00000000-0005-0000-0000-0000B7610000}"/>
    <cellStyle name="Normal 3 4 4 2" xfId="37830" xr:uid="{00000000-0005-0000-0000-0000B8610000}"/>
    <cellStyle name="Normal 3 4 5" xfId="37615" xr:uid="{00000000-0005-0000-0000-0000B9610000}"/>
    <cellStyle name="Normal 3 4 6" xfId="37384" xr:uid="{00000000-0005-0000-0000-0000BA610000}"/>
    <cellStyle name="Normal 3 4 7" xfId="37868" xr:uid="{00000000-0005-0000-0000-0000BB610000}"/>
    <cellStyle name="Normal 3 40" xfId="5364" xr:uid="{00000000-0005-0000-0000-0000BC610000}"/>
    <cellStyle name="Normal 3 41" xfId="5365" xr:uid="{00000000-0005-0000-0000-0000BD610000}"/>
    <cellStyle name="Normal 3 42" xfId="5366" xr:uid="{00000000-0005-0000-0000-0000BE610000}"/>
    <cellStyle name="Normal 3 43" xfId="5367" xr:uid="{00000000-0005-0000-0000-0000BF610000}"/>
    <cellStyle name="Normal 3 44" xfId="5368" xr:uid="{00000000-0005-0000-0000-0000C0610000}"/>
    <cellStyle name="Normal 3 45" xfId="5369" xr:uid="{00000000-0005-0000-0000-0000C1610000}"/>
    <cellStyle name="Normal 3 46" xfId="5370" xr:uid="{00000000-0005-0000-0000-0000C2610000}"/>
    <cellStyle name="Normal 3 47" xfId="5371" xr:uid="{00000000-0005-0000-0000-0000C3610000}"/>
    <cellStyle name="Normal 3 48" xfId="6138" xr:uid="{00000000-0005-0000-0000-0000C4610000}"/>
    <cellStyle name="Normal 3 48 2" xfId="8568" xr:uid="{00000000-0005-0000-0000-0000C5610000}"/>
    <cellStyle name="Normal 3 48 2 2" xfId="15054" xr:uid="{00000000-0005-0000-0000-0000C6610000}"/>
    <cellStyle name="Normal 3 48 2 2 2" xfId="27725" xr:uid="{00000000-0005-0000-0000-0000C7610000}"/>
    <cellStyle name="Normal 3 48 2 3" xfId="22642" xr:uid="{00000000-0005-0000-0000-0000C8610000}"/>
    <cellStyle name="Normal 3 48 3" xfId="9526" xr:uid="{00000000-0005-0000-0000-0000C9610000}"/>
    <cellStyle name="Normal 3 48 3 2" xfId="15895" xr:uid="{00000000-0005-0000-0000-0000CA610000}"/>
    <cellStyle name="Normal 3 48 3 2 2" xfId="28536" xr:uid="{00000000-0005-0000-0000-0000CB610000}"/>
    <cellStyle name="Normal 3 48 3 3" xfId="23511" xr:uid="{00000000-0005-0000-0000-0000CC610000}"/>
    <cellStyle name="Normal 3 48 4" xfId="7674" xr:uid="{00000000-0005-0000-0000-0000CD610000}"/>
    <cellStyle name="Normal 3 48 4 2" xfId="14176" xr:uid="{00000000-0005-0000-0000-0000CE610000}"/>
    <cellStyle name="Normal 3 48 4 2 2" xfId="26904" xr:uid="{00000000-0005-0000-0000-0000CF610000}"/>
    <cellStyle name="Normal 3 48 4 3" xfId="22397" xr:uid="{00000000-0005-0000-0000-0000D0610000}"/>
    <cellStyle name="Normal 3 48 5" xfId="12978" xr:uid="{00000000-0005-0000-0000-0000D1610000}"/>
    <cellStyle name="Normal 3 48 5 2" xfId="25724" xr:uid="{00000000-0005-0000-0000-0000D2610000}"/>
    <cellStyle name="Normal 3 48 6" xfId="17534" xr:uid="{00000000-0005-0000-0000-0000D3610000}"/>
    <cellStyle name="Normal 3 48 7" xfId="21100" xr:uid="{00000000-0005-0000-0000-0000D4610000}"/>
    <cellStyle name="Normal 3 49" xfId="2230" xr:uid="{00000000-0005-0000-0000-0000D5610000}"/>
    <cellStyle name="Normal 3 5" xfId="568" xr:uid="{00000000-0005-0000-0000-0000D6610000}"/>
    <cellStyle name="Normal 3 5 10" xfId="5373" xr:uid="{00000000-0005-0000-0000-0000D7610000}"/>
    <cellStyle name="Normal 3 5 11" xfId="5374" xr:uid="{00000000-0005-0000-0000-0000D8610000}"/>
    <cellStyle name="Normal 3 5 12" xfId="5375" xr:uid="{00000000-0005-0000-0000-0000D9610000}"/>
    <cellStyle name="Normal 3 5 13" xfId="5376" xr:uid="{00000000-0005-0000-0000-0000DA610000}"/>
    <cellStyle name="Normal 3 5 14" xfId="5377" xr:uid="{00000000-0005-0000-0000-0000DB610000}"/>
    <cellStyle name="Normal 3 5 15" xfId="5378" xr:uid="{00000000-0005-0000-0000-0000DC610000}"/>
    <cellStyle name="Normal 3 5 16" xfId="5379" xr:uid="{00000000-0005-0000-0000-0000DD610000}"/>
    <cellStyle name="Normal 3 5 17" xfId="5380" xr:uid="{00000000-0005-0000-0000-0000DE610000}"/>
    <cellStyle name="Normal 3 5 18" xfId="5381" xr:uid="{00000000-0005-0000-0000-0000DF610000}"/>
    <cellStyle name="Normal 3 5 19" xfId="5382" xr:uid="{00000000-0005-0000-0000-0000E0610000}"/>
    <cellStyle name="Normal 3 5 2" xfId="1042" xr:uid="{00000000-0005-0000-0000-0000E1610000}"/>
    <cellStyle name="Normal 3 5 2 2" xfId="5383" xr:uid="{00000000-0005-0000-0000-0000E2610000}"/>
    <cellStyle name="Normal 3 5 2 3" xfId="3154" xr:uid="{00000000-0005-0000-0000-0000E3610000}"/>
    <cellStyle name="Normal 3 5 20" xfId="5372" xr:uid="{00000000-0005-0000-0000-0000E4610000}"/>
    <cellStyle name="Normal 3 5 20 2" xfId="8339" xr:uid="{00000000-0005-0000-0000-0000E5610000}"/>
    <cellStyle name="Normal 3 5 20 2 2" xfId="14828" xr:uid="{00000000-0005-0000-0000-0000E6610000}"/>
    <cellStyle name="Normal 3 5 20 2 2 2" xfId="27505" xr:uid="{00000000-0005-0000-0000-0000E7610000}"/>
    <cellStyle name="Normal 3 5 20 2 3" xfId="22593" xr:uid="{00000000-0005-0000-0000-0000E8610000}"/>
    <cellStyle name="Normal 3 5 20 3" xfId="9263" xr:uid="{00000000-0005-0000-0000-0000E9610000}"/>
    <cellStyle name="Normal 3 5 20 3 2" xfId="15670" xr:uid="{00000000-0005-0000-0000-0000EA610000}"/>
    <cellStyle name="Normal 3 5 20 3 2 2" xfId="28318" xr:uid="{00000000-0005-0000-0000-0000EB610000}"/>
    <cellStyle name="Normal 3 5 20 3 3" xfId="23265" xr:uid="{00000000-0005-0000-0000-0000EC610000}"/>
    <cellStyle name="Normal 3 5 20 4" xfId="7342" xr:uid="{00000000-0005-0000-0000-0000ED610000}"/>
    <cellStyle name="Normal 3 5 20 4 2" xfId="13866" xr:uid="{00000000-0005-0000-0000-0000EE610000}"/>
    <cellStyle name="Normal 3 5 20 4 2 2" xfId="26597" xr:uid="{00000000-0005-0000-0000-0000EF610000}"/>
    <cellStyle name="Normal 3 5 20 4 3" xfId="22070" xr:uid="{00000000-0005-0000-0000-0000F0610000}"/>
    <cellStyle name="Normal 3 5 20 5" xfId="12727" xr:uid="{00000000-0005-0000-0000-0000F1610000}"/>
    <cellStyle name="Normal 3 5 20 5 2" xfId="25473" xr:uid="{00000000-0005-0000-0000-0000F2610000}"/>
    <cellStyle name="Normal 3 5 20 6" xfId="18726" xr:uid="{00000000-0005-0000-0000-0000F3610000}"/>
    <cellStyle name="Normal 3 5 20 7" xfId="21061" xr:uid="{00000000-0005-0000-0000-0000F4610000}"/>
    <cellStyle name="Normal 3 5 21" xfId="18274" xr:uid="{00000000-0005-0000-0000-0000F5610000}"/>
    <cellStyle name="Normal 3 5 21 2" xfId="19607" xr:uid="{00000000-0005-0000-0000-0000F6610000}"/>
    <cellStyle name="Normal 3 5 21 2 2" xfId="32722" xr:uid="{00000000-0005-0000-0000-0000F7610000}"/>
    <cellStyle name="Normal 3 5 21 2 3" xfId="35733" xr:uid="{00000000-0005-0000-0000-0000F8610000}"/>
    <cellStyle name="Normal 3 5 21 3" xfId="31622" xr:uid="{00000000-0005-0000-0000-0000F9610000}"/>
    <cellStyle name="Normal 3 5 21 4" xfId="34882" xr:uid="{00000000-0005-0000-0000-0000FA610000}"/>
    <cellStyle name="Normal 3 5 3" xfId="1315" xr:uid="{00000000-0005-0000-0000-0000FB610000}"/>
    <cellStyle name="Normal 3 5 3 2" xfId="5384" xr:uid="{00000000-0005-0000-0000-0000FC610000}"/>
    <cellStyle name="Normal 3 5 4" xfId="5385" xr:uid="{00000000-0005-0000-0000-0000FD610000}"/>
    <cellStyle name="Normal 3 5 5" xfId="5386" xr:uid="{00000000-0005-0000-0000-0000FE610000}"/>
    <cellStyle name="Normal 3 5 6" xfId="5387" xr:uid="{00000000-0005-0000-0000-0000FF610000}"/>
    <cellStyle name="Normal 3 5 7" xfId="5388" xr:uid="{00000000-0005-0000-0000-000000620000}"/>
    <cellStyle name="Normal 3 5 8" xfId="5389" xr:uid="{00000000-0005-0000-0000-000001620000}"/>
    <cellStyle name="Normal 3 5 9" xfId="5390" xr:uid="{00000000-0005-0000-0000-000002620000}"/>
    <cellStyle name="Normal 3 50" xfId="17422" xr:uid="{00000000-0005-0000-0000-000003620000}"/>
    <cellStyle name="Normal 3 50 2" xfId="29953" xr:uid="{00000000-0005-0000-0000-000004620000}"/>
    <cellStyle name="Normal 3 51" xfId="30594" xr:uid="{00000000-0005-0000-0000-000005620000}"/>
    <cellStyle name="Normal 3 52" xfId="36616" xr:uid="{00000000-0005-0000-0000-000006620000}"/>
    <cellStyle name="Normal 3 53" xfId="37366" xr:uid="{00000000-0005-0000-0000-000007620000}"/>
    <cellStyle name="Normal 3 54" xfId="37850" xr:uid="{00000000-0005-0000-0000-000008620000}"/>
    <cellStyle name="Normal 3 55" xfId="38115" xr:uid="{00000000-0005-0000-0000-000009620000}"/>
    <cellStyle name="Normal 3 6" xfId="642" xr:uid="{00000000-0005-0000-0000-00000A620000}"/>
    <cellStyle name="Normal 3 6 10" xfId="5392" xr:uid="{00000000-0005-0000-0000-00000B620000}"/>
    <cellStyle name="Normal 3 6 11" xfId="5393" xr:uid="{00000000-0005-0000-0000-00000C620000}"/>
    <cellStyle name="Normal 3 6 12" xfId="5394" xr:uid="{00000000-0005-0000-0000-00000D620000}"/>
    <cellStyle name="Normal 3 6 13" xfId="5395" xr:uid="{00000000-0005-0000-0000-00000E620000}"/>
    <cellStyle name="Normal 3 6 14" xfId="5396" xr:uid="{00000000-0005-0000-0000-00000F620000}"/>
    <cellStyle name="Normal 3 6 15" xfId="5397" xr:uid="{00000000-0005-0000-0000-000010620000}"/>
    <cellStyle name="Normal 3 6 16" xfId="5398" xr:uid="{00000000-0005-0000-0000-000011620000}"/>
    <cellStyle name="Normal 3 6 17" xfId="5399" xr:uid="{00000000-0005-0000-0000-000012620000}"/>
    <cellStyle name="Normal 3 6 18" xfId="5400" xr:uid="{00000000-0005-0000-0000-000013620000}"/>
    <cellStyle name="Normal 3 6 19" xfId="5401" xr:uid="{00000000-0005-0000-0000-000014620000}"/>
    <cellStyle name="Normal 3 6 2" xfId="1043" xr:uid="{00000000-0005-0000-0000-000015620000}"/>
    <cellStyle name="Normal 3 6 2 2" xfId="10534" xr:uid="{00000000-0005-0000-0000-000016620000}"/>
    <cellStyle name="Normal 3 6 2 3" xfId="18276" xr:uid="{00000000-0005-0000-0000-000017620000}"/>
    <cellStyle name="Normal 3 6 2 4" xfId="5402" xr:uid="{00000000-0005-0000-0000-000018620000}"/>
    <cellStyle name="Normal 3 6 20" xfId="5391" xr:uid="{00000000-0005-0000-0000-000019620000}"/>
    <cellStyle name="Normal 3 6 20 2" xfId="6290" xr:uid="{00000000-0005-0000-0000-00001A620000}"/>
    <cellStyle name="Normal 3 6 20 3" xfId="8340" xr:uid="{00000000-0005-0000-0000-00001B620000}"/>
    <cellStyle name="Normal 3 6 20 3 2" xfId="14829" xr:uid="{00000000-0005-0000-0000-00001C620000}"/>
    <cellStyle name="Normal 3 6 20 3 2 2" xfId="27506" xr:uid="{00000000-0005-0000-0000-00001D620000}"/>
    <cellStyle name="Normal 3 6 20 3 3" xfId="22594" xr:uid="{00000000-0005-0000-0000-00001E620000}"/>
    <cellStyle name="Normal 3 6 20 4" xfId="9264" xr:uid="{00000000-0005-0000-0000-00001F620000}"/>
    <cellStyle name="Normal 3 6 20 4 2" xfId="15671" xr:uid="{00000000-0005-0000-0000-000020620000}"/>
    <cellStyle name="Normal 3 6 20 4 2 2" xfId="28319" xr:uid="{00000000-0005-0000-0000-000021620000}"/>
    <cellStyle name="Normal 3 6 20 4 3" xfId="23266" xr:uid="{00000000-0005-0000-0000-000022620000}"/>
    <cellStyle name="Normal 3 6 20 5" xfId="7345" xr:uid="{00000000-0005-0000-0000-000023620000}"/>
    <cellStyle name="Normal 3 6 20 5 2" xfId="13868" xr:uid="{00000000-0005-0000-0000-000024620000}"/>
    <cellStyle name="Normal 3 6 20 5 2 2" xfId="26599" xr:uid="{00000000-0005-0000-0000-000025620000}"/>
    <cellStyle name="Normal 3 6 20 5 3" xfId="22073" xr:uid="{00000000-0005-0000-0000-000026620000}"/>
    <cellStyle name="Normal 3 6 20 6" xfId="12729" xr:uid="{00000000-0005-0000-0000-000027620000}"/>
    <cellStyle name="Normal 3 6 20 6 2" xfId="25475" xr:uid="{00000000-0005-0000-0000-000028620000}"/>
    <cellStyle name="Normal 3 6 20 7" xfId="18727" xr:uid="{00000000-0005-0000-0000-000029620000}"/>
    <cellStyle name="Normal 3 6 20 8" xfId="21062" xr:uid="{00000000-0005-0000-0000-00002A620000}"/>
    <cellStyle name="Normal 3 6 21" xfId="9994" xr:uid="{00000000-0005-0000-0000-00002B620000}"/>
    <cellStyle name="Normal 3 6 21 2" xfId="19608" xr:uid="{00000000-0005-0000-0000-00002C620000}"/>
    <cellStyle name="Normal 3 6 21 2 2" xfId="32723" xr:uid="{00000000-0005-0000-0000-00002D620000}"/>
    <cellStyle name="Normal 3 6 21 2 3" xfId="35734" xr:uid="{00000000-0005-0000-0000-00002E620000}"/>
    <cellStyle name="Normal 3 6 21 3" xfId="18275" xr:uid="{00000000-0005-0000-0000-00002F620000}"/>
    <cellStyle name="Normal 3 6 21 4" xfId="31634" xr:uid="{00000000-0005-0000-0000-000030620000}"/>
    <cellStyle name="Normal 3 6 21 5" xfId="34883" xr:uid="{00000000-0005-0000-0000-000031620000}"/>
    <cellStyle name="Normal 3 6 22" xfId="2934" xr:uid="{00000000-0005-0000-0000-000032620000}"/>
    <cellStyle name="Normal 3 6 3" xfId="5403" xr:uid="{00000000-0005-0000-0000-000033620000}"/>
    <cellStyle name="Normal 3 6 4" xfId="5404" xr:uid="{00000000-0005-0000-0000-000034620000}"/>
    <cellStyle name="Normal 3 6 5" xfId="5405" xr:uid="{00000000-0005-0000-0000-000035620000}"/>
    <cellStyle name="Normal 3 6 6" xfId="5406" xr:uid="{00000000-0005-0000-0000-000036620000}"/>
    <cellStyle name="Normal 3 6 7" xfId="5407" xr:uid="{00000000-0005-0000-0000-000037620000}"/>
    <cellStyle name="Normal 3 6 8" xfId="5408" xr:uid="{00000000-0005-0000-0000-000038620000}"/>
    <cellStyle name="Normal 3 6 9" xfId="5409" xr:uid="{00000000-0005-0000-0000-000039620000}"/>
    <cellStyle name="Normal 3 7" xfId="695" xr:uid="{00000000-0005-0000-0000-00003A620000}"/>
    <cellStyle name="Normal 3 7 2" xfId="1044" xr:uid="{00000000-0005-0000-0000-00003B620000}"/>
    <cellStyle name="Normal 3 7 2 2" xfId="14830" xr:uid="{00000000-0005-0000-0000-00003C620000}"/>
    <cellStyle name="Normal 3 7 2 2 2" xfId="27507" xr:uid="{00000000-0005-0000-0000-00003D620000}"/>
    <cellStyle name="Normal 3 7 2 3" xfId="18728" xr:uid="{00000000-0005-0000-0000-00003E620000}"/>
    <cellStyle name="Normal 3 7 2 4" xfId="22595" xr:uid="{00000000-0005-0000-0000-00003F620000}"/>
    <cellStyle name="Normal 3 7 2 5" xfId="8341" xr:uid="{00000000-0005-0000-0000-000040620000}"/>
    <cellStyle name="Normal 3 7 3" xfId="9265" xr:uid="{00000000-0005-0000-0000-000041620000}"/>
    <cellStyle name="Normal 3 7 3 2" xfId="15672" xr:uid="{00000000-0005-0000-0000-000042620000}"/>
    <cellStyle name="Normal 3 7 3 2 2" xfId="19609" xr:uid="{00000000-0005-0000-0000-000043620000}"/>
    <cellStyle name="Normal 3 7 3 2 3" xfId="32724" xr:uid="{00000000-0005-0000-0000-000044620000}"/>
    <cellStyle name="Normal 3 7 3 2 4" xfId="35735" xr:uid="{00000000-0005-0000-0000-000045620000}"/>
    <cellStyle name="Normal 3 7 3 3" xfId="18277" xr:uid="{00000000-0005-0000-0000-000046620000}"/>
    <cellStyle name="Normal 3 7 3 4" xfId="31649" xr:uid="{00000000-0005-0000-0000-000047620000}"/>
    <cellStyle name="Normal 3 7 3 5" xfId="34884" xr:uid="{00000000-0005-0000-0000-000048620000}"/>
    <cellStyle name="Normal 3 7 4" xfId="9995" xr:uid="{00000000-0005-0000-0000-000049620000}"/>
    <cellStyle name="Normal 3 7 5" xfId="7359" xr:uid="{00000000-0005-0000-0000-00004A620000}"/>
    <cellStyle name="Normal 3 7 5 2" xfId="13882" xr:uid="{00000000-0005-0000-0000-00004B620000}"/>
    <cellStyle name="Normal 3 7 5 2 2" xfId="26613" xr:uid="{00000000-0005-0000-0000-00004C620000}"/>
    <cellStyle name="Normal 3 7 5 3" xfId="22087" xr:uid="{00000000-0005-0000-0000-00004D620000}"/>
    <cellStyle name="Normal 3 7 6" xfId="12732" xr:uid="{00000000-0005-0000-0000-00004E620000}"/>
    <cellStyle name="Normal 3 7 6 2" xfId="25478" xr:uid="{00000000-0005-0000-0000-00004F620000}"/>
    <cellStyle name="Normal 3 7 7" xfId="5410" xr:uid="{00000000-0005-0000-0000-000050620000}"/>
    <cellStyle name="Normal 3 7 8" xfId="37760" xr:uid="{00000000-0005-0000-0000-000051620000}"/>
    <cellStyle name="Normal 3 7 9" xfId="38038" xr:uid="{00000000-0005-0000-0000-000052620000}"/>
    <cellStyle name="Normal 3 8" xfId="1045" xr:uid="{00000000-0005-0000-0000-000053620000}"/>
    <cellStyle name="Normal 3 8 2" xfId="8342" xr:uid="{00000000-0005-0000-0000-000054620000}"/>
    <cellStyle name="Normal 3 8 2 2" xfId="14831" xr:uid="{00000000-0005-0000-0000-000055620000}"/>
    <cellStyle name="Normal 3 8 2 2 2" xfId="27508" xr:uid="{00000000-0005-0000-0000-000056620000}"/>
    <cellStyle name="Normal 3 8 2 3" xfId="18729" xr:uid="{00000000-0005-0000-0000-000057620000}"/>
    <cellStyle name="Normal 3 8 2 4" xfId="22596" xr:uid="{00000000-0005-0000-0000-000058620000}"/>
    <cellStyle name="Normal 3 8 3" xfId="9266" xr:uid="{00000000-0005-0000-0000-000059620000}"/>
    <cellStyle name="Normal 3 8 3 2" xfId="15673" xr:uid="{00000000-0005-0000-0000-00005A620000}"/>
    <cellStyle name="Normal 3 8 3 2 2" xfId="19610" xr:uid="{00000000-0005-0000-0000-00005B620000}"/>
    <cellStyle name="Normal 3 8 3 2 3" xfId="32725" xr:uid="{00000000-0005-0000-0000-00005C620000}"/>
    <cellStyle name="Normal 3 8 3 2 4" xfId="35736" xr:uid="{00000000-0005-0000-0000-00005D620000}"/>
    <cellStyle name="Normal 3 8 3 3" xfId="18278" xr:uid="{00000000-0005-0000-0000-00005E620000}"/>
    <cellStyle name="Normal 3 8 3 4" xfId="31650" xr:uid="{00000000-0005-0000-0000-00005F620000}"/>
    <cellStyle name="Normal 3 8 3 5" xfId="34885" xr:uid="{00000000-0005-0000-0000-000060620000}"/>
    <cellStyle name="Normal 3 8 4" xfId="9996" xr:uid="{00000000-0005-0000-0000-000061620000}"/>
    <cellStyle name="Normal 3 8 5" xfId="7360" xr:uid="{00000000-0005-0000-0000-000062620000}"/>
    <cellStyle name="Normal 3 8 5 2" xfId="13883" xr:uid="{00000000-0005-0000-0000-000063620000}"/>
    <cellStyle name="Normal 3 8 5 2 2" xfId="26614" xr:uid="{00000000-0005-0000-0000-000064620000}"/>
    <cellStyle name="Normal 3 8 5 3" xfId="22088" xr:uid="{00000000-0005-0000-0000-000065620000}"/>
    <cellStyle name="Normal 3 8 6" xfId="12733" xr:uid="{00000000-0005-0000-0000-000066620000}"/>
    <cellStyle name="Normal 3 8 6 2" xfId="25479" xr:uid="{00000000-0005-0000-0000-000067620000}"/>
    <cellStyle name="Normal 3 8 7" xfId="5411" xr:uid="{00000000-0005-0000-0000-000068620000}"/>
    <cellStyle name="Normal 3 9" xfId="1038" xr:uid="{00000000-0005-0000-0000-000069620000}"/>
    <cellStyle name="Normal 3 9 2" xfId="8343" xr:uid="{00000000-0005-0000-0000-00006A620000}"/>
    <cellStyle name="Normal 3 9 2 2" xfId="14832" xr:uid="{00000000-0005-0000-0000-00006B620000}"/>
    <cellStyle name="Normal 3 9 2 2 2" xfId="19611" xr:uid="{00000000-0005-0000-0000-00006C620000}"/>
    <cellStyle name="Normal 3 9 2 2 3" xfId="32726" xr:uid="{00000000-0005-0000-0000-00006D620000}"/>
    <cellStyle name="Normal 3 9 2 2 4" xfId="35737" xr:uid="{00000000-0005-0000-0000-00006E620000}"/>
    <cellStyle name="Normal 3 9 2 3" xfId="18279" xr:uid="{00000000-0005-0000-0000-00006F620000}"/>
    <cellStyle name="Normal 3 9 2 4" xfId="31651" xr:uid="{00000000-0005-0000-0000-000070620000}"/>
    <cellStyle name="Normal 3 9 2 5" xfId="34886" xr:uid="{00000000-0005-0000-0000-000071620000}"/>
    <cellStyle name="Normal 3 9 3" xfId="9267" xr:uid="{00000000-0005-0000-0000-000072620000}"/>
    <cellStyle name="Normal 3 9 3 2" xfId="15674" xr:uid="{00000000-0005-0000-0000-000073620000}"/>
    <cellStyle name="Normal 3 9 3 2 2" xfId="28320" xr:uid="{00000000-0005-0000-0000-000074620000}"/>
    <cellStyle name="Normal 3 9 3 3" xfId="23267" xr:uid="{00000000-0005-0000-0000-000075620000}"/>
    <cellStyle name="Normal 3 9 4" xfId="10667" xr:uid="{00000000-0005-0000-0000-000076620000}"/>
    <cellStyle name="Normal 3 9 5" xfId="10884" xr:uid="{00000000-0005-0000-0000-000077620000}"/>
    <cellStyle name="Normal 3 9 6" xfId="7361" xr:uid="{00000000-0005-0000-0000-000078620000}"/>
    <cellStyle name="Normal 3 9 6 2" xfId="13884" xr:uid="{00000000-0005-0000-0000-000079620000}"/>
    <cellStyle name="Normal 3 9 6 2 2" xfId="26615" xr:uid="{00000000-0005-0000-0000-00007A620000}"/>
    <cellStyle name="Normal 3 9 6 3" xfId="22089" xr:uid="{00000000-0005-0000-0000-00007B620000}"/>
    <cellStyle name="Normal 3 9 7" xfId="12734" xr:uid="{00000000-0005-0000-0000-00007C620000}"/>
    <cellStyle name="Normal 3 9 7 2" xfId="25480" xr:uid="{00000000-0005-0000-0000-00007D620000}"/>
    <cellStyle name="Normal 3 9 8" xfId="5412" xr:uid="{00000000-0005-0000-0000-00007E620000}"/>
    <cellStyle name="Normal 3_07 Jul 2012 BGC Standard Reporting Package_rev1" xfId="6142" xr:uid="{00000000-0005-0000-0000-00007F620000}"/>
    <cellStyle name="Normal 30" xfId="312" xr:uid="{00000000-0005-0000-0000-000080620000}"/>
    <cellStyle name="Normal 30 2" xfId="640" xr:uid="{00000000-0005-0000-0000-000081620000}"/>
    <cellStyle name="Normal 30 2 2" xfId="10537" xr:uid="{00000000-0005-0000-0000-000082620000}"/>
    <cellStyle name="Normal 30 2 3" xfId="10457" xr:uid="{00000000-0005-0000-0000-000083620000}"/>
    <cellStyle name="Normal 30 2 4" xfId="5413" xr:uid="{00000000-0005-0000-0000-000084620000}"/>
    <cellStyle name="Normal 30 2 5" xfId="37731" xr:uid="{00000000-0005-0000-0000-000085620000}"/>
    <cellStyle name="Normal 30 2 6" xfId="38010" xr:uid="{00000000-0005-0000-0000-000086620000}"/>
    <cellStyle name="Normal 30 3" xfId="1892" xr:uid="{00000000-0005-0000-0000-000087620000}"/>
    <cellStyle name="Normal 30 3 2" xfId="9768" xr:uid="{00000000-0005-0000-0000-000088620000}"/>
    <cellStyle name="Normal 30 4" xfId="10358" xr:uid="{00000000-0005-0000-0000-000089620000}"/>
    <cellStyle name="Normal 30 4 2" xfId="18280" xr:uid="{00000000-0005-0000-0000-00008A620000}"/>
    <cellStyle name="Normal 30 5" xfId="2936" xr:uid="{00000000-0005-0000-0000-00008B620000}"/>
    <cellStyle name="Normal 31" xfId="313" xr:uid="{00000000-0005-0000-0000-00008C620000}"/>
    <cellStyle name="Normal 31 2" xfId="641" xr:uid="{00000000-0005-0000-0000-00008D620000}"/>
    <cellStyle name="Normal 31 2 10" xfId="37732" xr:uid="{00000000-0005-0000-0000-00008E620000}"/>
    <cellStyle name="Normal 31 2 11" xfId="38011" xr:uid="{00000000-0005-0000-0000-00008F620000}"/>
    <cellStyle name="Normal 31 2 2" xfId="8344" xr:uid="{00000000-0005-0000-0000-000090620000}"/>
    <cellStyle name="Normal 31 2 2 2" xfId="14833" xr:uid="{00000000-0005-0000-0000-000091620000}"/>
    <cellStyle name="Normal 31 2 2 2 2" xfId="27509" xr:uid="{00000000-0005-0000-0000-000092620000}"/>
    <cellStyle name="Normal 31 2 2 3" xfId="22597" xr:uid="{00000000-0005-0000-0000-000093620000}"/>
    <cellStyle name="Normal 31 2 3" xfId="9268" xr:uid="{00000000-0005-0000-0000-000094620000}"/>
    <cellStyle name="Normal 31 2 3 2" xfId="15675" xr:uid="{00000000-0005-0000-0000-000095620000}"/>
    <cellStyle name="Normal 31 2 3 2 2" xfId="28321" xr:uid="{00000000-0005-0000-0000-000096620000}"/>
    <cellStyle name="Normal 31 2 3 3" xfId="23268" xr:uid="{00000000-0005-0000-0000-000097620000}"/>
    <cellStyle name="Normal 31 2 4" xfId="10538" xr:uid="{00000000-0005-0000-0000-000098620000}"/>
    <cellStyle name="Normal 31 2 5" xfId="10099" xr:uid="{00000000-0005-0000-0000-000099620000}"/>
    <cellStyle name="Normal 31 2 6" xfId="7362" xr:uid="{00000000-0005-0000-0000-00009A620000}"/>
    <cellStyle name="Normal 31 2 6 2" xfId="13885" xr:uid="{00000000-0005-0000-0000-00009B620000}"/>
    <cellStyle name="Normal 31 2 6 2 2" xfId="26616" xr:uid="{00000000-0005-0000-0000-00009C620000}"/>
    <cellStyle name="Normal 31 2 6 3" xfId="22090" xr:uid="{00000000-0005-0000-0000-00009D620000}"/>
    <cellStyle name="Normal 31 2 7" xfId="12735" xr:uid="{00000000-0005-0000-0000-00009E620000}"/>
    <cellStyle name="Normal 31 2 7 2" xfId="25481" xr:uid="{00000000-0005-0000-0000-00009F620000}"/>
    <cellStyle name="Normal 31 2 8" xfId="21063" xr:uid="{00000000-0005-0000-0000-0000A0620000}"/>
    <cellStyle name="Normal 31 2 9" xfId="5414" xr:uid="{00000000-0005-0000-0000-0000A1620000}"/>
    <cellStyle name="Normal 31 3" xfId="1893" xr:uid="{00000000-0005-0000-0000-0000A2620000}"/>
    <cellStyle name="Normal 31 3 2" xfId="9769" xr:uid="{00000000-0005-0000-0000-0000A3620000}"/>
    <cellStyle name="Normal 31 4" xfId="10937" xr:uid="{00000000-0005-0000-0000-0000A4620000}"/>
    <cellStyle name="Normal 31 4 2" xfId="19612" xr:uid="{00000000-0005-0000-0000-0000A5620000}"/>
    <cellStyle name="Normal 31 4 2 2" xfId="32727" xr:uid="{00000000-0005-0000-0000-0000A6620000}"/>
    <cellStyle name="Normal 31 4 2 3" xfId="35738" xr:uid="{00000000-0005-0000-0000-0000A7620000}"/>
    <cellStyle name="Normal 31 4 3" xfId="18281" xr:uid="{00000000-0005-0000-0000-0000A8620000}"/>
    <cellStyle name="Normal 31 4 4" xfId="31653" xr:uid="{00000000-0005-0000-0000-0000A9620000}"/>
    <cellStyle name="Normal 31 4 5" xfId="34887" xr:uid="{00000000-0005-0000-0000-0000AA620000}"/>
    <cellStyle name="Normal 31 5" xfId="2937" xr:uid="{00000000-0005-0000-0000-0000AB620000}"/>
    <cellStyle name="Normal 32" xfId="314" xr:uid="{00000000-0005-0000-0000-0000AC620000}"/>
    <cellStyle name="Normal 32 2" xfId="1894" xr:uid="{00000000-0005-0000-0000-0000AD620000}"/>
    <cellStyle name="Normal 32 2 2" xfId="8345" xr:uid="{00000000-0005-0000-0000-0000AE620000}"/>
    <cellStyle name="Normal 32 2 2 2" xfId="14834" xr:uid="{00000000-0005-0000-0000-0000AF620000}"/>
    <cellStyle name="Normal 32 2 2 2 2" xfId="27510" xr:uid="{00000000-0005-0000-0000-0000B0620000}"/>
    <cellStyle name="Normal 32 2 2 3" xfId="18837" xr:uid="{00000000-0005-0000-0000-0000B1620000}"/>
    <cellStyle name="Normal 32 2 2 4" xfId="22598" xr:uid="{00000000-0005-0000-0000-0000B2620000}"/>
    <cellStyle name="Normal 32 2 3" xfId="9269" xr:uid="{00000000-0005-0000-0000-0000B3620000}"/>
    <cellStyle name="Normal 32 2 3 2" xfId="15676" xr:uid="{00000000-0005-0000-0000-0000B4620000}"/>
    <cellStyle name="Normal 32 2 3 2 2" xfId="19613" xr:uid="{00000000-0005-0000-0000-0000B5620000}"/>
    <cellStyle name="Normal 32 2 3 2 3" xfId="32728" xr:uid="{00000000-0005-0000-0000-0000B6620000}"/>
    <cellStyle name="Normal 32 2 3 2 4" xfId="35739" xr:uid="{00000000-0005-0000-0000-0000B7620000}"/>
    <cellStyle name="Normal 32 2 3 3" xfId="18283" xr:uid="{00000000-0005-0000-0000-0000B8620000}"/>
    <cellStyle name="Normal 32 2 3 4" xfId="31655" xr:uid="{00000000-0005-0000-0000-0000B9620000}"/>
    <cellStyle name="Normal 32 2 3 5" xfId="34888" xr:uid="{00000000-0005-0000-0000-0000BA620000}"/>
    <cellStyle name="Normal 32 2 4" xfId="10539" xr:uid="{00000000-0005-0000-0000-0000BB620000}"/>
    <cellStyle name="Normal 32 2 5" xfId="10374" xr:uid="{00000000-0005-0000-0000-0000BC620000}"/>
    <cellStyle name="Normal 32 2 6" xfId="7363" xr:uid="{00000000-0005-0000-0000-0000BD620000}"/>
    <cellStyle name="Normal 32 2 6 2" xfId="13886" xr:uid="{00000000-0005-0000-0000-0000BE620000}"/>
    <cellStyle name="Normal 32 2 6 2 2" xfId="26617" xr:uid="{00000000-0005-0000-0000-0000BF620000}"/>
    <cellStyle name="Normal 32 2 6 3" xfId="22091" xr:uid="{00000000-0005-0000-0000-0000C0620000}"/>
    <cellStyle name="Normal 32 2 7" xfId="12736" xr:uid="{00000000-0005-0000-0000-0000C1620000}"/>
    <cellStyle name="Normal 32 2 7 2" xfId="25482" xr:uid="{00000000-0005-0000-0000-0000C2620000}"/>
    <cellStyle name="Normal 32 2 8" xfId="5416" xr:uid="{00000000-0005-0000-0000-0000C3620000}"/>
    <cellStyle name="Normal 32 3" xfId="5415" xr:uid="{00000000-0005-0000-0000-0000C4620000}"/>
    <cellStyle name="Normal 32 3 2" xfId="18689" xr:uid="{00000000-0005-0000-0000-0000C5620000}"/>
    <cellStyle name="Normal 32 4" xfId="9770" xr:uid="{00000000-0005-0000-0000-0000C6620000}"/>
    <cellStyle name="Normal 32 4 2" xfId="18282" xr:uid="{00000000-0005-0000-0000-0000C7620000}"/>
    <cellStyle name="Normal 32 5" xfId="11055" xr:uid="{00000000-0005-0000-0000-0000C8620000}"/>
    <cellStyle name="Normal 32 6" xfId="2938" xr:uid="{00000000-0005-0000-0000-0000C9620000}"/>
    <cellStyle name="Normal 33" xfId="315" xr:uid="{00000000-0005-0000-0000-0000CA620000}"/>
    <cellStyle name="Normal 33 2" xfId="1895" xr:uid="{00000000-0005-0000-0000-0000CB620000}"/>
    <cellStyle name="Normal 33 2 2" xfId="8346" xr:uid="{00000000-0005-0000-0000-0000CC620000}"/>
    <cellStyle name="Normal 33 2 2 2" xfId="14835" xr:uid="{00000000-0005-0000-0000-0000CD620000}"/>
    <cellStyle name="Normal 33 2 2 2 2" xfId="27511" xr:uid="{00000000-0005-0000-0000-0000CE620000}"/>
    <cellStyle name="Normal 33 2 2 3" xfId="22599" xr:uid="{00000000-0005-0000-0000-0000CF620000}"/>
    <cellStyle name="Normal 33 2 3" xfId="9270" xr:uid="{00000000-0005-0000-0000-0000D0620000}"/>
    <cellStyle name="Normal 33 2 3 2" xfId="15677" xr:uid="{00000000-0005-0000-0000-0000D1620000}"/>
    <cellStyle name="Normal 33 2 3 2 2" xfId="28322" xr:uid="{00000000-0005-0000-0000-0000D2620000}"/>
    <cellStyle name="Normal 33 2 3 3" xfId="23269" xr:uid="{00000000-0005-0000-0000-0000D3620000}"/>
    <cellStyle name="Normal 33 2 4" xfId="10540" xr:uid="{00000000-0005-0000-0000-0000D4620000}"/>
    <cellStyle name="Normal 33 2 5" xfId="10395" xr:uid="{00000000-0005-0000-0000-0000D5620000}"/>
    <cellStyle name="Normal 33 2 6" xfId="7364" xr:uid="{00000000-0005-0000-0000-0000D6620000}"/>
    <cellStyle name="Normal 33 2 6 2" xfId="13887" xr:uid="{00000000-0005-0000-0000-0000D7620000}"/>
    <cellStyle name="Normal 33 2 6 2 2" xfId="26618" xr:uid="{00000000-0005-0000-0000-0000D8620000}"/>
    <cellStyle name="Normal 33 2 6 3" xfId="22092" xr:uid="{00000000-0005-0000-0000-0000D9620000}"/>
    <cellStyle name="Normal 33 2 7" xfId="12737" xr:uid="{00000000-0005-0000-0000-0000DA620000}"/>
    <cellStyle name="Normal 33 2 7 2" xfId="25483" xr:uid="{00000000-0005-0000-0000-0000DB620000}"/>
    <cellStyle name="Normal 33 2 8" xfId="21064" xr:uid="{00000000-0005-0000-0000-0000DC620000}"/>
    <cellStyle name="Normal 33 2 9" xfId="5417" xr:uid="{00000000-0005-0000-0000-0000DD620000}"/>
    <cellStyle name="Normal 33 3" xfId="10059" xr:uid="{00000000-0005-0000-0000-0000DE620000}"/>
    <cellStyle name="Normal 33 4" xfId="9771" xr:uid="{00000000-0005-0000-0000-0000DF620000}"/>
    <cellStyle name="Normal 33 5" xfId="10323" xr:uid="{00000000-0005-0000-0000-0000E0620000}"/>
    <cellStyle name="Normal 33 5 2" xfId="19614" xr:uid="{00000000-0005-0000-0000-0000E1620000}"/>
    <cellStyle name="Normal 33 5 2 2" xfId="32729" xr:uid="{00000000-0005-0000-0000-0000E2620000}"/>
    <cellStyle name="Normal 33 5 2 3" xfId="35740" xr:uid="{00000000-0005-0000-0000-0000E3620000}"/>
    <cellStyle name="Normal 33 5 3" xfId="18284" xr:uid="{00000000-0005-0000-0000-0000E4620000}"/>
    <cellStyle name="Normal 33 5 4" xfId="31656" xr:uid="{00000000-0005-0000-0000-0000E5620000}"/>
    <cellStyle name="Normal 33 5 5" xfId="34889" xr:uid="{00000000-0005-0000-0000-0000E6620000}"/>
    <cellStyle name="Normal 33 6" xfId="2939" xr:uid="{00000000-0005-0000-0000-0000E7620000}"/>
    <cellStyle name="Normal 34" xfId="316" xr:uid="{00000000-0005-0000-0000-0000E8620000}"/>
    <cellStyle name="Normal 34 2" xfId="1897" xr:uid="{00000000-0005-0000-0000-0000E9620000}"/>
    <cellStyle name="Normal 34 2 2" xfId="10541" xr:uid="{00000000-0005-0000-0000-0000EA620000}"/>
    <cellStyle name="Normal 34 2 3" xfId="11234" xr:uid="{00000000-0005-0000-0000-0000EB620000}"/>
    <cellStyle name="Normal 34 2 4" xfId="5418" xr:uid="{00000000-0005-0000-0000-0000EC620000}"/>
    <cellStyle name="Normal 34 3" xfId="1896" xr:uid="{00000000-0005-0000-0000-0000ED620000}"/>
    <cellStyle name="Normal 34 3 2" xfId="10852" xr:uid="{00000000-0005-0000-0000-0000EE620000}"/>
    <cellStyle name="Normal 34 3 3" xfId="9772" xr:uid="{00000000-0005-0000-0000-0000EF620000}"/>
    <cellStyle name="Normal 34 4" xfId="11030" xr:uid="{00000000-0005-0000-0000-0000F0620000}"/>
    <cellStyle name="Normal 34 4 2" xfId="18285" xr:uid="{00000000-0005-0000-0000-0000F1620000}"/>
    <cellStyle name="Normal 34 5" xfId="2940" xr:uid="{00000000-0005-0000-0000-0000F2620000}"/>
    <cellStyle name="Normal 35" xfId="317" xr:uid="{00000000-0005-0000-0000-0000F3620000}"/>
    <cellStyle name="Normal 35 2" xfId="1898" xr:uid="{00000000-0005-0000-0000-0000F4620000}"/>
    <cellStyle name="Normal 35 2 2" xfId="8347" xr:uid="{00000000-0005-0000-0000-0000F5620000}"/>
    <cellStyle name="Normal 35 2 2 2" xfId="14836" xr:uid="{00000000-0005-0000-0000-0000F6620000}"/>
    <cellStyle name="Normal 35 2 2 2 2" xfId="27512" xr:uid="{00000000-0005-0000-0000-0000F7620000}"/>
    <cellStyle name="Normal 35 2 2 3" xfId="22600" xr:uid="{00000000-0005-0000-0000-0000F8620000}"/>
    <cellStyle name="Normal 35 2 3" xfId="9271" xr:uid="{00000000-0005-0000-0000-0000F9620000}"/>
    <cellStyle name="Normal 35 2 3 2" xfId="15678" xr:uid="{00000000-0005-0000-0000-0000FA620000}"/>
    <cellStyle name="Normal 35 2 3 2 2" xfId="28323" xr:uid="{00000000-0005-0000-0000-0000FB620000}"/>
    <cellStyle name="Normal 35 2 3 3" xfId="23270" xr:uid="{00000000-0005-0000-0000-0000FC620000}"/>
    <cellStyle name="Normal 35 2 4" xfId="10542" xr:uid="{00000000-0005-0000-0000-0000FD620000}"/>
    <cellStyle name="Normal 35 2 5" xfId="10867" xr:uid="{00000000-0005-0000-0000-0000FE620000}"/>
    <cellStyle name="Normal 35 2 5 2" xfId="16365" xr:uid="{00000000-0005-0000-0000-0000FF620000}"/>
    <cellStyle name="Normal 35 2 5 2 2" xfId="28907" xr:uid="{00000000-0005-0000-0000-000000630000}"/>
    <cellStyle name="Normal 35 2 5 3" xfId="23824" xr:uid="{00000000-0005-0000-0000-000001630000}"/>
    <cellStyle name="Normal 35 2 6" xfId="7365" xr:uid="{00000000-0005-0000-0000-000002630000}"/>
    <cellStyle name="Normal 35 2 6 2" xfId="13888" xr:uid="{00000000-0005-0000-0000-000003630000}"/>
    <cellStyle name="Normal 35 2 6 2 2" xfId="26619" xr:uid="{00000000-0005-0000-0000-000004630000}"/>
    <cellStyle name="Normal 35 2 6 3" xfId="22093" xr:uid="{00000000-0005-0000-0000-000005630000}"/>
    <cellStyle name="Normal 35 2 7" xfId="12738" xr:uid="{00000000-0005-0000-0000-000006630000}"/>
    <cellStyle name="Normal 35 2 7 2" xfId="25484" xr:uid="{00000000-0005-0000-0000-000007630000}"/>
    <cellStyle name="Normal 35 2 8" xfId="21065" xr:uid="{00000000-0005-0000-0000-000008630000}"/>
    <cellStyle name="Normal 35 2 9" xfId="5419" xr:uid="{00000000-0005-0000-0000-000009630000}"/>
    <cellStyle name="Normal 35 3" xfId="9773" xr:uid="{00000000-0005-0000-0000-00000A630000}"/>
    <cellStyle name="Normal 35 4" xfId="11147" xr:uid="{00000000-0005-0000-0000-00000B630000}"/>
    <cellStyle name="Normal 35 4 2" xfId="19615" xr:uid="{00000000-0005-0000-0000-00000C630000}"/>
    <cellStyle name="Normal 35 4 2 2" xfId="32730" xr:uid="{00000000-0005-0000-0000-00000D630000}"/>
    <cellStyle name="Normal 35 4 2 3" xfId="35741" xr:uid="{00000000-0005-0000-0000-00000E630000}"/>
    <cellStyle name="Normal 35 4 3" xfId="18286" xr:uid="{00000000-0005-0000-0000-00000F630000}"/>
    <cellStyle name="Normal 35 4 4" xfId="31657" xr:uid="{00000000-0005-0000-0000-000010630000}"/>
    <cellStyle name="Normal 35 4 5" xfId="34890" xr:uid="{00000000-0005-0000-0000-000011630000}"/>
    <cellStyle name="Normal 35 5" xfId="2941" xr:uid="{00000000-0005-0000-0000-000012630000}"/>
    <cellStyle name="Normal 36" xfId="318" xr:uid="{00000000-0005-0000-0000-000013630000}"/>
    <cellStyle name="Normal 36 2" xfId="1899" xr:uid="{00000000-0005-0000-0000-000014630000}"/>
    <cellStyle name="Normal 36 2 2" xfId="8348" xr:uid="{00000000-0005-0000-0000-000015630000}"/>
    <cellStyle name="Normal 36 2 2 2" xfId="14837" xr:uid="{00000000-0005-0000-0000-000016630000}"/>
    <cellStyle name="Normal 36 2 2 2 2" xfId="27513" xr:uid="{00000000-0005-0000-0000-000017630000}"/>
    <cellStyle name="Normal 36 2 2 3" xfId="22601" xr:uid="{00000000-0005-0000-0000-000018630000}"/>
    <cellStyle name="Normal 36 2 3" xfId="9272" xr:uid="{00000000-0005-0000-0000-000019630000}"/>
    <cellStyle name="Normal 36 2 3 2" xfId="15679" xr:uid="{00000000-0005-0000-0000-00001A630000}"/>
    <cellStyle name="Normal 36 2 3 2 2" xfId="28324" xr:uid="{00000000-0005-0000-0000-00001B630000}"/>
    <cellStyle name="Normal 36 2 3 3" xfId="23271" xr:uid="{00000000-0005-0000-0000-00001C630000}"/>
    <cellStyle name="Normal 36 2 4" xfId="10543" xr:uid="{00000000-0005-0000-0000-00001D630000}"/>
    <cellStyle name="Normal 36 2 5" xfId="10092" xr:uid="{00000000-0005-0000-0000-00001E630000}"/>
    <cellStyle name="Normal 36 2 5 2" xfId="16020" xr:uid="{00000000-0005-0000-0000-00001F630000}"/>
    <cellStyle name="Normal 36 2 5 2 2" xfId="28648" xr:uid="{00000000-0005-0000-0000-000020630000}"/>
    <cellStyle name="Normal 36 2 5 3" xfId="23617" xr:uid="{00000000-0005-0000-0000-000021630000}"/>
    <cellStyle name="Normal 36 2 6" xfId="7366" xr:uid="{00000000-0005-0000-0000-000022630000}"/>
    <cellStyle name="Normal 36 2 6 2" xfId="13889" xr:uid="{00000000-0005-0000-0000-000023630000}"/>
    <cellStyle name="Normal 36 2 6 2 2" xfId="26620" xr:uid="{00000000-0005-0000-0000-000024630000}"/>
    <cellStyle name="Normal 36 2 6 3" xfId="22094" xr:uid="{00000000-0005-0000-0000-000025630000}"/>
    <cellStyle name="Normal 36 2 7" xfId="12739" xr:uid="{00000000-0005-0000-0000-000026630000}"/>
    <cellStyle name="Normal 36 2 7 2" xfId="25485" xr:uid="{00000000-0005-0000-0000-000027630000}"/>
    <cellStyle name="Normal 36 2 8" xfId="21066" xr:uid="{00000000-0005-0000-0000-000028630000}"/>
    <cellStyle name="Normal 36 2 9" xfId="5420" xr:uid="{00000000-0005-0000-0000-000029630000}"/>
    <cellStyle name="Normal 36 3" xfId="9774" xr:uid="{00000000-0005-0000-0000-00002A630000}"/>
    <cellStyle name="Normal 36 3 2" xfId="10916" xr:uid="{00000000-0005-0000-0000-00002B630000}"/>
    <cellStyle name="Normal 36 3 2 2" xfId="16397" xr:uid="{00000000-0005-0000-0000-00002C630000}"/>
    <cellStyle name="Normal 36 3 2 2 2" xfId="28939" xr:uid="{00000000-0005-0000-0000-00002D630000}"/>
    <cellStyle name="Normal 36 3 2 3" xfId="23850" xr:uid="{00000000-0005-0000-0000-00002E630000}"/>
    <cellStyle name="Normal 36 4" xfId="11229" xr:uid="{00000000-0005-0000-0000-00002F630000}"/>
    <cellStyle name="Normal 36 4 2" xfId="19616" xr:uid="{00000000-0005-0000-0000-000030630000}"/>
    <cellStyle name="Normal 36 4 2 2" xfId="32731" xr:uid="{00000000-0005-0000-0000-000031630000}"/>
    <cellStyle name="Normal 36 4 2 3" xfId="35742" xr:uid="{00000000-0005-0000-0000-000032630000}"/>
    <cellStyle name="Normal 36 4 3" xfId="18287" xr:uid="{00000000-0005-0000-0000-000033630000}"/>
    <cellStyle name="Normal 36 4 4" xfId="31658" xr:uid="{00000000-0005-0000-0000-000034630000}"/>
    <cellStyle name="Normal 36 4 5" xfId="34891" xr:uid="{00000000-0005-0000-0000-000035630000}"/>
    <cellStyle name="Normal 36 5" xfId="2942" xr:uid="{00000000-0005-0000-0000-000036630000}"/>
    <cellStyle name="Normal 37" xfId="319" xr:uid="{00000000-0005-0000-0000-000037630000}"/>
    <cellStyle name="Normal 37 2" xfId="1900" xr:uid="{00000000-0005-0000-0000-000038630000}"/>
    <cellStyle name="Normal 37 2 2" xfId="10544" xr:uid="{00000000-0005-0000-0000-000039630000}"/>
    <cellStyle name="Normal 37 2 3" xfId="10025" xr:uid="{00000000-0005-0000-0000-00003A630000}"/>
    <cellStyle name="Normal 37 2 3 2" xfId="15992" xr:uid="{00000000-0005-0000-0000-00003B630000}"/>
    <cellStyle name="Normal 37 2 3 2 2" xfId="28628" xr:uid="{00000000-0005-0000-0000-00003C630000}"/>
    <cellStyle name="Normal 37 2 3 3" xfId="23599" xr:uid="{00000000-0005-0000-0000-00003D630000}"/>
    <cellStyle name="Normal 37 2 4" xfId="5421" xr:uid="{00000000-0005-0000-0000-00003E630000}"/>
    <cellStyle name="Normal 37 3" xfId="9775" xr:uid="{00000000-0005-0000-0000-00003F630000}"/>
    <cellStyle name="Normal 37 4" xfId="11263" xr:uid="{00000000-0005-0000-0000-000040630000}"/>
    <cellStyle name="Normal 37 4 2" xfId="18288" xr:uid="{00000000-0005-0000-0000-000041630000}"/>
    <cellStyle name="Normal 37 5" xfId="2943" xr:uid="{00000000-0005-0000-0000-000042630000}"/>
    <cellStyle name="Normal 38" xfId="320" xr:uid="{00000000-0005-0000-0000-000043630000}"/>
    <cellStyle name="Normal 38 2" xfId="1901" xr:uid="{00000000-0005-0000-0000-000044630000}"/>
    <cellStyle name="Normal 38 2 2" xfId="2946" xr:uid="{00000000-0005-0000-0000-000045630000}"/>
    <cellStyle name="Normal 38 2 3" xfId="10882" xr:uid="{00000000-0005-0000-0000-000046630000}"/>
    <cellStyle name="Normal 38 2 4" xfId="2945" xr:uid="{00000000-0005-0000-0000-000047630000}"/>
    <cellStyle name="Normal 38 3" xfId="2947" xr:uid="{00000000-0005-0000-0000-000048630000}"/>
    <cellStyle name="Normal 38 4" xfId="5422" xr:uid="{00000000-0005-0000-0000-000049630000}"/>
    <cellStyle name="Normal 38 4 2" xfId="8349" xr:uid="{00000000-0005-0000-0000-00004A630000}"/>
    <cellStyle name="Normal 38 4 2 2" xfId="14838" xr:uid="{00000000-0005-0000-0000-00004B630000}"/>
    <cellStyle name="Normal 38 4 2 2 2" xfId="27514" xr:uid="{00000000-0005-0000-0000-00004C630000}"/>
    <cellStyle name="Normal 38 4 2 3" xfId="22602" xr:uid="{00000000-0005-0000-0000-00004D630000}"/>
    <cellStyle name="Normal 38 4 3" xfId="9273" xr:uid="{00000000-0005-0000-0000-00004E630000}"/>
    <cellStyle name="Normal 38 4 3 2" xfId="15680" xr:uid="{00000000-0005-0000-0000-00004F630000}"/>
    <cellStyle name="Normal 38 4 3 2 2" xfId="28325" xr:uid="{00000000-0005-0000-0000-000050630000}"/>
    <cellStyle name="Normal 38 4 3 3" xfId="23272" xr:uid="{00000000-0005-0000-0000-000051630000}"/>
    <cellStyle name="Normal 38 4 4" xfId="10545" xr:uid="{00000000-0005-0000-0000-000052630000}"/>
    <cellStyle name="Normal 38 4 5" xfId="7367" xr:uid="{00000000-0005-0000-0000-000053630000}"/>
    <cellStyle name="Normal 38 4 5 2" xfId="13890" xr:uid="{00000000-0005-0000-0000-000054630000}"/>
    <cellStyle name="Normal 38 4 5 2 2" xfId="26621" xr:uid="{00000000-0005-0000-0000-000055630000}"/>
    <cellStyle name="Normal 38 4 5 3" xfId="22095" xr:uid="{00000000-0005-0000-0000-000056630000}"/>
    <cellStyle name="Normal 38 4 6" xfId="12741" xr:uid="{00000000-0005-0000-0000-000057630000}"/>
    <cellStyle name="Normal 38 4 6 2" xfId="25487" xr:uid="{00000000-0005-0000-0000-000058630000}"/>
    <cellStyle name="Normal 38 4 7" xfId="21067" xr:uid="{00000000-0005-0000-0000-000059630000}"/>
    <cellStyle name="Normal 38 5" xfId="2948" xr:uid="{00000000-0005-0000-0000-00005A630000}"/>
    <cellStyle name="Normal 38 6" xfId="2949" xr:uid="{00000000-0005-0000-0000-00005B630000}"/>
    <cellStyle name="Normal 38 7" xfId="9776" xr:uid="{00000000-0005-0000-0000-00005C630000}"/>
    <cellStyle name="Normal 38 8" xfId="10103" xr:uid="{00000000-0005-0000-0000-00005D630000}"/>
    <cellStyle name="Normal 38 8 2" xfId="19617" xr:uid="{00000000-0005-0000-0000-00005E630000}"/>
    <cellStyle name="Normal 38 8 2 2" xfId="32732" xr:uid="{00000000-0005-0000-0000-00005F630000}"/>
    <cellStyle name="Normal 38 8 2 3" xfId="35743" xr:uid="{00000000-0005-0000-0000-000060630000}"/>
    <cellStyle name="Normal 38 8 3" xfId="18289" xr:uid="{00000000-0005-0000-0000-000061630000}"/>
    <cellStyle name="Normal 38 8 4" xfId="31659" xr:uid="{00000000-0005-0000-0000-000062630000}"/>
    <cellStyle name="Normal 38 8 5" xfId="34892" xr:uid="{00000000-0005-0000-0000-000063630000}"/>
    <cellStyle name="Normal 38 9" xfId="2944" xr:uid="{00000000-0005-0000-0000-000064630000}"/>
    <cellStyle name="Normal 39" xfId="321" xr:uid="{00000000-0005-0000-0000-000065630000}"/>
    <cellStyle name="Normal 39 2" xfId="1902" xr:uid="{00000000-0005-0000-0000-000066630000}"/>
    <cellStyle name="Normal 39 2 2" xfId="7861" xr:uid="{00000000-0005-0000-0000-000067630000}"/>
    <cellStyle name="Normal 39 2 2 2" xfId="14356" xr:uid="{00000000-0005-0000-0000-000068630000}"/>
    <cellStyle name="Normal 39 2 2 2 2" xfId="27044" xr:uid="{00000000-0005-0000-0000-000069630000}"/>
    <cellStyle name="Normal 39 2 2 3" xfId="22533" xr:uid="{00000000-0005-0000-0000-00006A630000}"/>
    <cellStyle name="Normal 39 2 3" xfId="8783" xr:uid="{00000000-0005-0000-0000-00006B630000}"/>
    <cellStyle name="Normal 39 2 3 2" xfId="15198" xr:uid="{00000000-0005-0000-0000-00006C630000}"/>
    <cellStyle name="Normal 39 2 3 2 2" xfId="27856" xr:uid="{00000000-0005-0000-0000-00006D630000}"/>
    <cellStyle name="Normal 39 2 3 3" xfId="22823" xr:uid="{00000000-0005-0000-0000-00006E630000}"/>
    <cellStyle name="Normal 39 2 4" xfId="10549" xr:uid="{00000000-0005-0000-0000-00006F630000}"/>
    <cellStyle name="Normal 39 2 5" xfId="10240" xr:uid="{00000000-0005-0000-0000-000070630000}"/>
    <cellStyle name="Normal 39 2 6" xfId="6644" xr:uid="{00000000-0005-0000-0000-000071630000}"/>
    <cellStyle name="Normal 39 2 6 2" xfId="13231" xr:uid="{00000000-0005-0000-0000-000072630000}"/>
    <cellStyle name="Normal 39 2 6 2 2" xfId="25975" xr:uid="{00000000-0005-0000-0000-000073630000}"/>
    <cellStyle name="Normal 39 2 6 3" xfId="21383" xr:uid="{00000000-0005-0000-0000-000074630000}"/>
    <cellStyle name="Normal 39 2 7" xfId="12162" xr:uid="{00000000-0005-0000-0000-000075630000}"/>
    <cellStyle name="Normal 39 2 7 2" xfId="24907" xr:uid="{00000000-0005-0000-0000-000076630000}"/>
    <cellStyle name="Normal 39 2 8" xfId="21022" xr:uid="{00000000-0005-0000-0000-000077630000}"/>
    <cellStyle name="Normal 39 2 9" xfId="3201" xr:uid="{00000000-0005-0000-0000-000078630000}"/>
    <cellStyle name="Normal 39 3" xfId="9777" xr:uid="{00000000-0005-0000-0000-000079630000}"/>
    <cellStyle name="Normal 39 4" xfId="11223" xr:uid="{00000000-0005-0000-0000-00007A630000}"/>
    <cellStyle name="Normal 39 4 2" xfId="19115" xr:uid="{00000000-0005-0000-0000-00007B630000}"/>
    <cellStyle name="Normal 39 4 2 2" xfId="32237" xr:uid="{00000000-0005-0000-0000-00007C630000}"/>
    <cellStyle name="Normal 39 4 2 3" xfId="35256" xr:uid="{00000000-0005-0000-0000-00007D630000}"/>
    <cellStyle name="Normal 39 4 3" xfId="17536" xr:uid="{00000000-0005-0000-0000-00007E630000}"/>
    <cellStyle name="Normal 39 4 4" xfId="30958" xr:uid="{00000000-0005-0000-0000-00007F630000}"/>
    <cellStyle name="Normal 39 4 5" xfId="34379" xr:uid="{00000000-0005-0000-0000-000080630000}"/>
    <cellStyle name="Normal 39 5" xfId="2950" xr:uid="{00000000-0005-0000-0000-000081630000}"/>
    <cellStyle name="Normal 4" xfId="15" xr:uid="{00000000-0005-0000-0000-000082630000}"/>
    <cellStyle name="Normal 4 10" xfId="3127" xr:uid="{00000000-0005-0000-0000-000083630000}"/>
    <cellStyle name="Normal 4 10 2" xfId="5423" xr:uid="{00000000-0005-0000-0000-000084630000}"/>
    <cellStyle name="Normal 4 10 2 2" xfId="20059" xr:uid="{00000000-0005-0000-0000-000085630000}"/>
    <cellStyle name="Normal 4 10 3" xfId="10763" xr:uid="{00000000-0005-0000-0000-000086630000}"/>
    <cellStyle name="Normal 4 11" xfId="3180" xr:uid="{00000000-0005-0000-0000-000087630000}"/>
    <cellStyle name="Normal 4 11 2" xfId="5424" xr:uid="{00000000-0005-0000-0000-000088630000}"/>
    <cellStyle name="Normal 4 11 3" xfId="7853" xr:uid="{00000000-0005-0000-0000-000089630000}"/>
    <cellStyle name="Normal 4 11 3 2" xfId="14348" xr:uid="{00000000-0005-0000-0000-00008A630000}"/>
    <cellStyle name="Normal 4 11 3 2 2" xfId="27037" xr:uid="{00000000-0005-0000-0000-00008B630000}"/>
    <cellStyle name="Normal 4 11 3 3" xfId="22526" xr:uid="{00000000-0005-0000-0000-00008C630000}"/>
    <cellStyle name="Normal 4 11 4" xfId="8775" xr:uid="{00000000-0005-0000-0000-00008D630000}"/>
    <cellStyle name="Normal 4 11 4 2" xfId="15190" xr:uid="{00000000-0005-0000-0000-00008E630000}"/>
    <cellStyle name="Normal 4 11 4 2 2" xfId="27848" xr:uid="{00000000-0005-0000-0000-00008F630000}"/>
    <cellStyle name="Normal 4 11 4 3" xfId="22816" xr:uid="{00000000-0005-0000-0000-000090630000}"/>
    <cellStyle name="Normal 4 11 5" xfId="6634" xr:uid="{00000000-0005-0000-0000-000091630000}"/>
    <cellStyle name="Normal 4 11 5 2" xfId="13221" xr:uid="{00000000-0005-0000-0000-000092630000}"/>
    <cellStyle name="Normal 4 11 5 2 2" xfId="25965" xr:uid="{00000000-0005-0000-0000-000093630000}"/>
    <cellStyle name="Normal 4 11 5 3" xfId="21373" xr:uid="{00000000-0005-0000-0000-000094630000}"/>
    <cellStyle name="Normal 4 11 6" xfId="12152" xr:uid="{00000000-0005-0000-0000-000095630000}"/>
    <cellStyle name="Normal 4 11 6 2" xfId="24897" xr:uid="{00000000-0005-0000-0000-000096630000}"/>
    <cellStyle name="Normal 4 11 7" xfId="21015" xr:uid="{00000000-0005-0000-0000-000097630000}"/>
    <cellStyle name="Normal 4 12" xfId="5425" xr:uid="{00000000-0005-0000-0000-000098630000}"/>
    <cellStyle name="Normal 4 13" xfId="5426" xr:uid="{00000000-0005-0000-0000-000099630000}"/>
    <cellStyle name="Normal 4 14" xfId="5427" xr:uid="{00000000-0005-0000-0000-00009A630000}"/>
    <cellStyle name="Normal 4 15" xfId="5428" xr:uid="{00000000-0005-0000-0000-00009B630000}"/>
    <cellStyle name="Normal 4 16" xfId="5429" xr:uid="{00000000-0005-0000-0000-00009C630000}"/>
    <cellStyle name="Normal 4 17" xfId="5430" xr:uid="{00000000-0005-0000-0000-00009D630000}"/>
    <cellStyle name="Normal 4 18" xfId="5431" xr:uid="{00000000-0005-0000-0000-00009E630000}"/>
    <cellStyle name="Normal 4 19" xfId="5432" xr:uid="{00000000-0005-0000-0000-00009F630000}"/>
    <cellStyle name="Normal 4 2" xfId="28" xr:uid="{00000000-0005-0000-0000-0000A0630000}"/>
    <cellStyle name="Normal 4 2 2" xfId="323" xr:uid="{00000000-0005-0000-0000-0000A1630000}"/>
    <cellStyle name="Normal 4 2 2 2" xfId="1276" xr:uid="{00000000-0005-0000-0000-0000A2630000}"/>
    <cellStyle name="Normal 4 2 2 2 2" xfId="6143" xr:uid="{00000000-0005-0000-0000-0000A3630000}"/>
    <cellStyle name="Normal 4 2 2 2 3" xfId="8350" xr:uid="{00000000-0005-0000-0000-0000A4630000}"/>
    <cellStyle name="Normal 4 2 2 2 3 2" xfId="14839" xr:uid="{00000000-0005-0000-0000-0000A5630000}"/>
    <cellStyle name="Normal 4 2 2 2 3 2 2" xfId="27515" xr:uid="{00000000-0005-0000-0000-0000A6630000}"/>
    <cellStyle name="Normal 4 2 2 2 3 3" xfId="22603" xr:uid="{00000000-0005-0000-0000-0000A7630000}"/>
    <cellStyle name="Normal 4 2 2 2 4" xfId="9274" xr:uid="{00000000-0005-0000-0000-0000A8630000}"/>
    <cellStyle name="Normal 4 2 2 2 4 2" xfId="15681" xr:uid="{00000000-0005-0000-0000-0000A9630000}"/>
    <cellStyle name="Normal 4 2 2 2 4 2 2" xfId="28326" xr:uid="{00000000-0005-0000-0000-0000AA630000}"/>
    <cellStyle name="Normal 4 2 2 2 4 3" xfId="23273" xr:uid="{00000000-0005-0000-0000-0000AB630000}"/>
    <cellStyle name="Normal 4 2 2 2 5" xfId="10218" xr:uid="{00000000-0005-0000-0000-0000AC630000}"/>
    <cellStyle name="Normal 4 2 2 2 5 2" xfId="16068" xr:uid="{00000000-0005-0000-0000-0000AD630000}"/>
    <cellStyle name="Normal 4 2 2 2 5 2 2" xfId="28695" xr:uid="{00000000-0005-0000-0000-0000AE630000}"/>
    <cellStyle name="Normal 4 2 2 2 5 3" xfId="23659" xr:uid="{00000000-0005-0000-0000-0000AF630000}"/>
    <cellStyle name="Normal 4 2 2 2 6" xfId="7370" xr:uid="{00000000-0005-0000-0000-0000B0630000}"/>
    <cellStyle name="Normal 4 2 2 2 6 2" xfId="13891" xr:uid="{00000000-0005-0000-0000-0000B1630000}"/>
    <cellStyle name="Normal 4 2 2 2 6 2 2" xfId="26622" xr:uid="{00000000-0005-0000-0000-0000B2630000}"/>
    <cellStyle name="Normal 4 2 2 2 6 3" xfId="22098" xr:uid="{00000000-0005-0000-0000-0000B3630000}"/>
    <cellStyle name="Normal 4 2 2 2 7" xfId="12742" xr:uid="{00000000-0005-0000-0000-0000B4630000}"/>
    <cellStyle name="Normal 4 2 2 2 7 2" xfId="25488" xr:uid="{00000000-0005-0000-0000-0000B5630000}"/>
    <cellStyle name="Normal 4 2 2 2 8" xfId="21068" xr:uid="{00000000-0005-0000-0000-0000B6630000}"/>
    <cellStyle name="Normal 4 2 2 2 9" xfId="5433" xr:uid="{00000000-0005-0000-0000-0000B7630000}"/>
    <cellStyle name="Normal 4 2 2 3" xfId="9998" xr:uid="{00000000-0005-0000-0000-0000B8630000}"/>
    <cellStyle name="Normal 4 2 2 4" xfId="10407" xr:uid="{00000000-0005-0000-0000-0000B9630000}"/>
    <cellStyle name="Normal 4 2 2 4 2" xfId="16121" xr:uid="{00000000-0005-0000-0000-0000BA630000}"/>
    <cellStyle name="Normal 4 2 2 4 2 2" xfId="19618" xr:uid="{00000000-0005-0000-0000-0000BB630000}"/>
    <cellStyle name="Normal 4 2 2 4 2 3" xfId="32733" xr:uid="{00000000-0005-0000-0000-0000BC630000}"/>
    <cellStyle name="Normal 4 2 2 4 2 4" xfId="35744" xr:uid="{00000000-0005-0000-0000-0000BD630000}"/>
    <cellStyle name="Normal 4 2 2 4 3" xfId="18290" xr:uid="{00000000-0005-0000-0000-0000BE630000}"/>
    <cellStyle name="Normal 4 2 2 4 4" xfId="31660" xr:uid="{00000000-0005-0000-0000-0000BF630000}"/>
    <cellStyle name="Normal 4 2 2 4 5" xfId="34893" xr:uid="{00000000-0005-0000-0000-0000C0630000}"/>
    <cellStyle name="Normal 4 2 2 5" xfId="2233" xr:uid="{00000000-0005-0000-0000-0000C1630000}"/>
    <cellStyle name="Normal 4 2 3" xfId="570" xr:uid="{00000000-0005-0000-0000-0000C2630000}"/>
    <cellStyle name="Normal 4 2 3 2" xfId="2234" xr:uid="{00000000-0005-0000-0000-0000C3630000}"/>
    <cellStyle name="Normal 4 2 3 3" xfId="37350" xr:uid="{00000000-0005-0000-0000-0000C4630000}"/>
    <cellStyle name="Normal 4 2 4" xfId="791" xr:uid="{00000000-0005-0000-0000-0000C5630000}"/>
    <cellStyle name="Normal 4 2 4 2" xfId="10550" xr:uid="{00000000-0005-0000-0000-0000C6630000}"/>
    <cellStyle name="Normal 4 2 5" xfId="1047" xr:uid="{00000000-0005-0000-0000-0000C7630000}"/>
    <cellStyle name="Normal 4 2 5 2" xfId="10773" xr:uid="{00000000-0005-0000-0000-0000C8630000}"/>
    <cellStyle name="Normal 4 2 5 3" xfId="18930" xr:uid="{00000000-0005-0000-0000-0000C9630000}"/>
    <cellStyle name="Normal 4 2 5 4" xfId="2235" xr:uid="{00000000-0005-0000-0000-0000CA630000}"/>
    <cellStyle name="Normal 4 2 6" xfId="1273" xr:uid="{00000000-0005-0000-0000-0000CB630000}"/>
    <cellStyle name="Normal 4 2 6 2" xfId="2236" xr:uid="{00000000-0005-0000-0000-0000CC630000}"/>
    <cellStyle name="Normal 4 2 7" xfId="2237" xr:uid="{00000000-0005-0000-0000-0000CD630000}"/>
    <cellStyle name="Normal 4 2 7 2" xfId="37426" xr:uid="{00000000-0005-0000-0000-0000CE630000}"/>
    <cellStyle name="Normal 4 2 8" xfId="2238" xr:uid="{00000000-0005-0000-0000-0000CF630000}"/>
    <cellStyle name="Normal 4 2 9" xfId="2232" xr:uid="{00000000-0005-0000-0000-0000D0630000}"/>
    <cellStyle name="Normal 4 20" xfId="5434" xr:uid="{00000000-0005-0000-0000-0000D1630000}"/>
    <cellStyle name="Normal 4 21" xfId="5435" xr:uid="{00000000-0005-0000-0000-0000D2630000}"/>
    <cellStyle name="Normal 4 22" xfId="5436" xr:uid="{00000000-0005-0000-0000-0000D3630000}"/>
    <cellStyle name="Normal 4 23" xfId="5437" xr:uid="{00000000-0005-0000-0000-0000D4630000}"/>
    <cellStyle name="Normal 4 24" xfId="2231" xr:uid="{00000000-0005-0000-0000-0000D5630000}"/>
    <cellStyle name="Normal 4 24 2" xfId="7806" xr:uid="{00000000-0005-0000-0000-0000D6630000}"/>
    <cellStyle name="Normal 4 24 2 2" xfId="14301" xr:uid="{00000000-0005-0000-0000-0000D7630000}"/>
    <cellStyle name="Normal 4 24 2 2 2" xfId="27015" xr:uid="{00000000-0005-0000-0000-0000D8630000}"/>
    <cellStyle name="Normal 4 24 2 3" xfId="22507" xr:uid="{00000000-0005-0000-0000-0000D9630000}"/>
    <cellStyle name="Normal 4 24 3" xfId="8653" xr:uid="{00000000-0005-0000-0000-0000DA630000}"/>
    <cellStyle name="Normal 4 24 3 2" xfId="15138" xr:uid="{00000000-0005-0000-0000-0000DB630000}"/>
    <cellStyle name="Normal 4 24 3 2 2" xfId="27807" xr:uid="{00000000-0005-0000-0000-0000DC630000}"/>
    <cellStyle name="Normal 4 24 3 3" xfId="22720" xr:uid="{00000000-0005-0000-0000-0000DD630000}"/>
    <cellStyle name="Normal 4 24 4" xfId="6448" xr:uid="{00000000-0005-0000-0000-0000DE630000}"/>
    <cellStyle name="Normal 4 24 4 2" xfId="13071" xr:uid="{00000000-0005-0000-0000-0000DF630000}"/>
    <cellStyle name="Normal 4 24 4 2 2" xfId="25817" xr:uid="{00000000-0005-0000-0000-0000E0630000}"/>
    <cellStyle name="Normal 4 24 4 3" xfId="21197" xr:uid="{00000000-0005-0000-0000-0000E1630000}"/>
    <cellStyle name="Normal 4 24 5" xfId="12057" xr:uid="{00000000-0005-0000-0000-0000E2630000}"/>
    <cellStyle name="Normal 4 24 5 2" xfId="24802" xr:uid="{00000000-0005-0000-0000-0000E3630000}"/>
    <cellStyle name="Normal 4 24 6" xfId="20926" xr:uid="{00000000-0005-0000-0000-0000E4630000}"/>
    <cellStyle name="Normal 4 25" xfId="7755" xr:uid="{00000000-0005-0000-0000-0000E5630000}"/>
    <cellStyle name="Normal 4 26" xfId="7779" xr:uid="{00000000-0005-0000-0000-0000E6630000}"/>
    <cellStyle name="Normal 4 26 2" xfId="14274" xr:uid="{00000000-0005-0000-0000-0000E7630000}"/>
    <cellStyle name="Normal 4 26 2 2" xfId="26988" xr:uid="{00000000-0005-0000-0000-0000E8630000}"/>
    <cellStyle name="Normal 4 26 3" xfId="22481" xr:uid="{00000000-0005-0000-0000-0000E9630000}"/>
    <cellStyle name="Normal 4 27" xfId="8626" xr:uid="{00000000-0005-0000-0000-0000EA630000}"/>
    <cellStyle name="Normal 4 27 2" xfId="15111" xr:uid="{00000000-0005-0000-0000-0000EB630000}"/>
    <cellStyle name="Normal 4 27 2 2" xfId="27781" xr:uid="{00000000-0005-0000-0000-0000EC630000}"/>
    <cellStyle name="Normal 4 27 3" xfId="22695" xr:uid="{00000000-0005-0000-0000-0000ED630000}"/>
    <cellStyle name="Normal 4 28" xfId="6417" xr:uid="{00000000-0005-0000-0000-0000EE630000}"/>
    <cellStyle name="Normal 4 28 2" xfId="13040" xr:uid="{00000000-0005-0000-0000-0000EF630000}"/>
    <cellStyle name="Normal 4 28 2 2" xfId="25786" xr:uid="{00000000-0005-0000-0000-0000F0630000}"/>
    <cellStyle name="Normal 4 28 3" xfId="21166" xr:uid="{00000000-0005-0000-0000-0000F1630000}"/>
    <cellStyle name="Normal 4 29" xfId="12042" xr:uid="{00000000-0005-0000-0000-0000F2630000}"/>
    <cellStyle name="Normal 4 29 2" xfId="24787" xr:uid="{00000000-0005-0000-0000-0000F3630000}"/>
    <cellStyle name="Normal 4 3" xfId="322" xr:uid="{00000000-0005-0000-0000-0000F4630000}"/>
    <cellStyle name="Normal 4 3 2" xfId="792" xr:uid="{00000000-0005-0000-0000-0000F5630000}"/>
    <cellStyle name="Normal 4 3 2 2" xfId="10552" xr:uid="{00000000-0005-0000-0000-0000F6630000}"/>
    <cellStyle name="Normal 4 3 2 3" xfId="9999" xr:uid="{00000000-0005-0000-0000-0000F7630000}"/>
    <cellStyle name="Normal 4 3 2 4" xfId="2951" xr:uid="{00000000-0005-0000-0000-0000F8630000}"/>
    <cellStyle name="Normal 4 3 3" xfId="1048" xr:uid="{00000000-0005-0000-0000-0000F9630000}"/>
    <cellStyle name="Normal 4 3 3 2" xfId="10049" xr:uid="{00000000-0005-0000-0000-0000FA630000}"/>
    <cellStyle name="Normal 4 3 4" xfId="1308" xr:uid="{00000000-0005-0000-0000-0000FB630000}"/>
    <cellStyle name="Normal 4 3 4 2" xfId="9778" xr:uid="{00000000-0005-0000-0000-0000FC630000}"/>
    <cellStyle name="Normal 4 3 5" xfId="2239" xr:uid="{00000000-0005-0000-0000-0000FD630000}"/>
    <cellStyle name="Normal 4 3 5 2" xfId="37616" xr:uid="{00000000-0005-0000-0000-0000FE630000}"/>
    <cellStyle name="Normal 4 30" xfId="30599" xr:uid="{00000000-0005-0000-0000-0000FF630000}"/>
    <cellStyle name="Normal 4 31" xfId="37202" xr:uid="{00000000-0005-0000-0000-000000640000}"/>
    <cellStyle name="Normal 4 32" xfId="2189" xr:uid="{00000000-0005-0000-0000-000001640000}"/>
    <cellStyle name="Normal 4 33" xfId="37367" xr:uid="{00000000-0005-0000-0000-000002640000}"/>
    <cellStyle name="Normal 4 34" xfId="37851" xr:uid="{00000000-0005-0000-0000-000003640000}"/>
    <cellStyle name="Normal 4 4" xfId="810" xr:uid="{00000000-0005-0000-0000-000004640000}"/>
    <cellStyle name="Normal 4 4 10" xfId="5439" xr:uid="{00000000-0005-0000-0000-000005640000}"/>
    <cellStyle name="Normal 4 4 11" xfId="5440" xr:uid="{00000000-0005-0000-0000-000006640000}"/>
    <cellStyle name="Normal 4 4 12" xfId="5441" xr:uid="{00000000-0005-0000-0000-000007640000}"/>
    <cellStyle name="Normal 4 4 13" xfId="5442" xr:uid="{00000000-0005-0000-0000-000008640000}"/>
    <cellStyle name="Normal 4 4 14" xfId="5443" xr:uid="{00000000-0005-0000-0000-000009640000}"/>
    <cellStyle name="Normal 4 4 15" xfId="5444" xr:uid="{00000000-0005-0000-0000-00000A640000}"/>
    <cellStyle name="Normal 4 4 16" xfId="5445" xr:uid="{00000000-0005-0000-0000-00000B640000}"/>
    <cellStyle name="Normal 4 4 17" xfId="5446" xr:uid="{00000000-0005-0000-0000-00000C640000}"/>
    <cellStyle name="Normal 4 4 18" xfId="5447" xr:uid="{00000000-0005-0000-0000-00000D640000}"/>
    <cellStyle name="Normal 4 4 19" xfId="5448" xr:uid="{00000000-0005-0000-0000-00000E640000}"/>
    <cellStyle name="Normal 4 4 2" xfId="1049" xr:uid="{00000000-0005-0000-0000-00000F640000}"/>
    <cellStyle name="Normal 4 4 2 2" xfId="1904" xr:uid="{00000000-0005-0000-0000-000010640000}"/>
    <cellStyle name="Normal 4 4 2 2 2" xfId="1905" xr:uid="{00000000-0005-0000-0000-000011640000}"/>
    <cellStyle name="Normal 4 4 2 2 2 2" xfId="1906" xr:uid="{00000000-0005-0000-0000-000012640000}"/>
    <cellStyle name="Normal 4 4 2 2 2 2 2" xfId="16070" xr:uid="{00000000-0005-0000-0000-000013640000}"/>
    <cellStyle name="Normal 4 4 2 2 2 2 2 2" xfId="28697" xr:uid="{00000000-0005-0000-0000-000014640000}"/>
    <cellStyle name="Normal 4 4 2 2 2 2 3" xfId="23662" xr:uid="{00000000-0005-0000-0000-000015640000}"/>
    <cellStyle name="Normal 4 4 2 2 2 2 4" xfId="10232" xr:uid="{00000000-0005-0000-0000-000016640000}"/>
    <cellStyle name="Normal 4 4 2 2 2 3" xfId="16062" xr:uid="{00000000-0005-0000-0000-000017640000}"/>
    <cellStyle name="Normal 4 4 2 2 2 3 2" xfId="28690" xr:uid="{00000000-0005-0000-0000-000018640000}"/>
    <cellStyle name="Normal 4 4 2 2 2 4" xfId="23654" xr:uid="{00000000-0005-0000-0000-000019640000}"/>
    <cellStyle name="Normal 4 4 2 2 2 5" xfId="10203" xr:uid="{00000000-0005-0000-0000-00001A640000}"/>
    <cellStyle name="Normal 4 4 2 2 3" xfId="1907" xr:uid="{00000000-0005-0000-0000-00001B640000}"/>
    <cellStyle name="Normal 4 4 2 2 3 2" xfId="16595" xr:uid="{00000000-0005-0000-0000-00001C640000}"/>
    <cellStyle name="Normal 4 4 2 2 3 2 2" xfId="29134" xr:uid="{00000000-0005-0000-0000-00001D640000}"/>
    <cellStyle name="Normal 4 4 2 2 3 3" xfId="24042" xr:uid="{00000000-0005-0000-0000-00001E640000}"/>
    <cellStyle name="Normal 4 4 2 2 3 4" xfId="11233" xr:uid="{00000000-0005-0000-0000-00001F640000}"/>
    <cellStyle name="Normal 4 4 2 2 4" xfId="16024" xr:uid="{00000000-0005-0000-0000-000020640000}"/>
    <cellStyle name="Normal 4 4 2 2 4 2" xfId="28652" xr:uid="{00000000-0005-0000-0000-000021640000}"/>
    <cellStyle name="Normal 4 4 2 2 5" xfId="23621" xr:uid="{00000000-0005-0000-0000-000022640000}"/>
    <cellStyle name="Normal 4 4 2 2 6" xfId="10102" xr:uid="{00000000-0005-0000-0000-000023640000}"/>
    <cellStyle name="Normal 4 4 2 3" xfId="1908" xr:uid="{00000000-0005-0000-0000-000024640000}"/>
    <cellStyle name="Normal 4 4 2 3 2" xfId="1909" xr:uid="{00000000-0005-0000-0000-000025640000}"/>
    <cellStyle name="Normal 4 4 2 3 2 2" xfId="16648" xr:uid="{00000000-0005-0000-0000-000026640000}"/>
    <cellStyle name="Normal 4 4 2 3 2 2 2" xfId="29183" xr:uid="{00000000-0005-0000-0000-000027640000}"/>
    <cellStyle name="Normal 4 4 2 3 2 3" xfId="24090" xr:uid="{00000000-0005-0000-0000-000028640000}"/>
    <cellStyle name="Normal 4 4 2 3 2 4" xfId="11320" xr:uid="{00000000-0005-0000-0000-000029640000}"/>
    <cellStyle name="Normal 4 4 2 3 3" xfId="16016" xr:uid="{00000000-0005-0000-0000-00002A640000}"/>
    <cellStyle name="Normal 4 4 2 3 3 2" xfId="28644" xr:uid="{00000000-0005-0000-0000-00002B640000}"/>
    <cellStyle name="Normal 4 4 2 3 4" xfId="23613" xr:uid="{00000000-0005-0000-0000-00002C640000}"/>
    <cellStyle name="Normal 4 4 2 3 5" xfId="10082" xr:uid="{00000000-0005-0000-0000-00002D640000}"/>
    <cellStyle name="Normal 4 4 2 4" xfId="1910" xr:uid="{00000000-0005-0000-0000-00002E640000}"/>
    <cellStyle name="Normal 4 4 2 4 2" xfId="16009" xr:uid="{00000000-0005-0000-0000-00002F640000}"/>
    <cellStyle name="Normal 4 4 2 4 2 2" xfId="28637" xr:uid="{00000000-0005-0000-0000-000030640000}"/>
    <cellStyle name="Normal 4 4 2 4 3" xfId="23606" xr:uid="{00000000-0005-0000-0000-000031640000}"/>
    <cellStyle name="Normal 4 4 2 4 4" xfId="10068" xr:uid="{00000000-0005-0000-0000-000032640000}"/>
    <cellStyle name="Normal 4 4 2 5" xfId="1903" xr:uid="{00000000-0005-0000-0000-000033640000}"/>
    <cellStyle name="Normal 4 4 2 5 2" xfId="16544" xr:uid="{00000000-0005-0000-0000-000034640000}"/>
    <cellStyle name="Normal 4 4 2 5 2 2" xfId="29083" xr:uid="{00000000-0005-0000-0000-000035640000}"/>
    <cellStyle name="Normal 4 4 2 5 3" xfId="23991" xr:uid="{00000000-0005-0000-0000-000036640000}"/>
    <cellStyle name="Normal 4 4 2 5 4" xfId="11142" xr:uid="{00000000-0005-0000-0000-000037640000}"/>
    <cellStyle name="Normal 4 4 2 6" xfId="2952" xr:uid="{00000000-0005-0000-0000-000038640000}"/>
    <cellStyle name="Normal 4 4 20" xfId="5449" xr:uid="{00000000-0005-0000-0000-000039640000}"/>
    <cellStyle name="Normal 4 4 21" xfId="5438" xr:uid="{00000000-0005-0000-0000-00003A640000}"/>
    <cellStyle name="Normal 4 4 21 2" xfId="6291" xr:uid="{00000000-0005-0000-0000-00003B640000}"/>
    <cellStyle name="Normal 4 4 21 3" xfId="18731" xr:uid="{00000000-0005-0000-0000-00003C640000}"/>
    <cellStyle name="Normal 4 4 22" xfId="10000" xr:uid="{00000000-0005-0000-0000-00003D640000}"/>
    <cellStyle name="Normal 4 4 22 2" xfId="18291" xr:uid="{00000000-0005-0000-0000-00003E640000}"/>
    <cellStyle name="Normal 4 4 23" xfId="2240" xr:uid="{00000000-0005-0000-0000-00003F640000}"/>
    <cellStyle name="Normal 4 4 24" xfId="37385" xr:uid="{00000000-0005-0000-0000-000040640000}"/>
    <cellStyle name="Normal 4 4 25" xfId="37869" xr:uid="{00000000-0005-0000-0000-000041640000}"/>
    <cellStyle name="Normal 4 4 3" xfId="1911" xr:uid="{00000000-0005-0000-0000-000042640000}"/>
    <cellStyle name="Normal 4 4 3 2" xfId="1912" xr:uid="{00000000-0005-0000-0000-000043640000}"/>
    <cellStyle name="Normal 4 4 3 2 2" xfId="1913" xr:uid="{00000000-0005-0000-0000-000044640000}"/>
    <cellStyle name="Normal 4 4 3 2 2 2" xfId="16111" xr:uid="{00000000-0005-0000-0000-000045640000}"/>
    <cellStyle name="Normal 4 4 3 2 2 2 2" xfId="28734" xr:uid="{00000000-0005-0000-0000-000046640000}"/>
    <cellStyle name="Normal 4 4 3 2 2 3" xfId="23695" xr:uid="{00000000-0005-0000-0000-000047640000}"/>
    <cellStyle name="Normal 4 4 3 2 2 4" xfId="10375" xr:uid="{00000000-0005-0000-0000-000048640000}"/>
    <cellStyle name="Normal 4 4 3 2 3" xfId="16153" xr:uid="{00000000-0005-0000-0000-000049640000}"/>
    <cellStyle name="Normal 4 4 3 2 3 2" xfId="28775" xr:uid="{00000000-0005-0000-0000-00004A640000}"/>
    <cellStyle name="Normal 4 4 3 2 4" xfId="23730" xr:uid="{00000000-0005-0000-0000-00004B640000}"/>
    <cellStyle name="Normal 4 4 3 2 5" xfId="10480" xr:uid="{00000000-0005-0000-0000-00004C640000}"/>
    <cellStyle name="Normal 4 4 3 3" xfId="1914" xr:uid="{00000000-0005-0000-0000-00004D640000}"/>
    <cellStyle name="Normal 4 4 3 3 2" xfId="16152" xr:uid="{00000000-0005-0000-0000-00004E640000}"/>
    <cellStyle name="Normal 4 4 3 3 2 2" xfId="28774" xr:uid="{00000000-0005-0000-0000-00004F640000}"/>
    <cellStyle name="Normal 4 4 3 3 3" xfId="23729" xr:uid="{00000000-0005-0000-0000-000050640000}"/>
    <cellStyle name="Normal 4 4 3 3 4" xfId="10479" xr:uid="{00000000-0005-0000-0000-000051640000}"/>
    <cellStyle name="Normal 4 4 3 4" xfId="11049" xr:uid="{00000000-0005-0000-0000-000052640000}"/>
    <cellStyle name="Normal 4 4 3 4 2" xfId="16486" xr:uid="{00000000-0005-0000-0000-000053640000}"/>
    <cellStyle name="Normal 4 4 3 4 2 2" xfId="29026" xr:uid="{00000000-0005-0000-0000-000054640000}"/>
    <cellStyle name="Normal 4 4 3 4 3" xfId="23935" xr:uid="{00000000-0005-0000-0000-000055640000}"/>
    <cellStyle name="Normal 4 4 3 5" xfId="5450" xr:uid="{00000000-0005-0000-0000-000056640000}"/>
    <cellStyle name="Normal 4 4 3 6" xfId="37779" xr:uid="{00000000-0005-0000-0000-000057640000}"/>
    <cellStyle name="Normal 4 4 3 7" xfId="38057" xr:uid="{00000000-0005-0000-0000-000058640000}"/>
    <cellStyle name="Normal 4 4 4" xfId="1915" xr:uid="{00000000-0005-0000-0000-000059640000}"/>
    <cellStyle name="Normal 4 4 4 2" xfId="1916" xr:uid="{00000000-0005-0000-0000-00005A640000}"/>
    <cellStyle name="Normal 4 4 4 2 2" xfId="16594" xr:uid="{00000000-0005-0000-0000-00005B640000}"/>
    <cellStyle name="Normal 4 4 4 2 2 2" xfId="29133" xr:uid="{00000000-0005-0000-0000-00005C640000}"/>
    <cellStyle name="Normal 4 4 4 2 3" xfId="24041" xr:uid="{00000000-0005-0000-0000-00005D640000}"/>
    <cellStyle name="Normal 4 4 4 2 4" xfId="11232" xr:uid="{00000000-0005-0000-0000-00005E640000}"/>
    <cellStyle name="Normal 4 4 4 3" xfId="10930" xr:uid="{00000000-0005-0000-0000-00005F640000}"/>
    <cellStyle name="Normal 4 4 4 3 2" xfId="16410" xr:uid="{00000000-0005-0000-0000-000060640000}"/>
    <cellStyle name="Normal 4 4 4 3 2 2" xfId="28952" xr:uid="{00000000-0005-0000-0000-000061640000}"/>
    <cellStyle name="Normal 4 4 4 3 3" xfId="23862" xr:uid="{00000000-0005-0000-0000-000062640000}"/>
    <cellStyle name="Normal 4 4 4 4" xfId="5451" xr:uid="{00000000-0005-0000-0000-000063640000}"/>
    <cellStyle name="Normal 4 4 5" xfId="1917" xr:uid="{00000000-0005-0000-0000-000064640000}"/>
    <cellStyle name="Normal 4 4 5 2" xfId="9590" xr:uid="{00000000-0005-0000-0000-000065640000}"/>
    <cellStyle name="Normal 4 4 5 2 2" xfId="15940" xr:uid="{00000000-0005-0000-0000-000066640000}"/>
    <cellStyle name="Normal 4 4 5 2 2 2" xfId="28580" xr:uid="{00000000-0005-0000-0000-000067640000}"/>
    <cellStyle name="Normal 4 4 5 2 3" xfId="23569" xr:uid="{00000000-0005-0000-0000-000068640000}"/>
    <cellStyle name="Normal 4 4 5 3" xfId="5452" xr:uid="{00000000-0005-0000-0000-000069640000}"/>
    <cellStyle name="Normal 4 4 6" xfId="5453" xr:uid="{00000000-0005-0000-0000-00006A640000}"/>
    <cellStyle name="Normal 4 4 7" xfId="5454" xr:uid="{00000000-0005-0000-0000-00006B640000}"/>
    <cellStyle name="Normal 4 4 8" xfId="5455" xr:uid="{00000000-0005-0000-0000-00006C640000}"/>
    <cellStyle name="Normal 4 4 9" xfId="5456" xr:uid="{00000000-0005-0000-0000-00006D640000}"/>
    <cellStyle name="Normal 4 5" xfId="790" xr:uid="{00000000-0005-0000-0000-00006E640000}"/>
    <cellStyle name="Normal 4 5 10" xfId="5458" xr:uid="{00000000-0005-0000-0000-00006F640000}"/>
    <cellStyle name="Normal 4 5 11" xfId="5459" xr:uid="{00000000-0005-0000-0000-000070640000}"/>
    <cellStyle name="Normal 4 5 12" xfId="5460" xr:uid="{00000000-0005-0000-0000-000071640000}"/>
    <cellStyle name="Normal 4 5 13" xfId="5461" xr:uid="{00000000-0005-0000-0000-000072640000}"/>
    <cellStyle name="Normal 4 5 14" xfId="5462" xr:uid="{00000000-0005-0000-0000-000073640000}"/>
    <cellStyle name="Normal 4 5 15" xfId="5463" xr:uid="{00000000-0005-0000-0000-000074640000}"/>
    <cellStyle name="Normal 4 5 16" xfId="5464" xr:uid="{00000000-0005-0000-0000-000075640000}"/>
    <cellStyle name="Normal 4 5 17" xfId="5465" xr:uid="{00000000-0005-0000-0000-000076640000}"/>
    <cellStyle name="Normal 4 5 18" xfId="5466" xr:uid="{00000000-0005-0000-0000-000077640000}"/>
    <cellStyle name="Normal 4 5 19" xfId="5467" xr:uid="{00000000-0005-0000-0000-000078640000}"/>
    <cellStyle name="Normal 4 5 2" xfId="1050" xr:uid="{00000000-0005-0000-0000-000079640000}"/>
    <cellStyle name="Normal 4 5 2 2" xfId="1919" xr:uid="{00000000-0005-0000-0000-00007A640000}"/>
    <cellStyle name="Normal 4 5 2 2 2" xfId="1920" xr:uid="{00000000-0005-0000-0000-00007B640000}"/>
    <cellStyle name="Normal 4 5 2 2 2 2" xfId="1921" xr:uid="{00000000-0005-0000-0000-00007C640000}"/>
    <cellStyle name="Normal 4 5 2 2 2 2 2" xfId="16494" xr:uid="{00000000-0005-0000-0000-00007D640000}"/>
    <cellStyle name="Normal 4 5 2 2 2 2 2 2" xfId="29034" xr:uid="{00000000-0005-0000-0000-00007E640000}"/>
    <cellStyle name="Normal 4 5 2 2 2 2 3" xfId="23944" xr:uid="{00000000-0005-0000-0000-00007F640000}"/>
    <cellStyle name="Normal 4 5 2 2 2 2 4" xfId="11060" xr:uid="{00000000-0005-0000-0000-000080640000}"/>
    <cellStyle name="Normal 4 5 2 2 2 3" xfId="16030" xr:uid="{00000000-0005-0000-0000-000081640000}"/>
    <cellStyle name="Normal 4 5 2 2 2 3 2" xfId="28658" xr:uid="{00000000-0005-0000-0000-000082640000}"/>
    <cellStyle name="Normal 4 5 2 2 2 4" xfId="23626" xr:uid="{00000000-0005-0000-0000-000083640000}"/>
    <cellStyle name="Normal 4 5 2 2 2 5" xfId="10118" xr:uid="{00000000-0005-0000-0000-000084640000}"/>
    <cellStyle name="Normal 4 5 2 2 3" xfId="1922" xr:uid="{00000000-0005-0000-0000-000085640000}"/>
    <cellStyle name="Normal 4 5 2 2 3 2" xfId="16051" xr:uid="{00000000-0005-0000-0000-000086640000}"/>
    <cellStyle name="Normal 4 5 2 2 3 2 2" xfId="28679" xr:uid="{00000000-0005-0000-0000-000087640000}"/>
    <cellStyle name="Normal 4 5 2 2 3 3" xfId="23644" xr:uid="{00000000-0005-0000-0000-000088640000}"/>
    <cellStyle name="Normal 4 5 2 2 3 4" xfId="10163" xr:uid="{00000000-0005-0000-0000-000089640000}"/>
    <cellStyle name="Normal 4 5 2 2 4" xfId="10002" xr:uid="{00000000-0005-0000-0000-00008A640000}"/>
    <cellStyle name="Normal 4 5 2 2 4 2" xfId="15987" xr:uid="{00000000-0005-0000-0000-00008B640000}"/>
    <cellStyle name="Normal 4 5 2 2 4 2 2" xfId="28623" xr:uid="{00000000-0005-0000-0000-00008C640000}"/>
    <cellStyle name="Normal 4 5 2 2 4 3" xfId="23586" xr:uid="{00000000-0005-0000-0000-00008D640000}"/>
    <cellStyle name="Normal 4 5 2 2 5" xfId="18838" xr:uid="{00000000-0005-0000-0000-00008E640000}"/>
    <cellStyle name="Normal 4 5 2 2 6" xfId="5468" xr:uid="{00000000-0005-0000-0000-00008F640000}"/>
    <cellStyle name="Normal 4 5 2 3" xfId="1923" xr:uid="{00000000-0005-0000-0000-000090640000}"/>
    <cellStyle name="Normal 4 5 2 3 2" xfId="1924" xr:uid="{00000000-0005-0000-0000-000091640000}"/>
    <cellStyle name="Normal 4 5 2 3 2 2" xfId="16622" xr:uid="{00000000-0005-0000-0000-000092640000}"/>
    <cellStyle name="Normal 4 5 2 3 2 2 2" xfId="29158" xr:uid="{00000000-0005-0000-0000-000093640000}"/>
    <cellStyle name="Normal 4 5 2 3 2 3" xfId="24066" xr:uid="{00000000-0005-0000-0000-000094640000}"/>
    <cellStyle name="Normal 4 5 2 3 2 4" xfId="11281" xr:uid="{00000000-0005-0000-0000-000095640000}"/>
    <cellStyle name="Normal 4 5 2 3 3" xfId="11105" xr:uid="{00000000-0005-0000-0000-000096640000}"/>
    <cellStyle name="Normal 4 5 2 3 3 2" xfId="16517" xr:uid="{00000000-0005-0000-0000-000097640000}"/>
    <cellStyle name="Normal 4 5 2 3 3 2 2" xfId="29057" xr:uid="{00000000-0005-0000-0000-000098640000}"/>
    <cellStyle name="Normal 4 5 2 3 3 3" xfId="23967" xr:uid="{00000000-0005-0000-0000-000099640000}"/>
    <cellStyle name="Normal 4 5 2 3 4" xfId="2241" xr:uid="{00000000-0005-0000-0000-00009A640000}"/>
    <cellStyle name="Normal 4 5 2 4" xfId="1925" xr:uid="{00000000-0005-0000-0000-00009B640000}"/>
    <cellStyle name="Normal 4 5 2 4 2" xfId="16490" xr:uid="{00000000-0005-0000-0000-00009C640000}"/>
    <cellStyle name="Normal 4 5 2 4 2 2" xfId="29030" xr:uid="{00000000-0005-0000-0000-00009D640000}"/>
    <cellStyle name="Normal 4 5 2 4 3" xfId="18293" xr:uid="{00000000-0005-0000-0000-00009E640000}"/>
    <cellStyle name="Normal 4 5 2 4 4" xfId="23939" xr:uid="{00000000-0005-0000-0000-00009F640000}"/>
    <cellStyle name="Normal 4 5 2 4 5" xfId="11053" xr:uid="{00000000-0005-0000-0000-0000A0640000}"/>
    <cellStyle name="Normal 4 5 2 5" xfId="1918" xr:uid="{00000000-0005-0000-0000-0000A1640000}"/>
    <cellStyle name="Normal 4 5 2 5 2" xfId="16647" xr:uid="{00000000-0005-0000-0000-0000A2640000}"/>
    <cellStyle name="Normal 4 5 2 5 2 2" xfId="29182" xr:uid="{00000000-0005-0000-0000-0000A3640000}"/>
    <cellStyle name="Normal 4 5 2 5 3" xfId="24089" xr:uid="{00000000-0005-0000-0000-0000A4640000}"/>
    <cellStyle name="Normal 4 5 2 5 4" xfId="11318" xr:uid="{00000000-0005-0000-0000-0000A5640000}"/>
    <cellStyle name="Normal 4 5 2 6" xfId="2953" xr:uid="{00000000-0005-0000-0000-0000A6640000}"/>
    <cellStyle name="Normal 4 5 20" xfId="5457" xr:uid="{00000000-0005-0000-0000-0000A7640000}"/>
    <cellStyle name="Normal 4 5 20 2" xfId="18732" xr:uid="{00000000-0005-0000-0000-0000A8640000}"/>
    <cellStyle name="Normal 4 5 21" xfId="10001" xr:uid="{00000000-0005-0000-0000-0000A9640000}"/>
    <cellStyle name="Normal 4 5 21 2" xfId="18292" xr:uid="{00000000-0005-0000-0000-0000AA640000}"/>
    <cellStyle name="Normal 4 5 3" xfId="1926" xr:uid="{00000000-0005-0000-0000-0000AB640000}"/>
    <cellStyle name="Normal 4 5 3 2" xfId="1927" xr:uid="{00000000-0005-0000-0000-0000AC640000}"/>
    <cellStyle name="Normal 4 5 3 2 2" xfId="1928" xr:uid="{00000000-0005-0000-0000-0000AD640000}"/>
    <cellStyle name="Normal 4 5 3 2 2 2" xfId="16638" xr:uid="{00000000-0005-0000-0000-0000AE640000}"/>
    <cellStyle name="Normal 4 5 3 2 2 2 2" xfId="29173" xr:uid="{00000000-0005-0000-0000-0000AF640000}"/>
    <cellStyle name="Normal 4 5 3 2 2 3" xfId="24080" xr:uid="{00000000-0005-0000-0000-0000B0640000}"/>
    <cellStyle name="Normal 4 5 3 2 2 4" xfId="11304" xr:uid="{00000000-0005-0000-0000-0000B1640000}"/>
    <cellStyle name="Normal 4 5 3 2 3" xfId="16179" xr:uid="{00000000-0005-0000-0000-0000B2640000}"/>
    <cellStyle name="Normal 4 5 3 2 3 2" xfId="28801" xr:uid="{00000000-0005-0000-0000-0000B3640000}"/>
    <cellStyle name="Normal 4 5 3 2 4" xfId="23750" xr:uid="{00000000-0005-0000-0000-0000B4640000}"/>
    <cellStyle name="Normal 4 5 3 2 5" xfId="10546" xr:uid="{00000000-0005-0000-0000-0000B5640000}"/>
    <cellStyle name="Normal 4 5 3 3" xfId="1929" xr:uid="{00000000-0005-0000-0000-0000B6640000}"/>
    <cellStyle name="Normal 4 5 3 3 2" xfId="16014" xr:uid="{00000000-0005-0000-0000-0000B7640000}"/>
    <cellStyle name="Normal 4 5 3 3 2 2" xfId="28642" xr:uid="{00000000-0005-0000-0000-0000B8640000}"/>
    <cellStyle name="Normal 4 5 3 3 3" xfId="23611" xr:uid="{00000000-0005-0000-0000-0000B9640000}"/>
    <cellStyle name="Normal 4 5 3 3 4" xfId="10080" xr:uid="{00000000-0005-0000-0000-0000BA640000}"/>
    <cellStyle name="Normal 4 5 3 4" xfId="11003" xr:uid="{00000000-0005-0000-0000-0000BB640000}"/>
    <cellStyle name="Normal 4 5 3 4 2" xfId="16454" xr:uid="{00000000-0005-0000-0000-0000BC640000}"/>
    <cellStyle name="Normal 4 5 3 4 2 2" xfId="28994" xr:uid="{00000000-0005-0000-0000-0000BD640000}"/>
    <cellStyle name="Normal 4 5 3 4 3" xfId="23904" xr:uid="{00000000-0005-0000-0000-0000BE640000}"/>
    <cellStyle name="Normal 4 5 3 5" xfId="5469" xr:uid="{00000000-0005-0000-0000-0000BF640000}"/>
    <cellStyle name="Normal 4 5 4" xfId="1930" xr:uid="{00000000-0005-0000-0000-0000C0640000}"/>
    <cellStyle name="Normal 4 5 4 2" xfId="1931" xr:uid="{00000000-0005-0000-0000-0000C1640000}"/>
    <cellStyle name="Normal 4 5 4 2 2" xfId="16427" xr:uid="{00000000-0005-0000-0000-0000C2640000}"/>
    <cellStyle name="Normal 4 5 4 2 2 2" xfId="28969" xr:uid="{00000000-0005-0000-0000-0000C3640000}"/>
    <cellStyle name="Normal 4 5 4 2 3" xfId="23880" xr:uid="{00000000-0005-0000-0000-0000C4640000}"/>
    <cellStyle name="Normal 4 5 4 2 4" xfId="10958" xr:uid="{00000000-0005-0000-0000-0000C5640000}"/>
    <cellStyle name="Normal 4 5 4 3" xfId="10835" xr:uid="{00000000-0005-0000-0000-0000C6640000}"/>
    <cellStyle name="Normal 4 5 4 3 2" xfId="16349" xr:uid="{00000000-0005-0000-0000-0000C7640000}"/>
    <cellStyle name="Normal 4 5 4 3 2 2" xfId="28891" xr:uid="{00000000-0005-0000-0000-0000C8640000}"/>
    <cellStyle name="Normal 4 5 4 3 3" xfId="23809" xr:uid="{00000000-0005-0000-0000-0000C9640000}"/>
    <cellStyle name="Normal 4 5 4 4" xfId="5470" xr:uid="{00000000-0005-0000-0000-0000CA640000}"/>
    <cellStyle name="Normal 4 5 5" xfId="1932" xr:uid="{00000000-0005-0000-0000-0000CB640000}"/>
    <cellStyle name="Normal 4 5 5 2" xfId="10133" xr:uid="{00000000-0005-0000-0000-0000CC640000}"/>
    <cellStyle name="Normal 4 5 5 2 2" xfId="16034" xr:uid="{00000000-0005-0000-0000-0000CD640000}"/>
    <cellStyle name="Normal 4 5 5 2 2 2" xfId="28662" xr:uid="{00000000-0005-0000-0000-0000CE640000}"/>
    <cellStyle name="Normal 4 5 5 2 3" xfId="23630" xr:uid="{00000000-0005-0000-0000-0000CF640000}"/>
    <cellStyle name="Normal 4 5 5 3" xfId="5471" xr:uid="{00000000-0005-0000-0000-0000D0640000}"/>
    <cellStyle name="Normal 4 5 6" xfId="5472" xr:uid="{00000000-0005-0000-0000-0000D1640000}"/>
    <cellStyle name="Normal 4 5 7" xfId="5473" xr:uid="{00000000-0005-0000-0000-0000D2640000}"/>
    <cellStyle name="Normal 4 5 8" xfId="5474" xr:uid="{00000000-0005-0000-0000-0000D3640000}"/>
    <cellStyle name="Normal 4 5 9" xfId="5475" xr:uid="{00000000-0005-0000-0000-0000D4640000}"/>
    <cellStyle name="Normal 4 6" xfId="696" xr:uid="{00000000-0005-0000-0000-0000D5640000}"/>
    <cellStyle name="Normal 4 6 2" xfId="1046" xr:uid="{00000000-0005-0000-0000-0000D6640000}"/>
    <cellStyle name="Normal 4 6 2 2" xfId="11143" xr:uid="{00000000-0005-0000-0000-0000D7640000}"/>
    <cellStyle name="Normal 4 6 2 3" xfId="2954" xr:uid="{00000000-0005-0000-0000-0000D8640000}"/>
    <cellStyle name="Normal 4 6 3" xfId="1933" xr:uid="{00000000-0005-0000-0000-0000D9640000}"/>
    <cellStyle name="Normal 4 6 3 2" xfId="18730" xr:uid="{00000000-0005-0000-0000-0000DA640000}"/>
    <cellStyle name="Normal 4 6 4" xfId="9997" xr:uid="{00000000-0005-0000-0000-0000DB640000}"/>
    <cellStyle name="Normal 4 6 4 2" xfId="18294" xr:uid="{00000000-0005-0000-0000-0000DC640000}"/>
    <cellStyle name="Normal 4 6 5" xfId="2242" xr:uid="{00000000-0005-0000-0000-0000DD640000}"/>
    <cellStyle name="Normal 4 6 6" xfId="37761" xr:uid="{00000000-0005-0000-0000-0000DE640000}"/>
    <cellStyle name="Normal 4 6 7" xfId="38039" xr:uid="{00000000-0005-0000-0000-0000DF640000}"/>
    <cellStyle name="Normal 4 7" xfId="1258" xr:uid="{00000000-0005-0000-0000-0000E0640000}"/>
    <cellStyle name="Normal 4 7 10" xfId="2243" xr:uid="{00000000-0005-0000-0000-0000E1640000}"/>
    <cellStyle name="Normal 4 7 2" xfId="1934" xr:uid="{00000000-0005-0000-0000-0000E2640000}"/>
    <cellStyle name="Normal 4 7 2 10" xfId="2955" xr:uid="{00000000-0005-0000-0000-0000E3640000}"/>
    <cellStyle name="Normal 4 7 2 2" xfId="7818" xr:uid="{00000000-0005-0000-0000-0000E4640000}"/>
    <cellStyle name="Normal 4 7 2 2 2" xfId="14313" xr:uid="{00000000-0005-0000-0000-0000E5640000}"/>
    <cellStyle name="Normal 4 7 2 2 2 2" xfId="20477" xr:uid="{00000000-0005-0000-0000-0000E6640000}"/>
    <cellStyle name="Normal 4 7 2 2 2 3" xfId="33730" xr:uid="{00000000-0005-0000-0000-0000E7640000}"/>
    <cellStyle name="Normal 4 7 2 2 2 4" xfId="36517" xr:uid="{00000000-0005-0000-0000-0000E8640000}"/>
    <cellStyle name="Normal 4 7 2 2 3" xfId="20178" xr:uid="{00000000-0005-0000-0000-0000E9640000}"/>
    <cellStyle name="Normal 4 7 2 2 3 2" xfId="33435" xr:uid="{00000000-0005-0000-0000-0000EA640000}"/>
    <cellStyle name="Normal 4 7 2 2 3 3" xfId="36223" xr:uid="{00000000-0005-0000-0000-0000EB640000}"/>
    <cellStyle name="Normal 4 7 2 2 4" xfId="19892" xr:uid="{00000000-0005-0000-0000-0000EC640000}"/>
    <cellStyle name="Normal 4 7 2 2 5" xfId="33046" xr:uid="{00000000-0005-0000-0000-0000ED640000}"/>
    <cellStyle name="Normal 4 7 2 2 6" xfId="35974" xr:uid="{00000000-0005-0000-0000-0000EE640000}"/>
    <cellStyle name="Normal 4 7 2 3" xfId="8695" xr:uid="{00000000-0005-0000-0000-0000EF640000}"/>
    <cellStyle name="Normal 4 7 2 3 2" xfId="15153" xr:uid="{00000000-0005-0000-0000-0000F0640000}"/>
    <cellStyle name="Normal 4 7 2 3 2 2" xfId="27820" xr:uid="{00000000-0005-0000-0000-0000F1640000}"/>
    <cellStyle name="Normal 4 7 2 3 3" xfId="20330" xr:uid="{00000000-0005-0000-0000-0000F2640000}"/>
    <cellStyle name="Normal 4 7 2 3 4" xfId="33584" xr:uid="{00000000-0005-0000-0000-0000F3640000}"/>
    <cellStyle name="Normal 4 7 2 3 5" xfId="36371" xr:uid="{00000000-0005-0000-0000-0000F4640000}"/>
    <cellStyle name="Normal 4 7 2 4" xfId="10721" xr:uid="{00000000-0005-0000-0000-0000F5640000}"/>
    <cellStyle name="Normal 4 7 2 4 2" xfId="16266" xr:uid="{00000000-0005-0000-0000-0000F6640000}"/>
    <cellStyle name="Normal 4 7 2 4 2 2" xfId="28854" xr:uid="{00000000-0005-0000-0000-0000F7640000}"/>
    <cellStyle name="Normal 4 7 2 4 3" xfId="20022" xr:uid="{00000000-0005-0000-0000-0000F8640000}"/>
    <cellStyle name="Normal 4 7 2 4 4" xfId="33286" xr:uid="{00000000-0005-0000-0000-0000F9640000}"/>
    <cellStyle name="Normal 4 7 2 4 5" xfId="36078" xr:uid="{00000000-0005-0000-0000-0000FA640000}"/>
    <cellStyle name="Normal 4 7 2 5" xfId="6538" xr:uid="{00000000-0005-0000-0000-0000FB640000}"/>
    <cellStyle name="Normal 4 7 2 5 2" xfId="13129" xr:uid="{00000000-0005-0000-0000-0000FC640000}"/>
    <cellStyle name="Normal 4 7 2 5 2 2" xfId="25874" xr:uid="{00000000-0005-0000-0000-0000FD640000}"/>
    <cellStyle name="Normal 4 7 2 5 3" xfId="21282" xr:uid="{00000000-0005-0000-0000-0000FE640000}"/>
    <cellStyle name="Normal 4 7 2 6" xfId="12104" xr:uid="{00000000-0005-0000-0000-0000FF640000}"/>
    <cellStyle name="Normal 4 7 2 6 2" xfId="24849" xr:uid="{00000000-0005-0000-0000-000000650000}"/>
    <cellStyle name="Normal 4 7 2 7" xfId="18839" xr:uid="{00000000-0005-0000-0000-000001650000}"/>
    <cellStyle name="Normal 4 7 2 8" xfId="32063" xr:uid="{00000000-0005-0000-0000-000002650000}"/>
    <cellStyle name="Normal 4 7 2 9" xfId="35129" xr:uid="{00000000-0005-0000-0000-000003650000}"/>
    <cellStyle name="Normal 4 7 3" xfId="3148" xr:uid="{00000000-0005-0000-0000-000004650000}"/>
    <cellStyle name="Normal 4 7 3 2" xfId="7840" xr:uid="{00000000-0005-0000-0000-000005650000}"/>
    <cellStyle name="Normal 4 7 3 2 2" xfId="14335" xr:uid="{00000000-0005-0000-0000-000006650000}"/>
    <cellStyle name="Normal 4 7 3 2 2 2" xfId="27031" xr:uid="{00000000-0005-0000-0000-000007650000}"/>
    <cellStyle name="Normal 4 7 3 2 3" xfId="20423" xr:uid="{00000000-0005-0000-0000-000008650000}"/>
    <cellStyle name="Normal 4 7 3 2 4" xfId="33676" xr:uid="{00000000-0005-0000-0000-000009650000}"/>
    <cellStyle name="Normal 4 7 3 2 5" xfId="36463" xr:uid="{00000000-0005-0000-0000-00000A650000}"/>
    <cellStyle name="Normal 4 7 3 3" xfId="8762" xr:uid="{00000000-0005-0000-0000-00000B650000}"/>
    <cellStyle name="Normal 4 7 3 3 2" xfId="15177" xr:uid="{00000000-0005-0000-0000-00000C650000}"/>
    <cellStyle name="Normal 4 7 3 3 2 2" xfId="27838" xr:uid="{00000000-0005-0000-0000-00000D650000}"/>
    <cellStyle name="Normal 4 7 3 3 3" xfId="20124" xr:uid="{00000000-0005-0000-0000-00000E650000}"/>
    <cellStyle name="Normal 4 7 3 3 4" xfId="33381" xr:uid="{00000000-0005-0000-0000-00000F650000}"/>
    <cellStyle name="Normal 4 7 3 3 5" xfId="36169" xr:uid="{00000000-0005-0000-0000-000010650000}"/>
    <cellStyle name="Normal 4 7 3 4" xfId="6619" xr:uid="{00000000-0005-0000-0000-000011650000}"/>
    <cellStyle name="Normal 4 7 3 4 2" xfId="13207" xr:uid="{00000000-0005-0000-0000-000012650000}"/>
    <cellStyle name="Normal 4 7 3 4 2 2" xfId="25951" xr:uid="{00000000-0005-0000-0000-000013650000}"/>
    <cellStyle name="Normal 4 7 3 4 3" xfId="21359" xr:uid="{00000000-0005-0000-0000-000014650000}"/>
    <cellStyle name="Normal 4 7 3 5" xfId="12139" xr:uid="{00000000-0005-0000-0000-000015650000}"/>
    <cellStyle name="Normal 4 7 3 5 2" xfId="24884" xr:uid="{00000000-0005-0000-0000-000016650000}"/>
    <cellStyle name="Normal 4 7 3 6" xfId="18295" xr:uid="{00000000-0005-0000-0000-000017650000}"/>
    <cellStyle name="Normal 4 7 4" xfId="5476" xr:uid="{00000000-0005-0000-0000-000018650000}"/>
    <cellStyle name="Normal 4 7 4 2" xfId="20276" xr:uid="{00000000-0005-0000-0000-000019650000}"/>
    <cellStyle name="Normal 4 7 4 2 2" xfId="33530" xr:uid="{00000000-0005-0000-0000-00001A650000}"/>
    <cellStyle name="Normal 4 7 4 2 3" xfId="36317" xr:uid="{00000000-0005-0000-0000-00001B650000}"/>
    <cellStyle name="Normal 4 7 4 3" xfId="19096" xr:uid="{00000000-0005-0000-0000-00001C650000}"/>
    <cellStyle name="Normal 4 7 4 4" xfId="32218" xr:uid="{00000000-0005-0000-0000-00001D650000}"/>
    <cellStyle name="Normal 4 7 4 5" xfId="35237" xr:uid="{00000000-0005-0000-0000-00001E650000}"/>
    <cellStyle name="Normal 4 7 5" xfId="10553" xr:uid="{00000000-0005-0000-0000-00001F650000}"/>
    <cellStyle name="Normal 4 7 5 2" xfId="16181" xr:uid="{00000000-0005-0000-0000-000020650000}"/>
    <cellStyle name="Normal 4 7 5 2 2" xfId="28803" xr:uid="{00000000-0005-0000-0000-000021650000}"/>
    <cellStyle name="Normal 4 7 5 3" xfId="18978" xr:uid="{00000000-0005-0000-0000-000022650000}"/>
    <cellStyle name="Normal 4 7 5 4" xfId="32158" xr:uid="{00000000-0005-0000-0000-000023650000}"/>
    <cellStyle name="Normal 4 7 5 5" xfId="35178" xr:uid="{00000000-0005-0000-0000-000024650000}"/>
    <cellStyle name="Normal 4 7 6" xfId="10482" xr:uid="{00000000-0005-0000-0000-000025650000}"/>
    <cellStyle name="Normal 4 7 6 2" xfId="19961" xr:uid="{00000000-0005-0000-0000-000026650000}"/>
    <cellStyle name="Normal 4 7 6 3" xfId="33186" xr:uid="{00000000-0005-0000-0000-000027650000}"/>
    <cellStyle name="Normal 4 7 6 4" xfId="36023" xr:uid="{00000000-0005-0000-0000-000028650000}"/>
    <cellStyle name="Normal 4 7 7" xfId="17509" xr:uid="{00000000-0005-0000-0000-000029650000}"/>
    <cellStyle name="Normal 4 7 8" xfId="30876" xr:uid="{00000000-0005-0000-0000-00002A650000}"/>
    <cellStyle name="Normal 4 7 9" xfId="34354" xr:uid="{00000000-0005-0000-0000-00002B650000}"/>
    <cellStyle name="Normal 4 8" xfId="1935" xr:uid="{00000000-0005-0000-0000-00002C650000}"/>
    <cellStyle name="Normal 4 8 10" xfId="2244" xr:uid="{00000000-0005-0000-0000-00002D650000}"/>
    <cellStyle name="Normal 4 8 11" xfId="37416" xr:uid="{00000000-0005-0000-0000-00002E650000}"/>
    <cellStyle name="Normal 4 8 2" xfId="5477" xr:uid="{00000000-0005-0000-0000-00002F650000}"/>
    <cellStyle name="Normal 4 8 2 2" xfId="10703" xr:uid="{00000000-0005-0000-0000-000030650000}"/>
    <cellStyle name="Normal 4 8 2 2 2" xfId="16248" xr:uid="{00000000-0005-0000-0000-000031650000}"/>
    <cellStyle name="Normal 4 8 2 2 2 2" xfId="20459" xr:uid="{00000000-0005-0000-0000-000032650000}"/>
    <cellStyle name="Normal 4 8 2 2 2 3" xfId="33712" xr:uid="{00000000-0005-0000-0000-000033650000}"/>
    <cellStyle name="Normal 4 8 2 2 2 4" xfId="36499" xr:uid="{00000000-0005-0000-0000-000034650000}"/>
    <cellStyle name="Normal 4 8 2 2 3" xfId="20160" xr:uid="{00000000-0005-0000-0000-000035650000}"/>
    <cellStyle name="Normal 4 8 2 2 3 2" xfId="33417" xr:uid="{00000000-0005-0000-0000-000036650000}"/>
    <cellStyle name="Normal 4 8 2 2 3 3" xfId="36205" xr:uid="{00000000-0005-0000-0000-000037650000}"/>
    <cellStyle name="Normal 4 8 2 2 4" xfId="19873" xr:uid="{00000000-0005-0000-0000-000038650000}"/>
    <cellStyle name="Normal 4 8 2 2 5" xfId="32998" xr:uid="{00000000-0005-0000-0000-000039650000}"/>
    <cellStyle name="Normal 4 8 2 2 6" xfId="35956" xr:uid="{00000000-0005-0000-0000-00003A650000}"/>
    <cellStyle name="Normal 4 8 2 3" xfId="20312" xr:uid="{00000000-0005-0000-0000-00003B650000}"/>
    <cellStyle name="Normal 4 8 2 3 2" xfId="33566" xr:uid="{00000000-0005-0000-0000-00003C650000}"/>
    <cellStyle name="Normal 4 8 2 3 3" xfId="36353" xr:uid="{00000000-0005-0000-0000-00003D650000}"/>
    <cellStyle name="Normal 4 8 2 4" xfId="20004" xr:uid="{00000000-0005-0000-0000-00003E650000}"/>
    <cellStyle name="Normal 4 8 2 4 2" xfId="33268" xr:uid="{00000000-0005-0000-0000-00003F650000}"/>
    <cellStyle name="Normal 4 8 2 4 3" xfId="36060" xr:uid="{00000000-0005-0000-0000-000040650000}"/>
    <cellStyle name="Normal 4 8 2 5" xfId="18743" xr:uid="{00000000-0005-0000-0000-000041650000}"/>
    <cellStyle name="Normal 4 8 2 6" xfId="32004" xr:uid="{00000000-0005-0000-0000-000042650000}"/>
    <cellStyle name="Normal 4 8 2 7" xfId="35110" xr:uid="{00000000-0005-0000-0000-000043650000}"/>
    <cellStyle name="Normal 4 8 3" xfId="10042" xr:uid="{00000000-0005-0000-0000-000044650000}"/>
    <cellStyle name="Normal 4 8 3 2" xfId="15997" xr:uid="{00000000-0005-0000-0000-000045650000}"/>
    <cellStyle name="Normal 4 8 3 2 2" xfId="20405" xr:uid="{00000000-0005-0000-0000-000046650000}"/>
    <cellStyle name="Normal 4 8 3 2 3" xfId="33658" xr:uid="{00000000-0005-0000-0000-000047650000}"/>
    <cellStyle name="Normal 4 8 3 2 4" xfId="36445" xr:uid="{00000000-0005-0000-0000-000048650000}"/>
    <cellStyle name="Normal 4 8 3 3" xfId="20106" xr:uid="{00000000-0005-0000-0000-000049650000}"/>
    <cellStyle name="Normal 4 8 3 3 2" xfId="33363" xr:uid="{00000000-0005-0000-0000-00004A650000}"/>
    <cellStyle name="Normal 4 8 3 3 3" xfId="36151" xr:uid="{00000000-0005-0000-0000-00004B650000}"/>
    <cellStyle name="Normal 4 8 3 4" xfId="18296" xr:uid="{00000000-0005-0000-0000-00004C650000}"/>
    <cellStyle name="Normal 4 8 4" xfId="11273" xr:uid="{00000000-0005-0000-0000-00004D650000}"/>
    <cellStyle name="Normal 4 8 4 2" xfId="20258" xr:uid="{00000000-0005-0000-0000-00004E650000}"/>
    <cellStyle name="Normal 4 8 4 2 2" xfId="33512" xr:uid="{00000000-0005-0000-0000-00004F650000}"/>
    <cellStyle name="Normal 4 8 4 2 3" xfId="36299" xr:uid="{00000000-0005-0000-0000-000050650000}"/>
    <cellStyle name="Normal 4 8 4 3" xfId="19078" xr:uid="{00000000-0005-0000-0000-000051650000}"/>
    <cellStyle name="Normal 4 8 4 4" xfId="32200" xr:uid="{00000000-0005-0000-0000-000052650000}"/>
    <cellStyle name="Normal 4 8 4 5" xfId="35219" xr:uid="{00000000-0005-0000-0000-000053650000}"/>
    <cellStyle name="Normal 4 8 5" xfId="18958" xr:uid="{00000000-0005-0000-0000-000054650000}"/>
    <cellStyle name="Normal 4 8 5 2" xfId="32139" xr:uid="{00000000-0005-0000-0000-000055650000}"/>
    <cellStyle name="Normal 4 8 5 3" xfId="35159" xr:uid="{00000000-0005-0000-0000-000056650000}"/>
    <cellStyle name="Normal 4 8 6" xfId="19942" xr:uid="{00000000-0005-0000-0000-000057650000}"/>
    <cellStyle name="Normal 4 8 6 2" xfId="33138" xr:uid="{00000000-0005-0000-0000-000058650000}"/>
    <cellStyle name="Normal 4 8 6 3" xfId="36005" xr:uid="{00000000-0005-0000-0000-000059650000}"/>
    <cellStyle name="Normal 4 8 7" xfId="17460" xr:uid="{00000000-0005-0000-0000-00005A650000}"/>
    <cellStyle name="Normal 4 8 8" xfId="30714" xr:uid="{00000000-0005-0000-0000-00005B650000}"/>
    <cellStyle name="Normal 4 8 9" xfId="34327" xr:uid="{00000000-0005-0000-0000-00005C650000}"/>
    <cellStyle name="Normal 4 9" xfId="2245" xr:uid="{00000000-0005-0000-0000-00005D650000}"/>
    <cellStyle name="Normal 4 9 2" xfId="10733" xr:uid="{00000000-0005-0000-0000-00005E650000}"/>
    <cellStyle name="Normal 4 9 2 2" xfId="16278" xr:uid="{00000000-0005-0000-0000-00005F650000}"/>
    <cellStyle name="Normal 4 9 2 2 2" xfId="20489" xr:uid="{00000000-0005-0000-0000-000060650000}"/>
    <cellStyle name="Normal 4 9 2 2 2 2" xfId="33742" xr:uid="{00000000-0005-0000-0000-000061650000}"/>
    <cellStyle name="Normal 4 9 2 2 2 3" xfId="36529" xr:uid="{00000000-0005-0000-0000-000062650000}"/>
    <cellStyle name="Normal 4 9 2 2 3" xfId="20190" xr:uid="{00000000-0005-0000-0000-000063650000}"/>
    <cellStyle name="Normal 4 9 2 2 4" xfId="33447" xr:uid="{00000000-0005-0000-0000-000064650000}"/>
    <cellStyle name="Normal 4 9 2 2 5" xfId="36235" xr:uid="{00000000-0005-0000-0000-000065650000}"/>
    <cellStyle name="Normal 4 9 2 3" xfId="20342" xr:uid="{00000000-0005-0000-0000-000066650000}"/>
    <cellStyle name="Normal 4 9 2 3 2" xfId="33596" xr:uid="{00000000-0005-0000-0000-000067650000}"/>
    <cellStyle name="Normal 4 9 2 3 3" xfId="36383" xr:uid="{00000000-0005-0000-0000-000068650000}"/>
    <cellStyle name="Normal 4 9 2 4" xfId="20034" xr:uid="{00000000-0005-0000-0000-000069650000}"/>
    <cellStyle name="Normal 4 9 2 4 2" xfId="33298" xr:uid="{00000000-0005-0000-0000-00006A650000}"/>
    <cellStyle name="Normal 4 9 2 4 3" xfId="36090" xr:uid="{00000000-0005-0000-0000-00006B650000}"/>
    <cellStyle name="Normal 4 9 2 5" xfId="18297" xr:uid="{00000000-0005-0000-0000-00006C650000}"/>
    <cellStyle name="Normal 4 9 3" xfId="10668" xr:uid="{00000000-0005-0000-0000-00006D650000}"/>
    <cellStyle name="Normal 4 9 3 2" xfId="16224" xr:uid="{00000000-0005-0000-0000-00006E650000}"/>
    <cellStyle name="Normal 4 9 3 2 2" xfId="20435" xr:uid="{00000000-0005-0000-0000-00006F650000}"/>
    <cellStyle name="Normal 4 9 3 2 3" xfId="33688" xr:uid="{00000000-0005-0000-0000-000070650000}"/>
    <cellStyle name="Normal 4 9 3 2 4" xfId="36475" xr:uid="{00000000-0005-0000-0000-000071650000}"/>
    <cellStyle name="Normal 4 9 3 3" xfId="20136" xr:uid="{00000000-0005-0000-0000-000072650000}"/>
    <cellStyle name="Normal 4 9 3 3 2" xfId="33393" xr:uid="{00000000-0005-0000-0000-000073650000}"/>
    <cellStyle name="Normal 4 9 3 3 3" xfId="36181" xr:uid="{00000000-0005-0000-0000-000074650000}"/>
    <cellStyle name="Normal 4 9 3 4" xfId="19108" xr:uid="{00000000-0005-0000-0000-000075650000}"/>
    <cellStyle name="Normal 4 9 3 5" xfId="32230" xr:uid="{00000000-0005-0000-0000-000076650000}"/>
    <cellStyle name="Normal 4 9 3 6" xfId="35249" xr:uid="{00000000-0005-0000-0000-000077650000}"/>
    <cellStyle name="Normal 4 9 4" xfId="10608" xr:uid="{00000000-0005-0000-0000-000078650000}"/>
    <cellStyle name="Normal 4 9 4 2" xfId="20288" xr:uid="{00000000-0005-0000-0000-000079650000}"/>
    <cellStyle name="Normal 4 9 4 2 2" xfId="33542" xr:uid="{00000000-0005-0000-0000-00007A650000}"/>
    <cellStyle name="Normal 4 9 4 2 3" xfId="36329" xr:uid="{00000000-0005-0000-0000-00007B650000}"/>
    <cellStyle name="Normal 4 9 4 3" xfId="18990" xr:uid="{00000000-0005-0000-0000-00007C650000}"/>
    <cellStyle name="Normal 4 9 4 4" xfId="32170" xr:uid="{00000000-0005-0000-0000-00007D650000}"/>
    <cellStyle name="Normal 4 9 4 5" xfId="35190" xr:uid="{00000000-0005-0000-0000-00007E650000}"/>
    <cellStyle name="Normal 4 9 5" xfId="19980" xr:uid="{00000000-0005-0000-0000-00007F650000}"/>
    <cellStyle name="Normal 4 9 5 2" xfId="33244" xr:uid="{00000000-0005-0000-0000-000080650000}"/>
    <cellStyle name="Normal 4 9 5 3" xfId="36036" xr:uid="{00000000-0005-0000-0000-000081650000}"/>
    <cellStyle name="Normal 4 9 6" xfId="17526" xr:uid="{00000000-0005-0000-0000-000082650000}"/>
    <cellStyle name="Normal 4 9 7" xfId="30951" xr:uid="{00000000-0005-0000-0000-000083650000}"/>
    <cellStyle name="Normal 4 9 8" xfId="34371" xr:uid="{00000000-0005-0000-0000-000084650000}"/>
    <cellStyle name="Normal 4_13A.Recv-08" xfId="5478" xr:uid="{00000000-0005-0000-0000-000085650000}"/>
    <cellStyle name="Normal 40" xfId="324" xr:uid="{00000000-0005-0000-0000-000086650000}"/>
    <cellStyle name="Normal 40 2" xfId="1936" xr:uid="{00000000-0005-0000-0000-000087650000}"/>
    <cellStyle name="Normal 40 2 2" xfId="8351" xr:uid="{00000000-0005-0000-0000-000088650000}"/>
    <cellStyle name="Normal 40 2 2 2" xfId="14840" xr:uid="{00000000-0005-0000-0000-000089650000}"/>
    <cellStyle name="Normal 40 2 2 2 2" xfId="27516" xr:uid="{00000000-0005-0000-0000-00008A650000}"/>
    <cellStyle name="Normal 40 2 2 3" xfId="22604" xr:uid="{00000000-0005-0000-0000-00008B650000}"/>
    <cellStyle name="Normal 40 2 3" xfId="9275" xr:uid="{00000000-0005-0000-0000-00008C650000}"/>
    <cellStyle name="Normal 40 2 3 2" xfId="15682" xr:uid="{00000000-0005-0000-0000-00008D650000}"/>
    <cellStyle name="Normal 40 2 3 2 2" xfId="28327" xr:uid="{00000000-0005-0000-0000-00008E650000}"/>
    <cellStyle name="Normal 40 2 3 3" xfId="23274" xr:uid="{00000000-0005-0000-0000-00008F650000}"/>
    <cellStyle name="Normal 40 2 4" xfId="10554" xr:uid="{00000000-0005-0000-0000-000090650000}"/>
    <cellStyle name="Normal 40 2 5" xfId="11112" xr:uid="{00000000-0005-0000-0000-000091650000}"/>
    <cellStyle name="Normal 40 2 6" xfId="7376" xr:uid="{00000000-0005-0000-0000-000092650000}"/>
    <cellStyle name="Normal 40 2 6 2" xfId="13894" xr:uid="{00000000-0005-0000-0000-000093650000}"/>
    <cellStyle name="Normal 40 2 6 2 2" xfId="26624" xr:uid="{00000000-0005-0000-0000-000094650000}"/>
    <cellStyle name="Normal 40 2 6 3" xfId="22103" xr:uid="{00000000-0005-0000-0000-000095650000}"/>
    <cellStyle name="Normal 40 2 7" xfId="12744" xr:uid="{00000000-0005-0000-0000-000096650000}"/>
    <cellStyle name="Normal 40 2 7 2" xfId="25490" xr:uid="{00000000-0005-0000-0000-000097650000}"/>
    <cellStyle name="Normal 40 2 8" xfId="21069" xr:uid="{00000000-0005-0000-0000-000098650000}"/>
    <cellStyle name="Normal 40 2 9" xfId="5479" xr:uid="{00000000-0005-0000-0000-000099650000}"/>
    <cellStyle name="Normal 40 3" xfId="9779" xr:uid="{00000000-0005-0000-0000-00009A650000}"/>
    <cellStyle name="Normal 40 4" xfId="11370" xr:uid="{00000000-0005-0000-0000-00009B650000}"/>
    <cellStyle name="Normal 40 4 2" xfId="19619" xr:uid="{00000000-0005-0000-0000-00009C650000}"/>
    <cellStyle name="Normal 40 4 2 2" xfId="32734" xr:uid="{00000000-0005-0000-0000-00009D650000}"/>
    <cellStyle name="Normal 40 4 2 3" xfId="35745" xr:uid="{00000000-0005-0000-0000-00009E650000}"/>
    <cellStyle name="Normal 40 4 3" xfId="18298" xr:uid="{00000000-0005-0000-0000-00009F650000}"/>
    <cellStyle name="Normal 40 4 4" xfId="31667" xr:uid="{00000000-0005-0000-0000-0000A0650000}"/>
    <cellStyle name="Normal 40 4 5" xfId="34894" xr:uid="{00000000-0005-0000-0000-0000A1650000}"/>
    <cellStyle name="Normal 40 5" xfId="2956" xr:uid="{00000000-0005-0000-0000-0000A2650000}"/>
    <cellStyle name="Normal 41" xfId="325" xr:uid="{00000000-0005-0000-0000-0000A3650000}"/>
    <cellStyle name="Normal 41 2" xfId="1937" xr:uid="{00000000-0005-0000-0000-0000A4650000}"/>
    <cellStyle name="Normal 41 2 2" xfId="8352" xr:uid="{00000000-0005-0000-0000-0000A5650000}"/>
    <cellStyle name="Normal 41 2 2 2" xfId="14841" xr:uid="{00000000-0005-0000-0000-0000A6650000}"/>
    <cellStyle name="Normal 41 2 2 2 2" xfId="27517" xr:uid="{00000000-0005-0000-0000-0000A7650000}"/>
    <cellStyle name="Normal 41 2 2 3" xfId="22605" xr:uid="{00000000-0005-0000-0000-0000A8650000}"/>
    <cellStyle name="Normal 41 2 3" xfId="9276" xr:uid="{00000000-0005-0000-0000-0000A9650000}"/>
    <cellStyle name="Normal 41 2 3 2" xfId="15683" xr:uid="{00000000-0005-0000-0000-0000AA650000}"/>
    <cellStyle name="Normal 41 2 3 2 2" xfId="28328" xr:uid="{00000000-0005-0000-0000-0000AB650000}"/>
    <cellStyle name="Normal 41 2 3 3" xfId="23275" xr:uid="{00000000-0005-0000-0000-0000AC650000}"/>
    <cellStyle name="Normal 41 2 4" xfId="10555" xr:uid="{00000000-0005-0000-0000-0000AD650000}"/>
    <cellStyle name="Normal 41 2 5" xfId="10508" xr:uid="{00000000-0005-0000-0000-0000AE650000}"/>
    <cellStyle name="Normal 41 2 5 2" xfId="16168" xr:uid="{00000000-0005-0000-0000-0000AF650000}"/>
    <cellStyle name="Normal 41 2 5 2 2" xfId="28790" xr:uid="{00000000-0005-0000-0000-0000B0650000}"/>
    <cellStyle name="Normal 41 2 5 3" xfId="23741" xr:uid="{00000000-0005-0000-0000-0000B1650000}"/>
    <cellStyle name="Normal 41 2 6" xfId="7377" xr:uid="{00000000-0005-0000-0000-0000B2650000}"/>
    <cellStyle name="Normal 41 2 6 2" xfId="13895" xr:uid="{00000000-0005-0000-0000-0000B3650000}"/>
    <cellStyle name="Normal 41 2 6 2 2" xfId="26625" xr:uid="{00000000-0005-0000-0000-0000B4650000}"/>
    <cellStyle name="Normal 41 2 6 3" xfId="22104" xr:uid="{00000000-0005-0000-0000-0000B5650000}"/>
    <cellStyle name="Normal 41 2 7" xfId="12745" xr:uid="{00000000-0005-0000-0000-0000B6650000}"/>
    <cellStyle name="Normal 41 2 7 2" xfId="25491" xr:uid="{00000000-0005-0000-0000-0000B7650000}"/>
    <cellStyle name="Normal 41 2 8" xfId="21070" xr:uid="{00000000-0005-0000-0000-0000B8650000}"/>
    <cellStyle name="Normal 41 2 9" xfId="5480" xr:uid="{00000000-0005-0000-0000-0000B9650000}"/>
    <cellStyle name="Normal 41 3" xfId="9780" xr:uid="{00000000-0005-0000-0000-0000BA650000}"/>
    <cellStyle name="Normal 41 4" xfId="11369" xr:uid="{00000000-0005-0000-0000-0000BB650000}"/>
    <cellStyle name="Normal 41 4 2" xfId="19620" xr:uid="{00000000-0005-0000-0000-0000BC650000}"/>
    <cellStyle name="Normal 41 4 2 2" xfId="32735" xr:uid="{00000000-0005-0000-0000-0000BD650000}"/>
    <cellStyle name="Normal 41 4 2 3" xfId="35746" xr:uid="{00000000-0005-0000-0000-0000BE650000}"/>
    <cellStyle name="Normal 41 4 3" xfId="18299" xr:uid="{00000000-0005-0000-0000-0000BF650000}"/>
    <cellStyle name="Normal 41 4 4" xfId="31668" xr:uid="{00000000-0005-0000-0000-0000C0650000}"/>
    <cellStyle name="Normal 41 4 5" xfId="34895" xr:uid="{00000000-0005-0000-0000-0000C1650000}"/>
    <cellStyle name="Normal 41 5" xfId="2957" xr:uid="{00000000-0005-0000-0000-0000C2650000}"/>
    <cellStyle name="Normal 42" xfId="326" xr:uid="{00000000-0005-0000-0000-0000C3650000}"/>
    <cellStyle name="Normal 42 2" xfId="1306" xr:uid="{00000000-0005-0000-0000-0000C4650000}"/>
    <cellStyle name="Normal 42 2 2" xfId="8353" xr:uid="{00000000-0005-0000-0000-0000C5650000}"/>
    <cellStyle name="Normal 42 2 2 2" xfId="14842" xr:uid="{00000000-0005-0000-0000-0000C6650000}"/>
    <cellStyle name="Normal 42 2 2 2 2" xfId="27518" xr:uid="{00000000-0005-0000-0000-0000C7650000}"/>
    <cellStyle name="Normal 42 2 2 3" xfId="22606" xr:uid="{00000000-0005-0000-0000-0000C8650000}"/>
    <cellStyle name="Normal 42 2 3" xfId="9277" xr:uid="{00000000-0005-0000-0000-0000C9650000}"/>
    <cellStyle name="Normal 42 2 3 2" xfId="15684" xr:uid="{00000000-0005-0000-0000-0000CA650000}"/>
    <cellStyle name="Normal 42 2 3 2 2" xfId="28329" xr:uid="{00000000-0005-0000-0000-0000CB650000}"/>
    <cellStyle name="Normal 42 2 3 3" xfId="23276" xr:uid="{00000000-0005-0000-0000-0000CC650000}"/>
    <cellStyle name="Normal 42 2 4" xfId="10556" xr:uid="{00000000-0005-0000-0000-0000CD650000}"/>
    <cellStyle name="Normal 42 2 5" xfId="10510" xr:uid="{00000000-0005-0000-0000-0000CE650000}"/>
    <cellStyle name="Normal 42 2 5 2" xfId="16169" xr:uid="{00000000-0005-0000-0000-0000CF650000}"/>
    <cellStyle name="Normal 42 2 5 2 2" xfId="28791" xr:uid="{00000000-0005-0000-0000-0000D0650000}"/>
    <cellStyle name="Normal 42 2 5 3" xfId="23742" xr:uid="{00000000-0005-0000-0000-0000D1650000}"/>
    <cellStyle name="Normal 42 2 6" xfId="7378" xr:uid="{00000000-0005-0000-0000-0000D2650000}"/>
    <cellStyle name="Normal 42 2 6 2" xfId="13896" xr:uid="{00000000-0005-0000-0000-0000D3650000}"/>
    <cellStyle name="Normal 42 2 6 2 2" xfId="26626" xr:uid="{00000000-0005-0000-0000-0000D4650000}"/>
    <cellStyle name="Normal 42 2 6 3" xfId="22105" xr:uid="{00000000-0005-0000-0000-0000D5650000}"/>
    <cellStyle name="Normal 42 2 7" xfId="12746" xr:uid="{00000000-0005-0000-0000-0000D6650000}"/>
    <cellStyle name="Normal 42 2 7 2" xfId="25492" xr:uid="{00000000-0005-0000-0000-0000D7650000}"/>
    <cellStyle name="Normal 42 2 8" xfId="21071" xr:uid="{00000000-0005-0000-0000-0000D8650000}"/>
    <cellStyle name="Normal 42 2 9" xfId="5481" xr:uid="{00000000-0005-0000-0000-0000D9650000}"/>
    <cellStyle name="Normal 42 3" xfId="1938" xr:uid="{00000000-0005-0000-0000-0000DA650000}"/>
    <cellStyle name="Normal 42 3 2" xfId="9781" xr:uid="{00000000-0005-0000-0000-0000DB650000}"/>
    <cellStyle name="Normal 42 4" xfId="10438" xr:uid="{00000000-0005-0000-0000-0000DC650000}"/>
    <cellStyle name="Normal 42 4 2" xfId="19621" xr:uid="{00000000-0005-0000-0000-0000DD650000}"/>
    <cellStyle name="Normal 42 4 2 2" xfId="32736" xr:uid="{00000000-0005-0000-0000-0000DE650000}"/>
    <cellStyle name="Normal 42 4 2 3" xfId="35747" xr:uid="{00000000-0005-0000-0000-0000DF650000}"/>
    <cellStyle name="Normal 42 4 3" xfId="18300" xr:uid="{00000000-0005-0000-0000-0000E0650000}"/>
    <cellStyle name="Normal 42 4 4" xfId="31669" xr:uid="{00000000-0005-0000-0000-0000E1650000}"/>
    <cellStyle name="Normal 42 4 5" xfId="34896" xr:uid="{00000000-0005-0000-0000-0000E2650000}"/>
    <cellStyle name="Normal 43" xfId="327" xr:uid="{00000000-0005-0000-0000-0000E3650000}"/>
    <cellStyle name="Normal 43 2" xfId="1940" xr:uid="{00000000-0005-0000-0000-0000E4650000}"/>
    <cellStyle name="Normal 43 2 2" xfId="1941" xr:uid="{00000000-0005-0000-0000-0000E5650000}"/>
    <cellStyle name="Normal 43 2 2 2" xfId="1942" xr:uid="{00000000-0005-0000-0000-0000E6650000}"/>
    <cellStyle name="Normal 43 2 2 2 2" xfId="16489" xr:uid="{00000000-0005-0000-0000-0000E7650000}"/>
    <cellStyle name="Normal 43 2 2 2 2 2" xfId="29029" xr:uid="{00000000-0005-0000-0000-0000E8650000}"/>
    <cellStyle name="Normal 43 2 2 2 3" xfId="23938" xr:uid="{00000000-0005-0000-0000-0000E9650000}"/>
    <cellStyle name="Normal 43 2 2 2 4" xfId="11052" xr:uid="{00000000-0005-0000-0000-0000EA650000}"/>
    <cellStyle name="Normal 43 2 2 3" xfId="10173" xr:uid="{00000000-0005-0000-0000-0000EB650000}"/>
    <cellStyle name="Normal 43 2 2 3 2" xfId="16054" xr:uid="{00000000-0005-0000-0000-0000EC650000}"/>
    <cellStyle name="Normal 43 2 2 3 2 2" xfId="28682" xr:uid="{00000000-0005-0000-0000-0000ED650000}"/>
    <cellStyle name="Normal 43 2 2 3 3" xfId="23647" xr:uid="{00000000-0005-0000-0000-0000EE650000}"/>
    <cellStyle name="Normal 43 2 2 4" xfId="14843" xr:uid="{00000000-0005-0000-0000-0000EF650000}"/>
    <cellStyle name="Normal 43 2 2 4 2" xfId="27519" xr:uid="{00000000-0005-0000-0000-0000F0650000}"/>
    <cellStyle name="Normal 43 2 2 5" xfId="22607" xr:uid="{00000000-0005-0000-0000-0000F1650000}"/>
    <cellStyle name="Normal 43 2 2 6" xfId="8354" xr:uid="{00000000-0005-0000-0000-0000F2650000}"/>
    <cellStyle name="Normal 43 2 3" xfId="1943" xr:uid="{00000000-0005-0000-0000-0000F3650000}"/>
    <cellStyle name="Normal 43 2 3 2" xfId="11026" xr:uid="{00000000-0005-0000-0000-0000F4650000}"/>
    <cellStyle name="Normal 43 2 3 2 2" xfId="16468" xr:uid="{00000000-0005-0000-0000-0000F5650000}"/>
    <cellStyle name="Normal 43 2 3 2 2 2" xfId="29008" xr:uid="{00000000-0005-0000-0000-0000F6650000}"/>
    <cellStyle name="Normal 43 2 3 2 3" xfId="23919" xr:uid="{00000000-0005-0000-0000-0000F7650000}"/>
    <cellStyle name="Normal 43 2 3 3" xfId="15685" xr:uid="{00000000-0005-0000-0000-0000F8650000}"/>
    <cellStyle name="Normal 43 2 3 3 2" xfId="28330" xr:uid="{00000000-0005-0000-0000-0000F9650000}"/>
    <cellStyle name="Normal 43 2 3 4" xfId="23277" xr:uid="{00000000-0005-0000-0000-0000FA650000}"/>
    <cellStyle name="Normal 43 2 3 5" xfId="9278" xr:uid="{00000000-0005-0000-0000-0000FB650000}"/>
    <cellStyle name="Normal 43 2 4" xfId="10557" xr:uid="{00000000-0005-0000-0000-0000FC650000}"/>
    <cellStyle name="Normal 43 2 5" xfId="11257" xr:uid="{00000000-0005-0000-0000-0000FD650000}"/>
    <cellStyle name="Normal 43 2 5 2" xfId="16609" xr:uid="{00000000-0005-0000-0000-0000FE650000}"/>
    <cellStyle name="Normal 43 2 5 2 2" xfId="29148" xr:uid="{00000000-0005-0000-0000-0000FF650000}"/>
    <cellStyle name="Normal 43 2 5 3" xfId="24056" xr:uid="{00000000-0005-0000-0000-000000660000}"/>
    <cellStyle name="Normal 43 2 6" xfId="7379" xr:uid="{00000000-0005-0000-0000-000001660000}"/>
    <cellStyle name="Normal 43 2 6 2" xfId="13897" xr:uid="{00000000-0005-0000-0000-000002660000}"/>
    <cellStyle name="Normal 43 2 6 2 2" xfId="26627" xr:uid="{00000000-0005-0000-0000-000003660000}"/>
    <cellStyle name="Normal 43 2 6 3" xfId="22106" xr:uid="{00000000-0005-0000-0000-000004660000}"/>
    <cellStyle name="Normal 43 2 7" xfId="12747" xr:uid="{00000000-0005-0000-0000-000005660000}"/>
    <cellStyle name="Normal 43 2 7 2" xfId="25493" xr:uid="{00000000-0005-0000-0000-000006660000}"/>
    <cellStyle name="Normal 43 2 8" xfId="21072" xr:uid="{00000000-0005-0000-0000-000007660000}"/>
    <cellStyle name="Normal 43 2 9" xfId="5482" xr:uid="{00000000-0005-0000-0000-000008660000}"/>
    <cellStyle name="Normal 43 3" xfId="1944" xr:uid="{00000000-0005-0000-0000-000009660000}"/>
    <cellStyle name="Normal 43 3 2" xfId="1945" xr:uid="{00000000-0005-0000-0000-00000A660000}"/>
    <cellStyle name="Normal 43 3 2 2" xfId="16613" xr:uid="{00000000-0005-0000-0000-00000B660000}"/>
    <cellStyle name="Normal 43 3 2 2 2" xfId="29152" xr:uid="{00000000-0005-0000-0000-00000C660000}"/>
    <cellStyle name="Normal 43 3 2 3" xfId="24060" xr:uid="{00000000-0005-0000-0000-00000D660000}"/>
    <cellStyle name="Normal 43 3 2 4" xfId="11264" xr:uid="{00000000-0005-0000-0000-00000E660000}"/>
    <cellStyle name="Normal 43 3 3" xfId="10945" xr:uid="{00000000-0005-0000-0000-00000F660000}"/>
    <cellStyle name="Normal 43 3 3 2" xfId="16421" xr:uid="{00000000-0005-0000-0000-000010660000}"/>
    <cellStyle name="Normal 43 3 3 2 2" xfId="28963" xr:uid="{00000000-0005-0000-0000-000011660000}"/>
    <cellStyle name="Normal 43 3 3 3" xfId="23873" xr:uid="{00000000-0005-0000-0000-000012660000}"/>
    <cellStyle name="Normal 43 3 4" xfId="9782" xr:uid="{00000000-0005-0000-0000-000013660000}"/>
    <cellStyle name="Normal 43 4" xfId="1946" xr:uid="{00000000-0005-0000-0000-000014660000}"/>
    <cellStyle name="Normal 43 4 2" xfId="16445" xr:uid="{00000000-0005-0000-0000-000015660000}"/>
    <cellStyle name="Normal 43 4 2 2" xfId="19622" xr:uid="{00000000-0005-0000-0000-000016660000}"/>
    <cellStyle name="Normal 43 4 2 3" xfId="32737" xr:uid="{00000000-0005-0000-0000-000017660000}"/>
    <cellStyle name="Normal 43 4 2 4" xfId="35748" xr:uid="{00000000-0005-0000-0000-000018660000}"/>
    <cellStyle name="Normal 43 4 3" xfId="18301" xr:uid="{00000000-0005-0000-0000-000019660000}"/>
    <cellStyle name="Normal 43 4 4" xfId="31670" xr:uid="{00000000-0005-0000-0000-00001A660000}"/>
    <cellStyle name="Normal 43 4 5" xfId="34897" xr:uid="{00000000-0005-0000-0000-00001B660000}"/>
    <cellStyle name="Normal 43 4 6" xfId="10989" xr:uid="{00000000-0005-0000-0000-00001C660000}"/>
    <cellStyle name="Normal 43 5" xfId="1939" xr:uid="{00000000-0005-0000-0000-00001D660000}"/>
    <cellStyle name="Normal 43 5 2" xfId="16469" xr:uid="{00000000-0005-0000-0000-00001E660000}"/>
    <cellStyle name="Normal 43 5 2 2" xfId="29009" xr:uid="{00000000-0005-0000-0000-00001F660000}"/>
    <cellStyle name="Normal 43 5 3" xfId="23920" xr:uid="{00000000-0005-0000-0000-000020660000}"/>
    <cellStyle name="Normal 43 5 4" xfId="11027" xr:uid="{00000000-0005-0000-0000-000021660000}"/>
    <cellStyle name="Normal 43 6" xfId="2958" xr:uid="{00000000-0005-0000-0000-000022660000}"/>
    <cellStyle name="Normal 44" xfId="328" xr:uid="{00000000-0005-0000-0000-000023660000}"/>
    <cellStyle name="Normal 44 2" xfId="1307" xr:uid="{00000000-0005-0000-0000-000024660000}"/>
    <cellStyle name="Normal 44 2 2" xfId="7860" xr:uid="{00000000-0005-0000-0000-000025660000}"/>
    <cellStyle name="Normal 44 2 2 2" xfId="14355" xr:uid="{00000000-0005-0000-0000-000026660000}"/>
    <cellStyle name="Normal 44 2 2 2 2" xfId="27043" xr:uid="{00000000-0005-0000-0000-000027660000}"/>
    <cellStyle name="Normal 44 2 2 3" xfId="22532" xr:uid="{00000000-0005-0000-0000-000028660000}"/>
    <cellStyle name="Normal 44 2 3" xfId="8782" xr:uid="{00000000-0005-0000-0000-000029660000}"/>
    <cellStyle name="Normal 44 2 3 2" xfId="15197" xr:uid="{00000000-0005-0000-0000-00002A660000}"/>
    <cellStyle name="Normal 44 2 3 2 2" xfId="27855" xr:uid="{00000000-0005-0000-0000-00002B660000}"/>
    <cellStyle name="Normal 44 2 3 3" xfId="22822" xr:uid="{00000000-0005-0000-0000-00002C660000}"/>
    <cellStyle name="Normal 44 2 4" xfId="10558" xr:uid="{00000000-0005-0000-0000-00002D660000}"/>
    <cellStyle name="Normal 44 2 5" xfId="6643" xr:uid="{00000000-0005-0000-0000-00002E660000}"/>
    <cellStyle name="Normal 44 2 5 2" xfId="13230" xr:uid="{00000000-0005-0000-0000-00002F660000}"/>
    <cellStyle name="Normal 44 2 5 2 2" xfId="25974" xr:uid="{00000000-0005-0000-0000-000030660000}"/>
    <cellStyle name="Normal 44 2 5 3" xfId="21382" xr:uid="{00000000-0005-0000-0000-000031660000}"/>
    <cellStyle name="Normal 44 2 6" xfId="12161" xr:uid="{00000000-0005-0000-0000-000032660000}"/>
    <cellStyle name="Normal 44 2 6 2" xfId="24906" xr:uid="{00000000-0005-0000-0000-000033660000}"/>
    <cellStyle name="Normal 44 2 7" xfId="21021" xr:uid="{00000000-0005-0000-0000-000034660000}"/>
    <cellStyle name="Normal 44 2 8" xfId="3197" xr:uid="{00000000-0005-0000-0000-000035660000}"/>
    <cellStyle name="Normal 44 3" xfId="1947" xr:uid="{00000000-0005-0000-0000-000036660000}"/>
    <cellStyle name="Normal 44 3 2" xfId="9783" xr:uid="{00000000-0005-0000-0000-000037660000}"/>
    <cellStyle name="Normal 44 4" xfId="11097" xr:uid="{00000000-0005-0000-0000-000038660000}"/>
    <cellStyle name="Normal 44 4 2" xfId="18574" xr:uid="{00000000-0005-0000-0000-000039660000}"/>
    <cellStyle name="Normal 44 5" xfId="2959" xr:uid="{00000000-0005-0000-0000-00003A660000}"/>
    <cellStyle name="Normal 45" xfId="329" xr:uid="{00000000-0005-0000-0000-00003B660000}"/>
    <cellStyle name="Normal 45 2" xfId="1948" xr:uid="{00000000-0005-0000-0000-00003C660000}"/>
    <cellStyle name="Normal 45 2 2" xfId="7859" xr:uid="{00000000-0005-0000-0000-00003D660000}"/>
    <cellStyle name="Normal 45 2 2 2" xfId="14354" xr:uid="{00000000-0005-0000-0000-00003E660000}"/>
    <cellStyle name="Normal 45 2 2 2 2" xfId="27042" xr:uid="{00000000-0005-0000-0000-00003F660000}"/>
    <cellStyle name="Normal 45 2 2 3" xfId="22531" xr:uid="{00000000-0005-0000-0000-000040660000}"/>
    <cellStyle name="Normal 45 2 3" xfId="8781" xr:uid="{00000000-0005-0000-0000-000041660000}"/>
    <cellStyle name="Normal 45 2 3 2" xfId="15196" xr:uid="{00000000-0005-0000-0000-000042660000}"/>
    <cellStyle name="Normal 45 2 3 2 2" xfId="27854" xr:uid="{00000000-0005-0000-0000-000043660000}"/>
    <cellStyle name="Normal 45 2 3 3" xfId="22821" xr:uid="{00000000-0005-0000-0000-000044660000}"/>
    <cellStyle name="Normal 45 2 4" xfId="10559" xr:uid="{00000000-0005-0000-0000-000045660000}"/>
    <cellStyle name="Normal 45 2 5" xfId="6642" xr:uid="{00000000-0005-0000-0000-000046660000}"/>
    <cellStyle name="Normal 45 2 5 2" xfId="13229" xr:uid="{00000000-0005-0000-0000-000047660000}"/>
    <cellStyle name="Normal 45 2 5 2 2" xfId="25973" xr:uid="{00000000-0005-0000-0000-000048660000}"/>
    <cellStyle name="Normal 45 2 5 3" xfId="21381" xr:uid="{00000000-0005-0000-0000-000049660000}"/>
    <cellStyle name="Normal 45 2 6" xfId="12160" xr:uid="{00000000-0005-0000-0000-00004A660000}"/>
    <cellStyle name="Normal 45 2 6 2" xfId="24905" xr:uid="{00000000-0005-0000-0000-00004B660000}"/>
    <cellStyle name="Normal 45 2 7" xfId="21020" xr:uid="{00000000-0005-0000-0000-00004C660000}"/>
    <cellStyle name="Normal 45 2 8" xfId="3195" xr:uid="{00000000-0005-0000-0000-00004D660000}"/>
    <cellStyle name="Normal 45 3" xfId="9784" xr:uid="{00000000-0005-0000-0000-00004E660000}"/>
    <cellStyle name="Normal 45 4" xfId="9594" xr:uid="{00000000-0005-0000-0000-00004F660000}"/>
    <cellStyle name="Normal 45 4 2" xfId="18575" xr:uid="{00000000-0005-0000-0000-000050660000}"/>
    <cellStyle name="Normal 45 5" xfId="2960" xr:uid="{00000000-0005-0000-0000-000051660000}"/>
    <cellStyle name="Normal 46" xfId="330" xr:uid="{00000000-0005-0000-0000-000052660000}"/>
    <cellStyle name="Normal 46 2" xfId="1950" xr:uid="{00000000-0005-0000-0000-000053660000}"/>
    <cellStyle name="Normal 46 2 2" xfId="1951" xr:uid="{00000000-0005-0000-0000-000054660000}"/>
    <cellStyle name="Normal 46 2 2 2" xfId="11191" xr:uid="{00000000-0005-0000-0000-000055660000}"/>
    <cellStyle name="Normal 46 2 2 2 2" xfId="16572" xr:uid="{00000000-0005-0000-0000-000056660000}"/>
    <cellStyle name="Normal 46 2 2 2 2 2" xfId="29111" xr:uid="{00000000-0005-0000-0000-000057660000}"/>
    <cellStyle name="Normal 46 2 2 2 3" xfId="24017" xr:uid="{00000000-0005-0000-0000-000058660000}"/>
    <cellStyle name="Normal 46 2 2 3" xfId="15044" xr:uid="{00000000-0005-0000-0000-000059660000}"/>
    <cellStyle name="Normal 46 2 2 3 2" xfId="27715" xr:uid="{00000000-0005-0000-0000-00005A660000}"/>
    <cellStyle name="Normal 46 2 2 4" xfId="22632" xr:uid="{00000000-0005-0000-0000-00005B660000}"/>
    <cellStyle name="Normal 46 2 2 5" xfId="8558" xr:uid="{00000000-0005-0000-0000-00005C660000}"/>
    <cellStyle name="Normal 46 2 3" xfId="9515" xr:uid="{00000000-0005-0000-0000-00005D660000}"/>
    <cellStyle name="Normal 46 2 3 2" xfId="15885" xr:uid="{00000000-0005-0000-0000-00005E660000}"/>
    <cellStyle name="Normal 46 2 3 2 2" xfId="28526" xr:uid="{00000000-0005-0000-0000-00005F660000}"/>
    <cellStyle name="Normal 46 2 3 3" xfId="23501" xr:uid="{00000000-0005-0000-0000-000060660000}"/>
    <cellStyle name="Normal 46 2 4" xfId="10560" xr:uid="{00000000-0005-0000-0000-000061660000}"/>
    <cellStyle name="Normal 46 2 5" xfId="11054" xr:uid="{00000000-0005-0000-0000-000062660000}"/>
    <cellStyle name="Normal 46 2 5 2" xfId="16491" xr:uid="{00000000-0005-0000-0000-000063660000}"/>
    <cellStyle name="Normal 46 2 5 2 2" xfId="29031" xr:uid="{00000000-0005-0000-0000-000064660000}"/>
    <cellStyle name="Normal 46 2 5 3" xfId="23940" xr:uid="{00000000-0005-0000-0000-000065660000}"/>
    <cellStyle name="Normal 46 2 6" xfId="7657" xr:uid="{00000000-0005-0000-0000-000066660000}"/>
    <cellStyle name="Normal 46 2 6 2" xfId="14160" xr:uid="{00000000-0005-0000-0000-000067660000}"/>
    <cellStyle name="Normal 46 2 6 2 2" xfId="26888" xr:uid="{00000000-0005-0000-0000-000068660000}"/>
    <cellStyle name="Normal 46 2 6 3" xfId="22381" xr:uid="{00000000-0005-0000-0000-000069660000}"/>
    <cellStyle name="Normal 46 2 7" xfId="12963" xr:uid="{00000000-0005-0000-0000-00006A660000}"/>
    <cellStyle name="Normal 46 2 7 2" xfId="25709" xr:uid="{00000000-0005-0000-0000-00006B660000}"/>
    <cellStyle name="Normal 46 2 8" xfId="21090" xr:uid="{00000000-0005-0000-0000-00006C660000}"/>
    <cellStyle name="Normal 46 2 9" xfId="6047" xr:uid="{00000000-0005-0000-0000-00006D660000}"/>
    <cellStyle name="Normal 46 3" xfId="1952" xr:uid="{00000000-0005-0000-0000-00006E660000}"/>
    <cellStyle name="Normal 46 3 2" xfId="10977" xr:uid="{00000000-0005-0000-0000-00006F660000}"/>
    <cellStyle name="Normal 46 3 2 2" xfId="16435" xr:uid="{00000000-0005-0000-0000-000070660000}"/>
    <cellStyle name="Normal 46 3 2 2 2" xfId="28976" xr:uid="{00000000-0005-0000-0000-000071660000}"/>
    <cellStyle name="Normal 46 3 2 3" xfId="23887" xr:uid="{00000000-0005-0000-0000-000072660000}"/>
    <cellStyle name="Normal 46 3 3" xfId="9785" xr:uid="{00000000-0005-0000-0000-000073660000}"/>
    <cellStyle name="Normal 46 4" xfId="1949" xr:uid="{00000000-0005-0000-0000-000074660000}"/>
    <cellStyle name="Normal 46 4 2" xfId="16212" xr:uid="{00000000-0005-0000-0000-000075660000}"/>
    <cellStyle name="Normal 46 4 2 2" xfId="28833" xr:uid="{00000000-0005-0000-0000-000076660000}"/>
    <cellStyle name="Normal 46 4 3" xfId="18576" xr:uid="{00000000-0005-0000-0000-000077660000}"/>
    <cellStyle name="Normal 46 4 4" xfId="23779" xr:uid="{00000000-0005-0000-0000-000078660000}"/>
    <cellStyle name="Normal 46 4 5" xfId="10640" xr:uid="{00000000-0005-0000-0000-000079660000}"/>
    <cellStyle name="Normal 46 5" xfId="2961" xr:uid="{00000000-0005-0000-0000-00007A660000}"/>
    <cellStyle name="Normal 47" xfId="331" xr:uid="{00000000-0005-0000-0000-00007B660000}"/>
    <cellStyle name="Normal 47 2" xfId="1953" xr:uid="{00000000-0005-0000-0000-00007C660000}"/>
    <cellStyle name="Normal 47 2 2" xfId="8560" xr:uid="{00000000-0005-0000-0000-00007D660000}"/>
    <cellStyle name="Normal 47 2 2 2" xfId="15046" xr:uid="{00000000-0005-0000-0000-00007E660000}"/>
    <cellStyle name="Normal 47 2 2 2 2" xfId="27717" xr:uid="{00000000-0005-0000-0000-00007F660000}"/>
    <cellStyle name="Normal 47 2 2 3" xfId="22634" xr:uid="{00000000-0005-0000-0000-000080660000}"/>
    <cellStyle name="Normal 47 2 3" xfId="9517" xr:uid="{00000000-0005-0000-0000-000081660000}"/>
    <cellStyle name="Normal 47 2 3 2" xfId="15887" xr:uid="{00000000-0005-0000-0000-000082660000}"/>
    <cellStyle name="Normal 47 2 3 2 2" xfId="28528" xr:uid="{00000000-0005-0000-0000-000083660000}"/>
    <cellStyle name="Normal 47 2 3 3" xfId="23503" xr:uid="{00000000-0005-0000-0000-000084660000}"/>
    <cellStyle name="Normal 47 2 4" xfId="10561" xr:uid="{00000000-0005-0000-0000-000085660000}"/>
    <cellStyle name="Normal 47 2 5" xfId="7659" xr:uid="{00000000-0005-0000-0000-000086660000}"/>
    <cellStyle name="Normal 47 2 5 2" xfId="14162" xr:uid="{00000000-0005-0000-0000-000087660000}"/>
    <cellStyle name="Normal 47 2 5 2 2" xfId="26890" xr:uid="{00000000-0005-0000-0000-000088660000}"/>
    <cellStyle name="Normal 47 2 5 3" xfId="22383" xr:uid="{00000000-0005-0000-0000-000089660000}"/>
    <cellStyle name="Normal 47 2 6" xfId="12965" xr:uid="{00000000-0005-0000-0000-00008A660000}"/>
    <cellStyle name="Normal 47 2 6 2" xfId="25711" xr:uid="{00000000-0005-0000-0000-00008B660000}"/>
    <cellStyle name="Normal 47 2 7" xfId="21092" xr:uid="{00000000-0005-0000-0000-00008C660000}"/>
    <cellStyle name="Normal 47 2 8" xfId="6050" xr:uid="{00000000-0005-0000-0000-00008D660000}"/>
    <cellStyle name="Normal 47 3" xfId="9786" xr:uid="{00000000-0005-0000-0000-00008E660000}"/>
    <cellStyle name="Normal 47 4" xfId="10378" xr:uid="{00000000-0005-0000-0000-00008F660000}"/>
    <cellStyle name="Normal 47 4 2" xfId="18577" xr:uid="{00000000-0005-0000-0000-000090660000}"/>
    <cellStyle name="Normal 47 5" xfId="2962" xr:uid="{00000000-0005-0000-0000-000091660000}"/>
    <cellStyle name="Normal 48" xfId="332" xr:uid="{00000000-0005-0000-0000-000092660000}"/>
    <cellStyle name="Normal 48 2" xfId="1954" xr:uid="{00000000-0005-0000-0000-000093660000}"/>
    <cellStyle name="Normal 48 2 2" xfId="8562" xr:uid="{00000000-0005-0000-0000-000094660000}"/>
    <cellStyle name="Normal 48 2 2 2" xfId="15048" xr:uid="{00000000-0005-0000-0000-000095660000}"/>
    <cellStyle name="Normal 48 2 2 2 2" xfId="27719" xr:uid="{00000000-0005-0000-0000-000096660000}"/>
    <cellStyle name="Normal 48 2 2 3" xfId="22636" xr:uid="{00000000-0005-0000-0000-000097660000}"/>
    <cellStyle name="Normal 48 2 3" xfId="9519" xr:uid="{00000000-0005-0000-0000-000098660000}"/>
    <cellStyle name="Normal 48 2 3 2" xfId="15889" xr:uid="{00000000-0005-0000-0000-000099660000}"/>
    <cellStyle name="Normal 48 2 3 2 2" xfId="28530" xr:uid="{00000000-0005-0000-0000-00009A660000}"/>
    <cellStyle name="Normal 48 2 3 3" xfId="23505" xr:uid="{00000000-0005-0000-0000-00009B660000}"/>
    <cellStyle name="Normal 48 2 4" xfId="10562" xr:uid="{00000000-0005-0000-0000-00009C660000}"/>
    <cellStyle name="Normal 48 2 5" xfId="7661" xr:uid="{00000000-0005-0000-0000-00009D660000}"/>
    <cellStyle name="Normal 48 2 5 2" xfId="14164" xr:uid="{00000000-0005-0000-0000-00009E660000}"/>
    <cellStyle name="Normal 48 2 5 2 2" xfId="26892" xr:uid="{00000000-0005-0000-0000-00009F660000}"/>
    <cellStyle name="Normal 48 2 5 3" xfId="22385" xr:uid="{00000000-0005-0000-0000-0000A0660000}"/>
    <cellStyle name="Normal 48 2 6" xfId="12967" xr:uid="{00000000-0005-0000-0000-0000A1660000}"/>
    <cellStyle name="Normal 48 2 6 2" xfId="25713" xr:uid="{00000000-0005-0000-0000-0000A2660000}"/>
    <cellStyle name="Normal 48 2 7" xfId="21094" xr:uid="{00000000-0005-0000-0000-0000A3660000}"/>
    <cellStyle name="Normal 48 2 8" xfId="6053" xr:uid="{00000000-0005-0000-0000-0000A4660000}"/>
    <cellStyle name="Normal 48 3" xfId="9787" xr:uid="{00000000-0005-0000-0000-0000A5660000}"/>
    <cellStyle name="Normal 48 4" xfId="11217" xr:uid="{00000000-0005-0000-0000-0000A6660000}"/>
    <cellStyle name="Normal 48 5" xfId="2963" xr:uid="{00000000-0005-0000-0000-0000A7660000}"/>
    <cellStyle name="Normal 49" xfId="333" xr:uid="{00000000-0005-0000-0000-0000A8660000}"/>
    <cellStyle name="Normal 49 2" xfId="1955" xr:uid="{00000000-0005-0000-0000-0000A9660000}"/>
    <cellStyle name="Normal 49 2 2" xfId="8564" xr:uid="{00000000-0005-0000-0000-0000AA660000}"/>
    <cellStyle name="Normal 49 2 2 2" xfId="15050" xr:uid="{00000000-0005-0000-0000-0000AB660000}"/>
    <cellStyle name="Normal 49 2 2 2 2" xfId="27721" xr:uid="{00000000-0005-0000-0000-0000AC660000}"/>
    <cellStyle name="Normal 49 2 2 3" xfId="22638" xr:uid="{00000000-0005-0000-0000-0000AD660000}"/>
    <cellStyle name="Normal 49 2 3" xfId="9521" xr:uid="{00000000-0005-0000-0000-0000AE660000}"/>
    <cellStyle name="Normal 49 2 3 2" xfId="15891" xr:uid="{00000000-0005-0000-0000-0000AF660000}"/>
    <cellStyle name="Normal 49 2 3 2 2" xfId="28532" xr:uid="{00000000-0005-0000-0000-0000B0660000}"/>
    <cellStyle name="Normal 49 2 3 3" xfId="23507" xr:uid="{00000000-0005-0000-0000-0000B1660000}"/>
    <cellStyle name="Normal 49 2 4" xfId="10563" xr:uid="{00000000-0005-0000-0000-0000B2660000}"/>
    <cellStyle name="Normal 49 2 5" xfId="7663" xr:uid="{00000000-0005-0000-0000-0000B3660000}"/>
    <cellStyle name="Normal 49 2 5 2" xfId="14166" xr:uid="{00000000-0005-0000-0000-0000B4660000}"/>
    <cellStyle name="Normal 49 2 5 2 2" xfId="26894" xr:uid="{00000000-0005-0000-0000-0000B5660000}"/>
    <cellStyle name="Normal 49 2 5 3" xfId="22387" xr:uid="{00000000-0005-0000-0000-0000B6660000}"/>
    <cellStyle name="Normal 49 2 6" xfId="12970" xr:uid="{00000000-0005-0000-0000-0000B7660000}"/>
    <cellStyle name="Normal 49 2 6 2" xfId="25716" xr:uid="{00000000-0005-0000-0000-0000B8660000}"/>
    <cellStyle name="Normal 49 2 7" xfId="21096" xr:uid="{00000000-0005-0000-0000-0000B9660000}"/>
    <cellStyle name="Normal 49 2 8" xfId="6056" xr:uid="{00000000-0005-0000-0000-0000BA660000}"/>
    <cellStyle name="Normal 49 3" xfId="9788" xr:uid="{00000000-0005-0000-0000-0000BB660000}"/>
    <cellStyle name="Normal 49 4" xfId="11176" xr:uid="{00000000-0005-0000-0000-0000BC660000}"/>
    <cellStyle name="Normal 49 5" xfId="2964" xr:uid="{00000000-0005-0000-0000-0000BD660000}"/>
    <cellStyle name="Normal 5" xfId="25" xr:uid="{00000000-0005-0000-0000-0000BE660000}"/>
    <cellStyle name="Normal 5 10" xfId="5483" xr:uid="{00000000-0005-0000-0000-0000BF660000}"/>
    <cellStyle name="Normal 5 11" xfId="5484" xr:uid="{00000000-0005-0000-0000-0000C0660000}"/>
    <cellStyle name="Normal 5 12" xfId="5485" xr:uid="{00000000-0005-0000-0000-0000C1660000}"/>
    <cellStyle name="Normal 5 13" xfId="5486" xr:uid="{00000000-0005-0000-0000-0000C2660000}"/>
    <cellStyle name="Normal 5 14" xfId="5487" xr:uid="{00000000-0005-0000-0000-0000C3660000}"/>
    <cellStyle name="Normal 5 15" xfId="5488" xr:uid="{00000000-0005-0000-0000-0000C4660000}"/>
    <cellStyle name="Normal 5 16" xfId="5489" xr:uid="{00000000-0005-0000-0000-0000C5660000}"/>
    <cellStyle name="Normal 5 17" xfId="5490" xr:uid="{00000000-0005-0000-0000-0000C6660000}"/>
    <cellStyle name="Normal 5 18" xfId="5491" xr:uid="{00000000-0005-0000-0000-0000C7660000}"/>
    <cellStyle name="Normal 5 19" xfId="5492" xr:uid="{00000000-0005-0000-0000-0000C8660000}"/>
    <cellStyle name="Normal 5 2" xfId="334" xr:uid="{00000000-0005-0000-0000-0000C9660000}"/>
    <cellStyle name="Normal 5 2 10" xfId="5493" xr:uid="{00000000-0005-0000-0000-0000CA660000}"/>
    <cellStyle name="Normal 5 2 11" xfId="5494" xr:uid="{00000000-0005-0000-0000-0000CB660000}"/>
    <cellStyle name="Normal 5 2 12" xfId="5495" xr:uid="{00000000-0005-0000-0000-0000CC660000}"/>
    <cellStyle name="Normal 5 2 13" xfId="5496" xr:uid="{00000000-0005-0000-0000-0000CD660000}"/>
    <cellStyle name="Normal 5 2 14" xfId="5497" xr:uid="{00000000-0005-0000-0000-0000CE660000}"/>
    <cellStyle name="Normal 5 2 15" xfId="5498" xr:uid="{00000000-0005-0000-0000-0000CF660000}"/>
    <cellStyle name="Normal 5 2 16" xfId="5499" xr:uid="{00000000-0005-0000-0000-0000D0660000}"/>
    <cellStyle name="Normal 5 2 17" xfId="5500" xr:uid="{00000000-0005-0000-0000-0000D1660000}"/>
    <cellStyle name="Normal 5 2 18" xfId="5501" xr:uid="{00000000-0005-0000-0000-0000D2660000}"/>
    <cellStyle name="Normal 5 2 19" xfId="5502" xr:uid="{00000000-0005-0000-0000-0000D3660000}"/>
    <cellStyle name="Normal 5 2 2" xfId="794" xr:uid="{00000000-0005-0000-0000-0000D4660000}"/>
    <cellStyle name="Normal 5 2 2 2" xfId="1312" xr:uid="{00000000-0005-0000-0000-0000D5660000}"/>
    <cellStyle name="Normal 5 2 2 2 2" xfId="1958" xr:uid="{00000000-0005-0000-0000-0000D6660000}"/>
    <cellStyle name="Normal 5 2 2 2 2 2" xfId="1959" xr:uid="{00000000-0005-0000-0000-0000D7660000}"/>
    <cellStyle name="Normal 5 2 2 2 2 2 2" xfId="16502" xr:uid="{00000000-0005-0000-0000-0000D8660000}"/>
    <cellStyle name="Normal 5 2 2 2 2 2 2 2" xfId="29042" xr:uid="{00000000-0005-0000-0000-0000D9660000}"/>
    <cellStyle name="Normal 5 2 2 2 2 2 3" xfId="23951" xr:uid="{00000000-0005-0000-0000-0000DA660000}"/>
    <cellStyle name="Normal 5 2 2 2 2 2 4" xfId="11068" xr:uid="{00000000-0005-0000-0000-0000DB660000}"/>
    <cellStyle name="Normal 5 2 2 2 2 3" xfId="11189" xr:uid="{00000000-0005-0000-0000-0000DC660000}"/>
    <cellStyle name="Normal 5 2 2 2 2 3 2" xfId="16571" xr:uid="{00000000-0005-0000-0000-0000DD660000}"/>
    <cellStyle name="Normal 5 2 2 2 2 3 2 2" xfId="29110" xr:uid="{00000000-0005-0000-0000-0000DE660000}"/>
    <cellStyle name="Normal 5 2 2 2 2 3 3" xfId="24016" xr:uid="{00000000-0005-0000-0000-0000DF660000}"/>
    <cellStyle name="Normal 5 2 2 2 2 4" xfId="6145" xr:uid="{00000000-0005-0000-0000-0000E0660000}"/>
    <cellStyle name="Normal 5 2 2 2 3" xfId="1960" xr:uid="{00000000-0005-0000-0000-0000E1660000}"/>
    <cellStyle name="Normal 5 2 2 2 3 2" xfId="11144" xr:uid="{00000000-0005-0000-0000-0000E2660000}"/>
    <cellStyle name="Normal 5 2 2 2 3 2 2" xfId="16545" xr:uid="{00000000-0005-0000-0000-0000E3660000}"/>
    <cellStyle name="Normal 5 2 2 2 3 2 2 2" xfId="29084" xr:uid="{00000000-0005-0000-0000-0000E4660000}"/>
    <cellStyle name="Normal 5 2 2 2 3 2 3" xfId="23992" xr:uid="{00000000-0005-0000-0000-0000E5660000}"/>
    <cellStyle name="Normal 5 2 2 2 3 3" xfId="10565" xr:uid="{00000000-0005-0000-0000-0000E6660000}"/>
    <cellStyle name="Normal 5 2 2 2 4" xfId="1957" xr:uid="{00000000-0005-0000-0000-0000E7660000}"/>
    <cellStyle name="Normal 5 2 2 2 4 2" xfId="16542" xr:uid="{00000000-0005-0000-0000-0000E8660000}"/>
    <cellStyle name="Normal 5 2 2 2 4 2 2" xfId="29081" xr:uid="{00000000-0005-0000-0000-0000E9660000}"/>
    <cellStyle name="Normal 5 2 2 2 4 3" xfId="23989" xr:uid="{00000000-0005-0000-0000-0000EA660000}"/>
    <cellStyle name="Normal 5 2 2 2 4 4" xfId="11139" xr:uid="{00000000-0005-0000-0000-0000EB660000}"/>
    <cellStyle name="Normal 5 2 2 2 5" xfId="5503" xr:uid="{00000000-0005-0000-0000-0000EC660000}"/>
    <cellStyle name="Normal 5 2 2 3" xfId="1961" xr:uid="{00000000-0005-0000-0000-0000ED660000}"/>
    <cellStyle name="Normal 5 2 2 3 2" xfId="1962" xr:uid="{00000000-0005-0000-0000-0000EE660000}"/>
    <cellStyle name="Normal 5 2 2 3 2 2" xfId="16078" xr:uid="{00000000-0005-0000-0000-0000EF660000}"/>
    <cellStyle name="Normal 5 2 2 3 2 2 2" xfId="28705" xr:uid="{00000000-0005-0000-0000-0000F0660000}"/>
    <cellStyle name="Normal 5 2 2 3 2 3" xfId="23669" xr:uid="{00000000-0005-0000-0000-0000F1660000}"/>
    <cellStyle name="Normal 5 2 2 3 2 4" xfId="10254" xr:uid="{00000000-0005-0000-0000-0000F2660000}"/>
    <cellStyle name="Normal 5 2 2 3 3" xfId="16154" xr:uid="{00000000-0005-0000-0000-0000F3660000}"/>
    <cellStyle name="Normal 5 2 2 3 3 2" xfId="28776" xr:uid="{00000000-0005-0000-0000-0000F4660000}"/>
    <cellStyle name="Normal 5 2 2 3 4" xfId="18733" xr:uid="{00000000-0005-0000-0000-0000F5660000}"/>
    <cellStyle name="Normal 5 2 2 3 5" xfId="23731" xr:uid="{00000000-0005-0000-0000-0000F6660000}"/>
    <cellStyle name="Normal 5 2 2 3 6" xfId="10481" xr:uid="{00000000-0005-0000-0000-0000F7660000}"/>
    <cellStyle name="Normal 5 2 2 4" xfId="1963" xr:uid="{00000000-0005-0000-0000-0000F8660000}"/>
    <cellStyle name="Normal 5 2 2 4 2" xfId="16013" xr:uid="{00000000-0005-0000-0000-0000F9660000}"/>
    <cellStyle name="Normal 5 2 2 4 2 2" xfId="28641" xr:uid="{00000000-0005-0000-0000-0000FA660000}"/>
    <cellStyle name="Normal 5 2 2 4 3" xfId="18302" xr:uid="{00000000-0005-0000-0000-0000FB660000}"/>
    <cellStyle name="Normal 5 2 2 4 4" xfId="23610" xr:uid="{00000000-0005-0000-0000-0000FC660000}"/>
    <cellStyle name="Normal 5 2 2 4 5" xfId="10077" xr:uid="{00000000-0005-0000-0000-0000FD660000}"/>
    <cellStyle name="Normal 5 2 2 5" xfId="1956" xr:uid="{00000000-0005-0000-0000-0000FE660000}"/>
    <cellStyle name="Normal 5 2 2 5 2" xfId="16437" xr:uid="{00000000-0005-0000-0000-0000FF660000}"/>
    <cellStyle name="Normal 5 2 2 5 2 2" xfId="28978" xr:uid="{00000000-0005-0000-0000-000000670000}"/>
    <cellStyle name="Normal 5 2 2 5 3" xfId="23888" xr:uid="{00000000-0005-0000-0000-000001670000}"/>
    <cellStyle name="Normal 5 2 2 5 4" xfId="10980" xr:uid="{00000000-0005-0000-0000-000002670000}"/>
    <cellStyle name="Normal 5 2 2 6" xfId="2967" xr:uid="{00000000-0005-0000-0000-000003670000}"/>
    <cellStyle name="Normal 5 2 20" xfId="6144" xr:uid="{00000000-0005-0000-0000-000004670000}"/>
    <cellStyle name="Normal 5 2 20 2" xfId="18690" xr:uid="{00000000-0005-0000-0000-000005670000}"/>
    <cellStyle name="Normal 5 2 21" xfId="9789" xr:uid="{00000000-0005-0000-0000-000006670000}"/>
    <cellStyle name="Normal 5 2 21 2" xfId="18931" xr:uid="{00000000-0005-0000-0000-000007670000}"/>
    <cellStyle name="Normal 5 2 22" xfId="2966" xr:uid="{00000000-0005-0000-0000-000008670000}"/>
    <cellStyle name="Normal 5 2 23" xfId="37336" xr:uid="{00000000-0005-0000-0000-000009670000}"/>
    <cellStyle name="Normal 5 2 3" xfId="1052" xr:uid="{00000000-0005-0000-0000-00000A670000}"/>
    <cellStyle name="Normal 5 2 3 2" xfId="1965" xr:uid="{00000000-0005-0000-0000-00000B670000}"/>
    <cellStyle name="Normal 5 2 3 2 2" xfId="1966" xr:uid="{00000000-0005-0000-0000-00000C670000}"/>
    <cellStyle name="Normal 5 2 3 2 2 2" xfId="11146" xr:uid="{00000000-0005-0000-0000-00000D670000}"/>
    <cellStyle name="Normal 5 2 3 2 2 2 2" xfId="16547" xr:uid="{00000000-0005-0000-0000-00000E670000}"/>
    <cellStyle name="Normal 5 2 3 2 2 2 2 2" xfId="29086" xr:uid="{00000000-0005-0000-0000-00000F670000}"/>
    <cellStyle name="Normal 5 2 3 2 2 2 3" xfId="23994" xr:uid="{00000000-0005-0000-0000-000010670000}"/>
    <cellStyle name="Normal 5 2 3 2 2 3" xfId="6327" xr:uid="{00000000-0005-0000-0000-000011670000}"/>
    <cellStyle name="Normal 5 2 3 2 3" xfId="10484" xr:uid="{00000000-0005-0000-0000-000012670000}"/>
    <cellStyle name="Normal 5 2 3 2 3 2" xfId="16155" xr:uid="{00000000-0005-0000-0000-000013670000}"/>
    <cellStyle name="Normal 5 2 3 2 3 2 2" xfId="28777" xr:uid="{00000000-0005-0000-0000-000014670000}"/>
    <cellStyle name="Normal 5 2 3 2 3 3" xfId="23732" xr:uid="{00000000-0005-0000-0000-000015670000}"/>
    <cellStyle name="Normal 5 2 3 2 4" xfId="18841" xr:uid="{00000000-0005-0000-0000-000016670000}"/>
    <cellStyle name="Normal 5 2 3 2 5" xfId="5504" xr:uid="{00000000-0005-0000-0000-000017670000}"/>
    <cellStyle name="Normal 5 2 3 3" xfId="1967" xr:uid="{00000000-0005-0000-0000-000018670000}"/>
    <cellStyle name="Normal 5 2 3 3 2" xfId="16191" xr:uid="{00000000-0005-0000-0000-000019670000}"/>
    <cellStyle name="Normal 5 2 3 3 2 2" xfId="28813" xr:uid="{00000000-0005-0000-0000-00001A670000}"/>
    <cellStyle name="Normal 5 2 3 3 3" xfId="18303" xr:uid="{00000000-0005-0000-0000-00001B670000}"/>
    <cellStyle name="Normal 5 2 3 3 4" xfId="23758" xr:uid="{00000000-0005-0000-0000-00001C670000}"/>
    <cellStyle name="Normal 5 2 3 3 5" xfId="10593" xr:uid="{00000000-0005-0000-0000-00001D670000}"/>
    <cellStyle name="Normal 5 2 3 4" xfId="1964" xr:uid="{00000000-0005-0000-0000-00001E670000}"/>
    <cellStyle name="Normal 5 2 3 4 2" xfId="16335" xr:uid="{00000000-0005-0000-0000-00001F670000}"/>
    <cellStyle name="Normal 5 2 3 4 2 2" xfId="28877" xr:uid="{00000000-0005-0000-0000-000020670000}"/>
    <cellStyle name="Normal 5 2 3 4 3" xfId="23798" xr:uid="{00000000-0005-0000-0000-000021670000}"/>
    <cellStyle name="Normal 5 2 3 4 4" xfId="10813" xr:uid="{00000000-0005-0000-0000-000022670000}"/>
    <cellStyle name="Normal 5 2 3 5" xfId="2247" xr:uid="{00000000-0005-0000-0000-000023670000}"/>
    <cellStyle name="Normal 5 2 3 6" xfId="37351" xr:uid="{00000000-0005-0000-0000-000024670000}"/>
    <cellStyle name="Normal 5 2 4" xfId="1279" xr:uid="{00000000-0005-0000-0000-000025670000}"/>
    <cellStyle name="Normal 5 2 4 2" xfId="1969" xr:uid="{00000000-0005-0000-0000-000026670000}"/>
    <cellStyle name="Normal 5 2 4 2 2" xfId="16461" xr:uid="{00000000-0005-0000-0000-000027670000}"/>
    <cellStyle name="Normal 5 2 4 2 2 2" xfId="29001" xr:uid="{00000000-0005-0000-0000-000028670000}"/>
    <cellStyle name="Normal 5 2 4 2 3" xfId="23911" xr:uid="{00000000-0005-0000-0000-000029670000}"/>
    <cellStyle name="Normal 5 2 4 2 4" xfId="11016" xr:uid="{00000000-0005-0000-0000-00002A670000}"/>
    <cellStyle name="Normal 5 2 4 3" xfId="1968" xr:uid="{00000000-0005-0000-0000-00002B670000}"/>
    <cellStyle name="Normal 5 2 4 3 2" xfId="16157" xr:uid="{00000000-0005-0000-0000-00002C670000}"/>
    <cellStyle name="Normal 5 2 4 3 2 2" xfId="28779" xr:uid="{00000000-0005-0000-0000-00002D670000}"/>
    <cellStyle name="Normal 5 2 4 3 3" xfId="23734" xr:uid="{00000000-0005-0000-0000-00002E670000}"/>
    <cellStyle name="Normal 5 2 4 3 4" xfId="10486" xr:uid="{00000000-0005-0000-0000-00002F670000}"/>
    <cellStyle name="Normal 5 2 4 4" xfId="5505" xr:uid="{00000000-0005-0000-0000-000030670000}"/>
    <cellStyle name="Normal 5 2 4 5" xfId="37824" xr:uid="{00000000-0005-0000-0000-000031670000}"/>
    <cellStyle name="Normal 5 2 4 6" xfId="38094" xr:uid="{00000000-0005-0000-0000-000032670000}"/>
    <cellStyle name="Normal 5 2 5" xfId="1970" xr:uid="{00000000-0005-0000-0000-000033670000}"/>
    <cellStyle name="Normal 5 2 5 2" xfId="10774" xr:uid="{00000000-0005-0000-0000-000034670000}"/>
    <cellStyle name="Normal 5 2 5 3" xfId="10487" xr:uid="{00000000-0005-0000-0000-000035670000}"/>
    <cellStyle name="Normal 5 2 5 3 2" xfId="16158" xr:uid="{00000000-0005-0000-0000-000036670000}"/>
    <cellStyle name="Normal 5 2 5 3 2 2" xfId="28780" xr:uid="{00000000-0005-0000-0000-000037670000}"/>
    <cellStyle name="Normal 5 2 5 3 3" xfId="23735" xr:uid="{00000000-0005-0000-0000-000038670000}"/>
    <cellStyle name="Normal 5 2 5 4" xfId="5506" xr:uid="{00000000-0005-0000-0000-000039670000}"/>
    <cellStyle name="Normal 5 2 5 5" xfId="37617" xr:uid="{00000000-0005-0000-0000-00003A670000}"/>
    <cellStyle name="Normal 5 2 5 6" xfId="37916" xr:uid="{00000000-0005-0000-0000-00003B670000}"/>
    <cellStyle name="Normal 5 2 6" xfId="5507" xr:uid="{00000000-0005-0000-0000-00003C670000}"/>
    <cellStyle name="Normal 5 2 7" xfId="5508" xr:uid="{00000000-0005-0000-0000-00003D670000}"/>
    <cellStyle name="Normal 5 2 8" xfId="5509" xr:uid="{00000000-0005-0000-0000-00003E670000}"/>
    <cellStyle name="Normal 5 2 9" xfId="5510" xr:uid="{00000000-0005-0000-0000-00003F670000}"/>
    <cellStyle name="Normal 5 20" xfId="5511" xr:uid="{00000000-0005-0000-0000-000040670000}"/>
    <cellStyle name="Normal 5 21" xfId="5512" xr:uid="{00000000-0005-0000-0000-000041670000}"/>
    <cellStyle name="Normal 5 22" xfId="5513" xr:uid="{00000000-0005-0000-0000-000042670000}"/>
    <cellStyle name="Normal 5 23" xfId="2246" xr:uid="{00000000-0005-0000-0000-000043670000}"/>
    <cellStyle name="Normal 5 24" xfId="7782" xr:uid="{00000000-0005-0000-0000-000044670000}"/>
    <cellStyle name="Normal 5 24 2" xfId="14277" xr:uid="{00000000-0005-0000-0000-000045670000}"/>
    <cellStyle name="Normal 5 24 2 2" xfId="26991" xr:uid="{00000000-0005-0000-0000-000046670000}"/>
    <cellStyle name="Normal 5 24 3" xfId="22484" xr:uid="{00000000-0005-0000-0000-000047670000}"/>
    <cellStyle name="Normal 5 25" xfId="8629" xr:uid="{00000000-0005-0000-0000-000048670000}"/>
    <cellStyle name="Normal 5 25 2" xfId="15114" xr:uid="{00000000-0005-0000-0000-000049670000}"/>
    <cellStyle name="Normal 5 25 2 2" xfId="27783" xr:uid="{00000000-0005-0000-0000-00004A670000}"/>
    <cellStyle name="Normal 5 25 3" xfId="22697" xr:uid="{00000000-0005-0000-0000-00004B670000}"/>
    <cellStyle name="Normal 5 26" xfId="6420" xr:uid="{00000000-0005-0000-0000-00004C670000}"/>
    <cellStyle name="Normal 5 26 2" xfId="13043" xr:uid="{00000000-0005-0000-0000-00004D670000}"/>
    <cellStyle name="Normal 5 26 2 2" xfId="25789" xr:uid="{00000000-0005-0000-0000-00004E670000}"/>
    <cellStyle name="Normal 5 26 3" xfId="21169" xr:uid="{00000000-0005-0000-0000-00004F670000}"/>
    <cellStyle name="Normal 5 27" xfId="12045" xr:uid="{00000000-0005-0000-0000-000050670000}"/>
    <cellStyle name="Normal 5 27 2" xfId="24790" xr:uid="{00000000-0005-0000-0000-000051670000}"/>
    <cellStyle name="Normal 5 28" xfId="37203" xr:uid="{00000000-0005-0000-0000-000052670000}"/>
    <cellStyle name="Normal 5 29" xfId="2192" xr:uid="{00000000-0005-0000-0000-000053670000}"/>
    <cellStyle name="Normal 5 3" xfId="571" xr:uid="{00000000-0005-0000-0000-000054670000}"/>
    <cellStyle name="Normal 5 3 10" xfId="5515" xr:uid="{00000000-0005-0000-0000-000055670000}"/>
    <cellStyle name="Normal 5 3 11" xfId="5516" xr:uid="{00000000-0005-0000-0000-000056670000}"/>
    <cellStyle name="Normal 5 3 12" xfId="5517" xr:uid="{00000000-0005-0000-0000-000057670000}"/>
    <cellStyle name="Normal 5 3 13" xfId="5518" xr:uid="{00000000-0005-0000-0000-000058670000}"/>
    <cellStyle name="Normal 5 3 14" xfId="5519" xr:uid="{00000000-0005-0000-0000-000059670000}"/>
    <cellStyle name="Normal 5 3 15" xfId="5520" xr:uid="{00000000-0005-0000-0000-00005A670000}"/>
    <cellStyle name="Normal 5 3 16" xfId="5521" xr:uid="{00000000-0005-0000-0000-00005B670000}"/>
    <cellStyle name="Normal 5 3 17" xfId="5522" xr:uid="{00000000-0005-0000-0000-00005C670000}"/>
    <cellStyle name="Normal 5 3 18" xfId="5523" xr:uid="{00000000-0005-0000-0000-00005D670000}"/>
    <cellStyle name="Normal 5 3 19" xfId="5524" xr:uid="{00000000-0005-0000-0000-00005E670000}"/>
    <cellStyle name="Normal 5 3 2" xfId="1051" xr:uid="{00000000-0005-0000-0000-00005F670000}"/>
    <cellStyle name="Normal 5 3 2 2" xfId="6147" xr:uid="{00000000-0005-0000-0000-000060670000}"/>
    <cellStyle name="Normal 5 3 2 2 2" xfId="18842" xr:uid="{00000000-0005-0000-0000-000061670000}"/>
    <cellStyle name="Normal 5 3 2 3" xfId="10567" xr:uid="{00000000-0005-0000-0000-000062670000}"/>
    <cellStyle name="Normal 5 3 2 3 2" xfId="18306" xr:uid="{00000000-0005-0000-0000-000063670000}"/>
    <cellStyle name="Normal 5 3 20" xfId="5525" xr:uid="{00000000-0005-0000-0000-000064670000}"/>
    <cellStyle name="Normal 5 3 21" xfId="5514" xr:uid="{00000000-0005-0000-0000-000065670000}"/>
    <cellStyle name="Normal 5 3 21 2" xfId="6146" xr:uid="{00000000-0005-0000-0000-000066670000}"/>
    <cellStyle name="Normal 5 3 22" xfId="10398" xr:uid="{00000000-0005-0000-0000-000067670000}"/>
    <cellStyle name="Normal 5 3 23" xfId="2968" xr:uid="{00000000-0005-0000-0000-000068670000}"/>
    <cellStyle name="Normal 5 3 24" xfId="37344" xr:uid="{00000000-0005-0000-0000-000069670000}"/>
    <cellStyle name="Normal 5 3 25" xfId="37668" xr:uid="{00000000-0005-0000-0000-00006A670000}"/>
    <cellStyle name="Normal 5 3 26" xfId="37962" xr:uid="{00000000-0005-0000-0000-00006B670000}"/>
    <cellStyle name="Normal 5 3 3" xfId="1971" xr:uid="{00000000-0005-0000-0000-00006C670000}"/>
    <cellStyle name="Normal 5 3 3 2" xfId="5526" xr:uid="{00000000-0005-0000-0000-00006D670000}"/>
    <cellStyle name="Normal 5 3 4" xfId="5527" xr:uid="{00000000-0005-0000-0000-00006E670000}"/>
    <cellStyle name="Normal 5 3 5" xfId="5528" xr:uid="{00000000-0005-0000-0000-00006F670000}"/>
    <cellStyle name="Normal 5 3 6" xfId="5529" xr:uid="{00000000-0005-0000-0000-000070670000}"/>
    <cellStyle name="Normal 5 3 7" xfId="5530" xr:uid="{00000000-0005-0000-0000-000071670000}"/>
    <cellStyle name="Normal 5 3 8" xfId="5531" xr:uid="{00000000-0005-0000-0000-000072670000}"/>
    <cellStyle name="Normal 5 3 9" xfId="5532" xr:uid="{00000000-0005-0000-0000-000073670000}"/>
    <cellStyle name="Normal 5 4" xfId="793" xr:uid="{00000000-0005-0000-0000-000074670000}"/>
    <cellStyle name="Normal 5 4 10" xfId="5534" xr:uid="{00000000-0005-0000-0000-000075670000}"/>
    <cellStyle name="Normal 5 4 11" xfId="5535" xr:uid="{00000000-0005-0000-0000-000076670000}"/>
    <cellStyle name="Normal 5 4 12" xfId="5536" xr:uid="{00000000-0005-0000-0000-000077670000}"/>
    <cellStyle name="Normal 5 4 13" xfId="5537" xr:uid="{00000000-0005-0000-0000-000078670000}"/>
    <cellStyle name="Normal 5 4 14" xfId="5538" xr:uid="{00000000-0005-0000-0000-000079670000}"/>
    <cellStyle name="Normal 5 4 15" xfId="5539" xr:uid="{00000000-0005-0000-0000-00007A670000}"/>
    <cellStyle name="Normal 5 4 16" xfId="5540" xr:uid="{00000000-0005-0000-0000-00007B670000}"/>
    <cellStyle name="Normal 5 4 17" xfId="5541" xr:uid="{00000000-0005-0000-0000-00007C670000}"/>
    <cellStyle name="Normal 5 4 18" xfId="5542" xr:uid="{00000000-0005-0000-0000-00007D670000}"/>
    <cellStyle name="Normal 5 4 19" xfId="5543" xr:uid="{00000000-0005-0000-0000-00007E670000}"/>
    <cellStyle name="Normal 5 4 2" xfId="1973" xr:uid="{00000000-0005-0000-0000-00007F670000}"/>
    <cellStyle name="Normal 5 4 2 2" xfId="1974" xr:uid="{00000000-0005-0000-0000-000080670000}"/>
    <cellStyle name="Normal 5 4 2 2 2" xfId="1975" xr:uid="{00000000-0005-0000-0000-000081670000}"/>
    <cellStyle name="Normal 5 4 2 2 2 2" xfId="16497" xr:uid="{00000000-0005-0000-0000-000082670000}"/>
    <cellStyle name="Normal 5 4 2 2 2 2 2" xfId="29037" xr:uid="{00000000-0005-0000-0000-000083670000}"/>
    <cellStyle name="Normal 5 4 2 2 2 3" xfId="23947" xr:uid="{00000000-0005-0000-0000-000084670000}"/>
    <cellStyle name="Normal 5 4 2 2 2 4" xfId="11063" xr:uid="{00000000-0005-0000-0000-000085670000}"/>
    <cellStyle name="Normal 5 4 2 2 3" xfId="11107" xr:uid="{00000000-0005-0000-0000-000086670000}"/>
    <cellStyle name="Normal 5 4 2 2 3 2" xfId="16518" xr:uid="{00000000-0005-0000-0000-000087670000}"/>
    <cellStyle name="Normal 5 4 2 2 3 2 2" xfId="29058" xr:uid="{00000000-0005-0000-0000-000088670000}"/>
    <cellStyle name="Normal 5 4 2 2 3 3" xfId="23968" xr:uid="{00000000-0005-0000-0000-000089670000}"/>
    <cellStyle name="Normal 5 4 2 2 4" xfId="6292" xr:uid="{00000000-0005-0000-0000-00008A670000}"/>
    <cellStyle name="Normal 5 4 2 3" xfId="1976" xr:uid="{00000000-0005-0000-0000-00008B670000}"/>
    <cellStyle name="Normal 5 4 2 3 2" xfId="16570" xr:uid="{00000000-0005-0000-0000-00008C670000}"/>
    <cellStyle name="Normal 5 4 2 3 2 2" xfId="29109" xr:uid="{00000000-0005-0000-0000-00008D670000}"/>
    <cellStyle name="Normal 5 4 2 3 3" xfId="24015" xr:uid="{00000000-0005-0000-0000-00008E670000}"/>
    <cellStyle name="Normal 5 4 2 3 4" xfId="11187" xr:uid="{00000000-0005-0000-0000-00008F670000}"/>
    <cellStyle name="Normal 5 4 2 4" xfId="11322" xr:uid="{00000000-0005-0000-0000-000090670000}"/>
    <cellStyle name="Normal 5 4 2 4 2" xfId="16650" xr:uid="{00000000-0005-0000-0000-000091670000}"/>
    <cellStyle name="Normal 5 4 2 4 2 2" xfId="29185" xr:uid="{00000000-0005-0000-0000-000092670000}"/>
    <cellStyle name="Normal 5 4 2 4 3" xfId="24092" xr:uid="{00000000-0005-0000-0000-000093670000}"/>
    <cellStyle name="Normal 5 4 2 5" xfId="5544" xr:uid="{00000000-0005-0000-0000-000094670000}"/>
    <cellStyle name="Normal 5 4 20" xfId="5533" xr:uid="{00000000-0005-0000-0000-000095670000}"/>
    <cellStyle name="Normal 5 4 20 2" xfId="6148" xr:uid="{00000000-0005-0000-0000-000096670000}"/>
    <cellStyle name="Normal 5 4 20 3" xfId="18843" xr:uid="{00000000-0005-0000-0000-000097670000}"/>
    <cellStyle name="Normal 5 4 21" xfId="10216" xr:uid="{00000000-0005-0000-0000-000098670000}"/>
    <cellStyle name="Normal 5 4 21 2" xfId="16067" xr:uid="{00000000-0005-0000-0000-000099670000}"/>
    <cellStyle name="Normal 5 4 21 2 2" xfId="28694" xr:uid="{00000000-0005-0000-0000-00009A670000}"/>
    <cellStyle name="Normal 5 4 21 3" xfId="18307" xr:uid="{00000000-0005-0000-0000-00009B670000}"/>
    <cellStyle name="Normal 5 4 21 4" xfId="23658" xr:uid="{00000000-0005-0000-0000-00009C670000}"/>
    <cellStyle name="Normal 5 4 22" xfId="2969" xr:uid="{00000000-0005-0000-0000-00009D670000}"/>
    <cellStyle name="Normal 5 4 3" xfId="1977" xr:uid="{00000000-0005-0000-0000-00009E670000}"/>
    <cellStyle name="Normal 5 4 3 2" xfId="1978" xr:uid="{00000000-0005-0000-0000-00009F670000}"/>
    <cellStyle name="Normal 5 4 3 2 2" xfId="16338" xr:uid="{00000000-0005-0000-0000-0000A0670000}"/>
    <cellStyle name="Normal 5 4 3 2 2 2" xfId="28880" xr:uid="{00000000-0005-0000-0000-0000A1670000}"/>
    <cellStyle name="Normal 5 4 3 2 3" xfId="23801" xr:uid="{00000000-0005-0000-0000-0000A2670000}"/>
    <cellStyle name="Normal 5 4 3 2 4" xfId="10817" xr:uid="{00000000-0005-0000-0000-0000A3670000}"/>
    <cellStyle name="Normal 5 4 3 3" xfId="10317" xr:uid="{00000000-0005-0000-0000-0000A4670000}"/>
    <cellStyle name="Normal 5 4 3 3 2" xfId="16095" xr:uid="{00000000-0005-0000-0000-0000A5670000}"/>
    <cellStyle name="Normal 5 4 3 3 2 2" xfId="28722" xr:uid="{00000000-0005-0000-0000-0000A6670000}"/>
    <cellStyle name="Normal 5 4 3 3 3" xfId="23686" xr:uid="{00000000-0005-0000-0000-0000A7670000}"/>
    <cellStyle name="Normal 5 4 3 4" xfId="5545" xr:uid="{00000000-0005-0000-0000-0000A8670000}"/>
    <cellStyle name="Normal 5 4 4" xfId="1979" xr:uid="{00000000-0005-0000-0000-0000A9670000}"/>
    <cellStyle name="Normal 5 4 4 2" xfId="11173" xr:uid="{00000000-0005-0000-0000-0000AA670000}"/>
    <cellStyle name="Normal 5 4 4 2 2" xfId="16564" xr:uid="{00000000-0005-0000-0000-0000AB670000}"/>
    <cellStyle name="Normal 5 4 4 2 2 2" xfId="29103" xr:uid="{00000000-0005-0000-0000-0000AC670000}"/>
    <cellStyle name="Normal 5 4 4 2 3" xfId="24012" xr:uid="{00000000-0005-0000-0000-0000AD670000}"/>
    <cellStyle name="Normal 5 4 4 3" xfId="5546" xr:uid="{00000000-0005-0000-0000-0000AE670000}"/>
    <cellStyle name="Normal 5 4 5" xfId="1972" xr:uid="{00000000-0005-0000-0000-0000AF670000}"/>
    <cellStyle name="Normal 5 4 5 2" xfId="5547" xr:uid="{00000000-0005-0000-0000-0000B0670000}"/>
    <cellStyle name="Normal 5 4 6" xfId="5548" xr:uid="{00000000-0005-0000-0000-0000B1670000}"/>
    <cellStyle name="Normal 5 4 7" xfId="5549" xr:uid="{00000000-0005-0000-0000-0000B2670000}"/>
    <cellStyle name="Normal 5 4 8" xfId="5550" xr:uid="{00000000-0005-0000-0000-0000B3670000}"/>
    <cellStyle name="Normal 5 4 9" xfId="5551" xr:uid="{00000000-0005-0000-0000-0000B4670000}"/>
    <cellStyle name="Normal 5 5" xfId="829" xr:uid="{00000000-0005-0000-0000-0000B5670000}"/>
    <cellStyle name="Normal 5 5 10" xfId="30879" xr:uid="{00000000-0005-0000-0000-0000B6670000}"/>
    <cellStyle name="Normal 5 5 11" xfId="34356" xr:uid="{00000000-0005-0000-0000-0000B7670000}"/>
    <cellStyle name="Normal 5 5 12" xfId="2970" xr:uid="{00000000-0005-0000-0000-0000B8670000}"/>
    <cellStyle name="Normal 5 5 2" xfId="1981" xr:uid="{00000000-0005-0000-0000-0000B9670000}"/>
    <cellStyle name="Normal 5 5 2 10" xfId="35131" xr:uid="{00000000-0005-0000-0000-0000BA670000}"/>
    <cellStyle name="Normal 5 5 2 11" xfId="3150" xr:uid="{00000000-0005-0000-0000-0000BB670000}"/>
    <cellStyle name="Normal 5 5 2 2" xfId="1982" xr:uid="{00000000-0005-0000-0000-0000BC670000}"/>
    <cellStyle name="Normal 5 5 2 2 2" xfId="10858" xr:uid="{00000000-0005-0000-0000-0000BD670000}"/>
    <cellStyle name="Normal 5 5 2 2 2 2" xfId="16362" xr:uid="{00000000-0005-0000-0000-0000BE670000}"/>
    <cellStyle name="Normal 5 5 2 2 2 2 2" xfId="28904" xr:uid="{00000000-0005-0000-0000-0000BF670000}"/>
    <cellStyle name="Normal 5 5 2 2 2 3" xfId="20479" xr:uid="{00000000-0005-0000-0000-0000C0670000}"/>
    <cellStyle name="Normal 5 5 2 2 2 4" xfId="33732" xr:uid="{00000000-0005-0000-0000-0000C1670000}"/>
    <cellStyle name="Normal 5 5 2 2 2 5" xfId="36519" xr:uid="{00000000-0005-0000-0000-0000C2670000}"/>
    <cellStyle name="Normal 5 5 2 2 3" xfId="20180" xr:uid="{00000000-0005-0000-0000-0000C3670000}"/>
    <cellStyle name="Normal 5 5 2 2 3 2" xfId="33437" xr:uid="{00000000-0005-0000-0000-0000C4670000}"/>
    <cellStyle name="Normal 5 5 2 2 3 3" xfId="36225" xr:uid="{00000000-0005-0000-0000-0000C5670000}"/>
    <cellStyle name="Normal 5 5 2 2 4" xfId="19894" xr:uid="{00000000-0005-0000-0000-0000C6670000}"/>
    <cellStyle name="Normal 5 5 2 2 5" xfId="33048" xr:uid="{00000000-0005-0000-0000-0000C7670000}"/>
    <cellStyle name="Normal 5 5 2 2 6" xfId="35976" xr:uid="{00000000-0005-0000-0000-0000C8670000}"/>
    <cellStyle name="Normal 5 5 2 2 7" xfId="6210" xr:uid="{00000000-0005-0000-0000-0000C9670000}"/>
    <cellStyle name="Normal 5 5 2 3" xfId="7842" xr:uid="{00000000-0005-0000-0000-0000CA670000}"/>
    <cellStyle name="Normal 5 5 2 3 2" xfId="14337" xr:uid="{00000000-0005-0000-0000-0000CB670000}"/>
    <cellStyle name="Normal 5 5 2 3 2 2" xfId="27033" xr:uid="{00000000-0005-0000-0000-0000CC670000}"/>
    <cellStyle name="Normal 5 5 2 3 3" xfId="20332" xr:uid="{00000000-0005-0000-0000-0000CD670000}"/>
    <cellStyle name="Normal 5 5 2 3 4" xfId="33586" xr:uid="{00000000-0005-0000-0000-0000CE670000}"/>
    <cellStyle name="Normal 5 5 2 3 5" xfId="36373" xr:uid="{00000000-0005-0000-0000-0000CF670000}"/>
    <cellStyle name="Normal 5 5 2 4" xfId="8764" xr:uid="{00000000-0005-0000-0000-0000D0670000}"/>
    <cellStyle name="Normal 5 5 2 4 2" xfId="15179" xr:uid="{00000000-0005-0000-0000-0000D1670000}"/>
    <cellStyle name="Normal 5 5 2 4 2 2" xfId="27840" xr:uid="{00000000-0005-0000-0000-0000D2670000}"/>
    <cellStyle name="Normal 5 5 2 4 3" xfId="20024" xr:uid="{00000000-0005-0000-0000-0000D3670000}"/>
    <cellStyle name="Normal 5 5 2 4 4" xfId="33288" xr:uid="{00000000-0005-0000-0000-0000D4670000}"/>
    <cellStyle name="Normal 5 5 2 4 5" xfId="36080" xr:uid="{00000000-0005-0000-0000-0000D5670000}"/>
    <cellStyle name="Normal 5 5 2 5" xfId="10723" xr:uid="{00000000-0005-0000-0000-0000D6670000}"/>
    <cellStyle name="Normal 5 5 2 5 2" xfId="16268" xr:uid="{00000000-0005-0000-0000-0000D7670000}"/>
    <cellStyle name="Normal 5 5 2 5 2 2" xfId="28855" xr:uid="{00000000-0005-0000-0000-0000D8670000}"/>
    <cellStyle name="Normal 5 5 2 5 3" xfId="23785" xr:uid="{00000000-0005-0000-0000-0000D9670000}"/>
    <cellStyle name="Normal 5 5 2 6" xfId="6621" xr:uid="{00000000-0005-0000-0000-0000DA670000}"/>
    <cellStyle name="Normal 5 5 2 6 2" xfId="13209" xr:uid="{00000000-0005-0000-0000-0000DB670000}"/>
    <cellStyle name="Normal 5 5 2 6 2 2" xfId="25953" xr:uid="{00000000-0005-0000-0000-0000DC670000}"/>
    <cellStyle name="Normal 5 5 2 6 3" xfId="21361" xr:uid="{00000000-0005-0000-0000-0000DD670000}"/>
    <cellStyle name="Normal 5 5 2 7" xfId="12141" xr:uid="{00000000-0005-0000-0000-0000DE670000}"/>
    <cellStyle name="Normal 5 5 2 7 2" xfId="24886" xr:uid="{00000000-0005-0000-0000-0000DF670000}"/>
    <cellStyle name="Normal 5 5 2 8" xfId="18844" xr:uid="{00000000-0005-0000-0000-0000E0670000}"/>
    <cellStyle name="Normal 5 5 2 9" xfId="32065" xr:uid="{00000000-0005-0000-0000-0000E1670000}"/>
    <cellStyle name="Normal 5 5 3" xfId="1983" xr:uid="{00000000-0005-0000-0000-0000E2670000}"/>
    <cellStyle name="Normal 5 5 3 2" xfId="10903" xr:uid="{00000000-0005-0000-0000-0000E3670000}"/>
    <cellStyle name="Normal 5 5 3 2 2" xfId="16388" xr:uid="{00000000-0005-0000-0000-0000E4670000}"/>
    <cellStyle name="Normal 5 5 3 2 2 2" xfId="28930" xr:uid="{00000000-0005-0000-0000-0000E5670000}"/>
    <cellStyle name="Normal 5 5 3 2 3" xfId="20425" xr:uid="{00000000-0005-0000-0000-0000E6670000}"/>
    <cellStyle name="Normal 5 5 3 2 4" xfId="33678" xr:uid="{00000000-0005-0000-0000-0000E7670000}"/>
    <cellStyle name="Normal 5 5 3 2 5" xfId="36465" xr:uid="{00000000-0005-0000-0000-0000E8670000}"/>
    <cellStyle name="Normal 5 5 3 3" xfId="20126" xr:uid="{00000000-0005-0000-0000-0000E9670000}"/>
    <cellStyle name="Normal 5 5 3 3 2" xfId="33383" xr:uid="{00000000-0005-0000-0000-0000EA670000}"/>
    <cellStyle name="Normal 5 5 3 3 3" xfId="36171" xr:uid="{00000000-0005-0000-0000-0000EB670000}"/>
    <cellStyle name="Normal 5 5 3 4" xfId="5552" xr:uid="{00000000-0005-0000-0000-0000EC670000}"/>
    <cellStyle name="Normal 5 5 4" xfId="1980" xr:uid="{00000000-0005-0000-0000-0000ED670000}"/>
    <cellStyle name="Normal 5 5 4 2" xfId="14315" xr:uid="{00000000-0005-0000-0000-0000EE670000}"/>
    <cellStyle name="Normal 5 5 4 2 2" xfId="20278" xr:uid="{00000000-0005-0000-0000-0000EF670000}"/>
    <cellStyle name="Normal 5 5 4 2 3" xfId="33532" xr:uid="{00000000-0005-0000-0000-0000F0670000}"/>
    <cellStyle name="Normal 5 5 4 2 4" xfId="36319" xr:uid="{00000000-0005-0000-0000-0000F1670000}"/>
    <cellStyle name="Normal 5 5 4 3" xfId="19098" xr:uid="{00000000-0005-0000-0000-0000F2670000}"/>
    <cellStyle name="Normal 5 5 4 4" xfId="32220" xr:uid="{00000000-0005-0000-0000-0000F3670000}"/>
    <cellStyle name="Normal 5 5 4 5" xfId="35239" xr:uid="{00000000-0005-0000-0000-0000F4670000}"/>
    <cellStyle name="Normal 5 5 4 6" xfId="7820" xr:uid="{00000000-0005-0000-0000-0000F5670000}"/>
    <cellStyle name="Normal 5 5 5" xfId="8697" xr:uid="{00000000-0005-0000-0000-0000F6670000}"/>
    <cellStyle name="Normal 5 5 5 2" xfId="15155" xr:uid="{00000000-0005-0000-0000-0000F7670000}"/>
    <cellStyle name="Normal 5 5 5 2 2" xfId="27821" xr:uid="{00000000-0005-0000-0000-0000F8670000}"/>
    <cellStyle name="Normal 5 5 5 3" xfId="18980" xr:uid="{00000000-0005-0000-0000-0000F9670000}"/>
    <cellStyle name="Normal 5 5 5 4" xfId="32160" xr:uid="{00000000-0005-0000-0000-0000FA670000}"/>
    <cellStyle name="Normal 5 5 5 5" xfId="35180" xr:uid="{00000000-0005-0000-0000-0000FB670000}"/>
    <cellStyle name="Normal 5 5 6" xfId="10568" xr:uid="{00000000-0005-0000-0000-0000FC670000}"/>
    <cellStyle name="Normal 5 5 6 2" xfId="16183" xr:uid="{00000000-0005-0000-0000-0000FD670000}"/>
    <cellStyle name="Normal 5 5 6 2 2" xfId="28805" xr:uid="{00000000-0005-0000-0000-0000FE670000}"/>
    <cellStyle name="Normal 5 5 6 3" xfId="19963" xr:uid="{00000000-0005-0000-0000-0000FF670000}"/>
    <cellStyle name="Normal 5 5 6 4" xfId="33188" xr:uid="{00000000-0005-0000-0000-000000680000}"/>
    <cellStyle name="Normal 5 5 6 5" xfId="36025" xr:uid="{00000000-0005-0000-0000-000001680000}"/>
    <cellStyle name="Normal 5 5 7" xfId="6544" xr:uid="{00000000-0005-0000-0000-000002680000}"/>
    <cellStyle name="Normal 5 5 7 2" xfId="13134" xr:uid="{00000000-0005-0000-0000-000003680000}"/>
    <cellStyle name="Normal 5 5 7 2 2" xfId="25879" xr:uid="{00000000-0005-0000-0000-000004680000}"/>
    <cellStyle name="Normal 5 5 7 3" xfId="21287" xr:uid="{00000000-0005-0000-0000-000005680000}"/>
    <cellStyle name="Normal 5 5 8" xfId="12106" xr:uid="{00000000-0005-0000-0000-000006680000}"/>
    <cellStyle name="Normal 5 5 8 2" xfId="24851" xr:uid="{00000000-0005-0000-0000-000007680000}"/>
    <cellStyle name="Normal 5 5 9" xfId="17511" xr:uid="{00000000-0005-0000-0000-000008680000}"/>
    <cellStyle name="Normal 5 6" xfId="1271" xr:uid="{00000000-0005-0000-0000-000009680000}"/>
    <cellStyle name="Normal 5 6 10" xfId="17512" xr:uid="{00000000-0005-0000-0000-00000A680000}"/>
    <cellStyle name="Normal 5 6 11" xfId="30880" xr:uid="{00000000-0005-0000-0000-00000B680000}"/>
    <cellStyle name="Normal 5 6 12" xfId="34357" xr:uid="{00000000-0005-0000-0000-00000C680000}"/>
    <cellStyle name="Normal 5 6 13" xfId="2971" xr:uid="{00000000-0005-0000-0000-00000D680000}"/>
    <cellStyle name="Normal 5 6 14" xfId="37822" xr:uid="{00000000-0005-0000-0000-00000E680000}"/>
    <cellStyle name="Normal 5 6 2" xfId="1985" xr:uid="{00000000-0005-0000-0000-00000F680000}"/>
    <cellStyle name="Normal 5 6 2 10" xfId="35132" xr:uid="{00000000-0005-0000-0000-000010680000}"/>
    <cellStyle name="Normal 5 6 2 11" xfId="3151" xr:uid="{00000000-0005-0000-0000-000011680000}"/>
    <cellStyle name="Normal 5 6 2 2" xfId="7843" xr:uid="{00000000-0005-0000-0000-000012680000}"/>
    <cellStyle name="Normal 5 6 2 2 2" xfId="14338" xr:uid="{00000000-0005-0000-0000-000013680000}"/>
    <cellStyle name="Normal 5 6 2 2 2 2" xfId="20480" xr:uid="{00000000-0005-0000-0000-000014680000}"/>
    <cellStyle name="Normal 5 6 2 2 2 3" xfId="33733" xr:uid="{00000000-0005-0000-0000-000015680000}"/>
    <cellStyle name="Normal 5 6 2 2 2 4" xfId="36520" xr:uid="{00000000-0005-0000-0000-000016680000}"/>
    <cellStyle name="Normal 5 6 2 2 3" xfId="20181" xr:uid="{00000000-0005-0000-0000-000017680000}"/>
    <cellStyle name="Normal 5 6 2 2 3 2" xfId="33438" xr:uid="{00000000-0005-0000-0000-000018680000}"/>
    <cellStyle name="Normal 5 6 2 2 3 3" xfId="36226" xr:uid="{00000000-0005-0000-0000-000019680000}"/>
    <cellStyle name="Normal 5 6 2 2 4" xfId="19895" xr:uid="{00000000-0005-0000-0000-00001A680000}"/>
    <cellStyle name="Normal 5 6 2 2 5" xfId="33049" xr:uid="{00000000-0005-0000-0000-00001B680000}"/>
    <cellStyle name="Normal 5 6 2 2 6" xfId="35977" xr:uid="{00000000-0005-0000-0000-00001C680000}"/>
    <cellStyle name="Normal 5 6 2 3" xfId="8765" xr:uid="{00000000-0005-0000-0000-00001D680000}"/>
    <cellStyle name="Normal 5 6 2 3 2" xfId="15180" xr:uid="{00000000-0005-0000-0000-00001E680000}"/>
    <cellStyle name="Normal 5 6 2 3 2 2" xfId="27841" xr:uid="{00000000-0005-0000-0000-00001F680000}"/>
    <cellStyle name="Normal 5 6 2 3 3" xfId="20333" xr:uid="{00000000-0005-0000-0000-000020680000}"/>
    <cellStyle name="Normal 5 6 2 3 4" xfId="33587" xr:uid="{00000000-0005-0000-0000-000021680000}"/>
    <cellStyle name="Normal 5 6 2 3 5" xfId="36374" xr:uid="{00000000-0005-0000-0000-000022680000}"/>
    <cellStyle name="Normal 5 6 2 4" xfId="10724" xr:uid="{00000000-0005-0000-0000-000023680000}"/>
    <cellStyle name="Normal 5 6 2 4 2" xfId="16269" xr:uid="{00000000-0005-0000-0000-000024680000}"/>
    <cellStyle name="Normal 5 6 2 4 2 2" xfId="28856" xr:uid="{00000000-0005-0000-0000-000025680000}"/>
    <cellStyle name="Normal 5 6 2 4 3" xfId="20025" xr:uid="{00000000-0005-0000-0000-000026680000}"/>
    <cellStyle name="Normal 5 6 2 4 4" xfId="33289" xr:uid="{00000000-0005-0000-0000-000027680000}"/>
    <cellStyle name="Normal 5 6 2 4 5" xfId="36081" xr:uid="{00000000-0005-0000-0000-000028680000}"/>
    <cellStyle name="Normal 5 6 2 5" xfId="10521" xr:uid="{00000000-0005-0000-0000-000029680000}"/>
    <cellStyle name="Normal 5 6 2 5 2" xfId="16173" xr:uid="{00000000-0005-0000-0000-00002A680000}"/>
    <cellStyle name="Normal 5 6 2 5 2 2" xfId="28795" xr:uid="{00000000-0005-0000-0000-00002B680000}"/>
    <cellStyle name="Normal 5 6 2 5 3" xfId="23746" xr:uid="{00000000-0005-0000-0000-00002C680000}"/>
    <cellStyle name="Normal 5 6 2 6" xfId="6622" xr:uid="{00000000-0005-0000-0000-00002D680000}"/>
    <cellStyle name="Normal 5 6 2 6 2" xfId="13210" xr:uid="{00000000-0005-0000-0000-00002E680000}"/>
    <cellStyle name="Normal 5 6 2 6 2 2" xfId="25954" xr:uid="{00000000-0005-0000-0000-00002F680000}"/>
    <cellStyle name="Normal 5 6 2 6 3" xfId="21362" xr:uid="{00000000-0005-0000-0000-000030680000}"/>
    <cellStyle name="Normal 5 6 2 7" xfId="12142" xr:uid="{00000000-0005-0000-0000-000031680000}"/>
    <cellStyle name="Normal 5 6 2 7 2" xfId="24887" xr:uid="{00000000-0005-0000-0000-000032680000}"/>
    <cellStyle name="Normal 5 6 2 8" xfId="18845" xr:uid="{00000000-0005-0000-0000-000033680000}"/>
    <cellStyle name="Normal 5 6 2 9" xfId="32066" xr:uid="{00000000-0005-0000-0000-000034680000}"/>
    <cellStyle name="Normal 5 6 3" xfId="1984" xr:uid="{00000000-0005-0000-0000-000035680000}"/>
    <cellStyle name="Normal 5 6 3 2" xfId="20426" xr:uid="{00000000-0005-0000-0000-000036680000}"/>
    <cellStyle name="Normal 5 6 3 2 2" xfId="33679" xr:uid="{00000000-0005-0000-0000-000037680000}"/>
    <cellStyle name="Normal 5 6 3 2 3" xfId="36466" xr:uid="{00000000-0005-0000-0000-000038680000}"/>
    <cellStyle name="Normal 5 6 3 3" xfId="20127" xr:uid="{00000000-0005-0000-0000-000039680000}"/>
    <cellStyle name="Normal 5 6 3 3 2" xfId="33384" xr:uid="{00000000-0005-0000-0000-00003A680000}"/>
    <cellStyle name="Normal 5 6 3 3 3" xfId="36172" xr:uid="{00000000-0005-0000-0000-00003B680000}"/>
    <cellStyle name="Normal 5 6 3 4" xfId="5553" xr:uid="{00000000-0005-0000-0000-00003C680000}"/>
    <cellStyle name="Normal 5 6 4" xfId="7821" xr:uid="{00000000-0005-0000-0000-00003D680000}"/>
    <cellStyle name="Normal 5 6 4 2" xfId="14316" xr:uid="{00000000-0005-0000-0000-00003E680000}"/>
    <cellStyle name="Normal 5 6 4 2 2" xfId="20279" xr:uid="{00000000-0005-0000-0000-00003F680000}"/>
    <cellStyle name="Normal 5 6 4 2 3" xfId="33533" xr:uid="{00000000-0005-0000-0000-000040680000}"/>
    <cellStyle name="Normal 5 6 4 2 4" xfId="36320" xr:uid="{00000000-0005-0000-0000-000041680000}"/>
    <cellStyle name="Normal 5 6 4 3" xfId="19099" xr:uid="{00000000-0005-0000-0000-000042680000}"/>
    <cellStyle name="Normal 5 6 4 4" xfId="32221" xr:uid="{00000000-0005-0000-0000-000043680000}"/>
    <cellStyle name="Normal 5 6 4 5" xfId="35240" xr:uid="{00000000-0005-0000-0000-000044680000}"/>
    <cellStyle name="Normal 5 6 5" xfId="8698" xr:uid="{00000000-0005-0000-0000-000045680000}"/>
    <cellStyle name="Normal 5 6 5 2" xfId="15156" xr:uid="{00000000-0005-0000-0000-000046680000}"/>
    <cellStyle name="Normal 5 6 5 2 2" xfId="27822" xr:uid="{00000000-0005-0000-0000-000047680000}"/>
    <cellStyle name="Normal 5 6 5 3" xfId="18981" xr:uid="{00000000-0005-0000-0000-000048680000}"/>
    <cellStyle name="Normal 5 6 5 4" xfId="32161" xr:uid="{00000000-0005-0000-0000-000049680000}"/>
    <cellStyle name="Normal 5 6 5 5" xfId="35181" xr:uid="{00000000-0005-0000-0000-00004A680000}"/>
    <cellStyle name="Normal 5 6 6" xfId="10569" xr:uid="{00000000-0005-0000-0000-00004B680000}"/>
    <cellStyle name="Normal 5 6 6 2" xfId="16184" xr:uid="{00000000-0005-0000-0000-00004C680000}"/>
    <cellStyle name="Normal 5 6 6 2 2" xfId="28806" xr:uid="{00000000-0005-0000-0000-00004D680000}"/>
    <cellStyle name="Normal 5 6 6 3" xfId="19964" xr:uid="{00000000-0005-0000-0000-00004E680000}"/>
    <cellStyle name="Normal 5 6 6 4" xfId="33189" xr:uid="{00000000-0005-0000-0000-00004F680000}"/>
    <cellStyle name="Normal 5 6 6 5" xfId="36026" xr:uid="{00000000-0005-0000-0000-000050680000}"/>
    <cellStyle name="Normal 5 6 7" xfId="10847" xr:uid="{00000000-0005-0000-0000-000051680000}"/>
    <cellStyle name="Normal 5 6 7 2" xfId="16357" xr:uid="{00000000-0005-0000-0000-000052680000}"/>
    <cellStyle name="Normal 5 6 7 2 2" xfId="28899" xr:uid="{00000000-0005-0000-0000-000053680000}"/>
    <cellStyle name="Normal 5 6 7 3" xfId="23817" xr:uid="{00000000-0005-0000-0000-000054680000}"/>
    <cellStyle name="Normal 5 6 8" xfId="6545" xr:uid="{00000000-0005-0000-0000-000055680000}"/>
    <cellStyle name="Normal 5 6 8 2" xfId="13135" xr:uid="{00000000-0005-0000-0000-000056680000}"/>
    <cellStyle name="Normal 5 6 8 2 2" xfId="25880" xr:uid="{00000000-0005-0000-0000-000057680000}"/>
    <cellStyle name="Normal 5 6 8 3" xfId="21288" xr:uid="{00000000-0005-0000-0000-000058680000}"/>
    <cellStyle name="Normal 5 6 9" xfId="12107" xr:uid="{00000000-0005-0000-0000-000059680000}"/>
    <cellStyle name="Normal 5 6 9 2" xfId="24852" xr:uid="{00000000-0005-0000-0000-00005A680000}"/>
    <cellStyle name="Normal 5 7" xfId="1986" xr:uid="{00000000-0005-0000-0000-00005B680000}"/>
    <cellStyle name="Normal 5 7 10" xfId="34355" xr:uid="{00000000-0005-0000-0000-00005C680000}"/>
    <cellStyle name="Normal 5 7 11" xfId="2965" xr:uid="{00000000-0005-0000-0000-00005D680000}"/>
    <cellStyle name="Normal 5 7 12" xfId="37423" xr:uid="{00000000-0005-0000-0000-00005E680000}"/>
    <cellStyle name="Normal 5 7 2" xfId="5554" xr:uid="{00000000-0005-0000-0000-00005F680000}"/>
    <cellStyle name="Normal 5 7 2 2" xfId="10722" xr:uid="{00000000-0005-0000-0000-000060680000}"/>
    <cellStyle name="Normal 5 7 2 2 2" xfId="16267" xr:uid="{00000000-0005-0000-0000-000061680000}"/>
    <cellStyle name="Normal 5 7 2 2 2 2" xfId="20478" xr:uid="{00000000-0005-0000-0000-000062680000}"/>
    <cellStyle name="Normal 5 7 2 2 2 3" xfId="33731" xr:uid="{00000000-0005-0000-0000-000063680000}"/>
    <cellStyle name="Normal 5 7 2 2 2 4" xfId="36518" xr:uid="{00000000-0005-0000-0000-000064680000}"/>
    <cellStyle name="Normal 5 7 2 2 3" xfId="20179" xr:uid="{00000000-0005-0000-0000-000065680000}"/>
    <cellStyle name="Normal 5 7 2 2 3 2" xfId="33436" xr:uid="{00000000-0005-0000-0000-000066680000}"/>
    <cellStyle name="Normal 5 7 2 2 3 3" xfId="36224" xr:uid="{00000000-0005-0000-0000-000067680000}"/>
    <cellStyle name="Normal 5 7 2 2 4" xfId="19893" xr:uid="{00000000-0005-0000-0000-000068680000}"/>
    <cellStyle name="Normal 5 7 2 2 5" xfId="33047" xr:uid="{00000000-0005-0000-0000-000069680000}"/>
    <cellStyle name="Normal 5 7 2 2 6" xfId="35975" xr:uid="{00000000-0005-0000-0000-00006A680000}"/>
    <cellStyle name="Normal 5 7 2 3" xfId="20331" xr:uid="{00000000-0005-0000-0000-00006B680000}"/>
    <cellStyle name="Normal 5 7 2 3 2" xfId="33585" xr:uid="{00000000-0005-0000-0000-00006C680000}"/>
    <cellStyle name="Normal 5 7 2 3 3" xfId="36372" xr:uid="{00000000-0005-0000-0000-00006D680000}"/>
    <cellStyle name="Normal 5 7 2 4" xfId="20023" xr:uid="{00000000-0005-0000-0000-00006E680000}"/>
    <cellStyle name="Normal 5 7 2 4 2" xfId="33287" xr:uid="{00000000-0005-0000-0000-00006F680000}"/>
    <cellStyle name="Normal 5 7 2 4 3" xfId="36079" xr:uid="{00000000-0005-0000-0000-000070680000}"/>
    <cellStyle name="Normal 5 7 2 5" xfId="18840" xr:uid="{00000000-0005-0000-0000-000071680000}"/>
    <cellStyle name="Normal 5 7 2 6" xfId="32064" xr:uid="{00000000-0005-0000-0000-000072680000}"/>
    <cellStyle name="Normal 5 7 2 7" xfId="35130" xr:uid="{00000000-0005-0000-0000-000073680000}"/>
    <cellStyle name="Normal 5 7 3" xfId="7819" xr:uid="{00000000-0005-0000-0000-000074680000}"/>
    <cellStyle name="Normal 5 7 3 2" xfId="14314" xr:uid="{00000000-0005-0000-0000-000075680000}"/>
    <cellStyle name="Normal 5 7 3 2 2" xfId="20424" xr:uid="{00000000-0005-0000-0000-000076680000}"/>
    <cellStyle name="Normal 5 7 3 2 3" xfId="33677" xr:uid="{00000000-0005-0000-0000-000077680000}"/>
    <cellStyle name="Normal 5 7 3 2 4" xfId="36464" xr:uid="{00000000-0005-0000-0000-000078680000}"/>
    <cellStyle name="Normal 5 7 3 3" xfId="20125" xr:uid="{00000000-0005-0000-0000-000079680000}"/>
    <cellStyle name="Normal 5 7 3 3 2" xfId="33382" xr:uid="{00000000-0005-0000-0000-00007A680000}"/>
    <cellStyle name="Normal 5 7 3 3 3" xfId="36170" xr:uid="{00000000-0005-0000-0000-00007B680000}"/>
    <cellStyle name="Normal 5 7 3 4" xfId="18316" xr:uid="{00000000-0005-0000-0000-00007C680000}"/>
    <cellStyle name="Normal 5 7 4" xfId="8696" xr:uid="{00000000-0005-0000-0000-00007D680000}"/>
    <cellStyle name="Normal 5 7 4 2" xfId="15154" xr:uid="{00000000-0005-0000-0000-00007E680000}"/>
    <cellStyle name="Normal 5 7 4 2 2" xfId="20277" xr:uid="{00000000-0005-0000-0000-00007F680000}"/>
    <cellStyle name="Normal 5 7 4 2 3" xfId="33531" xr:uid="{00000000-0005-0000-0000-000080680000}"/>
    <cellStyle name="Normal 5 7 4 2 4" xfId="36318" xr:uid="{00000000-0005-0000-0000-000081680000}"/>
    <cellStyle name="Normal 5 7 4 3" xfId="19097" xr:uid="{00000000-0005-0000-0000-000082680000}"/>
    <cellStyle name="Normal 5 7 4 4" xfId="32219" xr:uid="{00000000-0005-0000-0000-000083680000}"/>
    <cellStyle name="Normal 5 7 4 5" xfId="35238" xr:uid="{00000000-0005-0000-0000-000084680000}"/>
    <cellStyle name="Normal 5 7 5" xfId="10564" xr:uid="{00000000-0005-0000-0000-000085680000}"/>
    <cellStyle name="Normal 5 7 5 2" xfId="16182" xr:uid="{00000000-0005-0000-0000-000086680000}"/>
    <cellStyle name="Normal 5 7 5 2 2" xfId="28804" xr:uid="{00000000-0005-0000-0000-000087680000}"/>
    <cellStyle name="Normal 5 7 5 3" xfId="18979" xr:uid="{00000000-0005-0000-0000-000088680000}"/>
    <cellStyle name="Normal 5 7 5 4" xfId="32159" xr:uid="{00000000-0005-0000-0000-000089680000}"/>
    <cellStyle name="Normal 5 7 5 5" xfId="35179" xr:uid="{00000000-0005-0000-0000-00008A680000}"/>
    <cellStyle name="Normal 5 7 6" xfId="6541" xr:uid="{00000000-0005-0000-0000-00008B680000}"/>
    <cellStyle name="Normal 5 7 6 2" xfId="13132" xr:uid="{00000000-0005-0000-0000-00008C680000}"/>
    <cellStyle name="Normal 5 7 6 2 2" xfId="25877" xr:uid="{00000000-0005-0000-0000-00008D680000}"/>
    <cellStyle name="Normal 5 7 6 3" xfId="19962" xr:uid="{00000000-0005-0000-0000-00008E680000}"/>
    <cellStyle name="Normal 5 7 6 4" xfId="33187" xr:uid="{00000000-0005-0000-0000-00008F680000}"/>
    <cellStyle name="Normal 5 7 6 5" xfId="36024" xr:uid="{00000000-0005-0000-0000-000090680000}"/>
    <cellStyle name="Normal 5 7 7" xfId="12105" xr:uid="{00000000-0005-0000-0000-000091680000}"/>
    <cellStyle name="Normal 5 7 7 2" xfId="24850" xr:uid="{00000000-0005-0000-0000-000092680000}"/>
    <cellStyle name="Normal 5 7 8" xfId="17510" xr:uid="{00000000-0005-0000-0000-000093680000}"/>
    <cellStyle name="Normal 5 7 9" xfId="30878" xr:uid="{00000000-0005-0000-0000-000094680000}"/>
    <cellStyle name="Normal 5 8" xfId="1987" xr:uid="{00000000-0005-0000-0000-000095680000}"/>
    <cellStyle name="Normal 5 8 2" xfId="5555" xr:uid="{00000000-0005-0000-0000-000096680000}"/>
    <cellStyle name="Normal 5 8 2 2" xfId="20063" xr:uid="{00000000-0005-0000-0000-000097680000}"/>
    <cellStyle name="Normal 5 8 3" xfId="10767" xr:uid="{00000000-0005-0000-0000-000098680000}"/>
    <cellStyle name="Normal 5 8 4" xfId="10623" xr:uid="{00000000-0005-0000-0000-000099680000}"/>
    <cellStyle name="Normal 5 8 5" xfId="3118" xr:uid="{00000000-0005-0000-0000-00009A680000}"/>
    <cellStyle name="Normal 5 9" xfId="3149" xr:uid="{00000000-0005-0000-0000-00009B680000}"/>
    <cellStyle name="Normal 5 9 2" xfId="5556" xr:uid="{00000000-0005-0000-0000-00009C680000}"/>
    <cellStyle name="Normal 5 9 3" xfId="7841" xr:uid="{00000000-0005-0000-0000-00009D680000}"/>
    <cellStyle name="Normal 5 9 3 2" xfId="14336" xr:uid="{00000000-0005-0000-0000-00009E680000}"/>
    <cellStyle name="Normal 5 9 3 2 2" xfId="27032" xr:uid="{00000000-0005-0000-0000-00009F680000}"/>
    <cellStyle name="Normal 5 9 3 3" xfId="22523" xr:uid="{00000000-0005-0000-0000-0000A0680000}"/>
    <cellStyle name="Normal 5 9 4" xfId="8763" xr:uid="{00000000-0005-0000-0000-0000A1680000}"/>
    <cellStyle name="Normal 5 9 4 2" xfId="15178" xr:uid="{00000000-0005-0000-0000-0000A2680000}"/>
    <cellStyle name="Normal 5 9 4 2 2" xfId="27839" xr:uid="{00000000-0005-0000-0000-0000A3680000}"/>
    <cellStyle name="Normal 5 9 4 3" xfId="22812" xr:uid="{00000000-0005-0000-0000-0000A4680000}"/>
    <cellStyle name="Normal 5 9 5" xfId="6620" xr:uid="{00000000-0005-0000-0000-0000A5680000}"/>
    <cellStyle name="Normal 5 9 5 2" xfId="13208" xr:uid="{00000000-0005-0000-0000-0000A6680000}"/>
    <cellStyle name="Normal 5 9 5 2 2" xfId="25952" xr:uid="{00000000-0005-0000-0000-0000A7680000}"/>
    <cellStyle name="Normal 5 9 5 3" xfId="21360" xr:uid="{00000000-0005-0000-0000-0000A8680000}"/>
    <cellStyle name="Normal 5 9 6" xfId="12140" xr:uid="{00000000-0005-0000-0000-0000A9680000}"/>
    <cellStyle name="Normal 5 9 6 2" xfId="24885" xr:uid="{00000000-0005-0000-0000-0000AA680000}"/>
    <cellStyle name="Normal 5 9 7" xfId="21012" xr:uid="{00000000-0005-0000-0000-0000AB680000}"/>
    <cellStyle name="Normal 5_Bul09.07.xls1" xfId="1053" xr:uid="{00000000-0005-0000-0000-0000AC680000}"/>
    <cellStyle name="Normal 50" xfId="335" xr:uid="{00000000-0005-0000-0000-0000AD680000}"/>
    <cellStyle name="Normal 50 2" xfId="1988" xr:uid="{00000000-0005-0000-0000-0000AE680000}"/>
    <cellStyle name="Normal 50 2 2" xfId="8566" xr:uid="{00000000-0005-0000-0000-0000AF680000}"/>
    <cellStyle name="Normal 50 2 2 2" xfId="15052" xr:uid="{00000000-0005-0000-0000-0000B0680000}"/>
    <cellStyle name="Normal 50 2 2 2 2" xfId="27723" xr:uid="{00000000-0005-0000-0000-0000B1680000}"/>
    <cellStyle name="Normal 50 2 2 3" xfId="22640" xr:uid="{00000000-0005-0000-0000-0000B2680000}"/>
    <cellStyle name="Normal 50 2 3" xfId="9523" xr:uid="{00000000-0005-0000-0000-0000B3680000}"/>
    <cellStyle name="Normal 50 2 3 2" xfId="15893" xr:uid="{00000000-0005-0000-0000-0000B4680000}"/>
    <cellStyle name="Normal 50 2 3 2 2" xfId="28534" xr:uid="{00000000-0005-0000-0000-0000B5680000}"/>
    <cellStyle name="Normal 50 2 3 3" xfId="23509" xr:uid="{00000000-0005-0000-0000-0000B6680000}"/>
    <cellStyle name="Normal 50 2 4" xfId="10570" xr:uid="{00000000-0005-0000-0000-0000B7680000}"/>
    <cellStyle name="Normal 50 2 5" xfId="7666" xr:uid="{00000000-0005-0000-0000-0000B8680000}"/>
    <cellStyle name="Normal 50 2 5 2" xfId="14169" xr:uid="{00000000-0005-0000-0000-0000B9680000}"/>
    <cellStyle name="Normal 50 2 5 2 2" xfId="26897" xr:uid="{00000000-0005-0000-0000-0000BA680000}"/>
    <cellStyle name="Normal 50 2 5 3" xfId="22390" xr:uid="{00000000-0005-0000-0000-0000BB680000}"/>
    <cellStyle name="Normal 50 2 6" xfId="12972" xr:uid="{00000000-0005-0000-0000-0000BC680000}"/>
    <cellStyle name="Normal 50 2 6 2" xfId="25718" xr:uid="{00000000-0005-0000-0000-0000BD680000}"/>
    <cellStyle name="Normal 50 2 7" xfId="21098" xr:uid="{00000000-0005-0000-0000-0000BE680000}"/>
    <cellStyle name="Normal 50 2 8" xfId="6064" xr:uid="{00000000-0005-0000-0000-0000BF680000}"/>
    <cellStyle name="Normal 50 3" xfId="9790" xr:uid="{00000000-0005-0000-0000-0000C0680000}"/>
    <cellStyle name="Normal 50 4" xfId="11275" xr:uid="{00000000-0005-0000-0000-0000C1680000}"/>
    <cellStyle name="Normal 50 5" xfId="2972" xr:uid="{00000000-0005-0000-0000-0000C2680000}"/>
    <cellStyle name="Normal 51" xfId="336" xr:uid="{00000000-0005-0000-0000-0000C3680000}"/>
    <cellStyle name="Normal 51 2" xfId="1989" xr:uid="{00000000-0005-0000-0000-0000C4680000}"/>
    <cellStyle name="Normal 51 2 2" xfId="10571" xr:uid="{00000000-0005-0000-0000-0000C5680000}"/>
    <cellStyle name="Normal 51 2 3" xfId="6073" xr:uid="{00000000-0005-0000-0000-0000C6680000}"/>
    <cellStyle name="Normal 51 3" xfId="9791" xr:uid="{00000000-0005-0000-0000-0000C7680000}"/>
    <cellStyle name="Normal 51 4" xfId="10512" xr:uid="{00000000-0005-0000-0000-0000C8680000}"/>
    <cellStyle name="Normal 51 5" xfId="2973" xr:uid="{00000000-0005-0000-0000-0000C9680000}"/>
    <cellStyle name="Normal 51 6" xfId="37312" xr:uid="{00000000-0005-0000-0000-0000CA680000}"/>
    <cellStyle name="Normal 52" xfId="337" xr:uid="{00000000-0005-0000-0000-0000CB680000}"/>
    <cellStyle name="Normal 52 2" xfId="1991" xr:uid="{00000000-0005-0000-0000-0000CC680000}"/>
    <cellStyle name="Normal 52 2 2" xfId="8578" xr:uid="{00000000-0005-0000-0000-0000CD680000}"/>
    <cellStyle name="Normal 52 2 2 2" xfId="15063" xr:uid="{00000000-0005-0000-0000-0000CE680000}"/>
    <cellStyle name="Normal 52 2 2 2 2" xfId="27734" xr:uid="{00000000-0005-0000-0000-0000CF680000}"/>
    <cellStyle name="Normal 52 2 2 3" xfId="22651" xr:uid="{00000000-0005-0000-0000-0000D0680000}"/>
    <cellStyle name="Normal 52 2 3" xfId="9545" xr:uid="{00000000-0005-0000-0000-0000D1680000}"/>
    <cellStyle name="Normal 52 2 3 2" xfId="15904" xr:uid="{00000000-0005-0000-0000-0000D2680000}"/>
    <cellStyle name="Normal 52 2 3 2 2" xfId="28545" xr:uid="{00000000-0005-0000-0000-0000D3680000}"/>
    <cellStyle name="Normal 52 2 3 3" xfId="23529" xr:uid="{00000000-0005-0000-0000-0000D4680000}"/>
    <cellStyle name="Normal 52 2 4" xfId="10572" xr:uid="{00000000-0005-0000-0000-0000D5680000}"/>
    <cellStyle name="Normal 52 2 5" xfId="10981" xr:uid="{00000000-0005-0000-0000-0000D6680000}"/>
    <cellStyle name="Normal 52 2 5 2" xfId="16438" xr:uid="{00000000-0005-0000-0000-0000D7680000}"/>
    <cellStyle name="Normal 52 2 5 2 2" xfId="28979" xr:uid="{00000000-0005-0000-0000-0000D8680000}"/>
    <cellStyle name="Normal 52 2 5 3" xfId="23889" xr:uid="{00000000-0005-0000-0000-0000D9680000}"/>
    <cellStyle name="Normal 52 2 6" xfId="7706" xr:uid="{00000000-0005-0000-0000-0000DA680000}"/>
    <cellStyle name="Normal 52 2 6 2" xfId="14204" xr:uid="{00000000-0005-0000-0000-0000DB680000}"/>
    <cellStyle name="Normal 52 2 6 2 2" xfId="26930" xr:uid="{00000000-0005-0000-0000-0000DC680000}"/>
    <cellStyle name="Normal 52 2 6 3" xfId="22426" xr:uid="{00000000-0005-0000-0000-0000DD680000}"/>
    <cellStyle name="Normal 52 2 7" xfId="12994" xr:uid="{00000000-0005-0000-0000-0000DE680000}"/>
    <cellStyle name="Normal 52 2 7 2" xfId="25740" xr:uid="{00000000-0005-0000-0000-0000DF680000}"/>
    <cellStyle name="Normal 52 2 8" xfId="21119" xr:uid="{00000000-0005-0000-0000-0000E0680000}"/>
    <cellStyle name="Normal 52 2 9" xfId="6336" xr:uid="{00000000-0005-0000-0000-0000E1680000}"/>
    <cellStyle name="Normal 52 3" xfId="1990" xr:uid="{00000000-0005-0000-0000-0000E2680000}"/>
    <cellStyle name="Normal 52 3 2" xfId="9792" xr:uid="{00000000-0005-0000-0000-0000E3680000}"/>
    <cellStyle name="Normal 52 4" xfId="10960" xr:uid="{00000000-0005-0000-0000-0000E4680000}"/>
    <cellStyle name="Normal 52 4 2" xfId="16429" xr:uid="{00000000-0005-0000-0000-0000E5680000}"/>
    <cellStyle name="Normal 52 4 2 2" xfId="28971" xr:uid="{00000000-0005-0000-0000-0000E6680000}"/>
    <cellStyle name="Normal 52 4 3" xfId="23882" xr:uid="{00000000-0005-0000-0000-0000E7680000}"/>
    <cellStyle name="Normal 52 5" xfId="2974" xr:uid="{00000000-0005-0000-0000-0000E8680000}"/>
    <cellStyle name="Normal 53" xfId="338" xr:uid="{00000000-0005-0000-0000-0000E9680000}"/>
    <cellStyle name="Normal 53 2" xfId="1992" xr:uid="{00000000-0005-0000-0000-0000EA680000}"/>
    <cellStyle name="Normal 53 2 2" xfId="8588" xr:uid="{00000000-0005-0000-0000-0000EB680000}"/>
    <cellStyle name="Normal 53 2 2 2" xfId="15073" xr:uid="{00000000-0005-0000-0000-0000EC680000}"/>
    <cellStyle name="Normal 53 2 2 2 2" xfId="27744" xr:uid="{00000000-0005-0000-0000-0000ED680000}"/>
    <cellStyle name="Normal 53 2 2 3" xfId="22661" xr:uid="{00000000-0005-0000-0000-0000EE680000}"/>
    <cellStyle name="Normal 53 2 3" xfId="9555" xr:uid="{00000000-0005-0000-0000-0000EF680000}"/>
    <cellStyle name="Normal 53 2 3 2" xfId="15914" xr:uid="{00000000-0005-0000-0000-0000F0680000}"/>
    <cellStyle name="Normal 53 2 3 2 2" xfId="28555" xr:uid="{00000000-0005-0000-0000-0000F1680000}"/>
    <cellStyle name="Normal 53 2 3 3" xfId="23539" xr:uid="{00000000-0005-0000-0000-0000F2680000}"/>
    <cellStyle name="Normal 53 2 4" xfId="10573" xr:uid="{00000000-0005-0000-0000-0000F3680000}"/>
    <cellStyle name="Normal 53 2 5" xfId="7716" xr:uid="{00000000-0005-0000-0000-0000F4680000}"/>
    <cellStyle name="Normal 53 2 5 2" xfId="14214" xr:uid="{00000000-0005-0000-0000-0000F5680000}"/>
    <cellStyle name="Normal 53 2 5 2 2" xfId="26940" xr:uid="{00000000-0005-0000-0000-0000F6680000}"/>
    <cellStyle name="Normal 53 2 5 3" xfId="22436" xr:uid="{00000000-0005-0000-0000-0000F7680000}"/>
    <cellStyle name="Normal 53 2 6" xfId="13004" xr:uid="{00000000-0005-0000-0000-0000F8680000}"/>
    <cellStyle name="Normal 53 2 6 2" xfId="25750" xr:uid="{00000000-0005-0000-0000-0000F9680000}"/>
    <cellStyle name="Normal 53 2 7" xfId="21129" xr:uid="{00000000-0005-0000-0000-0000FA680000}"/>
    <cellStyle name="Normal 53 2 8" xfId="6346" xr:uid="{00000000-0005-0000-0000-0000FB680000}"/>
    <cellStyle name="Normal 53 3" xfId="9793" xr:uid="{00000000-0005-0000-0000-0000FC680000}"/>
    <cellStyle name="Normal 53 4" xfId="11184" xr:uid="{00000000-0005-0000-0000-0000FD680000}"/>
    <cellStyle name="Normal 53 5" xfId="2975" xr:uid="{00000000-0005-0000-0000-0000FE680000}"/>
    <cellStyle name="Normal 54" xfId="339" xr:uid="{00000000-0005-0000-0000-0000FF680000}"/>
    <cellStyle name="Normal 54 2" xfId="1993" xr:uid="{00000000-0005-0000-0000-000000690000}"/>
    <cellStyle name="Normal 54 2 2" xfId="8590" xr:uid="{00000000-0005-0000-0000-000001690000}"/>
    <cellStyle name="Normal 54 2 2 2" xfId="15075" xr:uid="{00000000-0005-0000-0000-000002690000}"/>
    <cellStyle name="Normal 54 2 2 2 2" xfId="27746" xr:uid="{00000000-0005-0000-0000-000003690000}"/>
    <cellStyle name="Normal 54 2 2 3" xfId="22663" xr:uid="{00000000-0005-0000-0000-000004690000}"/>
    <cellStyle name="Normal 54 2 3" xfId="9557" xr:uid="{00000000-0005-0000-0000-000005690000}"/>
    <cellStyle name="Normal 54 2 3 2" xfId="15916" xr:uid="{00000000-0005-0000-0000-000006690000}"/>
    <cellStyle name="Normal 54 2 3 2 2" xfId="28557" xr:uid="{00000000-0005-0000-0000-000007690000}"/>
    <cellStyle name="Normal 54 2 3 3" xfId="23541" xr:uid="{00000000-0005-0000-0000-000008690000}"/>
    <cellStyle name="Normal 54 2 4" xfId="10574" xr:uid="{00000000-0005-0000-0000-000009690000}"/>
    <cellStyle name="Normal 54 2 5" xfId="7718" xr:uid="{00000000-0005-0000-0000-00000A690000}"/>
    <cellStyle name="Normal 54 2 5 2" xfId="14216" xr:uid="{00000000-0005-0000-0000-00000B690000}"/>
    <cellStyle name="Normal 54 2 5 2 2" xfId="26942" xr:uid="{00000000-0005-0000-0000-00000C690000}"/>
    <cellStyle name="Normal 54 2 5 3" xfId="22438" xr:uid="{00000000-0005-0000-0000-00000D690000}"/>
    <cellStyle name="Normal 54 2 6" xfId="13006" xr:uid="{00000000-0005-0000-0000-00000E690000}"/>
    <cellStyle name="Normal 54 2 6 2" xfId="25752" xr:uid="{00000000-0005-0000-0000-00000F690000}"/>
    <cellStyle name="Normal 54 2 7" xfId="21131" xr:uid="{00000000-0005-0000-0000-000010690000}"/>
    <cellStyle name="Normal 54 2 8" xfId="6349" xr:uid="{00000000-0005-0000-0000-000011690000}"/>
    <cellStyle name="Normal 54 3" xfId="9794" xr:uid="{00000000-0005-0000-0000-000012690000}"/>
    <cellStyle name="Normal 54 4" xfId="11127" xr:uid="{00000000-0005-0000-0000-000013690000}"/>
    <cellStyle name="Normal 54 5" xfId="2976" xr:uid="{00000000-0005-0000-0000-000014690000}"/>
    <cellStyle name="Normal 55" xfId="340" xr:uid="{00000000-0005-0000-0000-000015690000}"/>
    <cellStyle name="Normal 55 2" xfId="1994" xr:uid="{00000000-0005-0000-0000-000016690000}"/>
    <cellStyle name="Normal 55 2 2" xfId="8596" xr:uid="{00000000-0005-0000-0000-000017690000}"/>
    <cellStyle name="Normal 55 2 2 2" xfId="15081" xr:uid="{00000000-0005-0000-0000-000018690000}"/>
    <cellStyle name="Normal 55 2 2 2 2" xfId="27752" xr:uid="{00000000-0005-0000-0000-000019690000}"/>
    <cellStyle name="Normal 55 2 2 3" xfId="22669" xr:uid="{00000000-0005-0000-0000-00001A690000}"/>
    <cellStyle name="Normal 55 2 3" xfId="9563" xr:uid="{00000000-0005-0000-0000-00001B690000}"/>
    <cellStyle name="Normal 55 2 3 2" xfId="15922" xr:uid="{00000000-0005-0000-0000-00001C690000}"/>
    <cellStyle name="Normal 55 2 3 2 2" xfId="28563" xr:uid="{00000000-0005-0000-0000-00001D690000}"/>
    <cellStyle name="Normal 55 2 3 3" xfId="23547" xr:uid="{00000000-0005-0000-0000-00001E690000}"/>
    <cellStyle name="Normal 55 2 4" xfId="10575" xr:uid="{00000000-0005-0000-0000-00001F690000}"/>
    <cellStyle name="Normal 55 2 5" xfId="7728" xr:uid="{00000000-0005-0000-0000-000020690000}"/>
    <cellStyle name="Normal 55 2 5 2" xfId="14225" xr:uid="{00000000-0005-0000-0000-000021690000}"/>
    <cellStyle name="Normal 55 2 5 2 2" xfId="26951" xr:uid="{00000000-0005-0000-0000-000022690000}"/>
    <cellStyle name="Normal 55 2 5 3" xfId="22448" xr:uid="{00000000-0005-0000-0000-000023690000}"/>
    <cellStyle name="Normal 55 2 6" xfId="13012" xr:uid="{00000000-0005-0000-0000-000024690000}"/>
    <cellStyle name="Normal 55 2 6 2" xfId="25758" xr:uid="{00000000-0005-0000-0000-000025690000}"/>
    <cellStyle name="Normal 55 2 7" xfId="21137" xr:uid="{00000000-0005-0000-0000-000026690000}"/>
    <cellStyle name="Normal 55 2 8" xfId="6367" xr:uid="{00000000-0005-0000-0000-000027690000}"/>
    <cellStyle name="Normal 55 3" xfId="9795" xr:uid="{00000000-0005-0000-0000-000028690000}"/>
    <cellStyle name="Normal 55 4" xfId="10274" xr:uid="{00000000-0005-0000-0000-000029690000}"/>
    <cellStyle name="Normal 55 5" xfId="2977" xr:uid="{00000000-0005-0000-0000-00002A690000}"/>
    <cellStyle name="Normal 56" xfId="341" xr:uid="{00000000-0005-0000-0000-00002B690000}"/>
    <cellStyle name="Normal 56 2" xfId="572" xr:uid="{00000000-0005-0000-0000-00002C690000}"/>
    <cellStyle name="Normal 56 2 2" xfId="8598" xr:uid="{00000000-0005-0000-0000-00002D690000}"/>
    <cellStyle name="Normal 56 2 2 2" xfId="15083" xr:uid="{00000000-0005-0000-0000-00002E690000}"/>
    <cellStyle name="Normal 56 2 2 2 2" xfId="27754" xr:uid="{00000000-0005-0000-0000-00002F690000}"/>
    <cellStyle name="Normal 56 2 2 3" xfId="22671" xr:uid="{00000000-0005-0000-0000-000030690000}"/>
    <cellStyle name="Normal 56 2 3" xfId="9565" xr:uid="{00000000-0005-0000-0000-000031690000}"/>
    <cellStyle name="Normal 56 2 3 2" xfId="15924" xr:uid="{00000000-0005-0000-0000-000032690000}"/>
    <cellStyle name="Normal 56 2 3 2 2" xfId="28565" xr:uid="{00000000-0005-0000-0000-000033690000}"/>
    <cellStyle name="Normal 56 2 3 3" xfId="23549" xr:uid="{00000000-0005-0000-0000-000034690000}"/>
    <cellStyle name="Normal 56 2 4" xfId="10576" xr:uid="{00000000-0005-0000-0000-000035690000}"/>
    <cellStyle name="Normal 56 2 5" xfId="7730" xr:uid="{00000000-0005-0000-0000-000036690000}"/>
    <cellStyle name="Normal 56 2 5 2" xfId="14227" xr:uid="{00000000-0005-0000-0000-000037690000}"/>
    <cellStyle name="Normal 56 2 5 2 2" xfId="26953" xr:uid="{00000000-0005-0000-0000-000038690000}"/>
    <cellStyle name="Normal 56 2 5 3" xfId="22450" xr:uid="{00000000-0005-0000-0000-000039690000}"/>
    <cellStyle name="Normal 56 2 6" xfId="13014" xr:uid="{00000000-0005-0000-0000-00003A690000}"/>
    <cellStyle name="Normal 56 2 6 2" xfId="25760" xr:uid="{00000000-0005-0000-0000-00003B690000}"/>
    <cellStyle name="Normal 56 2 7" xfId="21139" xr:uid="{00000000-0005-0000-0000-00003C690000}"/>
    <cellStyle name="Normal 56 2 8" xfId="6369" xr:uid="{00000000-0005-0000-0000-00003D690000}"/>
    <cellStyle name="Normal 56 3" xfId="1995" xr:uid="{00000000-0005-0000-0000-00003E690000}"/>
    <cellStyle name="Normal 56 3 2" xfId="9796" xr:uid="{00000000-0005-0000-0000-00003F690000}"/>
    <cellStyle name="Normal 56 3 3" xfId="37618" xr:uid="{00000000-0005-0000-0000-000040690000}"/>
    <cellStyle name="Normal 56 4" xfId="10959" xr:uid="{00000000-0005-0000-0000-000041690000}"/>
    <cellStyle name="Normal 56 4 2" xfId="16428" xr:uid="{00000000-0005-0000-0000-000042690000}"/>
    <cellStyle name="Normal 56 4 2 2" xfId="28970" xr:uid="{00000000-0005-0000-0000-000043690000}"/>
    <cellStyle name="Normal 56 4 3" xfId="23881" xr:uid="{00000000-0005-0000-0000-000044690000}"/>
    <cellStyle name="Normal 56 5" xfId="2978" xr:uid="{00000000-0005-0000-0000-000045690000}"/>
    <cellStyle name="Normal 57" xfId="342" xr:uid="{00000000-0005-0000-0000-000046690000}"/>
    <cellStyle name="Normal 57 2" xfId="573" xr:uid="{00000000-0005-0000-0000-000047690000}"/>
    <cellStyle name="Normal 57 2 2" xfId="8597" xr:uid="{00000000-0005-0000-0000-000048690000}"/>
    <cellStyle name="Normal 57 2 2 2" xfId="15082" xr:uid="{00000000-0005-0000-0000-000049690000}"/>
    <cellStyle name="Normal 57 2 2 2 2" xfId="27753" xr:uid="{00000000-0005-0000-0000-00004A690000}"/>
    <cellStyle name="Normal 57 2 2 3" xfId="22670" xr:uid="{00000000-0005-0000-0000-00004B690000}"/>
    <cellStyle name="Normal 57 2 3" xfId="9564" xr:uid="{00000000-0005-0000-0000-00004C690000}"/>
    <cellStyle name="Normal 57 2 3 2" xfId="15923" xr:uid="{00000000-0005-0000-0000-00004D690000}"/>
    <cellStyle name="Normal 57 2 3 2 2" xfId="28564" xr:uid="{00000000-0005-0000-0000-00004E690000}"/>
    <cellStyle name="Normal 57 2 3 3" xfId="23548" xr:uid="{00000000-0005-0000-0000-00004F690000}"/>
    <cellStyle name="Normal 57 2 4" xfId="10577" xr:uid="{00000000-0005-0000-0000-000050690000}"/>
    <cellStyle name="Normal 57 2 5" xfId="7729" xr:uid="{00000000-0005-0000-0000-000051690000}"/>
    <cellStyle name="Normal 57 2 5 2" xfId="14226" xr:uid="{00000000-0005-0000-0000-000052690000}"/>
    <cellStyle name="Normal 57 2 5 2 2" xfId="26952" xr:uid="{00000000-0005-0000-0000-000053690000}"/>
    <cellStyle name="Normal 57 2 5 3" xfId="22449" xr:uid="{00000000-0005-0000-0000-000054690000}"/>
    <cellStyle name="Normal 57 2 6" xfId="13013" xr:uid="{00000000-0005-0000-0000-000055690000}"/>
    <cellStyle name="Normal 57 2 6 2" xfId="25759" xr:uid="{00000000-0005-0000-0000-000056690000}"/>
    <cellStyle name="Normal 57 2 7" xfId="21138" xr:uid="{00000000-0005-0000-0000-000057690000}"/>
    <cellStyle name="Normal 57 2 8" xfId="6368" xr:uid="{00000000-0005-0000-0000-000058690000}"/>
    <cellStyle name="Normal 57 3" xfId="795" xr:uid="{00000000-0005-0000-0000-000059690000}"/>
    <cellStyle name="Normal 57 4" xfId="10493" xr:uid="{00000000-0005-0000-0000-00005A690000}"/>
    <cellStyle name="Normal 57 4 2" xfId="37619" xr:uid="{00000000-0005-0000-0000-00005B690000}"/>
    <cellStyle name="Normal 57 5" xfId="2979" xr:uid="{00000000-0005-0000-0000-00005C690000}"/>
    <cellStyle name="Normal 58" xfId="343" xr:uid="{00000000-0005-0000-0000-00005D690000}"/>
    <cellStyle name="Normal 58 10" xfId="2980" xr:uid="{00000000-0005-0000-0000-00005E690000}"/>
    <cellStyle name="Normal 58 11" xfId="37380" xr:uid="{00000000-0005-0000-0000-00005F690000}"/>
    <cellStyle name="Normal 58 12" xfId="37864" xr:uid="{00000000-0005-0000-0000-000060690000}"/>
    <cellStyle name="Normal 58 2" xfId="574" xr:uid="{00000000-0005-0000-0000-000061690000}"/>
    <cellStyle name="Normal 58 2 2" xfId="10578" xr:uid="{00000000-0005-0000-0000-000062690000}"/>
    <cellStyle name="Normal 58 2 3" xfId="37669" xr:uid="{00000000-0005-0000-0000-000063690000}"/>
    <cellStyle name="Normal 58 2 4" xfId="37963" xr:uid="{00000000-0005-0000-0000-000064690000}"/>
    <cellStyle name="Normal 58 3" xfId="796" xr:uid="{00000000-0005-0000-0000-000065690000}"/>
    <cellStyle name="Normal 58 3 10" xfId="38052" xr:uid="{00000000-0005-0000-0000-000066690000}"/>
    <cellStyle name="Normal 58 3 2" xfId="16241" xr:uid="{00000000-0005-0000-0000-000067690000}"/>
    <cellStyle name="Normal 58 3 2 2" xfId="20452" xr:uid="{00000000-0005-0000-0000-000068690000}"/>
    <cellStyle name="Normal 58 3 2 2 2" xfId="33705" xr:uid="{00000000-0005-0000-0000-000069690000}"/>
    <cellStyle name="Normal 58 3 2 2 3" xfId="36492" xr:uid="{00000000-0005-0000-0000-00006A690000}"/>
    <cellStyle name="Normal 58 3 2 3" xfId="20153" xr:uid="{00000000-0005-0000-0000-00006B690000}"/>
    <cellStyle name="Normal 58 3 2 3 2" xfId="33410" xr:uid="{00000000-0005-0000-0000-00006C690000}"/>
    <cellStyle name="Normal 58 3 2 3 3" xfId="36198" xr:uid="{00000000-0005-0000-0000-00006D690000}"/>
    <cellStyle name="Normal 58 3 2 4" xfId="19863" xr:uid="{00000000-0005-0000-0000-00006E690000}"/>
    <cellStyle name="Normal 58 3 2 5" xfId="32976" xr:uid="{00000000-0005-0000-0000-00006F690000}"/>
    <cellStyle name="Normal 58 3 2 6" xfId="35951" xr:uid="{00000000-0005-0000-0000-000070690000}"/>
    <cellStyle name="Normal 58 3 3" xfId="20305" xr:uid="{00000000-0005-0000-0000-000071690000}"/>
    <cellStyle name="Normal 58 3 3 2" xfId="33559" xr:uid="{00000000-0005-0000-0000-000072690000}"/>
    <cellStyle name="Normal 58 3 3 3" xfId="36346" xr:uid="{00000000-0005-0000-0000-000073690000}"/>
    <cellStyle name="Normal 58 3 4" xfId="19997" xr:uid="{00000000-0005-0000-0000-000074690000}"/>
    <cellStyle name="Normal 58 3 4 2" xfId="33261" xr:uid="{00000000-0005-0000-0000-000075690000}"/>
    <cellStyle name="Normal 58 3 4 3" xfId="36053" xr:uid="{00000000-0005-0000-0000-000076690000}"/>
    <cellStyle name="Normal 58 3 5" xfId="18691" xr:uid="{00000000-0005-0000-0000-000077690000}"/>
    <cellStyle name="Normal 58 3 6" xfId="31969" xr:uid="{00000000-0005-0000-0000-000078690000}"/>
    <cellStyle name="Normal 58 3 7" xfId="35105" xr:uid="{00000000-0005-0000-0000-000079690000}"/>
    <cellStyle name="Normal 58 3 8" xfId="10695" xr:uid="{00000000-0005-0000-0000-00007A690000}"/>
    <cellStyle name="Normal 58 3 9" xfId="37774" xr:uid="{00000000-0005-0000-0000-00007B690000}"/>
    <cellStyle name="Normal 58 4" xfId="1317" xr:uid="{00000000-0005-0000-0000-00007C690000}"/>
    <cellStyle name="Normal 58 4 2" xfId="15968" xr:uid="{00000000-0005-0000-0000-00007D690000}"/>
    <cellStyle name="Normal 58 4 2 2" xfId="20398" xr:uid="{00000000-0005-0000-0000-00007E690000}"/>
    <cellStyle name="Normal 58 4 2 3" xfId="33651" xr:uid="{00000000-0005-0000-0000-00007F690000}"/>
    <cellStyle name="Normal 58 4 2 4" xfId="36438" xr:uid="{00000000-0005-0000-0000-000080690000}"/>
    <cellStyle name="Normal 58 4 3" xfId="20099" xr:uid="{00000000-0005-0000-0000-000081690000}"/>
    <cellStyle name="Normal 58 4 3 2" xfId="33356" xr:uid="{00000000-0005-0000-0000-000082690000}"/>
    <cellStyle name="Normal 58 4 3 3" xfId="36144" xr:uid="{00000000-0005-0000-0000-000083690000}"/>
    <cellStyle name="Normal 58 4 4" xfId="19071" xr:uid="{00000000-0005-0000-0000-000084690000}"/>
    <cellStyle name="Normal 58 4 5" xfId="32192" xr:uid="{00000000-0005-0000-0000-000085690000}"/>
    <cellStyle name="Normal 58 4 6" xfId="35212" xr:uid="{00000000-0005-0000-0000-000086690000}"/>
    <cellStyle name="Normal 58 4 7" xfId="9797" xr:uid="{00000000-0005-0000-0000-000087690000}"/>
    <cellStyle name="Normal 58 4 8" xfId="37620" xr:uid="{00000000-0005-0000-0000-000088690000}"/>
    <cellStyle name="Normal 58 4 9" xfId="37917" xr:uid="{00000000-0005-0000-0000-000089690000}"/>
    <cellStyle name="Normal 58 5" xfId="10188" xr:uid="{00000000-0005-0000-0000-00008A690000}"/>
    <cellStyle name="Normal 58 5 2" xfId="20251" xr:uid="{00000000-0005-0000-0000-00008B690000}"/>
    <cellStyle name="Normal 58 5 2 2" xfId="33505" xr:uid="{00000000-0005-0000-0000-00008C690000}"/>
    <cellStyle name="Normal 58 5 2 3" xfId="36292" xr:uid="{00000000-0005-0000-0000-00008D690000}"/>
    <cellStyle name="Normal 58 5 3" xfId="18950" xr:uid="{00000000-0005-0000-0000-00008E690000}"/>
    <cellStyle name="Normal 58 5 4" xfId="32131" xr:uid="{00000000-0005-0000-0000-00008F690000}"/>
    <cellStyle name="Normal 58 5 5" xfId="35151" xr:uid="{00000000-0005-0000-0000-000090690000}"/>
    <cellStyle name="Normal 58 6" xfId="19931" xr:uid="{00000000-0005-0000-0000-000091690000}"/>
    <cellStyle name="Normal 58 6 2" xfId="33112" xr:uid="{00000000-0005-0000-0000-000092690000}"/>
    <cellStyle name="Normal 58 6 3" xfId="35997" xr:uid="{00000000-0005-0000-0000-000093690000}"/>
    <cellStyle name="Normal 58 7" xfId="17441" xr:uid="{00000000-0005-0000-0000-000094690000}"/>
    <cellStyle name="Normal 58 8" xfId="30655" xr:uid="{00000000-0005-0000-0000-000095690000}"/>
    <cellStyle name="Normal 58 9" xfId="34317" xr:uid="{00000000-0005-0000-0000-000096690000}"/>
    <cellStyle name="Normal 59" xfId="344" xr:uid="{00000000-0005-0000-0000-000097690000}"/>
    <cellStyle name="Normal 59 2" xfId="575" xr:uid="{00000000-0005-0000-0000-000098690000}"/>
    <cellStyle name="Normal 59 2 2" xfId="10579" xr:uid="{00000000-0005-0000-0000-000099690000}"/>
    <cellStyle name="Normal 59 2 3" xfId="37670" xr:uid="{00000000-0005-0000-0000-00009A690000}"/>
    <cellStyle name="Normal 59 2 4" xfId="37964" xr:uid="{00000000-0005-0000-0000-00009B690000}"/>
    <cellStyle name="Normal 59 3" xfId="812" xr:uid="{00000000-0005-0000-0000-00009C690000}"/>
    <cellStyle name="Normal 59 3 2" xfId="10698" xr:uid="{00000000-0005-0000-0000-00009D690000}"/>
    <cellStyle name="Normal 59 3 3" xfId="37781" xr:uid="{00000000-0005-0000-0000-00009E690000}"/>
    <cellStyle name="Normal 59 3 4" xfId="38059" xr:uid="{00000000-0005-0000-0000-00009F690000}"/>
    <cellStyle name="Normal 59 4" xfId="1259" xr:uid="{00000000-0005-0000-0000-0000A0690000}"/>
    <cellStyle name="Normal 59 4 2" xfId="9804" xr:uid="{00000000-0005-0000-0000-0000A1690000}"/>
    <cellStyle name="Normal 59 5" xfId="2171" xr:uid="{00000000-0005-0000-0000-0000A2690000}"/>
    <cellStyle name="Normal 59 5 2" xfId="10295" xr:uid="{00000000-0005-0000-0000-0000A3690000}"/>
    <cellStyle name="Normal 59 5 3" xfId="37621" xr:uid="{00000000-0005-0000-0000-0000A4690000}"/>
    <cellStyle name="Normal 59 5 4" xfId="37918" xr:uid="{00000000-0005-0000-0000-0000A5690000}"/>
    <cellStyle name="Normal 59 6" xfId="2981" xr:uid="{00000000-0005-0000-0000-0000A6690000}"/>
    <cellStyle name="Normal 59 6 2" xfId="38103" xr:uid="{00000000-0005-0000-0000-0000A7690000}"/>
    <cellStyle name="Normal 59 7" xfId="37405" xr:uid="{00000000-0005-0000-0000-0000A8690000}"/>
    <cellStyle name="Normal 59 7 2" xfId="38105" xr:uid="{00000000-0005-0000-0000-0000A9690000}"/>
    <cellStyle name="Normal 59 8" xfId="37889" xr:uid="{00000000-0005-0000-0000-0000AA690000}"/>
    <cellStyle name="Normal 6" xfId="345" xr:uid="{00000000-0005-0000-0000-0000AB690000}"/>
    <cellStyle name="Normal 6 10" xfId="5557" xr:uid="{00000000-0005-0000-0000-0000AC690000}"/>
    <cellStyle name="Normal 6 11" xfId="5558" xr:uid="{00000000-0005-0000-0000-0000AD690000}"/>
    <cellStyle name="Normal 6 12" xfId="5559" xr:uid="{00000000-0005-0000-0000-0000AE690000}"/>
    <cellStyle name="Normal 6 13" xfId="5560" xr:uid="{00000000-0005-0000-0000-0000AF690000}"/>
    <cellStyle name="Normal 6 14" xfId="5561" xr:uid="{00000000-0005-0000-0000-0000B0690000}"/>
    <cellStyle name="Normal 6 15" xfId="5562" xr:uid="{00000000-0005-0000-0000-0000B1690000}"/>
    <cellStyle name="Normal 6 16" xfId="5563" xr:uid="{00000000-0005-0000-0000-0000B2690000}"/>
    <cellStyle name="Normal 6 17" xfId="5564" xr:uid="{00000000-0005-0000-0000-0000B3690000}"/>
    <cellStyle name="Normal 6 18" xfId="5565" xr:uid="{00000000-0005-0000-0000-0000B4690000}"/>
    <cellStyle name="Normal 6 19" xfId="5566" xr:uid="{00000000-0005-0000-0000-0000B5690000}"/>
    <cellStyle name="Normal 6 2" xfId="576" xr:uid="{00000000-0005-0000-0000-0000B6690000}"/>
    <cellStyle name="Normal 6 2 10" xfId="5568" xr:uid="{00000000-0005-0000-0000-0000B7690000}"/>
    <cellStyle name="Normal 6 2 10 2" xfId="8356" xr:uid="{00000000-0005-0000-0000-0000B8690000}"/>
    <cellStyle name="Normal 6 2 10 2 2" xfId="14845" xr:uid="{00000000-0005-0000-0000-0000B9690000}"/>
    <cellStyle name="Normal 6 2 10 2 2 2" xfId="27521" xr:uid="{00000000-0005-0000-0000-0000BA690000}"/>
    <cellStyle name="Normal 6 2 10 2 3" xfId="19624" xr:uid="{00000000-0005-0000-0000-0000BB690000}"/>
    <cellStyle name="Normal 6 2 10 2 4" xfId="32739" xr:uid="{00000000-0005-0000-0000-0000BC690000}"/>
    <cellStyle name="Normal 6 2 10 2 5" xfId="35750" xr:uid="{00000000-0005-0000-0000-0000BD690000}"/>
    <cellStyle name="Normal 6 2 10 3" xfId="9280" xr:uid="{00000000-0005-0000-0000-0000BE690000}"/>
    <cellStyle name="Normal 6 2 10 3 2" xfId="15687" xr:uid="{00000000-0005-0000-0000-0000BF690000}"/>
    <cellStyle name="Normal 6 2 10 3 2 2" xfId="28332" xr:uid="{00000000-0005-0000-0000-0000C0690000}"/>
    <cellStyle name="Normal 6 2 10 3 3" xfId="23279" xr:uid="{00000000-0005-0000-0000-0000C1690000}"/>
    <cellStyle name="Normal 6 2 10 4" xfId="7400" xr:uid="{00000000-0005-0000-0000-0000C2690000}"/>
    <cellStyle name="Normal 6 2 10 4 2" xfId="13914" xr:uid="{00000000-0005-0000-0000-0000C3690000}"/>
    <cellStyle name="Normal 6 2 10 4 2 2" xfId="26644" xr:uid="{00000000-0005-0000-0000-0000C4690000}"/>
    <cellStyle name="Normal 6 2 10 4 3" xfId="22127" xr:uid="{00000000-0005-0000-0000-0000C5690000}"/>
    <cellStyle name="Normal 6 2 10 5" xfId="12755" xr:uid="{00000000-0005-0000-0000-0000C6690000}"/>
    <cellStyle name="Normal 6 2 10 5 2" xfId="25501" xr:uid="{00000000-0005-0000-0000-0000C7690000}"/>
    <cellStyle name="Normal 6 2 10 6" xfId="18318" xr:uid="{00000000-0005-0000-0000-0000C8690000}"/>
    <cellStyle name="Normal 6 2 10 7" xfId="31684" xr:uid="{00000000-0005-0000-0000-0000C9690000}"/>
    <cellStyle name="Normal 6 2 10 8" xfId="34900" xr:uid="{00000000-0005-0000-0000-0000CA690000}"/>
    <cellStyle name="Normal 6 2 11" xfId="5569" xr:uid="{00000000-0005-0000-0000-0000CB690000}"/>
    <cellStyle name="Normal 6 2 11 2" xfId="8357" xr:uid="{00000000-0005-0000-0000-0000CC690000}"/>
    <cellStyle name="Normal 6 2 11 2 2" xfId="14846" xr:uid="{00000000-0005-0000-0000-0000CD690000}"/>
    <cellStyle name="Normal 6 2 11 2 2 2" xfId="27522" xr:uid="{00000000-0005-0000-0000-0000CE690000}"/>
    <cellStyle name="Normal 6 2 11 2 3" xfId="19625" xr:uid="{00000000-0005-0000-0000-0000CF690000}"/>
    <cellStyle name="Normal 6 2 11 2 4" xfId="32740" xr:uid="{00000000-0005-0000-0000-0000D0690000}"/>
    <cellStyle name="Normal 6 2 11 2 5" xfId="35751" xr:uid="{00000000-0005-0000-0000-0000D1690000}"/>
    <cellStyle name="Normal 6 2 11 3" xfId="9281" xr:uid="{00000000-0005-0000-0000-0000D2690000}"/>
    <cellStyle name="Normal 6 2 11 3 2" xfId="15688" xr:uid="{00000000-0005-0000-0000-0000D3690000}"/>
    <cellStyle name="Normal 6 2 11 3 2 2" xfId="28333" xr:uid="{00000000-0005-0000-0000-0000D4690000}"/>
    <cellStyle name="Normal 6 2 11 3 3" xfId="23280" xr:uid="{00000000-0005-0000-0000-0000D5690000}"/>
    <cellStyle name="Normal 6 2 11 4" xfId="7401" xr:uid="{00000000-0005-0000-0000-0000D6690000}"/>
    <cellStyle name="Normal 6 2 11 4 2" xfId="13915" xr:uid="{00000000-0005-0000-0000-0000D7690000}"/>
    <cellStyle name="Normal 6 2 11 4 2 2" xfId="26645" xr:uid="{00000000-0005-0000-0000-0000D8690000}"/>
    <cellStyle name="Normal 6 2 11 4 3" xfId="22128" xr:uid="{00000000-0005-0000-0000-0000D9690000}"/>
    <cellStyle name="Normal 6 2 11 5" xfId="12756" xr:uid="{00000000-0005-0000-0000-0000DA690000}"/>
    <cellStyle name="Normal 6 2 11 5 2" xfId="25502" xr:uid="{00000000-0005-0000-0000-0000DB690000}"/>
    <cellStyle name="Normal 6 2 11 6" xfId="18319" xr:uid="{00000000-0005-0000-0000-0000DC690000}"/>
    <cellStyle name="Normal 6 2 11 7" xfId="31685" xr:uid="{00000000-0005-0000-0000-0000DD690000}"/>
    <cellStyle name="Normal 6 2 11 8" xfId="34901" xr:uid="{00000000-0005-0000-0000-0000DE690000}"/>
    <cellStyle name="Normal 6 2 12" xfId="5570" xr:uid="{00000000-0005-0000-0000-0000DF690000}"/>
    <cellStyle name="Normal 6 2 12 2" xfId="8358" xr:uid="{00000000-0005-0000-0000-0000E0690000}"/>
    <cellStyle name="Normal 6 2 12 2 2" xfId="14847" xr:uid="{00000000-0005-0000-0000-0000E1690000}"/>
    <cellStyle name="Normal 6 2 12 2 2 2" xfId="27523" xr:uid="{00000000-0005-0000-0000-0000E2690000}"/>
    <cellStyle name="Normal 6 2 12 2 3" xfId="19626" xr:uid="{00000000-0005-0000-0000-0000E3690000}"/>
    <cellStyle name="Normal 6 2 12 2 4" xfId="32741" xr:uid="{00000000-0005-0000-0000-0000E4690000}"/>
    <cellStyle name="Normal 6 2 12 2 5" xfId="35752" xr:uid="{00000000-0005-0000-0000-0000E5690000}"/>
    <cellStyle name="Normal 6 2 12 3" xfId="9282" xr:uid="{00000000-0005-0000-0000-0000E6690000}"/>
    <cellStyle name="Normal 6 2 12 3 2" xfId="15689" xr:uid="{00000000-0005-0000-0000-0000E7690000}"/>
    <cellStyle name="Normal 6 2 12 3 2 2" xfId="28334" xr:uid="{00000000-0005-0000-0000-0000E8690000}"/>
    <cellStyle name="Normal 6 2 12 3 3" xfId="23281" xr:uid="{00000000-0005-0000-0000-0000E9690000}"/>
    <cellStyle name="Normal 6 2 12 4" xfId="7402" xr:uid="{00000000-0005-0000-0000-0000EA690000}"/>
    <cellStyle name="Normal 6 2 12 4 2" xfId="13916" xr:uid="{00000000-0005-0000-0000-0000EB690000}"/>
    <cellStyle name="Normal 6 2 12 4 2 2" xfId="26646" xr:uid="{00000000-0005-0000-0000-0000EC690000}"/>
    <cellStyle name="Normal 6 2 12 4 3" xfId="22129" xr:uid="{00000000-0005-0000-0000-0000ED690000}"/>
    <cellStyle name="Normal 6 2 12 5" xfId="12757" xr:uid="{00000000-0005-0000-0000-0000EE690000}"/>
    <cellStyle name="Normal 6 2 12 5 2" xfId="25503" xr:uid="{00000000-0005-0000-0000-0000EF690000}"/>
    <cellStyle name="Normal 6 2 12 6" xfId="18320" xr:uid="{00000000-0005-0000-0000-0000F0690000}"/>
    <cellStyle name="Normal 6 2 12 7" xfId="31686" xr:uid="{00000000-0005-0000-0000-0000F1690000}"/>
    <cellStyle name="Normal 6 2 12 8" xfId="34902" xr:uid="{00000000-0005-0000-0000-0000F2690000}"/>
    <cellStyle name="Normal 6 2 13" xfId="5571" xr:uid="{00000000-0005-0000-0000-0000F3690000}"/>
    <cellStyle name="Normal 6 2 13 2" xfId="8359" xr:uid="{00000000-0005-0000-0000-0000F4690000}"/>
    <cellStyle name="Normal 6 2 13 2 2" xfId="14848" xr:uid="{00000000-0005-0000-0000-0000F5690000}"/>
    <cellStyle name="Normal 6 2 13 2 2 2" xfId="27524" xr:uid="{00000000-0005-0000-0000-0000F6690000}"/>
    <cellStyle name="Normal 6 2 13 2 3" xfId="19627" xr:uid="{00000000-0005-0000-0000-0000F7690000}"/>
    <cellStyle name="Normal 6 2 13 2 4" xfId="32742" xr:uid="{00000000-0005-0000-0000-0000F8690000}"/>
    <cellStyle name="Normal 6 2 13 2 5" xfId="35753" xr:uid="{00000000-0005-0000-0000-0000F9690000}"/>
    <cellStyle name="Normal 6 2 13 3" xfId="9283" xr:uid="{00000000-0005-0000-0000-0000FA690000}"/>
    <cellStyle name="Normal 6 2 13 3 2" xfId="15690" xr:uid="{00000000-0005-0000-0000-0000FB690000}"/>
    <cellStyle name="Normal 6 2 13 3 2 2" xfId="28335" xr:uid="{00000000-0005-0000-0000-0000FC690000}"/>
    <cellStyle name="Normal 6 2 13 3 3" xfId="23282" xr:uid="{00000000-0005-0000-0000-0000FD690000}"/>
    <cellStyle name="Normal 6 2 13 4" xfId="7403" xr:uid="{00000000-0005-0000-0000-0000FE690000}"/>
    <cellStyle name="Normal 6 2 13 4 2" xfId="13917" xr:uid="{00000000-0005-0000-0000-0000FF690000}"/>
    <cellStyle name="Normal 6 2 13 4 2 2" xfId="26647" xr:uid="{00000000-0005-0000-0000-0000006A0000}"/>
    <cellStyle name="Normal 6 2 13 4 3" xfId="22130" xr:uid="{00000000-0005-0000-0000-0000016A0000}"/>
    <cellStyle name="Normal 6 2 13 5" xfId="12758" xr:uid="{00000000-0005-0000-0000-0000026A0000}"/>
    <cellStyle name="Normal 6 2 13 5 2" xfId="25504" xr:uid="{00000000-0005-0000-0000-0000036A0000}"/>
    <cellStyle name="Normal 6 2 13 6" xfId="18321" xr:uid="{00000000-0005-0000-0000-0000046A0000}"/>
    <cellStyle name="Normal 6 2 13 7" xfId="31687" xr:uid="{00000000-0005-0000-0000-0000056A0000}"/>
    <cellStyle name="Normal 6 2 13 8" xfId="34903" xr:uid="{00000000-0005-0000-0000-0000066A0000}"/>
    <cellStyle name="Normal 6 2 14" xfId="5572" xr:uid="{00000000-0005-0000-0000-0000076A0000}"/>
    <cellStyle name="Normal 6 2 14 2" xfId="8360" xr:uid="{00000000-0005-0000-0000-0000086A0000}"/>
    <cellStyle name="Normal 6 2 14 2 2" xfId="14849" xr:uid="{00000000-0005-0000-0000-0000096A0000}"/>
    <cellStyle name="Normal 6 2 14 2 2 2" xfId="27525" xr:uid="{00000000-0005-0000-0000-00000A6A0000}"/>
    <cellStyle name="Normal 6 2 14 2 3" xfId="19628" xr:uid="{00000000-0005-0000-0000-00000B6A0000}"/>
    <cellStyle name="Normal 6 2 14 2 4" xfId="32743" xr:uid="{00000000-0005-0000-0000-00000C6A0000}"/>
    <cellStyle name="Normal 6 2 14 2 5" xfId="35754" xr:uid="{00000000-0005-0000-0000-00000D6A0000}"/>
    <cellStyle name="Normal 6 2 14 3" xfId="9284" xr:uid="{00000000-0005-0000-0000-00000E6A0000}"/>
    <cellStyle name="Normal 6 2 14 3 2" xfId="15691" xr:uid="{00000000-0005-0000-0000-00000F6A0000}"/>
    <cellStyle name="Normal 6 2 14 3 2 2" xfId="28336" xr:uid="{00000000-0005-0000-0000-0000106A0000}"/>
    <cellStyle name="Normal 6 2 14 3 3" xfId="23283" xr:uid="{00000000-0005-0000-0000-0000116A0000}"/>
    <cellStyle name="Normal 6 2 14 4" xfId="7404" xr:uid="{00000000-0005-0000-0000-0000126A0000}"/>
    <cellStyle name="Normal 6 2 14 4 2" xfId="13918" xr:uid="{00000000-0005-0000-0000-0000136A0000}"/>
    <cellStyle name="Normal 6 2 14 4 2 2" xfId="26648" xr:uid="{00000000-0005-0000-0000-0000146A0000}"/>
    <cellStyle name="Normal 6 2 14 4 3" xfId="22131" xr:uid="{00000000-0005-0000-0000-0000156A0000}"/>
    <cellStyle name="Normal 6 2 14 5" xfId="12759" xr:uid="{00000000-0005-0000-0000-0000166A0000}"/>
    <cellStyle name="Normal 6 2 14 5 2" xfId="25505" xr:uid="{00000000-0005-0000-0000-0000176A0000}"/>
    <cellStyle name="Normal 6 2 14 6" xfId="18322" xr:uid="{00000000-0005-0000-0000-0000186A0000}"/>
    <cellStyle name="Normal 6 2 14 7" xfId="31688" xr:uid="{00000000-0005-0000-0000-0000196A0000}"/>
    <cellStyle name="Normal 6 2 14 8" xfId="34904" xr:uid="{00000000-0005-0000-0000-00001A6A0000}"/>
    <cellStyle name="Normal 6 2 15" xfId="5573" xr:uid="{00000000-0005-0000-0000-00001B6A0000}"/>
    <cellStyle name="Normal 6 2 15 2" xfId="8361" xr:uid="{00000000-0005-0000-0000-00001C6A0000}"/>
    <cellStyle name="Normal 6 2 15 2 2" xfId="14850" xr:uid="{00000000-0005-0000-0000-00001D6A0000}"/>
    <cellStyle name="Normal 6 2 15 2 2 2" xfId="27526" xr:uid="{00000000-0005-0000-0000-00001E6A0000}"/>
    <cellStyle name="Normal 6 2 15 2 3" xfId="19629" xr:uid="{00000000-0005-0000-0000-00001F6A0000}"/>
    <cellStyle name="Normal 6 2 15 2 4" xfId="32744" xr:uid="{00000000-0005-0000-0000-0000206A0000}"/>
    <cellStyle name="Normal 6 2 15 2 5" xfId="35755" xr:uid="{00000000-0005-0000-0000-0000216A0000}"/>
    <cellStyle name="Normal 6 2 15 3" xfId="9285" xr:uid="{00000000-0005-0000-0000-0000226A0000}"/>
    <cellStyle name="Normal 6 2 15 3 2" xfId="15692" xr:uid="{00000000-0005-0000-0000-0000236A0000}"/>
    <cellStyle name="Normal 6 2 15 3 2 2" xfId="28337" xr:uid="{00000000-0005-0000-0000-0000246A0000}"/>
    <cellStyle name="Normal 6 2 15 3 3" xfId="23284" xr:uid="{00000000-0005-0000-0000-0000256A0000}"/>
    <cellStyle name="Normal 6 2 15 4" xfId="7405" xr:uid="{00000000-0005-0000-0000-0000266A0000}"/>
    <cellStyle name="Normal 6 2 15 4 2" xfId="13919" xr:uid="{00000000-0005-0000-0000-0000276A0000}"/>
    <cellStyle name="Normal 6 2 15 4 2 2" xfId="26649" xr:uid="{00000000-0005-0000-0000-0000286A0000}"/>
    <cellStyle name="Normal 6 2 15 4 3" xfId="22132" xr:uid="{00000000-0005-0000-0000-0000296A0000}"/>
    <cellStyle name="Normal 6 2 15 5" xfId="12760" xr:uid="{00000000-0005-0000-0000-00002A6A0000}"/>
    <cellStyle name="Normal 6 2 15 5 2" xfId="25506" xr:uid="{00000000-0005-0000-0000-00002B6A0000}"/>
    <cellStyle name="Normal 6 2 15 6" xfId="18323" xr:uid="{00000000-0005-0000-0000-00002C6A0000}"/>
    <cellStyle name="Normal 6 2 15 7" xfId="31689" xr:uid="{00000000-0005-0000-0000-00002D6A0000}"/>
    <cellStyle name="Normal 6 2 15 8" xfId="34905" xr:uid="{00000000-0005-0000-0000-00002E6A0000}"/>
    <cellStyle name="Normal 6 2 16" xfId="5574" xr:uid="{00000000-0005-0000-0000-00002F6A0000}"/>
    <cellStyle name="Normal 6 2 16 2" xfId="8362" xr:uid="{00000000-0005-0000-0000-0000306A0000}"/>
    <cellStyle name="Normal 6 2 16 2 2" xfId="14851" xr:uid="{00000000-0005-0000-0000-0000316A0000}"/>
    <cellStyle name="Normal 6 2 16 2 2 2" xfId="27527" xr:uid="{00000000-0005-0000-0000-0000326A0000}"/>
    <cellStyle name="Normal 6 2 16 2 3" xfId="19630" xr:uid="{00000000-0005-0000-0000-0000336A0000}"/>
    <cellStyle name="Normal 6 2 16 2 4" xfId="32745" xr:uid="{00000000-0005-0000-0000-0000346A0000}"/>
    <cellStyle name="Normal 6 2 16 2 5" xfId="35756" xr:uid="{00000000-0005-0000-0000-0000356A0000}"/>
    <cellStyle name="Normal 6 2 16 3" xfId="9286" xr:uid="{00000000-0005-0000-0000-0000366A0000}"/>
    <cellStyle name="Normal 6 2 16 3 2" xfId="15693" xr:uid="{00000000-0005-0000-0000-0000376A0000}"/>
    <cellStyle name="Normal 6 2 16 3 2 2" xfId="28338" xr:uid="{00000000-0005-0000-0000-0000386A0000}"/>
    <cellStyle name="Normal 6 2 16 3 3" xfId="23285" xr:uid="{00000000-0005-0000-0000-0000396A0000}"/>
    <cellStyle name="Normal 6 2 16 4" xfId="7406" xr:uid="{00000000-0005-0000-0000-00003A6A0000}"/>
    <cellStyle name="Normal 6 2 16 4 2" xfId="13920" xr:uid="{00000000-0005-0000-0000-00003B6A0000}"/>
    <cellStyle name="Normal 6 2 16 4 2 2" xfId="26650" xr:uid="{00000000-0005-0000-0000-00003C6A0000}"/>
    <cellStyle name="Normal 6 2 16 4 3" xfId="22133" xr:uid="{00000000-0005-0000-0000-00003D6A0000}"/>
    <cellStyle name="Normal 6 2 16 5" xfId="12761" xr:uid="{00000000-0005-0000-0000-00003E6A0000}"/>
    <cellStyle name="Normal 6 2 16 5 2" xfId="25507" xr:uid="{00000000-0005-0000-0000-00003F6A0000}"/>
    <cellStyle name="Normal 6 2 16 6" xfId="18324" xr:uid="{00000000-0005-0000-0000-0000406A0000}"/>
    <cellStyle name="Normal 6 2 16 7" xfId="31690" xr:uid="{00000000-0005-0000-0000-0000416A0000}"/>
    <cellStyle name="Normal 6 2 16 8" xfId="34906" xr:uid="{00000000-0005-0000-0000-0000426A0000}"/>
    <cellStyle name="Normal 6 2 17" xfId="5575" xr:uid="{00000000-0005-0000-0000-0000436A0000}"/>
    <cellStyle name="Normal 6 2 17 2" xfId="8363" xr:uid="{00000000-0005-0000-0000-0000446A0000}"/>
    <cellStyle name="Normal 6 2 17 2 2" xfId="14852" xr:uid="{00000000-0005-0000-0000-0000456A0000}"/>
    <cellStyle name="Normal 6 2 17 2 2 2" xfId="27528" xr:uid="{00000000-0005-0000-0000-0000466A0000}"/>
    <cellStyle name="Normal 6 2 17 2 3" xfId="19631" xr:uid="{00000000-0005-0000-0000-0000476A0000}"/>
    <cellStyle name="Normal 6 2 17 2 4" xfId="32746" xr:uid="{00000000-0005-0000-0000-0000486A0000}"/>
    <cellStyle name="Normal 6 2 17 2 5" xfId="35757" xr:uid="{00000000-0005-0000-0000-0000496A0000}"/>
    <cellStyle name="Normal 6 2 17 3" xfId="9287" xr:uid="{00000000-0005-0000-0000-00004A6A0000}"/>
    <cellStyle name="Normal 6 2 17 3 2" xfId="15694" xr:uid="{00000000-0005-0000-0000-00004B6A0000}"/>
    <cellStyle name="Normal 6 2 17 3 2 2" xfId="28339" xr:uid="{00000000-0005-0000-0000-00004C6A0000}"/>
    <cellStyle name="Normal 6 2 17 3 3" xfId="23286" xr:uid="{00000000-0005-0000-0000-00004D6A0000}"/>
    <cellStyle name="Normal 6 2 17 4" xfId="7407" xr:uid="{00000000-0005-0000-0000-00004E6A0000}"/>
    <cellStyle name="Normal 6 2 17 4 2" xfId="13921" xr:uid="{00000000-0005-0000-0000-00004F6A0000}"/>
    <cellStyle name="Normal 6 2 17 4 2 2" xfId="26651" xr:uid="{00000000-0005-0000-0000-0000506A0000}"/>
    <cellStyle name="Normal 6 2 17 4 3" xfId="22134" xr:uid="{00000000-0005-0000-0000-0000516A0000}"/>
    <cellStyle name="Normal 6 2 17 5" xfId="12762" xr:uid="{00000000-0005-0000-0000-0000526A0000}"/>
    <cellStyle name="Normal 6 2 17 5 2" xfId="25508" xr:uid="{00000000-0005-0000-0000-0000536A0000}"/>
    <cellStyle name="Normal 6 2 17 6" xfId="18325" xr:uid="{00000000-0005-0000-0000-0000546A0000}"/>
    <cellStyle name="Normal 6 2 17 7" xfId="31691" xr:uid="{00000000-0005-0000-0000-0000556A0000}"/>
    <cellStyle name="Normal 6 2 17 8" xfId="34907" xr:uid="{00000000-0005-0000-0000-0000566A0000}"/>
    <cellStyle name="Normal 6 2 18" xfId="5576" xr:uid="{00000000-0005-0000-0000-0000576A0000}"/>
    <cellStyle name="Normal 6 2 18 2" xfId="8364" xr:uid="{00000000-0005-0000-0000-0000586A0000}"/>
    <cellStyle name="Normal 6 2 18 2 2" xfId="14853" xr:uid="{00000000-0005-0000-0000-0000596A0000}"/>
    <cellStyle name="Normal 6 2 18 2 2 2" xfId="27529" xr:uid="{00000000-0005-0000-0000-00005A6A0000}"/>
    <cellStyle name="Normal 6 2 18 2 3" xfId="19632" xr:uid="{00000000-0005-0000-0000-00005B6A0000}"/>
    <cellStyle name="Normal 6 2 18 2 4" xfId="32747" xr:uid="{00000000-0005-0000-0000-00005C6A0000}"/>
    <cellStyle name="Normal 6 2 18 2 5" xfId="35758" xr:uid="{00000000-0005-0000-0000-00005D6A0000}"/>
    <cellStyle name="Normal 6 2 18 3" xfId="9288" xr:uid="{00000000-0005-0000-0000-00005E6A0000}"/>
    <cellStyle name="Normal 6 2 18 3 2" xfId="15695" xr:uid="{00000000-0005-0000-0000-00005F6A0000}"/>
    <cellStyle name="Normal 6 2 18 3 2 2" xfId="28340" xr:uid="{00000000-0005-0000-0000-0000606A0000}"/>
    <cellStyle name="Normal 6 2 18 3 3" xfId="23287" xr:uid="{00000000-0005-0000-0000-0000616A0000}"/>
    <cellStyle name="Normal 6 2 18 4" xfId="7408" xr:uid="{00000000-0005-0000-0000-0000626A0000}"/>
    <cellStyle name="Normal 6 2 18 4 2" xfId="13922" xr:uid="{00000000-0005-0000-0000-0000636A0000}"/>
    <cellStyle name="Normal 6 2 18 4 2 2" xfId="26652" xr:uid="{00000000-0005-0000-0000-0000646A0000}"/>
    <cellStyle name="Normal 6 2 18 4 3" xfId="22135" xr:uid="{00000000-0005-0000-0000-0000656A0000}"/>
    <cellStyle name="Normal 6 2 18 5" xfId="12763" xr:uid="{00000000-0005-0000-0000-0000666A0000}"/>
    <cellStyle name="Normal 6 2 18 5 2" xfId="25509" xr:uid="{00000000-0005-0000-0000-0000676A0000}"/>
    <cellStyle name="Normal 6 2 18 6" xfId="18326" xr:uid="{00000000-0005-0000-0000-0000686A0000}"/>
    <cellStyle name="Normal 6 2 18 7" xfId="31692" xr:uid="{00000000-0005-0000-0000-0000696A0000}"/>
    <cellStyle name="Normal 6 2 18 8" xfId="34908" xr:uid="{00000000-0005-0000-0000-00006A6A0000}"/>
    <cellStyle name="Normal 6 2 19" xfId="5577" xr:uid="{00000000-0005-0000-0000-00006B6A0000}"/>
    <cellStyle name="Normal 6 2 19 2" xfId="8365" xr:uid="{00000000-0005-0000-0000-00006C6A0000}"/>
    <cellStyle name="Normal 6 2 19 2 2" xfId="14854" xr:uid="{00000000-0005-0000-0000-00006D6A0000}"/>
    <cellStyle name="Normal 6 2 19 2 2 2" xfId="27530" xr:uid="{00000000-0005-0000-0000-00006E6A0000}"/>
    <cellStyle name="Normal 6 2 19 2 3" xfId="19633" xr:uid="{00000000-0005-0000-0000-00006F6A0000}"/>
    <cellStyle name="Normal 6 2 19 2 4" xfId="32748" xr:uid="{00000000-0005-0000-0000-0000706A0000}"/>
    <cellStyle name="Normal 6 2 19 2 5" xfId="35759" xr:uid="{00000000-0005-0000-0000-0000716A0000}"/>
    <cellStyle name="Normal 6 2 19 3" xfId="9289" xr:uid="{00000000-0005-0000-0000-0000726A0000}"/>
    <cellStyle name="Normal 6 2 19 3 2" xfId="15696" xr:uid="{00000000-0005-0000-0000-0000736A0000}"/>
    <cellStyle name="Normal 6 2 19 3 2 2" xfId="28341" xr:uid="{00000000-0005-0000-0000-0000746A0000}"/>
    <cellStyle name="Normal 6 2 19 3 3" xfId="23288" xr:uid="{00000000-0005-0000-0000-0000756A0000}"/>
    <cellStyle name="Normal 6 2 19 4" xfId="7409" xr:uid="{00000000-0005-0000-0000-0000766A0000}"/>
    <cellStyle name="Normal 6 2 19 4 2" xfId="13923" xr:uid="{00000000-0005-0000-0000-0000776A0000}"/>
    <cellStyle name="Normal 6 2 19 4 2 2" xfId="26653" xr:uid="{00000000-0005-0000-0000-0000786A0000}"/>
    <cellStyle name="Normal 6 2 19 4 3" xfId="22136" xr:uid="{00000000-0005-0000-0000-0000796A0000}"/>
    <cellStyle name="Normal 6 2 19 5" xfId="12764" xr:uid="{00000000-0005-0000-0000-00007A6A0000}"/>
    <cellStyle name="Normal 6 2 19 5 2" xfId="25510" xr:uid="{00000000-0005-0000-0000-00007B6A0000}"/>
    <cellStyle name="Normal 6 2 19 6" xfId="18327" xr:uid="{00000000-0005-0000-0000-00007C6A0000}"/>
    <cellStyle name="Normal 6 2 19 7" xfId="31693" xr:uid="{00000000-0005-0000-0000-00007D6A0000}"/>
    <cellStyle name="Normal 6 2 19 8" xfId="34909" xr:uid="{00000000-0005-0000-0000-00007E6A0000}"/>
    <cellStyle name="Normal 6 2 2" xfId="798" xr:uid="{00000000-0005-0000-0000-00007F6A0000}"/>
    <cellStyle name="Normal 6 2 2 2" xfId="6151" xr:uid="{00000000-0005-0000-0000-0000806A0000}"/>
    <cellStyle name="Normal 6 2 2 2 2" xfId="18846" xr:uid="{00000000-0005-0000-0000-0000816A0000}"/>
    <cellStyle name="Normal 6 2 2 3" xfId="8366" xr:uid="{00000000-0005-0000-0000-0000826A0000}"/>
    <cellStyle name="Normal 6 2 2 3 2" xfId="14855" xr:uid="{00000000-0005-0000-0000-0000836A0000}"/>
    <cellStyle name="Normal 6 2 2 3 2 2" xfId="19634" xr:uid="{00000000-0005-0000-0000-0000846A0000}"/>
    <cellStyle name="Normal 6 2 2 3 2 3" xfId="32749" xr:uid="{00000000-0005-0000-0000-0000856A0000}"/>
    <cellStyle name="Normal 6 2 2 3 2 4" xfId="35760" xr:uid="{00000000-0005-0000-0000-0000866A0000}"/>
    <cellStyle name="Normal 6 2 2 3 3" xfId="18328" xr:uid="{00000000-0005-0000-0000-0000876A0000}"/>
    <cellStyle name="Normal 6 2 2 3 4" xfId="31694" xr:uid="{00000000-0005-0000-0000-0000886A0000}"/>
    <cellStyle name="Normal 6 2 2 3 5" xfId="34910" xr:uid="{00000000-0005-0000-0000-0000896A0000}"/>
    <cellStyle name="Normal 6 2 2 4" xfId="9290" xr:uid="{00000000-0005-0000-0000-00008A6A0000}"/>
    <cellStyle name="Normal 6 2 2 4 2" xfId="15697" xr:uid="{00000000-0005-0000-0000-00008B6A0000}"/>
    <cellStyle name="Normal 6 2 2 4 2 2" xfId="28342" xr:uid="{00000000-0005-0000-0000-00008C6A0000}"/>
    <cellStyle name="Normal 6 2 2 4 3" xfId="23289" xr:uid="{00000000-0005-0000-0000-00008D6A0000}"/>
    <cellStyle name="Normal 6 2 2 5" xfId="10580" xr:uid="{00000000-0005-0000-0000-00008E6A0000}"/>
    <cellStyle name="Normal 6 2 2 6" xfId="11167" xr:uid="{00000000-0005-0000-0000-00008F6A0000}"/>
    <cellStyle name="Normal 6 2 2 7" xfId="7410" xr:uid="{00000000-0005-0000-0000-0000906A0000}"/>
    <cellStyle name="Normal 6 2 2 7 2" xfId="13924" xr:uid="{00000000-0005-0000-0000-0000916A0000}"/>
    <cellStyle name="Normal 6 2 2 7 2 2" xfId="26654" xr:uid="{00000000-0005-0000-0000-0000926A0000}"/>
    <cellStyle name="Normal 6 2 2 7 3" xfId="22137" xr:uid="{00000000-0005-0000-0000-0000936A0000}"/>
    <cellStyle name="Normal 6 2 2 8" xfId="12765" xr:uid="{00000000-0005-0000-0000-0000946A0000}"/>
    <cellStyle name="Normal 6 2 2 8 2" xfId="25511" xr:uid="{00000000-0005-0000-0000-0000956A0000}"/>
    <cellStyle name="Normal 6 2 2 9" xfId="5578" xr:uid="{00000000-0005-0000-0000-0000966A0000}"/>
    <cellStyle name="Normal 6 2 20" xfId="5567" xr:uid="{00000000-0005-0000-0000-0000976A0000}"/>
    <cellStyle name="Normal 6 2 20 2" xfId="6150" xr:uid="{00000000-0005-0000-0000-0000986A0000}"/>
    <cellStyle name="Normal 6 2 20 3" xfId="8355" xr:uid="{00000000-0005-0000-0000-0000996A0000}"/>
    <cellStyle name="Normal 6 2 20 3 2" xfId="14844" xr:uid="{00000000-0005-0000-0000-00009A6A0000}"/>
    <cellStyle name="Normal 6 2 20 3 2 2" xfId="27520" xr:uid="{00000000-0005-0000-0000-00009B6A0000}"/>
    <cellStyle name="Normal 6 2 20 3 3" xfId="22608" xr:uid="{00000000-0005-0000-0000-00009C6A0000}"/>
    <cellStyle name="Normal 6 2 20 4" xfId="9279" xr:uid="{00000000-0005-0000-0000-00009D6A0000}"/>
    <cellStyle name="Normal 6 2 20 4 2" xfId="15686" xr:uid="{00000000-0005-0000-0000-00009E6A0000}"/>
    <cellStyle name="Normal 6 2 20 4 2 2" xfId="28331" xr:uid="{00000000-0005-0000-0000-00009F6A0000}"/>
    <cellStyle name="Normal 6 2 20 4 3" xfId="23278" xr:uid="{00000000-0005-0000-0000-0000A06A0000}"/>
    <cellStyle name="Normal 6 2 20 5" xfId="7399" xr:uid="{00000000-0005-0000-0000-0000A16A0000}"/>
    <cellStyle name="Normal 6 2 20 5 2" xfId="13913" xr:uid="{00000000-0005-0000-0000-0000A26A0000}"/>
    <cellStyle name="Normal 6 2 20 5 2 2" xfId="26643" xr:uid="{00000000-0005-0000-0000-0000A36A0000}"/>
    <cellStyle name="Normal 6 2 20 5 3" xfId="22126" xr:uid="{00000000-0005-0000-0000-0000A46A0000}"/>
    <cellStyle name="Normal 6 2 20 6" xfId="12754" xr:uid="{00000000-0005-0000-0000-0000A56A0000}"/>
    <cellStyle name="Normal 6 2 20 6 2" xfId="25500" xr:uid="{00000000-0005-0000-0000-0000A66A0000}"/>
    <cellStyle name="Normal 6 2 20 7" xfId="18692" xr:uid="{00000000-0005-0000-0000-0000A76A0000}"/>
    <cellStyle name="Normal 6 2 20 8" xfId="21073" xr:uid="{00000000-0005-0000-0000-0000A86A0000}"/>
    <cellStyle name="Normal 6 2 21" xfId="9798" xr:uid="{00000000-0005-0000-0000-0000A96A0000}"/>
    <cellStyle name="Normal 6 2 21 2" xfId="19623" xr:uid="{00000000-0005-0000-0000-0000AA6A0000}"/>
    <cellStyle name="Normal 6 2 21 2 2" xfId="32738" xr:uid="{00000000-0005-0000-0000-0000AB6A0000}"/>
    <cellStyle name="Normal 6 2 21 2 3" xfId="35749" xr:uid="{00000000-0005-0000-0000-0000AC6A0000}"/>
    <cellStyle name="Normal 6 2 21 3" xfId="18317" xr:uid="{00000000-0005-0000-0000-0000AD6A0000}"/>
    <cellStyle name="Normal 6 2 21 4" xfId="31683" xr:uid="{00000000-0005-0000-0000-0000AE6A0000}"/>
    <cellStyle name="Normal 6 2 21 5" xfId="34899" xr:uid="{00000000-0005-0000-0000-0000AF6A0000}"/>
    <cellStyle name="Normal 6 2 22" xfId="10327" xr:uid="{00000000-0005-0000-0000-0000B06A0000}"/>
    <cellStyle name="Normal 6 2 23" xfId="2982" xr:uid="{00000000-0005-0000-0000-0000B16A0000}"/>
    <cellStyle name="Normal 6 2 3" xfId="1235" xr:uid="{00000000-0005-0000-0000-0000B26A0000}"/>
    <cellStyle name="Normal 6 2 3 2" xfId="8367" xr:uid="{00000000-0005-0000-0000-0000B36A0000}"/>
    <cellStyle name="Normal 6 2 3 2 2" xfId="14856" xr:uid="{00000000-0005-0000-0000-0000B46A0000}"/>
    <cellStyle name="Normal 6 2 3 2 2 2" xfId="27531" xr:uid="{00000000-0005-0000-0000-0000B56A0000}"/>
    <cellStyle name="Normal 6 2 3 2 3" xfId="19635" xr:uid="{00000000-0005-0000-0000-0000B66A0000}"/>
    <cellStyle name="Normal 6 2 3 2 4" xfId="32750" xr:uid="{00000000-0005-0000-0000-0000B76A0000}"/>
    <cellStyle name="Normal 6 2 3 2 5" xfId="35761" xr:uid="{00000000-0005-0000-0000-0000B86A0000}"/>
    <cellStyle name="Normal 6 2 3 3" xfId="9291" xr:uid="{00000000-0005-0000-0000-0000B96A0000}"/>
    <cellStyle name="Normal 6 2 3 3 2" xfId="15698" xr:uid="{00000000-0005-0000-0000-0000BA6A0000}"/>
    <cellStyle name="Normal 6 2 3 3 2 2" xfId="28343" xr:uid="{00000000-0005-0000-0000-0000BB6A0000}"/>
    <cellStyle name="Normal 6 2 3 3 3" xfId="23290" xr:uid="{00000000-0005-0000-0000-0000BC6A0000}"/>
    <cellStyle name="Normal 6 2 3 4" xfId="7411" xr:uid="{00000000-0005-0000-0000-0000BD6A0000}"/>
    <cellStyle name="Normal 6 2 3 4 2" xfId="13925" xr:uid="{00000000-0005-0000-0000-0000BE6A0000}"/>
    <cellStyle name="Normal 6 2 3 4 2 2" xfId="26655" xr:uid="{00000000-0005-0000-0000-0000BF6A0000}"/>
    <cellStyle name="Normal 6 2 3 4 3" xfId="22138" xr:uid="{00000000-0005-0000-0000-0000C06A0000}"/>
    <cellStyle name="Normal 6 2 3 5" xfId="12766" xr:uid="{00000000-0005-0000-0000-0000C16A0000}"/>
    <cellStyle name="Normal 6 2 3 5 2" xfId="25512" xr:uid="{00000000-0005-0000-0000-0000C26A0000}"/>
    <cellStyle name="Normal 6 2 3 6" xfId="18329" xr:uid="{00000000-0005-0000-0000-0000C36A0000}"/>
    <cellStyle name="Normal 6 2 3 7" xfId="31695" xr:uid="{00000000-0005-0000-0000-0000C46A0000}"/>
    <cellStyle name="Normal 6 2 3 8" xfId="34911" xr:uid="{00000000-0005-0000-0000-0000C56A0000}"/>
    <cellStyle name="Normal 6 2 3 9" xfId="5579" xr:uid="{00000000-0005-0000-0000-0000C66A0000}"/>
    <cellStyle name="Normal 6 2 4" xfId="1996" xr:uid="{00000000-0005-0000-0000-0000C76A0000}"/>
    <cellStyle name="Normal 6 2 4 10" xfId="37671" xr:uid="{00000000-0005-0000-0000-0000C86A0000}"/>
    <cellStyle name="Normal 6 2 4 2" xfId="8368" xr:uid="{00000000-0005-0000-0000-0000C96A0000}"/>
    <cellStyle name="Normal 6 2 4 2 2" xfId="14857" xr:uid="{00000000-0005-0000-0000-0000CA6A0000}"/>
    <cellStyle name="Normal 6 2 4 2 2 2" xfId="27532" xr:uid="{00000000-0005-0000-0000-0000CB6A0000}"/>
    <cellStyle name="Normal 6 2 4 2 3" xfId="19636" xr:uid="{00000000-0005-0000-0000-0000CC6A0000}"/>
    <cellStyle name="Normal 6 2 4 2 4" xfId="32751" xr:uid="{00000000-0005-0000-0000-0000CD6A0000}"/>
    <cellStyle name="Normal 6 2 4 2 5" xfId="35762" xr:uid="{00000000-0005-0000-0000-0000CE6A0000}"/>
    <cellStyle name="Normal 6 2 4 3" xfId="9292" xr:uid="{00000000-0005-0000-0000-0000CF6A0000}"/>
    <cellStyle name="Normal 6 2 4 3 2" xfId="15699" xr:uid="{00000000-0005-0000-0000-0000D06A0000}"/>
    <cellStyle name="Normal 6 2 4 3 2 2" xfId="28344" xr:uid="{00000000-0005-0000-0000-0000D16A0000}"/>
    <cellStyle name="Normal 6 2 4 3 3" xfId="23291" xr:uid="{00000000-0005-0000-0000-0000D26A0000}"/>
    <cellStyle name="Normal 6 2 4 4" xfId="7412" xr:uid="{00000000-0005-0000-0000-0000D36A0000}"/>
    <cellStyle name="Normal 6 2 4 4 2" xfId="13926" xr:uid="{00000000-0005-0000-0000-0000D46A0000}"/>
    <cellStyle name="Normal 6 2 4 4 2 2" xfId="26656" xr:uid="{00000000-0005-0000-0000-0000D56A0000}"/>
    <cellStyle name="Normal 6 2 4 4 3" xfId="22139" xr:uid="{00000000-0005-0000-0000-0000D66A0000}"/>
    <cellStyle name="Normal 6 2 4 5" xfId="12767" xr:uid="{00000000-0005-0000-0000-0000D76A0000}"/>
    <cellStyle name="Normal 6 2 4 5 2" xfId="25513" xr:uid="{00000000-0005-0000-0000-0000D86A0000}"/>
    <cellStyle name="Normal 6 2 4 6" xfId="18330" xr:uid="{00000000-0005-0000-0000-0000D96A0000}"/>
    <cellStyle name="Normal 6 2 4 7" xfId="31696" xr:uid="{00000000-0005-0000-0000-0000DA6A0000}"/>
    <cellStyle name="Normal 6 2 4 8" xfId="34912" xr:uid="{00000000-0005-0000-0000-0000DB6A0000}"/>
    <cellStyle name="Normal 6 2 4 9" xfId="5580" xr:uid="{00000000-0005-0000-0000-0000DC6A0000}"/>
    <cellStyle name="Normal 6 2 5" xfId="5581" xr:uid="{00000000-0005-0000-0000-0000DD6A0000}"/>
    <cellStyle name="Normal 6 2 5 2" xfId="8369" xr:uid="{00000000-0005-0000-0000-0000DE6A0000}"/>
    <cellStyle name="Normal 6 2 5 2 2" xfId="14858" xr:uid="{00000000-0005-0000-0000-0000DF6A0000}"/>
    <cellStyle name="Normal 6 2 5 2 2 2" xfId="27533" xr:uid="{00000000-0005-0000-0000-0000E06A0000}"/>
    <cellStyle name="Normal 6 2 5 2 3" xfId="19637" xr:uid="{00000000-0005-0000-0000-0000E16A0000}"/>
    <cellStyle name="Normal 6 2 5 2 4" xfId="32752" xr:uid="{00000000-0005-0000-0000-0000E26A0000}"/>
    <cellStyle name="Normal 6 2 5 2 5" xfId="35763" xr:uid="{00000000-0005-0000-0000-0000E36A0000}"/>
    <cellStyle name="Normal 6 2 5 3" xfId="9293" xr:uid="{00000000-0005-0000-0000-0000E46A0000}"/>
    <cellStyle name="Normal 6 2 5 3 2" xfId="15700" xr:uid="{00000000-0005-0000-0000-0000E56A0000}"/>
    <cellStyle name="Normal 6 2 5 3 2 2" xfId="28345" xr:uid="{00000000-0005-0000-0000-0000E66A0000}"/>
    <cellStyle name="Normal 6 2 5 3 3" xfId="23292" xr:uid="{00000000-0005-0000-0000-0000E76A0000}"/>
    <cellStyle name="Normal 6 2 5 4" xfId="7413" xr:uid="{00000000-0005-0000-0000-0000E86A0000}"/>
    <cellStyle name="Normal 6 2 5 4 2" xfId="13927" xr:uid="{00000000-0005-0000-0000-0000E96A0000}"/>
    <cellStyle name="Normal 6 2 5 4 2 2" xfId="26657" xr:uid="{00000000-0005-0000-0000-0000EA6A0000}"/>
    <cellStyle name="Normal 6 2 5 4 3" xfId="22140" xr:uid="{00000000-0005-0000-0000-0000EB6A0000}"/>
    <cellStyle name="Normal 6 2 5 5" xfId="12768" xr:uid="{00000000-0005-0000-0000-0000EC6A0000}"/>
    <cellStyle name="Normal 6 2 5 5 2" xfId="25514" xr:uid="{00000000-0005-0000-0000-0000ED6A0000}"/>
    <cellStyle name="Normal 6 2 5 6" xfId="18331" xr:uid="{00000000-0005-0000-0000-0000EE6A0000}"/>
    <cellStyle name="Normal 6 2 5 7" xfId="31697" xr:uid="{00000000-0005-0000-0000-0000EF6A0000}"/>
    <cellStyle name="Normal 6 2 5 8" xfId="34913" xr:uid="{00000000-0005-0000-0000-0000F06A0000}"/>
    <cellStyle name="Normal 6 2 6" xfId="5582" xr:uid="{00000000-0005-0000-0000-0000F16A0000}"/>
    <cellStyle name="Normal 6 2 6 2" xfId="8370" xr:uid="{00000000-0005-0000-0000-0000F26A0000}"/>
    <cellStyle name="Normal 6 2 6 2 2" xfId="14859" xr:uid="{00000000-0005-0000-0000-0000F36A0000}"/>
    <cellStyle name="Normal 6 2 6 2 2 2" xfId="27534" xr:uid="{00000000-0005-0000-0000-0000F46A0000}"/>
    <cellStyle name="Normal 6 2 6 2 3" xfId="19638" xr:uid="{00000000-0005-0000-0000-0000F56A0000}"/>
    <cellStyle name="Normal 6 2 6 2 4" xfId="32753" xr:uid="{00000000-0005-0000-0000-0000F66A0000}"/>
    <cellStyle name="Normal 6 2 6 2 5" xfId="35764" xr:uid="{00000000-0005-0000-0000-0000F76A0000}"/>
    <cellStyle name="Normal 6 2 6 3" xfId="9294" xr:uid="{00000000-0005-0000-0000-0000F86A0000}"/>
    <cellStyle name="Normal 6 2 6 3 2" xfId="15701" xr:uid="{00000000-0005-0000-0000-0000F96A0000}"/>
    <cellStyle name="Normal 6 2 6 3 2 2" xfId="28346" xr:uid="{00000000-0005-0000-0000-0000FA6A0000}"/>
    <cellStyle name="Normal 6 2 6 3 3" xfId="23293" xr:uid="{00000000-0005-0000-0000-0000FB6A0000}"/>
    <cellStyle name="Normal 6 2 6 4" xfId="7414" xr:uid="{00000000-0005-0000-0000-0000FC6A0000}"/>
    <cellStyle name="Normal 6 2 6 4 2" xfId="13928" xr:uid="{00000000-0005-0000-0000-0000FD6A0000}"/>
    <cellStyle name="Normal 6 2 6 4 2 2" xfId="26658" xr:uid="{00000000-0005-0000-0000-0000FE6A0000}"/>
    <cellStyle name="Normal 6 2 6 4 3" xfId="22141" xr:uid="{00000000-0005-0000-0000-0000FF6A0000}"/>
    <cellStyle name="Normal 6 2 6 5" xfId="12769" xr:uid="{00000000-0005-0000-0000-0000006B0000}"/>
    <cellStyle name="Normal 6 2 6 5 2" xfId="25515" xr:uid="{00000000-0005-0000-0000-0000016B0000}"/>
    <cellStyle name="Normal 6 2 6 6" xfId="18332" xr:uid="{00000000-0005-0000-0000-0000026B0000}"/>
    <cellStyle name="Normal 6 2 6 7" xfId="31698" xr:uid="{00000000-0005-0000-0000-0000036B0000}"/>
    <cellStyle name="Normal 6 2 6 8" xfId="34914" xr:uid="{00000000-0005-0000-0000-0000046B0000}"/>
    <cellStyle name="Normal 6 2 7" xfId="5583" xr:uid="{00000000-0005-0000-0000-0000056B0000}"/>
    <cellStyle name="Normal 6 2 7 2" xfId="8371" xr:uid="{00000000-0005-0000-0000-0000066B0000}"/>
    <cellStyle name="Normal 6 2 7 2 2" xfId="14860" xr:uid="{00000000-0005-0000-0000-0000076B0000}"/>
    <cellStyle name="Normal 6 2 7 2 2 2" xfId="27535" xr:uid="{00000000-0005-0000-0000-0000086B0000}"/>
    <cellStyle name="Normal 6 2 7 2 3" xfId="19639" xr:uid="{00000000-0005-0000-0000-0000096B0000}"/>
    <cellStyle name="Normal 6 2 7 2 4" xfId="32754" xr:uid="{00000000-0005-0000-0000-00000A6B0000}"/>
    <cellStyle name="Normal 6 2 7 2 5" xfId="35765" xr:uid="{00000000-0005-0000-0000-00000B6B0000}"/>
    <cellStyle name="Normal 6 2 7 3" xfId="9295" xr:uid="{00000000-0005-0000-0000-00000C6B0000}"/>
    <cellStyle name="Normal 6 2 7 3 2" xfId="15702" xr:uid="{00000000-0005-0000-0000-00000D6B0000}"/>
    <cellStyle name="Normal 6 2 7 3 2 2" xfId="28347" xr:uid="{00000000-0005-0000-0000-00000E6B0000}"/>
    <cellStyle name="Normal 6 2 7 3 3" xfId="23294" xr:uid="{00000000-0005-0000-0000-00000F6B0000}"/>
    <cellStyle name="Normal 6 2 7 4" xfId="7415" xr:uid="{00000000-0005-0000-0000-0000106B0000}"/>
    <cellStyle name="Normal 6 2 7 4 2" xfId="13929" xr:uid="{00000000-0005-0000-0000-0000116B0000}"/>
    <cellStyle name="Normal 6 2 7 4 2 2" xfId="26659" xr:uid="{00000000-0005-0000-0000-0000126B0000}"/>
    <cellStyle name="Normal 6 2 7 4 3" xfId="22142" xr:uid="{00000000-0005-0000-0000-0000136B0000}"/>
    <cellStyle name="Normal 6 2 7 5" xfId="12770" xr:uid="{00000000-0005-0000-0000-0000146B0000}"/>
    <cellStyle name="Normal 6 2 7 5 2" xfId="25516" xr:uid="{00000000-0005-0000-0000-0000156B0000}"/>
    <cellStyle name="Normal 6 2 7 6" xfId="18333" xr:uid="{00000000-0005-0000-0000-0000166B0000}"/>
    <cellStyle name="Normal 6 2 7 7" xfId="31699" xr:uid="{00000000-0005-0000-0000-0000176B0000}"/>
    <cellStyle name="Normal 6 2 7 8" xfId="34915" xr:uid="{00000000-0005-0000-0000-0000186B0000}"/>
    <cellStyle name="Normal 6 2 8" xfId="5584" xr:uid="{00000000-0005-0000-0000-0000196B0000}"/>
    <cellStyle name="Normal 6 2 8 2" xfId="8372" xr:uid="{00000000-0005-0000-0000-00001A6B0000}"/>
    <cellStyle name="Normal 6 2 8 2 2" xfId="14861" xr:uid="{00000000-0005-0000-0000-00001B6B0000}"/>
    <cellStyle name="Normal 6 2 8 2 2 2" xfId="27536" xr:uid="{00000000-0005-0000-0000-00001C6B0000}"/>
    <cellStyle name="Normal 6 2 8 2 3" xfId="19640" xr:uid="{00000000-0005-0000-0000-00001D6B0000}"/>
    <cellStyle name="Normal 6 2 8 2 4" xfId="32755" xr:uid="{00000000-0005-0000-0000-00001E6B0000}"/>
    <cellStyle name="Normal 6 2 8 2 5" xfId="35766" xr:uid="{00000000-0005-0000-0000-00001F6B0000}"/>
    <cellStyle name="Normal 6 2 8 3" xfId="9296" xr:uid="{00000000-0005-0000-0000-0000206B0000}"/>
    <cellStyle name="Normal 6 2 8 3 2" xfId="15703" xr:uid="{00000000-0005-0000-0000-0000216B0000}"/>
    <cellStyle name="Normal 6 2 8 3 2 2" xfId="28348" xr:uid="{00000000-0005-0000-0000-0000226B0000}"/>
    <cellStyle name="Normal 6 2 8 3 3" xfId="23295" xr:uid="{00000000-0005-0000-0000-0000236B0000}"/>
    <cellStyle name="Normal 6 2 8 4" xfId="7416" xr:uid="{00000000-0005-0000-0000-0000246B0000}"/>
    <cellStyle name="Normal 6 2 8 4 2" xfId="13930" xr:uid="{00000000-0005-0000-0000-0000256B0000}"/>
    <cellStyle name="Normal 6 2 8 4 2 2" xfId="26660" xr:uid="{00000000-0005-0000-0000-0000266B0000}"/>
    <cellStyle name="Normal 6 2 8 4 3" xfId="22143" xr:uid="{00000000-0005-0000-0000-0000276B0000}"/>
    <cellStyle name="Normal 6 2 8 5" xfId="12771" xr:uid="{00000000-0005-0000-0000-0000286B0000}"/>
    <cellStyle name="Normal 6 2 8 5 2" xfId="25517" xr:uid="{00000000-0005-0000-0000-0000296B0000}"/>
    <cellStyle name="Normal 6 2 8 6" xfId="18334" xr:uid="{00000000-0005-0000-0000-00002A6B0000}"/>
    <cellStyle name="Normal 6 2 8 7" xfId="31700" xr:uid="{00000000-0005-0000-0000-00002B6B0000}"/>
    <cellStyle name="Normal 6 2 8 8" xfId="34916" xr:uid="{00000000-0005-0000-0000-00002C6B0000}"/>
    <cellStyle name="Normal 6 2 9" xfId="5585" xr:uid="{00000000-0005-0000-0000-00002D6B0000}"/>
    <cellStyle name="Normal 6 2 9 2" xfId="8373" xr:uid="{00000000-0005-0000-0000-00002E6B0000}"/>
    <cellStyle name="Normal 6 2 9 2 2" xfId="14862" xr:uid="{00000000-0005-0000-0000-00002F6B0000}"/>
    <cellStyle name="Normal 6 2 9 2 2 2" xfId="27537" xr:uid="{00000000-0005-0000-0000-0000306B0000}"/>
    <cellStyle name="Normal 6 2 9 2 3" xfId="19641" xr:uid="{00000000-0005-0000-0000-0000316B0000}"/>
    <cellStyle name="Normal 6 2 9 2 4" xfId="32756" xr:uid="{00000000-0005-0000-0000-0000326B0000}"/>
    <cellStyle name="Normal 6 2 9 2 5" xfId="35767" xr:uid="{00000000-0005-0000-0000-0000336B0000}"/>
    <cellStyle name="Normal 6 2 9 3" xfId="9297" xr:uid="{00000000-0005-0000-0000-0000346B0000}"/>
    <cellStyle name="Normal 6 2 9 3 2" xfId="15704" xr:uid="{00000000-0005-0000-0000-0000356B0000}"/>
    <cellStyle name="Normal 6 2 9 3 2 2" xfId="28349" xr:uid="{00000000-0005-0000-0000-0000366B0000}"/>
    <cellStyle name="Normal 6 2 9 3 3" xfId="23296" xr:uid="{00000000-0005-0000-0000-0000376B0000}"/>
    <cellStyle name="Normal 6 2 9 4" xfId="7417" xr:uid="{00000000-0005-0000-0000-0000386B0000}"/>
    <cellStyle name="Normal 6 2 9 4 2" xfId="13931" xr:uid="{00000000-0005-0000-0000-0000396B0000}"/>
    <cellStyle name="Normal 6 2 9 4 2 2" xfId="26661" xr:uid="{00000000-0005-0000-0000-00003A6B0000}"/>
    <cellStyle name="Normal 6 2 9 4 3" xfId="22144" xr:uid="{00000000-0005-0000-0000-00003B6B0000}"/>
    <cellStyle name="Normal 6 2 9 5" xfId="12772" xr:uid="{00000000-0005-0000-0000-00003C6B0000}"/>
    <cellStyle name="Normal 6 2 9 5 2" xfId="25518" xr:uid="{00000000-0005-0000-0000-00003D6B0000}"/>
    <cellStyle name="Normal 6 2 9 6" xfId="18335" xr:uid="{00000000-0005-0000-0000-00003E6B0000}"/>
    <cellStyle name="Normal 6 2 9 7" xfId="31701" xr:uid="{00000000-0005-0000-0000-00003F6B0000}"/>
    <cellStyle name="Normal 6 2 9 8" xfId="34917" xr:uid="{00000000-0005-0000-0000-0000406B0000}"/>
    <cellStyle name="Normal 6 20" xfId="5586" xr:uid="{00000000-0005-0000-0000-0000416B0000}"/>
    <cellStyle name="Normal 6 21" xfId="5587" xr:uid="{00000000-0005-0000-0000-0000426B0000}"/>
    <cellStyle name="Normal 6 22" xfId="5588" xr:uid="{00000000-0005-0000-0000-0000436B0000}"/>
    <cellStyle name="Normal 6 23" xfId="5589" xr:uid="{00000000-0005-0000-0000-0000446B0000}"/>
    <cellStyle name="Normal 6 24" xfId="5590" xr:uid="{00000000-0005-0000-0000-0000456B0000}"/>
    <cellStyle name="Normal 6 25" xfId="6149" xr:uid="{00000000-0005-0000-0000-0000466B0000}"/>
    <cellStyle name="Normal 6 3" xfId="797" xr:uid="{00000000-0005-0000-0000-0000476B0000}"/>
    <cellStyle name="Normal 6 3 10" xfId="5592" xr:uid="{00000000-0005-0000-0000-0000486B0000}"/>
    <cellStyle name="Normal 6 3 10 2" xfId="8375" xr:uid="{00000000-0005-0000-0000-0000496B0000}"/>
    <cellStyle name="Normal 6 3 10 2 2" xfId="14864" xr:uid="{00000000-0005-0000-0000-00004A6B0000}"/>
    <cellStyle name="Normal 6 3 10 2 2 2" xfId="27539" xr:uid="{00000000-0005-0000-0000-00004B6B0000}"/>
    <cellStyle name="Normal 6 3 10 2 3" xfId="19643" xr:uid="{00000000-0005-0000-0000-00004C6B0000}"/>
    <cellStyle name="Normal 6 3 10 2 4" xfId="32758" xr:uid="{00000000-0005-0000-0000-00004D6B0000}"/>
    <cellStyle name="Normal 6 3 10 2 5" xfId="35769" xr:uid="{00000000-0005-0000-0000-00004E6B0000}"/>
    <cellStyle name="Normal 6 3 10 3" xfId="9299" xr:uid="{00000000-0005-0000-0000-00004F6B0000}"/>
    <cellStyle name="Normal 6 3 10 3 2" xfId="15706" xr:uid="{00000000-0005-0000-0000-0000506B0000}"/>
    <cellStyle name="Normal 6 3 10 3 2 2" xfId="28351" xr:uid="{00000000-0005-0000-0000-0000516B0000}"/>
    <cellStyle name="Normal 6 3 10 3 3" xfId="23298" xr:uid="{00000000-0005-0000-0000-0000526B0000}"/>
    <cellStyle name="Normal 6 3 10 4" xfId="7419" xr:uid="{00000000-0005-0000-0000-0000536B0000}"/>
    <cellStyle name="Normal 6 3 10 4 2" xfId="13933" xr:uid="{00000000-0005-0000-0000-0000546B0000}"/>
    <cellStyle name="Normal 6 3 10 4 2 2" xfId="26663" xr:uid="{00000000-0005-0000-0000-0000556B0000}"/>
    <cellStyle name="Normal 6 3 10 4 3" xfId="22146" xr:uid="{00000000-0005-0000-0000-0000566B0000}"/>
    <cellStyle name="Normal 6 3 10 5" xfId="12774" xr:uid="{00000000-0005-0000-0000-0000576B0000}"/>
    <cellStyle name="Normal 6 3 10 5 2" xfId="25520" xr:uid="{00000000-0005-0000-0000-0000586B0000}"/>
    <cellStyle name="Normal 6 3 10 6" xfId="18339" xr:uid="{00000000-0005-0000-0000-0000596B0000}"/>
    <cellStyle name="Normal 6 3 10 7" xfId="31707" xr:uid="{00000000-0005-0000-0000-00005A6B0000}"/>
    <cellStyle name="Normal 6 3 10 8" xfId="34919" xr:uid="{00000000-0005-0000-0000-00005B6B0000}"/>
    <cellStyle name="Normal 6 3 11" xfId="5593" xr:uid="{00000000-0005-0000-0000-00005C6B0000}"/>
    <cellStyle name="Normal 6 3 11 2" xfId="8376" xr:uid="{00000000-0005-0000-0000-00005D6B0000}"/>
    <cellStyle name="Normal 6 3 11 2 2" xfId="14865" xr:uid="{00000000-0005-0000-0000-00005E6B0000}"/>
    <cellStyle name="Normal 6 3 11 2 2 2" xfId="27540" xr:uid="{00000000-0005-0000-0000-00005F6B0000}"/>
    <cellStyle name="Normal 6 3 11 2 3" xfId="19644" xr:uid="{00000000-0005-0000-0000-0000606B0000}"/>
    <cellStyle name="Normal 6 3 11 2 4" xfId="32759" xr:uid="{00000000-0005-0000-0000-0000616B0000}"/>
    <cellStyle name="Normal 6 3 11 2 5" xfId="35770" xr:uid="{00000000-0005-0000-0000-0000626B0000}"/>
    <cellStyle name="Normal 6 3 11 3" xfId="9300" xr:uid="{00000000-0005-0000-0000-0000636B0000}"/>
    <cellStyle name="Normal 6 3 11 3 2" xfId="15707" xr:uid="{00000000-0005-0000-0000-0000646B0000}"/>
    <cellStyle name="Normal 6 3 11 3 2 2" xfId="28352" xr:uid="{00000000-0005-0000-0000-0000656B0000}"/>
    <cellStyle name="Normal 6 3 11 3 3" xfId="23299" xr:uid="{00000000-0005-0000-0000-0000666B0000}"/>
    <cellStyle name="Normal 6 3 11 4" xfId="7420" xr:uid="{00000000-0005-0000-0000-0000676B0000}"/>
    <cellStyle name="Normal 6 3 11 4 2" xfId="13934" xr:uid="{00000000-0005-0000-0000-0000686B0000}"/>
    <cellStyle name="Normal 6 3 11 4 2 2" xfId="26664" xr:uid="{00000000-0005-0000-0000-0000696B0000}"/>
    <cellStyle name="Normal 6 3 11 4 3" xfId="22147" xr:uid="{00000000-0005-0000-0000-00006A6B0000}"/>
    <cellStyle name="Normal 6 3 11 5" xfId="12775" xr:uid="{00000000-0005-0000-0000-00006B6B0000}"/>
    <cellStyle name="Normal 6 3 11 5 2" xfId="25521" xr:uid="{00000000-0005-0000-0000-00006C6B0000}"/>
    <cellStyle name="Normal 6 3 11 6" xfId="18340" xr:uid="{00000000-0005-0000-0000-00006D6B0000}"/>
    <cellStyle name="Normal 6 3 11 7" xfId="31708" xr:uid="{00000000-0005-0000-0000-00006E6B0000}"/>
    <cellStyle name="Normal 6 3 11 8" xfId="34920" xr:uid="{00000000-0005-0000-0000-00006F6B0000}"/>
    <cellStyle name="Normal 6 3 12" xfId="5594" xr:uid="{00000000-0005-0000-0000-0000706B0000}"/>
    <cellStyle name="Normal 6 3 12 2" xfId="8377" xr:uid="{00000000-0005-0000-0000-0000716B0000}"/>
    <cellStyle name="Normal 6 3 12 2 2" xfId="14866" xr:uid="{00000000-0005-0000-0000-0000726B0000}"/>
    <cellStyle name="Normal 6 3 12 2 2 2" xfId="27541" xr:uid="{00000000-0005-0000-0000-0000736B0000}"/>
    <cellStyle name="Normal 6 3 12 2 3" xfId="19645" xr:uid="{00000000-0005-0000-0000-0000746B0000}"/>
    <cellStyle name="Normal 6 3 12 2 4" xfId="32760" xr:uid="{00000000-0005-0000-0000-0000756B0000}"/>
    <cellStyle name="Normal 6 3 12 2 5" xfId="35771" xr:uid="{00000000-0005-0000-0000-0000766B0000}"/>
    <cellStyle name="Normal 6 3 12 3" xfId="9301" xr:uid="{00000000-0005-0000-0000-0000776B0000}"/>
    <cellStyle name="Normal 6 3 12 3 2" xfId="15708" xr:uid="{00000000-0005-0000-0000-0000786B0000}"/>
    <cellStyle name="Normal 6 3 12 3 2 2" xfId="28353" xr:uid="{00000000-0005-0000-0000-0000796B0000}"/>
    <cellStyle name="Normal 6 3 12 3 3" xfId="23300" xr:uid="{00000000-0005-0000-0000-00007A6B0000}"/>
    <cellStyle name="Normal 6 3 12 4" xfId="7421" xr:uid="{00000000-0005-0000-0000-00007B6B0000}"/>
    <cellStyle name="Normal 6 3 12 4 2" xfId="13935" xr:uid="{00000000-0005-0000-0000-00007C6B0000}"/>
    <cellStyle name="Normal 6 3 12 4 2 2" xfId="26665" xr:uid="{00000000-0005-0000-0000-00007D6B0000}"/>
    <cellStyle name="Normal 6 3 12 4 3" xfId="22148" xr:uid="{00000000-0005-0000-0000-00007E6B0000}"/>
    <cellStyle name="Normal 6 3 12 5" xfId="12776" xr:uid="{00000000-0005-0000-0000-00007F6B0000}"/>
    <cellStyle name="Normal 6 3 12 5 2" xfId="25522" xr:uid="{00000000-0005-0000-0000-0000806B0000}"/>
    <cellStyle name="Normal 6 3 12 6" xfId="18341" xr:uid="{00000000-0005-0000-0000-0000816B0000}"/>
    <cellStyle name="Normal 6 3 12 7" xfId="31709" xr:uid="{00000000-0005-0000-0000-0000826B0000}"/>
    <cellStyle name="Normal 6 3 12 8" xfId="34921" xr:uid="{00000000-0005-0000-0000-0000836B0000}"/>
    <cellStyle name="Normal 6 3 13" xfId="5595" xr:uid="{00000000-0005-0000-0000-0000846B0000}"/>
    <cellStyle name="Normal 6 3 13 2" xfId="8378" xr:uid="{00000000-0005-0000-0000-0000856B0000}"/>
    <cellStyle name="Normal 6 3 13 2 2" xfId="14867" xr:uid="{00000000-0005-0000-0000-0000866B0000}"/>
    <cellStyle name="Normal 6 3 13 2 2 2" xfId="27542" xr:uid="{00000000-0005-0000-0000-0000876B0000}"/>
    <cellStyle name="Normal 6 3 13 2 3" xfId="19646" xr:uid="{00000000-0005-0000-0000-0000886B0000}"/>
    <cellStyle name="Normal 6 3 13 2 4" xfId="32761" xr:uid="{00000000-0005-0000-0000-0000896B0000}"/>
    <cellStyle name="Normal 6 3 13 2 5" xfId="35772" xr:uid="{00000000-0005-0000-0000-00008A6B0000}"/>
    <cellStyle name="Normal 6 3 13 3" xfId="9302" xr:uid="{00000000-0005-0000-0000-00008B6B0000}"/>
    <cellStyle name="Normal 6 3 13 3 2" xfId="15709" xr:uid="{00000000-0005-0000-0000-00008C6B0000}"/>
    <cellStyle name="Normal 6 3 13 3 2 2" xfId="28354" xr:uid="{00000000-0005-0000-0000-00008D6B0000}"/>
    <cellStyle name="Normal 6 3 13 3 3" xfId="23301" xr:uid="{00000000-0005-0000-0000-00008E6B0000}"/>
    <cellStyle name="Normal 6 3 13 4" xfId="7422" xr:uid="{00000000-0005-0000-0000-00008F6B0000}"/>
    <cellStyle name="Normal 6 3 13 4 2" xfId="13936" xr:uid="{00000000-0005-0000-0000-0000906B0000}"/>
    <cellStyle name="Normal 6 3 13 4 2 2" xfId="26666" xr:uid="{00000000-0005-0000-0000-0000916B0000}"/>
    <cellStyle name="Normal 6 3 13 4 3" xfId="22149" xr:uid="{00000000-0005-0000-0000-0000926B0000}"/>
    <cellStyle name="Normal 6 3 13 5" xfId="12777" xr:uid="{00000000-0005-0000-0000-0000936B0000}"/>
    <cellStyle name="Normal 6 3 13 5 2" xfId="25523" xr:uid="{00000000-0005-0000-0000-0000946B0000}"/>
    <cellStyle name="Normal 6 3 13 6" xfId="18342" xr:uid="{00000000-0005-0000-0000-0000956B0000}"/>
    <cellStyle name="Normal 6 3 13 7" xfId="31710" xr:uid="{00000000-0005-0000-0000-0000966B0000}"/>
    <cellStyle name="Normal 6 3 13 8" xfId="34922" xr:uid="{00000000-0005-0000-0000-0000976B0000}"/>
    <cellStyle name="Normal 6 3 14" xfId="5596" xr:uid="{00000000-0005-0000-0000-0000986B0000}"/>
    <cellStyle name="Normal 6 3 14 2" xfId="8379" xr:uid="{00000000-0005-0000-0000-0000996B0000}"/>
    <cellStyle name="Normal 6 3 14 2 2" xfId="14868" xr:uid="{00000000-0005-0000-0000-00009A6B0000}"/>
    <cellStyle name="Normal 6 3 14 2 2 2" xfId="27543" xr:uid="{00000000-0005-0000-0000-00009B6B0000}"/>
    <cellStyle name="Normal 6 3 14 2 3" xfId="19647" xr:uid="{00000000-0005-0000-0000-00009C6B0000}"/>
    <cellStyle name="Normal 6 3 14 2 4" xfId="32762" xr:uid="{00000000-0005-0000-0000-00009D6B0000}"/>
    <cellStyle name="Normal 6 3 14 2 5" xfId="35773" xr:uid="{00000000-0005-0000-0000-00009E6B0000}"/>
    <cellStyle name="Normal 6 3 14 3" xfId="9303" xr:uid="{00000000-0005-0000-0000-00009F6B0000}"/>
    <cellStyle name="Normal 6 3 14 3 2" xfId="15710" xr:uid="{00000000-0005-0000-0000-0000A06B0000}"/>
    <cellStyle name="Normal 6 3 14 3 2 2" xfId="28355" xr:uid="{00000000-0005-0000-0000-0000A16B0000}"/>
    <cellStyle name="Normal 6 3 14 3 3" xfId="23302" xr:uid="{00000000-0005-0000-0000-0000A26B0000}"/>
    <cellStyle name="Normal 6 3 14 4" xfId="7423" xr:uid="{00000000-0005-0000-0000-0000A36B0000}"/>
    <cellStyle name="Normal 6 3 14 4 2" xfId="13937" xr:uid="{00000000-0005-0000-0000-0000A46B0000}"/>
    <cellStyle name="Normal 6 3 14 4 2 2" xfId="26667" xr:uid="{00000000-0005-0000-0000-0000A56B0000}"/>
    <cellStyle name="Normal 6 3 14 4 3" xfId="22150" xr:uid="{00000000-0005-0000-0000-0000A66B0000}"/>
    <cellStyle name="Normal 6 3 14 5" xfId="12778" xr:uid="{00000000-0005-0000-0000-0000A76B0000}"/>
    <cellStyle name="Normal 6 3 14 5 2" xfId="25524" xr:uid="{00000000-0005-0000-0000-0000A86B0000}"/>
    <cellStyle name="Normal 6 3 14 6" xfId="18343" xr:uid="{00000000-0005-0000-0000-0000A96B0000}"/>
    <cellStyle name="Normal 6 3 14 7" xfId="31711" xr:uid="{00000000-0005-0000-0000-0000AA6B0000}"/>
    <cellStyle name="Normal 6 3 14 8" xfId="34923" xr:uid="{00000000-0005-0000-0000-0000AB6B0000}"/>
    <cellStyle name="Normal 6 3 15" xfId="5597" xr:uid="{00000000-0005-0000-0000-0000AC6B0000}"/>
    <cellStyle name="Normal 6 3 15 2" xfId="8380" xr:uid="{00000000-0005-0000-0000-0000AD6B0000}"/>
    <cellStyle name="Normal 6 3 15 2 2" xfId="14869" xr:uid="{00000000-0005-0000-0000-0000AE6B0000}"/>
    <cellStyle name="Normal 6 3 15 2 2 2" xfId="27544" xr:uid="{00000000-0005-0000-0000-0000AF6B0000}"/>
    <cellStyle name="Normal 6 3 15 2 3" xfId="19648" xr:uid="{00000000-0005-0000-0000-0000B06B0000}"/>
    <cellStyle name="Normal 6 3 15 2 4" xfId="32763" xr:uid="{00000000-0005-0000-0000-0000B16B0000}"/>
    <cellStyle name="Normal 6 3 15 2 5" xfId="35774" xr:uid="{00000000-0005-0000-0000-0000B26B0000}"/>
    <cellStyle name="Normal 6 3 15 3" xfId="9304" xr:uid="{00000000-0005-0000-0000-0000B36B0000}"/>
    <cellStyle name="Normal 6 3 15 3 2" xfId="15711" xr:uid="{00000000-0005-0000-0000-0000B46B0000}"/>
    <cellStyle name="Normal 6 3 15 3 2 2" xfId="28356" xr:uid="{00000000-0005-0000-0000-0000B56B0000}"/>
    <cellStyle name="Normal 6 3 15 3 3" xfId="23303" xr:uid="{00000000-0005-0000-0000-0000B66B0000}"/>
    <cellStyle name="Normal 6 3 15 4" xfId="7424" xr:uid="{00000000-0005-0000-0000-0000B76B0000}"/>
    <cellStyle name="Normal 6 3 15 4 2" xfId="13938" xr:uid="{00000000-0005-0000-0000-0000B86B0000}"/>
    <cellStyle name="Normal 6 3 15 4 2 2" xfId="26668" xr:uid="{00000000-0005-0000-0000-0000B96B0000}"/>
    <cellStyle name="Normal 6 3 15 4 3" xfId="22151" xr:uid="{00000000-0005-0000-0000-0000BA6B0000}"/>
    <cellStyle name="Normal 6 3 15 5" xfId="12779" xr:uid="{00000000-0005-0000-0000-0000BB6B0000}"/>
    <cellStyle name="Normal 6 3 15 5 2" xfId="25525" xr:uid="{00000000-0005-0000-0000-0000BC6B0000}"/>
    <cellStyle name="Normal 6 3 15 6" xfId="18344" xr:uid="{00000000-0005-0000-0000-0000BD6B0000}"/>
    <cellStyle name="Normal 6 3 15 7" xfId="31712" xr:uid="{00000000-0005-0000-0000-0000BE6B0000}"/>
    <cellStyle name="Normal 6 3 15 8" xfId="34924" xr:uid="{00000000-0005-0000-0000-0000BF6B0000}"/>
    <cellStyle name="Normal 6 3 16" xfId="5598" xr:uid="{00000000-0005-0000-0000-0000C06B0000}"/>
    <cellStyle name="Normal 6 3 16 2" xfId="8381" xr:uid="{00000000-0005-0000-0000-0000C16B0000}"/>
    <cellStyle name="Normal 6 3 16 2 2" xfId="14870" xr:uid="{00000000-0005-0000-0000-0000C26B0000}"/>
    <cellStyle name="Normal 6 3 16 2 2 2" xfId="27545" xr:uid="{00000000-0005-0000-0000-0000C36B0000}"/>
    <cellStyle name="Normal 6 3 16 2 3" xfId="19649" xr:uid="{00000000-0005-0000-0000-0000C46B0000}"/>
    <cellStyle name="Normal 6 3 16 2 4" xfId="32764" xr:uid="{00000000-0005-0000-0000-0000C56B0000}"/>
    <cellStyle name="Normal 6 3 16 2 5" xfId="35775" xr:uid="{00000000-0005-0000-0000-0000C66B0000}"/>
    <cellStyle name="Normal 6 3 16 3" xfId="9305" xr:uid="{00000000-0005-0000-0000-0000C76B0000}"/>
    <cellStyle name="Normal 6 3 16 3 2" xfId="15712" xr:uid="{00000000-0005-0000-0000-0000C86B0000}"/>
    <cellStyle name="Normal 6 3 16 3 2 2" xfId="28357" xr:uid="{00000000-0005-0000-0000-0000C96B0000}"/>
    <cellStyle name="Normal 6 3 16 3 3" xfId="23304" xr:uid="{00000000-0005-0000-0000-0000CA6B0000}"/>
    <cellStyle name="Normal 6 3 16 4" xfId="7425" xr:uid="{00000000-0005-0000-0000-0000CB6B0000}"/>
    <cellStyle name="Normal 6 3 16 4 2" xfId="13939" xr:uid="{00000000-0005-0000-0000-0000CC6B0000}"/>
    <cellStyle name="Normal 6 3 16 4 2 2" xfId="26669" xr:uid="{00000000-0005-0000-0000-0000CD6B0000}"/>
    <cellStyle name="Normal 6 3 16 4 3" xfId="22152" xr:uid="{00000000-0005-0000-0000-0000CE6B0000}"/>
    <cellStyle name="Normal 6 3 16 5" xfId="12780" xr:uid="{00000000-0005-0000-0000-0000CF6B0000}"/>
    <cellStyle name="Normal 6 3 16 5 2" xfId="25526" xr:uid="{00000000-0005-0000-0000-0000D06B0000}"/>
    <cellStyle name="Normal 6 3 16 6" xfId="18345" xr:uid="{00000000-0005-0000-0000-0000D16B0000}"/>
    <cellStyle name="Normal 6 3 16 7" xfId="31713" xr:uid="{00000000-0005-0000-0000-0000D26B0000}"/>
    <cellStyle name="Normal 6 3 16 8" xfId="34925" xr:uid="{00000000-0005-0000-0000-0000D36B0000}"/>
    <cellStyle name="Normal 6 3 17" xfId="5599" xr:uid="{00000000-0005-0000-0000-0000D46B0000}"/>
    <cellStyle name="Normal 6 3 17 2" xfId="8382" xr:uid="{00000000-0005-0000-0000-0000D56B0000}"/>
    <cellStyle name="Normal 6 3 17 2 2" xfId="14871" xr:uid="{00000000-0005-0000-0000-0000D66B0000}"/>
    <cellStyle name="Normal 6 3 17 2 2 2" xfId="27546" xr:uid="{00000000-0005-0000-0000-0000D76B0000}"/>
    <cellStyle name="Normal 6 3 17 2 3" xfId="19650" xr:uid="{00000000-0005-0000-0000-0000D86B0000}"/>
    <cellStyle name="Normal 6 3 17 2 4" xfId="32765" xr:uid="{00000000-0005-0000-0000-0000D96B0000}"/>
    <cellStyle name="Normal 6 3 17 2 5" xfId="35776" xr:uid="{00000000-0005-0000-0000-0000DA6B0000}"/>
    <cellStyle name="Normal 6 3 17 3" xfId="9306" xr:uid="{00000000-0005-0000-0000-0000DB6B0000}"/>
    <cellStyle name="Normal 6 3 17 3 2" xfId="15713" xr:uid="{00000000-0005-0000-0000-0000DC6B0000}"/>
    <cellStyle name="Normal 6 3 17 3 2 2" xfId="28358" xr:uid="{00000000-0005-0000-0000-0000DD6B0000}"/>
    <cellStyle name="Normal 6 3 17 3 3" xfId="23305" xr:uid="{00000000-0005-0000-0000-0000DE6B0000}"/>
    <cellStyle name="Normal 6 3 17 4" xfId="7426" xr:uid="{00000000-0005-0000-0000-0000DF6B0000}"/>
    <cellStyle name="Normal 6 3 17 4 2" xfId="13940" xr:uid="{00000000-0005-0000-0000-0000E06B0000}"/>
    <cellStyle name="Normal 6 3 17 4 2 2" xfId="26670" xr:uid="{00000000-0005-0000-0000-0000E16B0000}"/>
    <cellStyle name="Normal 6 3 17 4 3" xfId="22153" xr:uid="{00000000-0005-0000-0000-0000E26B0000}"/>
    <cellStyle name="Normal 6 3 17 5" xfId="12781" xr:uid="{00000000-0005-0000-0000-0000E36B0000}"/>
    <cellStyle name="Normal 6 3 17 5 2" xfId="25527" xr:uid="{00000000-0005-0000-0000-0000E46B0000}"/>
    <cellStyle name="Normal 6 3 17 6" xfId="18346" xr:uid="{00000000-0005-0000-0000-0000E56B0000}"/>
    <cellStyle name="Normal 6 3 17 7" xfId="31714" xr:uid="{00000000-0005-0000-0000-0000E66B0000}"/>
    <cellStyle name="Normal 6 3 17 8" xfId="34926" xr:uid="{00000000-0005-0000-0000-0000E76B0000}"/>
    <cellStyle name="Normal 6 3 18" xfId="5600" xr:uid="{00000000-0005-0000-0000-0000E86B0000}"/>
    <cellStyle name="Normal 6 3 18 2" xfId="8383" xr:uid="{00000000-0005-0000-0000-0000E96B0000}"/>
    <cellStyle name="Normal 6 3 18 2 2" xfId="14872" xr:uid="{00000000-0005-0000-0000-0000EA6B0000}"/>
    <cellStyle name="Normal 6 3 18 2 2 2" xfId="27547" xr:uid="{00000000-0005-0000-0000-0000EB6B0000}"/>
    <cellStyle name="Normal 6 3 18 2 3" xfId="19651" xr:uid="{00000000-0005-0000-0000-0000EC6B0000}"/>
    <cellStyle name="Normal 6 3 18 2 4" xfId="32766" xr:uid="{00000000-0005-0000-0000-0000ED6B0000}"/>
    <cellStyle name="Normal 6 3 18 2 5" xfId="35777" xr:uid="{00000000-0005-0000-0000-0000EE6B0000}"/>
    <cellStyle name="Normal 6 3 18 3" xfId="9307" xr:uid="{00000000-0005-0000-0000-0000EF6B0000}"/>
    <cellStyle name="Normal 6 3 18 3 2" xfId="15714" xr:uid="{00000000-0005-0000-0000-0000F06B0000}"/>
    <cellStyle name="Normal 6 3 18 3 2 2" xfId="28359" xr:uid="{00000000-0005-0000-0000-0000F16B0000}"/>
    <cellStyle name="Normal 6 3 18 3 3" xfId="23306" xr:uid="{00000000-0005-0000-0000-0000F26B0000}"/>
    <cellStyle name="Normal 6 3 18 4" xfId="7427" xr:uid="{00000000-0005-0000-0000-0000F36B0000}"/>
    <cellStyle name="Normal 6 3 18 4 2" xfId="13941" xr:uid="{00000000-0005-0000-0000-0000F46B0000}"/>
    <cellStyle name="Normal 6 3 18 4 2 2" xfId="26671" xr:uid="{00000000-0005-0000-0000-0000F56B0000}"/>
    <cellStyle name="Normal 6 3 18 4 3" xfId="22154" xr:uid="{00000000-0005-0000-0000-0000F66B0000}"/>
    <cellStyle name="Normal 6 3 18 5" xfId="12782" xr:uid="{00000000-0005-0000-0000-0000F76B0000}"/>
    <cellStyle name="Normal 6 3 18 5 2" xfId="25528" xr:uid="{00000000-0005-0000-0000-0000F86B0000}"/>
    <cellStyle name="Normal 6 3 18 6" xfId="18347" xr:uid="{00000000-0005-0000-0000-0000F96B0000}"/>
    <cellStyle name="Normal 6 3 18 7" xfId="31715" xr:uid="{00000000-0005-0000-0000-0000FA6B0000}"/>
    <cellStyle name="Normal 6 3 18 8" xfId="34927" xr:uid="{00000000-0005-0000-0000-0000FB6B0000}"/>
    <cellStyle name="Normal 6 3 19" xfId="5601" xr:uid="{00000000-0005-0000-0000-0000FC6B0000}"/>
    <cellStyle name="Normal 6 3 19 2" xfId="8384" xr:uid="{00000000-0005-0000-0000-0000FD6B0000}"/>
    <cellStyle name="Normal 6 3 19 2 2" xfId="14873" xr:uid="{00000000-0005-0000-0000-0000FE6B0000}"/>
    <cellStyle name="Normal 6 3 19 2 2 2" xfId="27548" xr:uid="{00000000-0005-0000-0000-0000FF6B0000}"/>
    <cellStyle name="Normal 6 3 19 2 3" xfId="19652" xr:uid="{00000000-0005-0000-0000-0000006C0000}"/>
    <cellStyle name="Normal 6 3 19 2 4" xfId="32767" xr:uid="{00000000-0005-0000-0000-0000016C0000}"/>
    <cellStyle name="Normal 6 3 19 2 5" xfId="35778" xr:uid="{00000000-0005-0000-0000-0000026C0000}"/>
    <cellStyle name="Normal 6 3 19 3" xfId="9308" xr:uid="{00000000-0005-0000-0000-0000036C0000}"/>
    <cellStyle name="Normal 6 3 19 3 2" xfId="15715" xr:uid="{00000000-0005-0000-0000-0000046C0000}"/>
    <cellStyle name="Normal 6 3 19 3 2 2" xfId="28360" xr:uid="{00000000-0005-0000-0000-0000056C0000}"/>
    <cellStyle name="Normal 6 3 19 3 3" xfId="23307" xr:uid="{00000000-0005-0000-0000-0000066C0000}"/>
    <cellStyle name="Normal 6 3 19 4" xfId="7428" xr:uid="{00000000-0005-0000-0000-0000076C0000}"/>
    <cellStyle name="Normal 6 3 19 4 2" xfId="13942" xr:uid="{00000000-0005-0000-0000-0000086C0000}"/>
    <cellStyle name="Normal 6 3 19 4 2 2" xfId="26672" xr:uid="{00000000-0005-0000-0000-0000096C0000}"/>
    <cellStyle name="Normal 6 3 19 4 3" xfId="22155" xr:uid="{00000000-0005-0000-0000-00000A6C0000}"/>
    <cellStyle name="Normal 6 3 19 5" xfId="12783" xr:uid="{00000000-0005-0000-0000-00000B6C0000}"/>
    <cellStyle name="Normal 6 3 19 5 2" xfId="25529" xr:uid="{00000000-0005-0000-0000-00000C6C0000}"/>
    <cellStyle name="Normal 6 3 19 6" xfId="18348" xr:uid="{00000000-0005-0000-0000-00000D6C0000}"/>
    <cellStyle name="Normal 6 3 19 7" xfId="31716" xr:uid="{00000000-0005-0000-0000-00000E6C0000}"/>
    <cellStyle name="Normal 6 3 19 8" xfId="34928" xr:uid="{00000000-0005-0000-0000-00000F6C0000}"/>
    <cellStyle name="Normal 6 3 2" xfId="1313" xr:uid="{00000000-0005-0000-0000-0000106C0000}"/>
    <cellStyle name="Normal 6 3 2 2" xfId="8385" xr:uid="{00000000-0005-0000-0000-0000116C0000}"/>
    <cellStyle name="Normal 6 3 2 2 2" xfId="14874" xr:uid="{00000000-0005-0000-0000-0000126C0000}"/>
    <cellStyle name="Normal 6 3 2 2 2 2" xfId="27549" xr:uid="{00000000-0005-0000-0000-0000136C0000}"/>
    <cellStyle name="Normal 6 3 2 2 3" xfId="18847" xr:uid="{00000000-0005-0000-0000-0000146C0000}"/>
    <cellStyle name="Normal 6 3 2 2 4" xfId="22610" xr:uid="{00000000-0005-0000-0000-0000156C0000}"/>
    <cellStyle name="Normal 6 3 2 3" xfId="9309" xr:uid="{00000000-0005-0000-0000-0000166C0000}"/>
    <cellStyle name="Normal 6 3 2 3 2" xfId="15716" xr:uid="{00000000-0005-0000-0000-0000176C0000}"/>
    <cellStyle name="Normal 6 3 2 3 2 2" xfId="19653" xr:uid="{00000000-0005-0000-0000-0000186C0000}"/>
    <cellStyle name="Normal 6 3 2 3 2 3" xfId="32768" xr:uid="{00000000-0005-0000-0000-0000196C0000}"/>
    <cellStyle name="Normal 6 3 2 3 2 4" xfId="35779" xr:uid="{00000000-0005-0000-0000-00001A6C0000}"/>
    <cellStyle name="Normal 6 3 2 3 3" xfId="18349" xr:uid="{00000000-0005-0000-0000-00001B6C0000}"/>
    <cellStyle name="Normal 6 3 2 3 4" xfId="31717" xr:uid="{00000000-0005-0000-0000-00001C6C0000}"/>
    <cellStyle name="Normal 6 3 2 3 5" xfId="34929" xr:uid="{00000000-0005-0000-0000-00001D6C0000}"/>
    <cellStyle name="Normal 6 3 2 4" xfId="10581" xr:uid="{00000000-0005-0000-0000-00001E6C0000}"/>
    <cellStyle name="Normal 6 3 2 5" xfId="10895" xr:uid="{00000000-0005-0000-0000-00001F6C0000}"/>
    <cellStyle name="Normal 6 3 2 6" xfId="7429" xr:uid="{00000000-0005-0000-0000-0000206C0000}"/>
    <cellStyle name="Normal 6 3 2 6 2" xfId="13943" xr:uid="{00000000-0005-0000-0000-0000216C0000}"/>
    <cellStyle name="Normal 6 3 2 6 2 2" xfId="26673" xr:uid="{00000000-0005-0000-0000-0000226C0000}"/>
    <cellStyle name="Normal 6 3 2 6 3" xfId="22156" xr:uid="{00000000-0005-0000-0000-0000236C0000}"/>
    <cellStyle name="Normal 6 3 2 7" xfId="12784" xr:uid="{00000000-0005-0000-0000-0000246C0000}"/>
    <cellStyle name="Normal 6 3 2 7 2" xfId="25530" xr:uid="{00000000-0005-0000-0000-0000256C0000}"/>
    <cellStyle name="Normal 6 3 2 8" xfId="5602" xr:uid="{00000000-0005-0000-0000-0000266C0000}"/>
    <cellStyle name="Normal 6 3 20" xfId="5591" xr:uid="{00000000-0005-0000-0000-0000276C0000}"/>
    <cellStyle name="Normal 6 3 20 2" xfId="6152" xr:uid="{00000000-0005-0000-0000-0000286C0000}"/>
    <cellStyle name="Normal 6 3 20 3" xfId="8374" xr:uid="{00000000-0005-0000-0000-0000296C0000}"/>
    <cellStyle name="Normal 6 3 20 3 2" xfId="14863" xr:uid="{00000000-0005-0000-0000-00002A6C0000}"/>
    <cellStyle name="Normal 6 3 20 3 2 2" xfId="27538" xr:uid="{00000000-0005-0000-0000-00002B6C0000}"/>
    <cellStyle name="Normal 6 3 20 3 3" xfId="22609" xr:uid="{00000000-0005-0000-0000-00002C6C0000}"/>
    <cellStyle name="Normal 6 3 20 4" xfId="9298" xr:uid="{00000000-0005-0000-0000-00002D6C0000}"/>
    <cellStyle name="Normal 6 3 20 4 2" xfId="15705" xr:uid="{00000000-0005-0000-0000-00002E6C0000}"/>
    <cellStyle name="Normal 6 3 20 4 2 2" xfId="28350" xr:uid="{00000000-0005-0000-0000-00002F6C0000}"/>
    <cellStyle name="Normal 6 3 20 4 3" xfId="23297" xr:uid="{00000000-0005-0000-0000-0000306C0000}"/>
    <cellStyle name="Normal 6 3 20 5" xfId="7418" xr:uid="{00000000-0005-0000-0000-0000316C0000}"/>
    <cellStyle name="Normal 6 3 20 5 2" xfId="13932" xr:uid="{00000000-0005-0000-0000-0000326C0000}"/>
    <cellStyle name="Normal 6 3 20 5 2 2" xfId="26662" xr:uid="{00000000-0005-0000-0000-0000336C0000}"/>
    <cellStyle name="Normal 6 3 20 5 3" xfId="22145" xr:uid="{00000000-0005-0000-0000-0000346C0000}"/>
    <cellStyle name="Normal 6 3 20 6" xfId="12773" xr:uid="{00000000-0005-0000-0000-0000356C0000}"/>
    <cellStyle name="Normal 6 3 20 6 2" xfId="25519" xr:uid="{00000000-0005-0000-0000-0000366C0000}"/>
    <cellStyle name="Normal 6 3 20 7" xfId="18734" xr:uid="{00000000-0005-0000-0000-0000376C0000}"/>
    <cellStyle name="Normal 6 3 20 8" xfId="21074" xr:uid="{00000000-0005-0000-0000-0000386C0000}"/>
    <cellStyle name="Normal 6 3 21" xfId="10004" xr:uid="{00000000-0005-0000-0000-0000396C0000}"/>
    <cellStyle name="Normal 6 3 21 2" xfId="19642" xr:uid="{00000000-0005-0000-0000-00003A6C0000}"/>
    <cellStyle name="Normal 6 3 21 2 2" xfId="32757" xr:uid="{00000000-0005-0000-0000-00003B6C0000}"/>
    <cellStyle name="Normal 6 3 21 2 3" xfId="35768" xr:uid="{00000000-0005-0000-0000-00003C6C0000}"/>
    <cellStyle name="Normal 6 3 21 3" xfId="18338" xr:uid="{00000000-0005-0000-0000-00003D6C0000}"/>
    <cellStyle name="Normal 6 3 21 4" xfId="31706" xr:uid="{00000000-0005-0000-0000-00003E6C0000}"/>
    <cellStyle name="Normal 6 3 21 5" xfId="34918" xr:uid="{00000000-0005-0000-0000-00003F6C0000}"/>
    <cellStyle name="Normal 6 3 22" xfId="10848" xr:uid="{00000000-0005-0000-0000-0000406C0000}"/>
    <cellStyle name="Normal 6 3 23" xfId="2983" xr:uid="{00000000-0005-0000-0000-0000416C0000}"/>
    <cellStyle name="Normal 6 3 3" xfId="1997" xr:uid="{00000000-0005-0000-0000-0000426C0000}"/>
    <cellStyle name="Normal 6 3 3 2" xfId="8386" xr:uid="{00000000-0005-0000-0000-0000436C0000}"/>
    <cellStyle name="Normal 6 3 3 2 2" xfId="14875" xr:uid="{00000000-0005-0000-0000-0000446C0000}"/>
    <cellStyle name="Normal 6 3 3 2 2 2" xfId="27550" xr:uid="{00000000-0005-0000-0000-0000456C0000}"/>
    <cellStyle name="Normal 6 3 3 2 3" xfId="19654" xr:uid="{00000000-0005-0000-0000-0000466C0000}"/>
    <cellStyle name="Normal 6 3 3 2 4" xfId="32769" xr:uid="{00000000-0005-0000-0000-0000476C0000}"/>
    <cellStyle name="Normal 6 3 3 2 5" xfId="35780" xr:uid="{00000000-0005-0000-0000-0000486C0000}"/>
    <cellStyle name="Normal 6 3 3 3" xfId="9310" xr:uid="{00000000-0005-0000-0000-0000496C0000}"/>
    <cellStyle name="Normal 6 3 3 3 2" xfId="15717" xr:uid="{00000000-0005-0000-0000-00004A6C0000}"/>
    <cellStyle name="Normal 6 3 3 3 2 2" xfId="28361" xr:uid="{00000000-0005-0000-0000-00004B6C0000}"/>
    <cellStyle name="Normal 6 3 3 3 3" xfId="23308" xr:uid="{00000000-0005-0000-0000-00004C6C0000}"/>
    <cellStyle name="Normal 6 3 3 4" xfId="7430" xr:uid="{00000000-0005-0000-0000-00004D6C0000}"/>
    <cellStyle name="Normal 6 3 3 4 2" xfId="13944" xr:uid="{00000000-0005-0000-0000-00004E6C0000}"/>
    <cellStyle name="Normal 6 3 3 4 2 2" xfId="26674" xr:uid="{00000000-0005-0000-0000-00004F6C0000}"/>
    <cellStyle name="Normal 6 3 3 4 3" xfId="22157" xr:uid="{00000000-0005-0000-0000-0000506C0000}"/>
    <cellStyle name="Normal 6 3 3 5" xfId="12785" xr:uid="{00000000-0005-0000-0000-0000516C0000}"/>
    <cellStyle name="Normal 6 3 3 5 2" xfId="25531" xr:uid="{00000000-0005-0000-0000-0000526C0000}"/>
    <cellStyle name="Normal 6 3 3 6" xfId="18350" xr:uid="{00000000-0005-0000-0000-0000536C0000}"/>
    <cellStyle name="Normal 6 3 3 7" xfId="31718" xr:uid="{00000000-0005-0000-0000-0000546C0000}"/>
    <cellStyle name="Normal 6 3 3 8" xfId="34930" xr:uid="{00000000-0005-0000-0000-0000556C0000}"/>
    <cellStyle name="Normal 6 3 3 9" xfId="5603" xr:uid="{00000000-0005-0000-0000-0000566C0000}"/>
    <cellStyle name="Normal 6 3 4" xfId="5604" xr:uid="{00000000-0005-0000-0000-0000576C0000}"/>
    <cellStyle name="Normal 6 3 4 2" xfId="8387" xr:uid="{00000000-0005-0000-0000-0000586C0000}"/>
    <cellStyle name="Normal 6 3 4 2 2" xfId="14876" xr:uid="{00000000-0005-0000-0000-0000596C0000}"/>
    <cellStyle name="Normal 6 3 4 2 2 2" xfId="27551" xr:uid="{00000000-0005-0000-0000-00005A6C0000}"/>
    <cellStyle name="Normal 6 3 4 2 3" xfId="19655" xr:uid="{00000000-0005-0000-0000-00005B6C0000}"/>
    <cellStyle name="Normal 6 3 4 2 4" xfId="32770" xr:uid="{00000000-0005-0000-0000-00005C6C0000}"/>
    <cellStyle name="Normal 6 3 4 2 5" xfId="35781" xr:uid="{00000000-0005-0000-0000-00005D6C0000}"/>
    <cellStyle name="Normal 6 3 4 3" xfId="9311" xr:uid="{00000000-0005-0000-0000-00005E6C0000}"/>
    <cellStyle name="Normal 6 3 4 3 2" xfId="15718" xr:uid="{00000000-0005-0000-0000-00005F6C0000}"/>
    <cellStyle name="Normal 6 3 4 3 2 2" xfId="28362" xr:uid="{00000000-0005-0000-0000-0000606C0000}"/>
    <cellStyle name="Normal 6 3 4 3 3" xfId="23309" xr:uid="{00000000-0005-0000-0000-0000616C0000}"/>
    <cellStyle name="Normal 6 3 4 4" xfId="7431" xr:uid="{00000000-0005-0000-0000-0000626C0000}"/>
    <cellStyle name="Normal 6 3 4 4 2" xfId="13945" xr:uid="{00000000-0005-0000-0000-0000636C0000}"/>
    <cellStyle name="Normal 6 3 4 4 2 2" xfId="26675" xr:uid="{00000000-0005-0000-0000-0000646C0000}"/>
    <cellStyle name="Normal 6 3 4 4 3" xfId="22158" xr:uid="{00000000-0005-0000-0000-0000656C0000}"/>
    <cellStyle name="Normal 6 3 4 5" xfId="12786" xr:uid="{00000000-0005-0000-0000-0000666C0000}"/>
    <cellStyle name="Normal 6 3 4 5 2" xfId="25532" xr:uid="{00000000-0005-0000-0000-0000676C0000}"/>
    <cellStyle name="Normal 6 3 4 6" xfId="18351" xr:uid="{00000000-0005-0000-0000-0000686C0000}"/>
    <cellStyle name="Normal 6 3 4 7" xfId="31719" xr:uid="{00000000-0005-0000-0000-0000696C0000}"/>
    <cellStyle name="Normal 6 3 4 8" xfId="34931" xr:uid="{00000000-0005-0000-0000-00006A6C0000}"/>
    <cellStyle name="Normal 6 3 5" xfId="5605" xr:uid="{00000000-0005-0000-0000-00006B6C0000}"/>
    <cellStyle name="Normal 6 3 5 2" xfId="8388" xr:uid="{00000000-0005-0000-0000-00006C6C0000}"/>
    <cellStyle name="Normal 6 3 5 2 2" xfId="14877" xr:uid="{00000000-0005-0000-0000-00006D6C0000}"/>
    <cellStyle name="Normal 6 3 5 2 2 2" xfId="27552" xr:uid="{00000000-0005-0000-0000-00006E6C0000}"/>
    <cellStyle name="Normal 6 3 5 2 3" xfId="19656" xr:uid="{00000000-0005-0000-0000-00006F6C0000}"/>
    <cellStyle name="Normal 6 3 5 2 4" xfId="32771" xr:uid="{00000000-0005-0000-0000-0000706C0000}"/>
    <cellStyle name="Normal 6 3 5 2 5" xfId="35782" xr:uid="{00000000-0005-0000-0000-0000716C0000}"/>
    <cellStyle name="Normal 6 3 5 3" xfId="9312" xr:uid="{00000000-0005-0000-0000-0000726C0000}"/>
    <cellStyle name="Normal 6 3 5 3 2" xfId="15719" xr:uid="{00000000-0005-0000-0000-0000736C0000}"/>
    <cellStyle name="Normal 6 3 5 3 2 2" xfId="28363" xr:uid="{00000000-0005-0000-0000-0000746C0000}"/>
    <cellStyle name="Normal 6 3 5 3 3" xfId="23310" xr:uid="{00000000-0005-0000-0000-0000756C0000}"/>
    <cellStyle name="Normal 6 3 5 4" xfId="7432" xr:uid="{00000000-0005-0000-0000-0000766C0000}"/>
    <cellStyle name="Normal 6 3 5 4 2" xfId="13946" xr:uid="{00000000-0005-0000-0000-0000776C0000}"/>
    <cellStyle name="Normal 6 3 5 4 2 2" xfId="26676" xr:uid="{00000000-0005-0000-0000-0000786C0000}"/>
    <cellStyle name="Normal 6 3 5 4 3" xfId="22159" xr:uid="{00000000-0005-0000-0000-0000796C0000}"/>
    <cellStyle name="Normal 6 3 5 5" xfId="12787" xr:uid="{00000000-0005-0000-0000-00007A6C0000}"/>
    <cellStyle name="Normal 6 3 5 5 2" xfId="25533" xr:uid="{00000000-0005-0000-0000-00007B6C0000}"/>
    <cellStyle name="Normal 6 3 5 6" xfId="18352" xr:uid="{00000000-0005-0000-0000-00007C6C0000}"/>
    <cellStyle name="Normal 6 3 5 7" xfId="31720" xr:uid="{00000000-0005-0000-0000-00007D6C0000}"/>
    <cellStyle name="Normal 6 3 5 8" xfId="34932" xr:uid="{00000000-0005-0000-0000-00007E6C0000}"/>
    <cellStyle name="Normal 6 3 6" xfId="5606" xr:uid="{00000000-0005-0000-0000-00007F6C0000}"/>
    <cellStyle name="Normal 6 3 6 2" xfId="8389" xr:uid="{00000000-0005-0000-0000-0000806C0000}"/>
    <cellStyle name="Normal 6 3 6 2 2" xfId="14878" xr:uid="{00000000-0005-0000-0000-0000816C0000}"/>
    <cellStyle name="Normal 6 3 6 2 2 2" xfId="27553" xr:uid="{00000000-0005-0000-0000-0000826C0000}"/>
    <cellStyle name="Normal 6 3 6 2 3" xfId="19657" xr:uid="{00000000-0005-0000-0000-0000836C0000}"/>
    <cellStyle name="Normal 6 3 6 2 4" xfId="32772" xr:uid="{00000000-0005-0000-0000-0000846C0000}"/>
    <cellStyle name="Normal 6 3 6 2 5" xfId="35783" xr:uid="{00000000-0005-0000-0000-0000856C0000}"/>
    <cellStyle name="Normal 6 3 6 3" xfId="9313" xr:uid="{00000000-0005-0000-0000-0000866C0000}"/>
    <cellStyle name="Normal 6 3 6 3 2" xfId="15720" xr:uid="{00000000-0005-0000-0000-0000876C0000}"/>
    <cellStyle name="Normal 6 3 6 3 2 2" xfId="28364" xr:uid="{00000000-0005-0000-0000-0000886C0000}"/>
    <cellStyle name="Normal 6 3 6 3 3" xfId="23311" xr:uid="{00000000-0005-0000-0000-0000896C0000}"/>
    <cellStyle name="Normal 6 3 6 4" xfId="7433" xr:uid="{00000000-0005-0000-0000-00008A6C0000}"/>
    <cellStyle name="Normal 6 3 6 4 2" xfId="13947" xr:uid="{00000000-0005-0000-0000-00008B6C0000}"/>
    <cellStyle name="Normal 6 3 6 4 2 2" xfId="26677" xr:uid="{00000000-0005-0000-0000-00008C6C0000}"/>
    <cellStyle name="Normal 6 3 6 4 3" xfId="22160" xr:uid="{00000000-0005-0000-0000-00008D6C0000}"/>
    <cellStyle name="Normal 6 3 6 5" xfId="12788" xr:uid="{00000000-0005-0000-0000-00008E6C0000}"/>
    <cellStyle name="Normal 6 3 6 5 2" xfId="25534" xr:uid="{00000000-0005-0000-0000-00008F6C0000}"/>
    <cellStyle name="Normal 6 3 6 6" xfId="18353" xr:uid="{00000000-0005-0000-0000-0000906C0000}"/>
    <cellStyle name="Normal 6 3 6 7" xfId="31721" xr:uid="{00000000-0005-0000-0000-0000916C0000}"/>
    <cellStyle name="Normal 6 3 6 8" xfId="34933" xr:uid="{00000000-0005-0000-0000-0000926C0000}"/>
    <cellStyle name="Normal 6 3 7" xfId="5607" xr:uid="{00000000-0005-0000-0000-0000936C0000}"/>
    <cellStyle name="Normal 6 3 7 2" xfId="8390" xr:uid="{00000000-0005-0000-0000-0000946C0000}"/>
    <cellStyle name="Normal 6 3 7 2 2" xfId="14879" xr:uid="{00000000-0005-0000-0000-0000956C0000}"/>
    <cellStyle name="Normal 6 3 7 2 2 2" xfId="27554" xr:uid="{00000000-0005-0000-0000-0000966C0000}"/>
    <cellStyle name="Normal 6 3 7 2 3" xfId="19658" xr:uid="{00000000-0005-0000-0000-0000976C0000}"/>
    <cellStyle name="Normal 6 3 7 2 4" xfId="32773" xr:uid="{00000000-0005-0000-0000-0000986C0000}"/>
    <cellStyle name="Normal 6 3 7 2 5" xfId="35784" xr:uid="{00000000-0005-0000-0000-0000996C0000}"/>
    <cellStyle name="Normal 6 3 7 3" xfId="9314" xr:uid="{00000000-0005-0000-0000-00009A6C0000}"/>
    <cellStyle name="Normal 6 3 7 3 2" xfId="15721" xr:uid="{00000000-0005-0000-0000-00009B6C0000}"/>
    <cellStyle name="Normal 6 3 7 3 2 2" xfId="28365" xr:uid="{00000000-0005-0000-0000-00009C6C0000}"/>
    <cellStyle name="Normal 6 3 7 3 3" xfId="23312" xr:uid="{00000000-0005-0000-0000-00009D6C0000}"/>
    <cellStyle name="Normal 6 3 7 4" xfId="7434" xr:uid="{00000000-0005-0000-0000-00009E6C0000}"/>
    <cellStyle name="Normal 6 3 7 4 2" xfId="13948" xr:uid="{00000000-0005-0000-0000-00009F6C0000}"/>
    <cellStyle name="Normal 6 3 7 4 2 2" xfId="26678" xr:uid="{00000000-0005-0000-0000-0000A06C0000}"/>
    <cellStyle name="Normal 6 3 7 4 3" xfId="22161" xr:uid="{00000000-0005-0000-0000-0000A16C0000}"/>
    <cellStyle name="Normal 6 3 7 5" xfId="12789" xr:uid="{00000000-0005-0000-0000-0000A26C0000}"/>
    <cellStyle name="Normal 6 3 7 5 2" xfId="25535" xr:uid="{00000000-0005-0000-0000-0000A36C0000}"/>
    <cellStyle name="Normal 6 3 7 6" xfId="18354" xr:uid="{00000000-0005-0000-0000-0000A46C0000}"/>
    <cellStyle name="Normal 6 3 7 7" xfId="31722" xr:uid="{00000000-0005-0000-0000-0000A56C0000}"/>
    <cellStyle name="Normal 6 3 7 8" xfId="34934" xr:uid="{00000000-0005-0000-0000-0000A66C0000}"/>
    <cellStyle name="Normal 6 3 8" xfId="5608" xr:uid="{00000000-0005-0000-0000-0000A76C0000}"/>
    <cellStyle name="Normal 6 3 8 2" xfId="8391" xr:uid="{00000000-0005-0000-0000-0000A86C0000}"/>
    <cellStyle name="Normal 6 3 8 2 2" xfId="14880" xr:uid="{00000000-0005-0000-0000-0000A96C0000}"/>
    <cellStyle name="Normal 6 3 8 2 2 2" xfId="27555" xr:uid="{00000000-0005-0000-0000-0000AA6C0000}"/>
    <cellStyle name="Normal 6 3 8 2 3" xfId="19659" xr:uid="{00000000-0005-0000-0000-0000AB6C0000}"/>
    <cellStyle name="Normal 6 3 8 2 4" xfId="32774" xr:uid="{00000000-0005-0000-0000-0000AC6C0000}"/>
    <cellStyle name="Normal 6 3 8 2 5" xfId="35785" xr:uid="{00000000-0005-0000-0000-0000AD6C0000}"/>
    <cellStyle name="Normal 6 3 8 3" xfId="9315" xr:uid="{00000000-0005-0000-0000-0000AE6C0000}"/>
    <cellStyle name="Normal 6 3 8 3 2" xfId="15722" xr:uid="{00000000-0005-0000-0000-0000AF6C0000}"/>
    <cellStyle name="Normal 6 3 8 3 2 2" xfId="28366" xr:uid="{00000000-0005-0000-0000-0000B06C0000}"/>
    <cellStyle name="Normal 6 3 8 3 3" xfId="23313" xr:uid="{00000000-0005-0000-0000-0000B16C0000}"/>
    <cellStyle name="Normal 6 3 8 4" xfId="7435" xr:uid="{00000000-0005-0000-0000-0000B26C0000}"/>
    <cellStyle name="Normal 6 3 8 4 2" xfId="13949" xr:uid="{00000000-0005-0000-0000-0000B36C0000}"/>
    <cellStyle name="Normal 6 3 8 4 2 2" xfId="26679" xr:uid="{00000000-0005-0000-0000-0000B46C0000}"/>
    <cellStyle name="Normal 6 3 8 4 3" xfId="22162" xr:uid="{00000000-0005-0000-0000-0000B56C0000}"/>
    <cellStyle name="Normal 6 3 8 5" xfId="12790" xr:uid="{00000000-0005-0000-0000-0000B66C0000}"/>
    <cellStyle name="Normal 6 3 8 5 2" xfId="25536" xr:uid="{00000000-0005-0000-0000-0000B76C0000}"/>
    <cellStyle name="Normal 6 3 8 6" xfId="18355" xr:uid="{00000000-0005-0000-0000-0000B86C0000}"/>
    <cellStyle name="Normal 6 3 8 7" xfId="31723" xr:uid="{00000000-0005-0000-0000-0000B96C0000}"/>
    <cellStyle name="Normal 6 3 8 8" xfId="34935" xr:uid="{00000000-0005-0000-0000-0000BA6C0000}"/>
    <cellStyle name="Normal 6 3 9" xfId="5609" xr:uid="{00000000-0005-0000-0000-0000BB6C0000}"/>
    <cellStyle name="Normal 6 3 9 2" xfId="8392" xr:uid="{00000000-0005-0000-0000-0000BC6C0000}"/>
    <cellStyle name="Normal 6 3 9 2 2" xfId="14881" xr:uid="{00000000-0005-0000-0000-0000BD6C0000}"/>
    <cellStyle name="Normal 6 3 9 2 2 2" xfId="27556" xr:uid="{00000000-0005-0000-0000-0000BE6C0000}"/>
    <cellStyle name="Normal 6 3 9 2 3" xfId="19660" xr:uid="{00000000-0005-0000-0000-0000BF6C0000}"/>
    <cellStyle name="Normal 6 3 9 2 4" xfId="32775" xr:uid="{00000000-0005-0000-0000-0000C06C0000}"/>
    <cellStyle name="Normal 6 3 9 2 5" xfId="35786" xr:uid="{00000000-0005-0000-0000-0000C16C0000}"/>
    <cellStyle name="Normal 6 3 9 3" xfId="9316" xr:uid="{00000000-0005-0000-0000-0000C26C0000}"/>
    <cellStyle name="Normal 6 3 9 3 2" xfId="15723" xr:uid="{00000000-0005-0000-0000-0000C36C0000}"/>
    <cellStyle name="Normal 6 3 9 3 2 2" xfId="28367" xr:uid="{00000000-0005-0000-0000-0000C46C0000}"/>
    <cellStyle name="Normal 6 3 9 3 3" xfId="23314" xr:uid="{00000000-0005-0000-0000-0000C56C0000}"/>
    <cellStyle name="Normal 6 3 9 4" xfId="7436" xr:uid="{00000000-0005-0000-0000-0000C66C0000}"/>
    <cellStyle name="Normal 6 3 9 4 2" xfId="13950" xr:uid="{00000000-0005-0000-0000-0000C76C0000}"/>
    <cellStyle name="Normal 6 3 9 4 2 2" xfId="26680" xr:uid="{00000000-0005-0000-0000-0000C86C0000}"/>
    <cellStyle name="Normal 6 3 9 4 3" xfId="22163" xr:uid="{00000000-0005-0000-0000-0000C96C0000}"/>
    <cellStyle name="Normal 6 3 9 5" xfId="12791" xr:uid="{00000000-0005-0000-0000-0000CA6C0000}"/>
    <cellStyle name="Normal 6 3 9 5 2" xfId="25537" xr:uid="{00000000-0005-0000-0000-0000CB6C0000}"/>
    <cellStyle name="Normal 6 3 9 6" xfId="18356" xr:uid="{00000000-0005-0000-0000-0000CC6C0000}"/>
    <cellStyle name="Normal 6 3 9 7" xfId="31724" xr:uid="{00000000-0005-0000-0000-0000CD6C0000}"/>
    <cellStyle name="Normal 6 3 9 8" xfId="34936" xr:uid="{00000000-0005-0000-0000-0000CE6C0000}"/>
    <cellStyle name="Normal 6 4" xfId="1054" xr:uid="{00000000-0005-0000-0000-0000CF6C0000}"/>
    <cellStyle name="Normal 6 4 10" xfId="5611" xr:uid="{00000000-0005-0000-0000-0000D06C0000}"/>
    <cellStyle name="Normal 6 4 10 2" xfId="8394" xr:uid="{00000000-0005-0000-0000-0000D16C0000}"/>
    <cellStyle name="Normal 6 4 10 2 2" xfId="14883" xr:uid="{00000000-0005-0000-0000-0000D26C0000}"/>
    <cellStyle name="Normal 6 4 10 2 2 2" xfId="27558" xr:uid="{00000000-0005-0000-0000-0000D36C0000}"/>
    <cellStyle name="Normal 6 4 10 2 3" xfId="19662" xr:uid="{00000000-0005-0000-0000-0000D46C0000}"/>
    <cellStyle name="Normal 6 4 10 2 4" xfId="32777" xr:uid="{00000000-0005-0000-0000-0000D56C0000}"/>
    <cellStyle name="Normal 6 4 10 2 5" xfId="35788" xr:uid="{00000000-0005-0000-0000-0000D66C0000}"/>
    <cellStyle name="Normal 6 4 10 3" xfId="9318" xr:uid="{00000000-0005-0000-0000-0000D76C0000}"/>
    <cellStyle name="Normal 6 4 10 3 2" xfId="15725" xr:uid="{00000000-0005-0000-0000-0000D86C0000}"/>
    <cellStyle name="Normal 6 4 10 3 2 2" xfId="28369" xr:uid="{00000000-0005-0000-0000-0000D96C0000}"/>
    <cellStyle name="Normal 6 4 10 3 3" xfId="23316" xr:uid="{00000000-0005-0000-0000-0000DA6C0000}"/>
    <cellStyle name="Normal 6 4 10 4" xfId="7438" xr:uid="{00000000-0005-0000-0000-0000DB6C0000}"/>
    <cellStyle name="Normal 6 4 10 4 2" xfId="13952" xr:uid="{00000000-0005-0000-0000-0000DC6C0000}"/>
    <cellStyle name="Normal 6 4 10 4 2 2" xfId="26682" xr:uid="{00000000-0005-0000-0000-0000DD6C0000}"/>
    <cellStyle name="Normal 6 4 10 4 3" xfId="22165" xr:uid="{00000000-0005-0000-0000-0000DE6C0000}"/>
    <cellStyle name="Normal 6 4 10 5" xfId="12793" xr:uid="{00000000-0005-0000-0000-0000DF6C0000}"/>
    <cellStyle name="Normal 6 4 10 5 2" xfId="25539" xr:uid="{00000000-0005-0000-0000-0000E06C0000}"/>
    <cellStyle name="Normal 6 4 10 6" xfId="18358" xr:uid="{00000000-0005-0000-0000-0000E16C0000}"/>
    <cellStyle name="Normal 6 4 10 7" xfId="31726" xr:uid="{00000000-0005-0000-0000-0000E26C0000}"/>
    <cellStyle name="Normal 6 4 10 8" xfId="34938" xr:uid="{00000000-0005-0000-0000-0000E36C0000}"/>
    <cellStyle name="Normal 6 4 11" xfId="5612" xr:uid="{00000000-0005-0000-0000-0000E46C0000}"/>
    <cellStyle name="Normal 6 4 11 2" xfId="8395" xr:uid="{00000000-0005-0000-0000-0000E56C0000}"/>
    <cellStyle name="Normal 6 4 11 2 2" xfId="14884" xr:uid="{00000000-0005-0000-0000-0000E66C0000}"/>
    <cellStyle name="Normal 6 4 11 2 2 2" xfId="27559" xr:uid="{00000000-0005-0000-0000-0000E76C0000}"/>
    <cellStyle name="Normal 6 4 11 2 3" xfId="19663" xr:uid="{00000000-0005-0000-0000-0000E86C0000}"/>
    <cellStyle name="Normal 6 4 11 2 4" xfId="32778" xr:uid="{00000000-0005-0000-0000-0000E96C0000}"/>
    <cellStyle name="Normal 6 4 11 2 5" xfId="35789" xr:uid="{00000000-0005-0000-0000-0000EA6C0000}"/>
    <cellStyle name="Normal 6 4 11 3" xfId="9319" xr:uid="{00000000-0005-0000-0000-0000EB6C0000}"/>
    <cellStyle name="Normal 6 4 11 3 2" xfId="15726" xr:uid="{00000000-0005-0000-0000-0000EC6C0000}"/>
    <cellStyle name="Normal 6 4 11 3 2 2" xfId="28370" xr:uid="{00000000-0005-0000-0000-0000ED6C0000}"/>
    <cellStyle name="Normal 6 4 11 3 3" xfId="23317" xr:uid="{00000000-0005-0000-0000-0000EE6C0000}"/>
    <cellStyle name="Normal 6 4 11 4" xfId="7439" xr:uid="{00000000-0005-0000-0000-0000EF6C0000}"/>
    <cellStyle name="Normal 6 4 11 4 2" xfId="13953" xr:uid="{00000000-0005-0000-0000-0000F06C0000}"/>
    <cellStyle name="Normal 6 4 11 4 2 2" xfId="26683" xr:uid="{00000000-0005-0000-0000-0000F16C0000}"/>
    <cellStyle name="Normal 6 4 11 4 3" xfId="22166" xr:uid="{00000000-0005-0000-0000-0000F26C0000}"/>
    <cellStyle name="Normal 6 4 11 5" xfId="12794" xr:uid="{00000000-0005-0000-0000-0000F36C0000}"/>
    <cellStyle name="Normal 6 4 11 5 2" xfId="25540" xr:uid="{00000000-0005-0000-0000-0000F46C0000}"/>
    <cellStyle name="Normal 6 4 11 6" xfId="18359" xr:uid="{00000000-0005-0000-0000-0000F56C0000}"/>
    <cellStyle name="Normal 6 4 11 7" xfId="31727" xr:uid="{00000000-0005-0000-0000-0000F66C0000}"/>
    <cellStyle name="Normal 6 4 11 8" xfId="34939" xr:uid="{00000000-0005-0000-0000-0000F76C0000}"/>
    <cellStyle name="Normal 6 4 12" xfId="5613" xr:uid="{00000000-0005-0000-0000-0000F86C0000}"/>
    <cellStyle name="Normal 6 4 12 2" xfId="8396" xr:uid="{00000000-0005-0000-0000-0000F96C0000}"/>
    <cellStyle name="Normal 6 4 12 2 2" xfId="14885" xr:uid="{00000000-0005-0000-0000-0000FA6C0000}"/>
    <cellStyle name="Normal 6 4 12 2 2 2" xfId="27560" xr:uid="{00000000-0005-0000-0000-0000FB6C0000}"/>
    <cellStyle name="Normal 6 4 12 2 3" xfId="19664" xr:uid="{00000000-0005-0000-0000-0000FC6C0000}"/>
    <cellStyle name="Normal 6 4 12 2 4" xfId="32779" xr:uid="{00000000-0005-0000-0000-0000FD6C0000}"/>
    <cellStyle name="Normal 6 4 12 2 5" xfId="35790" xr:uid="{00000000-0005-0000-0000-0000FE6C0000}"/>
    <cellStyle name="Normal 6 4 12 3" xfId="9320" xr:uid="{00000000-0005-0000-0000-0000FF6C0000}"/>
    <cellStyle name="Normal 6 4 12 3 2" xfId="15727" xr:uid="{00000000-0005-0000-0000-0000006D0000}"/>
    <cellStyle name="Normal 6 4 12 3 2 2" xfId="28371" xr:uid="{00000000-0005-0000-0000-0000016D0000}"/>
    <cellStyle name="Normal 6 4 12 3 3" xfId="23318" xr:uid="{00000000-0005-0000-0000-0000026D0000}"/>
    <cellStyle name="Normal 6 4 12 4" xfId="7440" xr:uid="{00000000-0005-0000-0000-0000036D0000}"/>
    <cellStyle name="Normal 6 4 12 4 2" xfId="13954" xr:uid="{00000000-0005-0000-0000-0000046D0000}"/>
    <cellStyle name="Normal 6 4 12 4 2 2" xfId="26684" xr:uid="{00000000-0005-0000-0000-0000056D0000}"/>
    <cellStyle name="Normal 6 4 12 4 3" xfId="22167" xr:uid="{00000000-0005-0000-0000-0000066D0000}"/>
    <cellStyle name="Normal 6 4 12 5" xfId="12795" xr:uid="{00000000-0005-0000-0000-0000076D0000}"/>
    <cellStyle name="Normal 6 4 12 5 2" xfId="25541" xr:uid="{00000000-0005-0000-0000-0000086D0000}"/>
    <cellStyle name="Normal 6 4 12 6" xfId="18360" xr:uid="{00000000-0005-0000-0000-0000096D0000}"/>
    <cellStyle name="Normal 6 4 12 7" xfId="31728" xr:uid="{00000000-0005-0000-0000-00000A6D0000}"/>
    <cellStyle name="Normal 6 4 12 8" xfId="34940" xr:uid="{00000000-0005-0000-0000-00000B6D0000}"/>
    <cellStyle name="Normal 6 4 13" xfId="5614" xr:uid="{00000000-0005-0000-0000-00000C6D0000}"/>
    <cellStyle name="Normal 6 4 13 2" xfId="8397" xr:uid="{00000000-0005-0000-0000-00000D6D0000}"/>
    <cellStyle name="Normal 6 4 13 2 2" xfId="14886" xr:uid="{00000000-0005-0000-0000-00000E6D0000}"/>
    <cellStyle name="Normal 6 4 13 2 2 2" xfId="27561" xr:uid="{00000000-0005-0000-0000-00000F6D0000}"/>
    <cellStyle name="Normal 6 4 13 2 3" xfId="19665" xr:uid="{00000000-0005-0000-0000-0000106D0000}"/>
    <cellStyle name="Normal 6 4 13 2 4" xfId="32780" xr:uid="{00000000-0005-0000-0000-0000116D0000}"/>
    <cellStyle name="Normal 6 4 13 2 5" xfId="35791" xr:uid="{00000000-0005-0000-0000-0000126D0000}"/>
    <cellStyle name="Normal 6 4 13 3" xfId="9321" xr:uid="{00000000-0005-0000-0000-0000136D0000}"/>
    <cellStyle name="Normal 6 4 13 3 2" xfId="15728" xr:uid="{00000000-0005-0000-0000-0000146D0000}"/>
    <cellStyle name="Normal 6 4 13 3 2 2" xfId="28372" xr:uid="{00000000-0005-0000-0000-0000156D0000}"/>
    <cellStyle name="Normal 6 4 13 3 3" xfId="23319" xr:uid="{00000000-0005-0000-0000-0000166D0000}"/>
    <cellStyle name="Normal 6 4 13 4" xfId="7441" xr:uid="{00000000-0005-0000-0000-0000176D0000}"/>
    <cellStyle name="Normal 6 4 13 4 2" xfId="13955" xr:uid="{00000000-0005-0000-0000-0000186D0000}"/>
    <cellStyle name="Normal 6 4 13 4 2 2" xfId="26685" xr:uid="{00000000-0005-0000-0000-0000196D0000}"/>
    <cellStyle name="Normal 6 4 13 4 3" xfId="22168" xr:uid="{00000000-0005-0000-0000-00001A6D0000}"/>
    <cellStyle name="Normal 6 4 13 5" xfId="12796" xr:uid="{00000000-0005-0000-0000-00001B6D0000}"/>
    <cellStyle name="Normal 6 4 13 5 2" xfId="25542" xr:uid="{00000000-0005-0000-0000-00001C6D0000}"/>
    <cellStyle name="Normal 6 4 13 6" xfId="18361" xr:uid="{00000000-0005-0000-0000-00001D6D0000}"/>
    <cellStyle name="Normal 6 4 13 7" xfId="31729" xr:uid="{00000000-0005-0000-0000-00001E6D0000}"/>
    <cellStyle name="Normal 6 4 13 8" xfId="34941" xr:uid="{00000000-0005-0000-0000-00001F6D0000}"/>
    <cellStyle name="Normal 6 4 14" xfId="5615" xr:uid="{00000000-0005-0000-0000-0000206D0000}"/>
    <cellStyle name="Normal 6 4 14 2" xfId="8398" xr:uid="{00000000-0005-0000-0000-0000216D0000}"/>
    <cellStyle name="Normal 6 4 14 2 2" xfId="14887" xr:uid="{00000000-0005-0000-0000-0000226D0000}"/>
    <cellStyle name="Normal 6 4 14 2 2 2" xfId="27562" xr:uid="{00000000-0005-0000-0000-0000236D0000}"/>
    <cellStyle name="Normal 6 4 14 2 3" xfId="19666" xr:uid="{00000000-0005-0000-0000-0000246D0000}"/>
    <cellStyle name="Normal 6 4 14 2 4" xfId="32781" xr:uid="{00000000-0005-0000-0000-0000256D0000}"/>
    <cellStyle name="Normal 6 4 14 2 5" xfId="35792" xr:uid="{00000000-0005-0000-0000-0000266D0000}"/>
    <cellStyle name="Normal 6 4 14 3" xfId="9322" xr:uid="{00000000-0005-0000-0000-0000276D0000}"/>
    <cellStyle name="Normal 6 4 14 3 2" xfId="15729" xr:uid="{00000000-0005-0000-0000-0000286D0000}"/>
    <cellStyle name="Normal 6 4 14 3 2 2" xfId="28373" xr:uid="{00000000-0005-0000-0000-0000296D0000}"/>
    <cellStyle name="Normal 6 4 14 3 3" xfId="23320" xr:uid="{00000000-0005-0000-0000-00002A6D0000}"/>
    <cellStyle name="Normal 6 4 14 4" xfId="7442" xr:uid="{00000000-0005-0000-0000-00002B6D0000}"/>
    <cellStyle name="Normal 6 4 14 4 2" xfId="13956" xr:uid="{00000000-0005-0000-0000-00002C6D0000}"/>
    <cellStyle name="Normal 6 4 14 4 2 2" xfId="26686" xr:uid="{00000000-0005-0000-0000-00002D6D0000}"/>
    <cellStyle name="Normal 6 4 14 4 3" xfId="22169" xr:uid="{00000000-0005-0000-0000-00002E6D0000}"/>
    <cellStyle name="Normal 6 4 14 5" xfId="12797" xr:uid="{00000000-0005-0000-0000-00002F6D0000}"/>
    <cellStyle name="Normal 6 4 14 5 2" xfId="25543" xr:uid="{00000000-0005-0000-0000-0000306D0000}"/>
    <cellStyle name="Normal 6 4 14 6" xfId="18362" xr:uid="{00000000-0005-0000-0000-0000316D0000}"/>
    <cellStyle name="Normal 6 4 14 7" xfId="31730" xr:uid="{00000000-0005-0000-0000-0000326D0000}"/>
    <cellStyle name="Normal 6 4 14 8" xfId="34942" xr:uid="{00000000-0005-0000-0000-0000336D0000}"/>
    <cellStyle name="Normal 6 4 15" xfId="5616" xr:uid="{00000000-0005-0000-0000-0000346D0000}"/>
    <cellStyle name="Normal 6 4 15 2" xfId="8399" xr:uid="{00000000-0005-0000-0000-0000356D0000}"/>
    <cellStyle name="Normal 6 4 15 2 2" xfId="14888" xr:uid="{00000000-0005-0000-0000-0000366D0000}"/>
    <cellStyle name="Normal 6 4 15 2 2 2" xfId="27563" xr:uid="{00000000-0005-0000-0000-0000376D0000}"/>
    <cellStyle name="Normal 6 4 15 2 3" xfId="19667" xr:uid="{00000000-0005-0000-0000-0000386D0000}"/>
    <cellStyle name="Normal 6 4 15 2 4" xfId="32782" xr:uid="{00000000-0005-0000-0000-0000396D0000}"/>
    <cellStyle name="Normal 6 4 15 2 5" xfId="35793" xr:uid="{00000000-0005-0000-0000-00003A6D0000}"/>
    <cellStyle name="Normal 6 4 15 3" xfId="9323" xr:uid="{00000000-0005-0000-0000-00003B6D0000}"/>
    <cellStyle name="Normal 6 4 15 3 2" xfId="15730" xr:uid="{00000000-0005-0000-0000-00003C6D0000}"/>
    <cellStyle name="Normal 6 4 15 3 2 2" xfId="28374" xr:uid="{00000000-0005-0000-0000-00003D6D0000}"/>
    <cellStyle name="Normal 6 4 15 3 3" xfId="23321" xr:uid="{00000000-0005-0000-0000-00003E6D0000}"/>
    <cellStyle name="Normal 6 4 15 4" xfId="7443" xr:uid="{00000000-0005-0000-0000-00003F6D0000}"/>
    <cellStyle name="Normal 6 4 15 4 2" xfId="13957" xr:uid="{00000000-0005-0000-0000-0000406D0000}"/>
    <cellStyle name="Normal 6 4 15 4 2 2" xfId="26687" xr:uid="{00000000-0005-0000-0000-0000416D0000}"/>
    <cellStyle name="Normal 6 4 15 4 3" xfId="22170" xr:uid="{00000000-0005-0000-0000-0000426D0000}"/>
    <cellStyle name="Normal 6 4 15 5" xfId="12798" xr:uid="{00000000-0005-0000-0000-0000436D0000}"/>
    <cellStyle name="Normal 6 4 15 5 2" xfId="25544" xr:uid="{00000000-0005-0000-0000-0000446D0000}"/>
    <cellStyle name="Normal 6 4 15 6" xfId="18363" xr:uid="{00000000-0005-0000-0000-0000456D0000}"/>
    <cellStyle name="Normal 6 4 15 7" xfId="31731" xr:uid="{00000000-0005-0000-0000-0000466D0000}"/>
    <cellStyle name="Normal 6 4 15 8" xfId="34943" xr:uid="{00000000-0005-0000-0000-0000476D0000}"/>
    <cellStyle name="Normal 6 4 16" xfId="5617" xr:uid="{00000000-0005-0000-0000-0000486D0000}"/>
    <cellStyle name="Normal 6 4 16 2" xfId="8400" xr:uid="{00000000-0005-0000-0000-0000496D0000}"/>
    <cellStyle name="Normal 6 4 16 2 2" xfId="14889" xr:uid="{00000000-0005-0000-0000-00004A6D0000}"/>
    <cellStyle name="Normal 6 4 16 2 2 2" xfId="27564" xr:uid="{00000000-0005-0000-0000-00004B6D0000}"/>
    <cellStyle name="Normal 6 4 16 2 3" xfId="19668" xr:uid="{00000000-0005-0000-0000-00004C6D0000}"/>
    <cellStyle name="Normal 6 4 16 2 4" xfId="32783" xr:uid="{00000000-0005-0000-0000-00004D6D0000}"/>
    <cellStyle name="Normal 6 4 16 2 5" xfId="35794" xr:uid="{00000000-0005-0000-0000-00004E6D0000}"/>
    <cellStyle name="Normal 6 4 16 3" xfId="9324" xr:uid="{00000000-0005-0000-0000-00004F6D0000}"/>
    <cellStyle name="Normal 6 4 16 3 2" xfId="15731" xr:uid="{00000000-0005-0000-0000-0000506D0000}"/>
    <cellStyle name="Normal 6 4 16 3 2 2" xfId="28375" xr:uid="{00000000-0005-0000-0000-0000516D0000}"/>
    <cellStyle name="Normal 6 4 16 3 3" xfId="23322" xr:uid="{00000000-0005-0000-0000-0000526D0000}"/>
    <cellStyle name="Normal 6 4 16 4" xfId="7444" xr:uid="{00000000-0005-0000-0000-0000536D0000}"/>
    <cellStyle name="Normal 6 4 16 4 2" xfId="13958" xr:uid="{00000000-0005-0000-0000-0000546D0000}"/>
    <cellStyle name="Normal 6 4 16 4 2 2" xfId="26688" xr:uid="{00000000-0005-0000-0000-0000556D0000}"/>
    <cellStyle name="Normal 6 4 16 4 3" xfId="22171" xr:uid="{00000000-0005-0000-0000-0000566D0000}"/>
    <cellStyle name="Normal 6 4 16 5" xfId="12799" xr:uid="{00000000-0005-0000-0000-0000576D0000}"/>
    <cellStyle name="Normal 6 4 16 5 2" xfId="25545" xr:uid="{00000000-0005-0000-0000-0000586D0000}"/>
    <cellStyle name="Normal 6 4 16 6" xfId="18364" xr:uid="{00000000-0005-0000-0000-0000596D0000}"/>
    <cellStyle name="Normal 6 4 16 7" xfId="31732" xr:uid="{00000000-0005-0000-0000-00005A6D0000}"/>
    <cellStyle name="Normal 6 4 16 8" xfId="34944" xr:uid="{00000000-0005-0000-0000-00005B6D0000}"/>
    <cellStyle name="Normal 6 4 17" xfId="5618" xr:uid="{00000000-0005-0000-0000-00005C6D0000}"/>
    <cellStyle name="Normal 6 4 17 2" xfId="8401" xr:uid="{00000000-0005-0000-0000-00005D6D0000}"/>
    <cellStyle name="Normal 6 4 17 2 2" xfId="14890" xr:uid="{00000000-0005-0000-0000-00005E6D0000}"/>
    <cellStyle name="Normal 6 4 17 2 2 2" xfId="27565" xr:uid="{00000000-0005-0000-0000-00005F6D0000}"/>
    <cellStyle name="Normal 6 4 17 2 3" xfId="19669" xr:uid="{00000000-0005-0000-0000-0000606D0000}"/>
    <cellStyle name="Normal 6 4 17 2 4" xfId="32784" xr:uid="{00000000-0005-0000-0000-0000616D0000}"/>
    <cellStyle name="Normal 6 4 17 2 5" xfId="35795" xr:uid="{00000000-0005-0000-0000-0000626D0000}"/>
    <cellStyle name="Normal 6 4 17 3" xfId="9325" xr:uid="{00000000-0005-0000-0000-0000636D0000}"/>
    <cellStyle name="Normal 6 4 17 3 2" xfId="15732" xr:uid="{00000000-0005-0000-0000-0000646D0000}"/>
    <cellStyle name="Normal 6 4 17 3 2 2" xfId="28376" xr:uid="{00000000-0005-0000-0000-0000656D0000}"/>
    <cellStyle name="Normal 6 4 17 3 3" xfId="23323" xr:uid="{00000000-0005-0000-0000-0000666D0000}"/>
    <cellStyle name="Normal 6 4 17 4" xfId="7445" xr:uid="{00000000-0005-0000-0000-0000676D0000}"/>
    <cellStyle name="Normal 6 4 17 4 2" xfId="13959" xr:uid="{00000000-0005-0000-0000-0000686D0000}"/>
    <cellStyle name="Normal 6 4 17 4 2 2" xfId="26689" xr:uid="{00000000-0005-0000-0000-0000696D0000}"/>
    <cellStyle name="Normal 6 4 17 4 3" xfId="22172" xr:uid="{00000000-0005-0000-0000-00006A6D0000}"/>
    <cellStyle name="Normal 6 4 17 5" xfId="12800" xr:uid="{00000000-0005-0000-0000-00006B6D0000}"/>
    <cellStyle name="Normal 6 4 17 5 2" xfId="25546" xr:uid="{00000000-0005-0000-0000-00006C6D0000}"/>
    <cellStyle name="Normal 6 4 17 6" xfId="18365" xr:uid="{00000000-0005-0000-0000-00006D6D0000}"/>
    <cellStyle name="Normal 6 4 17 7" xfId="31733" xr:uid="{00000000-0005-0000-0000-00006E6D0000}"/>
    <cellStyle name="Normal 6 4 17 8" xfId="34945" xr:uid="{00000000-0005-0000-0000-00006F6D0000}"/>
    <cellStyle name="Normal 6 4 18" xfId="5619" xr:uid="{00000000-0005-0000-0000-0000706D0000}"/>
    <cellStyle name="Normal 6 4 18 2" xfId="8402" xr:uid="{00000000-0005-0000-0000-0000716D0000}"/>
    <cellStyle name="Normal 6 4 18 2 2" xfId="14891" xr:uid="{00000000-0005-0000-0000-0000726D0000}"/>
    <cellStyle name="Normal 6 4 18 2 2 2" xfId="27566" xr:uid="{00000000-0005-0000-0000-0000736D0000}"/>
    <cellStyle name="Normal 6 4 18 2 3" xfId="19670" xr:uid="{00000000-0005-0000-0000-0000746D0000}"/>
    <cellStyle name="Normal 6 4 18 2 4" xfId="32785" xr:uid="{00000000-0005-0000-0000-0000756D0000}"/>
    <cellStyle name="Normal 6 4 18 2 5" xfId="35796" xr:uid="{00000000-0005-0000-0000-0000766D0000}"/>
    <cellStyle name="Normal 6 4 18 3" xfId="9326" xr:uid="{00000000-0005-0000-0000-0000776D0000}"/>
    <cellStyle name="Normal 6 4 18 3 2" xfId="15733" xr:uid="{00000000-0005-0000-0000-0000786D0000}"/>
    <cellStyle name="Normal 6 4 18 3 2 2" xfId="28377" xr:uid="{00000000-0005-0000-0000-0000796D0000}"/>
    <cellStyle name="Normal 6 4 18 3 3" xfId="23324" xr:uid="{00000000-0005-0000-0000-00007A6D0000}"/>
    <cellStyle name="Normal 6 4 18 4" xfId="7446" xr:uid="{00000000-0005-0000-0000-00007B6D0000}"/>
    <cellStyle name="Normal 6 4 18 4 2" xfId="13960" xr:uid="{00000000-0005-0000-0000-00007C6D0000}"/>
    <cellStyle name="Normal 6 4 18 4 2 2" xfId="26690" xr:uid="{00000000-0005-0000-0000-00007D6D0000}"/>
    <cellStyle name="Normal 6 4 18 4 3" xfId="22173" xr:uid="{00000000-0005-0000-0000-00007E6D0000}"/>
    <cellStyle name="Normal 6 4 18 5" xfId="12801" xr:uid="{00000000-0005-0000-0000-00007F6D0000}"/>
    <cellStyle name="Normal 6 4 18 5 2" xfId="25547" xr:uid="{00000000-0005-0000-0000-0000806D0000}"/>
    <cellStyle name="Normal 6 4 18 6" xfId="18366" xr:uid="{00000000-0005-0000-0000-0000816D0000}"/>
    <cellStyle name="Normal 6 4 18 7" xfId="31734" xr:uid="{00000000-0005-0000-0000-0000826D0000}"/>
    <cellStyle name="Normal 6 4 18 8" xfId="34946" xr:uid="{00000000-0005-0000-0000-0000836D0000}"/>
    <cellStyle name="Normal 6 4 19" xfId="5620" xr:uid="{00000000-0005-0000-0000-0000846D0000}"/>
    <cellStyle name="Normal 6 4 19 2" xfId="8403" xr:uid="{00000000-0005-0000-0000-0000856D0000}"/>
    <cellStyle name="Normal 6 4 19 2 2" xfId="14892" xr:uid="{00000000-0005-0000-0000-0000866D0000}"/>
    <cellStyle name="Normal 6 4 19 2 2 2" xfId="27567" xr:uid="{00000000-0005-0000-0000-0000876D0000}"/>
    <cellStyle name="Normal 6 4 19 2 3" xfId="19671" xr:uid="{00000000-0005-0000-0000-0000886D0000}"/>
    <cellStyle name="Normal 6 4 19 2 4" xfId="32786" xr:uid="{00000000-0005-0000-0000-0000896D0000}"/>
    <cellStyle name="Normal 6 4 19 2 5" xfId="35797" xr:uid="{00000000-0005-0000-0000-00008A6D0000}"/>
    <cellStyle name="Normal 6 4 19 3" xfId="9327" xr:uid="{00000000-0005-0000-0000-00008B6D0000}"/>
    <cellStyle name="Normal 6 4 19 3 2" xfId="15734" xr:uid="{00000000-0005-0000-0000-00008C6D0000}"/>
    <cellStyle name="Normal 6 4 19 3 2 2" xfId="28378" xr:uid="{00000000-0005-0000-0000-00008D6D0000}"/>
    <cellStyle name="Normal 6 4 19 3 3" xfId="23325" xr:uid="{00000000-0005-0000-0000-00008E6D0000}"/>
    <cellStyle name="Normal 6 4 19 4" xfId="7447" xr:uid="{00000000-0005-0000-0000-00008F6D0000}"/>
    <cellStyle name="Normal 6 4 19 4 2" xfId="13961" xr:uid="{00000000-0005-0000-0000-0000906D0000}"/>
    <cellStyle name="Normal 6 4 19 4 2 2" xfId="26691" xr:uid="{00000000-0005-0000-0000-0000916D0000}"/>
    <cellStyle name="Normal 6 4 19 4 3" xfId="22174" xr:uid="{00000000-0005-0000-0000-0000926D0000}"/>
    <cellStyle name="Normal 6 4 19 5" xfId="12802" xr:uid="{00000000-0005-0000-0000-0000936D0000}"/>
    <cellStyle name="Normal 6 4 19 5 2" xfId="25548" xr:uid="{00000000-0005-0000-0000-0000946D0000}"/>
    <cellStyle name="Normal 6 4 19 6" xfId="18367" xr:uid="{00000000-0005-0000-0000-0000956D0000}"/>
    <cellStyle name="Normal 6 4 19 7" xfId="31735" xr:uid="{00000000-0005-0000-0000-0000966D0000}"/>
    <cellStyle name="Normal 6 4 19 8" xfId="34947" xr:uid="{00000000-0005-0000-0000-0000976D0000}"/>
    <cellStyle name="Normal 6 4 2" xfId="1999" xr:uid="{00000000-0005-0000-0000-0000986D0000}"/>
    <cellStyle name="Normal 6 4 2 10" xfId="5621" xr:uid="{00000000-0005-0000-0000-0000996D0000}"/>
    <cellStyle name="Normal 6 4 2 2" xfId="2000" xr:uid="{00000000-0005-0000-0000-00009A6D0000}"/>
    <cellStyle name="Normal 6 4 2 2 2" xfId="2001" xr:uid="{00000000-0005-0000-0000-00009B6D0000}"/>
    <cellStyle name="Normal 6 4 2 2 2 2" xfId="16208" xr:uid="{00000000-0005-0000-0000-00009C6D0000}"/>
    <cellStyle name="Normal 6 4 2 2 2 2 2" xfId="28829" xr:uid="{00000000-0005-0000-0000-00009D6D0000}"/>
    <cellStyle name="Normal 6 4 2 2 2 3" xfId="23775" xr:uid="{00000000-0005-0000-0000-00009E6D0000}"/>
    <cellStyle name="Normal 6 4 2 2 2 4" xfId="10626" xr:uid="{00000000-0005-0000-0000-00009F6D0000}"/>
    <cellStyle name="Normal 6 4 2 2 3" xfId="10822" xr:uid="{00000000-0005-0000-0000-0000A06D0000}"/>
    <cellStyle name="Normal 6 4 2 2 3 2" xfId="16342" xr:uid="{00000000-0005-0000-0000-0000A16D0000}"/>
    <cellStyle name="Normal 6 4 2 2 3 2 2" xfId="28884" xr:uid="{00000000-0005-0000-0000-0000A26D0000}"/>
    <cellStyle name="Normal 6 4 2 2 3 3" xfId="23804" xr:uid="{00000000-0005-0000-0000-0000A36D0000}"/>
    <cellStyle name="Normal 6 4 2 2 4" xfId="14893" xr:uid="{00000000-0005-0000-0000-0000A46D0000}"/>
    <cellStyle name="Normal 6 4 2 2 4 2" xfId="27568" xr:uid="{00000000-0005-0000-0000-0000A56D0000}"/>
    <cellStyle name="Normal 6 4 2 2 5" xfId="19672" xr:uid="{00000000-0005-0000-0000-0000A66D0000}"/>
    <cellStyle name="Normal 6 4 2 2 6" xfId="32787" xr:uid="{00000000-0005-0000-0000-0000A76D0000}"/>
    <cellStyle name="Normal 6 4 2 2 7" xfId="35798" xr:uid="{00000000-0005-0000-0000-0000A86D0000}"/>
    <cellStyle name="Normal 6 4 2 2 8" xfId="8404" xr:uid="{00000000-0005-0000-0000-0000A96D0000}"/>
    <cellStyle name="Normal 6 4 2 3" xfId="2002" xr:uid="{00000000-0005-0000-0000-0000AA6D0000}"/>
    <cellStyle name="Normal 6 4 2 3 2" xfId="10877" xr:uid="{00000000-0005-0000-0000-0000AB6D0000}"/>
    <cellStyle name="Normal 6 4 2 3 2 2" xfId="16373" xr:uid="{00000000-0005-0000-0000-0000AC6D0000}"/>
    <cellStyle name="Normal 6 4 2 3 2 2 2" xfId="28915" xr:uid="{00000000-0005-0000-0000-0000AD6D0000}"/>
    <cellStyle name="Normal 6 4 2 3 2 3" xfId="23830" xr:uid="{00000000-0005-0000-0000-0000AE6D0000}"/>
    <cellStyle name="Normal 6 4 2 3 3" xfId="15735" xr:uid="{00000000-0005-0000-0000-0000AF6D0000}"/>
    <cellStyle name="Normal 6 4 2 3 3 2" xfId="28379" xr:uid="{00000000-0005-0000-0000-0000B06D0000}"/>
    <cellStyle name="Normal 6 4 2 3 4" xfId="23326" xr:uid="{00000000-0005-0000-0000-0000B16D0000}"/>
    <cellStyle name="Normal 6 4 2 3 5" xfId="9328" xr:uid="{00000000-0005-0000-0000-0000B26D0000}"/>
    <cellStyle name="Normal 6 4 2 4" xfId="10806" xr:uid="{00000000-0005-0000-0000-0000B36D0000}"/>
    <cellStyle name="Normal 6 4 2 4 2" xfId="16330" xr:uid="{00000000-0005-0000-0000-0000B46D0000}"/>
    <cellStyle name="Normal 6 4 2 4 2 2" xfId="28872" xr:uid="{00000000-0005-0000-0000-0000B56D0000}"/>
    <cellStyle name="Normal 6 4 2 4 3" xfId="23794" xr:uid="{00000000-0005-0000-0000-0000B66D0000}"/>
    <cellStyle name="Normal 6 4 2 5" xfId="7448" xr:uid="{00000000-0005-0000-0000-0000B76D0000}"/>
    <cellStyle name="Normal 6 4 2 5 2" xfId="13962" xr:uid="{00000000-0005-0000-0000-0000B86D0000}"/>
    <cellStyle name="Normal 6 4 2 5 2 2" xfId="26692" xr:uid="{00000000-0005-0000-0000-0000B96D0000}"/>
    <cellStyle name="Normal 6 4 2 5 3" xfId="22175" xr:uid="{00000000-0005-0000-0000-0000BA6D0000}"/>
    <cellStyle name="Normal 6 4 2 6" xfId="12803" xr:uid="{00000000-0005-0000-0000-0000BB6D0000}"/>
    <cellStyle name="Normal 6 4 2 6 2" xfId="25549" xr:uid="{00000000-0005-0000-0000-0000BC6D0000}"/>
    <cellStyle name="Normal 6 4 2 7" xfId="18368" xr:uid="{00000000-0005-0000-0000-0000BD6D0000}"/>
    <cellStyle name="Normal 6 4 2 8" xfId="31736" xr:uid="{00000000-0005-0000-0000-0000BE6D0000}"/>
    <cellStyle name="Normal 6 4 2 9" xfId="34948" xr:uid="{00000000-0005-0000-0000-0000BF6D0000}"/>
    <cellStyle name="Normal 6 4 20" xfId="5610" xr:uid="{00000000-0005-0000-0000-0000C06D0000}"/>
    <cellStyle name="Normal 6 4 20 2" xfId="6211" xr:uid="{00000000-0005-0000-0000-0000C16D0000}"/>
    <cellStyle name="Normal 6 4 20 3" xfId="8393" xr:uid="{00000000-0005-0000-0000-0000C26D0000}"/>
    <cellStyle name="Normal 6 4 20 3 2" xfId="14882" xr:uid="{00000000-0005-0000-0000-0000C36D0000}"/>
    <cellStyle name="Normal 6 4 20 3 2 2" xfId="27557" xr:uid="{00000000-0005-0000-0000-0000C46D0000}"/>
    <cellStyle name="Normal 6 4 20 3 3" xfId="22611" xr:uid="{00000000-0005-0000-0000-0000C56D0000}"/>
    <cellStyle name="Normal 6 4 20 4" xfId="9317" xr:uid="{00000000-0005-0000-0000-0000C66D0000}"/>
    <cellStyle name="Normal 6 4 20 4 2" xfId="15724" xr:uid="{00000000-0005-0000-0000-0000C76D0000}"/>
    <cellStyle name="Normal 6 4 20 4 2 2" xfId="28368" xr:uid="{00000000-0005-0000-0000-0000C86D0000}"/>
    <cellStyle name="Normal 6 4 20 4 3" xfId="23315" xr:uid="{00000000-0005-0000-0000-0000C96D0000}"/>
    <cellStyle name="Normal 6 4 20 5" xfId="7437" xr:uid="{00000000-0005-0000-0000-0000CA6D0000}"/>
    <cellStyle name="Normal 6 4 20 5 2" xfId="13951" xr:uid="{00000000-0005-0000-0000-0000CB6D0000}"/>
    <cellStyle name="Normal 6 4 20 5 2 2" xfId="26681" xr:uid="{00000000-0005-0000-0000-0000CC6D0000}"/>
    <cellStyle name="Normal 6 4 20 5 3" xfId="22164" xr:uid="{00000000-0005-0000-0000-0000CD6D0000}"/>
    <cellStyle name="Normal 6 4 20 6" xfId="12792" xr:uid="{00000000-0005-0000-0000-0000CE6D0000}"/>
    <cellStyle name="Normal 6 4 20 6 2" xfId="25538" xr:uid="{00000000-0005-0000-0000-0000CF6D0000}"/>
    <cellStyle name="Normal 6 4 20 7" xfId="18848" xr:uid="{00000000-0005-0000-0000-0000D06D0000}"/>
    <cellStyle name="Normal 6 4 20 8" xfId="21075" xr:uid="{00000000-0005-0000-0000-0000D16D0000}"/>
    <cellStyle name="Normal 6 4 21" xfId="10969" xr:uid="{00000000-0005-0000-0000-0000D26D0000}"/>
    <cellStyle name="Normal 6 4 21 2" xfId="16432" xr:uid="{00000000-0005-0000-0000-0000D36D0000}"/>
    <cellStyle name="Normal 6 4 21 2 2" xfId="19661" xr:uid="{00000000-0005-0000-0000-0000D46D0000}"/>
    <cellStyle name="Normal 6 4 21 2 3" xfId="32776" xr:uid="{00000000-0005-0000-0000-0000D56D0000}"/>
    <cellStyle name="Normal 6 4 21 2 4" xfId="35787" xr:uid="{00000000-0005-0000-0000-0000D66D0000}"/>
    <cellStyle name="Normal 6 4 21 3" xfId="18357" xr:uid="{00000000-0005-0000-0000-0000D76D0000}"/>
    <cellStyle name="Normal 6 4 21 4" xfId="31725" xr:uid="{00000000-0005-0000-0000-0000D86D0000}"/>
    <cellStyle name="Normal 6 4 21 5" xfId="34937" xr:uid="{00000000-0005-0000-0000-0000D96D0000}"/>
    <cellStyle name="Normal 6 4 22" xfId="2984" xr:uid="{00000000-0005-0000-0000-0000DA6D0000}"/>
    <cellStyle name="Normal 6 4 3" xfId="2003" xr:uid="{00000000-0005-0000-0000-0000DB6D0000}"/>
    <cellStyle name="Normal 6 4 3 10" xfId="5622" xr:uid="{00000000-0005-0000-0000-0000DC6D0000}"/>
    <cellStyle name="Normal 6 4 3 2" xfId="2004" xr:uid="{00000000-0005-0000-0000-0000DD6D0000}"/>
    <cellStyle name="Normal 6 4 3 2 2" xfId="10146" xr:uid="{00000000-0005-0000-0000-0000DE6D0000}"/>
    <cellStyle name="Normal 6 4 3 2 2 2" xfId="16041" xr:uid="{00000000-0005-0000-0000-0000DF6D0000}"/>
    <cellStyle name="Normal 6 4 3 2 2 2 2" xfId="28669" xr:uid="{00000000-0005-0000-0000-0000E06D0000}"/>
    <cellStyle name="Normal 6 4 3 2 2 3" xfId="23634" xr:uid="{00000000-0005-0000-0000-0000E16D0000}"/>
    <cellStyle name="Normal 6 4 3 2 3" xfId="14894" xr:uid="{00000000-0005-0000-0000-0000E26D0000}"/>
    <cellStyle name="Normal 6 4 3 2 3 2" xfId="27569" xr:uid="{00000000-0005-0000-0000-0000E36D0000}"/>
    <cellStyle name="Normal 6 4 3 2 4" xfId="19673" xr:uid="{00000000-0005-0000-0000-0000E46D0000}"/>
    <cellStyle name="Normal 6 4 3 2 5" xfId="32788" xr:uid="{00000000-0005-0000-0000-0000E56D0000}"/>
    <cellStyle name="Normal 6 4 3 2 6" xfId="35799" xr:uid="{00000000-0005-0000-0000-0000E66D0000}"/>
    <cellStyle name="Normal 6 4 3 2 7" xfId="8405" xr:uid="{00000000-0005-0000-0000-0000E76D0000}"/>
    <cellStyle name="Normal 6 4 3 3" xfId="9329" xr:uid="{00000000-0005-0000-0000-0000E86D0000}"/>
    <cellStyle name="Normal 6 4 3 3 2" xfId="15736" xr:uid="{00000000-0005-0000-0000-0000E96D0000}"/>
    <cellStyle name="Normal 6 4 3 3 2 2" xfId="28380" xr:uid="{00000000-0005-0000-0000-0000EA6D0000}"/>
    <cellStyle name="Normal 6 4 3 3 3" xfId="23327" xr:uid="{00000000-0005-0000-0000-0000EB6D0000}"/>
    <cellStyle name="Normal 6 4 3 4" xfId="11048" xr:uid="{00000000-0005-0000-0000-0000EC6D0000}"/>
    <cellStyle name="Normal 6 4 3 4 2" xfId="16485" xr:uid="{00000000-0005-0000-0000-0000ED6D0000}"/>
    <cellStyle name="Normal 6 4 3 4 2 2" xfId="29025" xr:uid="{00000000-0005-0000-0000-0000EE6D0000}"/>
    <cellStyle name="Normal 6 4 3 4 3" xfId="23934" xr:uid="{00000000-0005-0000-0000-0000EF6D0000}"/>
    <cellStyle name="Normal 6 4 3 5" xfId="7449" xr:uid="{00000000-0005-0000-0000-0000F06D0000}"/>
    <cellStyle name="Normal 6 4 3 5 2" xfId="13963" xr:uid="{00000000-0005-0000-0000-0000F16D0000}"/>
    <cellStyle name="Normal 6 4 3 5 2 2" xfId="26693" xr:uid="{00000000-0005-0000-0000-0000F26D0000}"/>
    <cellStyle name="Normal 6 4 3 5 3" xfId="22176" xr:uid="{00000000-0005-0000-0000-0000F36D0000}"/>
    <cellStyle name="Normal 6 4 3 6" xfId="12804" xr:uid="{00000000-0005-0000-0000-0000F46D0000}"/>
    <cellStyle name="Normal 6 4 3 6 2" xfId="25550" xr:uid="{00000000-0005-0000-0000-0000F56D0000}"/>
    <cellStyle name="Normal 6 4 3 7" xfId="18369" xr:uid="{00000000-0005-0000-0000-0000F66D0000}"/>
    <cellStyle name="Normal 6 4 3 8" xfId="31737" xr:uid="{00000000-0005-0000-0000-0000F76D0000}"/>
    <cellStyle name="Normal 6 4 3 9" xfId="34949" xr:uid="{00000000-0005-0000-0000-0000F86D0000}"/>
    <cellStyle name="Normal 6 4 4" xfId="2005" xr:uid="{00000000-0005-0000-0000-0000F96D0000}"/>
    <cellStyle name="Normal 6 4 4 10" xfId="5623" xr:uid="{00000000-0005-0000-0000-0000FA6D0000}"/>
    <cellStyle name="Normal 6 4 4 2" xfId="8406" xr:uid="{00000000-0005-0000-0000-0000FB6D0000}"/>
    <cellStyle name="Normal 6 4 4 2 2" xfId="14895" xr:uid="{00000000-0005-0000-0000-0000FC6D0000}"/>
    <cellStyle name="Normal 6 4 4 2 2 2" xfId="27570" xr:uid="{00000000-0005-0000-0000-0000FD6D0000}"/>
    <cellStyle name="Normal 6 4 4 2 3" xfId="19674" xr:uid="{00000000-0005-0000-0000-0000FE6D0000}"/>
    <cellStyle name="Normal 6 4 4 2 4" xfId="32789" xr:uid="{00000000-0005-0000-0000-0000FF6D0000}"/>
    <cellStyle name="Normal 6 4 4 2 5" xfId="35800" xr:uid="{00000000-0005-0000-0000-0000006E0000}"/>
    <cellStyle name="Normal 6 4 4 3" xfId="9330" xr:uid="{00000000-0005-0000-0000-0000016E0000}"/>
    <cellStyle name="Normal 6 4 4 3 2" xfId="15737" xr:uid="{00000000-0005-0000-0000-0000026E0000}"/>
    <cellStyle name="Normal 6 4 4 3 2 2" xfId="28381" xr:uid="{00000000-0005-0000-0000-0000036E0000}"/>
    <cellStyle name="Normal 6 4 4 3 3" xfId="23328" xr:uid="{00000000-0005-0000-0000-0000046E0000}"/>
    <cellStyle name="Normal 6 4 4 4" xfId="10436" xr:uid="{00000000-0005-0000-0000-0000056E0000}"/>
    <cellStyle name="Normal 6 4 4 4 2" xfId="16132" xr:uid="{00000000-0005-0000-0000-0000066E0000}"/>
    <cellStyle name="Normal 6 4 4 4 2 2" xfId="28754" xr:uid="{00000000-0005-0000-0000-0000076E0000}"/>
    <cellStyle name="Normal 6 4 4 4 3" xfId="23712" xr:uid="{00000000-0005-0000-0000-0000086E0000}"/>
    <cellStyle name="Normal 6 4 4 5" xfId="7450" xr:uid="{00000000-0005-0000-0000-0000096E0000}"/>
    <cellStyle name="Normal 6 4 4 5 2" xfId="13964" xr:uid="{00000000-0005-0000-0000-00000A6E0000}"/>
    <cellStyle name="Normal 6 4 4 5 2 2" xfId="26694" xr:uid="{00000000-0005-0000-0000-00000B6E0000}"/>
    <cellStyle name="Normal 6 4 4 5 3" xfId="22177" xr:uid="{00000000-0005-0000-0000-00000C6E0000}"/>
    <cellStyle name="Normal 6 4 4 6" xfId="12805" xr:uid="{00000000-0005-0000-0000-00000D6E0000}"/>
    <cellStyle name="Normal 6 4 4 6 2" xfId="25551" xr:uid="{00000000-0005-0000-0000-00000E6E0000}"/>
    <cellStyle name="Normal 6 4 4 7" xfId="18370" xr:uid="{00000000-0005-0000-0000-00000F6E0000}"/>
    <cellStyle name="Normal 6 4 4 8" xfId="31738" xr:uid="{00000000-0005-0000-0000-0000106E0000}"/>
    <cellStyle name="Normal 6 4 4 9" xfId="34950" xr:uid="{00000000-0005-0000-0000-0000116E0000}"/>
    <cellStyle name="Normal 6 4 5" xfId="1998" xr:uid="{00000000-0005-0000-0000-0000126E0000}"/>
    <cellStyle name="Normal 6 4 5 2" xfId="8407" xr:uid="{00000000-0005-0000-0000-0000136E0000}"/>
    <cellStyle name="Normal 6 4 5 2 2" xfId="14896" xr:uid="{00000000-0005-0000-0000-0000146E0000}"/>
    <cellStyle name="Normal 6 4 5 2 2 2" xfId="27571" xr:uid="{00000000-0005-0000-0000-0000156E0000}"/>
    <cellStyle name="Normal 6 4 5 2 3" xfId="19675" xr:uid="{00000000-0005-0000-0000-0000166E0000}"/>
    <cellStyle name="Normal 6 4 5 2 4" xfId="32790" xr:uid="{00000000-0005-0000-0000-0000176E0000}"/>
    <cellStyle name="Normal 6 4 5 2 5" xfId="35801" xr:uid="{00000000-0005-0000-0000-0000186E0000}"/>
    <cellStyle name="Normal 6 4 5 3" xfId="9331" xr:uid="{00000000-0005-0000-0000-0000196E0000}"/>
    <cellStyle name="Normal 6 4 5 3 2" xfId="15738" xr:uid="{00000000-0005-0000-0000-00001A6E0000}"/>
    <cellStyle name="Normal 6 4 5 3 2 2" xfId="28382" xr:uid="{00000000-0005-0000-0000-00001B6E0000}"/>
    <cellStyle name="Normal 6 4 5 3 3" xfId="23329" xr:uid="{00000000-0005-0000-0000-00001C6E0000}"/>
    <cellStyle name="Normal 6 4 5 4" xfId="7451" xr:uid="{00000000-0005-0000-0000-00001D6E0000}"/>
    <cellStyle name="Normal 6 4 5 4 2" xfId="13965" xr:uid="{00000000-0005-0000-0000-00001E6E0000}"/>
    <cellStyle name="Normal 6 4 5 4 2 2" xfId="26695" xr:uid="{00000000-0005-0000-0000-00001F6E0000}"/>
    <cellStyle name="Normal 6 4 5 4 3" xfId="22178" xr:uid="{00000000-0005-0000-0000-0000206E0000}"/>
    <cellStyle name="Normal 6 4 5 5" xfId="12806" xr:uid="{00000000-0005-0000-0000-0000216E0000}"/>
    <cellStyle name="Normal 6 4 5 5 2" xfId="25552" xr:uid="{00000000-0005-0000-0000-0000226E0000}"/>
    <cellStyle name="Normal 6 4 5 6" xfId="18371" xr:uid="{00000000-0005-0000-0000-0000236E0000}"/>
    <cellStyle name="Normal 6 4 5 7" xfId="31739" xr:uid="{00000000-0005-0000-0000-0000246E0000}"/>
    <cellStyle name="Normal 6 4 5 8" xfId="34951" xr:uid="{00000000-0005-0000-0000-0000256E0000}"/>
    <cellStyle name="Normal 6 4 5 9" xfId="5624" xr:uid="{00000000-0005-0000-0000-0000266E0000}"/>
    <cellStyle name="Normal 6 4 6" xfId="5625" xr:uid="{00000000-0005-0000-0000-0000276E0000}"/>
    <cellStyle name="Normal 6 4 6 2" xfId="8408" xr:uid="{00000000-0005-0000-0000-0000286E0000}"/>
    <cellStyle name="Normal 6 4 6 2 2" xfId="14897" xr:uid="{00000000-0005-0000-0000-0000296E0000}"/>
    <cellStyle name="Normal 6 4 6 2 2 2" xfId="27572" xr:uid="{00000000-0005-0000-0000-00002A6E0000}"/>
    <cellStyle name="Normal 6 4 6 2 3" xfId="19676" xr:uid="{00000000-0005-0000-0000-00002B6E0000}"/>
    <cellStyle name="Normal 6 4 6 2 4" xfId="32791" xr:uid="{00000000-0005-0000-0000-00002C6E0000}"/>
    <cellStyle name="Normal 6 4 6 2 5" xfId="35802" xr:uid="{00000000-0005-0000-0000-00002D6E0000}"/>
    <cellStyle name="Normal 6 4 6 3" xfId="9332" xr:uid="{00000000-0005-0000-0000-00002E6E0000}"/>
    <cellStyle name="Normal 6 4 6 3 2" xfId="15739" xr:uid="{00000000-0005-0000-0000-00002F6E0000}"/>
    <cellStyle name="Normal 6 4 6 3 2 2" xfId="28383" xr:uid="{00000000-0005-0000-0000-0000306E0000}"/>
    <cellStyle name="Normal 6 4 6 3 3" xfId="23330" xr:uid="{00000000-0005-0000-0000-0000316E0000}"/>
    <cellStyle name="Normal 6 4 6 4" xfId="7452" xr:uid="{00000000-0005-0000-0000-0000326E0000}"/>
    <cellStyle name="Normal 6 4 6 4 2" xfId="13966" xr:uid="{00000000-0005-0000-0000-0000336E0000}"/>
    <cellStyle name="Normal 6 4 6 4 2 2" xfId="26696" xr:uid="{00000000-0005-0000-0000-0000346E0000}"/>
    <cellStyle name="Normal 6 4 6 4 3" xfId="22179" xr:uid="{00000000-0005-0000-0000-0000356E0000}"/>
    <cellStyle name="Normal 6 4 6 5" xfId="12807" xr:uid="{00000000-0005-0000-0000-0000366E0000}"/>
    <cellStyle name="Normal 6 4 6 5 2" xfId="25553" xr:uid="{00000000-0005-0000-0000-0000376E0000}"/>
    <cellStyle name="Normal 6 4 6 6" xfId="18372" xr:uid="{00000000-0005-0000-0000-0000386E0000}"/>
    <cellStyle name="Normal 6 4 6 7" xfId="31740" xr:uid="{00000000-0005-0000-0000-0000396E0000}"/>
    <cellStyle name="Normal 6 4 6 8" xfId="34952" xr:uid="{00000000-0005-0000-0000-00003A6E0000}"/>
    <cellStyle name="Normal 6 4 7" xfId="5626" xr:uid="{00000000-0005-0000-0000-00003B6E0000}"/>
    <cellStyle name="Normal 6 4 7 2" xfId="8409" xr:uid="{00000000-0005-0000-0000-00003C6E0000}"/>
    <cellStyle name="Normal 6 4 7 2 2" xfId="14898" xr:uid="{00000000-0005-0000-0000-00003D6E0000}"/>
    <cellStyle name="Normal 6 4 7 2 2 2" xfId="27573" xr:uid="{00000000-0005-0000-0000-00003E6E0000}"/>
    <cellStyle name="Normal 6 4 7 2 3" xfId="19677" xr:uid="{00000000-0005-0000-0000-00003F6E0000}"/>
    <cellStyle name="Normal 6 4 7 2 4" xfId="32792" xr:uid="{00000000-0005-0000-0000-0000406E0000}"/>
    <cellStyle name="Normal 6 4 7 2 5" xfId="35803" xr:uid="{00000000-0005-0000-0000-0000416E0000}"/>
    <cellStyle name="Normal 6 4 7 3" xfId="9333" xr:uid="{00000000-0005-0000-0000-0000426E0000}"/>
    <cellStyle name="Normal 6 4 7 3 2" xfId="15740" xr:uid="{00000000-0005-0000-0000-0000436E0000}"/>
    <cellStyle name="Normal 6 4 7 3 2 2" xfId="28384" xr:uid="{00000000-0005-0000-0000-0000446E0000}"/>
    <cellStyle name="Normal 6 4 7 3 3" xfId="23331" xr:uid="{00000000-0005-0000-0000-0000456E0000}"/>
    <cellStyle name="Normal 6 4 7 4" xfId="7453" xr:uid="{00000000-0005-0000-0000-0000466E0000}"/>
    <cellStyle name="Normal 6 4 7 4 2" xfId="13967" xr:uid="{00000000-0005-0000-0000-0000476E0000}"/>
    <cellStyle name="Normal 6 4 7 4 2 2" xfId="26697" xr:uid="{00000000-0005-0000-0000-0000486E0000}"/>
    <cellStyle name="Normal 6 4 7 4 3" xfId="22180" xr:uid="{00000000-0005-0000-0000-0000496E0000}"/>
    <cellStyle name="Normal 6 4 7 5" xfId="12808" xr:uid="{00000000-0005-0000-0000-00004A6E0000}"/>
    <cellStyle name="Normal 6 4 7 5 2" xfId="25554" xr:uid="{00000000-0005-0000-0000-00004B6E0000}"/>
    <cellStyle name="Normal 6 4 7 6" xfId="18373" xr:uid="{00000000-0005-0000-0000-00004C6E0000}"/>
    <cellStyle name="Normal 6 4 7 7" xfId="31741" xr:uid="{00000000-0005-0000-0000-00004D6E0000}"/>
    <cellStyle name="Normal 6 4 7 8" xfId="34953" xr:uid="{00000000-0005-0000-0000-00004E6E0000}"/>
    <cellStyle name="Normal 6 4 8" xfId="5627" xr:uid="{00000000-0005-0000-0000-00004F6E0000}"/>
    <cellStyle name="Normal 6 4 8 2" xfId="8410" xr:uid="{00000000-0005-0000-0000-0000506E0000}"/>
    <cellStyle name="Normal 6 4 8 2 2" xfId="14899" xr:uid="{00000000-0005-0000-0000-0000516E0000}"/>
    <cellStyle name="Normal 6 4 8 2 2 2" xfId="27574" xr:uid="{00000000-0005-0000-0000-0000526E0000}"/>
    <cellStyle name="Normal 6 4 8 2 3" xfId="19678" xr:uid="{00000000-0005-0000-0000-0000536E0000}"/>
    <cellStyle name="Normal 6 4 8 2 4" xfId="32793" xr:uid="{00000000-0005-0000-0000-0000546E0000}"/>
    <cellStyle name="Normal 6 4 8 2 5" xfId="35804" xr:uid="{00000000-0005-0000-0000-0000556E0000}"/>
    <cellStyle name="Normal 6 4 8 3" xfId="9334" xr:uid="{00000000-0005-0000-0000-0000566E0000}"/>
    <cellStyle name="Normal 6 4 8 3 2" xfId="15741" xr:uid="{00000000-0005-0000-0000-0000576E0000}"/>
    <cellStyle name="Normal 6 4 8 3 2 2" xfId="28385" xr:uid="{00000000-0005-0000-0000-0000586E0000}"/>
    <cellStyle name="Normal 6 4 8 3 3" xfId="23332" xr:uid="{00000000-0005-0000-0000-0000596E0000}"/>
    <cellStyle name="Normal 6 4 8 4" xfId="7454" xr:uid="{00000000-0005-0000-0000-00005A6E0000}"/>
    <cellStyle name="Normal 6 4 8 4 2" xfId="13968" xr:uid="{00000000-0005-0000-0000-00005B6E0000}"/>
    <cellStyle name="Normal 6 4 8 4 2 2" xfId="26698" xr:uid="{00000000-0005-0000-0000-00005C6E0000}"/>
    <cellStyle name="Normal 6 4 8 4 3" xfId="22181" xr:uid="{00000000-0005-0000-0000-00005D6E0000}"/>
    <cellStyle name="Normal 6 4 8 5" xfId="12809" xr:uid="{00000000-0005-0000-0000-00005E6E0000}"/>
    <cellStyle name="Normal 6 4 8 5 2" xfId="25555" xr:uid="{00000000-0005-0000-0000-00005F6E0000}"/>
    <cellStyle name="Normal 6 4 8 6" xfId="18374" xr:uid="{00000000-0005-0000-0000-0000606E0000}"/>
    <cellStyle name="Normal 6 4 8 7" xfId="31742" xr:uid="{00000000-0005-0000-0000-0000616E0000}"/>
    <cellStyle name="Normal 6 4 8 8" xfId="34954" xr:uid="{00000000-0005-0000-0000-0000626E0000}"/>
    <cellStyle name="Normal 6 4 9" xfId="5628" xr:uid="{00000000-0005-0000-0000-0000636E0000}"/>
    <cellStyle name="Normal 6 4 9 2" xfId="8411" xr:uid="{00000000-0005-0000-0000-0000646E0000}"/>
    <cellStyle name="Normal 6 4 9 2 2" xfId="14900" xr:uid="{00000000-0005-0000-0000-0000656E0000}"/>
    <cellStyle name="Normal 6 4 9 2 2 2" xfId="27575" xr:uid="{00000000-0005-0000-0000-0000666E0000}"/>
    <cellStyle name="Normal 6 4 9 2 3" xfId="19679" xr:uid="{00000000-0005-0000-0000-0000676E0000}"/>
    <cellStyle name="Normal 6 4 9 2 4" xfId="32794" xr:uid="{00000000-0005-0000-0000-0000686E0000}"/>
    <cellStyle name="Normal 6 4 9 2 5" xfId="35805" xr:uid="{00000000-0005-0000-0000-0000696E0000}"/>
    <cellStyle name="Normal 6 4 9 3" xfId="9335" xr:uid="{00000000-0005-0000-0000-00006A6E0000}"/>
    <cellStyle name="Normal 6 4 9 3 2" xfId="15742" xr:uid="{00000000-0005-0000-0000-00006B6E0000}"/>
    <cellStyle name="Normal 6 4 9 3 2 2" xfId="28386" xr:uid="{00000000-0005-0000-0000-00006C6E0000}"/>
    <cellStyle name="Normal 6 4 9 3 3" xfId="23333" xr:uid="{00000000-0005-0000-0000-00006D6E0000}"/>
    <cellStyle name="Normal 6 4 9 4" xfId="7455" xr:uid="{00000000-0005-0000-0000-00006E6E0000}"/>
    <cellStyle name="Normal 6 4 9 4 2" xfId="13969" xr:uid="{00000000-0005-0000-0000-00006F6E0000}"/>
    <cellStyle name="Normal 6 4 9 4 2 2" xfId="26699" xr:uid="{00000000-0005-0000-0000-0000706E0000}"/>
    <cellStyle name="Normal 6 4 9 4 3" xfId="22182" xr:uid="{00000000-0005-0000-0000-0000716E0000}"/>
    <cellStyle name="Normal 6 4 9 5" xfId="12810" xr:uid="{00000000-0005-0000-0000-0000726E0000}"/>
    <cellStyle name="Normal 6 4 9 5 2" xfId="25556" xr:uid="{00000000-0005-0000-0000-0000736E0000}"/>
    <cellStyle name="Normal 6 4 9 6" xfId="18375" xr:uid="{00000000-0005-0000-0000-0000746E0000}"/>
    <cellStyle name="Normal 6 4 9 7" xfId="31743" xr:uid="{00000000-0005-0000-0000-0000756E0000}"/>
    <cellStyle name="Normal 6 4 9 8" xfId="34955" xr:uid="{00000000-0005-0000-0000-0000766E0000}"/>
    <cellStyle name="Normal 6 5" xfId="1274" xr:uid="{00000000-0005-0000-0000-0000776E0000}"/>
    <cellStyle name="Normal 6 5 10" xfId="5630" xr:uid="{00000000-0005-0000-0000-0000786E0000}"/>
    <cellStyle name="Normal 6 5 10 2" xfId="8413" xr:uid="{00000000-0005-0000-0000-0000796E0000}"/>
    <cellStyle name="Normal 6 5 10 2 2" xfId="14902" xr:uid="{00000000-0005-0000-0000-00007A6E0000}"/>
    <cellStyle name="Normal 6 5 10 2 2 2" xfId="27577" xr:uid="{00000000-0005-0000-0000-00007B6E0000}"/>
    <cellStyle name="Normal 6 5 10 2 3" xfId="19681" xr:uid="{00000000-0005-0000-0000-00007C6E0000}"/>
    <cellStyle name="Normal 6 5 10 2 4" xfId="32796" xr:uid="{00000000-0005-0000-0000-00007D6E0000}"/>
    <cellStyle name="Normal 6 5 10 2 5" xfId="35807" xr:uid="{00000000-0005-0000-0000-00007E6E0000}"/>
    <cellStyle name="Normal 6 5 10 3" xfId="9337" xr:uid="{00000000-0005-0000-0000-00007F6E0000}"/>
    <cellStyle name="Normal 6 5 10 3 2" xfId="15744" xr:uid="{00000000-0005-0000-0000-0000806E0000}"/>
    <cellStyle name="Normal 6 5 10 3 2 2" xfId="28388" xr:uid="{00000000-0005-0000-0000-0000816E0000}"/>
    <cellStyle name="Normal 6 5 10 3 3" xfId="23335" xr:uid="{00000000-0005-0000-0000-0000826E0000}"/>
    <cellStyle name="Normal 6 5 10 4" xfId="7457" xr:uid="{00000000-0005-0000-0000-0000836E0000}"/>
    <cellStyle name="Normal 6 5 10 4 2" xfId="13971" xr:uid="{00000000-0005-0000-0000-0000846E0000}"/>
    <cellStyle name="Normal 6 5 10 4 2 2" xfId="26701" xr:uid="{00000000-0005-0000-0000-0000856E0000}"/>
    <cellStyle name="Normal 6 5 10 4 3" xfId="22184" xr:uid="{00000000-0005-0000-0000-0000866E0000}"/>
    <cellStyle name="Normal 6 5 10 5" xfId="12812" xr:uid="{00000000-0005-0000-0000-0000876E0000}"/>
    <cellStyle name="Normal 6 5 10 5 2" xfId="25558" xr:uid="{00000000-0005-0000-0000-0000886E0000}"/>
    <cellStyle name="Normal 6 5 10 6" xfId="18377" xr:uid="{00000000-0005-0000-0000-0000896E0000}"/>
    <cellStyle name="Normal 6 5 10 7" xfId="31745" xr:uid="{00000000-0005-0000-0000-00008A6E0000}"/>
    <cellStyle name="Normal 6 5 10 8" xfId="34957" xr:uid="{00000000-0005-0000-0000-00008B6E0000}"/>
    <cellStyle name="Normal 6 5 11" xfId="5631" xr:uid="{00000000-0005-0000-0000-00008C6E0000}"/>
    <cellStyle name="Normal 6 5 11 2" xfId="8414" xr:uid="{00000000-0005-0000-0000-00008D6E0000}"/>
    <cellStyle name="Normal 6 5 11 2 2" xfId="14903" xr:uid="{00000000-0005-0000-0000-00008E6E0000}"/>
    <cellStyle name="Normal 6 5 11 2 2 2" xfId="27578" xr:uid="{00000000-0005-0000-0000-00008F6E0000}"/>
    <cellStyle name="Normal 6 5 11 2 3" xfId="19682" xr:uid="{00000000-0005-0000-0000-0000906E0000}"/>
    <cellStyle name="Normal 6 5 11 2 4" xfId="32797" xr:uid="{00000000-0005-0000-0000-0000916E0000}"/>
    <cellStyle name="Normal 6 5 11 2 5" xfId="35808" xr:uid="{00000000-0005-0000-0000-0000926E0000}"/>
    <cellStyle name="Normal 6 5 11 3" xfId="9338" xr:uid="{00000000-0005-0000-0000-0000936E0000}"/>
    <cellStyle name="Normal 6 5 11 3 2" xfId="15745" xr:uid="{00000000-0005-0000-0000-0000946E0000}"/>
    <cellStyle name="Normal 6 5 11 3 2 2" xfId="28389" xr:uid="{00000000-0005-0000-0000-0000956E0000}"/>
    <cellStyle name="Normal 6 5 11 3 3" xfId="23336" xr:uid="{00000000-0005-0000-0000-0000966E0000}"/>
    <cellStyle name="Normal 6 5 11 4" xfId="7458" xr:uid="{00000000-0005-0000-0000-0000976E0000}"/>
    <cellStyle name="Normal 6 5 11 4 2" xfId="13972" xr:uid="{00000000-0005-0000-0000-0000986E0000}"/>
    <cellStyle name="Normal 6 5 11 4 2 2" xfId="26702" xr:uid="{00000000-0005-0000-0000-0000996E0000}"/>
    <cellStyle name="Normal 6 5 11 4 3" xfId="22185" xr:uid="{00000000-0005-0000-0000-00009A6E0000}"/>
    <cellStyle name="Normal 6 5 11 5" xfId="12813" xr:uid="{00000000-0005-0000-0000-00009B6E0000}"/>
    <cellStyle name="Normal 6 5 11 5 2" xfId="25559" xr:uid="{00000000-0005-0000-0000-00009C6E0000}"/>
    <cellStyle name="Normal 6 5 11 6" xfId="18378" xr:uid="{00000000-0005-0000-0000-00009D6E0000}"/>
    <cellStyle name="Normal 6 5 11 7" xfId="31746" xr:uid="{00000000-0005-0000-0000-00009E6E0000}"/>
    <cellStyle name="Normal 6 5 11 8" xfId="34958" xr:uid="{00000000-0005-0000-0000-00009F6E0000}"/>
    <cellStyle name="Normal 6 5 12" xfId="5632" xr:uid="{00000000-0005-0000-0000-0000A06E0000}"/>
    <cellStyle name="Normal 6 5 12 2" xfId="8415" xr:uid="{00000000-0005-0000-0000-0000A16E0000}"/>
    <cellStyle name="Normal 6 5 12 2 2" xfId="14904" xr:uid="{00000000-0005-0000-0000-0000A26E0000}"/>
    <cellStyle name="Normal 6 5 12 2 2 2" xfId="27579" xr:uid="{00000000-0005-0000-0000-0000A36E0000}"/>
    <cellStyle name="Normal 6 5 12 2 3" xfId="19683" xr:uid="{00000000-0005-0000-0000-0000A46E0000}"/>
    <cellStyle name="Normal 6 5 12 2 4" xfId="32798" xr:uid="{00000000-0005-0000-0000-0000A56E0000}"/>
    <cellStyle name="Normal 6 5 12 2 5" xfId="35809" xr:uid="{00000000-0005-0000-0000-0000A66E0000}"/>
    <cellStyle name="Normal 6 5 12 3" xfId="9339" xr:uid="{00000000-0005-0000-0000-0000A76E0000}"/>
    <cellStyle name="Normal 6 5 12 3 2" xfId="15746" xr:uid="{00000000-0005-0000-0000-0000A86E0000}"/>
    <cellStyle name="Normal 6 5 12 3 2 2" xfId="28390" xr:uid="{00000000-0005-0000-0000-0000A96E0000}"/>
    <cellStyle name="Normal 6 5 12 3 3" xfId="23337" xr:uid="{00000000-0005-0000-0000-0000AA6E0000}"/>
    <cellStyle name="Normal 6 5 12 4" xfId="7459" xr:uid="{00000000-0005-0000-0000-0000AB6E0000}"/>
    <cellStyle name="Normal 6 5 12 4 2" xfId="13973" xr:uid="{00000000-0005-0000-0000-0000AC6E0000}"/>
    <cellStyle name="Normal 6 5 12 4 2 2" xfId="26703" xr:uid="{00000000-0005-0000-0000-0000AD6E0000}"/>
    <cellStyle name="Normal 6 5 12 4 3" xfId="22186" xr:uid="{00000000-0005-0000-0000-0000AE6E0000}"/>
    <cellStyle name="Normal 6 5 12 5" xfId="12814" xr:uid="{00000000-0005-0000-0000-0000AF6E0000}"/>
    <cellStyle name="Normal 6 5 12 5 2" xfId="25560" xr:uid="{00000000-0005-0000-0000-0000B06E0000}"/>
    <cellStyle name="Normal 6 5 12 6" xfId="18379" xr:uid="{00000000-0005-0000-0000-0000B16E0000}"/>
    <cellStyle name="Normal 6 5 12 7" xfId="31747" xr:uid="{00000000-0005-0000-0000-0000B26E0000}"/>
    <cellStyle name="Normal 6 5 12 8" xfId="34959" xr:uid="{00000000-0005-0000-0000-0000B36E0000}"/>
    <cellStyle name="Normal 6 5 13" xfId="5633" xr:uid="{00000000-0005-0000-0000-0000B46E0000}"/>
    <cellStyle name="Normal 6 5 13 2" xfId="8416" xr:uid="{00000000-0005-0000-0000-0000B56E0000}"/>
    <cellStyle name="Normal 6 5 13 2 2" xfId="14905" xr:uid="{00000000-0005-0000-0000-0000B66E0000}"/>
    <cellStyle name="Normal 6 5 13 2 2 2" xfId="27580" xr:uid="{00000000-0005-0000-0000-0000B76E0000}"/>
    <cellStyle name="Normal 6 5 13 2 3" xfId="19684" xr:uid="{00000000-0005-0000-0000-0000B86E0000}"/>
    <cellStyle name="Normal 6 5 13 2 4" xfId="32799" xr:uid="{00000000-0005-0000-0000-0000B96E0000}"/>
    <cellStyle name="Normal 6 5 13 2 5" xfId="35810" xr:uid="{00000000-0005-0000-0000-0000BA6E0000}"/>
    <cellStyle name="Normal 6 5 13 3" xfId="9340" xr:uid="{00000000-0005-0000-0000-0000BB6E0000}"/>
    <cellStyle name="Normal 6 5 13 3 2" xfId="15747" xr:uid="{00000000-0005-0000-0000-0000BC6E0000}"/>
    <cellStyle name="Normal 6 5 13 3 2 2" xfId="28391" xr:uid="{00000000-0005-0000-0000-0000BD6E0000}"/>
    <cellStyle name="Normal 6 5 13 3 3" xfId="23338" xr:uid="{00000000-0005-0000-0000-0000BE6E0000}"/>
    <cellStyle name="Normal 6 5 13 4" xfId="7460" xr:uid="{00000000-0005-0000-0000-0000BF6E0000}"/>
    <cellStyle name="Normal 6 5 13 4 2" xfId="13974" xr:uid="{00000000-0005-0000-0000-0000C06E0000}"/>
    <cellStyle name="Normal 6 5 13 4 2 2" xfId="26704" xr:uid="{00000000-0005-0000-0000-0000C16E0000}"/>
    <cellStyle name="Normal 6 5 13 4 3" xfId="22187" xr:uid="{00000000-0005-0000-0000-0000C26E0000}"/>
    <cellStyle name="Normal 6 5 13 5" xfId="12815" xr:uid="{00000000-0005-0000-0000-0000C36E0000}"/>
    <cellStyle name="Normal 6 5 13 5 2" xfId="25561" xr:uid="{00000000-0005-0000-0000-0000C46E0000}"/>
    <cellStyle name="Normal 6 5 13 6" xfId="18380" xr:uid="{00000000-0005-0000-0000-0000C56E0000}"/>
    <cellStyle name="Normal 6 5 13 7" xfId="31748" xr:uid="{00000000-0005-0000-0000-0000C66E0000}"/>
    <cellStyle name="Normal 6 5 13 8" xfId="34960" xr:uid="{00000000-0005-0000-0000-0000C76E0000}"/>
    <cellStyle name="Normal 6 5 14" xfId="5634" xr:uid="{00000000-0005-0000-0000-0000C86E0000}"/>
    <cellStyle name="Normal 6 5 14 2" xfId="8417" xr:uid="{00000000-0005-0000-0000-0000C96E0000}"/>
    <cellStyle name="Normal 6 5 14 2 2" xfId="14906" xr:uid="{00000000-0005-0000-0000-0000CA6E0000}"/>
    <cellStyle name="Normal 6 5 14 2 2 2" xfId="27581" xr:uid="{00000000-0005-0000-0000-0000CB6E0000}"/>
    <cellStyle name="Normal 6 5 14 2 3" xfId="19685" xr:uid="{00000000-0005-0000-0000-0000CC6E0000}"/>
    <cellStyle name="Normal 6 5 14 2 4" xfId="32800" xr:uid="{00000000-0005-0000-0000-0000CD6E0000}"/>
    <cellStyle name="Normal 6 5 14 2 5" xfId="35811" xr:uid="{00000000-0005-0000-0000-0000CE6E0000}"/>
    <cellStyle name="Normal 6 5 14 3" xfId="9341" xr:uid="{00000000-0005-0000-0000-0000CF6E0000}"/>
    <cellStyle name="Normal 6 5 14 3 2" xfId="15748" xr:uid="{00000000-0005-0000-0000-0000D06E0000}"/>
    <cellStyle name="Normal 6 5 14 3 2 2" xfId="28392" xr:uid="{00000000-0005-0000-0000-0000D16E0000}"/>
    <cellStyle name="Normal 6 5 14 3 3" xfId="23339" xr:uid="{00000000-0005-0000-0000-0000D26E0000}"/>
    <cellStyle name="Normal 6 5 14 4" xfId="7461" xr:uid="{00000000-0005-0000-0000-0000D36E0000}"/>
    <cellStyle name="Normal 6 5 14 4 2" xfId="13975" xr:uid="{00000000-0005-0000-0000-0000D46E0000}"/>
    <cellStyle name="Normal 6 5 14 4 2 2" xfId="26705" xr:uid="{00000000-0005-0000-0000-0000D56E0000}"/>
    <cellStyle name="Normal 6 5 14 4 3" xfId="22188" xr:uid="{00000000-0005-0000-0000-0000D66E0000}"/>
    <cellStyle name="Normal 6 5 14 5" xfId="12816" xr:uid="{00000000-0005-0000-0000-0000D76E0000}"/>
    <cellStyle name="Normal 6 5 14 5 2" xfId="25562" xr:uid="{00000000-0005-0000-0000-0000D86E0000}"/>
    <cellStyle name="Normal 6 5 14 6" xfId="18381" xr:uid="{00000000-0005-0000-0000-0000D96E0000}"/>
    <cellStyle name="Normal 6 5 14 7" xfId="31749" xr:uid="{00000000-0005-0000-0000-0000DA6E0000}"/>
    <cellStyle name="Normal 6 5 14 8" xfId="34961" xr:uid="{00000000-0005-0000-0000-0000DB6E0000}"/>
    <cellStyle name="Normal 6 5 15" xfId="5635" xr:uid="{00000000-0005-0000-0000-0000DC6E0000}"/>
    <cellStyle name="Normal 6 5 15 2" xfId="8418" xr:uid="{00000000-0005-0000-0000-0000DD6E0000}"/>
    <cellStyle name="Normal 6 5 15 2 2" xfId="14907" xr:uid="{00000000-0005-0000-0000-0000DE6E0000}"/>
    <cellStyle name="Normal 6 5 15 2 2 2" xfId="27582" xr:uid="{00000000-0005-0000-0000-0000DF6E0000}"/>
    <cellStyle name="Normal 6 5 15 2 3" xfId="19686" xr:uid="{00000000-0005-0000-0000-0000E06E0000}"/>
    <cellStyle name="Normal 6 5 15 2 4" xfId="32801" xr:uid="{00000000-0005-0000-0000-0000E16E0000}"/>
    <cellStyle name="Normal 6 5 15 2 5" xfId="35812" xr:uid="{00000000-0005-0000-0000-0000E26E0000}"/>
    <cellStyle name="Normal 6 5 15 3" xfId="9342" xr:uid="{00000000-0005-0000-0000-0000E36E0000}"/>
    <cellStyle name="Normal 6 5 15 3 2" xfId="15749" xr:uid="{00000000-0005-0000-0000-0000E46E0000}"/>
    <cellStyle name="Normal 6 5 15 3 2 2" xfId="28393" xr:uid="{00000000-0005-0000-0000-0000E56E0000}"/>
    <cellStyle name="Normal 6 5 15 3 3" xfId="23340" xr:uid="{00000000-0005-0000-0000-0000E66E0000}"/>
    <cellStyle name="Normal 6 5 15 4" xfId="7462" xr:uid="{00000000-0005-0000-0000-0000E76E0000}"/>
    <cellStyle name="Normal 6 5 15 4 2" xfId="13976" xr:uid="{00000000-0005-0000-0000-0000E86E0000}"/>
    <cellStyle name="Normal 6 5 15 4 2 2" xfId="26706" xr:uid="{00000000-0005-0000-0000-0000E96E0000}"/>
    <cellStyle name="Normal 6 5 15 4 3" xfId="22189" xr:uid="{00000000-0005-0000-0000-0000EA6E0000}"/>
    <cellStyle name="Normal 6 5 15 5" xfId="12817" xr:uid="{00000000-0005-0000-0000-0000EB6E0000}"/>
    <cellStyle name="Normal 6 5 15 5 2" xfId="25563" xr:uid="{00000000-0005-0000-0000-0000EC6E0000}"/>
    <cellStyle name="Normal 6 5 15 6" xfId="18382" xr:uid="{00000000-0005-0000-0000-0000ED6E0000}"/>
    <cellStyle name="Normal 6 5 15 7" xfId="31750" xr:uid="{00000000-0005-0000-0000-0000EE6E0000}"/>
    <cellStyle name="Normal 6 5 15 8" xfId="34962" xr:uid="{00000000-0005-0000-0000-0000EF6E0000}"/>
    <cellStyle name="Normal 6 5 16" xfId="5636" xr:uid="{00000000-0005-0000-0000-0000F06E0000}"/>
    <cellStyle name="Normal 6 5 16 2" xfId="8419" xr:uid="{00000000-0005-0000-0000-0000F16E0000}"/>
    <cellStyle name="Normal 6 5 16 2 2" xfId="14908" xr:uid="{00000000-0005-0000-0000-0000F26E0000}"/>
    <cellStyle name="Normal 6 5 16 2 2 2" xfId="27583" xr:uid="{00000000-0005-0000-0000-0000F36E0000}"/>
    <cellStyle name="Normal 6 5 16 2 3" xfId="19687" xr:uid="{00000000-0005-0000-0000-0000F46E0000}"/>
    <cellStyle name="Normal 6 5 16 2 4" xfId="32802" xr:uid="{00000000-0005-0000-0000-0000F56E0000}"/>
    <cellStyle name="Normal 6 5 16 2 5" xfId="35813" xr:uid="{00000000-0005-0000-0000-0000F66E0000}"/>
    <cellStyle name="Normal 6 5 16 3" xfId="9343" xr:uid="{00000000-0005-0000-0000-0000F76E0000}"/>
    <cellStyle name="Normal 6 5 16 3 2" xfId="15750" xr:uid="{00000000-0005-0000-0000-0000F86E0000}"/>
    <cellStyle name="Normal 6 5 16 3 2 2" xfId="28394" xr:uid="{00000000-0005-0000-0000-0000F96E0000}"/>
    <cellStyle name="Normal 6 5 16 3 3" xfId="23341" xr:uid="{00000000-0005-0000-0000-0000FA6E0000}"/>
    <cellStyle name="Normal 6 5 16 4" xfId="7463" xr:uid="{00000000-0005-0000-0000-0000FB6E0000}"/>
    <cellStyle name="Normal 6 5 16 4 2" xfId="13977" xr:uid="{00000000-0005-0000-0000-0000FC6E0000}"/>
    <cellStyle name="Normal 6 5 16 4 2 2" xfId="26707" xr:uid="{00000000-0005-0000-0000-0000FD6E0000}"/>
    <cellStyle name="Normal 6 5 16 4 3" xfId="22190" xr:uid="{00000000-0005-0000-0000-0000FE6E0000}"/>
    <cellStyle name="Normal 6 5 16 5" xfId="12818" xr:uid="{00000000-0005-0000-0000-0000FF6E0000}"/>
    <cellStyle name="Normal 6 5 16 5 2" xfId="25564" xr:uid="{00000000-0005-0000-0000-0000006F0000}"/>
    <cellStyle name="Normal 6 5 16 6" xfId="18383" xr:uid="{00000000-0005-0000-0000-0000016F0000}"/>
    <cellStyle name="Normal 6 5 16 7" xfId="31751" xr:uid="{00000000-0005-0000-0000-0000026F0000}"/>
    <cellStyle name="Normal 6 5 16 8" xfId="34963" xr:uid="{00000000-0005-0000-0000-0000036F0000}"/>
    <cellStyle name="Normal 6 5 17" xfId="5637" xr:uid="{00000000-0005-0000-0000-0000046F0000}"/>
    <cellStyle name="Normal 6 5 17 2" xfId="8420" xr:uid="{00000000-0005-0000-0000-0000056F0000}"/>
    <cellStyle name="Normal 6 5 17 2 2" xfId="14909" xr:uid="{00000000-0005-0000-0000-0000066F0000}"/>
    <cellStyle name="Normal 6 5 17 2 2 2" xfId="27584" xr:uid="{00000000-0005-0000-0000-0000076F0000}"/>
    <cellStyle name="Normal 6 5 17 2 3" xfId="19688" xr:uid="{00000000-0005-0000-0000-0000086F0000}"/>
    <cellStyle name="Normal 6 5 17 2 4" xfId="32803" xr:uid="{00000000-0005-0000-0000-0000096F0000}"/>
    <cellStyle name="Normal 6 5 17 2 5" xfId="35814" xr:uid="{00000000-0005-0000-0000-00000A6F0000}"/>
    <cellStyle name="Normal 6 5 17 3" xfId="9344" xr:uid="{00000000-0005-0000-0000-00000B6F0000}"/>
    <cellStyle name="Normal 6 5 17 3 2" xfId="15751" xr:uid="{00000000-0005-0000-0000-00000C6F0000}"/>
    <cellStyle name="Normal 6 5 17 3 2 2" xfId="28395" xr:uid="{00000000-0005-0000-0000-00000D6F0000}"/>
    <cellStyle name="Normal 6 5 17 3 3" xfId="23342" xr:uid="{00000000-0005-0000-0000-00000E6F0000}"/>
    <cellStyle name="Normal 6 5 17 4" xfId="7464" xr:uid="{00000000-0005-0000-0000-00000F6F0000}"/>
    <cellStyle name="Normal 6 5 17 4 2" xfId="13978" xr:uid="{00000000-0005-0000-0000-0000106F0000}"/>
    <cellStyle name="Normal 6 5 17 4 2 2" xfId="26708" xr:uid="{00000000-0005-0000-0000-0000116F0000}"/>
    <cellStyle name="Normal 6 5 17 4 3" xfId="22191" xr:uid="{00000000-0005-0000-0000-0000126F0000}"/>
    <cellStyle name="Normal 6 5 17 5" xfId="12819" xr:uid="{00000000-0005-0000-0000-0000136F0000}"/>
    <cellStyle name="Normal 6 5 17 5 2" xfId="25565" xr:uid="{00000000-0005-0000-0000-0000146F0000}"/>
    <cellStyle name="Normal 6 5 17 6" xfId="18384" xr:uid="{00000000-0005-0000-0000-0000156F0000}"/>
    <cellStyle name="Normal 6 5 17 7" xfId="31752" xr:uid="{00000000-0005-0000-0000-0000166F0000}"/>
    <cellStyle name="Normal 6 5 17 8" xfId="34964" xr:uid="{00000000-0005-0000-0000-0000176F0000}"/>
    <cellStyle name="Normal 6 5 18" xfId="5638" xr:uid="{00000000-0005-0000-0000-0000186F0000}"/>
    <cellStyle name="Normal 6 5 18 2" xfId="8421" xr:uid="{00000000-0005-0000-0000-0000196F0000}"/>
    <cellStyle name="Normal 6 5 18 2 2" xfId="14910" xr:uid="{00000000-0005-0000-0000-00001A6F0000}"/>
    <cellStyle name="Normal 6 5 18 2 2 2" xfId="27585" xr:uid="{00000000-0005-0000-0000-00001B6F0000}"/>
    <cellStyle name="Normal 6 5 18 2 3" xfId="19689" xr:uid="{00000000-0005-0000-0000-00001C6F0000}"/>
    <cellStyle name="Normal 6 5 18 2 4" xfId="32804" xr:uid="{00000000-0005-0000-0000-00001D6F0000}"/>
    <cellStyle name="Normal 6 5 18 2 5" xfId="35815" xr:uid="{00000000-0005-0000-0000-00001E6F0000}"/>
    <cellStyle name="Normal 6 5 18 3" xfId="9345" xr:uid="{00000000-0005-0000-0000-00001F6F0000}"/>
    <cellStyle name="Normal 6 5 18 3 2" xfId="15752" xr:uid="{00000000-0005-0000-0000-0000206F0000}"/>
    <cellStyle name="Normal 6 5 18 3 2 2" xfId="28396" xr:uid="{00000000-0005-0000-0000-0000216F0000}"/>
    <cellStyle name="Normal 6 5 18 3 3" xfId="23343" xr:uid="{00000000-0005-0000-0000-0000226F0000}"/>
    <cellStyle name="Normal 6 5 18 4" xfId="7465" xr:uid="{00000000-0005-0000-0000-0000236F0000}"/>
    <cellStyle name="Normal 6 5 18 4 2" xfId="13979" xr:uid="{00000000-0005-0000-0000-0000246F0000}"/>
    <cellStyle name="Normal 6 5 18 4 2 2" xfId="26709" xr:uid="{00000000-0005-0000-0000-0000256F0000}"/>
    <cellStyle name="Normal 6 5 18 4 3" xfId="22192" xr:uid="{00000000-0005-0000-0000-0000266F0000}"/>
    <cellStyle name="Normal 6 5 18 5" xfId="12820" xr:uid="{00000000-0005-0000-0000-0000276F0000}"/>
    <cellStyle name="Normal 6 5 18 5 2" xfId="25566" xr:uid="{00000000-0005-0000-0000-0000286F0000}"/>
    <cellStyle name="Normal 6 5 18 6" xfId="18385" xr:uid="{00000000-0005-0000-0000-0000296F0000}"/>
    <cellStyle name="Normal 6 5 18 7" xfId="31753" xr:uid="{00000000-0005-0000-0000-00002A6F0000}"/>
    <cellStyle name="Normal 6 5 18 8" xfId="34965" xr:uid="{00000000-0005-0000-0000-00002B6F0000}"/>
    <cellStyle name="Normal 6 5 19" xfId="5639" xr:uid="{00000000-0005-0000-0000-00002C6F0000}"/>
    <cellStyle name="Normal 6 5 19 2" xfId="8422" xr:uid="{00000000-0005-0000-0000-00002D6F0000}"/>
    <cellStyle name="Normal 6 5 19 2 2" xfId="14911" xr:uid="{00000000-0005-0000-0000-00002E6F0000}"/>
    <cellStyle name="Normal 6 5 19 2 2 2" xfId="27586" xr:uid="{00000000-0005-0000-0000-00002F6F0000}"/>
    <cellStyle name="Normal 6 5 19 2 3" xfId="19690" xr:uid="{00000000-0005-0000-0000-0000306F0000}"/>
    <cellStyle name="Normal 6 5 19 2 4" xfId="32805" xr:uid="{00000000-0005-0000-0000-0000316F0000}"/>
    <cellStyle name="Normal 6 5 19 2 5" xfId="35816" xr:uid="{00000000-0005-0000-0000-0000326F0000}"/>
    <cellStyle name="Normal 6 5 19 3" xfId="9346" xr:uid="{00000000-0005-0000-0000-0000336F0000}"/>
    <cellStyle name="Normal 6 5 19 3 2" xfId="15753" xr:uid="{00000000-0005-0000-0000-0000346F0000}"/>
    <cellStyle name="Normal 6 5 19 3 2 2" xfId="28397" xr:uid="{00000000-0005-0000-0000-0000356F0000}"/>
    <cellStyle name="Normal 6 5 19 3 3" xfId="23344" xr:uid="{00000000-0005-0000-0000-0000366F0000}"/>
    <cellStyle name="Normal 6 5 19 4" xfId="7466" xr:uid="{00000000-0005-0000-0000-0000376F0000}"/>
    <cellStyle name="Normal 6 5 19 4 2" xfId="13980" xr:uid="{00000000-0005-0000-0000-0000386F0000}"/>
    <cellStyle name="Normal 6 5 19 4 2 2" xfId="26710" xr:uid="{00000000-0005-0000-0000-0000396F0000}"/>
    <cellStyle name="Normal 6 5 19 4 3" xfId="22193" xr:uid="{00000000-0005-0000-0000-00003A6F0000}"/>
    <cellStyle name="Normal 6 5 19 5" xfId="12821" xr:uid="{00000000-0005-0000-0000-00003B6F0000}"/>
    <cellStyle name="Normal 6 5 19 5 2" xfId="25567" xr:uid="{00000000-0005-0000-0000-00003C6F0000}"/>
    <cellStyle name="Normal 6 5 19 6" xfId="18386" xr:uid="{00000000-0005-0000-0000-00003D6F0000}"/>
    <cellStyle name="Normal 6 5 19 7" xfId="31754" xr:uid="{00000000-0005-0000-0000-00003E6F0000}"/>
    <cellStyle name="Normal 6 5 19 8" xfId="34966" xr:uid="{00000000-0005-0000-0000-00003F6F0000}"/>
    <cellStyle name="Normal 6 5 2" xfId="2007" xr:uid="{00000000-0005-0000-0000-0000406F0000}"/>
    <cellStyle name="Normal 6 5 2 10" xfId="5640" xr:uid="{00000000-0005-0000-0000-0000416F0000}"/>
    <cellStyle name="Normal 6 5 2 2" xfId="2008" xr:uid="{00000000-0005-0000-0000-0000426F0000}"/>
    <cellStyle name="Normal 6 5 2 2 2" xfId="11009" xr:uid="{00000000-0005-0000-0000-0000436F0000}"/>
    <cellStyle name="Normal 6 5 2 2 2 2" xfId="16456" xr:uid="{00000000-0005-0000-0000-0000446F0000}"/>
    <cellStyle name="Normal 6 5 2 2 2 2 2" xfId="28996" xr:uid="{00000000-0005-0000-0000-0000456F0000}"/>
    <cellStyle name="Normal 6 5 2 2 2 3" xfId="23906" xr:uid="{00000000-0005-0000-0000-0000466F0000}"/>
    <cellStyle name="Normal 6 5 2 2 3" xfId="14912" xr:uid="{00000000-0005-0000-0000-0000476F0000}"/>
    <cellStyle name="Normal 6 5 2 2 3 2" xfId="27587" xr:uid="{00000000-0005-0000-0000-0000486F0000}"/>
    <cellStyle name="Normal 6 5 2 2 4" xfId="19691" xr:uid="{00000000-0005-0000-0000-0000496F0000}"/>
    <cellStyle name="Normal 6 5 2 2 5" xfId="32806" xr:uid="{00000000-0005-0000-0000-00004A6F0000}"/>
    <cellStyle name="Normal 6 5 2 2 6" xfId="35817" xr:uid="{00000000-0005-0000-0000-00004B6F0000}"/>
    <cellStyle name="Normal 6 5 2 2 7" xfId="8423" xr:uid="{00000000-0005-0000-0000-00004C6F0000}"/>
    <cellStyle name="Normal 6 5 2 3" xfId="9347" xr:uid="{00000000-0005-0000-0000-00004D6F0000}"/>
    <cellStyle name="Normal 6 5 2 3 2" xfId="15754" xr:uid="{00000000-0005-0000-0000-00004E6F0000}"/>
    <cellStyle name="Normal 6 5 2 3 2 2" xfId="28398" xr:uid="{00000000-0005-0000-0000-00004F6F0000}"/>
    <cellStyle name="Normal 6 5 2 3 3" xfId="23345" xr:uid="{00000000-0005-0000-0000-0000506F0000}"/>
    <cellStyle name="Normal 6 5 2 4" xfId="10265" xr:uid="{00000000-0005-0000-0000-0000516F0000}"/>
    <cellStyle name="Normal 6 5 2 4 2" xfId="16080" xr:uid="{00000000-0005-0000-0000-0000526F0000}"/>
    <cellStyle name="Normal 6 5 2 4 2 2" xfId="28707" xr:uid="{00000000-0005-0000-0000-0000536F0000}"/>
    <cellStyle name="Normal 6 5 2 4 3" xfId="23671" xr:uid="{00000000-0005-0000-0000-0000546F0000}"/>
    <cellStyle name="Normal 6 5 2 5" xfId="7467" xr:uid="{00000000-0005-0000-0000-0000556F0000}"/>
    <cellStyle name="Normal 6 5 2 5 2" xfId="13981" xr:uid="{00000000-0005-0000-0000-0000566F0000}"/>
    <cellStyle name="Normal 6 5 2 5 2 2" xfId="26711" xr:uid="{00000000-0005-0000-0000-0000576F0000}"/>
    <cellStyle name="Normal 6 5 2 5 3" xfId="22194" xr:uid="{00000000-0005-0000-0000-0000586F0000}"/>
    <cellStyle name="Normal 6 5 2 6" xfId="12822" xr:uid="{00000000-0005-0000-0000-0000596F0000}"/>
    <cellStyle name="Normal 6 5 2 6 2" xfId="25568" xr:uid="{00000000-0005-0000-0000-00005A6F0000}"/>
    <cellStyle name="Normal 6 5 2 7" xfId="18387" xr:uid="{00000000-0005-0000-0000-00005B6F0000}"/>
    <cellStyle name="Normal 6 5 2 8" xfId="31755" xr:uid="{00000000-0005-0000-0000-00005C6F0000}"/>
    <cellStyle name="Normal 6 5 2 9" xfId="34967" xr:uid="{00000000-0005-0000-0000-00005D6F0000}"/>
    <cellStyle name="Normal 6 5 20" xfId="5629" xr:uid="{00000000-0005-0000-0000-00005E6F0000}"/>
    <cellStyle name="Normal 6 5 20 2" xfId="6293" xr:uid="{00000000-0005-0000-0000-00005F6F0000}"/>
    <cellStyle name="Normal 6 5 20 3" xfId="8412" xr:uid="{00000000-0005-0000-0000-0000606F0000}"/>
    <cellStyle name="Normal 6 5 20 3 2" xfId="14901" xr:uid="{00000000-0005-0000-0000-0000616F0000}"/>
    <cellStyle name="Normal 6 5 20 3 2 2" xfId="27576" xr:uid="{00000000-0005-0000-0000-0000626F0000}"/>
    <cellStyle name="Normal 6 5 20 3 3" xfId="22612" xr:uid="{00000000-0005-0000-0000-0000636F0000}"/>
    <cellStyle name="Normal 6 5 20 4" xfId="9336" xr:uid="{00000000-0005-0000-0000-0000646F0000}"/>
    <cellStyle name="Normal 6 5 20 4 2" xfId="15743" xr:uid="{00000000-0005-0000-0000-0000656F0000}"/>
    <cellStyle name="Normal 6 5 20 4 2 2" xfId="28387" xr:uid="{00000000-0005-0000-0000-0000666F0000}"/>
    <cellStyle name="Normal 6 5 20 4 3" xfId="23334" xr:uid="{00000000-0005-0000-0000-0000676F0000}"/>
    <cellStyle name="Normal 6 5 20 5" xfId="7456" xr:uid="{00000000-0005-0000-0000-0000686F0000}"/>
    <cellStyle name="Normal 6 5 20 5 2" xfId="13970" xr:uid="{00000000-0005-0000-0000-0000696F0000}"/>
    <cellStyle name="Normal 6 5 20 5 2 2" xfId="26700" xr:uid="{00000000-0005-0000-0000-00006A6F0000}"/>
    <cellStyle name="Normal 6 5 20 5 3" xfId="22183" xr:uid="{00000000-0005-0000-0000-00006B6F0000}"/>
    <cellStyle name="Normal 6 5 20 6" xfId="12811" xr:uid="{00000000-0005-0000-0000-00006C6F0000}"/>
    <cellStyle name="Normal 6 5 20 6 2" xfId="25557" xr:uid="{00000000-0005-0000-0000-00006D6F0000}"/>
    <cellStyle name="Normal 6 5 20 7" xfId="18849" xr:uid="{00000000-0005-0000-0000-00006E6F0000}"/>
    <cellStyle name="Normal 6 5 20 8" xfId="21076" xr:uid="{00000000-0005-0000-0000-00006F6F0000}"/>
    <cellStyle name="Normal 6 5 21" xfId="11118" xr:uid="{00000000-0005-0000-0000-0000706F0000}"/>
    <cellStyle name="Normal 6 5 21 2" xfId="16526" xr:uid="{00000000-0005-0000-0000-0000716F0000}"/>
    <cellStyle name="Normal 6 5 21 2 2" xfId="19680" xr:uid="{00000000-0005-0000-0000-0000726F0000}"/>
    <cellStyle name="Normal 6 5 21 2 3" xfId="32795" xr:uid="{00000000-0005-0000-0000-0000736F0000}"/>
    <cellStyle name="Normal 6 5 21 2 4" xfId="35806" xr:uid="{00000000-0005-0000-0000-0000746F0000}"/>
    <cellStyle name="Normal 6 5 21 3" xfId="18376" xr:uid="{00000000-0005-0000-0000-0000756F0000}"/>
    <cellStyle name="Normal 6 5 21 4" xfId="31744" xr:uid="{00000000-0005-0000-0000-0000766F0000}"/>
    <cellStyle name="Normal 6 5 21 5" xfId="34956" xr:uid="{00000000-0005-0000-0000-0000776F0000}"/>
    <cellStyle name="Normal 6 5 22" xfId="2985" xr:uid="{00000000-0005-0000-0000-0000786F0000}"/>
    <cellStyle name="Normal 6 5 3" xfId="2009" xr:uid="{00000000-0005-0000-0000-0000796F0000}"/>
    <cellStyle name="Normal 6 5 3 10" xfId="5641" xr:uid="{00000000-0005-0000-0000-00007A6F0000}"/>
    <cellStyle name="Normal 6 5 3 2" xfId="8424" xr:uid="{00000000-0005-0000-0000-00007B6F0000}"/>
    <cellStyle name="Normal 6 5 3 2 2" xfId="14913" xr:uid="{00000000-0005-0000-0000-00007C6F0000}"/>
    <cellStyle name="Normal 6 5 3 2 2 2" xfId="27588" xr:uid="{00000000-0005-0000-0000-00007D6F0000}"/>
    <cellStyle name="Normal 6 5 3 2 3" xfId="19692" xr:uid="{00000000-0005-0000-0000-00007E6F0000}"/>
    <cellStyle name="Normal 6 5 3 2 4" xfId="32807" xr:uid="{00000000-0005-0000-0000-00007F6F0000}"/>
    <cellStyle name="Normal 6 5 3 2 5" xfId="35818" xr:uid="{00000000-0005-0000-0000-0000806F0000}"/>
    <cellStyle name="Normal 6 5 3 3" xfId="9348" xr:uid="{00000000-0005-0000-0000-0000816F0000}"/>
    <cellStyle name="Normal 6 5 3 3 2" xfId="15755" xr:uid="{00000000-0005-0000-0000-0000826F0000}"/>
    <cellStyle name="Normal 6 5 3 3 2 2" xfId="28399" xr:uid="{00000000-0005-0000-0000-0000836F0000}"/>
    <cellStyle name="Normal 6 5 3 3 3" xfId="23346" xr:uid="{00000000-0005-0000-0000-0000846F0000}"/>
    <cellStyle name="Normal 6 5 3 4" xfId="9601" xr:uid="{00000000-0005-0000-0000-0000856F0000}"/>
    <cellStyle name="Normal 6 5 3 4 2" xfId="15947" xr:uid="{00000000-0005-0000-0000-0000866F0000}"/>
    <cellStyle name="Normal 6 5 3 4 2 2" xfId="28587" xr:uid="{00000000-0005-0000-0000-0000876F0000}"/>
    <cellStyle name="Normal 6 5 3 4 3" xfId="23573" xr:uid="{00000000-0005-0000-0000-0000886F0000}"/>
    <cellStyle name="Normal 6 5 3 5" xfId="7468" xr:uid="{00000000-0005-0000-0000-0000896F0000}"/>
    <cellStyle name="Normal 6 5 3 5 2" xfId="13982" xr:uid="{00000000-0005-0000-0000-00008A6F0000}"/>
    <cellStyle name="Normal 6 5 3 5 2 2" xfId="26712" xr:uid="{00000000-0005-0000-0000-00008B6F0000}"/>
    <cellStyle name="Normal 6 5 3 5 3" xfId="22195" xr:uid="{00000000-0005-0000-0000-00008C6F0000}"/>
    <cellStyle name="Normal 6 5 3 6" xfId="12823" xr:uid="{00000000-0005-0000-0000-00008D6F0000}"/>
    <cellStyle name="Normal 6 5 3 6 2" xfId="25569" xr:uid="{00000000-0005-0000-0000-00008E6F0000}"/>
    <cellStyle name="Normal 6 5 3 7" xfId="18388" xr:uid="{00000000-0005-0000-0000-00008F6F0000}"/>
    <cellStyle name="Normal 6 5 3 8" xfId="31756" xr:uid="{00000000-0005-0000-0000-0000906F0000}"/>
    <cellStyle name="Normal 6 5 3 9" xfId="34968" xr:uid="{00000000-0005-0000-0000-0000916F0000}"/>
    <cellStyle name="Normal 6 5 4" xfId="2006" xr:uid="{00000000-0005-0000-0000-0000926F0000}"/>
    <cellStyle name="Normal 6 5 4 2" xfId="8425" xr:uid="{00000000-0005-0000-0000-0000936F0000}"/>
    <cellStyle name="Normal 6 5 4 2 2" xfId="14914" xr:uid="{00000000-0005-0000-0000-0000946F0000}"/>
    <cellStyle name="Normal 6 5 4 2 2 2" xfId="27589" xr:uid="{00000000-0005-0000-0000-0000956F0000}"/>
    <cellStyle name="Normal 6 5 4 2 3" xfId="19693" xr:uid="{00000000-0005-0000-0000-0000966F0000}"/>
    <cellStyle name="Normal 6 5 4 2 4" xfId="32808" xr:uid="{00000000-0005-0000-0000-0000976F0000}"/>
    <cellStyle name="Normal 6 5 4 2 5" xfId="35819" xr:uid="{00000000-0005-0000-0000-0000986F0000}"/>
    <cellStyle name="Normal 6 5 4 3" xfId="9349" xr:uid="{00000000-0005-0000-0000-0000996F0000}"/>
    <cellStyle name="Normal 6 5 4 3 2" xfId="15756" xr:uid="{00000000-0005-0000-0000-00009A6F0000}"/>
    <cellStyle name="Normal 6 5 4 3 2 2" xfId="28400" xr:uid="{00000000-0005-0000-0000-00009B6F0000}"/>
    <cellStyle name="Normal 6 5 4 3 3" xfId="23347" xr:uid="{00000000-0005-0000-0000-00009C6F0000}"/>
    <cellStyle name="Normal 6 5 4 4" xfId="7469" xr:uid="{00000000-0005-0000-0000-00009D6F0000}"/>
    <cellStyle name="Normal 6 5 4 4 2" xfId="13983" xr:uid="{00000000-0005-0000-0000-00009E6F0000}"/>
    <cellStyle name="Normal 6 5 4 4 2 2" xfId="26713" xr:uid="{00000000-0005-0000-0000-00009F6F0000}"/>
    <cellStyle name="Normal 6 5 4 4 3" xfId="22196" xr:uid="{00000000-0005-0000-0000-0000A06F0000}"/>
    <cellStyle name="Normal 6 5 4 5" xfId="12824" xr:uid="{00000000-0005-0000-0000-0000A16F0000}"/>
    <cellStyle name="Normal 6 5 4 5 2" xfId="25570" xr:uid="{00000000-0005-0000-0000-0000A26F0000}"/>
    <cellStyle name="Normal 6 5 4 6" xfId="18389" xr:uid="{00000000-0005-0000-0000-0000A36F0000}"/>
    <cellStyle name="Normal 6 5 4 7" xfId="31757" xr:uid="{00000000-0005-0000-0000-0000A46F0000}"/>
    <cellStyle name="Normal 6 5 4 8" xfId="34969" xr:uid="{00000000-0005-0000-0000-0000A56F0000}"/>
    <cellStyle name="Normal 6 5 4 9" xfId="5642" xr:uid="{00000000-0005-0000-0000-0000A66F0000}"/>
    <cellStyle name="Normal 6 5 5" xfId="5643" xr:uid="{00000000-0005-0000-0000-0000A76F0000}"/>
    <cellStyle name="Normal 6 5 5 2" xfId="8426" xr:uid="{00000000-0005-0000-0000-0000A86F0000}"/>
    <cellStyle name="Normal 6 5 5 2 2" xfId="14915" xr:uid="{00000000-0005-0000-0000-0000A96F0000}"/>
    <cellStyle name="Normal 6 5 5 2 2 2" xfId="27590" xr:uid="{00000000-0005-0000-0000-0000AA6F0000}"/>
    <cellStyle name="Normal 6 5 5 2 3" xfId="19694" xr:uid="{00000000-0005-0000-0000-0000AB6F0000}"/>
    <cellStyle name="Normal 6 5 5 2 4" xfId="32809" xr:uid="{00000000-0005-0000-0000-0000AC6F0000}"/>
    <cellStyle name="Normal 6 5 5 2 5" xfId="35820" xr:uid="{00000000-0005-0000-0000-0000AD6F0000}"/>
    <cellStyle name="Normal 6 5 5 3" xfId="9350" xr:uid="{00000000-0005-0000-0000-0000AE6F0000}"/>
    <cellStyle name="Normal 6 5 5 3 2" xfId="15757" xr:uid="{00000000-0005-0000-0000-0000AF6F0000}"/>
    <cellStyle name="Normal 6 5 5 3 2 2" xfId="28401" xr:uid="{00000000-0005-0000-0000-0000B06F0000}"/>
    <cellStyle name="Normal 6 5 5 3 3" xfId="23348" xr:uid="{00000000-0005-0000-0000-0000B16F0000}"/>
    <cellStyle name="Normal 6 5 5 4" xfId="7470" xr:uid="{00000000-0005-0000-0000-0000B26F0000}"/>
    <cellStyle name="Normal 6 5 5 4 2" xfId="13984" xr:uid="{00000000-0005-0000-0000-0000B36F0000}"/>
    <cellStyle name="Normal 6 5 5 4 2 2" xfId="26714" xr:uid="{00000000-0005-0000-0000-0000B46F0000}"/>
    <cellStyle name="Normal 6 5 5 4 3" xfId="22197" xr:uid="{00000000-0005-0000-0000-0000B56F0000}"/>
    <cellStyle name="Normal 6 5 5 5" xfId="12825" xr:uid="{00000000-0005-0000-0000-0000B66F0000}"/>
    <cellStyle name="Normal 6 5 5 5 2" xfId="25571" xr:uid="{00000000-0005-0000-0000-0000B76F0000}"/>
    <cellStyle name="Normal 6 5 5 6" xfId="18390" xr:uid="{00000000-0005-0000-0000-0000B86F0000}"/>
    <cellStyle name="Normal 6 5 5 7" xfId="31758" xr:uid="{00000000-0005-0000-0000-0000B96F0000}"/>
    <cellStyle name="Normal 6 5 5 8" xfId="34970" xr:uid="{00000000-0005-0000-0000-0000BA6F0000}"/>
    <cellStyle name="Normal 6 5 6" xfId="5644" xr:uid="{00000000-0005-0000-0000-0000BB6F0000}"/>
    <cellStyle name="Normal 6 5 6 2" xfId="8427" xr:uid="{00000000-0005-0000-0000-0000BC6F0000}"/>
    <cellStyle name="Normal 6 5 6 2 2" xfId="14916" xr:uid="{00000000-0005-0000-0000-0000BD6F0000}"/>
    <cellStyle name="Normal 6 5 6 2 2 2" xfId="27591" xr:uid="{00000000-0005-0000-0000-0000BE6F0000}"/>
    <cellStyle name="Normal 6 5 6 2 3" xfId="19695" xr:uid="{00000000-0005-0000-0000-0000BF6F0000}"/>
    <cellStyle name="Normal 6 5 6 2 4" xfId="32810" xr:uid="{00000000-0005-0000-0000-0000C06F0000}"/>
    <cellStyle name="Normal 6 5 6 2 5" xfId="35821" xr:uid="{00000000-0005-0000-0000-0000C16F0000}"/>
    <cellStyle name="Normal 6 5 6 3" xfId="9351" xr:uid="{00000000-0005-0000-0000-0000C26F0000}"/>
    <cellStyle name="Normal 6 5 6 3 2" xfId="15758" xr:uid="{00000000-0005-0000-0000-0000C36F0000}"/>
    <cellStyle name="Normal 6 5 6 3 2 2" xfId="28402" xr:uid="{00000000-0005-0000-0000-0000C46F0000}"/>
    <cellStyle name="Normal 6 5 6 3 3" xfId="23349" xr:uid="{00000000-0005-0000-0000-0000C56F0000}"/>
    <cellStyle name="Normal 6 5 6 4" xfId="7471" xr:uid="{00000000-0005-0000-0000-0000C66F0000}"/>
    <cellStyle name="Normal 6 5 6 4 2" xfId="13985" xr:uid="{00000000-0005-0000-0000-0000C76F0000}"/>
    <cellStyle name="Normal 6 5 6 4 2 2" xfId="26715" xr:uid="{00000000-0005-0000-0000-0000C86F0000}"/>
    <cellStyle name="Normal 6 5 6 4 3" xfId="22198" xr:uid="{00000000-0005-0000-0000-0000C96F0000}"/>
    <cellStyle name="Normal 6 5 6 5" xfId="12826" xr:uid="{00000000-0005-0000-0000-0000CA6F0000}"/>
    <cellStyle name="Normal 6 5 6 5 2" xfId="25572" xr:uid="{00000000-0005-0000-0000-0000CB6F0000}"/>
    <cellStyle name="Normal 6 5 6 6" xfId="18391" xr:uid="{00000000-0005-0000-0000-0000CC6F0000}"/>
    <cellStyle name="Normal 6 5 6 7" xfId="31759" xr:uid="{00000000-0005-0000-0000-0000CD6F0000}"/>
    <cellStyle name="Normal 6 5 6 8" xfId="34971" xr:uid="{00000000-0005-0000-0000-0000CE6F0000}"/>
    <cellStyle name="Normal 6 5 7" xfId="5645" xr:uid="{00000000-0005-0000-0000-0000CF6F0000}"/>
    <cellStyle name="Normal 6 5 7 2" xfId="8428" xr:uid="{00000000-0005-0000-0000-0000D06F0000}"/>
    <cellStyle name="Normal 6 5 7 2 2" xfId="14917" xr:uid="{00000000-0005-0000-0000-0000D16F0000}"/>
    <cellStyle name="Normal 6 5 7 2 2 2" xfId="27592" xr:uid="{00000000-0005-0000-0000-0000D26F0000}"/>
    <cellStyle name="Normal 6 5 7 2 3" xfId="19696" xr:uid="{00000000-0005-0000-0000-0000D36F0000}"/>
    <cellStyle name="Normal 6 5 7 2 4" xfId="32811" xr:uid="{00000000-0005-0000-0000-0000D46F0000}"/>
    <cellStyle name="Normal 6 5 7 2 5" xfId="35822" xr:uid="{00000000-0005-0000-0000-0000D56F0000}"/>
    <cellStyle name="Normal 6 5 7 3" xfId="9352" xr:uid="{00000000-0005-0000-0000-0000D66F0000}"/>
    <cellStyle name="Normal 6 5 7 3 2" xfId="15759" xr:uid="{00000000-0005-0000-0000-0000D76F0000}"/>
    <cellStyle name="Normal 6 5 7 3 2 2" xfId="28403" xr:uid="{00000000-0005-0000-0000-0000D86F0000}"/>
    <cellStyle name="Normal 6 5 7 3 3" xfId="23350" xr:uid="{00000000-0005-0000-0000-0000D96F0000}"/>
    <cellStyle name="Normal 6 5 7 4" xfId="7472" xr:uid="{00000000-0005-0000-0000-0000DA6F0000}"/>
    <cellStyle name="Normal 6 5 7 4 2" xfId="13986" xr:uid="{00000000-0005-0000-0000-0000DB6F0000}"/>
    <cellStyle name="Normal 6 5 7 4 2 2" xfId="26716" xr:uid="{00000000-0005-0000-0000-0000DC6F0000}"/>
    <cellStyle name="Normal 6 5 7 4 3" xfId="22199" xr:uid="{00000000-0005-0000-0000-0000DD6F0000}"/>
    <cellStyle name="Normal 6 5 7 5" xfId="12827" xr:uid="{00000000-0005-0000-0000-0000DE6F0000}"/>
    <cellStyle name="Normal 6 5 7 5 2" xfId="25573" xr:uid="{00000000-0005-0000-0000-0000DF6F0000}"/>
    <cellStyle name="Normal 6 5 7 6" xfId="18392" xr:uid="{00000000-0005-0000-0000-0000E06F0000}"/>
    <cellStyle name="Normal 6 5 7 7" xfId="31760" xr:uid="{00000000-0005-0000-0000-0000E16F0000}"/>
    <cellStyle name="Normal 6 5 7 8" xfId="34972" xr:uid="{00000000-0005-0000-0000-0000E26F0000}"/>
    <cellStyle name="Normal 6 5 8" xfId="5646" xr:uid="{00000000-0005-0000-0000-0000E36F0000}"/>
    <cellStyle name="Normal 6 5 8 2" xfId="8429" xr:uid="{00000000-0005-0000-0000-0000E46F0000}"/>
    <cellStyle name="Normal 6 5 8 2 2" xfId="14918" xr:uid="{00000000-0005-0000-0000-0000E56F0000}"/>
    <cellStyle name="Normal 6 5 8 2 2 2" xfId="27593" xr:uid="{00000000-0005-0000-0000-0000E66F0000}"/>
    <cellStyle name="Normal 6 5 8 2 3" xfId="19697" xr:uid="{00000000-0005-0000-0000-0000E76F0000}"/>
    <cellStyle name="Normal 6 5 8 2 4" xfId="32812" xr:uid="{00000000-0005-0000-0000-0000E86F0000}"/>
    <cellStyle name="Normal 6 5 8 2 5" xfId="35823" xr:uid="{00000000-0005-0000-0000-0000E96F0000}"/>
    <cellStyle name="Normal 6 5 8 3" xfId="9353" xr:uid="{00000000-0005-0000-0000-0000EA6F0000}"/>
    <cellStyle name="Normal 6 5 8 3 2" xfId="15760" xr:uid="{00000000-0005-0000-0000-0000EB6F0000}"/>
    <cellStyle name="Normal 6 5 8 3 2 2" xfId="28404" xr:uid="{00000000-0005-0000-0000-0000EC6F0000}"/>
    <cellStyle name="Normal 6 5 8 3 3" xfId="23351" xr:uid="{00000000-0005-0000-0000-0000ED6F0000}"/>
    <cellStyle name="Normal 6 5 8 4" xfId="7473" xr:uid="{00000000-0005-0000-0000-0000EE6F0000}"/>
    <cellStyle name="Normal 6 5 8 4 2" xfId="13987" xr:uid="{00000000-0005-0000-0000-0000EF6F0000}"/>
    <cellStyle name="Normal 6 5 8 4 2 2" xfId="26717" xr:uid="{00000000-0005-0000-0000-0000F06F0000}"/>
    <cellStyle name="Normal 6 5 8 4 3" xfId="22200" xr:uid="{00000000-0005-0000-0000-0000F16F0000}"/>
    <cellStyle name="Normal 6 5 8 5" xfId="12828" xr:uid="{00000000-0005-0000-0000-0000F26F0000}"/>
    <cellStyle name="Normal 6 5 8 5 2" xfId="25574" xr:uid="{00000000-0005-0000-0000-0000F36F0000}"/>
    <cellStyle name="Normal 6 5 8 6" xfId="18393" xr:uid="{00000000-0005-0000-0000-0000F46F0000}"/>
    <cellStyle name="Normal 6 5 8 7" xfId="31761" xr:uid="{00000000-0005-0000-0000-0000F56F0000}"/>
    <cellStyle name="Normal 6 5 8 8" xfId="34973" xr:uid="{00000000-0005-0000-0000-0000F66F0000}"/>
    <cellStyle name="Normal 6 5 9" xfId="5647" xr:uid="{00000000-0005-0000-0000-0000F76F0000}"/>
    <cellStyle name="Normal 6 5 9 2" xfId="8430" xr:uid="{00000000-0005-0000-0000-0000F86F0000}"/>
    <cellStyle name="Normal 6 5 9 2 2" xfId="14919" xr:uid="{00000000-0005-0000-0000-0000F96F0000}"/>
    <cellStyle name="Normal 6 5 9 2 2 2" xfId="27594" xr:uid="{00000000-0005-0000-0000-0000FA6F0000}"/>
    <cellStyle name="Normal 6 5 9 2 3" xfId="19698" xr:uid="{00000000-0005-0000-0000-0000FB6F0000}"/>
    <cellStyle name="Normal 6 5 9 2 4" xfId="32813" xr:uid="{00000000-0005-0000-0000-0000FC6F0000}"/>
    <cellStyle name="Normal 6 5 9 2 5" xfId="35824" xr:uid="{00000000-0005-0000-0000-0000FD6F0000}"/>
    <cellStyle name="Normal 6 5 9 3" xfId="9354" xr:uid="{00000000-0005-0000-0000-0000FE6F0000}"/>
    <cellStyle name="Normal 6 5 9 3 2" xfId="15761" xr:uid="{00000000-0005-0000-0000-0000FF6F0000}"/>
    <cellStyle name="Normal 6 5 9 3 2 2" xfId="28405" xr:uid="{00000000-0005-0000-0000-000000700000}"/>
    <cellStyle name="Normal 6 5 9 3 3" xfId="23352" xr:uid="{00000000-0005-0000-0000-000001700000}"/>
    <cellStyle name="Normal 6 5 9 4" xfId="7474" xr:uid="{00000000-0005-0000-0000-000002700000}"/>
    <cellStyle name="Normal 6 5 9 4 2" xfId="13988" xr:uid="{00000000-0005-0000-0000-000003700000}"/>
    <cellStyle name="Normal 6 5 9 4 2 2" xfId="26718" xr:uid="{00000000-0005-0000-0000-000004700000}"/>
    <cellStyle name="Normal 6 5 9 4 3" xfId="22201" xr:uid="{00000000-0005-0000-0000-000005700000}"/>
    <cellStyle name="Normal 6 5 9 5" xfId="12829" xr:uid="{00000000-0005-0000-0000-000006700000}"/>
    <cellStyle name="Normal 6 5 9 5 2" xfId="25575" xr:uid="{00000000-0005-0000-0000-000007700000}"/>
    <cellStyle name="Normal 6 5 9 6" xfId="18394" xr:uid="{00000000-0005-0000-0000-000008700000}"/>
    <cellStyle name="Normal 6 5 9 7" xfId="31762" xr:uid="{00000000-0005-0000-0000-000009700000}"/>
    <cellStyle name="Normal 6 5 9 8" xfId="34974" xr:uid="{00000000-0005-0000-0000-00000A700000}"/>
    <cellStyle name="Normal 6 6" xfId="2010" xr:uid="{00000000-0005-0000-0000-00000B700000}"/>
    <cellStyle name="Normal 6 6 2" xfId="2011" xr:uid="{00000000-0005-0000-0000-00000C700000}"/>
    <cellStyle name="Normal 6 6 2 2" xfId="10983" xr:uid="{00000000-0005-0000-0000-00000D700000}"/>
    <cellStyle name="Normal 6 6 2 2 2" xfId="16439" xr:uid="{00000000-0005-0000-0000-00000E700000}"/>
    <cellStyle name="Normal 6 6 2 2 2 2" xfId="28980" xr:uid="{00000000-0005-0000-0000-00000F700000}"/>
    <cellStyle name="Normal 6 6 2 2 3" xfId="23890" xr:uid="{00000000-0005-0000-0000-000010700000}"/>
    <cellStyle name="Normal 6 6 2 3" xfId="18850" xr:uid="{00000000-0005-0000-0000-000011700000}"/>
    <cellStyle name="Normal 6 6 2 4" xfId="5648" xr:uid="{00000000-0005-0000-0000-000012700000}"/>
    <cellStyle name="Normal 6 6 3" xfId="10957" xr:uid="{00000000-0005-0000-0000-000013700000}"/>
    <cellStyle name="Normal 6 6 3 2" xfId="16426" xr:uid="{00000000-0005-0000-0000-000014700000}"/>
    <cellStyle name="Normal 6 6 3 2 2" xfId="28968" xr:uid="{00000000-0005-0000-0000-000015700000}"/>
    <cellStyle name="Normal 6 6 3 3" xfId="18395" xr:uid="{00000000-0005-0000-0000-000016700000}"/>
    <cellStyle name="Normal 6 6 3 4" xfId="23879" xr:uid="{00000000-0005-0000-0000-000017700000}"/>
    <cellStyle name="Normal 6 6 4" xfId="2986" xr:uid="{00000000-0005-0000-0000-000018700000}"/>
    <cellStyle name="Normal 6 6 5" xfId="37622" xr:uid="{00000000-0005-0000-0000-000019700000}"/>
    <cellStyle name="Normal 6 7" xfId="2012" xr:uid="{00000000-0005-0000-0000-00001A700000}"/>
    <cellStyle name="Normal 6 7 2" xfId="5649" xr:uid="{00000000-0005-0000-0000-00001B700000}"/>
    <cellStyle name="Normal 6 7 2 2" xfId="20207" xr:uid="{00000000-0005-0000-0000-00001C700000}"/>
    <cellStyle name="Normal 6 7 3" xfId="10753" xr:uid="{00000000-0005-0000-0000-00001D700000}"/>
    <cellStyle name="Normal 6 7 4" xfId="11368" xr:uid="{00000000-0005-0000-0000-00001E700000}"/>
    <cellStyle name="Normal 6 7 4 2" xfId="16686" xr:uid="{00000000-0005-0000-0000-00001F700000}"/>
    <cellStyle name="Normal 6 7 4 2 2" xfId="29221" xr:uid="{00000000-0005-0000-0000-000020700000}"/>
    <cellStyle name="Normal 6 7 4 3" xfId="24130" xr:uid="{00000000-0005-0000-0000-000021700000}"/>
    <cellStyle name="Normal 6 7 5" xfId="3130" xr:uid="{00000000-0005-0000-0000-000022700000}"/>
    <cellStyle name="Normal 6 8" xfId="5650" xr:uid="{00000000-0005-0000-0000-000023700000}"/>
    <cellStyle name="Normal 6 9" xfId="5651" xr:uid="{00000000-0005-0000-0000-000024700000}"/>
    <cellStyle name="Normal 6_MER Tables Jun-2010" xfId="6294" xr:uid="{00000000-0005-0000-0000-000025700000}"/>
    <cellStyle name="Normal 60" xfId="22" xr:uid="{00000000-0005-0000-0000-000026700000}"/>
    <cellStyle name="Normal 60 2" xfId="346" xr:uid="{00000000-0005-0000-0000-000027700000}"/>
    <cellStyle name="Normal 60 2 2" xfId="10115" xr:uid="{00000000-0005-0000-0000-000028700000}"/>
    <cellStyle name="Normal 60 2 3" xfId="37623" xr:uid="{00000000-0005-0000-0000-000029700000}"/>
    <cellStyle name="Normal 60 2 4" xfId="37919" xr:uid="{00000000-0005-0000-0000-00002A700000}"/>
    <cellStyle name="Normal 60 3" xfId="577" xr:uid="{00000000-0005-0000-0000-00002B700000}"/>
    <cellStyle name="Normal 60 3 2" xfId="37672" xr:uid="{00000000-0005-0000-0000-00002C700000}"/>
    <cellStyle name="Normal 60 3 3" xfId="37965" xr:uid="{00000000-0005-0000-0000-00002D700000}"/>
    <cellStyle name="Normal 60 4" xfId="828" xr:uid="{00000000-0005-0000-0000-00002E700000}"/>
    <cellStyle name="Normal 60 5" xfId="2987" xr:uid="{00000000-0005-0000-0000-00002F700000}"/>
    <cellStyle name="Normal 61" xfId="347" xr:uid="{00000000-0005-0000-0000-000030700000}"/>
    <cellStyle name="Normal 61 2" xfId="578" xr:uid="{00000000-0005-0000-0000-000031700000}"/>
    <cellStyle name="Normal 61 2 2" xfId="10901" xr:uid="{00000000-0005-0000-0000-000032700000}"/>
    <cellStyle name="Normal 61 2 3" xfId="37673" xr:uid="{00000000-0005-0000-0000-000033700000}"/>
    <cellStyle name="Normal 61 2 4" xfId="37966" xr:uid="{00000000-0005-0000-0000-000034700000}"/>
    <cellStyle name="Normal 61 3" xfId="2174" xr:uid="{00000000-0005-0000-0000-000035700000}"/>
    <cellStyle name="Normal 61 4" xfId="2988" xr:uid="{00000000-0005-0000-0000-000036700000}"/>
    <cellStyle name="Normal 61 5" xfId="37304" xr:uid="{00000000-0005-0000-0000-000037700000}"/>
    <cellStyle name="Normal 61 6" xfId="37624" xr:uid="{00000000-0005-0000-0000-000038700000}"/>
    <cellStyle name="Normal 61 7" xfId="37920" xr:uid="{00000000-0005-0000-0000-000039700000}"/>
    <cellStyle name="Normal 62" xfId="348" xr:uid="{00000000-0005-0000-0000-00003A700000}"/>
    <cellStyle name="Normal 62 2" xfId="369" xr:uid="{00000000-0005-0000-0000-00003B700000}"/>
    <cellStyle name="Normal 62 2 2" xfId="595" xr:uid="{00000000-0005-0000-0000-00003C700000}"/>
    <cellStyle name="Normal 62 2 3" xfId="11066" xr:uid="{00000000-0005-0000-0000-00003D700000}"/>
    <cellStyle name="Normal 62 3" xfId="579" xr:uid="{00000000-0005-0000-0000-00003E700000}"/>
    <cellStyle name="Normal 62 3 2" xfId="37674" xr:uid="{00000000-0005-0000-0000-00003F700000}"/>
    <cellStyle name="Normal 62 3 3" xfId="37967" xr:uid="{00000000-0005-0000-0000-000040700000}"/>
    <cellStyle name="Normal 62 4" xfId="2177" xr:uid="{00000000-0005-0000-0000-000041700000}"/>
    <cellStyle name="Normal 62 5" xfId="2989" xr:uid="{00000000-0005-0000-0000-000042700000}"/>
    <cellStyle name="Normal 62 6" xfId="37625" xr:uid="{00000000-0005-0000-0000-000043700000}"/>
    <cellStyle name="Normal 62 7" xfId="37921" xr:uid="{00000000-0005-0000-0000-000044700000}"/>
    <cellStyle name="Normal 63" xfId="370" xr:uid="{00000000-0005-0000-0000-000045700000}"/>
    <cellStyle name="Normal 63 2" xfId="596" xr:uid="{00000000-0005-0000-0000-000046700000}"/>
    <cellStyle name="Normal 63 2 2" xfId="10314" xr:uid="{00000000-0005-0000-0000-000047700000}"/>
    <cellStyle name="Normal 63 2 3" xfId="37690" xr:uid="{00000000-0005-0000-0000-000048700000}"/>
    <cellStyle name="Normal 63 2 4" xfId="37983" xr:uid="{00000000-0005-0000-0000-000049700000}"/>
    <cellStyle name="Normal 63 3" xfId="2990" xr:uid="{00000000-0005-0000-0000-00004A700000}"/>
    <cellStyle name="Normal 63 4" xfId="37642" xr:uid="{00000000-0005-0000-0000-00004B700000}"/>
    <cellStyle name="Normal 63 5" xfId="37937" xr:uid="{00000000-0005-0000-0000-00004C700000}"/>
    <cellStyle name="Normal 64" xfId="371" xr:uid="{00000000-0005-0000-0000-00004D700000}"/>
    <cellStyle name="Normal 64 2" xfId="597" xr:uid="{00000000-0005-0000-0000-00004E700000}"/>
    <cellStyle name="Normal 64 2 2" xfId="11253" xr:uid="{00000000-0005-0000-0000-00004F700000}"/>
    <cellStyle name="Normal 64 3" xfId="2991" xr:uid="{00000000-0005-0000-0000-000050700000}"/>
    <cellStyle name="Normal 65" xfId="375" xr:uid="{00000000-0005-0000-0000-000051700000}"/>
    <cellStyle name="Normal 65 2" xfId="600" xr:uid="{00000000-0005-0000-0000-000052700000}"/>
    <cellStyle name="Normal 65 2 2" xfId="10964" xr:uid="{00000000-0005-0000-0000-000053700000}"/>
    <cellStyle name="Normal 65 3" xfId="2992" xr:uid="{00000000-0005-0000-0000-000054700000}"/>
    <cellStyle name="Normal 66" xfId="379" xr:uid="{00000000-0005-0000-0000-000055700000}"/>
    <cellStyle name="Normal 66 2" xfId="603" xr:uid="{00000000-0005-0000-0000-000056700000}"/>
    <cellStyle name="Normal 66 2 2" xfId="11007" xr:uid="{00000000-0005-0000-0000-000057700000}"/>
    <cellStyle name="Normal 66 2 3" xfId="37695" xr:uid="{00000000-0005-0000-0000-000058700000}"/>
    <cellStyle name="Normal 66 3" xfId="2993" xr:uid="{00000000-0005-0000-0000-000059700000}"/>
    <cellStyle name="Normal 66 4" xfId="37647" xr:uid="{00000000-0005-0000-0000-00005A700000}"/>
    <cellStyle name="Normal 67" xfId="32" xr:uid="{00000000-0005-0000-0000-00005B700000}"/>
    <cellStyle name="Normal 67 2" xfId="607" xr:uid="{00000000-0005-0000-0000-00005C700000}"/>
    <cellStyle name="Normal 67 2 2" xfId="10589" xr:uid="{00000000-0005-0000-0000-00005D700000}"/>
    <cellStyle name="Normal 67 2 3" xfId="37699" xr:uid="{00000000-0005-0000-0000-00005E700000}"/>
    <cellStyle name="Normal 67 3" xfId="10058" xr:uid="{00000000-0005-0000-0000-00005F700000}"/>
    <cellStyle name="Normal 67 3 2" xfId="18755" xr:uid="{00000000-0005-0000-0000-000060700000}"/>
    <cellStyle name="Normal 67 4" xfId="11206" xr:uid="{00000000-0005-0000-0000-000061700000}"/>
    <cellStyle name="Normal 67 5" xfId="2994" xr:uid="{00000000-0005-0000-0000-000062700000}"/>
    <cellStyle name="Normal 68" xfId="384" xr:uid="{00000000-0005-0000-0000-000063700000}"/>
    <cellStyle name="Normal 68 2" xfId="611" xr:uid="{00000000-0005-0000-0000-000064700000}"/>
    <cellStyle name="Normal 68 2 2" xfId="11155" xr:uid="{00000000-0005-0000-0000-000065700000}"/>
    <cellStyle name="Normal 68 2 3" xfId="37703" xr:uid="{00000000-0005-0000-0000-000066700000}"/>
    <cellStyle name="Normal 68 3" xfId="646" xr:uid="{00000000-0005-0000-0000-000067700000}"/>
    <cellStyle name="Normal 68 3 2" xfId="37736" xr:uid="{00000000-0005-0000-0000-000068700000}"/>
    <cellStyle name="Normal 68 3 3" xfId="38015" xr:uid="{00000000-0005-0000-0000-000069700000}"/>
    <cellStyle name="Normal 68 4" xfId="2995" xr:uid="{00000000-0005-0000-0000-00006A700000}"/>
    <cellStyle name="Normal 68 5" xfId="37652" xr:uid="{00000000-0005-0000-0000-00006B700000}"/>
    <cellStyle name="Normal 68 6" xfId="37946" xr:uid="{00000000-0005-0000-0000-00006C700000}"/>
    <cellStyle name="Normal 69" xfId="613" xr:uid="{00000000-0005-0000-0000-00006D700000}"/>
    <cellStyle name="Normal 69 2" xfId="10982" xr:uid="{00000000-0005-0000-0000-00006E700000}"/>
    <cellStyle name="Normal 69 3" xfId="2996" xr:uid="{00000000-0005-0000-0000-00006F700000}"/>
    <cellStyle name="Normal 69 4" xfId="37705" xr:uid="{00000000-0005-0000-0000-000070700000}"/>
    <cellStyle name="Normal 7" xfId="9" xr:uid="{00000000-0005-0000-0000-000071700000}"/>
    <cellStyle name="Normal 7 10" xfId="3179" xr:uid="{00000000-0005-0000-0000-000072700000}"/>
    <cellStyle name="Normal 7 10 2" xfId="5652" xr:uid="{00000000-0005-0000-0000-000073700000}"/>
    <cellStyle name="Normal 7 11" xfId="5653" xr:uid="{00000000-0005-0000-0000-000074700000}"/>
    <cellStyle name="Normal 7 12" xfId="5654" xr:uid="{00000000-0005-0000-0000-000075700000}"/>
    <cellStyle name="Normal 7 13" xfId="5655" xr:uid="{00000000-0005-0000-0000-000076700000}"/>
    <cellStyle name="Normal 7 14" xfId="5656" xr:uid="{00000000-0005-0000-0000-000077700000}"/>
    <cellStyle name="Normal 7 15" xfId="5657" xr:uid="{00000000-0005-0000-0000-000078700000}"/>
    <cellStyle name="Normal 7 16" xfId="5658" xr:uid="{00000000-0005-0000-0000-000079700000}"/>
    <cellStyle name="Normal 7 17" xfId="5659" xr:uid="{00000000-0005-0000-0000-00007A700000}"/>
    <cellStyle name="Normal 7 18" xfId="5660" xr:uid="{00000000-0005-0000-0000-00007B700000}"/>
    <cellStyle name="Normal 7 19" xfId="5661" xr:uid="{00000000-0005-0000-0000-00007C700000}"/>
    <cellStyle name="Normal 7 2" xfId="349" xr:uid="{00000000-0005-0000-0000-00007D700000}"/>
    <cellStyle name="Normal 7 2 10" xfId="5663" xr:uid="{00000000-0005-0000-0000-00007E700000}"/>
    <cellStyle name="Normal 7 2 10 2" xfId="8432" xr:uid="{00000000-0005-0000-0000-00007F700000}"/>
    <cellStyle name="Normal 7 2 10 2 2" xfId="14921" xr:uid="{00000000-0005-0000-0000-000080700000}"/>
    <cellStyle name="Normal 7 2 10 2 2 2" xfId="27596" xr:uid="{00000000-0005-0000-0000-000081700000}"/>
    <cellStyle name="Normal 7 2 10 2 3" xfId="19700" xr:uid="{00000000-0005-0000-0000-000082700000}"/>
    <cellStyle name="Normal 7 2 10 2 4" xfId="32815" xr:uid="{00000000-0005-0000-0000-000083700000}"/>
    <cellStyle name="Normal 7 2 10 2 5" xfId="35826" xr:uid="{00000000-0005-0000-0000-000084700000}"/>
    <cellStyle name="Normal 7 2 10 3" xfId="9356" xr:uid="{00000000-0005-0000-0000-000085700000}"/>
    <cellStyle name="Normal 7 2 10 3 2" xfId="15763" xr:uid="{00000000-0005-0000-0000-000086700000}"/>
    <cellStyle name="Normal 7 2 10 3 2 2" xfId="28407" xr:uid="{00000000-0005-0000-0000-000087700000}"/>
    <cellStyle name="Normal 7 2 10 3 3" xfId="23354" xr:uid="{00000000-0005-0000-0000-000088700000}"/>
    <cellStyle name="Normal 7 2 10 4" xfId="7478" xr:uid="{00000000-0005-0000-0000-000089700000}"/>
    <cellStyle name="Normal 7 2 10 4 2" xfId="13991" xr:uid="{00000000-0005-0000-0000-00008A700000}"/>
    <cellStyle name="Normal 7 2 10 4 2 2" xfId="26721" xr:uid="{00000000-0005-0000-0000-00008B700000}"/>
    <cellStyle name="Normal 7 2 10 4 3" xfId="22205" xr:uid="{00000000-0005-0000-0000-00008C700000}"/>
    <cellStyle name="Normal 7 2 10 5" xfId="12831" xr:uid="{00000000-0005-0000-0000-00008D700000}"/>
    <cellStyle name="Normal 7 2 10 5 2" xfId="25577" xr:uid="{00000000-0005-0000-0000-00008E700000}"/>
    <cellStyle name="Normal 7 2 10 6" xfId="18397" xr:uid="{00000000-0005-0000-0000-00008F700000}"/>
    <cellStyle name="Normal 7 2 10 7" xfId="31767" xr:uid="{00000000-0005-0000-0000-000090700000}"/>
    <cellStyle name="Normal 7 2 10 8" xfId="34976" xr:uid="{00000000-0005-0000-0000-000091700000}"/>
    <cellStyle name="Normal 7 2 11" xfId="5664" xr:uid="{00000000-0005-0000-0000-000092700000}"/>
    <cellStyle name="Normal 7 2 11 2" xfId="8433" xr:uid="{00000000-0005-0000-0000-000093700000}"/>
    <cellStyle name="Normal 7 2 11 2 2" xfId="14922" xr:uid="{00000000-0005-0000-0000-000094700000}"/>
    <cellStyle name="Normal 7 2 11 2 2 2" xfId="27597" xr:uid="{00000000-0005-0000-0000-000095700000}"/>
    <cellStyle name="Normal 7 2 11 2 3" xfId="19701" xr:uid="{00000000-0005-0000-0000-000096700000}"/>
    <cellStyle name="Normal 7 2 11 2 4" xfId="32816" xr:uid="{00000000-0005-0000-0000-000097700000}"/>
    <cellStyle name="Normal 7 2 11 2 5" xfId="35827" xr:uid="{00000000-0005-0000-0000-000098700000}"/>
    <cellStyle name="Normal 7 2 11 3" xfId="9357" xr:uid="{00000000-0005-0000-0000-000099700000}"/>
    <cellStyle name="Normal 7 2 11 3 2" xfId="15764" xr:uid="{00000000-0005-0000-0000-00009A700000}"/>
    <cellStyle name="Normal 7 2 11 3 2 2" xfId="28408" xr:uid="{00000000-0005-0000-0000-00009B700000}"/>
    <cellStyle name="Normal 7 2 11 3 3" xfId="23355" xr:uid="{00000000-0005-0000-0000-00009C700000}"/>
    <cellStyle name="Normal 7 2 11 4" xfId="7479" xr:uid="{00000000-0005-0000-0000-00009D700000}"/>
    <cellStyle name="Normal 7 2 11 4 2" xfId="13992" xr:uid="{00000000-0005-0000-0000-00009E700000}"/>
    <cellStyle name="Normal 7 2 11 4 2 2" xfId="26722" xr:uid="{00000000-0005-0000-0000-00009F700000}"/>
    <cellStyle name="Normal 7 2 11 4 3" xfId="22206" xr:uid="{00000000-0005-0000-0000-0000A0700000}"/>
    <cellStyle name="Normal 7 2 11 5" xfId="12832" xr:uid="{00000000-0005-0000-0000-0000A1700000}"/>
    <cellStyle name="Normal 7 2 11 5 2" xfId="25578" xr:uid="{00000000-0005-0000-0000-0000A2700000}"/>
    <cellStyle name="Normal 7 2 11 6" xfId="18398" xr:uid="{00000000-0005-0000-0000-0000A3700000}"/>
    <cellStyle name="Normal 7 2 11 7" xfId="31768" xr:uid="{00000000-0005-0000-0000-0000A4700000}"/>
    <cellStyle name="Normal 7 2 11 8" xfId="34977" xr:uid="{00000000-0005-0000-0000-0000A5700000}"/>
    <cellStyle name="Normal 7 2 12" xfId="5665" xr:uid="{00000000-0005-0000-0000-0000A6700000}"/>
    <cellStyle name="Normal 7 2 12 2" xfId="8434" xr:uid="{00000000-0005-0000-0000-0000A7700000}"/>
    <cellStyle name="Normal 7 2 12 2 2" xfId="14923" xr:uid="{00000000-0005-0000-0000-0000A8700000}"/>
    <cellStyle name="Normal 7 2 12 2 2 2" xfId="27598" xr:uid="{00000000-0005-0000-0000-0000A9700000}"/>
    <cellStyle name="Normal 7 2 12 2 3" xfId="19702" xr:uid="{00000000-0005-0000-0000-0000AA700000}"/>
    <cellStyle name="Normal 7 2 12 2 4" xfId="32817" xr:uid="{00000000-0005-0000-0000-0000AB700000}"/>
    <cellStyle name="Normal 7 2 12 2 5" xfId="35828" xr:uid="{00000000-0005-0000-0000-0000AC700000}"/>
    <cellStyle name="Normal 7 2 12 3" xfId="9358" xr:uid="{00000000-0005-0000-0000-0000AD700000}"/>
    <cellStyle name="Normal 7 2 12 3 2" xfId="15765" xr:uid="{00000000-0005-0000-0000-0000AE700000}"/>
    <cellStyle name="Normal 7 2 12 3 2 2" xfId="28409" xr:uid="{00000000-0005-0000-0000-0000AF700000}"/>
    <cellStyle name="Normal 7 2 12 3 3" xfId="23356" xr:uid="{00000000-0005-0000-0000-0000B0700000}"/>
    <cellStyle name="Normal 7 2 12 4" xfId="7480" xr:uid="{00000000-0005-0000-0000-0000B1700000}"/>
    <cellStyle name="Normal 7 2 12 4 2" xfId="13993" xr:uid="{00000000-0005-0000-0000-0000B2700000}"/>
    <cellStyle name="Normal 7 2 12 4 2 2" xfId="26723" xr:uid="{00000000-0005-0000-0000-0000B3700000}"/>
    <cellStyle name="Normal 7 2 12 4 3" xfId="22207" xr:uid="{00000000-0005-0000-0000-0000B4700000}"/>
    <cellStyle name="Normal 7 2 12 5" xfId="12833" xr:uid="{00000000-0005-0000-0000-0000B5700000}"/>
    <cellStyle name="Normal 7 2 12 5 2" xfId="25579" xr:uid="{00000000-0005-0000-0000-0000B6700000}"/>
    <cellStyle name="Normal 7 2 12 6" xfId="18399" xr:uid="{00000000-0005-0000-0000-0000B7700000}"/>
    <cellStyle name="Normal 7 2 12 7" xfId="31769" xr:uid="{00000000-0005-0000-0000-0000B8700000}"/>
    <cellStyle name="Normal 7 2 12 8" xfId="34978" xr:uid="{00000000-0005-0000-0000-0000B9700000}"/>
    <cellStyle name="Normal 7 2 13" xfId="5666" xr:uid="{00000000-0005-0000-0000-0000BA700000}"/>
    <cellStyle name="Normal 7 2 13 2" xfId="8435" xr:uid="{00000000-0005-0000-0000-0000BB700000}"/>
    <cellStyle name="Normal 7 2 13 2 2" xfId="14924" xr:uid="{00000000-0005-0000-0000-0000BC700000}"/>
    <cellStyle name="Normal 7 2 13 2 2 2" xfId="27599" xr:uid="{00000000-0005-0000-0000-0000BD700000}"/>
    <cellStyle name="Normal 7 2 13 2 3" xfId="19703" xr:uid="{00000000-0005-0000-0000-0000BE700000}"/>
    <cellStyle name="Normal 7 2 13 2 4" xfId="32818" xr:uid="{00000000-0005-0000-0000-0000BF700000}"/>
    <cellStyle name="Normal 7 2 13 2 5" xfId="35829" xr:uid="{00000000-0005-0000-0000-0000C0700000}"/>
    <cellStyle name="Normal 7 2 13 3" xfId="9359" xr:uid="{00000000-0005-0000-0000-0000C1700000}"/>
    <cellStyle name="Normal 7 2 13 3 2" xfId="15766" xr:uid="{00000000-0005-0000-0000-0000C2700000}"/>
    <cellStyle name="Normal 7 2 13 3 2 2" xfId="28410" xr:uid="{00000000-0005-0000-0000-0000C3700000}"/>
    <cellStyle name="Normal 7 2 13 3 3" xfId="23357" xr:uid="{00000000-0005-0000-0000-0000C4700000}"/>
    <cellStyle name="Normal 7 2 13 4" xfId="7481" xr:uid="{00000000-0005-0000-0000-0000C5700000}"/>
    <cellStyle name="Normal 7 2 13 4 2" xfId="13994" xr:uid="{00000000-0005-0000-0000-0000C6700000}"/>
    <cellStyle name="Normal 7 2 13 4 2 2" xfId="26724" xr:uid="{00000000-0005-0000-0000-0000C7700000}"/>
    <cellStyle name="Normal 7 2 13 4 3" xfId="22208" xr:uid="{00000000-0005-0000-0000-0000C8700000}"/>
    <cellStyle name="Normal 7 2 13 5" xfId="12834" xr:uid="{00000000-0005-0000-0000-0000C9700000}"/>
    <cellStyle name="Normal 7 2 13 5 2" xfId="25580" xr:uid="{00000000-0005-0000-0000-0000CA700000}"/>
    <cellStyle name="Normal 7 2 13 6" xfId="18400" xr:uid="{00000000-0005-0000-0000-0000CB700000}"/>
    <cellStyle name="Normal 7 2 13 7" xfId="31770" xr:uid="{00000000-0005-0000-0000-0000CC700000}"/>
    <cellStyle name="Normal 7 2 13 8" xfId="34979" xr:uid="{00000000-0005-0000-0000-0000CD700000}"/>
    <cellStyle name="Normal 7 2 14" xfId="5667" xr:uid="{00000000-0005-0000-0000-0000CE700000}"/>
    <cellStyle name="Normal 7 2 14 2" xfId="8436" xr:uid="{00000000-0005-0000-0000-0000CF700000}"/>
    <cellStyle name="Normal 7 2 14 2 2" xfId="14925" xr:uid="{00000000-0005-0000-0000-0000D0700000}"/>
    <cellStyle name="Normal 7 2 14 2 2 2" xfId="27600" xr:uid="{00000000-0005-0000-0000-0000D1700000}"/>
    <cellStyle name="Normal 7 2 14 2 3" xfId="19704" xr:uid="{00000000-0005-0000-0000-0000D2700000}"/>
    <cellStyle name="Normal 7 2 14 2 4" xfId="32819" xr:uid="{00000000-0005-0000-0000-0000D3700000}"/>
    <cellStyle name="Normal 7 2 14 2 5" xfId="35830" xr:uid="{00000000-0005-0000-0000-0000D4700000}"/>
    <cellStyle name="Normal 7 2 14 3" xfId="9360" xr:uid="{00000000-0005-0000-0000-0000D5700000}"/>
    <cellStyle name="Normal 7 2 14 3 2" xfId="15767" xr:uid="{00000000-0005-0000-0000-0000D6700000}"/>
    <cellStyle name="Normal 7 2 14 3 2 2" xfId="28411" xr:uid="{00000000-0005-0000-0000-0000D7700000}"/>
    <cellStyle name="Normal 7 2 14 3 3" xfId="23358" xr:uid="{00000000-0005-0000-0000-0000D8700000}"/>
    <cellStyle name="Normal 7 2 14 4" xfId="7482" xr:uid="{00000000-0005-0000-0000-0000D9700000}"/>
    <cellStyle name="Normal 7 2 14 4 2" xfId="13995" xr:uid="{00000000-0005-0000-0000-0000DA700000}"/>
    <cellStyle name="Normal 7 2 14 4 2 2" xfId="26725" xr:uid="{00000000-0005-0000-0000-0000DB700000}"/>
    <cellStyle name="Normal 7 2 14 4 3" xfId="22209" xr:uid="{00000000-0005-0000-0000-0000DC700000}"/>
    <cellStyle name="Normal 7 2 14 5" xfId="12835" xr:uid="{00000000-0005-0000-0000-0000DD700000}"/>
    <cellStyle name="Normal 7 2 14 5 2" xfId="25581" xr:uid="{00000000-0005-0000-0000-0000DE700000}"/>
    <cellStyle name="Normal 7 2 14 6" xfId="18401" xr:uid="{00000000-0005-0000-0000-0000DF700000}"/>
    <cellStyle name="Normal 7 2 14 7" xfId="31771" xr:uid="{00000000-0005-0000-0000-0000E0700000}"/>
    <cellStyle name="Normal 7 2 14 8" xfId="34980" xr:uid="{00000000-0005-0000-0000-0000E1700000}"/>
    <cellStyle name="Normal 7 2 15" xfId="5668" xr:uid="{00000000-0005-0000-0000-0000E2700000}"/>
    <cellStyle name="Normal 7 2 15 2" xfId="8437" xr:uid="{00000000-0005-0000-0000-0000E3700000}"/>
    <cellStyle name="Normal 7 2 15 2 2" xfId="14926" xr:uid="{00000000-0005-0000-0000-0000E4700000}"/>
    <cellStyle name="Normal 7 2 15 2 2 2" xfId="27601" xr:uid="{00000000-0005-0000-0000-0000E5700000}"/>
    <cellStyle name="Normal 7 2 15 2 3" xfId="19705" xr:uid="{00000000-0005-0000-0000-0000E6700000}"/>
    <cellStyle name="Normal 7 2 15 2 4" xfId="32820" xr:uid="{00000000-0005-0000-0000-0000E7700000}"/>
    <cellStyle name="Normal 7 2 15 2 5" xfId="35831" xr:uid="{00000000-0005-0000-0000-0000E8700000}"/>
    <cellStyle name="Normal 7 2 15 3" xfId="9361" xr:uid="{00000000-0005-0000-0000-0000E9700000}"/>
    <cellStyle name="Normal 7 2 15 3 2" xfId="15768" xr:uid="{00000000-0005-0000-0000-0000EA700000}"/>
    <cellStyle name="Normal 7 2 15 3 2 2" xfId="28412" xr:uid="{00000000-0005-0000-0000-0000EB700000}"/>
    <cellStyle name="Normal 7 2 15 3 3" xfId="23359" xr:uid="{00000000-0005-0000-0000-0000EC700000}"/>
    <cellStyle name="Normal 7 2 15 4" xfId="7483" xr:uid="{00000000-0005-0000-0000-0000ED700000}"/>
    <cellStyle name="Normal 7 2 15 4 2" xfId="13996" xr:uid="{00000000-0005-0000-0000-0000EE700000}"/>
    <cellStyle name="Normal 7 2 15 4 2 2" xfId="26726" xr:uid="{00000000-0005-0000-0000-0000EF700000}"/>
    <cellStyle name="Normal 7 2 15 4 3" xfId="22210" xr:uid="{00000000-0005-0000-0000-0000F0700000}"/>
    <cellStyle name="Normal 7 2 15 5" xfId="12836" xr:uid="{00000000-0005-0000-0000-0000F1700000}"/>
    <cellStyle name="Normal 7 2 15 5 2" xfId="25582" xr:uid="{00000000-0005-0000-0000-0000F2700000}"/>
    <cellStyle name="Normal 7 2 15 6" xfId="18402" xr:uid="{00000000-0005-0000-0000-0000F3700000}"/>
    <cellStyle name="Normal 7 2 15 7" xfId="31772" xr:uid="{00000000-0005-0000-0000-0000F4700000}"/>
    <cellStyle name="Normal 7 2 15 8" xfId="34981" xr:uid="{00000000-0005-0000-0000-0000F5700000}"/>
    <cellStyle name="Normal 7 2 16" xfId="5669" xr:uid="{00000000-0005-0000-0000-0000F6700000}"/>
    <cellStyle name="Normal 7 2 16 2" xfId="8438" xr:uid="{00000000-0005-0000-0000-0000F7700000}"/>
    <cellStyle name="Normal 7 2 16 2 2" xfId="14927" xr:uid="{00000000-0005-0000-0000-0000F8700000}"/>
    <cellStyle name="Normal 7 2 16 2 2 2" xfId="27602" xr:uid="{00000000-0005-0000-0000-0000F9700000}"/>
    <cellStyle name="Normal 7 2 16 2 3" xfId="19706" xr:uid="{00000000-0005-0000-0000-0000FA700000}"/>
    <cellStyle name="Normal 7 2 16 2 4" xfId="32821" xr:uid="{00000000-0005-0000-0000-0000FB700000}"/>
    <cellStyle name="Normal 7 2 16 2 5" xfId="35832" xr:uid="{00000000-0005-0000-0000-0000FC700000}"/>
    <cellStyle name="Normal 7 2 16 3" xfId="9362" xr:uid="{00000000-0005-0000-0000-0000FD700000}"/>
    <cellStyle name="Normal 7 2 16 3 2" xfId="15769" xr:uid="{00000000-0005-0000-0000-0000FE700000}"/>
    <cellStyle name="Normal 7 2 16 3 2 2" xfId="28413" xr:uid="{00000000-0005-0000-0000-0000FF700000}"/>
    <cellStyle name="Normal 7 2 16 3 3" xfId="23360" xr:uid="{00000000-0005-0000-0000-000000710000}"/>
    <cellStyle name="Normal 7 2 16 4" xfId="7484" xr:uid="{00000000-0005-0000-0000-000001710000}"/>
    <cellStyle name="Normal 7 2 16 4 2" xfId="13997" xr:uid="{00000000-0005-0000-0000-000002710000}"/>
    <cellStyle name="Normal 7 2 16 4 2 2" xfId="26727" xr:uid="{00000000-0005-0000-0000-000003710000}"/>
    <cellStyle name="Normal 7 2 16 4 3" xfId="22211" xr:uid="{00000000-0005-0000-0000-000004710000}"/>
    <cellStyle name="Normal 7 2 16 5" xfId="12837" xr:uid="{00000000-0005-0000-0000-000005710000}"/>
    <cellStyle name="Normal 7 2 16 5 2" xfId="25583" xr:uid="{00000000-0005-0000-0000-000006710000}"/>
    <cellStyle name="Normal 7 2 16 6" xfId="18403" xr:uid="{00000000-0005-0000-0000-000007710000}"/>
    <cellStyle name="Normal 7 2 16 7" xfId="31773" xr:uid="{00000000-0005-0000-0000-000008710000}"/>
    <cellStyle name="Normal 7 2 16 8" xfId="34982" xr:uid="{00000000-0005-0000-0000-000009710000}"/>
    <cellStyle name="Normal 7 2 17" xfId="5670" xr:uid="{00000000-0005-0000-0000-00000A710000}"/>
    <cellStyle name="Normal 7 2 17 2" xfId="8439" xr:uid="{00000000-0005-0000-0000-00000B710000}"/>
    <cellStyle name="Normal 7 2 17 2 2" xfId="14928" xr:uid="{00000000-0005-0000-0000-00000C710000}"/>
    <cellStyle name="Normal 7 2 17 2 2 2" xfId="27603" xr:uid="{00000000-0005-0000-0000-00000D710000}"/>
    <cellStyle name="Normal 7 2 17 2 3" xfId="19707" xr:uid="{00000000-0005-0000-0000-00000E710000}"/>
    <cellStyle name="Normal 7 2 17 2 4" xfId="32822" xr:uid="{00000000-0005-0000-0000-00000F710000}"/>
    <cellStyle name="Normal 7 2 17 2 5" xfId="35833" xr:uid="{00000000-0005-0000-0000-000010710000}"/>
    <cellStyle name="Normal 7 2 17 3" xfId="9363" xr:uid="{00000000-0005-0000-0000-000011710000}"/>
    <cellStyle name="Normal 7 2 17 3 2" xfId="15770" xr:uid="{00000000-0005-0000-0000-000012710000}"/>
    <cellStyle name="Normal 7 2 17 3 2 2" xfId="28414" xr:uid="{00000000-0005-0000-0000-000013710000}"/>
    <cellStyle name="Normal 7 2 17 3 3" xfId="23361" xr:uid="{00000000-0005-0000-0000-000014710000}"/>
    <cellStyle name="Normal 7 2 17 4" xfId="7485" xr:uid="{00000000-0005-0000-0000-000015710000}"/>
    <cellStyle name="Normal 7 2 17 4 2" xfId="13998" xr:uid="{00000000-0005-0000-0000-000016710000}"/>
    <cellStyle name="Normal 7 2 17 4 2 2" xfId="26728" xr:uid="{00000000-0005-0000-0000-000017710000}"/>
    <cellStyle name="Normal 7 2 17 4 3" xfId="22212" xr:uid="{00000000-0005-0000-0000-000018710000}"/>
    <cellStyle name="Normal 7 2 17 5" xfId="12838" xr:uid="{00000000-0005-0000-0000-000019710000}"/>
    <cellStyle name="Normal 7 2 17 5 2" xfId="25584" xr:uid="{00000000-0005-0000-0000-00001A710000}"/>
    <cellStyle name="Normal 7 2 17 6" xfId="18404" xr:uid="{00000000-0005-0000-0000-00001B710000}"/>
    <cellStyle name="Normal 7 2 17 7" xfId="31774" xr:uid="{00000000-0005-0000-0000-00001C710000}"/>
    <cellStyle name="Normal 7 2 17 8" xfId="34983" xr:uid="{00000000-0005-0000-0000-00001D710000}"/>
    <cellStyle name="Normal 7 2 18" xfId="5671" xr:uid="{00000000-0005-0000-0000-00001E710000}"/>
    <cellStyle name="Normal 7 2 18 2" xfId="8440" xr:uid="{00000000-0005-0000-0000-00001F710000}"/>
    <cellStyle name="Normal 7 2 18 2 2" xfId="14929" xr:uid="{00000000-0005-0000-0000-000020710000}"/>
    <cellStyle name="Normal 7 2 18 2 2 2" xfId="27604" xr:uid="{00000000-0005-0000-0000-000021710000}"/>
    <cellStyle name="Normal 7 2 18 2 3" xfId="19708" xr:uid="{00000000-0005-0000-0000-000022710000}"/>
    <cellStyle name="Normal 7 2 18 2 4" xfId="32823" xr:uid="{00000000-0005-0000-0000-000023710000}"/>
    <cellStyle name="Normal 7 2 18 2 5" xfId="35834" xr:uid="{00000000-0005-0000-0000-000024710000}"/>
    <cellStyle name="Normal 7 2 18 3" xfId="9364" xr:uid="{00000000-0005-0000-0000-000025710000}"/>
    <cellStyle name="Normal 7 2 18 3 2" xfId="15771" xr:uid="{00000000-0005-0000-0000-000026710000}"/>
    <cellStyle name="Normal 7 2 18 3 2 2" xfId="28415" xr:uid="{00000000-0005-0000-0000-000027710000}"/>
    <cellStyle name="Normal 7 2 18 3 3" xfId="23362" xr:uid="{00000000-0005-0000-0000-000028710000}"/>
    <cellStyle name="Normal 7 2 18 4" xfId="7486" xr:uid="{00000000-0005-0000-0000-000029710000}"/>
    <cellStyle name="Normal 7 2 18 4 2" xfId="13999" xr:uid="{00000000-0005-0000-0000-00002A710000}"/>
    <cellStyle name="Normal 7 2 18 4 2 2" xfId="26729" xr:uid="{00000000-0005-0000-0000-00002B710000}"/>
    <cellStyle name="Normal 7 2 18 4 3" xfId="22213" xr:uid="{00000000-0005-0000-0000-00002C710000}"/>
    <cellStyle name="Normal 7 2 18 5" xfId="12839" xr:uid="{00000000-0005-0000-0000-00002D710000}"/>
    <cellStyle name="Normal 7 2 18 5 2" xfId="25585" xr:uid="{00000000-0005-0000-0000-00002E710000}"/>
    <cellStyle name="Normal 7 2 18 6" xfId="18405" xr:uid="{00000000-0005-0000-0000-00002F710000}"/>
    <cellStyle name="Normal 7 2 18 7" xfId="31775" xr:uid="{00000000-0005-0000-0000-000030710000}"/>
    <cellStyle name="Normal 7 2 18 8" xfId="34984" xr:uid="{00000000-0005-0000-0000-000031710000}"/>
    <cellStyle name="Normal 7 2 19" xfId="5672" xr:uid="{00000000-0005-0000-0000-000032710000}"/>
    <cellStyle name="Normal 7 2 19 2" xfId="8441" xr:uid="{00000000-0005-0000-0000-000033710000}"/>
    <cellStyle name="Normal 7 2 19 2 2" xfId="14930" xr:uid="{00000000-0005-0000-0000-000034710000}"/>
    <cellStyle name="Normal 7 2 19 2 2 2" xfId="27605" xr:uid="{00000000-0005-0000-0000-000035710000}"/>
    <cellStyle name="Normal 7 2 19 2 3" xfId="19709" xr:uid="{00000000-0005-0000-0000-000036710000}"/>
    <cellStyle name="Normal 7 2 19 2 4" xfId="32824" xr:uid="{00000000-0005-0000-0000-000037710000}"/>
    <cellStyle name="Normal 7 2 19 2 5" xfId="35835" xr:uid="{00000000-0005-0000-0000-000038710000}"/>
    <cellStyle name="Normal 7 2 19 3" xfId="9365" xr:uid="{00000000-0005-0000-0000-000039710000}"/>
    <cellStyle name="Normal 7 2 19 3 2" xfId="15772" xr:uid="{00000000-0005-0000-0000-00003A710000}"/>
    <cellStyle name="Normal 7 2 19 3 2 2" xfId="28416" xr:uid="{00000000-0005-0000-0000-00003B710000}"/>
    <cellStyle name="Normal 7 2 19 3 3" xfId="23363" xr:uid="{00000000-0005-0000-0000-00003C710000}"/>
    <cellStyle name="Normal 7 2 19 4" xfId="7487" xr:uid="{00000000-0005-0000-0000-00003D710000}"/>
    <cellStyle name="Normal 7 2 19 4 2" xfId="14000" xr:uid="{00000000-0005-0000-0000-00003E710000}"/>
    <cellStyle name="Normal 7 2 19 4 2 2" xfId="26730" xr:uid="{00000000-0005-0000-0000-00003F710000}"/>
    <cellStyle name="Normal 7 2 19 4 3" xfId="22214" xr:uid="{00000000-0005-0000-0000-000040710000}"/>
    <cellStyle name="Normal 7 2 19 5" xfId="12840" xr:uid="{00000000-0005-0000-0000-000041710000}"/>
    <cellStyle name="Normal 7 2 19 5 2" xfId="25586" xr:uid="{00000000-0005-0000-0000-000042710000}"/>
    <cellStyle name="Normal 7 2 19 6" xfId="18406" xr:uid="{00000000-0005-0000-0000-000043710000}"/>
    <cellStyle name="Normal 7 2 19 7" xfId="31776" xr:uid="{00000000-0005-0000-0000-000044710000}"/>
    <cellStyle name="Normal 7 2 19 8" xfId="34985" xr:uid="{00000000-0005-0000-0000-000045710000}"/>
    <cellStyle name="Normal 7 2 2" xfId="1314" xr:uid="{00000000-0005-0000-0000-000046710000}"/>
    <cellStyle name="Normal 7 2 2 10" xfId="5674" xr:uid="{00000000-0005-0000-0000-000047710000}"/>
    <cellStyle name="Normal 7 2 2 10 2" xfId="8443" xr:uid="{00000000-0005-0000-0000-000048710000}"/>
    <cellStyle name="Normal 7 2 2 10 2 2" xfId="14932" xr:uid="{00000000-0005-0000-0000-000049710000}"/>
    <cellStyle name="Normal 7 2 2 10 2 2 2" xfId="27607" xr:uid="{00000000-0005-0000-0000-00004A710000}"/>
    <cellStyle name="Normal 7 2 2 10 2 3" xfId="19711" xr:uid="{00000000-0005-0000-0000-00004B710000}"/>
    <cellStyle name="Normal 7 2 2 10 2 4" xfId="32826" xr:uid="{00000000-0005-0000-0000-00004C710000}"/>
    <cellStyle name="Normal 7 2 2 10 2 5" xfId="35837" xr:uid="{00000000-0005-0000-0000-00004D710000}"/>
    <cellStyle name="Normal 7 2 2 10 3" xfId="9367" xr:uid="{00000000-0005-0000-0000-00004E710000}"/>
    <cellStyle name="Normal 7 2 2 10 3 2" xfId="15774" xr:uid="{00000000-0005-0000-0000-00004F710000}"/>
    <cellStyle name="Normal 7 2 2 10 3 2 2" xfId="28417" xr:uid="{00000000-0005-0000-0000-000050710000}"/>
    <cellStyle name="Normal 7 2 2 10 3 3" xfId="23364" xr:uid="{00000000-0005-0000-0000-000051710000}"/>
    <cellStyle name="Normal 7 2 2 10 4" xfId="7489" xr:uid="{00000000-0005-0000-0000-000052710000}"/>
    <cellStyle name="Normal 7 2 2 10 4 2" xfId="14002" xr:uid="{00000000-0005-0000-0000-000053710000}"/>
    <cellStyle name="Normal 7 2 2 10 4 2 2" xfId="26732" xr:uid="{00000000-0005-0000-0000-000054710000}"/>
    <cellStyle name="Normal 7 2 2 10 4 3" xfId="22216" xr:uid="{00000000-0005-0000-0000-000055710000}"/>
    <cellStyle name="Normal 7 2 2 10 5" xfId="12842" xr:uid="{00000000-0005-0000-0000-000056710000}"/>
    <cellStyle name="Normal 7 2 2 10 5 2" xfId="25588" xr:uid="{00000000-0005-0000-0000-000057710000}"/>
    <cellStyle name="Normal 7 2 2 10 6" xfId="18408" xr:uid="{00000000-0005-0000-0000-000058710000}"/>
    <cellStyle name="Normal 7 2 2 10 7" xfId="31778" xr:uid="{00000000-0005-0000-0000-000059710000}"/>
    <cellStyle name="Normal 7 2 2 10 8" xfId="34987" xr:uid="{00000000-0005-0000-0000-00005A710000}"/>
    <cellStyle name="Normal 7 2 2 11" xfId="5675" xr:uid="{00000000-0005-0000-0000-00005B710000}"/>
    <cellStyle name="Normal 7 2 2 11 2" xfId="8444" xr:uid="{00000000-0005-0000-0000-00005C710000}"/>
    <cellStyle name="Normal 7 2 2 11 2 2" xfId="14933" xr:uid="{00000000-0005-0000-0000-00005D710000}"/>
    <cellStyle name="Normal 7 2 2 11 2 2 2" xfId="27608" xr:uid="{00000000-0005-0000-0000-00005E710000}"/>
    <cellStyle name="Normal 7 2 2 11 2 3" xfId="19712" xr:uid="{00000000-0005-0000-0000-00005F710000}"/>
    <cellStyle name="Normal 7 2 2 11 2 4" xfId="32827" xr:uid="{00000000-0005-0000-0000-000060710000}"/>
    <cellStyle name="Normal 7 2 2 11 2 5" xfId="35838" xr:uid="{00000000-0005-0000-0000-000061710000}"/>
    <cellStyle name="Normal 7 2 2 11 3" xfId="9368" xr:uid="{00000000-0005-0000-0000-000062710000}"/>
    <cellStyle name="Normal 7 2 2 11 3 2" xfId="15775" xr:uid="{00000000-0005-0000-0000-000063710000}"/>
    <cellStyle name="Normal 7 2 2 11 3 2 2" xfId="28418" xr:uid="{00000000-0005-0000-0000-000064710000}"/>
    <cellStyle name="Normal 7 2 2 11 3 3" xfId="23365" xr:uid="{00000000-0005-0000-0000-000065710000}"/>
    <cellStyle name="Normal 7 2 2 11 4" xfId="7490" xr:uid="{00000000-0005-0000-0000-000066710000}"/>
    <cellStyle name="Normal 7 2 2 11 4 2" xfId="14003" xr:uid="{00000000-0005-0000-0000-000067710000}"/>
    <cellStyle name="Normal 7 2 2 11 4 2 2" xfId="26733" xr:uid="{00000000-0005-0000-0000-000068710000}"/>
    <cellStyle name="Normal 7 2 2 11 4 3" xfId="22217" xr:uid="{00000000-0005-0000-0000-000069710000}"/>
    <cellStyle name="Normal 7 2 2 11 5" xfId="12843" xr:uid="{00000000-0005-0000-0000-00006A710000}"/>
    <cellStyle name="Normal 7 2 2 11 5 2" xfId="25589" xr:uid="{00000000-0005-0000-0000-00006B710000}"/>
    <cellStyle name="Normal 7 2 2 11 6" xfId="18409" xr:uid="{00000000-0005-0000-0000-00006C710000}"/>
    <cellStyle name="Normal 7 2 2 11 7" xfId="31779" xr:uid="{00000000-0005-0000-0000-00006D710000}"/>
    <cellStyle name="Normal 7 2 2 11 8" xfId="34988" xr:uid="{00000000-0005-0000-0000-00006E710000}"/>
    <cellStyle name="Normal 7 2 2 12" xfId="5676" xr:uid="{00000000-0005-0000-0000-00006F710000}"/>
    <cellStyle name="Normal 7 2 2 12 2" xfId="8445" xr:uid="{00000000-0005-0000-0000-000070710000}"/>
    <cellStyle name="Normal 7 2 2 12 2 2" xfId="14934" xr:uid="{00000000-0005-0000-0000-000071710000}"/>
    <cellStyle name="Normal 7 2 2 12 2 2 2" xfId="27609" xr:uid="{00000000-0005-0000-0000-000072710000}"/>
    <cellStyle name="Normal 7 2 2 12 2 3" xfId="19713" xr:uid="{00000000-0005-0000-0000-000073710000}"/>
    <cellStyle name="Normal 7 2 2 12 2 4" xfId="32828" xr:uid="{00000000-0005-0000-0000-000074710000}"/>
    <cellStyle name="Normal 7 2 2 12 2 5" xfId="35839" xr:uid="{00000000-0005-0000-0000-000075710000}"/>
    <cellStyle name="Normal 7 2 2 12 3" xfId="9369" xr:uid="{00000000-0005-0000-0000-000076710000}"/>
    <cellStyle name="Normal 7 2 2 12 3 2" xfId="15776" xr:uid="{00000000-0005-0000-0000-000077710000}"/>
    <cellStyle name="Normal 7 2 2 12 3 2 2" xfId="28419" xr:uid="{00000000-0005-0000-0000-000078710000}"/>
    <cellStyle name="Normal 7 2 2 12 3 3" xfId="23366" xr:uid="{00000000-0005-0000-0000-000079710000}"/>
    <cellStyle name="Normal 7 2 2 12 4" xfId="7491" xr:uid="{00000000-0005-0000-0000-00007A710000}"/>
    <cellStyle name="Normal 7 2 2 12 4 2" xfId="14004" xr:uid="{00000000-0005-0000-0000-00007B710000}"/>
    <cellStyle name="Normal 7 2 2 12 4 2 2" xfId="26734" xr:uid="{00000000-0005-0000-0000-00007C710000}"/>
    <cellStyle name="Normal 7 2 2 12 4 3" xfId="22218" xr:uid="{00000000-0005-0000-0000-00007D710000}"/>
    <cellStyle name="Normal 7 2 2 12 5" xfId="12844" xr:uid="{00000000-0005-0000-0000-00007E710000}"/>
    <cellStyle name="Normal 7 2 2 12 5 2" xfId="25590" xr:uid="{00000000-0005-0000-0000-00007F710000}"/>
    <cellStyle name="Normal 7 2 2 12 6" xfId="18410" xr:uid="{00000000-0005-0000-0000-000080710000}"/>
    <cellStyle name="Normal 7 2 2 12 7" xfId="31780" xr:uid="{00000000-0005-0000-0000-000081710000}"/>
    <cellStyle name="Normal 7 2 2 12 8" xfId="34989" xr:uid="{00000000-0005-0000-0000-000082710000}"/>
    <cellStyle name="Normal 7 2 2 13" xfId="5677" xr:uid="{00000000-0005-0000-0000-000083710000}"/>
    <cellStyle name="Normal 7 2 2 13 2" xfId="8446" xr:uid="{00000000-0005-0000-0000-000084710000}"/>
    <cellStyle name="Normal 7 2 2 13 2 2" xfId="14935" xr:uid="{00000000-0005-0000-0000-000085710000}"/>
    <cellStyle name="Normal 7 2 2 13 2 2 2" xfId="27610" xr:uid="{00000000-0005-0000-0000-000086710000}"/>
    <cellStyle name="Normal 7 2 2 13 2 3" xfId="19714" xr:uid="{00000000-0005-0000-0000-000087710000}"/>
    <cellStyle name="Normal 7 2 2 13 2 4" xfId="32829" xr:uid="{00000000-0005-0000-0000-000088710000}"/>
    <cellStyle name="Normal 7 2 2 13 2 5" xfId="35840" xr:uid="{00000000-0005-0000-0000-000089710000}"/>
    <cellStyle name="Normal 7 2 2 13 3" xfId="9370" xr:uid="{00000000-0005-0000-0000-00008A710000}"/>
    <cellStyle name="Normal 7 2 2 13 3 2" xfId="15777" xr:uid="{00000000-0005-0000-0000-00008B710000}"/>
    <cellStyle name="Normal 7 2 2 13 3 2 2" xfId="28420" xr:uid="{00000000-0005-0000-0000-00008C710000}"/>
    <cellStyle name="Normal 7 2 2 13 3 3" xfId="23367" xr:uid="{00000000-0005-0000-0000-00008D710000}"/>
    <cellStyle name="Normal 7 2 2 13 4" xfId="7492" xr:uid="{00000000-0005-0000-0000-00008E710000}"/>
    <cellStyle name="Normal 7 2 2 13 4 2" xfId="14005" xr:uid="{00000000-0005-0000-0000-00008F710000}"/>
    <cellStyle name="Normal 7 2 2 13 4 2 2" xfId="26735" xr:uid="{00000000-0005-0000-0000-000090710000}"/>
    <cellStyle name="Normal 7 2 2 13 4 3" xfId="22219" xr:uid="{00000000-0005-0000-0000-000091710000}"/>
    <cellStyle name="Normal 7 2 2 13 5" xfId="12845" xr:uid="{00000000-0005-0000-0000-000092710000}"/>
    <cellStyle name="Normal 7 2 2 13 5 2" xfId="25591" xr:uid="{00000000-0005-0000-0000-000093710000}"/>
    <cellStyle name="Normal 7 2 2 13 6" xfId="18411" xr:uid="{00000000-0005-0000-0000-000094710000}"/>
    <cellStyle name="Normal 7 2 2 13 7" xfId="31781" xr:uid="{00000000-0005-0000-0000-000095710000}"/>
    <cellStyle name="Normal 7 2 2 13 8" xfId="34990" xr:uid="{00000000-0005-0000-0000-000096710000}"/>
    <cellStyle name="Normal 7 2 2 14" xfId="5678" xr:uid="{00000000-0005-0000-0000-000097710000}"/>
    <cellStyle name="Normal 7 2 2 14 2" xfId="8447" xr:uid="{00000000-0005-0000-0000-000098710000}"/>
    <cellStyle name="Normal 7 2 2 14 2 2" xfId="14936" xr:uid="{00000000-0005-0000-0000-000099710000}"/>
    <cellStyle name="Normal 7 2 2 14 2 2 2" xfId="27611" xr:uid="{00000000-0005-0000-0000-00009A710000}"/>
    <cellStyle name="Normal 7 2 2 14 2 3" xfId="19715" xr:uid="{00000000-0005-0000-0000-00009B710000}"/>
    <cellStyle name="Normal 7 2 2 14 2 4" xfId="32830" xr:uid="{00000000-0005-0000-0000-00009C710000}"/>
    <cellStyle name="Normal 7 2 2 14 2 5" xfId="35841" xr:uid="{00000000-0005-0000-0000-00009D710000}"/>
    <cellStyle name="Normal 7 2 2 14 3" xfId="9371" xr:uid="{00000000-0005-0000-0000-00009E710000}"/>
    <cellStyle name="Normal 7 2 2 14 3 2" xfId="15778" xr:uid="{00000000-0005-0000-0000-00009F710000}"/>
    <cellStyle name="Normal 7 2 2 14 3 2 2" xfId="28421" xr:uid="{00000000-0005-0000-0000-0000A0710000}"/>
    <cellStyle name="Normal 7 2 2 14 3 3" xfId="23368" xr:uid="{00000000-0005-0000-0000-0000A1710000}"/>
    <cellStyle name="Normal 7 2 2 14 4" xfId="7493" xr:uid="{00000000-0005-0000-0000-0000A2710000}"/>
    <cellStyle name="Normal 7 2 2 14 4 2" xfId="14006" xr:uid="{00000000-0005-0000-0000-0000A3710000}"/>
    <cellStyle name="Normal 7 2 2 14 4 2 2" xfId="26736" xr:uid="{00000000-0005-0000-0000-0000A4710000}"/>
    <cellStyle name="Normal 7 2 2 14 4 3" xfId="22220" xr:uid="{00000000-0005-0000-0000-0000A5710000}"/>
    <cellStyle name="Normal 7 2 2 14 5" xfId="12846" xr:uid="{00000000-0005-0000-0000-0000A6710000}"/>
    <cellStyle name="Normal 7 2 2 14 5 2" xfId="25592" xr:uid="{00000000-0005-0000-0000-0000A7710000}"/>
    <cellStyle name="Normal 7 2 2 14 6" xfId="18412" xr:uid="{00000000-0005-0000-0000-0000A8710000}"/>
    <cellStyle name="Normal 7 2 2 14 7" xfId="31782" xr:uid="{00000000-0005-0000-0000-0000A9710000}"/>
    <cellStyle name="Normal 7 2 2 14 8" xfId="34991" xr:uid="{00000000-0005-0000-0000-0000AA710000}"/>
    <cellStyle name="Normal 7 2 2 15" xfId="5679" xr:uid="{00000000-0005-0000-0000-0000AB710000}"/>
    <cellStyle name="Normal 7 2 2 15 2" xfId="8448" xr:uid="{00000000-0005-0000-0000-0000AC710000}"/>
    <cellStyle name="Normal 7 2 2 15 2 2" xfId="14937" xr:uid="{00000000-0005-0000-0000-0000AD710000}"/>
    <cellStyle name="Normal 7 2 2 15 2 2 2" xfId="27612" xr:uid="{00000000-0005-0000-0000-0000AE710000}"/>
    <cellStyle name="Normal 7 2 2 15 2 3" xfId="19716" xr:uid="{00000000-0005-0000-0000-0000AF710000}"/>
    <cellStyle name="Normal 7 2 2 15 2 4" xfId="32831" xr:uid="{00000000-0005-0000-0000-0000B0710000}"/>
    <cellStyle name="Normal 7 2 2 15 2 5" xfId="35842" xr:uid="{00000000-0005-0000-0000-0000B1710000}"/>
    <cellStyle name="Normal 7 2 2 15 3" xfId="9372" xr:uid="{00000000-0005-0000-0000-0000B2710000}"/>
    <cellStyle name="Normal 7 2 2 15 3 2" xfId="15779" xr:uid="{00000000-0005-0000-0000-0000B3710000}"/>
    <cellStyle name="Normal 7 2 2 15 3 2 2" xfId="28422" xr:uid="{00000000-0005-0000-0000-0000B4710000}"/>
    <cellStyle name="Normal 7 2 2 15 3 3" xfId="23369" xr:uid="{00000000-0005-0000-0000-0000B5710000}"/>
    <cellStyle name="Normal 7 2 2 15 4" xfId="7494" xr:uid="{00000000-0005-0000-0000-0000B6710000}"/>
    <cellStyle name="Normal 7 2 2 15 4 2" xfId="14007" xr:uid="{00000000-0005-0000-0000-0000B7710000}"/>
    <cellStyle name="Normal 7 2 2 15 4 2 2" xfId="26737" xr:uid="{00000000-0005-0000-0000-0000B8710000}"/>
    <cellStyle name="Normal 7 2 2 15 4 3" xfId="22221" xr:uid="{00000000-0005-0000-0000-0000B9710000}"/>
    <cellStyle name="Normal 7 2 2 15 5" xfId="12847" xr:uid="{00000000-0005-0000-0000-0000BA710000}"/>
    <cellStyle name="Normal 7 2 2 15 5 2" xfId="25593" xr:uid="{00000000-0005-0000-0000-0000BB710000}"/>
    <cellStyle name="Normal 7 2 2 15 6" xfId="18413" xr:uid="{00000000-0005-0000-0000-0000BC710000}"/>
    <cellStyle name="Normal 7 2 2 15 7" xfId="31783" xr:uid="{00000000-0005-0000-0000-0000BD710000}"/>
    <cellStyle name="Normal 7 2 2 15 8" xfId="34992" xr:uid="{00000000-0005-0000-0000-0000BE710000}"/>
    <cellStyle name="Normal 7 2 2 16" xfId="5680" xr:uid="{00000000-0005-0000-0000-0000BF710000}"/>
    <cellStyle name="Normal 7 2 2 16 2" xfId="8449" xr:uid="{00000000-0005-0000-0000-0000C0710000}"/>
    <cellStyle name="Normal 7 2 2 16 2 2" xfId="14938" xr:uid="{00000000-0005-0000-0000-0000C1710000}"/>
    <cellStyle name="Normal 7 2 2 16 2 2 2" xfId="27613" xr:uid="{00000000-0005-0000-0000-0000C2710000}"/>
    <cellStyle name="Normal 7 2 2 16 2 3" xfId="19717" xr:uid="{00000000-0005-0000-0000-0000C3710000}"/>
    <cellStyle name="Normal 7 2 2 16 2 4" xfId="32832" xr:uid="{00000000-0005-0000-0000-0000C4710000}"/>
    <cellStyle name="Normal 7 2 2 16 2 5" xfId="35843" xr:uid="{00000000-0005-0000-0000-0000C5710000}"/>
    <cellStyle name="Normal 7 2 2 16 3" xfId="9373" xr:uid="{00000000-0005-0000-0000-0000C6710000}"/>
    <cellStyle name="Normal 7 2 2 16 3 2" xfId="15780" xr:uid="{00000000-0005-0000-0000-0000C7710000}"/>
    <cellStyle name="Normal 7 2 2 16 3 2 2" xfId="28423" xr:uid="{00000000-0005-0000-0000-0000C8710000}"/>
    <cellStyle name="Normal 7 2 2 16 3 3" xfId="23370" xr:uid="{00000000-0005-0000-0000-0000C9710000}"/>
    <cellStyle name="Normal 7 2 2 16 4" xfId="7495" xr:uid="{00000000-0005-0000-0000-0000CA710000}"/>
    <cellStyle name="Normal 7 2 2 16 4 2" xfId="14008" xr:uid="{00000000-0005-0000-0000-0000CB710000}"/>
    <cellStyle name="Normal 7 2 2 16 4 2 2" xfId="26738" xr:uid="{00000000-0005-0000-0000-0000CC710000}"/>
    <cellStyle name="Normal 7 2 2 16 4 3" xfId="22222" xr:uid="{00000000-0005-0000-0000-0000CD710000}"/>
    <cellStyle name="Normal 7 2 2 16 5" xfId="12848" xr:uid="{00000000-0005-0000-0000-0000CE710000}"/>
    <cellStyle name="Normal 7 2 2 16 5 2" xfId="25594" xr:uid="{00000000-0005-0000-0000-0000CF710000}"/>
    <cellStyle name="Normal 7 2 2 16 6" xfId="18414" xr:uid="{00000000-0005-0000-0000-0000D0710000}"/>
    <cellStyle name="Normal 7 2 2 16 7" xfId="31784" xr:uid="{00000000-0005-0000-0000-0000D1710000}"/>
    <cellStyle name="Normal 7 2 2 16 8" xfId="34993" xr:uid="{00000000-0005-0000-0000-0000D2710000}"/>
    <cellStyle name="Normal 7 2 2 17" xfId="5681" xr:uid="{00000000-0005-0000-0000-0000D3710000}"/>
    <cellStyle name="Normal 7 2 2 17 2" xfId="8450" xr:uid="{00000000-0005-0000-0000-0000D4710000}"/>
    <cellStyle name="Normal 7 2 2 17 2 2" xfId="14939" xr:uid="{00000000-0005-0000-0000-0000D5710000}"/>
    <cellStyle name="Normal 7 2 2 17 2 2 2" xfId="27614" xr:uid="{00000000-0005-0000-0000-0000D6710000}"/>
    <cellStyle name="Normal 7 2 2 17 2 3" xfId="19718" xr:uid="{00000000-0005-0000-0000-0000D7710000}"/>
    <cellStyle name="Normal 7 2 2 17 2 4" xfId="32833" xr:uid="{00000000-0005-0000-0000-0000D8710000}"/>
    <cellStyle name="Normal 7 2 2 17 2 5" xfId="35844" xr:uid="{00000000-0005-0000-0000-0000D9710000}"/>
    <cellStyle name="Normal 7 2 2 17 3" xfId="9374" xr:uid="{00000000-0005-0000-0000-0000DA710000}"/>
    <cellStyle name="Normal 7 2 2 17 3 2" xfId="15781" xr:uid="{00000000-0005-0000-0000-0000DB710000}"/>
    <cellStyle name="Normal 7 2 2 17 3 2 2" xfId="28424" xr:uid="{00000000-0005-0000-0000-0000DC710000}"/>
    <cellStyle name="Normal 7 2 2 17 3 3" xfId="23371" xr:uid="{00000000-0005-0000-0000-0000DD710000}"/>
    <cellStyle name="Normal 7 2 2 17 4" xfId="7496" xr:uid="{00000000-0005-0000-0000-0000DE710000}"/>
    <cellStyle name="Normal 7 2 2 17 4 2" xfId="14009" xr:uid="{00000000-0005-0000-0000-0000DF710000}"/>
    <cellStyle name="Normal 7 2 2 17 4 2 2" xfId="26739" xr:uid="{00000000-0005-0000-0000-0000E0710000}"/>
    <cellStyle name="Normal 7 2 2 17 4 3" xfId="22223" xr:uid="{00000000-0005-0000-0000-0000E1710000}"/>
    <cellStyle name="Normal 7 2 2 17 5" xfId="12849" xr:uid="{00000000-0005-0000-0000-0000E2710000}"/>
    <cellStyle name="Normal 7 2 2 17 5 2" xfId="25595" xr:uid="{00000000-0005-0000-0000-0000E3710000}"/>
    <cellStyle name="Normal 7 2 2 17 6" xfId="18415" xr:uid="{00000000-0005-0000-0000-0000E4710000}"/>
    <cellStyle name="Normal 7 2 2 17 7" xfId="31785" xr:uid="{00000000-0005-0000-0000-0000E5710000}"/>
    <cellStyle name="Normal 7 2 2 17 8" xfId="34994" xr:uid="{00000000-0005-0000-0000-0000E6710000}"/>
    <cellStyle name="Normal 7 2 2 18" xfId="5682" xr:uid="{00000000-0005-0000-0000-0000E7710000}"/>
    <cellStyle name="Normal 7 2 2 18 2" xfId="8451" xr:uid="{00000000-0005-0000-0000-0000E8710000}"/>
    <cellStyle name="Normal 7 2 2 18 2 2" xfId="14940" xr:uid="{00000000-0005-0000-0000-0000E9710000}"/>
    <cellStyle name="Normal 7 2 2 18 2 2 2" xfId="27615" xr:uid="{00000000-0005-0000-0000-0000EA710000}"/>
    <cellStyle name="Normal 7 2 2 18 2 3" xfId="19719" xr:uid="{00000000-0005-0000-0000-0000EB710000}"/>
    <cellStyle name="Normal 7 2 2 18 2 4" xfId="32834" xr:uid="{00000000-0005-0000-0000-0000EC710000}"/>
    <cellStyle name="Normal 7 2 2 18 2 5" xfId="35845" xr:uid="{00000000-0005-0000-0000-0000ED710000}"/>
    <cellStyle name="Normal 7 2 2 18 3" xfId="9375" xr:uid="{00000000-0005-0000-0000-0000EE710000}"/>
    <cellStyle name="Normal 7 2 2 18 3 2" xfId="15782" xr:uid="{00000000-0005-0000-0000-0000EF710000}"/>
    <cellStyle name="Normal 7 2 2 18 3 2 2" xfId="28425" xr:uid="{00000000-0005-0000-0000-0000F0710000}"/>
    <cellStyle name="Normal 7 2 2 18 3 3" xfId="23372" xr:uid="{00000000-0005-0000-0000-0000F1710000}"/>
    <cellStyle name="Normal 7 2 2 18 4" xfId="7497" xr:uid="{00000000-0005-0000-0000-0000F2710000}"/>
    <cellStyle name="Normal 7 2 2 18 4 2" xfId="14010" xr:uid="{00000000-0005-0000-0000-0000F3710000}"/>
    <cellStyle name="Normal 7 2 2 18 4 2 2" xfId="26740" xr:uid="{00000000-0005-0000-0000-0000F4710000}"/>
    <cellStyle name="Normal 7 2 2 18 4 3" xfId="22224" xr:uid="{00000000-0005-0000-0000-0000F5710000}"/>
    <cellStyle name="Normal 7 2 2 18 5" xfId="12850" xr:uid="{00000000-0005-0000-0000-0000F6710000}"/>
    <cellStyle name="Normal 7 2 2 18 5 2" xfId="25596" xr:uid="{00000000-0005-0000-0000-0000F7710000}"/>
    <cellStyle name="Normal 7 2 2 18 6" xfId="18416" xr:uid="{00000000-0005-0000-0000-0000F8710000}"/>
    <cellStyle name="Normal 7 2 2 18 7" xfId="31786" xr:uid="{00000000-0005-0000-0000-0000F9710000}"/>
    <cellStyle name="Normal 7 2 2 18 8" xfId="34995" xr:uid="{00000000-0005-0000-0000-0000FA710000}"/>
    <cellStyle name="Normal 7 2 2 19" xfId="5683" xr:uid="{00000000-0005-0000-0000-0000FB710000}"/>
    <cellStyle name="Normal 7 2 2 19 2" xfId="8452" xr:uid="{00000000-0005-0000-0000-0000FC710000}"/>
    <cellStyle name="Normal 7 2 2 19 2 2" xfId="14941" xr:uid="{00000000-0005-0000-0000-0000FD710000}"/>
    <cellStyle name="Normal 7 2 2 19 2 2 2" xfId="27616" xr:uid="{00000000-0005-0000-0000-0000FE710000}"/>
    <cellStyle name="Normal 7 2 2 19 2 3" xfId="19720" xr:uid="{00000000-0005-0000-0000-0000FF710000}"/>
    <cellStyle name="Normal 7 2 2 19 2 4" xfId="32835" xr:uid="{00000000-0005-0000-0000-000000720000}"/>
    <cellStyle name="Normal 7 2 2 19 2 5" xfId="35846" xr:uid="{00000000-0005-0000-0000-000001720000}"/>
    <cellStyle name="Normal 7 2 2 19 3" xfId="9376" xr:uid="{00000000-0005-0000-0000-000002720000}"/>
    <cellStyle name="Normal 7 2 2 19 3 2" xfId="15783" xr:uid="{00000000-0005-0000-0000-000003720000}"/>
    <cellStyle name="Normal 7 2 2 19 3 2 2" xfId="28426" xr:uid="{00000000-0005-0000-0000-000004720000}"/>
    <cellStyle name="Normal 7 2 2 19 3 3" xfId="23373" xr:uid="{00000000-0005-0000-0000-000005720000}"/>
    <cellStyle name="Normal 7 2 2 19 4" xfId="7498" xr:uid="{00000000-0005-0000-0000-000006720000}"/>
    <cellStyle name="Normal 7 2 2 19 4 2" xfId="14011" xr:uid="{00000000-0005-0000-0000-000007720000}"/>
    <cellStyle name="Normal 7 2 2 19 4 2 2" xfId="26741" xr:uid="{00000000-0005-0000-0000-000008720000}"/>
    <cellStyle name="Normal 7 2 2 19 4 3" xfId="22225" xr:uid="{00000000-0005-0000-0000-000009720000}"/>
    <cellStyle name="Normal 7 2 2 19 5" xfId="12851" xr:uid="{00000000-0005-0000-0000-00000A720000}"/>
    <cellStyle name="Normal 7 2 2 19 5 2" xfId="25597" xr:uid="{00000000-0005-0000-0000-00000B720000}"/>
    <cellStyle name="Normal 7 2 2 19 6" xfId="18417" xr:uid="{00000000-0005-0000-0000-00000C720000}"/>
    <cellStyle name="Normal 7 2 2 19 7" xfId="31787" xr:uid="{00000000-0005-0000-0000-00000D720000}"/>
    <cellStyle name="Normal 7 2 2 19 8" xfId="34996" xr:uid="{00000000-0005-0000-0000-00000E720000}"/>
    <cellStyle name="Normal 7 2 2 2" xfId="5684" xr:uid="{00000000-0005-0000-0000-00000F720000}"/>
    <cellStyle name="Normal 7 2 2 2 2" xfId="8453" xr:uid="{00000000-0005-0000-0000-000010720000}"/>
    <cellStyle name="Normal 7 2 2 2 2 2" xfId="14942" xr:uid="{00000000-0005-0000-0000-000011720000}"/>
    <cellStyle name="Normal 7 2 2 2 2 2 2" xfId="27617" xr:uid="{00000000-0005-0000-0000-000012720000}"/>
    <cellStyle name="Normal 7 2 2 2 2 3" xfId="19721" xr:uid="{00000000-0005-0000-0000-000013720000}"/>
    <cellStyle name="Normal 7 2 2 2 2 4" xfId="32836" xr:uid="{00000000-0005-0000-0000-000014720000}"/>
    <cellStyle name="Normal 7 2 2 2 2 5" xfId="35847" xr:uid="{00000000-0005-0000-0000-000015720000}"/>
    <cellStyle name="Normal 7 2 2 2 3" xfId="9377" xr:uid="{00000000-0005-0000-0000-000016720000}"/>
    <cellStyle name="Normal 7 2 2 2 3 2" xfId="15784" xr:uid="{00000000-0005-0000-0000-000017720000}"/>
    <cellStyle name="Normal 7 2 2 2 3 2 2" xfId="28427" xr:uid="{00000000-0005-0000-0000-000018720000}"/>
    <cellStyle name="Normal 7 2 2 2 3 3" xfId="23374" xr:uid="{00000000-0005-0000-0000-000019720000}"/>
    <cellStyle name="Normal 7 2 2 2 4" xfId="7499" xr:uid="{00000000-0005-0000-0000-00001A720000}"/>
    <cellStyle name="Normal 7 2 2 2 4 2" xfId="14012" xr:uid="{00000000-0005-0000-0000-00001B720000}"/>
    <cellStyle name="Normal 7 2 2 2 4 2 2" xfId="26742" xr:uid="{00000000-0005-0000-0000-00001C720000}"/>
    <cellStyle name="Normal 7 2 2 2 4 3" xfId="22226" xr:uid="{00000000-0005-0000-0000-00001D720000}"/>
    <cellStyle name="Normal 7 2 2 2 5" xfId="12852" xr:uid="{00000000-0005-0000-0000-00001E720000}"/>
    <cellStyle name="Normal 7 2 2 2 5 2" xfId="25598" xr:uid="{00000000-0005-0000-0000-00001F720000}"/>
    <cellStyle name="Normal 7 2 2 2 6" xfId="18418" xr:uid="{00000000-0005-0000-0000-000020720000}"/>
    <cellStyle name="Normal 7 2 2 2 7" xfId="31788" xr:uid="{00000000-0005-0000-0000-000021720000}"/>
    <cellStyle name="Normal 7 2 2 2 8" xfId="34997" xr:uid="{00000000-0005-0000-0000-000022720000}"/>
    <cellStyle name="Normal 7 2 2 20" xfId="8442" xr:uid="{00000000-0005-0000-0000-000023720000}"/>
    <cellStyle name="Normal 7 2 2 20 2" xfId="14931" xr:uid="{00000000-0005-0000-0000-000024720000}"/>
    <cellStyle name="Normal 7 2 2 20 2 2" xfId="27606" xr:uid="{00000000-0005-0000-0000-000025720000}"/>
    <cellStyle name="Normal 7 2 2 20 3" xfId="18851" xr:uid="{00000000-0005-0000-0000-000026720000}"/>
    <cellStyle name="Normal 7 2 2 20 4" xfId="22614" xr:uid="{00000000-0005-0000-0000-000027720000}"/>
    <cellStyle name="Normal 7 2 2 21" xfId="9366" xr:uid="{00000000-0005-0000-0000-000028720000}"/>
    <cellStyle name="Normal 7 2 2 21 2" xfId="15773" xr:uid="{00000000-0005-0000-0000-000029720000}"/>
    <cellStyle name="Normal 7 2 2 21 2 2" xfId="19710" xr:uid="{00000000-0005-0000-0000-00002A720000}"/>
    <cellStyle name="Normal 7 2 2 21 2 3" xfId="32825" xr:uid="{00000000-0005-0000-0000-00002B720000}"/>
    <cellStyle name="Normal 7 2 2 21 2 4" xfId="35836" xr:uid="{00000000-0005-0000-0000-00002C720000}"/>
    <cellStyle name="Normal 7 2 2 21 3" xfId="18407" xr:uid="{00000000-0005-0000-0000-00002D720000}"/>
    <cellStyle name="Normal 7 2 2 21 4" xfId="31777" xr:uid="{00000000-0005-0000-0000-00002E720000}"/>
    <cellStyle name="Normal 7 2 2 21 5" xfId="34986" xr:uid="{00000000-0005-0000-0000-00002F720000}"/>
    <cellStyle name="Normal 7 2 2 22" xfId="10590" xr:uid="{00000000-0005-0000-0000-000030720000}"/>
    <cellStyle name="Normal 7 2 2 23" xfId="11248" xr:uid="{00000000-0005-0000-0000-000031720000}"/>
    <cellStyle name="Normal 7 2 2 24" xfId="7488" xr:uid="{00000000-0005-0000-0000-000032720000}"/>
    <cellStyle name="Normal 7 2 2 24 2" xfId="14001" xr:uid="{00000000-0005-0000-0000-000033720000}"/>
    <cellStyle name="Normal 7 2 2 24 2 2" xfId="26731" xr:uid="{00000000-0005-0000-0000-000034720000}"/>
    <cellStyle name="Normal 7 2 2 24 3" xfId="22215" xr:uid="{00000000-0005-0000-0000-000035720000}"/>
    <cellStyle name="Normal 7 2 2 25" xfId="12841" xr:uid="{00000000-0005-0000-0000-000036720000}"/>
    <cellStyle name="Normal 7 2 2 25 2" xfId="25587" xr:uid="{00000000-0005-0000-0000-000037720000}"/>
    <cellStyle name="Normal 7 2 2 26" xfId="5673" xr:uid="{00000000-0005-0000-0000-000038720000}"/>
    <cellStyle name="Normal 7 2 2 3" xfId="5685" xr:uid="{00000000-0005-0000-0000-000039720000}"/>
    <cellStyle name="Normal 7 2 2 3 2" xfId="8454" xr:uid="{00000000-0005-0000-0000-00003A720000}"/>
    <cellStyle name="Normal 7 2 2 3 2 2" xfId="14943" xr:uid="{00000000-0005-0000-0000-00003B720000}"/>
    <cellStyle name="Normal 7 2 2 3 2 2 2" xfId="27618" xr:uid="{00000000-0005-0000-0000-00003C720000}"/>
    <cellStyle name="Normal 7 2 2 3 2 3" xfId="19722" xr:uid="{00000000-0005-0000-0000-00003D720000}"/>
    <cellStyle name="Normal 7 2 2 3 2 4" xfId="32837" xr:uid="{00000000-0005-0000-0000-00003E720000}"/>
    <cellStyle name="Normal 7 2 2 3 2 5" xfId="35848" xr:uid="{00000000-0005-0000-0000-00003F720000}"/>
    <cellStyle name="Normal 7 2 2 3 3" xfId="9378" xr:uid="{00000000-0005-0000-0000-000040720000}"/>
    <cellStyle name="Normal 7 2 2 3 3 2" xfId="15785" xr:uid="{00000000-0005-0000-0000-000041720000}"/>
    <cellStyle name="Normal 7 2 2 3 3 2 2" xfId="28428" xr:uid="{00000000-0005-0000-0000-000042720000}"/>
    <cellStyle name="Normal 7 2 2 3 3 3" xfId="23375" xr:uid="{00000000-0005-0000-0000-000043720000}"/>
    <cellStyle name="Normal 7 2 2 3 4" xfId="7500" xr:uid="{00000000-0005-0000-0000-000044720000}"/>
    <cellStyle name="Normal 7 2 2 3 4 2" xfId="14013" xr:uid="{00000000-0005-0000-0000-000045720000}"/>
    <cellStyle name="Normal 7 2 2 3 4 2 2" xfId="26743" xr:uid="{00000000-0005-0000-0000-000046720000}"/>
    <cellStyle name="Normal 7 2 2 3 4 3" xfId="22227" xr:uid="{00000000-0005-0000-0000-000047720000}"/>
    <cellStyle name="Normal 7 2 2 3 5" xfId="12853" xr:uid="{00000000-0005-0000-0000-000048720000}"/>
    <cellStyle name="Normal 7 2 2 3 5 2" xfId="25599" xr:uid="{00000000-0005-0000-0000-000049720000}"/>
    <cellStyle name="Normal 7 2 2 3 6" xfId="18419" xr:uid="{00000000-0005-0000-0000-00004A720000}"/>
    <cellStyle name="Normal 7 2 2 3 7" xfId="31789" xr:uid="{00000000-0005-0000-0000-00004B720000}"/>
    <cellStyle name="Normal 7 2 2 3 8" xfId="34998" xr:uid="{00000000-0005-0000-0000-00004C720000}"/>
    <cellStyle name="Normal 7 2 2 4" xfId="5686" xr:uid="{00000000-0005-0000-0000-00004D720000}"/>
    <cellStyle name="Normal 7 2 2 4 2" xfId="8455" xr:uid="{00000000-0005-0000-0000-00004E720000}"/>
    <cellStyle name="Normal 7 2 2 4 2 2" xfId="14944" xr:uid="{00000000-0005-0000-0000-00004F720000}"/>
    <cellStyle name="Normal 7 2 2 4 2 2 2" xfId="27619" xr:uid="{00000000-0005-0000-0000-000050720000}"/>
    <cellStyle name="Normal 7 2 2 4 2 3" xfId="19723" xr:uid="{00000000-0005-0000-0000-000051720000}"/>
    <cellStyle name="Normal 7 2 2 4 2 4" xfId="32838" xr:uid="{00000000-0005-0000-0000-000052720000}"/>
    <cellStyle name="Normal 7 2 2 4 2 5" xfId="35849" xr:uid="{00000000-0005-0000-0000-000053720000}"/>
    <cellStyle name="Normal 7 2 2 4 3" xfId="9379" xr:uid="{00000000-0005-0000-0000-000054720000}"/>
    <cellStyle name="Normal 7 2 2 4 3 2" xfId="15786" xr:uid="{00000000-0005-0000-0000-000055720000}"/>
    <cellStyle name="Normal 7 2 2 4 3 2 2" xfId="28429" xr:uid="{00000000-0005-0000-0000-000056720000}"/>
    <cellStyle name="Normal 7 2 2 4 3 3" xfId="23376" xr:uid="{00000000-0005-0000-0000-000057720000}"/>
    <cellStyle name="Normal 7 2 2 4 4" xfId="7501" xr:uid="{00000000-0005-0000-0000-000058720000}"/>
    <cellStyle name="Normal 7 2 2 4 4 2" xfId="14014" xr:uid="{00000000-0005-0000-0000-000059720000}"/>
    <cellStyle name="Normal 7 2 2 4 4 2 2" xfId="26744" xr:uid="{00000000-0005-0000-0000-00005A720000}"/>
    <cellStyle name="Normal 7 2 2 4 4 3" xfId="22228" xr:uid="{00000000-0005-0000-0000-00005B720000}"/>
    <cellStyle name="Normal 7 2 2 4 5" xfId="12854" xr:uid="{00000000-0005-0000-0000-00005C720000}"/>
    <cellStyle name="Normal 7 2 2 4 5 2" xfId="25600" xr:uid="{00000000-0005-0000-0000-00005D720000}"/>
    <cellStyle name="Normal 7 2 2 4 6" xfId="18420" xr:uid="{00000000-0005-0000-0000-00005E720000}"/>
    <cellStyle name="Normal 7 2 2 4 7" xfId="31790" xr:uid="{00000000-0005-0000-0000-00005F720000}"/>
    <cellStyle name="Normal 7 2 2 4 8" xfId="34999" xr:uid="{00000000-0005-0000-0000-000060720000}"/>
    <cellStyle name="Normal 7 2 2 5" xfId="5687" xr:uid="{00000000-0005-0000-0000-000061720000}"/>
    <cellStyle name="Normal 7 2 2 5 2" xfId="8456" xr:uid="{00000000-0005-0000-0000-000062720000}"/>
    <cellStyle name="Normal 7 2 2 5 2 2" xfId="14945" xr:uid="{00000000-0005-0000-0000-000063720000}"/>
    <cellStyle name="Normal 7 2 2 5 2 2 2" xfId="27620" xr:uid="{00000000-0005-0000-0000-000064720000}"/>
    <cellStyle name="Normal 7 2 2 5 2 3" xfId="19724" xr:uid="{00000000-0005-0000-0000-000065720000}"/>
    <cellStyle name="Normal 7 2 2 5 2 4" xfId="32839" xr:uid="{00000000-0005-0000-0000-000066720000}"/>
    <cellStyle name="Normal 7 2 2 5 2 5" xfId="35850" xr:uid="{00000000-0005-0000-0000-000067720000}"/>
    <cellStyle name="Normal 7 2 2 5 3" xfId="9380" xr:uid="{00000000-0005-0000-0000-000068720000}"/>
    <cellStyle name="Normal 7 2 2 5 3 2" xfId="15787" xr:uid="{00000000-0005-0000-0000-000069720000}"/>
    <cellStyle name="Normal 7 2 2 5 3 2 2" xfId="28430" xr:uid="{00000000-0005-0000-0000-00006A720000}"/>
    <cellStyle name="Normal 7 2 2 5 3 3" xfId="23377" xr:uid="{00000000-0005-0000-0000-00006B720000}"/>
    <cellStyle name="Normal 7 2 2 5 4" xfId="7502" xr:uid="{00000000-0005-0000-0000-00006C720000}"/>
    <cellStyle name="Normal 7 2 2 5 4 2" xfId="14015" xr:uid="{00000000-0005-0000-0000-00006D720000}"/>
    <cellStyle name="Normal 7 2 2 5 4 2 2" xfId="26745" xr:uid="{00000000-0005-0000-0000-00006E720000}"/>
    <cellStyle name="Normal 7 2 2 5 4 3" xfId="22229" xr:uid="{00000000-0005-0000-0000-00006F720000}"/>
    <cellStyle name="Normal 7 2 2 5 5" xfId="12855" xr:uid="{00000000-0005-0000-0000-000070720000}"/>
    <cellStyle name="Normal 7 2 2 5 5 2" xfId="25601" xr:uid="{00000000-0005-0000-0000-000071720000}"/>
    <cellStyle name="Normal 7 2 2 5 6" xfId="18421" xr:uid="{00000000-0005-0000-0000-000072720000}"/>
    <cellStyle name="Normal 7 2 2 5 7" xfId="31791" xr:uid="{00000000-0005-0000-0000-000073720000}"/>
    <cellStyle name="Normal 7 2 2 5 8" xfId="35000" xr:uid="{00000000-0005-0000-0000-000074720000}"/>
    <cellStyle name="Normal 7 2 2 6" xfId="5688" xr:uid="{00000000-0005-0000-0000-000075720000}"/>
    <cellStyle name="Normal 7 2 2 6 2" xfId="8457" xr:uid="{00000000-0005-0000-0000-000076720000}"/>
    <cellStyle name="Normal 7 2 2 6 2 2" xfId="14946" xr:uid="{00000000-0005-0000-0000-000077720000}"/>
    <cellStyle name="Normal 7 2 2 6 2 2 2" xfId="27621" xr:uid="{00000000-0005-0000-0000-000078720000}"/>
    <cellStyle name="Normal 7 2 2 6 2 3" xfId="19725" xr:uid="{00000000-0005-0000-0000-000079720000}"/>
    <cellStyle name="Normal 7 2 2 6 2 4" xfId="32840" xr:uid="{00000000-0005-0000-0000-00007A720000}"/>
    <cellStyle name="Normal 7 2 2 6 2 5" xfId="35851" xr:uid="{00000000-0005-0000-0000-00007B720000}"/>
    <cellStyle name="Normal 7 2 2 6 3" xfId="9381" xr:uid="{00000000-0005-0000-0000-00007C720000}"/>
    <cellStyle name="Normal 7 2 2 6 3 2" xfId="15788" xr:uid="{00000000-0005-0000-0000-00007D720000}"/>
    <cellStyle name="Normal 7 2 2 6 3 2 2" xfId="28431" xr:uid="{00000000-0005-0000-0000-00007E720000}"/>
    <cellStyle name="Normal 7 2 2 6 3 3" xfId="23378" xr:uid="{00000000-0005-0000-0000-00007F720000}"/>
    <cellStyle name="Normal 7 2 2 6 4" xfId="7503" xr:uid="{00000000-0005-0000-0000-000080720000}"/>
    <cellStyle name="Normal 7 2 2 6 4 2" xfId="14016" xr:uid="{00000000-0005-0000-0000-000081720000}"/>
    <cellStyle name="Normal 7 2 2 6 4 2 2" xfId="26746" xr:uid="{00000000-0005-0000-0000-000082720000}"/>
    <cellStyle name="Normal 7 2 2 6 4 3" xfId="22230" xr:uid="{00000000-0005-0000-0000-000083720000}"/>
    <cellStyle name="Normal 7 2 2 6 5" xfId="12856" xr:uid="{00000000-0005-0000-0000-000084720000}"/>
    <cellStyle name="Normal 7 2 2 6 5 2" xfId="25602" xr:uid="{00000000-0005-0000-0000-000085720000}"/>
    <cellStyle name="Normal 7 2 2 6 6" xfId="18422" xr:uid="{00000000-0005-0000-0000-000086720000}"/>
    <cellStyle name="Normal 7 2 2 6 7" xfId="31792" xr:uid="{00000000-0005-0000-0000-000087720000}"/>
    <cellStyle name="Normal 7 2 2 6 8" xfId="35001" xr:uid="{00000000-0005-0000-0000-000088720000}"/>
    <cellStyle name="Normal 7 2 2 7" xfId="5689" xr:uid="{00000000-0005-0000-0000-000089720000}"/>
    <cellStyle name="Normal 7 2 2 7 2" xfId="8458" xr:uid="{00000000-0005-0000-0000-00008A720000}"/>
    <cellStyle name="Normal 7 2 2 7 2 2" xfId="14947" xr:uid="{00000000-0005-0000-0000-00008B720000}"/>
    <cellStyle name="Normal 7 2 2 7 2 2 2" xfId="27622" xr:uid="{00000000-0005-0000-0000-00008C720000}"/>
    <cellStyle name="Normal 7 2 2 7 2 3" xfId="19726" xr:uid="{00000000-0005-0000-0000-00008D720000}"/>
    <cellStyle name="Normal 7 2 2 7 2 4" xfId="32841" xr:uid="{00000000-0005-0000-0000-00008E720000}"/>
    <cellStyle name="Normal 7 2 2 7 2 5" xfId="35852" xr:uid="{00000000-0005-0000-0000-00008F720000}"/>
    <cellStyle name="Normal 7 2 2 7 3" xfId="9382" xr:uid="{00000000-0005-0000-0000-000090720000}"/>
    <cellStyle name="Normal 7 2 2 7 3 2" xfId="15789" xr:uid="{00000000-0005-0000-0000-000091720000}"/>
    <cellStyle name="Normal 7 2 2 7 3 2 2" xfId="28432" xr:uid="{00000000-0005-0000-0000-000092720000}"/>
    <cellStyle name="Normal 7 2 2 7 3 3" xfId="23379" xr:uid="{00000000-0005-0000-0000-000093720000}"/>
    <cellStyle name="Normal 7 2 2 7 4" xfId="7504" xr:uid="{00000000-0005-0000-0000-000094720000}"/>
    <cellStyle name="Normal 7 2 2 7 4 2" xfId="14017" xr:uid="{00000000-0005-0000-0000-000095720000}"/>
    <cellStyle name="Normal 7 2 2 7 4 2 2" xfId="26747" xr:uid="{00000000-0005-0000-0000-000096720000}"/>
    <cellStyle name="Normal 7 2 2 7 4 3" xfId="22231" xr:uid="{00000000-0005-0000-0000-000097720000}"/>
    <cellStyle name="Normal 7 2 2 7 5" xfId="12857" xr:uid="{00000000-0005-0000-0000-000098720000}"/>
    <cellStyle name="Normal 7 2 2 7 5 2" xfId="25603" xr:uid="{00000000-0005-0000-0000-000099720000}"/>
    <cellStyle name="Normal 7 2 2 7 6" xfId="18423" xr:uid="{00000000-0005-0000-0000-00009A720000}"/>
    <cellStyle name="Normal 7 2 2 7 7" xfId="31793" xr:uid="{00000000-0005-0000-0000-00009B720000}"/>
    <cellStyle name="Normal 7 2 2 7 8" xfId="35002" xr:uid="{00000000-0005-0000-0000-00009C720000}"/>
    <cellStyle name="Normal 7 2 2 8" xfId="5690" xr:uid="{00000000-0005-0000-0000-00009D720000}"/>
    <cellStyle name="Normal 7 2 2 8 2" xfId="8459" xr:uid="{00000000-0005-0000-0000-00009E720000}"/>
    <cellStyle name="Normal 7 2 2 8 2 2" xfId="14948" xr:uid="{00000000-0005-0000-0000-00009F720000}"/>
    <cellStyle name="Normal 7 2 2 8 2 2 2" xfId="27623" xr:uid="{00000000-0005-0000-0000-0000A0720000}"/>
    <cellStyle name="Normal 7 2 2 8 2 3" xfId="19727" xr:uid="{00000000-0005-0000-0000-0000A1720000}"/>
    <cellStyle name="Normal 7 2 2 8 2 4" xfId="32842" xr:uid="{00000000-0005-0000-0000-0000A2720000}"/>
    <cellStyle name="Normal 7 2 2 8 2 5" xfId="35853" xr:uid="{00000000-0005-0000-0000-0000A3720000}"/>
    <cellStyle name="Normal 7 2 2 8 3" xfId="9383" xr:uid="{00000000-0005-0000-0000-0000A4720000}"/>
    <cellStyle name="Normal 7 2 2 8 3 2" xfId="15790" xr:uid="{00000000-0005-0000-0000-0000A5720000}"/>
    <cellStyle name="Normal 7 2 2 8 3 2 2" xfId="28433" xr:uid="{00000000-0005-0000-0000-0000A6720000}"/>
    <cellStyle name="Normal 7 2 2 8 3 3" xfId="23380" xr:uid="{00000000-0005-0000-0000-0000A7720000}"/>
    <cellStyle name="Normal 7 2 2 8 4" xfId="7505" xr:uid="{00000000-0005-0000-0000-0000A8720000}"/>
    <cellStyle name="Normal 7 2 2 8 4 2" xfId="14018" xr:uid="{00000000-0005-0000-0000-0000A9720000}"/>
    <cellStyle name="Normal 7 2 2 8 4 2 2" xfId="26748" xr:uid="{00000000-0005-0000-0000-0000AA720000}"/>
    <cellStyle name="Normal 7 2 2 8 4 3" xfId="22232" xr:uid="{00000000-0005-0000-0000-0000AB720000}"/>
    <cellStyle name="Normal 7 2 2 8 5" xfId="12858" xr:uid="{00000000-0005-0000-0000-0000AC720000}"/>
    <cellStyle name="Normal 7 2 2 8 5 2" xfId="25604" xr:uid="{00000000-0005-0000-0000-0000AD720000}"/>
    <cellStyle name="Normal 7 2 2 8 6" xfId="18424" xr:uid="{00000000-0005-0000-0000-0000AE720000}"/>
    <cellStyle name="Normal 7 2 2 8 7" xfId="31794" xr:uid="{00000000-0005-0000-0000-0000AF720000}"/>
    <cellStyle name="Normal 7 2 2 8 8" xfId="35003" xr:uid="{00000000-0005-0000-0000-0000B0720000}"/>
    <cellStyle name="Normal 7 2 2 9" xfId="5691" xr:uid="{00000000-0005-0000-0000-0000B1720000}"/>
    <cellStyle name="Normal 7 2 2 9 2" xfId="8460" xr:uid="{00000000-0005-0000-0000-0000B2720000}"/>
    <cellStyle name="Normal 7 2 2 9 2 2" xfId="14949" xr:uid="{00000000-0005-0000-0000-0000B3720000}"/>
    <cellStyle name="Normal 7 2 2 9 2 2 2" xfId="27624" xr:uid="{00000000-0005-0000-0000-0000B4720000}"/>
    <cellStyle name="Normal 7 2 2 9 2 3" xfId="19728" xr:uid="{00000000-0005-0000-0000-0000B5720000}"/>
    <cellStyle name="Normal 7 2 2 9 2 4" xfId="32843" xr:uid="{00000000-0005-0000-0000-0000B6720000}"/>
    <cellStyle name="Normal 7 2 2 9 2 5" xfId="35854" xr:uid="{00000000-0005-0000-0000-0000B7720000}"/>
    <cellStyle name="Normal 7 2 2 9 3" xfId="9384" xr:uid="{00000000-0005-0000-0000-0000B8720000}"/>
    <cellStyle name="Normal 7 2 2 9 3 2" xfId="15791" xr:uid="{00000000-0005-0000-0000-0000B9720000}"/>
    <cellStyle name="Normal 7 2 2 9 3 2 2" xfId="28434" xr:uid="{00000000-0005-0000-0000-0000BA720000}"/>
    <cellStyle name="Normal 7 2 2 9 3 3" xfId="23381" xr:uid="{00000000-0005-0000-0000-0000BB720000}"/>
    <cellStyle name="Normal 7 2 2 9 4" xfId="7506" xr:uid="{00000000-0005-0000-0000-0000BC720000}"/>
    <cellStyle name="Normal 7 2 2 9 4 2" xfId="14019" xr:uid="{00000000-0005-0000-0000-0000BD720000}"/>
    <cellStyle name="Normal 7 2 2 9 4 2 2" xfId="26749" xr:uid="{00000000-0005-0000-0000-0000BE720000}"/>
    <cellStyle name="Normal 7 2 2 9 4 3" xfId="22233" xr:uid="{00000000-0005-0000-0000-0000BF720000}"/>
    <cellStyle name="Normal 7 2 2 9 5" xfId="12859" xr:uid="{00000000-0005-0000-0000-0000C0720000}"/>
    <cellStyle name="Normal 7 2 2 9 5 2" xfId="25605" xr:uid="{00000000-0005-0000-0000-0000C1720000}"/>
    <cellStyle name="Normal 7 2 2 9 6" xfId="18425" xr:uid="{00000000-0005-0000-0000-0000C2720000}"/>
    <cellStyle name="Normal 7 2 2 9 7" xfId="31795" xr:uid="{00000000-0005-0000-0000-0000C3720000}"/>
    <cellStyle name="Normal 7 2 2 9 8" xfId="35004" xr:uid="{00000000-0005-0000-0000-0000C4720000}"/>
    <cellStyle name="Normal 7 2 20" xfId="5692" xr:uid="{00000000-0005-0000-0000-0000C5720000}"/>
    <cellStyle name="Normal 7 2 20 2" xfId="8461" xr:uid="{00000000-0005-0000-0000-0000C6720000}"/>
    <cellStyle name="Normal 7 2 20 2 2" xfId="14950" xr:uid="{00000000-0005-0000-0000-0000C7720000}"/>
    <cellStyle name="Normal 7 2 20 2 2 2" xfId="27625" xr:uid="{00000000-0005-0000-0000-0000C8720000}"/>
    <cellStyle name="Normal 7 2 20 2 3" xfId="19729" xr:uid="{00000000-0005-0000-0000-0000C9720000}"/>
    <cellStyle name="Normal 7 2 20 2 4" xfId="32844" xr:uid="{00000000-0005-0000-0000-0000CA720000}"/>
    <cellStyle name="Normal 7 2 20 2 5" xfId="35855" xr:uid="{00000000-0005-0000-0000-0000CB720000}"/>
    <cellStyle name="Normal 7 2 20 3" xfId="9385" xr:uid="{00000000-0005-0000-0000-0000CC720000}"/>
    <cellStyle name="Normal 7 2 20 3 2" xfId="15792" xr:uid="{00000000-0005-0000-0000-0000CD720000}"/>
    <cellStyle name="Normal 7 2 20 3 2 2" xfId="28435" xr:uid="{00000000-0005-0000-0000-0000CE720000}"/>
    <cellStyle name="Normal 7 2 20 3 3" xfId="23382" xr:uid="{00000000-0005-0000-0000-0000CF720000}"/>
    <cellStyle name="Normal 7 2 20 4" xfId="7507" xr:uid="{00000000-0005-0000-0000-0000D0720000}"/>
    <cellStyle name="Normal 7 2 20 4 2" xfId="14020" xr:uid="{00000000-0005-0000-0000-0000D1720000}"/>
    <cellStyle name="Normal 7 2 20 4 2 2" xfId="26750" xr:uid="{00000000-0005-0000-0000-0000D2720000}"/>
    <cellStyle name="Normal 7 2 20 4 3" xfId="22234" xr:uid="{00000000-0005-0000-0000-0000D3720000}"/>
    <cellStyle name="Normal 7 2 20 5" xfId="12860" xr:uid="{00000000-0005-0000-0000-0000D4720000}"/>
    <cellStyle name="Normal 7 2 20 5 2" xfId="25606" xr:uid="{00000000-0005-0000-0000-0000D5720000}"/>
    <cellStyle name="Normal 7 2 20 6" xfId="18426" xr:uid="{00000000-0005-0000-0000-0000D6720000}"/>
    <cellStyle name="Normal 7 2 20 7" xfId="31796" xr:uid="{00000000-0005-0000-0000-0000D7720000}"/>
    <cellStyle name="Normal 7 2 20 8" xfId="35005" xr:uid="{00000000-0005-0000-0000-0000D8720000}"/>
    <cellStyle name="Normal 7 2 21" xfId="5693" xr:uid="{00000000-0005-0000-0000-0000D9720000}"/>
    <cellStyle name="Normal 7 2 21 2" xfId="8462" xr:uid="{00000000-0005-0000-0000-0000DA720000}"/>
    <cellStyle name="Normal 7 2 21 2 2" xfId="14951" xr:uid="{00000000-0005-0000-0000-0000DB720000}"/>
    <cellStyle name="Normal 7 2 21 2 2 2" xfId="27626" xr:uid="{00000000-0005-0000-0000-0000DC720000}"/>
    <cellStyle name="Normal 7 2 21 2 3" xfId="19730" xr:uid="{00000000-0005-0000-0000-0000DD720000}"/>
    <cellStyle name="Normal 7 2 21 2 4" xfId="32845" xr:uid="{00000000-0005-0000-0000-0000DE720000}"/>
    <cellStyle name="Normal 7 2 21 2 5" xfId="35856" xr:uid="{00000000-0005-0000-0000-0000DF720000}"/>
    <cellStyle name="Normal 7 2 21 3" xfId="9386" xr:uid="{00000000-0005-0000-0000-0000E0720000}"/>
    <cellStyle name="Normal 7 2 21 3 2" xfId="15793" xr:uid="{00000000-0005-0000-0000-0000E1720000}"/>
    <cellStyle name="Normal 7 2 21 3 2 2" xfId="28436" xr:uid="{00000000-0005-0000-0000-0000E2720000}"/>
    <cellStyle name="Normal 7 2 21 3 3" xfId="23383" xr:uid="{00000000-0005-0000-0000-0000E3720000}"/>
    <cellStyle name="Normal 7 2 21 4" xfId="7508" xr:uid="{00000000-0005-0000-0000-0000E4720000}"/>
    <cellStyle name="Normal 7 2 21 4 2" xfId="14021" xr:uid="{00000000-0005-0000-0000-0000E5720000}"/>
    <cellStyle name="Normal 7 2 21 4 2 2" xfId="26751" xr:uid="{00000000-0005-0000-0000-0000E6720000}"/>
    <cellStyle name="Normal 7 2 21 4 3" xfId="22235" xr:uid="{00000000-0005-0000-0000-0000E7720000}"/>
    <cellStyle name="Normal 7 2 21 5" xfId="12861" xr:uid="{00000000-0005-0000-0000-0000E8720000}"/>
    <cellStyle name="Normal 7 2 21 5 2" xfId="25607" xr:uid="{00000000-0005-0000-0000-0000E9720000}"/>
    <cellStyle name="Normal 7 2 21 6" xfId="18427" xr:uid="{00000000-0005-0000-0000-0000EA720000}"/>
    <cellStyle name="Normal 7 2 21 7" xfId="31797" xr:uid="{00000000-0005-0000-0000-0000EB720000}"/>
    <cellStyle name="Normal 7 2 21 8" xfId="35006" xr:uid="{00000000-0005-0000-0000-0000EC720000}"/>
    <cellStyle name="Normal 7 2 22" xfId="5662" xr:uid="{00000000-0005-0000-0000-0000ED720000}"/>
    <cellStyle name="Normal 7 2 22 2" xfId="6153" xr:uid="{00000000-0005-0000-0000-0000EE720000}"/>
    <cellStyle name="Normal 7 2 22 3" xfId="8431" xr:uid="{00000000-0005-0000-0000-0000EF720000}"/>
    <cellStyle name="Normal 7 2 22 3 2" xfId="14920" xr:uid="{00000000-0005-0000-0000-0000F0720000}"/>
    <cellStyle name="Normal 7 2 22 3 2 2" xfId="27595" xr:uid="{00000000-0005-0000-0000-0000F1720000}"/>
    <cellStyle name="Normal 7 2 22 3 3" xfId="22613" xr:uid="{00000000-0005-0000-0000-0000F2720000}"/>
    <cellStyle name="Normal 7 2 22 4" xfId="9355" xr:uid="{00000000-0005-0000-0000-0000F3720000}"/>
    <cellStyle name="Normal 7 2 22 4 2" xfId="15762" xr:uid="{00000000-0005-0000-0000-0000F4720000}"/>
    <cellStyle name="Normal 7 2 22 4 2 2" xfId="28406" xr:uid="{00000000-0005-0000-0000-0000F5720000}"/>
    <cellStyle name="Normal 7 2 22 4 3" xfId="23353" xr:uid="{00000000-0005-0000-0000-0000F6720000}"/>
    <cellStyle name="Normal 7 2 22 5" xfId="7477" xr:uid="{00000000-0005-0000-0000-0000F7720000}"/>
    <cellStyle name="Normal 7 2 22 5 2" xfId="13990" xr:uid="{00000000-0005-0000-0000-0000F8720000}"/>
    <cellStyle name="Normal 7 2 22 5 2 2" xfId="26720" xr:uid="{00000000-0005-0000-0000-0000F9720000}"/>
    <cellStyle name="Normal 7 2 22 5 3" xfId="22204" xr:uid="{00000000-0005-0000-0000-0000FA720000}"/>
    <cellStyle name="Normal 7 2 22 6" xfId="12830" xr:uid="{00000000-0005-0000-0000-0000FB720000}"/>
    <cellStyle name="Normal 7 2 22 6 2" xfId="25576" xr:uid="{00000000-0005-0000-0000-0000FC720000}"/>
    <cellStyle name="Normal 7 2 22 7" xfId="18693" xr:uid="{00000000-0005-0000-0000-0000FD720000}"/>
    <cellStyle name="Normal 7 2 22 8" xfId="21077" xr:uid="{00000000-0005-0000-0000-0000FE720000}"/>
    <cellStyle name="Normal 7 2 23" xfId="9799" xr:uid="{00000000-0005-0000-0000-0000FF720000}"/>
    <cellStyle name="Normal 7 2 23 2" xfId="18908" xr:uid="{00000000-0005-0000-0000-000000730000}"/>
    <cellStyle name="Normal 7 2 24" xfId="10016" xr:uid="{00000000-0005-0000-0000-000001730000}"/>
    <cellStyle name="Normal 7 2 24 2" xfId="19699" xr:uid="{00000000-0005-0000-0000-000002730000}"/>
    <cellStyle name="Normal 7 2 24 2 2" xfId="32814" xr:uid="{00000000-0005-0000-0000-000003730000}"/>
    <cellStyle name="Normal 7 2 24 2 3" xfId="35825" xr:uid="{00000000-0005-0000-0000-000004730000}"/>
    <cellStyle name="Normal 7 2 24 3" xfId="18396" xr:uid="{00000000-0005-0000-0000-000005730000}"/>
    <cellStyle name="Normal 7 2 24 4" xfId="31766" xr:uid="{00000000-0005-0000-0000-000006730000}"/>
    <cellStyle name="Normal 7 2 24 5" xfId="34975" xr:uid="{00000000-0005-0000-0000-000007730000}"/>
    <cellStyle name="Normal 7 2 25" xfId="2997" xr:uid="{00000000-0005-0000-0000-000008730000}"/>
    <cellStyle name="Normal 7 2 3" xfId="2013" xr:uid="{00000000-0005-0000-0000-000009730000}"/>
    <cellStyle name="Normal 7 2 3 2" xfId="8463" xr:uid="{00000000-0005-0000-0000-00000A730000}"/>
    <cellStyle name="Normal 7 2 3 2 2" xfId="14952" xr:uid="{00000000-0005-0000-0000-00000B730000}"/>
    <cellStyle name="Normal 7 2 3 2 2 2" xfId="27627" xr:uid="{00000000-0005-0000-0000-00000C730000}"/>
    <cellStyle name="Normal 7 2 3 2 3" xfId="18748" xr:uid="{00000000-0005-0000-0000-00000D730000}"/>
    <cellStyle name="Normal 7 2 3 2 4" xfId="22615" xr:uid="{00000000-0005-0000-0000-00000E730000}"/>
    <cellStyle name="Normal 7 2 3 3" xfId="9387" xr:uid="{00000000-0005-0000-0000-00000F730000}"/>
    <cellStyle name="Normal 7 2 3 3 2" xfId="15794" xr:uid="{00000000-0005-0000-0000-000010730000}"/>
    <cellStyle name="Normal 7 2 3 3 2 2" xfId="19731" xr:uid="{00000000-0005-0000-0000-000011730000}"/>
    <cellStyle name="Normal 7 2 3 3 2 3" xfId="32846" xr:uid="{00000000-0005-0000-0000-000012730000}"/>
    <cellStyle name="Normal 7 2 3 3 2 4" xfId="35857" xr:uid="{00000000-0005-0000-0000-000013730000}"/>
    <cellStyle name="Normal 7 2 3 3 3" xfId="18428" xr:uid="{00000000-0005-0000-0000-000014730000}"/>
    <cellStyle name="Normal 7 2 3 3 4" xfId="31798" xr:uid="{00000000-0005-0000-0000-000015730000}"/>
    <cellStyle name="Normal 7 2 3 3 5" xfId="35007" xr:uid="{00000000-0005-0000-0000-000016730000}"/>
    <cellStyle name="Normal 7 2 3 4" xfId="10050" xr:uid="{00000000-0005-0000-0000-000017730000}"/>
    <cellStyle name="Normal 7 2 3 5" xfId="7509" xr:uid="{00000000-0005-0000-0000-000018730000}"/>
    <cellStyle name="Normal 7 2 3 5 2" xfId="14022" xr:uid="{00000000-0005-0000-0000-000019730000}"/>
    <cellStyle name="Normal 7 2 3 5 2 2" xfId="26752" xr:uid="{00000000-0005-0000-0000-00001A730000}"/>
    <cellStyle name="Normal 7 2 3 5 3" xfId="22236" xr:uid="{00000000-0005-0000-0000-00001B730000}"/>
    <cellStyle name="Normal 7 2 3 6" xfId="12862" xr:uid="{00000000-0005-0000-0000-00001C730000}"/>
    <cellStyle name="Normal 7 2 3 6 2" xfId="25608" xr:uid="{00000000-0005-0000-0000-00001D730000}"/>
    <cellStyle name="Normal 7 2 3 7" xfId="5694" xr:uid="{00000000-0005-0000-0000-00001E730000}"/>
    <cellStyle name="Normal 7 2 4" xfId="5695" xr:uid="{00000000-0005-0000-0000-00001F730000}"/>
    <cellStyle name="Normal 7 2 4 2" xfId="8464" xr:uid="{00000000-0005-0000-0000-000020730000}"/>
    <cellStyle name="Normal 7 2 4 2 2" xfId="14953" xr:uid="{00000000-0005-0000-0000-000021730000}"/>
    <cellStyle name="Normal 7 2 4 2 2 2" xfId="27628" xr:uid="{00000000-0005-0000-0000-000022730000}"/>
    <cellStyle name="Normal 7 2 4 2 3" xfId="19732" xr:uid="{00000000-0005-0000-0000-000023730000}"/>
    <cellStyle name="Normal 7 2 4 2 4" xfId="32847" xr:uid="{00000000-0005-0000-0000-000024730000}"/>
    <cellStyle name="Normal 7 2 4 2 5" xfId="35858" xr:uid="{00000000-0005-0000-0000-000025730000}"/>
    <cellStyle name="Normal 7 2 4 3" xfId="9388" xr:uid="{00000000-0005-0000-0000-000026730000}"/>
    <cellStyle name="Normal 7 2 4 3 2" xfId="15795" xr:uid="{00000000-0005-0000-0000-000027730000}"/>
    <cellStyle name="Normal 7 2 4 3 2 2" xfId="28437" xr:uid="{00000000-0005-0000-0000-000028730000}"/>
    <cellStyle name="Normal 7 2 4 3 3" xfId="23384" xr:uid="{00000000-0005-0000-0000-000029730000}"/>
    <cellStyle name="Normal 7 2 4 4" xfId="7510" xr:uid="{00000000-0005-0000-0000-00002A730000}"/>
    <cellStyle name="Normal 7 2 4 4 2" xfId="14023" xr:uid="{00000000-0005-0000-0000-00002B730000}"/>
    <cellStyle name="Normal 7 2 4 4 2 2" xfId="26753" xr:uid="{00000000-0005-0000-0000-00002C730000}"/>
    <cellStyle name="Normal 7 2 4 4 3" xfId="22237" xr:uid="{00000000-0005-0000-0000-00002D730000}"/>
    <cellStyle name="Normal 7 2 4 5" xfId="12863" xr:uid="{00000000-0005-0000-0000-00002E730000}"/>
    <cellStyle name="Normal 7 2 4 5 2" xfId="25609" xr:uid="{00000000-0005-0000-0000-00002F730000}"/>
    <cellStyle name="Normal 7 2 4 6" xfId="18429" xr:uid="{00000000-0005-0000-0000-000030730000}"/>
    <cellStyle name="Normal 7 2 4 7" xfId="31799" xr:uid="{00000000-0005-0000-0000-000031730000}"/>
    <cellStyle name="Normal 7 2 4 8" xfId="35008" xr:uid="{00000000-0005-0000-0000-000032730000}"/>
    <cellStyle name="Normal 7 2 5" xfId="5696" xr:uid="{00000000-0005-0000-0000-000033730000}"/>
    <cellStyle name="Normal 7 2 5 2" xfId="8465" xr:uid="{00000000-0005-0000-0000-000034730000}"/>
    <cellStyle name="Normal 7 2 5 2 2" xfId="14954" xr:uid="{00000000-0005-0000-0000-000035730000}"/>
    <cellStyle name="Normal 7 2 5 2 2 2" xfId="27629" xr:uid="{00000000-0005-0000-0000-000036730000}"/>
    <cellStyle name="Normal 7 2 5 2 3" xfId="19733" xr:uid="{00000000-0005-0000-0000-000037730000}"/>
    <cellStyle name="Normal 7 2 5 2 4" xfId="32848" xr:uid="{00000000-0005-0000-0000-000038730000}"/>
    <cellStyle name="Normal 7 2 5 2 5" xfId="35859" xr:uid="{00000000-0005-0000-0000-000039730000}"/>
    <cellStyle name="Normal 7 2 5 3" xfId="9389" xr:uid="{00000000-0005-0000-0000-00003A730000}"/>
    <cellStyle name="Normal 7 2 5 3 2" xfId="15796" xr:uid="{00000000-0005-0000-0000-00003B730000}"/>
    <cellStyle name="Normal 7 2 5 3 2 2" xfId="28438" xr:uid="{00000000-0005-0000-0000-00003C730000}"/>
    <cellStyle name="Normal 7 2 5 3 3" xfId="23385" xr:uid="{00000000-0005-0000-0000-00003D730000}"/>
    <cellStyle name="Normal 7 2 5 4" xfId="7511" xr:uid="{00000000-0005-0000-0000-00003E730000}"/>
    <cellStyle name="Normal 7 2 5 4 2" xfId="14024" xr:uid="{00000000-0005-0000-0000-00003F730000}"/>
    <cellStyle name="Normal 7 2 5 4 2 2" xfId="26754" xr:uid="{00000000-0005-0000-0000-000040730000}"/>
    <cellStyle name="Normal 7 2 5 4 3" xfId="22238" xr:uid="{00000000-0005-0000-0000-000041730000}"/>
    <cellStyle name="Normal 7 2 5 5" xfId="12864" xr:uid="{00000000-0005-0000-0000-000042730000}"/>
    <cellStyle name="Normal 7 2 5 5 2" xfId="25610" xr:uid="{00000000-0005-0000-0000-000043730000}"/>
    <cellStyle name="Normal 7 2 5 6" xfId="18430" xr:uid="{00000000-0005-0000-0000-000044730000}"/>
    <cellStyle name="Normal 7 2 5 7" xfId="31800" xr:uid="{00000000-0005-0000-0000-000045730000}"/>
    <cellStyle name="Normal 7 2 5 8" xfId="35009" xr:uid="{00000000-0005-0000-0000-000046730000}"/>
    <cellStyle name="Normal 7 2 6" xfId="5697" xr:uid="{00000000-0005-0000-0000-000047730000}"/>
    <cellStyle name="Normal 7 2 6 2" xfId="8466" xr:uid="{00000000-0005-0000-0000-000048730000}"/>
    <cellStyle name="Normal 7 2 6 2 2" xfId="14955" xr:uid="{00000000-0005-0000-0000-000049730000}"/>
    <cellStyle name="Normal 7 2 6 2 2 2" xfId="27630" xr:uid="{00000000-0005-0000-0000-00004A730000}"/>
    <cellStyle name="Normal 7 2 6 2 3" xfId="19734" xr:uid="{00000000-0005-0000-0000-00004B730000}"/>
    <cellStyle name="Normal 7 2 6 2 4" xfId="32849" xr:uid="{00000000-0005-0000-0000-00004C730000}"/>
    <cellStyle name="Normal 7 2 6 2 5" xfId="35860" xr:uid="{00000000-0005-0000-0000-00004D730000}"/>
    <cellStyle name="Normal 7 2 6 3" xfId="9390" xr:uid="{00000000-0005-0000-0000-00004E730000}"/>
    <cellStyle name="Normal 7 2 6 3 2" xfId="15797" xr:uid="{00000000-0005-0000-0000-00004F730000}"/>
    <cellStyle name="Normal 7 2 6 3 2 2" xfId="28439" xr:uid="{00000000-0005-0000-0000-000050730000}"/>
    <cellStyle name="Normal 7 2 6 3 3" xfId="23386" xr:uid="{00000000-0005-0000-0000-000051730000}"/>
    <cellStyle name="Normal 7 2 6 4" xfId="7512" xr:uid="{00000000-0005-0000-0000-000052730000}"/>
    <cellStyle name="Normal 7 2 6 4 2" xfId="14025" xr:uid="{00000000-0005-0000-0000-000053730000}"/>
    <cellStyle name="Normal 7 2 6 4 2 2" xfId="26755" xr:uid="{00000000-0005-0000-0000-000054730000}"/>
    <cellStyle name="Normal 7 2 6 4 3" xfId="22239" xr:uid="{00000000-0005-0000-0000-000055730000}"/>
    <cellStyle name="Normal 7 2 6 5" xfId="12865" xr:uid="{00000000-0005-0000-0000-000056730000}"/>
    <cellStyle name="Normal 7 2 6 5 2" xfId="25611" xr:uid="{00000000-0005-0000-0000-000057730000}"/>
    <cellStyle name="Normal 7 2 6 6" xfId="18431" xr:uid="{00000000-0005-0000-0000-000058730000}"/>
    <cellStyle name="Normal 7 2 6 7" xfId="31801" xr:uid="{00000000-0005-0000-0000-000059730000}"/>
    <cellStyle name="Normal 7 2 6 8" xfId="35010" xr:uid="{00000000-0005-0000-0000-00005A730000}"/>
    <cellStyle name="Normal 7 2 7" xfId="5698" xr:uid="{00000000-0005-0000-0000-00005B730000}"/>
    <cellStyle name="Normal 7 2 7 2" xfId="8467" xr:uid="{00000000-0005-0000-0000-00005C730000}"/>
    <cellStyle name="Normal 7 2 7 2 2" xfId="14956" xr:uid="{00000000-0005-0000-0000-00005D730000}"/>
    <cellStyle name="Normal 7 2 7 2 2 2" xfId="27631" xr:uid="{00000000-0005-0000-0000-00005E730000}"/>
    <cellStyle name="Normal 7 2 7 2 3" xfId="19735" xr:uid="{00000000-0005-0000-0000-00005F730000}"/>
    <cellStyle name="Normal 7 2 7 2 4" xfId="32850" xr:uid="{00000000-0005-0000-0000-000060730000}"/>
    <cellStyle name="Normal 7 2 7 2 5" xfId="35861" xr:uid="{00000000-0005-0000-0000-000061730000}"/>
    <cellStyle name="Normal 7 2 7 3" xfId="9391" xr:uid="{00000000-0005-0000-0000-000062730000}"/>
    <cellStyle name="Normal 7 2 7 3 2" xfId="15798" xr:uid="{00000000-0005-0000-0000-000063730000}"/>
    <cellStyle name="Normal 7 2 7 3 2 2" xfId="28440" xr:uid="{00000000-0005-0000-0000-000064730000}"/>
    <cellStyle name="Normal 7 2 7 3 3" xfId="23387" xr:uid="{00000000-0005-0000-0000-000065730000}"/>
    <cellStyle name="Normal 7 2 7 4" xfId="7513" xr:uid="{00000000-0005-0000-0000-000066730000}"/>
    <cellStyle name="Normal 7 2 7 4 2" xfId="14026" xr:uid="{00000000-0005-0000-0000-000067730000}"/>
    <cellStyle name="Normal 7 2 7 4 2 2" xfId="26756" xr:uid="{00000000-0005-0000-0000-000068730000}"/>
    <cellStyle name="Normal 7 2 7 4 3" xfId="22240" xr:uid="{00000000-0005-0000-0000-000069730000}"/>
    <cellStyle name="Normal 7 2 7 5" xfId="12866" xr:uid="{00000000-0005-0000-0000-00006A730000}"/>
    <cellStyle name="Normal 7 2 7 5 2" xfId="25612" xr:uid="{00000000-0005-0000-0000-00006B730000}"/>
    <cellStyle name="Normal 7 2 7 6" xfId="18432" xr:uid="{00000000-0005-0000-0000-00006C730000}"/>
    <cellStyle name="Normal 7 2 7 7" xfId="31802" xr:uid="{00000000-0005-0000-0000-00006D730000}"/>
    <cellStyle name="Normal 7 2 7 8" xfId="35011" xr:uid="{00000000-0005-0000-0000-00006E730000}"/>
    <cellStyle name="Normal 7 2 8" xfId="5699" xr:uid="{00000000-0005-0000-0000-00006F730000}"/>
    <cellStyle name="Normal 7 2 8 2" xfId="8468" xr:uid="{00000000-0005-0000-0000-000070730000}"/>
    <cellStyle name="Normal 7 2 8 2 2" xfId="14957" xr:uid="{00000000-0005-0000-0000-000071730000}"/>
    <cellStyle name="Normal 7 2 8 2 2 2" xfId="27632" xr:uid="{00000000-0005-0000-0000-000072730000}"/>
    <cellStyle name="Normal 7 2 8 2 3" xfId="19736" xr:uid="{00000000-0005-0000-0000-000073730000}"/>
    <cellStyle name="Normal 7 2 8 2 4" xfId="32851" xr:uid="{00000000-0005-0000-0000-000074730000}"/>
    <cellStyle name="Normal 7 2 8 2 5" xfId="35862" xr:uid="{00000000-0005-0000-0000-000075730000}"/>
    <cellStyle name="Normal 7 2 8 3" xfId="9392" xr:uid="{00000000-0005-0000-0000-000076730000}"/>
    <cellStyle name="Normal 7 2 8 3 2" xfId="15799" xr:uid="{00000000-0005-0000-0000-000077730000}"/>
    <cellStyle name="Normal 7 2 8 3 2 2" xfId="28441" xr:uid="{00000000-0005-0000-0000-000078730000}"/>
    <cellStyle name="Normal 7 2 8 3 3" xfId="23388" xr:uid="{00000000-0005-0000-0000-000079730000}"/>
    <cellStyle name="Normal 7 2 8 4" xfId="7514" xr:uid="{00000000-0005-0000-0000-00007A730000}"/>
    <cellStyle name="Normal 7 2 8 4 2" xfId="14027" xr:uid="{00000000-0005-0000-0000-00007B730000}"/>
    <cellStyle name="Normal 7 2 8 4 2 2" xfId="26757" xr:uid="{00000000-0005-0000-0000-00007C730000}"/>
    <cellStyle name="Normal 7 2 8 4 3" xfId="22241" xr:uid="{00000000-0005-0000-0000-00007D730000}"/>
    <cellStyle name="Normal 7 2 8 5" xfId="12867" xr:uid="{00000000-0005-0000-0000-00007E730000}"/>
    <cellStyle name="Normal 7 2 8 5 2" xfId="25613" xr:uid="{00000000-0005-0000-0000-00007F730000}"/>
    <cellStyle name="Normal 7 2 8 6" xfId="18433" xr:uid="{00000000-0005-0000-0000-000080730000}"/>
    <cellStyle name="Normal 7 2 8 7" xfId="31803" xr:uid="{00000000-0005-0000-0000-000081730000}"/>
    <cellStyle name="Normal 7 2 8 8" xfId="35012" xr:uid="{00000000-0005-0000-0000-000082730000}"/>
    <cellStyle name="Normal 7 2 9" xfId="5700" xr:uid="{00000000-0005-0000-0000-000083730000}"/>
    <cellStyle name="Normal 7 2 9 2" xfId="8469" xr:uid="{00000000-0005-0000-0000-000084730000}"/>
    <cellStyle name="Normal 7 2 9 2 2" xfId="14958" xr:uid="{00000000-0005-0000-0000-000085730000}"/>
    <cellStyle name="Normal 7 2 9 2 2 2" xfId="27633" xr:uid="{00000000-0005-0000-0000-000086730000}"/>
    <cellStyle name="Normal 7 2 9 2 3" xfId="19737" xr:uid="{00000000-0005-0000-0000-000087730000}"/>
    <cellStyle name="Normal 7 2 9 2 4" xfId="32852" xr:uid="{00000000-0005-0000-0000-000088730000}"/>
    <cellStyle name="Normal 7 2 9 2 5" xfId="35863" xr:uid="{00000000-0005-0000-0000-000089730000}"/>
    <cellStyle name="Normal 7 2 9 3" xfId="9393" xr:uid="{00000000-0005-0000-0000-00008A730000}"/>
    <cellStyle name="Normal 7 2 9 3 2" xfId="15800" xr:uid="{00000000-0005-0000-0000-00008B730000}"/>
    <cellStyle name="Normal 7 2 9 3 2 2" xfId="28442" xr:uid="{00000000-0005-0000-0000-00008C730000}"/>
    <cellStyle name="Normal 7 2 9 3 3" xfId="23389" xr:uid="{00000000-0005-0000-0000-00008D730000}"/>
    <cellStyle name="Normal 7 2 9 4" xfId="7515" xr:uid="{00000000-0005-0000-0000-00008E730000}"/>
    <cellStyle name="Normal 7 2 9 4 2" xfId="14028" xr:uid="{00000000-0005-0000-0000-00008F730000}"/>
    <cellStyle name="Normal 7 2 9 4 2 2" xfId="26758" xr:uid="{00000000-0005-0000-0000-000090730000}"/>
    <cellStyle name="Normal 7 2 9 4 3" xfId="22242" xr:uid="{00000000-0005-0000-0000-000091730000}"/>
    <cellStyle name="Normal 7 2 9 5" xfId="12868" xr:uid="{00000000-0005-0000-0000-000092730000}"/>
    <cellStyle name="Normal 7 2 9 5 2" xfId="25614" xr:uid="{00000000-0005-0000-0000-000093730000}"/>
    <cellStyle name="Normal 7 2 9 6" xfId="18434" xr:uid="{00000000-0005-0000-0000-000094730000}"/>
    <cellStyle name="Normal 7 2 9 7" xfId="31804" xr:uid="{00000000-0005-0000-0000-000095730000}"/>
    <cellStyle name="Normal 7 2 9 8" xfId="35013" xr:uid="{00000000-0005-0000-0000-000096730000}"/>
    <cellStyle name="Normal 7 20" xfId="5701" xr:uid="{00000000-0005-0000-0000-000097730000}"/>
    <cellStyle name="Normal 7 21" xfId="5702" xr:uid="{00000000-0005-0000-0000-000098730000}"/>
    <cellStyle name="Normal 7 22" xfId="7807" xr:uid="{00000000-0005-0000-0000-000099730000}"/>
    <cellStyle name="Normal 7 22 2" xfId="14302" xr:uid="{00000000-0005-0000-0000-00009A730000}"/>
    <cellStyle name="Normal 7 22 2 2" xfId="27016" xr:uid="{00000000-0005-0000-0000-00009B730000}"/>
    <cellStyle name="Normal 7 22 3" xfId="18581" xr:uid="{00000000-0005-0000-0000-00009C730000}"/>
    <cellStyle name="Normal 7 22 4" xfId="22508" xr:uid="{00000000-0005-0000-0000-00009D730000}"/>
    <cellStyle name="Normal 7 23" xfId="8654" xr:uid="{00000000-0005-0000-0000-00009E730000}"/>
    <cellStyle name="Normal 7 23 2" xfId="15139" xr:uid="{00000000-0005-0000-0000-00009F730000}"/>
    <cellStyle name="Normal 7 23 2 2" xfId="27808" xr:uid="{00000000-0005-0000-0000-0000A0730000}"/>
    <cellStyle name="Normal 7 23 3" xfId="22721" xr:uid="{00000000-0005-0000-0000-0000A1730000}"/>
    <cellStyle name="Normal 7 24" xfId="9596" xr:uid="{00000000-0005-0000-0000-0000A2730000}"/>
    <cellStyle name="Normal 7 25" xfId="6452" xr:uid="{00000000-0005-0000-0000-0000A3730000}"/>
    <cellStyle name="Normal 7 25 2" xfId="13072" xr:uid="{00000000-0005-0000-0000-0000A4730000}"/>
    <cellStyle name="Normal 7 25 2 2" xfId="25818" xr:uid="{00000000-0005-0000-0000-0000A5730000}"/>
    <cellStyle name="Normal 7 25 3" xfId="21201" xr:uid="{00000000-0005-0000-0000-0000A6730000}"/>
    <cellStyle name="Normal 7 26" xfId="12058" xr:uid="{00000000-0005-0000-0000-0000A7730000}"/>
    <cellStyle name="Normal 7 26 2" xfId="24803" xr:uid="{00000000-0005-0000-0000-0000A8730000}"/>
    <cellStyle name="Normal 7 27" xfId="37204" xr:uid="{00000000-0005-0000-0000-0000A9730000}"/>
    <cellStyle name="Normal 7 28" xfId="2248" xr:uid="{00000000-0005-0000-0000-0000AA730000}"/>
    <cellStyle name="Normal 7 29" xfId="38123" xr:uid="{00000000-0005-0000-0000-0000AB730000}"/>
    <cellStyle name="Normal 7 3" xfId="799" xr:uid="{00000000-0005-0000-0000-0000AC730000}"/>
    <cellStyle name="Normal 7 3 10" xfId="5704" xr:uid="{00000000-0005-0000-0000-0000AD730000}"/>
    <cellStyle name="Normal 7 3 10 2" xfId="8471" xr:uid="{00000000-0005-0000-0000-0000AE730000}"/>
    <cellStyle name="Normal 7 3 10 2 2" xfId="14960" xr:uid="{00000000-0005-0000-0000-0000AF730000}"/>
    <cellStyle name="Normal 7 3 10 2 2 2" xfId="27635" xr:uid="{00000000-0005-0000-0000-0000B0730000}"/>
    <cellStyle name="Normal 7 3 10 2 3" xfId="19739" xr:uid="{00000000-0005-0000-0000-0000B1730000}"/>
    <cellStyle name="Normal 7 3 10 2 4" xfId="32854" xr:uid="{00000000-0005-0000-0000-0000B2730000}"/>
    <cellStyle name="Normal 7 3 10 2 5" xfId="35865" xr:uid="{00000000-0005-0000-0000-0000B3730000}"/>
    <cellStyle name="Normal 7 3 10 3" xfId="9395" xr:uid="{00000000-0005-0000-0000-0000B4730000}"/>
    <cellStyle name="Normal 7 3 10 3 2" xfId="15802" xr:uid="{00000000-0005-0000-0000-0000B5730000}"/>
    <cellStyle name="Normal 7 3 10 3 2 2" xfId="28444" xr:uid="{00000000-0005-0000-0000-0000B6730000}"/>
    <cellStyle name="Normal 7 3 10 3 3" xfId="23391" xr:uid="{00000000-0005-0000-0000-0000B7730000}"/>
    <cellStyle name="Normal 7 3 10 4" xfId="7517" xr:uid="{00000000-0005-0000-0000-0000B8730000}"/>
    <cellStyle name="Normal 7 3 10 4 2" xfId="14030" xr:uid="{00000000-0005-0000-0000-0000B9730000}"/>
    <cellStyle name="Normal 7 3 10 4 2 2" xfId="26760" xr:uid="{00000000-0005-0000-0000-0000BA730000}"/>
    <cellStyle name="Normal 7 3 10 4 3" xfId="22244" xr:uid="{00000000-0005-0000-0000-0000BB730000}"/>
    <cellStyle name="Normal 7 3 10 5" xfId="12870" xr:uid="{00000000-0005-0000-0000-0000BC730000}"/>
    <cellStyle name="Normal 7 3 10 5 2" xfId="25616" xr:uid="{00000000-0005-0000-0000-0000BD730000}"/>
    <cellStyle name="Normal 7 3 10 6" xfId="18436" xr:uid="{00000000-0005-0000-0000-0000BE730000}"/>
    <cellStyle name="Normal 7 3 10 7" xfId="31806" xr:uid="{00000000-0005-0000-0000-0000BF730000}"/>
    <cellStyle name="Normal 7 3 10 8" xfId="35015" xr:uid="{00000000-0005-0000-0000-0000C0730000}"/>
    <cellStyle name="Normal 7 3 11" xfId="5705" xr:uid="{00000000-0005-0000-0000-0000C1730000}"/>
    <cellStyle name="Normal 7 3 11 2" xfId="8472" xr:uid="{00000000-0005-0000-0000-0000C2730000}"/>
    <cellStyle name="Normal 7 3 11 2 2" xfId="14961" xr:uid="{00000000-0005-0000-0000-0000C3730000}"/>
    <cellStyle name="Normal 7 3 11 2 2 2" xfId="27636" xr:uid="{00000000-0005-0000-0000-0000C4730000}"/>
    <cellStyle name="Normal 7 3 11 2 3" xfId="19740" xr:uid="{00000000-0005-0000-0000-0000C5730000}"/>
    <cellStyle name="Normal 7 3 11 2 4" xfId="32855" xr:uid="{00000000-0005-0000-0000-0000C6730000}"/>
    <cellStyle name="Normal 7 3 11 2 5" xfId="35866" xr:uid="{00000000-0005-0000-0000-0000C7730000}"/>
    <cellStyle name="Normal 7 3 11 3" xfId="9396" xr:uid="{00000000-0005-0000-0000-0000C8730000}"/>
    <cellStyle name="Normal 7 3 11 3 2" xfId="15803" xr:uid="{00000000-0005-0000-0000-0000C9730000}"/>
    <cellStyle name="Normal 7 3 11 3 2 2" xfId="28445" xr:uid="{00000000-0005-0000-0000-0000CA730000}"/>
    <cellStyle name="Normal 7 3 11 3 3" xfId="23392" xr:uid="{00000000-0005-0000-0000-0000CB730000}"/>
    <cellStyle name="Normal 7 3 11 4" xfId="7518" xr:uid="{00000000-0005-0000-0000-0000CC730000}"/>
    <cellStyle name="Normal 7 3 11 4 2" xfId="14031" xr:uid="{00000000-0005-0000-0000-0000CD730000}"/>
    <cellStyle name="Normal 7 3 11 4 2 2" xfId="26761" xr:uid="{00000000-0005-0000-0000-0000CE730000}"/>
    <cellStyle name="Normal 7 3 11 4 3" xfId="22245" xr:uid="{00000000-0005-0000-0000-0000CF730000}"/>
    <cellStyle name="Normal 7 3 11 5" xfId="12871" xr:uid="{00000000-0005-0000-0000-0000D0730000}"/>
    <cellStyle name="Normal 7 3 11 5 2" xfId="25617" xr:uid="{00000000-0005-0000-0000-0000D1730000}"/>
    <cellStyle name="Normal 7 3 11 6" xfId="18437" xr:uid="{00000000-0005-0000-0000-0000D2730000}"/>
    <cellStyle name="Normal 7 3 11 7" xfId="31807" xr:uid="{00000000-0005-0000-0000-0000D3730000}"/>
    <cellStyle name="Normal 7 3 11 8" xfId="35016" xr:uid="{00000000-0005-0000-0000-0000D4730000}"/>
    <cellStyle name="Normal 7 3 12" xfId="5706" xr:uid="{00000000-0005-0000-0000-0000D5730000}"/>
    <cellStyle name="Normal 7 3 12 2" xfId="8473" xr:uid="{00000000-0005-0000-0000-0000D6730000}"/>
    <cellStyle name="Normal 7 3 12 2 2" xfId="14962" xr:uid="{00000000-0005-0000-0000-0000D7730000}"/>
    <cellStyle name="Normal 7 3 12 2 2 2" xfId="27637" xr:uid="{00000000-0005-0000-0000-0000D8730000}"/>
    <cellStyle name="Normal 7 3 12 2 3" xfId="19741" xr:uid="{00000000-0005-0000-0000-0000D9730000}"/>
    <cellStyle name="Normal 7 3 12 2 4" xfId="32856" xr:uid="{00000000-0005-0000-0000-0000DA730000}"/>
    <cellStyle name="Normal 7 3 12 2 5" xfId="35867" xr:uid="{00000000-0005-0000-0000-0000DB730000}"/>
    <cellStyle name="Normal 7 3 12 3" xfId="9397" xr:uid="{00000000-0005-0000-0000-0000DC730000}"/>
    <cellStyle name="Normal 7 3 12 3 2" xfId="15804" xr:uid="{00000000-0005-0000-0000-0000DD730000}"/>
    <cellStyle name="Normal 7 3 12 3 2 2" xfId="28446" xr:uid="{00000000-0005-0000-0000-0000DE730000}"/>
    <cellStyle name="Normal 7 3 12 3 3" xfId="23393" xr:uid="{00000000-0005-0000-0000-0000DF730000}"/>
    <cellStyle name="Normal 7 3 12 4" xfId="7519" xr:uid="{00000000-0005-0000-0000-0000E0730000}"/>
    <cellStyle name="Normal 7 3 12 4 2" xfId="14032" xr:uid="{00000000-0005-0000-0000-0000E1730000}"/>
    <cellStyle name="Normal 7 3 12 4 2 2" xfId="26762" xr:uid="{00000000-0005-0000-0000-0000E2730000}"/>
    <cellStyle name="Normal 7 3 12 4 3" xfId="22246" xr:uid="{00000000-0005-0000-0000-0000E3730000}"/>
    <cellStyle name="Normal 7 3 12 5" xfId="12872" xr:uid="{00000000-0005-0000-0000-0000E4730000}"/>
    <cellStyle name="Normal 7 3 12 5 2" xfId="25618" xr:uid="{00000000-0005-0000-0000-0000E5730000}"/>
    <cellStyle name="Normal 7 3 12 6" xfId="18438" xr:uid="{00000000-0005-0000-0000-0000E6730000}"/>
    <cellStyle name="Normal 7 3 12 7" xfId="31808" xr:uid="{00000000-0005-0000-0000-0000E7730000}"/>
    <cellStyle name="Normal 7 3 12 8" xfId="35017" xr:uid="{00000000-0005-0000-0000-0000E8730000}"/>
    <cellStyle name="Normal 7 3 13" xfId="5707" xr:uid="{00000000-0005-0000-0000-0000E9730000}"/>
    <cellStyle name="Normal 7 3 13 2" xfId="8474" xr:uid="{00000000-0005-0000-0000-0000EA730000}"/>
    <cellStyle name="Normal 7 3 13 2 2" xfId="14963" xr:uid="{00000000-0005-0000-0000-0000EB730000}"/>
    <cellStyle name="Normal 7 3 13 2 2 2" xfId="27638" xr:uid="{00000000-0005-0000-0000-0000EC730000}"/>
    <cellStyle name="Normal 7 3 13 2 3" xfId="19742" xr:uid="{00000000-0005-0000-0000-0000ED730000}"/>
    <cellStyle name="Normal 7 3 13 2 4" xfId="32857" xr:uid="{00000000-0005-0000-0000-0000EE730000}"/>
    <cellStyle name="Normal 7 3 13 2 5" xfId="35868" xr:uid="{00000000-0005-0000-0000-0000EF730000}"/>
    <cellStyle name="Normal 7 3 13 3" xfId="9398" xr:uid="{00000000-0005-0000-0000-0000F0730000}"/>
    <cellStyle name="Normal 7 3 13 3 2" xfId="15805" xr:uid="{00000000-0005-0000-0000-0000F1730000}"/>
    <cellStyle name="Normal 7 3 13 3 2 2" xfId="28447" xr:uid="{00000000-0005-0000-0000-0000F2730000}"/>
    <cellStyle name="Normal 7 3 13 3 3" xfId="23394" xr:uid="{00000000-0005-0000-0000-0000F3730000}"/>
    <cellStyle name="Normal 7 3 13 4" xfId="7520" xr:uid="{00000000-0005-0000-0000-0000F4730000}"/>
    <cellStyle name="Normal 7 3 13 4 2" xfId="14033" xr:uid="{00000000-0005-0000-0000-0000F5730000}"/>
    <cellStyle name="Normal 7 3 13 4 2 2" xfId="26763" xr:uid="{00000000-0005-0000-0000-0000F6730000}"/>
    <cellStyle name="Normal 7 3 13 4 3" xfId="22247" xr:uid="{00000000-0005-0000-0000-0000F7730000}"/>
    <cellStyle name="Normal 7 3 13 5" xfId="12873" xr:uid="{00000000-0005-0000-0000-0000F8730000}"/>
    <cellStyle name="Normal 7 3 13 5 2" xfId="25619" xr:uid="{00000000-0005-0000-0000-0000F9730000}"/>
    <cellStyle name="Normal 7 3 13 6" xfId="18439" xr:uid="{00000000-0005-0000-0000-0000FA730000}"/>
    <cellStyle name="Normal 7 3 13 7" xfId="31809" xr:uid="{00000000-0005-0000-0000-0000FB730000}"/>
    <cellStyle name="Normal 7 3 13 8" xfId="35018" xr:uid="{00000000-0005-0000-0000-0000FC730000}"/>
    <cellStyle name="Normal 7 3 14" xfId="5708" xr:uid="{00000000-0005-0000-0000-0000FD730000}"/>
    <cellStyle name="Normal 7 3 14 2" xfId="8475" xr:uid="{00000000-0005-0000-0000-0000FE730000}"/>
    <cellStyle name="Normal 7 3 14 2 2" xfId="14964" xr:uid="{00000000-0005-0000-0000-0000FF730000}"/>
    <cellStyle name="Normal 7 3 14 2 2 2" xfId="27639" xr:uid="{00000000-0005-0000-0000-000000740000}"/>
    <cellStyle name="Normal 7 3 14 2 3" xfId="19743" xr:uid="{00000000-0005-0000-0000-000001740000}"/>
    <cellStyle name="Normal 7 3 14 2 4" xfId="32858" xr:uid="{00000000-0005-0000-0000-000002740000}"/>
    <cellStyle name="Normal 7 3 14 2 5" xfId="35869" xr:uid="{00000000-0005-0000-0000-000003740000}"/>
    <cellStyle name="Normal 7 3 14 3" xfId="9399" xr:uid="{00000000-0005-0000-0000-000004740000}"/>
    <cellStyle name="Normal 7 3 14 3 2" xfId="15806" xr:uid="{00000000-0005-0000-0000-000005740000}"/>
    <cellStyle name="Normal 7 3 14 3 2 2" xfId="28448" xr:uid="{00000000-0005-0000-0000-000006740000}"/>
    <cellStyle name="Normal 7 3 14 3 3" xfId="23395" xr:uid="{00000000-0005-0000-0000-000007740000}"/>
    <cellStyle name="Normal 7 3 14 4" xfId="7521" xr:uid="{00000000-0005-0000-0000-000008740000}"/>
    <cellStyle name="Normal 7 3 14 4 2" xfId="14034" xr:uid="{00000000-0005-0000-0000-000009740000}"/>
    <cellStyle name="Normal 7 3 14 4 2 2" xfId="26764" xr:uid="{00000000-0005-0000-0000-00000A740000}"/>
    <cellStyle name="Normal 7 3 14 4 3" xfId="22248" xr:uid="{00000000-0005-0000-0000-00000B740000}"/>
    <cellStyle name="Normal 7 3 14 5" xfId="12874" xr:uid="{00000000-0005-0000-0000-00000C740000}"/>
    <cellStyle name="Normal 7 3 14 5 2" xfId="25620" xr:uid="{00000000-0005-0000-0000-00000D740000}"/>
    <cellStyle name="Normal 7 3 14 6" xfId="18440" xr:uid="{00000000-0005-0000-0000-00000E740000}"/>
    <cellStyle name="Normal 7 3 14 7" xfId="31810" xr:uid="{00000000-0005-0000-0000-00000F740000}"/>
    <cellStyle name="Normal 7 3 14 8" xfId="35019" xr:uid="{00000000-0005-0000-0000-000010740000}"/>
    <cellStyle name="Normal 7 3 15" xfId="5709" xr:uid="{00000000-0005-0000-0000-000011740000}"/>
    <cellStyle name="Normal 7 3 15 2" xfId="8476" xr:uid="{00000000-0005-0000-0000-000012740000}"/>
    <cellStyle name="Normal 7 3 15 2 2" xfId="14965" xr:uid="{00000000-0005-0000-0000-000013740000}"/>
    <cellStyle name="Normal 7 3 15 2 2 2" xfId="27640" xr:uid="{00000000-0005-0000-0000-000014740000}"/>
    <cellStyle name="Normal 7 3 15 2 3" xfId="19744" xr:uid="{00000000-0005-0000-0000-000015740000}"/>
    <cellStyle name="Normal 7 3 15 2 4" xfId="32859" xr:uid="{00000000-0005-0000-0000-000016740000}"/>
    <cellStyle name="Normal 7 3 15 2 5" xfId="35870" xr:uid="{00000000-0005-0000-0000-000017740000}"/>
    <cellStyle name="Normal 7 3 15 3" xfId="9400" xr:uid="{00000000-0005-0000-0000-000018740000}"/>
    <cellStyle name="Normal 7 3 15 3 2" xfId="15807" xr:uid="{00000000-0005-0000-0000-000019740000}"/>
    <cellStyle name="Normal 7 3 15 3 2 2" xfId="28449" xr:uid="{00000000-0005-0000-0000-00001A740000}"/>
    <cellStyle name="Normal 7 3 15 3 3" xfId="23396" xr:uid="{00000000-0005-0000-0000-00001B740000}"/>
    <cellStyle name="Normal 7 3 15 4" xfId="7522" xr:uid="{00000000-0005-0000-0000-00001C740000}"/>
    <cellStyle name="Normal 7 3 15 4 2" xfId="14035" xr:uid="{00000000-0005-0000-0000-00001D740000}"/>
    <cellStyle name="Normal 7 3 15 4 2 2" xfId="26765" xr:uid="{00000000-0005-0000-0000-00001E740000}"/>
    <cellStyle name="Normal 7 3 15 4 3" xfId="22249" xr:uid="{00000000-0005-0000-0000-00001F740000}"/>
    <cellStyle name="Normal 7 3 15 5" xfId="12875" xr:uid="{00000000-0005-0000-0000-000020740000}"/>
    <cellStyle name="Normal 7 3 15 5 2" xfId="25621" xr:uid="{00000000-0005-0000-0000-000021740000}"/>
    <cellStyle name="Normal 7 3 15 6" xfId="18441" xr:uid="{00000000-0005-0000-0000-000022740000}"/>
    <cellStyle name="Normal 7 3 15 7" xfId="31811" xr:uid="{00000000-0005-0000-0000-000023740000}"/>
    <cellStyle name="Normal 7 3 15 8" xfId="35020" xr:uid="{00000000-0005-0000-0000-000024740000}"/>
    <cellStyle name="Normal 7 3 16" xfId="5710" xr:uid="{00000000-0005-0000-0000-000025740000}"/>
    <cellStyle name="Normal 7 3 16 2" xfId="8477" xr:uid="{00000000-0005-0000-0000-000026740000}"/>
    <cellStyle name="Normal 7 3 16 2 2" xfId="14966" xr:uid="{00000000-0005-0000-0000-000027740000}"/>
    <cellStyle name="Normal 7 3 16 2 2 2" xfId="27641" xr:uid="{00000000-0005-0000-0000-000028740000}"/>
    <cellStyle name="Normal 7 3 16 2 3" xfId="19745" xr:uid="{00000000-0005-0000-0000-000029740000}"/>
    <cellStyle name="Normal 7 3 16 2 4" xfId="32860" xr:uid="{00000000-0005-0000-0000-00002A740000}"/>
    <cellStyle name="Normal 7 3 16 2 5" xfId="35871" xr:uid="{00000000-0005-0000-0000-00002B740000}"/>
    <cellStyle name="Normal 7 3 16 3" xfId="9401" xr:uid="{00000000-0005-0000-0000-00002C740000}"/>
    <cellStyle name="Normal 7 3 16 3 2" xfId="15808" xr:uid="{00000000-0005-0000-0000-00002D740000}"/>
    <cellStyle name="Normal 7 3 16 3 2 2" xfId="28450" xr:uid="{00000000-0005-0000-0000-00002E740000}"/>
    <cellStyle name="Normal 7 3 16 3 3" xfId="23397" xr:uid="{00000000-0005-0000-0000-00002F740000}"/>
    <cellStyle name="Normal 7 3 16 4" xfId="7523" xr:uid="{00000000-0005-0000-0000-000030740000}"/>
    <cellStyle name="Normal 7 3 16 4 2" xfId="14036" xr:uid="{00000000-0005-0000-0000-000031740000}"/>
    <cellStyle name="Normal 7 3 16 4 2 2" xfId="26766" xr:uid="{00000000-0005-0000-0000-000032740000}"/>
    <cellStyle name="Normal 7 3 16 4 3" xfId="22250" xr:uid="{00000000-0005-0000-0000-000033740000}"/>
    <cellStyle name="Normal 7 3 16 5" xfId="12876" xr:uid="{00000000-0005-0000-0000-000034740000}"/>
    <cellStyle name="Normal 7 3 16 5 2" xfId="25622" xr:uid="{00000000-0005-0000-0000-000035740000}"/>
    <cellStyle name="Normal 7 3 16 6" xfId="18442" xr:uid="{00000000-0005-0000-0000-000036740000}"/>
    <cellStyle name="Normal 7 3 16 7" xfId="31812" xr:uid="{00000000-0005-0000-0000-000037740000}"/>
    <cellStyle name="Normal 7 3 16 8" xfId="35021" xr:uid="{00000000-0005-0000-0000-000038740000}"/>
    <cellStyle name="Normal 7 3 17" xfId="5711" xr:uid="{00000000-0005-0000-0000-000039740000}"/>
    <cellStyle name="Normal 7 3 17 2" xfId="8478" xr:uid="{00000000-0005-0000-0000-00003A740000}"/>
    <cellStyle name="Normal 7 3 17 2 2" xfId="14967" xr:uid="{00000000-0005-0000-0000-00003B740000}"/>
    <cellStyle name="Normal 7 3 17 2 2 2" xfId="27642" xr:uid="{00000000-0005-0000-0000-00003C740000}"/>
    <cellStyle name="Normal 7 3 17 2 3" xfId="19746" xr:uid="{00000000-0005-0000-0000-00003D740000}"/>
    <cellStyle name="Normal 7 3 17 2 4" xfId="32861" xr:uid="{00000000-0005-0000-0000-00003E740000}"/>
    <cellStyle name="Normal 7 3 17 2 5" xfId="35872" xr:uid="{00000000-0005-0000-0000-00003F740000}"/>
    <cellStyle name="Normal 7 3 17 3" xfId="9402" xr:uid="{00000000-0005-0000-0000-000040740000}"/>
    <cellStyle name="Normal 7 3 17 3 2" xfId="15809" xr:uid="{00000000-0005-0000-0000-000041740000}"/>
    <cellStyle name="Normal 7 3 17 3 2 2" xfId="28451" xr:uid="{00000000-0005-0000-0000-000042740000}"/>
    <cellStyle name="Normal 7 3 17 3 3" xfId="23398" xr:uid="{00000000-0005-0000-0000-000043740000}"/>
    <cellStyle name="Normal 7 3 17 4" xfId="7524" xr:uid="{00000000-0005-0000-0000-000044740000}"/>
    <cellStyle name="Normal 7 3 17 4 2" xfId="14037" xr:uid="{00000000-0005-0000-0000-000045740000}"/>
    <cellStyle name="Normal 7 3 17 4 2 2" xfId="26767" xr:uid="{00000000-0005-0000-0000-000046740000}"/>
    <cellStyle name="Normal 7 3 17 4 3" xfId="22251" xr:uid="{00000000-0005-0000-0000-000047740000}"/>
    <cellStyle name="Normal 7 3 17 5" xfId="12877" xr:uid="{00000000-0005-0000-0000-000048740000}"/>
    <cellStyle name="Normal 7 3 17 5 2" xfId="25623" xr:uid="{00000000-0005-0000-0000-000049740000}"/>
    <cellStyle name="Normal 7 3 17 6" xfId="18443" xr:uid="{00000000-0005-0000-0000-00004A740000}"/>
    <cellStyle name="Normal 7 3 17 7" xfId="31813" xr:uid="{00000000-0005-0000-0000-00004B740000}"/>
    <cellStyle name="Normal 7 3 17 8" xfId="35022" xr:uid="{00000000-0005-0000-0000-00004C740000}"/>
    <cellStyle name="Normal 7 3 18" xfId="5712" xr:uid="{00000000-0005-0000-0000-00004D740000}"/>
    <cellStyle name="Normal 7 3 18 2" xfId="8479" xr:uid="{00000000-0005-0000-0000-00004E740000}"/>
    <cellStyle name="Normal 7 3 18 2 2" xfId="14968" xr:uid="{00000000-0005-0000-0000-00004F740000}"/>
    <cellStyle name="Normal 7 3 18 2 2 2" xfId="27643" xr:uid="{00000000-0005-0000-0000-000050740000}"/>
    <cellStyle name="Normal 7 3 18 2 3" xfId="19747" xr:uid="{00000000-0005-0000-0000-000051740000}"/>
    <cellStyle name="Normal 7 3 18 2 4" xfId="32862" xr:uid="{00000000-0005-0000-0000-000052740000}"/>
    <cellStyle name="Normal 7 3 18 2 5" xfId="35873" xr:uid="{00000000-0005-0000-0000-000053740000}"/>
    <cellStyle name="Normal 7 3 18 3" xfId="9403" xr:uid="{00000000-0005-0000-0000-000054740000}"/>
    <cellStyle name="Normal 7 3 18 3 2" xfId="15810" xr:uid="{00000000-0005-0000-0000-000055740000}"/>
    <cellStyle name="Normal 7 3 18 3 2 2" xfId="28452" xr:uid="{00000000-0005-0000-0000-000056740000}"/>
    <cellStyle name="Normal 7 3 18 3 3" xfId="23399" xr:uid="{00000000-0005-0000-0000-000057740000}"/>
    <cellStyle name="Normal 7 3 18 4" xfId="7525" xr:uid="{00000000-0005-0000-0000-000058740000}"/>
    <cellStyle name="Normal 7 3 18 4 2" xfId="14038" xr:uid="{00000000-0005-0000-0000-000059740000}"/>
    <cellStyle name="Normal 7 3 18 4 2 2" xfId="26768" xr:uid="{00000000-0005-0000-0000-00005A740000}"/>
    <cellStyle name="Normal 7 3 18 4 3" xfId="22252" xr:uid="{00000000-0005-0000-0000-00005B740000}"/>
    <cellStyle name="Normal 7 3 18 5" xfId="12878" xr:uid="{00000000-0005-0000-0000-00005C740000}"/>
    <cellStyle name="Normal 7 3 18 5 2" xfId="25624" xr:uid="{00000000-0005-0000-0000-00005D740000}"/>
    <cellStyle name="Normal 7 3 18 6" xfId="18444" xr:uid="{00000000-0005-0000-0000-00005E740000}"/>
    <cellStyle name="Normal 7 3 18 7" xfId="31814" xr:uid="{00000000-0005-0000-0000-00005F740000}"/>
    <cellStyle name="Normal 7 3 18 8" xfId="35023" xr:uid="{00000000-0005-0000-0000-000060740000}"/>
    <cellStyle name="Normal 7 3 19" xfId="5713" xr:uid="{00000000-0005-0000-0000-000061740000}"/>
    <cellStyle name="Normal 7 3 19 2" xfId="8480" xr:uid="{00000000-0005-0000-0000-000062740000}"/>
    <cellStyle name="Normal 7 3 19 2 2" xfId="14969" xr:uid="{00000000-0005-0000-0000-000063740000}"/>
    <cellStyle name="Normal 7 3 19 2 2 2" xfId="27644" xr:uid="{00000000-0005-0000-0000-000064740000}"/>
    <cellStyle name="Normal 7 3 19 2 3" xfId="19748" xr:uid="{00000000-0005-0000-0000-000065740000}"/>
    <cellStyle name="Normal 7 3 19 2 4" xfId="32863" xr:uid="{00000000-0005-0000-0000-000066740000}"/>
    <cellStyle name="Normal 7 3 19 2 5" xfId="35874" xr:uid="{00000000-0005-0000-0000-000067740000}"/>
    <cellStyle name="Normal 7 3 19 3" xfId="9404" xr:uid="{00000000-0005-0000-0000-000068740000}"/>
    <cellStyle name="Normal 7 3 19 3 2" xfId="15811" xr:uid="{00000000-0005-0000-0000-000069740000}"/>
    <cellStyle name="Normal 7 3 19 3 2 2" xfId="28453" xr:uid="{00000000-0005-0000-0000-00006A740000}"/>
    <cellStyle name="Normal 7 3 19 3 3" xfId="23400" xr:uid="{00000000-0005-0000-0000-00006B740000}"/>
    <cellStyle name="Normal 7 3 19 4" xfId="7526" xr:uid="{00000000-0005-0000-0000-00006C740000}"/>
    <cellStyle name="Normal 7 3 19 4 2" xfId="14039" xr:uid="{00000000-0005-0000-0000-00006D740000}"/>
    <cellStyle name="Normal 7 3 19 4 2 2" xfId="26769" xr:uid="{00000000-0005-0000-0000-00006E740000}"/>
    <cellStyle name="Normal 7 3 19 4 3" xfId="22253" xr:uid="{00000000-0005-0000-0000-00006F740000}"/>
    <cellStyle name="Normal 7 3 19 5" xfId="12879" xr:uid="{00000000-0005-0000-0000-000070740000}"/>
    <cellStyle name="Normal 7 3 19 5 2" xfId="25625" xr:uid="{00000000-0005-0000-0000-000071740000}"/>
    <cellStyle name="Normal 7 3 19 6" xfId="18445" xr:uid="{00000000-0005-0000-0000-000072740000}"/>
    <cellStyle name="Normal 7 3 19 7" xfId="31815" xr:uid="{00000000-0005-0000-0000-000073740000}"/>
    <cellStyle name="Normal 7 3 19 8" xfId="35024" xr:uid="{00000000-0005-0000-0000-000074740000}"/>
    <cellStyle name="Normal 7 3 2" xfId="2014" xr:uid="{00000000-0005-0000-0000-000075740000}"/>
    <cellStyle name="Normal 7 3 2 2" xfId="8481" xr:uid="{00000000-0005-0000-0000-000076740000}"/>
    <cellStyle name="Normal 7 3 2 2 2" xfId="14970" xr:uid="{00000000-0005-0000-0000-000077740000}"/>
    <cellStyle name="Normal 7 3 2 2 2 2" xfId="27645" xr:uid="{00000000-0005-0000-0000-000078740000}"/>
    <cellStyle name="Normal 7 3 2 2 3" xfId="18852" xr:uid="{00000000-0005-0000-0000-000079740000}"/>
    <cellStyle name="Normal 7 3 2 2 4" xfId="22617" xr:uid="{00000000-0005-0000-0000-00007A740000}"/>
    <cellStyle name="Normal 7 3 2 3" xfId="9405" xr:uid="{00000000-0005-0000-0000-00007B740000}"/>
    <cellStyle name="Normal 7 3 2 3 2" xfId="15812" xr:uid="{00000000-0005-0000-0000-00007C740000}"/>
    <cellStyle name="Normal 7 3 2 3 2 2" xfId="19749" xr:uid="{00000000-0005-0000-0000-00007D740000}"/>
    <cellStyle name="Normal 7 3 2 3 2 3" xfId="32864" xr:uid="{00000000-0005-0000-0000-00007E740000}"/>
    <cellStyle name="Normal 7 3 2 3 2 4" xfId="35875" xr:uid="{00000000-0005-0000-0000-00007F740000}"/>
    <cellStyle name="Normal 7 3 2 3 3" xfId="18446" xr:uid="{00000000-0005-0000-0000-000080740000}"/>
    <cellStyle name="Normal 7 3 2 3 4" xfId="31816" xr:uid="{00000000-0005-0000-0000-000081740000}"/>
    <cellStyle name="Normal 7 3 2 3 5" xfId="35025" xr:uid="{00000000-0005-0000-0000-000082740000}"/>
    <cellStyle name="Normal 7 3 2 4" xfId="10591" xr:uid="{00000000-0005-0000-0000-000083740000}"/>
    <cellStyle name="Normal 7 3 2 5" xfId="7527" xr:uid="{00000000-0005-0000-0000-000084740000}"/>
    <cellStyle name="Normal 7 3 2 5 2" xfId="14040" xr:uid="{00000000-0005-0000-0000-000085740000}"/>
    <cellStyle name="Normal 7 3 2 5 2 2" xfId="26770" xr:uid="{00000000-0005-0000-0000-000086740000}"/>
    <cellStyle name="Normal 7 3 2 5 3" xfId="22254" xr:uid="{00000000-0005-0000-0000-000087740000}"/>
    <cellStyle name="Normal 7 3 2 6" xfId="12880" xr:uid="{00000000-0005-0000-0000-000088740000}"/>
    <cellStyle name="Normal 7 3 2 6 2" xfId="25626" xr:uid="{00000000-0005-0000-0000-000089740000}"/>
    <cellStyle name="Normal 7 3 2 7" xfId="5714" xr:uid="{00000000-0005-0000-0000-00008A740000}"/>
    <cellStyle name="Normal 7 3 20" xfId="5703" xr:uid="{00000000-0005-0000-0000-00008B740000}"/>
    <cellStyle name="Normal 7 3 20 2" xfId="6328" xr:uid="{00000000-0005-0000-0000-00008C740000}"/>
    <cellStyle name="Normal 7 3 20 3" xfId="8470" xr:uid="{00000000-0005-0000-0000-00008D740000}"/>
    <cellStyle name="Normal 7 3 20 3 2" xfId="14959" xr:uid="{00000000-0005-0000-0000-00008E740000}"/>
    <cellStyle name="Normal 7 3 20 3 2 2" xfId="27634" xr:uid="{00000000-0005-0000-0000-00008F740000}"/>
    <cellStyle name="Normal 7 3 20 3 3" xfId="22616" xr:uid="{00000000-0005-0000-0000-000090740000}"/>
    <cellStyle name="Normal 7 3 20 4" xfId="9394" xr:uid="{00000000-0005-0000-0000-000091740000}"/>
    <cellStyle name="Normal 7 3 20 4 2" xfId="15801" xr:uid="{00000000-0005-0000-0000-000092740000}"/>
    <cellStyle name="Normal 7 3 20 4 2 2" xfId="28443" xr:uid="{00000000-0005-0000-0000-000093740000}"/>
    <cellStyle name="Normal 7 3 20 4 3" xfId="23390" xr:uid="{00000000-0005-0000-0000-000094740000}"/>
    <cellStyle name="Normal 7 3 20 5" xfId="7516" xr:uid="{00000000-0005-0000-0000-000095740000}"/>
    <cellStyle name="Normal 7 3 20 5 2" xfId="14029" xr:uid="{00000000-0005-0000-0000-000096740000}"/>
    <cellStyle name="Normal 7 3 20 5 2 2" xfId="26759" xr:uid="{00000000-0005-0000-0000-000097740000}"/>
    <cellStyle name="Normal 7 3 20 5 3" xfId="22243" xr:uid="{00000000-0005-0000-0000-000098740000}"/>
    <cellStyle name="Normal 7 3 20 6" xfId="12869" xr:uid="{00000000-0005-0000-0000-000099740000}"/>
    <cellStyle name="Normal 7 3 20 6 2" xfId="25615" xr:uid="{00000000-0005-0000-0000-00009A740000}"/>
    <cellStyle name="Normal 7 3 20 7" xfId="18735" xr:uid="{00000000-0005-0000-0000-00009B740000}"/>
    <cellStyle name="Normal 7 3 20 8" xfId="21078" xr:uid="{00000000-0005-0000-0000-00009C740000}"/>
    <cellStyle name="Normal 7 3 21" xfId="10005" xr:uid="{00000000-0005-0000-0000-00009D740000}"/>
    <cellStyle name="Normal 7 3 21 2" xfId="19738" xr:uid="{00000000-0005-0000-0000-00009E740000}"/>
    <cellStyle name="Normal 7 3 21 2 2" xfId="32853" xr:uid="{00000000-0005-0000-0000-00009F740000}"/>
    <cellStyle name="Normal 7 3 21 2 3" xfId="35864" xr:uid="{00000000-0005-0000-0000-0000A0740000}"/>
    <cellStyle name="Normal 7 3 21 3" xfId="18435" xr:uid="{00000000-0005-0000-0000-0000A1740000}"/>
    <cellStyle name="Normal 7 3 21 4" xfId="31805" xr:uid="{00000000-0005-0000-0000-0000A2740000}"/>
    <cellStyle name="Normal 7 3 21 5" xfId="35014" xr:uid="{00000000-0005-0000-0000-0000A3740000}"/>
    <cellStyle name="Normal 7 3 22" xfId="2998" xr:uid="{00000000-0005-0000-0000-0000A4740000}"/>
    <cellStyle name="Normal 7 3 3" xfId="5715" xr:uid="{00000000-0005-0000-0000-0000A5740000}"/>
    <cellStyle name="Normal 7 3 3 2" xfId="8482" xr:uid="{00000000-0005-0000-0000-0000A6740000}"/>
    <cellStyle name="Normal 7 3 3 2 2" xfId="14971" xr:uid="{00000000-0005-0000-0000-0000A7740000}"/>
    <cellStyle name="Normal 7 3 3 2 2 2" xfId="27646" xr:uid="{00000000-0005-0000-0000-0000A8740000}"/>
    <cellStyle name="Normal 7 3 3 2 3" xfId="19750" xr:uid="{00000000-0005-0000-0000-0000A9740000}"/>
    <cellStyle name="Normal 7 3 3 2 4" xfId="32865" xr:uid="{00000000-0005-0000-0000-0000AA740000}"/>
    <cellStyle name="Normal 7 3 3 2 5" xfId="35876" xr:uid="{00000000-0005-0000-0000-0000AB740000}"/>
    <cellStyle name="Normal 7 3 3 3" xfId="9406" xr:uid="{00000000-0005-0000-0000-0000AC740000}"/>
    <cellStyle name="Normal 7 3 3 3 2" xfId="15813" xr:uid="{00000000-0005-0000-0000-0000AD740000}"/>
    <cellStyle name="Normal 7 3 3 3 2 2" xfId="28454" xr:uid="{00000000-0005-0000-0000-0000AE740000}"/>
    <cellStyle name="Normal 7 3 3 3 3" xfId="23401" xr:uid="{00000000-0005-0000-0000-0000AF740000}"/>
    <cellStyle name="Normal 7 3 3 4" xfId="7528" xr:uid="{00000000-0005-0000-0000-0000B0740000}"/>
    <cellStyle name="Normal 7 3 3 4 2" xfId="14041" xr:uid="{00000000-0005-0000-0000-0000B1740000}"/>
    <cellStyle name="Normal 7 3 3 4 2 2" xfId="26771" xr:uid="{00000000-0005-0000-0000-0000B2740000}"/>
    <cellStyle name="Normal 7 3 3 4 3" xfId="22255" xr:uid="{00000000-0005-0000-0000-0000B3740000}"/>
    <cellStyle name="Normal 7 3 3 5" xfId="12881" xr:uid="{00000000-0005-0000-0000-0000B4740000}"/>
    <cellStyle name="Normal 7 3 3 5 2" xfId="25627" xr:uid="{00000000-0005-0000-0000-0000B5740000}"/>
    <cellStyle name="Normal 7 3 3 6" xfId="18447" xr:uid="{00000000-0005-0000-0000-0000B6740000}"/>
    <cellStyle name="Normal 7 3 3 7" xfId="31817" xr:uid="{00000000-0005-0000-0000-0000B7740000}"/>
    <cellStyle name="Normal 7 3 3 8" xfId="35026" xr:uid="{00000000-0005-0000-0000-0000B8740000}"/>
    <cellStyle name="Normal 7 3 4" xfId="5716" xr:uid="{00000000-0005-0000-0000-0000B9740000}"/>
    <cellStyle name="Normal 7 3 4 2" xfId="8483" xr:uid="{00000000-0005-0000-0000-0000BA740000}"/>
    <cellStyle name="Normal 7 3 4 2 2" xfId="14972" xr:uid="{00000000-0005-0000-0000-0000BB740000}"/>
    <cellStyle name="Normal 7 3 4 2 2 2" xfId="27647" xr:uid="{00000000-0005-0000-0000-0000BC740000}"/>
    <cellStyle name="Normal 7 3 4 2 3" xfId="19751" xr:uid="{00000000-0005-0000-0000-0000BD740000}"/>
    <cellStyle name="Normal 7 3 4 2 4" xfId="32866" xr:uid="{00000000-0005-0000-0000-0000BE740000}"/>
    <cellStyle name="Normal 7 3 4 2 5" xfId="35877" xr:uid="{00000000-0005-0000-0000-0000BF740000}"/>
    <cellStyle name="Normal 7 3 4 3" xfId="9407" xr:uid="{00000000-0005-0000-0000-0000C0740000}"/>
    <cellStyle name="Normal 7 3 4 3 2" xfId="15814" xr:uid="{00000000-0005-0000-0000-0000C1740000}"/>
    <cellStyle name="Normal 7 3 4 3 2 2" xfId="28455" xr:uid="{00000000-0005-0000-0000-0000C2740000}"/>
    <cellStyle name="Normal 7 3 4 3 3" xfId="23402" xr:uid="{00000000-0005-0000-0000-0000C3740000}"/>
    <cellStyle name="Normal 7 3 4 4" xfId="7529" xr:uid="{00000000-0005-0000-0000-0000C4740000}"/>
    <cellStyle name="Normal 7 3 4 4 2" xfId="14042" xr:uid="{00000000-0005-0000-0000-0000C5740000}"/>
    <cellStyle name="Normal 7 3 4 4 2 2" xfId="26772" xr:uid="{00000000-0005-0000-0000-0000C6740000}"/>
    <cellStyle name="Normal 7 3 4 4 3" xfId="22256" xr:uid="{00000000-0005-0000-0000-0000C7740000}"/>
    <cellStyle name="Normal 7 3 4 5" xfId="12882" xr:uid="{00000000-0005-0000-0000-0000C8740000}"/>
    <cellStyle name="Normal 7 3 4 5 2" xfId="25628" xr:uid="{00000000-0005-0000-0000-0000C9740000}"/>
    <cellStyle name="Normal 7 3 4 6" xfId="18448" xr:uid="{00000000-0005-0000-0000-0000CA740000}"/>
    <cellStyle name="Normal 7 3 4 7" xfId="31818" xr:uid="{00000000-0005-0000-0000-0000CB740000}"/>
    <cellStyle name="Normal 7 3 4 8" xfId="35027" xr:uid="{00000000-0005-0000-0000-0000CC740000}"/>
    <cellStyle name="Normal 7 3 5" xfId="5717" xr:uid="{00000000-0005-0000-0000-0000CD740000}"/>
    <cellStyle name="Normal 7 3 5 2" xfId="8484" xr:uid="{00000000-0005-0000-0000-0000CE740000}"/>
    <cellStyle name="Normal 7 3 5 2 2" xfId="14973" xr:uid="{00000000-0005-0000-0000-0000CF740000}"/>
    <cellStyle name="Normal 7 3 5 2 2 2" xfId="27648" xr:uid="{00000000-0005-0000-0000-0000D0740000}"/>
    <cellStyle name="Normal 7 3 5 2 3" xfId="19752" xr:uid="{00000000-0005-0000-0000-0000D1740000}"/>
    <cellStyle name="Normal 7 3 5 2 4" xfId="32867" xr:uid="{00000000-0005-0000-0000-0000D2740000}"/>
    <cellStyle name="Normal 7 3 5 2 5" xfId="35878" xr:uid="{00000000-0005-0000-0000-0000D3740000}"/>
    <cellStyle name="Normal 7 3 5 3" xfId="9408" xr:uid="{00000000-0005-0000-0000-0000D4740000}"/>
    <cellStyle name="Normal 7 3 5 3 2" xfId="15815" xr:uid="{00000000-0005-0000-0000-0000D5740000}"/>
    <cellStyle name="Normal 7 3 5 3 2 2" xfId="28456" xr:uid="{00000000-0005-0000-0000-0000D6740000}"/>
    <cellStyle name="Normal 7 3 5 3 3" xfId="23403" xr:uid="{00000000-0005-0000-0000-0000D7740000}"/>
    <cellStyle name="Normal 7 3 5 4" xfId="7530" xr:uid="{00000000-0005-0000-0000-0000D8740000}"/>
    <cellStyle name="Normal 7 3 5 4 2" xfId="14043" xr:uid="{00000000-0005-0000-0000-0000D9740000}"/>
    <cellStyle name="Normal 7 3 5 4 2 2" xfId="26773" xr:uid="{00000000-0005-0000-0000-0000DA740000}"/>
    <cellStyle name="Normal 7 3 5 4 3" xfId="22257" xr:uid="{00000000-0005-0000-0000-0000DB740000}"/>
    <cellStyle name="Normal 7 3 5 5" xfId="12883" xr:uid="{00000000-0005-0000-0000-0000DC740000}"/>
    <cellStyle name="Normal 7 3 5 5 2" xfId="25629" xr:uid="{00000000-0005-0000-0000-0000DD740000}"/>
    <cellStyle name="Normal 7 3 5 6" xfId="18449" xr:uid="{00000000-0005-0000-0000-0000DE740000}"/>
    <cellStyle name="Normal 7 3 5 7" xfId="31819" xr:uid="{00000000-0005-0000-0000-0000DF740000}"/>
    <cellStyle name="Normal 7 3 5 8" xfId="35028" xr:uid="{00000000-0005-0000-0000-0000E0740000}"/>
    <cellStyle name="Normal 7 3 6" xfId="5718" xr:uid="{00000000-0005-0000-0000-0000E1740000}"/>
    <cellStyle name="Normal 7 3 6 2" xfId="8485" xr:uid="{00000000-0005-0000-0000-0000E2740000}"/>
    <cellStyle name="Normal 7 3 6 2 2" xfId="14974" xr:uid="{00000000-0005-0000-0000-0000E3740000}"/>
    <cellStyle name="Normal 7 3 6 2 2 2" xfId="27649" xr:uid="{00000000-0005-0000-0000-0000E4740000}"/>
    <cellStyle name="Normal 7 3 6 2 3" xfId="19753" xr:uid="{00000000-0005-0000-0000-0000E5740000}"/>
    <cellStyle name="Normal 7 3 6 2 4" xfId="32868" xr:uid="{00000000-0005-0000-0000-0000E6740000}"/>
    <cellStyle name="Normal 7 3 6 2 5" xfId="35879" xr:uid="{00000000-0005-0000-0000-0000E7740000}"/>
    <cellStyle name="Normal 7 3 6 3" xfId="9409" xr:uid="{00000000-0005-0000-0000-0000E8740000}"/>
    <cellStyle name="Normal 7 3 6 3 2" xfId="15816" xr:uid="{00000000-0005-0000-0000-0000E9740000}"/>
    <cellStyle name="Normal 7 3 6 3 2 2" xfId="28457" xr:uid="{00000000-0005-0000-0000-0000EA740000}"/>
    <cellStyle name="Normal 7 3 6 3 3" xfId="23404" xr:uid="{00000000-0005-0000-0000-0000EB740000}"/>
    <cellStyle name="Normal 7 3 6 4" xfId="7531" xr:uid="{00000000-0005-0000-0000-0000EC740000}"/>
    <cellStyle name="Normal 7 3 6 4 2" xfId="14044" xr:uid="{00000000-0005-0000-0000-0000ED740000}"/>
    <cellStyle name="Normal 7 3 6 4 2 2" xfId="26774" xr:uid="{00000000-0005-0000-0000-0000EE740000}"/>
    <cellStyle name="Normal 7 3 6 4 3" xfId="22258" xr:uid="{00000000-0005-0000-0000-0000EF740000}"/>
    <cellStyle name="Normal 7 3 6 5" xfId="12884" xr:uid="{00000000-0005-0000-0000-0000F0740000}"/>
    <cellStyle name="Normal 7 3 6 5 2" xfId="25630" xr:uid="{00000000-0005-0000-0000-0000F1740000}"/>
    <cellStyle name="Normal 7 3 6 6" xfId="18450" xr:uid="{00000000-0005-0000-0000-0000F2740000}"/>
    <cellStyle name="Normal 7 3 6 7" xfId="31820" xr:uid="{00000000-0005-0000-0000-0000F3740000}"/>
    <cellStyle name="Normal 7 3 6 8" xfId="35029" xr:uid="{00000000-0005-0000-0000-0000F4740000}"/>
    <cellStyle name="Normal 7 3 7" xfId="5719" xr:uid="{00000000-0005-0000-0000-0000F5740000}"/>
    <cellStyle name="Normal 7 3 7 2" xfId="8486" xr:uid="{00000000-0005-0000-0000-0000F6740000}"/>
    <cellStyle name="Normal 7 3 7 2 2" xfId="14975" xr:uid="{00000000-0005-0000-0000-0000F7740000}"/>
    <cellStyle name="Normal 7 3 7 2 2 2" xfId="27650" xr:uid="{00000000-0005-0000-0000-0000F8740000}"/>
    <cellStyle name="Normal 7 3 7 2 3" xfId="19754" xr:uid="{00000000-0005-0000-0000-0000F9740000}"/>
    <cellStyle name="Normal 7 3 7 2 4" xfId="32869" xr:uid="{00000000-0005-0000-0000-0000FA740000}"/>
    <cellStyle name="Normal 7 3 7 2 5" xfId="35880" xr:uid="{00000000-0005-0000-0000-0000FB740000}"/>
    <cellStyle name="Normal 7 3 7 3" xfId="9410" xr:uid="{00000000-0005-0000-0000-0000FC740000}"/>
    <cellStyle name="Normal 7 3 7 3 2" xfId="15817" xr:uid="{00000000-0005-0000-0000-0000FD740000}"/>
    <cellStyle name="Normal 7 3 7 3 2 2" xfId="28458" xr:uid="{00000000-0005-0000-0000-0000FE740000}"/>
    <cellStyle name="Normal 7 3 7 3 3" xfId="23405" xr:uid="{00000000-0005-0000-0000-0000FF740000}"/>
    <cellStyle name="Normal 7 3 7 4" xfId="7532" xr:uid="{00000000-0005-0000-0000-000000750000}"/>
    <cellStyle name="Normal 7 3 7 4 2" xfId="14045" xr:uid="{00000000-0005-0000-0000-000001750000}"/>
    <cellStyle name="Normal 7 3 7 4 2 2" xfId="26775" xr:uid="{00000000-0005-0000-0000-000002750000}"/>
    <cellStyle name="Normal 7 3 7 4 3" xfId="22259" xr:uid="{00000000-0005-0000-0000-000003750000}"/>
    <cellStyle name="Normal 7 3 7 5" xfId="12885" xr:uid="{00000000-0005-0000-0000-000004750000}"/>
    <cellStyle name="Normal 7 3 7 5 2" xfId="25631" xr:uid="{00000000-0005-0000-0000-000005750000}"/>
    <cellStyle name="Normal 7 3 7 6" xfId="18451" xr:uid="{00000000-0005-0000-0000-000006750000}"/>
    <cellStyle name="Normal 7 3 7 7" xfId="31821" xr:uid="{00000000-0005-0000-0000-000007750000}"/>
    <cellStyle name="Normal 7 3 7 8" xfId="35030" xr:uid="{00000000-0005-0000-0000-000008750000}"/>
    <cellStyle name="Normal 7 3 8" xfId="5720" xr:uid="{00000000-0005-0000-0000-000009750000}"/>
    <cellStyle name="Normal 7 3 8 2" xfId="8487" xr:uid="{00000000-0005-0000-0000-00000A750000}"/>
    <cellStyle name="Normal 7 3 8 2 2" xfId="14976" xr:uid="{00000000-0005-0000-0000-00000B750000}"/>
    <cellStyle name="Normal 7 3 8 2 2 2" xfId="27651" xr:uid="{00000000-0005-0000-0000-00000C750000}"/>
    <cellStyle name="Normal 7 3 8 2 3" xfId="19755" xr:uid="{00000000-0005-0000-0000-00000D750000}"/>
    <cellStyle name="Normal 7 3 8 2 4" xfId="32870" xr:uid="{00000000-0005-0000-0000-00000E750000}"/>
    <cellStyle name="Normal 7 3 8 2 5" xfId="35881" xr:uid="{00000000-0005-0000-0000-00000F750000}"/>
    <cellStyle name="Normal 7 3 8 3" xfId="9411" xr:uid="{00000000-0005-0000-0000-000010750000}"/>
    <cellStyle name="Normal 7 3 8 3 2" xfId="15818" xr:uid="{00000000-0005-0000-0000-000011750000}"/>
    <cellStyle name="Normal 7 3 8 3 2 2" xfId="28459" xr:uid="{00000000-0005-0000-0000-000012750000}"/>
    <cellStyle name="Normal 7 3 8 3 3" xfId="23406" xr:uid="{00000000-0005-0000-0000-000013750000}"/>
    <cellStyle name="Normal 7 3 8 4" xfId="7533" xr:uid="{00000000-0005-0000-0000-000014750000}"/>
    <cellStyle name="Normal 7 3 8 4 2" xfId="14046" xr:uid="{00000000-0005-0000-0000-000015750000}"/>
    <cellStyle name="Normal 7 3 8 4 2 2" xfId="26776" xr:uid="{00000000-0005-0000-0000-000016750000}"/>
    <cellStyle name="Normal 7 3 8 4 3" xfId="22260" xr:uid="{00000000-0005-0000-0000-000017750000}"/>
    <cellStyle name="Normal 7 3 8 5" xfId="12886" xr:uid="{00000000-0005-0000-0000-000018750000}"/>
    <cellStyle name="Normal 7 3 8 5 2" xfId="25632" xr:uid="{00000000-0005-0000-0000-000019750000}"/>
    <cellStyle name="Normal 7 3 8 6" xfId="18452" xr:uid="{00000000-0005-0000-0000-00001A750000}"/>
    <cellStyle name="Normal 7 3 8 7" xfId="31822" xr:uid="{00000000-0005-0000-0000-00001B750000}"/>
    <cellStyle name="Normal 7 3 8 8" xfId="35031" xr:uid="{00000000-0005-0000-0000-00001C750000}"/>
    <cellStyle name="Normal 7 3 9" xfId="5721" xr:uid="{00000000-0005-0000-0000-00001D750000}"/>
    <cellStyle name="Normal 7 3 9 2" xfId="8488" xr:uid="{00000000-0005-0000-0000-00001E750000}"/>
    <cellStyle name="Normal 7 3 9 2 2" xfId="14977" xr:uid="{00000000-0005-0000-0000-00001F750000}"/>
    <cellStyle name="Normal 7 3 9 2 2 2" xfId="27652" xr:uid="{00000000-0005-0000-0000-000020750000}"/>
    <cellStyle name="Normal 7 3 9 2 3" xfId="19756" xr:uid="{00000000-0005-0000-0000-000021750000}"/>
    <cellStyle name="Normal 7 3 9 2 4" xfId="32871" xr:uid="{00000000-0005-0000-0000-000022750000}"/>
    <cellStyle name="Normal 7 3 9 2 5" xfId="35882" xr:uid="{00000000-0005-0000-0000-000023750000}"/>
    <cellStyle name="Normal 7 3 9 3" xfId="9412" xr:uid="{00000000-0005-0000-0000-000024750000}"/>
    <cellStyle name="Normal 7 3 9 3 2" xfId="15819" xr:uid="{00000000-0005-0000-0000-000025750000}"/>
    <cellStyle name="Normal 7 3 9 3 2 2" xfId="28460" xr:uid="{00000000-0005-0000-0000-000026750000}"/>
    <cellStyle name="Normal 7 3 9 3 3" xfId="23407" xr:uid="{00000000-0005-0000-0000-000027750000}"/>
    <cellStyle name="Normal 7 3 9 4" xfId="7534" xr:uid="{00000000-0005-0000-0000-000028750000}"/>
    <cellStyle name="Normal 7 3 9 4 2" xfId="14047" xr:uid="{00000000-0005-0000-0000-000029750000}"/>
    <cellStyle name="Normal 7 3 9 4 2 2" xfId="26777" xr:uid="{00000000-0005-0000-0000-00002A750000}"/>
    <cellStyle name="Normal 7 3 9 4 3" xfId="22261" xr:uid="{00000000-0005-0000-0000-00002B750000}"/>
    <cellStyle name="Normal 7 3 9 5" xfId="12887" xr:uid="{00000000-0005-0000-0000-00002C750000}"/>
    <cellStyle name="Normal 7 3 9 5 2" xfId="25633" xr:uid="{00000000-0005-0000-0000-00002D750000}"/>
    <cellStyle name="Normal 7 3 9 6" xfId="18453" xr:uid="{00000000-0005-0000-0000-00002E750000}"/>
    <cellStyle name="Normal 7 3 9 7" xfId="31823" xr:uid="{00000000-0005-0000-0000-00002F750000}"/>
    <cellStyle name="Normal 7 3 9 8" xfId="35032" xr:uid="{00000000-0005-0000-0000-000030750000}"/>
    <cellStyle name="Normal 7 4" xfId="1055" xr:uid="{00000000-0005-0000-0000-000031750000}"/>
    <cellStyle name="Normal 7 4 10" xfId="5723" xr:uid="{00000000-0005-0000-0000-000032750000}"/>
    <cellStyle name="Normal 7 4 11" xfId="5724" xr:uid="{00000000-0005-0000-0000-000033750000}"/>
    <cellStyle name="Normal 7 4 12" xfId="5725" xr:uid="{00000000-0005-0000-0000-000034750000}"/>
    <cellStyle name="Normal 7 4 13" xfId="5726" xr:uid="{00000000-0005-0000-0000-000035750000}"/>
    <cellStyle name="Normal 7 4 14" xfId="5727" xr:uid="{00000000-0005-0000-0000-000036750000}"/>
    <cellStyle name="Normal 7 4 15" xfId="5728" xr:uid="{00000000-0005-0000-0000-000037750000}"/>
    <cellStyle name="Normal 7 4 16" xfId="5729" xr:uid="{00000000-0005-0000-0000-000038750000}"/>
    <cellStyle name="Normal 7 4 17" xfId="5730" xr:uid="{00000000-0005-0000-0000-000039750000}"/>
    <cellStyle name="Normal 7 4 18" xfId="5731" xr:uid="{00000000-0005-0000-0000-00003A750000}"/>
    <cellStyle name="Normal 7 4 19" xfId="5732" xr:uid="{00000000-0005-0000-0000-00003B750000}"/>
    <cellStyle name="Normal 7 4 2" xfId="2016" xr:uid="{00000000-0005-0000-0000-00003C750000}"/>
    <cellStyle name="Normal 7 4 2 2" xfId="2017" xr:uid="{00000000-0005-0000-0000-00003D750000}"/>
    <cellStyle name="Normal 7 4 2 2 2" xfId="2018" xr:uid="{00000000-0005-0000-0000-00003E750000}"/>
    <cellStyle name="Normal 7 4 2 2 2 2" xfId="16115" xr:uid="{00000000-0005-0000-0000-00003F750000}"/>
    <cellStyle name="Normal 7 4 2 2 2 2 2" xfId="28738" xr:uid="{00000000-0005-0000-0000-000040750000}"/>
    <cellStyle name="Normal 7 4 2 2 2 3" xfId="23697" xr:uid="{00000000-0005-0000-0000-000041750000}"/>
    <cellStyle name="Normal 7 4 2 2 2 4" xfId="10392" xr:uid="{00000000-0005-0000-0000-000042750000}"/>
    <cellStyle name="Normal 7 4 2 2 3" xfId="16156" xr:uid="{00000000-0005-0000-0000-000043750000}"/>
    <cellStyle name="Normal 7 4 2 2 3 2" xfId="28778" xr:uid="{00000000-0005-0000-0000-000044750000}"/>
    <cellStyle name="Normal 7 4 2 2 4" xfId="23733" xr:uid="{00000000-0005-0000-0000-000045750000}"/>
    <cellStyle name="Normal 7 4 2 2 5" xfId="10485" xr:uid="{00000000-0005-0000-0000-000046750000}"/>
    <cellStyle name="Normal 7 4 2 3" xfId="2019" xr:uid="{00000000-0005-0000-0000-000047750000}"/>
    <cellStyle name="Normal 7 4 2 3 2" xfId="16025" xr:uid="{00000000-0005-0000-0000-000048750000}"/>
    <cellStyle name="Normal 7 4 2 3 2 2" xfId="28653" xr:uid="{00000000-0005-0000-0000-000049750000}"/>
    <cellStyle name="Normal 7 4 2 3 3" xfId="23622" xr:uid="{00000000-0005-0000-0000-00004A750000}"/>
    <cellStyle name="Normal 7 4 2 3 4" xfId="10105" xr:uid="{00000000-0005-0000-0000-00004B750000}"/>
    <cellStyle name="Normal 7 4 2 4" xfId="11306" xr:uid="{00000000-0005-0000-0000-00004C750000}"/>
    <cellStyle name="Normal 7 4 2 4 2" xfId="16639" xr:uid="{00000000-0005-0000-0000-00004D750000}"/>
    <cellStyle name="Normal 7 4 2 4 2 2" xfId="29174" xr:uid="{00000000-0005-0000-0000-00004E750000}"/>
    <cellStyle name="Normal 7 4 2 4 3" xfId="24081" xr:uid="{00000000-0005-0000-0000-00004F750000}"/>
    <cellStyle name="Normal 7 4 2 5" xfId="5733" xr:uid="{00000000-0005-0000-0000-000050750000}"/>
    <cellStyle name="Normal 7 4 20" xfId="5722" xr:uid="{00000000-0005-0000-0000-000051750000}"/>
    <cellStyle name="Normal 7 4 20 2" xfId="18853" xr:uid="{00000000-0005-0000-0000-000052750000}"/>
    <cellStyle name="Normal 7 4 21" xfId="11032" xr:uid="{00000000-0005-0000-0000-000053750000}"/>
    <cellStyle name="Normal 7 4 21 2" xfId="16470" xr:uid="{00000000-0005-0000-0000-000054750000}"/>
    <cellStyle name="Normal 7 4 21 2 2" xfId="29010" xr:uid="{00000000-0005-0000-0000-000055750000}"/>
    <cellStyle name="Normal 7 4 21 3" xfId="18454" xr:uid="{00000000-0005-0000-0000-000056750000}"/>
    <cellStyle name="Normal 7 4 21 4" xfId="23921" xr:uid="{00000000-0005-0000-0000-000057750000}"/>
    <cellStyle name="Normal 7 4 22" xfId="2999" xr:uid="{00000000-0005-0000-0000-000058750000}"/>
    <cellStyle name="Normal 7 4 3" xfId="2020" xr:uid="{00000000-0005-0000-0000-000059750000}"/>
    <cellStyle name="Normal 7 4 3 2" xfId="2021" xr:uid="{00000000-0005-0000-0000-00005A750000}"/>
    <cellStyle name="Normal 7 4 3 2 2" xfId="16653" xr:uid="{00000000-0005-0000-0000-00005B750000}"/>
    <cellStyle name="Normal 7 4 3 2 2 2" xfId="29188" xr:uid="{00000000-0005-0000-0000-00005C750000}"/>
    <cellStyle name="Normal 7 4 3 2 3" xfId="24095" xr:uid="{00000000-0005-0000-0000-00005D750000}"/>
    <cellStyle name="Normal 7 4 3 2 4" xfId="11325" xr:uid="{00000000-0005-0000-0000-00005E750000}"/>
    <cellStyle name="Normal 7 4 3 3" xfId="11162" xr:uid="{00000000-0005-0000-0000-00005F750000}"/>
    <cellStyle name="Normal 7 4 3 3 2" xfId="16558" xr:uid="{00000000-0005-0000-0000-000060750000}"/>
    <cellStyle name="Normal 7 4 3 3 2 2" xfId="29097" xr:uid="{00000000-0005-0000-0000-000061750000}"/>
    <cellStyle name="Normal 7 4 3 3 3" xfId="24004" xr:uid="{00000000-0005-0000-0000-000062750000}"/>
    <cellStyle name="Normal 7 4 3 4" xfId="5734" xr:uid="{00000000-0005-0000-0000-000063750000}"/>
    <cellStyle name="Normal 7 4 4" xfId="2022" xr:uid="{00000000-0005-0000-0000-000064750000}"/>
    <cellStyle name="Normal 7 4 4 2" xfId="11337" xr:uid="{00000000-0005-0000-0000-000065750000}"/>
    <cellStyle name="Normal 7 4 4 2 2" xfId="16663" xr:uid="{00000000-0005-0000-0000-000066750000}"/>
    <cellStyle name="Normal 7 4 4 2 2 2" xfId="29198" xr:uid="{00000000-0005-0000-0000-000067750000}"/>
    <cellStyle name="Normal 7 4 4 2 3" xfId="24105" xr:uid="{00000000-0005-0000-0000-000068750000}"/>
    <cellStyle name="Normal 7 4 4 3" xfId="5735" xr:uid="{00000000-0005-0000-0000-000069750000}"/>
    <cellStyle name="Normal 7 4 5" xfId="2015" xr:uid="{00000000-0005-0000-0000-00006A750000}"/>
    <cellStyle name="Normal 7 4 5 2" xfId="5736" xr:uid="{00000000-0005-0000-0000-00006B750000}"/>
    <cellStyle name="Normal 7 4 6" xfId="5737" xr:uid="{00000000-0005-0000-0000-00006C750000}"/>
    <cellStyle name="Normal 7 4 7" xfId="5738" xr:uid="{00000000-0005-0000-0000-00006D750000}"/>
    <cellStyle name="Normal 7 4 8" xfId="5739" xr:uid="{00000000-0005-0000-0000-00006E750000}"/>
    <cellStyle name="Normal 7 4 9" xfId="5740" xr:uid="{00000000-0005-0000-0000-00006F750000}"/>
    <cellStyle name="Normal 7 5" xfId="1288" xr:uid="{00000000-0005-0000-0000-000070750000}"/>
    <cellStyle name="Normal 7 5 2" xfId="2024" xr:uid="{00000000-0005-0000-0000-000071750000}"/>
    <cellStyle name="Normal 7 5 2 2" xfId="2025" xr:uid="{00000000-0005-0000-0000-000072750000}"/>
    <cellStyle name="Normal 7 5 2 2 2" xfId="15988" xr:uid="{00000000-0005-0000-0000-000073750000}"/>
    <cellStyle name="Normal 7 5 2 2 2 2" xfId="28624" xr:uid="{00000000-0005-0000-0000-000074750000}"/>
    <cellStyle name="Normal 7 5 2 2 3" xfId="23595" xr:uid="{00000000-0005-0000-0000-000075750000}"/>
    <cellStyle name="Normal 7 5 2 2 4" xfId="10014" xr:uid="{00000000-0005-0000-0000-000076750000}"/>
    <cellStyle name="Normal 7 5 2 3" xfId="11099" xr:uid="{00000000-0005-0000-0000-000077750000}"/>
    <cellStyle name="Normal 7 5 2 3 2" xfId="16513" xr:uid="{00000000-0005-0000-0000-000078750000}"/>
    <cellStyle name="Normal 7 5 2 3 2 2" xfId="29053" xr:uid="{00000000-0005-0000-0000-000079750000}"/>
    <cellStyle name="Normal 7 5 2 3 3" xfId="23963" xr:uid="{00000000-0005-0000-0000-00007A750000}"/>
    <cellStyle name="Normal 7 5 2 4" xfId="18854" xr:uid="{00000000-0005-0000-0000-00007B750000}"/>
    <cellStyle name="Normal 7 5 2 5" xfId="5741" xr:uid="{00000000-0005-0000-0000-00007C750000}"/>
    <cellStyle name="Normal 7 5 3" xfId="2026" xr:uid="{00000000-0005-0000-0000-00007D750000}"/>
    <cellStyle name="Normal 7 5 3 2" xfId="16586" xr:uid="{00000000-0005-0000-0000-00007E750000}"/>
    <cellStyle name="Normal 7 5 3 2 2" xfId="29125" xr:uid="{00000000-0005-0000-0000-00007F750000}"/>
    <cellStyle name="Normal 7 5 3 3" xfId="18455" xr:uid="{00000000-0005-0000-0000-000080750000}"/>
    <cellStyle name="Normal 7 5 3 4" xfId="24031" xr:uid="{00000000-0005-0000-0000-000081750000}"/>
    <cellStyle name="Normal 7 5 3 5" xfId="11209" xr:uid="{00000000-0005-0000-0000-000082750000}"/>
    <cellStyle name="Normal 7 5 4" xfId="2023" xr:uid="{00000000-0005-0000-0000-000083750000}"/>
    <cellStyle name="Normal 7 5 4 2" xfId="16443" xr:uid="{00000000-0005-0000-0000-000084750000}"/>
    <cellStyle name="Normal 7 5 4 2 2" xfId="28984" xr:uid="{00000000-0005-0000-0000-000085750000}"/>
    <cellStyle name="Normal 7 5 4 3" xfId="23894" xr:uid="{00000000-0005-0000-0000-000086750000}"/>
    <cellStyle name="Normal 7 5 4 4" xfId="10987" xr:uid="{00000000-0005-0000-0000-000087750000}"/>
    <cellStyle name="Normal 7 5 5" xfId="3000" xr:uid="{00000000-0005-0000-0000-000088750000}"/>
    <cellStyle name="Normal 7 6" xfId="2027" xr:uid="{00000000-0005-0000-0000-000089750000}"/>
    <cellStyle name="Normal 7 6 2" xfId="2028" xr:uid="{00000000-0005-0000-0000-00008A750000}"/>
    <cellStyle name="Normal 7 6 2 2" xfId="11249" xr:uid="{00000000-0005-0000-0000-00008B750000}"/>
    <cellStyle name="Normal 7 6 2 2 2" xfId="16606" xr:uid="{00000000-0005-0000-0000-00008C750000}"/>
    <cellStyle name="Normal 7 6 2 2 2 2" xfId="29145" xr:uid="{00000000-0005-0000-0000-00008D750000}"/>
    <cellStyle name="Normal 7 6 2 2 3" xfId="24053" xr:uid="{00000000-0005-0000-0000-00008E750000}"/>
    <cellStyle name="Normal 7 6 2 3" xfId="18855" xr:uid="{00000000-0005-0000-0000-00008F750000}"/>
    <cellStyle name="Normal 7 6 2 4" xfId="5742" xr:uid="{00000000-0005-0000-0000-000090750000}"/>
    <cellStyle name="Normal 7 6 3" xfId="11240" xr:uid="{00000000-0005-0000-0000-000091750000}"/>
    <cellStyle name="Normal 7 6 3 2" xfId="16599" xr:uid="{00000000-0005-0000-0000-000092750000}"/>
    <cellStyle name="Normal 7 6 3 2 2" xfId="29138" xr:uid="{00000000-0005-0000-0000-000093750000}"/>
    <cellStyle name="Normal 7 6 3 3" xfId="18456" xr:uid="{00000000-0005-0000-0000-000094750000}"/>
    <cellStyle name="Normal 7 6 3 4" xfId="24046" xr:uid="{00000000-0005-0000-0000-000095750000}"/>
    <cellStyle name="Normal 7 6 4" xfId="3001" xr:uid="{00000000-0005-0000-0000-000096750000}"/>
    <cellStyle name="Normal 7 6 5" xfId="37412" xr:uid="{00000000-0005-0000-0000-000097750000}"/>
    <cellStyle name="Normal 7 7" xfId="2029" xr:uid="{00000000-0005-0000-0000-000098750000}"/>
    <cellStyle name="Normal 7 7 10" xfId="34337" xr:uid="{00000000-0005-0000-0000-000099750000}"/>
    <cellStyle name="Normal 7 7 11" xfId="2251" xr:uid="{00000000-0005-0000-0000-00009A750000}"/>
    <cellStyle name="Normal 7 7 2" xfId="5743" xr:uid="{00000000-0005-0000-0000-00009B750000}"/>
    <cellStyle name="Normal 7 7 2 2" xfId="10713" xr:uid="{00000000-0005-0000-0000-00009C750000}"/>
    <cellStyle name="Normal 7 7 2 2 2" xfId="16258" xr:uid="{00000000-0005-0000-0000-00009D750000}"/>
    <cellStyle name="Normal 7 7 2 2 2 2" xfId="20469" xr:uid="{00000000-0005-0000-0000-00009E750000}"/>
    <cellStyle name="Normal 7 7 2 2 2 3" xfId="33722" xr:uid="{00000000-0005-0000-0000-00009F750000}"/>
    <cellStyle name="Normal 7 7 2 2 2 4" xfId="36509" xr:uid="{00000000-0005-0000-0000-0000A0750000}"/>
    <cellStyle name="Normal 7 7 2 2 3" xfId="20170" xr:uid="{00000000-0005-0000-0000-0000A1750000}"/>
    <cellStyle name="Normal 7 7 2 2 3 2" xfId="33427" xr:uid="{00000000-0005-0000-0000-0000A2750000}"/>
    <cellStyle name="Normal 7 7 2 2 3 3" xfId="36215" xr:uid="{00000000-0005-0000-0000-0000A3750000}"/>
    <cellStyle name="Normal 7 7 2 2 4" xfId="19882" xr:uid="{00000000-0005-0000-0000-0000A4750000}"/>
    <cellStyle name="Normal 7 7 2 2 5" xfId="33007" xr:uid="{00000000-0005-0000-0000-0000A5750000}"/>
    <cellStyle name="Normal 7 7 2 2 6" xfId="35965" xr:uid="{00000000-0005-0000-0000-0000A6750000}"/>
    <cellStyle name="Normal 7 7 2 3" xfId="20322" xr:uid="{00000000-0005-0000-0000-0000A7750000}"/>
    <cellStyle name="Normal 7 7 2 3 2" xfId="33576" xr:uid="{00000000-0005-0000-0000-0000A8750000}"/>
    <cellStyle name="Normal 7 7 2 3 3" xfId="36363" xr:uid="{00000000-0005-0000-0000-0000A9750000}"/>
    <cellStyle name="Normal 7 7 2 4" xfId="20014" xr:uid="{00000000-0005-0000-0000-0000AA750000}"/>
    <cellStyle name="Normal 7 7 2 4 2" xfId="33278" xr:uid="{00000000-0005-0000-0000-0000AB750000}"/>
    <cellStyle name="Normal 7 7 2 4 3" xfId="36070" xr:uid="{00000000-0005-0000-0000-0000AC750000}"/>
    <cellStyle name="Normal 7 7 2 5" xfId="18759" xr:uid="{00000000-0005-0000-0000-0000AD750000}"/>
    <cellStyle name="Normal 7 7 2 6" xfId="32013" xr:uid="{00000000-0005-0000-0000-0000AE750000}"/>
    <cellStyle name="Normal 7 7 2 7" xfId="35120" xr:uid="{00000000-0005-0000-0000-0000AF750000}"/>
    <cellStyle name="Normal 7 7 3" xfId="7810" xr:uid="{00000000-0005-0000-0000-0000B0750000}"/>
    <cellStyle name="Normal 7 7 3 2" xfId="14305" xr:uid="{00000000-0005-0000-0000-0000B1750000}"/>
    <cellStyle name="Normal 7 7 3 2 2" xfId="20415" xr:uid="{00000000-0005-0000-0000-0000B2750000}"/>
    <cellStyle name="Normal 7 7 3 2 3" xfId="33668" xr:uid="{00000000-0005-0000-0000-0000B3750000}"/>
    <cellStyle name="Normal 7 7 3 2 4" xfId="36455" xr:uid="{00000000-0005-0000-0000-0000B4750000}"/>
    <cellStyle name="Normal 7 7 3 3" xfId="20116" xr:uid="{00000000-0005-0000-0000-0000B5750000}"/>
    <cellStyle name="Normal 7 7 3 3 2" xfId="33373" xr:uid="{00000000-0005-0000-0000-0000B6750000}"/>
    <cellStyle name="Normal 7 7 3 3 3" xfId="36161" xr:uid="{00000000-0005-0000-0000-0000B7750000}"/>
    <cellStyle name="Normal 7 7 3 4" xfId="18457" xr:uid="{00000000-0005-0000-0000-0000B8750000}"/>
    <cellStyle name="Normal 7 7 4" xfId="8657" xr:uid="{00000000-0005-0000-0000-0000B9750000}"/>
    <cellStyle name="Normal 7 7 4 2" xfId="15142" xr:uid="{00000000-0005-0000-0000-0000BA750000}"/>
    <cellStyle name="Normal 7 7 4 2 2" xfId="20268" xr:uid="{00000000-0005-0000-0000-0000BB750000}"/>
    <cellStyle name="Normal 7 7 4 2 3" xfId="33522" xr:uid="{00000000-0005-0000-0000-0000BC750000}"/>
    <cellStyle name="Normal 7 7 4 2 4" xfId="36309" xr:uid="{00000000-0005-0000-0000-0000BD750000}"/>
    <cellStyle name="Normal 7 7 4 3" xfId="19088" xr:uid="{00000000-0005-0000-0000-0000BE750000}"/>
    <cellStyle name="Normal 7 7 4 4" xfId="32210" xr:uid="{00000000-0005-0000-0000-0000BF750000}"/>
    <cellStyle name="Normal 7 7 4 5" xfId="35229" xr:uid="{00000000-0005-0000-0000-0000C0750000}"/>
    <cellStyle name="Normal 7 7 5" xfId="10067" xr:uid="{00000000-0005-0000-0000-0000C1750000}"/>
    <cellStyle name="Normal 7 7 5 2" xfId="16008" xr:uid="{00000000-0005-0000-0000-0000C2750000}"/>
    <cellStyle name="Normal 7 7 5 2 2" xfId="28636" xr:uid="{00000000-0005-0000-0000-0000C3750000}"/>
    <cellStyle name="Normal 7 7 5 3" xfId="18968" xr:uid="{00000000-0005-0000-0000-0000C4750000}"/>
    <cellStyle name="Normal 7 7 5 4" xfId="32149" xr:uid="{00000000-0005-0000-0000-0000C5750000}"/>
    <cellStyle name="Normal 7 7 5 5" xfId="35169" xr:uid="{00000000-0005-0000-0000-0000C6750000}"/>
    <cellStyle name="Normal 7 7 6" xfId="6455" xr:uid="{00000000-0005-0000-0000-0000C7750000}"/>
    <cellStyle name="Normal 7 7 6 2" xfId="13075" xr:uid="{00000000-0005-0000-0000-0000C8750000}"/>
    <cellStyle name="Normal 7 7 6 2 2" xfId="25821" xr:uid="{00000000-0005-0000-0000-0000C9750000}"/>
    <cellStyle name="Normal 7 7 6 3" xfId="19952" xr:uid="{00000000-0005-0000-0000-0000CA750000}"/>
    <cellStyle name="Normal 7 7 6 4" xfId="33148" xr:uid="{00000000-0005-0000-0000-0000CB750000}"/>
    <cellStyle name="Normal 7 7 6 5" xfId="36015" xr:uid="{00000000-0005-0000-0000-0000CC750000}"/>
    <cellStyle name="Normal 7 7 7" xfId="12061" xr:uid="{00000000-0005-0000-0000-0000CD750000}"/>
    <cellStyle name="Normal 7 7 7 2" xfId="24806" xr:uid="{00000000-0005-0000-0000-0000CE750000}"/>
    <cellStyle name="Normal 7 7 8" xfId="17471" xr:uid="{00000000-0005-0000-0000-0000CF750000}"/>
    <cellStyle name="Normal 7 7 9" xfId="30727" xr:uid="{00000000-0005-0000-0000-0000D0750000}"/>
    <cellStyle name="Normal 7 8" xfId="3131" xr:uid="{00000000-0005-0000-0000-0000D1750000}"/>
    <cellStyle name="Normal 7 8 2" xfId="5744" xr:uid="{00000000-0005-0000-0000-0000D2750000}"/>
    <cellStyle name="Normal 7 8 2 2" xfId="10705" xr:uid="{00000000-0005-0000-0000-0000D3750000}"/>
    <cellStyle name="Normal 7 8 2 2 2" xfId="16250" xr:uid="{00000000-0005-0000-0000-0000D4750000}"/>
    <cellStyle name="Normal 7 8 2 2 2 2" xfId="20461" xr:uid="{00000000-0005-0000-0000-0000D5750000}"/>
    <cellStyle name="Normal 7 8 2 2 2 3" xfId="33714" xr:uid="{00000000-0005-0000-0000-0000D6750000}"/>
    <cellStyle name="Normal 7 8 2 2 2 4" xfId="36501" xr:uid="{00000000-0005-0000-0000-0000D7750000}"/>
    <cellStyle name="Normal 7 8 2 2 3" xfId="20162" xr:uid="{00000000-0005-0000-0000-0000D8750000}"/>
    <cellStyle name="Normal 7 8 2 2 3 2" xfId="33419" xr:uid="{00000000-0005-0000-0000-0000D9750000}"/>
    <cellStyle name="Normal 7 8 2 2 3 3" xfId="36207" xr:uid="{00000000-0005-0000-0000-0000DA750000}"/>
    <cellStyle name="Normal 7 8 2 2 4" xfId="19875" xr:uid="{00000000-0005-0000-0000-0000DB750000}"/>
    <cellStyle name="Normal 7 8 2 2 5" xfId="33000" xr:uid="{00000000-0005-0000-0000-0000DC750000}"/>
    <cellStyle name="Normal 7 8 2 2 6" xfId="35958" xr:uid="{00000000-0005-0000-0000-0000DD750000}"/>
    <cellStyle name="Normal 7 8 2 3" xfId="20314" xr:uid="{00000000-0005-0000-0000-0000DE750000}"/>
    <cellStyle name="Normal 7 8 2 3 2" xfId="33568" xr:uid="{00000000-0005-0000-0000-0000DF750000}"/>
    <cellStyle name="Normal 7 8 2 3 3" xfId="36355" xr:uid="{00000000-0005-0000-0000-0000E0750000}"/>
    <cellStyle name="Normal 7 8 2 4" xfId="20006" xr:uid="{00000000-0005-0000-0000-0000E1750000}"/>
    <cellStyle name="Normal 7 8 2 4 2" xfId="33270" xr:uid="{00000000-0005-0000-0000-0000E2750000}"/>
    <cellStyle name="Normal 7 8 2 4 3" xfId="36062" xr:uid="{00000000-0005-0000-0000-0000E3750000}"/>
    <cellStyle name="Normal 7 8 2 5" xfId="18746" xr:uid="{00000000-0005-0000-0000-0000E4750000}"/>
    <cellStyle name="Normal 7 8 2 6" xfId="32006" xr:uid="{00000000-0005-0000-0000-0000E5750000}"/>
    <cellStyle name="Normal 7 8 2 7" xfId="35112" xr:uid="{00000000-0005-0000-0000-0000E6750000}"/>
    <cellStyle name="Normal 7 8 3" xfId="10045" xr:uid="{00000000-0005-0000-0000-0000E7750000}"/>
    <cellStyle name="Normal 7 8 3 2" xfId="15999" xr:uid="{00000000-0005-0000-0000-0000E8750000}"/>
    <cellStyle name="Normal 7 8 3 2 2" xfId="20407" xr:uid="{00000000-0005-0000-0000-0000E9750000}"/>
    <cellStyle name="Normal 7 8 3 2 3" xfId="33660" xr:uid="{00000000-0005-0000-0000-0000EA750000}"/>
    <cellStyle name="Normal 7 8 3 2 4" xfId="36447" xr:uid="{00000000-0005-0000-0000-0000EB750000}"/>
    <cellStyle name="Normal 7 8 3 3" xfId="20108" xr:uid="{00000000-0005-0000-0000-0000EC750000}"/>
    <cellStyle name="Normal 7 8 3 3 2" xfId="33365" xr:uid="{00000000-0005-0000-0000-0000ED750000}"/>
    <cellStyle name="Normal 7 8 3 3 3" xfId="36153" xr:uid="{00000000-0005-0000-0000-0000EE750000}"/>
    <cellStyle name="Normal 7 8 3 4" xfId="18458" xr:uid="{00000000-0005-0000-0000-0000EF750000}"/>
    <cellStyle name="Normal 7 8 4" xfId="19080" xr:uid="{00000000-0005-0000-0000-0000F0750000}"/>
    <cellStyle name="Normal 7 8 4 2" xfId="20260" xr:uid="{00000000-0005-0000-0000-0000F1750000}"/>
    <cellStyle name="Normal 7 8 4 2 2" xfId="33514" xr:uid="{00000000-0005-0000-0000-0000F2750000}"/>
    <cellStyle name="Normal 7 8 4 2 3" xfId="36301" xr:uid="{00000000-0005-0000-0000-0000F3750000}"/>
    <cellStyle name="Normal 7 8 4 3" xfId="32202" xr:uid="{00000000-0005-0000-0000-0000F4750000}"/>
    <cellStyle name="Normal 7 8 4 4" xfId="35221" xr:uid="{00000000-0005-0000-0000-0000F5750000}"/>
    <cellStyle name="Normal 7 8 5" xfId="18960" xr:uid="{00000000-0005-0000-0000-0000F6750000}"/>
    <cellStyle name="Normal 7 8 5 2" xfId="32141" xr:uid="{00000000-0005-0000-0000-0000F7750000}"/>
    <cellStyle name="Normal 7 8 5 3" xfId="35161" xr:uid="{00000000-0005-0000-0000-0000F8750000}"/>
    <cellStyle name="Normal 7 8 6" xfId="19944" xr:uid="{00000000-0005-0000-0000-0000F9750000}"/>
    <cellStyle name="Normal 7 8 6 2" xfId="33140" xr:uid="{00000000-0005-0000-0000-0000FA750000}"/>
    <cellStyle name="Normal 7 8 6 3" xfId="36007" xr:uid="{00000000-0005-0000-0000-0000FB750000}"/>
    <cellStyle name="Normal 7 8 7" xfId="17462" xr:uid="{00000000-0005-0000-0000-0000FC750000}"/>
    <cellStyle name="Normal 7 8 8" xfId="30716" xr:uid="{00000000-0005-0000-0000-0000FD750000}"/>
    <cellStyle name="Normal 7 8 9" xfId="34329" xr:uid="{00000000-0005-0000-0000-0000FE750000}"/>
    <cellStyle name="Normal 7 9" xfId="3140" xr:uid="{00000000-0005-0000-0000-0000FF750000}"/>
    <cellStyle name="Normal 7 9 2" xfId="5745" xr:uid="{00000000-0005-0000-0000-000000760000}"/>
    <cellStyle name="Normal 7 9 3" xfId="7832" xr:uid="{00000000-0005-0000-0000-000001760000}"/>
    <cellStyle name="Normal 7 9 3 2" xfId="14327" xr:uid="{00000000-0005-0000-0000-000002760000}"/>
    <cellStyle name="Normal 7 9 3 2 2" xfId="27027" xr:uid="{00000000-0005-0000-0000-000003760000}"/>
    <cellStyle name="Normal 7 9 3 3" xfId="22519" xr:uid="{00000000-0005-0000-0000-000004760000}"/>
    <cellStyle name="Normal 7 9 4" xfId="8754" xr:uid="{00000000-0005-0000-0000-000005760000}"/>
    <cellStyle name="Normal 7 9 4 2" xfId="15169" xr:uid="{00000000-0005-0000-0000-000006760000}"/>
    <cellStyle name="Normal 7 9 4 2 2" xfId="27831" xr:uid="{00000000-0005-0000-0000-000007760000}"/>
    <cellStyle name="Normal 7 9 4 3" xfId="22808" xr:uid="{00000000-0005-0000-0000-000008760000}"/>
    <cellStyle name="Normal 7 9 5" xfId="6611" xr:uid="{00000000-0005-0000-0000-000009760000}"/>
    <cellStyle name="Normal 7 9 5 2" xfId="13199" xr:uid="{00000000-0005-0000-0000-00000A760000}"/>
    <cellStyle name="Normal 7 9 5 2 2" xfId="25943" xr:uid="{00000000-0005-0000-0000-00000B760000}"/>
    <cellStyle name="Normal 7 9 5 3" xfId="21352" xr:uid="{00000000-0005-0000-0000-00000C760000}"/>
    <cellStyle name="Normal 7 9 6" xfId="12131" xr:uid="{00000000-0005-0000-0000-00000D760000}"/>
    <cellStyle name="Normal 7 9 6 2" xfId="24876" xr:uid="{00000000-0005-0000-0000-00000E760000}"/>
    <cellStyle name="Normal 7 9 7" xfId="21008" xr:uid="{00000000-0005-0000-0000-00000F760000}"/>
    <cellStyle name="Normal 70" xfId="612" xr:uid="{00000000-0005-0000-0000-000010760000}"/>
    <cellStyle name="Normal 70 2" xfId="10226" xr:uid="{00000000-0005-0000-0000-000011760000}"/>
    <cellStyle name="Normal 70 3" xfId="3002" xr:uid="{00000000-0005-0000-0000-000012760000}"/>
    <cellStyle name="Normal 70 4" xfId="37704" xr:uid="{00000000-0005-0000-0000-000013760000}"/>
    <cellStyle name="Normal 71" xfId="614" xr:uid="{00000000-0005-0000-0000-000014760000}"/>
    <cellStyle name="Normal 71 2" xfId="11134" xr:uid="{00000000-0005-0000-0000-000015760000}"/>
    <cellStyle name="Normal 71 2 2" xfId="16537" xr:uid="{00000000-0005-0000-0000-000016760000}"/>
    <cellStyle name="Normal 71 2 2 2" xfId="29076" xr:uid="{00000000-0005-0000-0000-000017760000}"/>
    <cellStyle name="Normal 71 2 3" xfId="23984" xr:uid="{00000000-0005-0000-0000-000018760000}"/>
    <cellStyle name="Normal 71 3" xfId="3003" xr:uid="{00000000-0005-0000-0000-000019760000}"/>
    <cellStyle name="Normal 71 4" xfId="37706" xr:uid="{00000000-0005-0000-0000-00001A760000}"/>
    <cellStyle name="Normal 72" xfId="615" xr:uid="{00000000-0005-0000-0000-00001B760000}"/>
    <cellStyle name="Normal 72 2" xfId="3004" xr:uid="{00000000-0005-0000-0000-00001C760000}"/>
    <cellStyle name="Normal 72 3" xfId="37707" xr:uid="{00000000-0005-0000-0000-00001D760000}"/>
    <cellStyle name="Normal 73" xfId="616" xr:uid="{00000000-0005-0000-0000-00001E760000}"/>
    <cellStyle name="Normal 73 2" xfId="3005" xr:uid="{00000000-0005-0000-0000-00001F760000}"/>
    <cellStyle name="Normal 73 3" xfId="37708" xr:uid="{00000000-0005-0000-0000-000020760000}"/>
    <cellStyle name="Normal 74" xfId="617" xr:uid="{00000000-0005-0000-0000-000021760000}"/>
    <cellStyle name="Normal 74 2" xfId="3006" xr:uid="{00000000-0005-0000-0000-000022760000}"/>
    <cellStyle name="Normal 74 3" xfId="37709" xr:uid="{00000000-0005-0000-0000-000023760000}"/>
    <cellStyle name="Normal 75" xfId="618" xr:uid="{00000000-0005-0000-0000-000024760000}"/>
    <cellStyle name="Normal 75 2" xfId="3007" xr:uid="{00000000-0005-0000-0000-000025760000}"/>
    <cellStyle name="Normal 75 3" xfId="37710" xr:uid="{00000000-0005-0000-0000-000026760000}"/>
    <cellStyle name="Normal 76" xfId="619" xr:uid="{00000000-0005-0000-0000-000027760000}"/>
    <cellStyle name="Normal 76 2" xfId="3008" xr:uid="{00000000-0005-0000-0000-000028760000}"/>
    <cellStyle name="Normal 76 3" xfId="37711" xr:uid="{00000000-0005-0000-0000-000029760000}"/>
    <cellStyle name="Normal 77" xfId="620" xr:uid="{00000000-0005-0000-0000-00002A760000}"/>
    <cellStyle name="Normal 77 2" xfId="3009" xr:uid="{00000000-0005-0000-0000-00002B760000}"/>
    <cellStyle name="Normal 77 3" xfId="37712" xr:uid="{00000000-0005-0000-0000-00002C760000}"/>
    <cellStyle name="Normal 78" xfId="386" xr:uid="{00000000-0005-0000-0000-00002D760000}"/>
    <cellStyle name="Normal 78 2" xfId="3010" xr:uid="{00000000-0005-0000-0000-00002E760000}"/>
    <cellStyle name="Normal 79" xfId="621" xr:uid="{00000000-0005-0000-0000-00002F760000}"/>
    <cellStyle name="Normal 79 2" xfId="3011" xr:uid="{00000000-0005-0000-0000-000030760000}"/>
    <cellStyle name="Normal 79 3" xfId="37713" xr:uid="{00000000-0005-0000-0000-000031760000}"/>
    <cellStyle name="Normal 79 4" xfId="37994" xr:uid="{00000000-0005-0000-0000-000032760000}"/>
    <cellStyle name="Normal 8" xfId="6" xr:uid="{00000000-0005-0000-0000-000033760000}"/>
    <cellStyle name="Normal 8 10" xfId="5746" xr:uid="{00000000-0005-0000-0000-000034760000}"/>
    <cellStyle name="Normal 8 11" xfId="5747" xr:uid="{00000000-0005-0000-0000-000035760000}"/>
    <cellStyle name="Normal 8 12" xfId="5748" xr:uid="{00000000-0005-0000-0000-000036760000}"/>
    <cellStyle name="Normal 8 13" xfId="5749" xr:uid="{00000000-0005-0000-0000-000037760000}"/>
    <cellStyle name="Normal 8 14" xfId="5750" xr:uid="{00000000-0005-0000-0000-000038760000}"/>
    <cellStyle name="Normal 8 14 2" xfId="8489" xr:uid="{00000000-0005-0000-0000-000039760000}"/>
    <cellStyle name="Normal 8 14 2 2" xfId="14978" xr:uid="{00000000-0005-0000-0000-00003A760000}"/>
    <cellStyle name="Normal 8 14 2 2 2" xfId="27653" xr:uid="{00000000-0005-0000-0000-00003B760000}"/>
    <cellStyle name="Normal 8 14 2 3" xfId="19758" xr:uid="{00000000-0005-0000-0000-00003C760000}"/>
    <cellStyle name="Normal 8 14 2 4" xfId="32872" xr:uid="{00000000-0005-0000-0000-00003D760000}"/>
    <cellStyle name="Normal 8 14 2 5" xfId="35883" xr:uid="{00000000-0005-0000-0000-00003E760000}"/>
    <cellStyle name="Normal 8 14 3" xfId="9413" xr:uid="{00000000-0005-0000-0000-00003F760000}"/>
    <cellStyle name="Normal 8 14 3 2" xfId="15820" xr:uid="{00000000-0005-0000-0000-000040760000}"/>
    <cellStyle name="Normal 8 14 3 2 2" xfId="28461" xr:uid="{00000000-0005-0000-0000-000041760000}"/>
    <cellStyle name="Normal 8 14 3 3" xfId="23408" xr:uid="{00000000-0005-0000-0000-000042760000}"/>
    <cellStyle name="Normal 8 14 4" xfId="7535" xr:uid="{00000000-0005-0000-0000-000043760000}"/>
    <cellStyle name="Normal 8 14 4 2" xfId="14048" xr:uid="{00000000-0005-0000-0000-000044760000}"/>
    <cellStyle name="Normal 8 14 4 2 2" xfId="26778" xr:uid="{00000000-0005-0000-0000-000045760000}"/>
    <cellStyle name="Normal 8 14 4 3" xfId="22262" xr:uid="{00000000-0005-0000-0000-000046760000}"/>
    <cellStyle name="Normal 8 14 5" xfId="12888" xr:uid="{00000000-0005-0000-0000-000047760000}"/>
    <cellStyle name="Normal 8 14 5 2" xfId="25634" xr:uid="{00000000-0005-0000-0000-000048760000}"/>
    <cellStyle name="Normal 8 14 6" xfId="18459" xr:uid="{00000000-0005-0000-0000-000049760000}"/>
    <cellStyle name="Normal 8 14 7" xfId="31824" xr:uid="{00000000-0005-0000-0000-00004A760000}"/>
    <cellStyle name="Normal 8 14 8" xfId="35033" xr:uid="{00000000-0005-0000-0000-00004B760000}"/>
    <cellStyle name="Normal 8 15" xfId="5751" xr:uid="{00000000-0005-0000-0000-00004C760000}"/>
    <cellStyle name="Normal 8 15 2" xfId="8490" xr:uid="{00000000-0005-0000-0000-00004D760000}"/>
    <cellStyle name="Normal 8 15 2 2" xfId="14979" xr:uid="{00000000-0005-0000-0000-00004E760000}"/>
    <cellStyle name="Normal 8 15 2 2 2" xfId="27654" xr:uid="{00000000-0005-0000-0000-00004F760000}"/>
    <cellStyle name="Normal 8 15 2 3" xfId="19759" xr:uid="{00000000-0005-0000-0000-000050760000}"/>
    <cellStyle name="Normal 8 15 2 4" xfId="32873" xr:uid="{00000000-0005-0000-0000-000051760000}"/>
    <cellStyle name="Normal 8 15 2 5" xfId="35884" xr:uid="{00000000-0005-0000-0000-000052760000}"/>
    <cellStyle name="Normal 8 15 3" xfId="9414" xr:uid="{00000000-0005-0000-0000-000053760000}"/>
    <cellStyle name="Normal 8 15 3 2" xfId="15821" xr:uid="{00000000-0005-0000-0000-000054760000}"/>
    <cellStyle name="Normal 8 15 3 2 2" xfId="28462" xr:uid="{00000000-0005-0000-0000-000055760000}"/>
    <cellStyle name="Normal 8 15 3 3" xfId="23409" xr:uid="{00000000-0005-0000-0000-000056760000}"/>
    <cellStyle name="Normal 8 15 4" xfId="7536" xr:uid="{00000000-0005-0000-0000-000057760000}"/>
    <cellStyle name="Normal 8 15 4 2" xfId="14049" xr:uid="{00000000-0005-0000-0000-000058760000}"/>
    <cellStyle name="Normal 8 15 4 2 2" xfId="26779" xr:uid="{00000000-0005-0000-0000-000059760000}"/>
    <cellStyle name="Normal 8 15 4 3" xfId="22263" xr:uid="{00000000-0005-0000-0000-00005A760000}"/>
    <cellStyle name="Normal 8 15 5" xfId="12889" xr:uid="{00000000-0005-0000-0000-00005B760000}"/>
    <cellStyle name="Normal 8 15 5 2" xfId="25635" xr:uid="{00000000-0005-0000-0000-00005C760000}"/>
    <cellStyle name="Normal 8 15 6" xfId="18460" xr:uid="{00000000-0005-0000-0000-00005D760000}"/>
    <cellStyle name="Normal 8 15 7" xfId="31825" xr:uid="{00000000-0005-0000-0000-00005E760000}"/>
    <cellStyle name="Normal 8 15 8" xfId="35034" xr:uid="{00000000-0005-0000-0000-00005F760000}"/>
    <cellStyle name="Normal 8 16" xfId="5752" xr:uid="{00000000-0005-0000-0000-000060760000}"/>
    <cellStyle name="Normal 8 16 2" xfId="8491" xr:uid="{00000000-0005-0000-0000-000061760000}"/>
    <cellStyle name="Normal 8 16 2 2" xfId="14980" xr:uid="{00000000-0005-0000-0000-000062760000}"/>
    <cellStyle name="Normal 8 16 2 2 2" xfId="27655" xr:uid="{00000000-0005-0000-0000-000063760000}"/>
    <cellStyle name="Normal 8 16 2 3" xfId="19760" xr:uid="{00000000-0005-0000-0000-000064760000}"/>
    <cellStyle name="Normal 8 16 2 4" xfId="32874" xr:uid="{00000000-0005-0000-0000-000065760000}"/>
    <cellStyle name="Normal 8 16 2 5" xfId="35885" xr:uid="{00000000-0005-0000-0000-000066760000}"/>
    <cellStyle name="Normal 8 16 3" xfId="9415" xr:uid="{00000000-0005-0000-0000-000067760000}"/>
    <cellStyle name="Normal 8 16 3 2" xfId="15822" xr:uid="{00000000-0005-0000-0000-000068760000}"/>
    <cellStyle name="Normal 8 16 3 2 2" xfId="28463" xr:uid="{00000000-0005-0000-0000-000069760000}"/>
    <cellStyle name="Normal 8 16 3 3" xfId="23410" xr:uid="{00000000-0005-0000-0000-00006A760000}"/>
    <cellStyle name="Normal 8 16 4" xfId="7537" xr:uid="{00000000-0005-0000-0000-00006B760000}"/>
    <cellStyle name="Normal 8 16 4 2" xfId="14050" xr:uid="{00000000-0005-0000-0000-00006C760000}"/>
    <cellStyle name="Normal 8 16 4 2 2" xfId="26780" xr:uid="{00000000-0005-0000-0000-00006D760000}"/>
    <cellStyle name="Normal 8 16 4 3" xfId="22264" xr:uid="{00000000-0005-0000-0000-00006E760000}"/>
    <cellStyle name="Normal 8 16 5" xfId="12890" xr:uid="{00000000-0005-0000-0000-00006F760000}"/>
    <cellStyle name="Normal 8 16 5 2" xfId="25636" xr:uid="{00000000-0005-0000-0000-000070760000}"/>
    <cellStyle name="Normal 8 16 6" xfId="18461" xr:uid="{00000000-0005-0000-0000-000071760000}"/>
    <cellStyle name="Normal 8 16 7" xfId="31826" xr:uid="{00000000-0005-0000-0000-000072760000}"/>
    <cellStyle name="Normal 8 16 8" xfId="35035" xr:uid="{00000000-0005-0000-0000-000073760000}"/>
    <cellStyle name="Normal 8 17" xfId="5753" xr:uid="{00000000-0005-0000-0000-000074760000}"/>
    <cellStyle name="Normal 8 17 2" xfId="8492" xr:uid="{00000000-0005-0000-0000-000075760000}"/>
    <cellStyle name="Normal 8 17 2 2" xfId="14981" xr:uid="{00000000-0005-0000-0000-000076760000}"/>
    <cellStyle name="Normal 8 17 2 2 2" xfId="27656" xr:uid="{00000000-0005-0000-0000-000077760000}"/>
    <cellStyle name="Normal 8 17 2 3" xfId="19761" xr:uid="{00000000-0005-0000-0000-000078760000}"/>
    <cellStyle name="Normal 8 17 2 4" xfId="32875" xr:uid="{00000000-0005-0000-0000-000079760000}"/>
    <cellStyle name="Normal 8 17 2 5" xfId="35886" xr:uid="{00000000-0005-0000-0000-00007A760000}"/>
    <cellStyle name="Normal 8 17 3" xfId="9416" xr:uid="{00000000-0005-0000-0000-00007B760000}"/>
    <cellStyle name="Normal 8 17 3 2" xfId="15823" xr:uid="{00000000-0005-0000-0000-00007C760000}"/>
    <cellStyle name="Normal 8 17 3 2 2" xfId="28464" xr:uid="{00000000-0005-0000-0000-00007D760000}"/>
    <cellStyle name="Normal 8 17 3 3" xfId="23411" xr:uid="{00000000-0005-0000-0000-00007E760000}"/>
    <cellStyle name="Normal 8 17 4" xfId="7538" xr:uid="{00000000-0005-0000-0000-00007F760000}"/>
    <cellStyle name="Normal 8 17 4 2" xfId="14051" xr:uid="{00000000-0005-0000-0000-000080760000}"/>
    <cellStyle name="Normal 8 17 4 2 2" xfId="26781" xr:uid="{00000000-0005-0000-0000-000081760000}"/>
    <cellStyle name="Normal 8 17 4 3" xfId="22265" xr:uid="{00000000-0005-0000-0000-000082760000}"/>
    <cellStyle name="Normal 8 17 5" xfId="12891" xr:uid="{00000000-0005-0000-0000-000083760000}"/>
    <cellStyle name="Normal 8 17 5 2" xfId="25637" xr:uid="{00000000-0005-0000-0000-000084760000}"/>
    <cellStyle name="Normal 8 17 6" xfId="18462" xr:uid="{00000000-0005-0000-0000-000085760000}"/>
    <cellStyle name="Normal 8 17 7" xfId="31827" xr:uid="{00000000-0005-0000-0000-000086760000}"/>
    <cellStyle name="Normal 8 17 8" xfId="35036" xr:uid="{00000000-0005-0000-0000-000087760000}"/>
    <cellStyle name="Normal 8 18" xfId="5754" xr:uid="{00000000-0005-0000-0000-000088760000}"/>
    <cellStyle name="Normal 8 18 2" xfId="8493" xr:uid="{00000000-0005-0000-0000-000089760000}"/>
    <cellStyle name="Normal 8 18 2 2" xfId="14982" xr:uid="{00000000-0005-0000-0000-00008A760000}"/>
    <cellStyle name="Normal 8 18 2 2 2" xfId="27657" xr:uid="{00000000-0005-0000-0000-00008B760000}"/>
    <cellStyle name="Normal 8 18 2 3" xfId="19762" xr:uid="{00000000-0005-0000-0000-00008C760000}"/>
    <cellStyle name="Normal 8 18 2 4" xfId="32876" xr:uid="{00000000-0005-0000-0000-00008D760000}"/>
    <cellStyle name="Normal 8 18 2 5" xfId="35887" xr:uid="{00000000-0005-0000-0000-00008E760000}"/>
    <cellStyle name="Normal 8 18 3" xfId="9417" xr:uid="{00000000-0005-0000-0000-00008F760000}"/>
    <cellStyle name="Normal 8 18 3 2" xfId="15824" xr:uid="{00000000-0005-0000-0000-000090760000}"/>
    <cellStyle name="Normal 8 18 3 2 2" xfId="28465" xr:uid="{00000000-0005-0000-0000-000091760000}"/>
    <cellStyle name="Normal 8 18 3 3" xfId="23412" xr:uid="{00000000-0005-0000-0000-000092760000}"/>
    <cellStyle name="Normal 8 18 4" xfId="7539" xr:uid="{00000000-0005-0000-0000-000093760000}"/>
    <cellStyle name="Normal 8 18 4 2" xfId="14052" xr:uid="{00000000-0005-0000-0000-000094760000}"/>
    <cellStyle name="Normal 8 18 4 2 2" xfId="26782" xr:uid="{00000000-0005-0000-0000-000095760000}"/>
    <cellStyle name="Normal 8 18 4 3" xfId="22266" xr:uid="{00000000-0005-0000-0000-000096760000}"/>
    <cellStyle name="Normal 8 18 5" xfId="12892" xr:uid="{00000000-0005-0000-0000-000097760000}"/>
    <cellStyle name="Normal 8 18 5 2" xfId="25638" xr:uid="{00000000-0005-0000-0000-000098760000}"/>
    <cellStyle name="Normal 8 18 6" xfId="18463" xr:uid="{00000000-0005-0000-0000-000099760000}"/>
    <cellStyle name="Normal 8 18 7" xfId="31828" xr:uid="{00000000-0005-0000-0000-00009A760000}"/>
    <cellStyle name="Normal 8 18 8" xfId="35037" xr:uid="{00000000-0005-0000-0000-00009B760000}"/>
    <cellStyle name="Normal 8 19" xfId="5755" xr:uid="{00000000-0005-0000-0000-00009C760000}"/>
    <cellStyle name="Normal 8 19 2" xfId="8494" xr:uid="{00000000-0005-0000-0000-00009D760000}"/>
    <cellStyle name="Normal 8 19 2 2" xfId="14983" xr:uid="{00000000-0005-0000-0000-00009E760000}"/>
    <cellStyle name="Normal 8 19 2 2 2" xfId="27658" xr:uid="{00000000-0005-0000-0000-00009F760000}"/>
    <cellStyle name="Normal 8 19 2 3" xfId="19763" xr:uid="{00000000-0005-0000-0000-0000A0760000}"/>
    <cellStyle name="Normal 8 19 2 4" xfId="32877" xr:uid="{00000000-0005-0000-0000-0000A1760000}"/>
    <cellStyle name="Normal 8 19 2 5" xfId="35888" xr:uid="{00000000-0005-0000-0000-0000A2760000}"/>
    <cellStyle name="Normal 8 19 3" xfId="9418" xr:uid="{00000000-0005-0000-0000-0000A3760000}"/>
    <cellStyle name="Normal 8 19 3 2" xfId="15825" xr:uid="{00000000-0005-0000-0000-0000A4760000}"/>
    <cellStyle name="Normal 8 19 3 2 2" xfId="28466" xr:uid="{00000000-0005-0000-0000-0000A5760000}"/>
    <cellStyle name="Normal 8 19 3 3" xfId="23413" xr:uid="{00000000-0005-0000-0000-0000A6760000}"/>
    <cellStyle name="Normal 8 19 4" xfId="7540" xr:uid="{00000000-0005-0000-0000-0000A7760000}"/>
    <cellStyle name="Normal 8 19 4 2" xfId="14053" xr:uid="{00000000-0005-0000-0000-0000A8760000}"/>
    <cellStyle name="Normal 8 19 4 2 2" xfId="26783" xr:uid="{00000000-0005-0000-0000-0000A9760000}"/>
    <cellStyle name="Normal 8 19 4 3" xfId="22267" xr:uid="{00000000-0005-0000-0000-0000AA760000}"/>
    <cellStyle name="Normal 8 19 5" xfId="12893" xr:uid="{00000000-0005-0000-0000-0000AB760000}"/>
    <cellStyle name="Normal 8 19 5 2" xfId="25639" xr:uid="{00000000-0005-0000-0000-0000AC760000}"/>
    <cellStyle name="Normal 8 19 6" xfId="18464" xr:uid="{00000000-0005-0000-0000-0000AD760000}"/>
    <cellStyle name="Normal 8 19 7" xfId="31829" xr:uid="{00000000-0005-0000-0000-0000AE760000}"/>
    <cellStyle name="Normal 8 19 8" xfId="35038" xr:uid="{00000000-0005-0000-0000-0000AF760000}"/>
    <cellStyle name="Normal 8 2" xfId="350" xr:uid="{00000000-0005-0000-0000-0000B0760000}"/>
    <cellStyle name="Normal 8 2 2" xfId="834" xr:uid="{00000000-0005-0000-0000-0000B1760000}"/>
    <cellStyle name="Normal 8 2 2 2" xfId="6295" xr:uid="{00000000-0005-0000-0000-0000B2760000}"/>
    <cellStyle name="Normal 8 2 2 3" xfId="10597" xr:uid="{00000000-0005-0000-0000-0000B3760000}"/>
    <cellStyle name="Normal 8 2 2 4" xfId="10496" xr:uid="{00000000-0005-0000-0000-0000B4760000}"/>
    <cellStyle name="Normal 8 2 2 5" xfId="3170" xr:uid="{00000000-0005-0000-0000-0000B5760000}"/>
    <cellStyle name="Normal 8 2 3" xfId="2031" xr:uid="{00000000-0005-0000-0000-0000B6760000}"/>
    <cellStyle name="Normal 8 2 3 2" xfId="6155" xr:uid="{00000000-0005-0000-0000-0000B7760000}"/>
    <cellStyle name="Normal 8 2 3 3" xfId="10060" xr:uid="{00000000-0005-0000-0000-0000B8760000}"/>
    <cellStyle name="Normal 8 2 3 4" xfId="5756" xr:uid="{00000000-0005-0000-0000-0000B9760000}"/>
    <cellStyle name="Normal 8 2 4" xfId="9800" xr:uid="{00000000-0005-0000-0000-0000BA760000}"/>
    <cellStyle name="Normal 8 2 5" xfId="10259" xr:uid="{00000000-0005-0000-0000-0000BB760000}"/>
    <cellStyle name="Normal 8 2 5 2" xfId="18465" xr:uid="{00000000-0005-0000-0000-0000BC760000}"/>
    <cellStyle name="Normal 8 2 6" xfId="3012" xr:uid="{00000000-0005-0000-0000-0000BD760000}"/>
    <cellStyle name="Normal 8 20" xfId="5757" xr:uid="{00000000-0005-0000-0000-0000BE760000}"/>
    <cellStyle name="Normal 8 20 2" xfId="8495" xr:uid="{00000000-0005-0000-0000-0000BF760000}"/>
    <cellStyle name="Normal 8 20 2 2" xfId="14984" xr:uid="{00000000-0005-0000-0000-0000C0760000}"/>
    <cellStyle name="Normal 8 20 2 2 2" xfId="27659" xr:uid="{00000000-0005-0000-0000-0000C1760000}"/>
    <cellStyle name="Normal 8 20 2 3" xfId="19764" xr:uid="{00000000-0005-0000-0000-0000C2760000}"/>
    <cellStyle name="Normal 8 20 2 4" xfId="32878" xr:uid="{00000000-0005-0000-0000-0000C3760000}"/>
    <cellStyle name="Normal 8 20 2 5" xfId="35889" xr:uid="{00000000-0005-0000-0000-0000C4760000}"/>
    <cellStyle name="Normal 8 20 3" xfId="9419" xr:uid="{00000000-0005-0000-0000-0000C5760000}"/>
    <cellStyle name="Normal 8 20 3 2" xfId="15826" xr:uid="{00000000-0005-0000-0000-0000C6760000}"/>
    <cellStyle name="Normal 8 20 3 2 2" xfId="28467" xr:uid="{00000000-0005-0000-0000-0000C7760000}"/>
    <cellStyle name="Normal 8 20 3 3" xfId="23414" xr:uid="{00000000-0005-0000-0000-0000C8760000}"/>
    <cellStyle name="Normal 8 20 4" xfId="7541" xr:uid="{00000000-0005-0000-0000-0000C9760000}"/>
    <cellStyle name="Normal 8 20 4 2" xfId="14054" xr:uid="{00000000-0005-0000-0000-0000CA760000}"/>
    <cellStyle name="Normal 8 20 4 2 2" xfId="26784" xr:uid="{00000000-0005-0000-0000-0000CB760000}"/>
    <cellStyle name="Normal 8 20 4 3" xfId="22268" xr:uid="{00000000-0005-0000-0000-0000CC760000}"/>
    <cellStyle name="Normal 8 20 5" xfId="12894" xr:uid="{00000000-0005-0000-0000-0000CD760000}"/>
    <cellStyle name="Normal 8 20 5 2" xfId="25640" xr:uid="{00000000-0005-0000-0000-0000CE760000}"/>
    <cellStyle name="Normal 8 20 6" xfId="18466" xr:uid="{00000000-0005-0000-0000-0000CF760000}"/>
    <cellStyle name="Normal 8 20 7" xfId="31830" xr:uid="{00000000-0005-0000-0000-0000D0760000}"/>
    <cellStyle name="Normal 8 20 8" xfId="35039" xr:uid="{00000000-0005-0000-0000-0000D1760000}"/>
    <cellStyle name="Normal 8 21" xfId="5758" xr:uid="{00000000-0005-0000-0000-0000D2760000}"/>
    <cellStyle name="Normal 8 21 2" xfId="8496" xr:uid="{00000000-0005-0000-0000-0000D3760000}"/>
    <cellStyle name="Normal 8 21 2 2" xfId="14985" xr:uid="{00000000-0005-0000-0000-0000D4760000}"/>
    <cellStyle name="Normal 8 21 2 2 2" xfId="27660" xr:uid="{00000000-0005-0000-0000-0000D5760000}"/>
    <cellStyle name="Normal 8 21 2 3" xfId="19765" xr:uid="{00000000-0005-0000-0000-0000D6760000}"/>
    <cellStyle name="Normal 8 21 2 4" xfId="32879" xr:uid="{00000000-0005-0000-0000-0000D7760000}"/>
    <cellStyle name="Normal 8 21 2 5" xfId="35890" xr:uid="{00000000-0005-0000-0000-0000D8760000}"/>
    <cellStyle name="Normal 8 21 3" xfId="9420" xr:uid="{00000000-0005-0000-0000-0000D9760000}"/>
    <cellStyle name="Normal 8 21 3 2" xfId="15827" xr:uid="{00000000-0005-0000-0000-0000DA760000}"/>
    <cellStyle name="Normal 8 21 3 2 2" xfId="28468" xr:uid="{00000000-0005-0000-0000-0000DB760000}"/>
    <cellStyle name="Normal 8 21 3 3" xfId="23415" xr:uid="{00000000-0005-0000-0000-0000DC760000}"/>
    <cellStyle name="Normal 8 21 4" xfId="7542" xr:uid="{00000000-0005-0000-0000-0000DD760000}"/>
    <cellStyle name="Normal 8 21 4 2" xfId="14055" xr:uid="{00000000-0005-0000-0000-0000DE760000}"/>
    <cellStyle name="Normal 8 21 4 2 2" xfId="26785" xr:uid="{00000000-0005-0000-0000-0000DF760000}"/>
    <cellStyle name="Normal 8 21 4 3" xfId="22269" xr:uid="{00000000-0005-0000-0000-0000E0760000}"/>
    <cellStyle name="Normal 8 21 5" xfId="12895" xr:uid="{00000000-0005-0000-0000-0000E1760000}"/>
    <cellStyle name="Normal 8 21 5 2" xfId="25641" xr:uid="{00000000-0005-0000-0000-0000E2760000}"/>
    <cellStyle name="Normal 8 21 6" xfId="18467" xr:uid="{00000000-0005-0000-0000-0000E3760000}"/>
    <cellStyle name="Normal 8 21 7" xfId="31831" xr:uid="{00000000-0005-0000-0000-0000E4760000}"/>
    <cellStyle name="Normal 8 21 8" xfId="35040" xr:uid="{00000000-0005-0000-0000-0000E5760000}"/>
    <cellStyle name="Normal 8 22" xfId="5759" xr:uid="{00000000-0005-0000-0000-0000E6760000}"/>
    <cellStyle name="Normal 8 22 2" xfId="8497" xr:uid="{00000000-0005-0000-0000-0000E7760000}"/>
    <cellStyle name="Normal 8 22 2 2" xfId="14986" xr:uid="{00000000-0005-0000-0000-0000E8760000}"/>
    <cellStyle name="Normal 8 22 2 2 2" xfId="27661" xr:uid="{00000000-0005-0000-0000-0000E9760000}"/>
    <cellStyle name="Normal 8 22 2 3" xfId="19766" xr:uid="{00000000-0005-0000-0000-0000EA760000}"/>
    <cellStyle name="Normal 8 22 2 4" xfId="32880" xr:uid="{00000000-0005-0000-0000-0000EB760000}"/>
    <cellStyle name="Normal 8 22 2 5" xfId="35891" xr:uid="{00000000-0005-0000-0000-0000EC760000}"/>
    <cellStyle name="Normal 8 22 3" xfId="9421" xr:uid="{00000000-0005-0000-0000-0000ED760000}"/>
    <cellStyle name="Normal 8 22 3 2" xfId="15828" xr:uid="{00000000-0005-0000-0000-0000EE760000}"/>
    <cellStyle name="Normal 8 22 3 2 2" xfId="28469" xr:uid="{00000000-0005-0000-0000-0000EF760000}"/>
    <cellStyle name="Normal 8 22 3 3" xfId="23416" xr:uid="{00000000-0005-0000-0000-0000F0760000}"/>
    <cellStyle name="Normal 8 22 4" xfId="7543" xr:uid="{00000000-0005-0000-0000-0000F1760000}"/>
    <cellStyle name="Normal 8 22 4 2" xfId="14056" xr:uid="{00000000-0005-0000-0000-0000F2760000}"/>
    <cellStyle name="Normal 8 22 4 2 2" xfId="26786" xr:uid="{00000000-0005-0000-0000-0000F3760000}"/>
    <cellStyle name="Normal 8 22 4 3" xfId="22270" xr:uid="{00000000-0005-0000-0000-0000F4760000}"/>
    <cellStyle name="Normal 8 22 5" xfId="12896" xr:uid="{00000000-0005-0000-0000-0000F5760000}"/>
    <cellStyle name="Normal 8 22 5 2" xfId="25642" xr:uid="{00000000-0005-0000-0000-0000F6760000}"/>
    <cellStyle name="Normal 8 22 6" xfId="18468" xr:uid="{00000000-0005-0000-0000-0000F7760000}"/>
    <cellStyle name="Normal 8 22 7" xfId="31832" xr:uid="{00000000-0005-0000-0000-0000F8760000}"/>
    <cellStyle name="Normal 8 22 8" xfId="35041" xr:uid="{00000000-0005-0000-0000-0000F9760000}"/>
    <cellStyle name="Normal 8 23" xfId="5760" xr:uid="{00000000-0005-0000-0000-0000FA760000}"/>
    <cellStyle name="Normal 8 23 2" xfId="8498" xr:uid="{00000000-0005-0000-0000-0000FB760000}"/>
    <cellStyle name="Normal 8 23 2 2" xfId="14987" xr:uid="{00000000-0005-0000-0000-0000FC760000}"/>
    <cellStyle name="Normal 8 23 2 2 2" xfId="27662" xr:uid="{00000000-0005-0000-0000-0000FD760000}"/>
    <cellStyle name="Normal 8 23 2 3" xfId="19767" xr:uid="{00000000-0005-0000-0000-0000FE760000}"/>
    <cellStyle name="Normal 8 23 2 4" xfId="32881" xr:uid="{00000000-0005-0000-0000-0000FF760000}"/>
    <cellStyle name="Normal 8 23 2 5" xfId="35892" xr:uid="{00000000-0005-0000-0000-000000770000}"/>
    <cellStyle name="Normal 8 23 3" xfId="9422" xr:uid="{00000000-0005-0000-0000-000001770000}"/>
    <cellStyle name="Normal 8 23 3 2" xfId="15829" xr:uid="{00000000-0005-0000-0000-000002770000}"/>
    <cellStyle name="Normal 8 23 3 2 2" xfId="28470" xr:uid="{00000000-0005-0000-0000-000003770000}"/>
    <cellStyle name="Normal 8 23 3 3" xfId="23417" xr:uid="{00000000-0005-0000-0000-000004770000}"/>
    <cellStyle name="Normal 8 23 4" xfId="7544" xr:uid="{00000000-0005-0000-0000-000005770000}"/>
    <cellStyle name="Normal 8 23 4 2" xfId="14057" xr:uid="{00000000-0005-0000-0000-000006770000}"/>
    <cellStyle name="Normal 8 23 4 2 2" xfId="26787" xr:uid="{00000000-0005-0000-0000-000007770000}"/>
    <cellStyle name="Normal 8 23 4 3" xfId="22271" xr:uid="{00000000-0005-0000-0000-000008770000}"/>
    <cellStyle name="Normal 8 23 5" xfId="12897" xr:uid="{00000000-0005-0000-0000-000009770000}"/>
    <cellStyle name="Normal 8 23 5 2" xfId="25643" xr:uid="{00000000-0005-0000-0000-00000A770000}"/>
    <cellStyle name="Normal 8 23 6" xfId="18469" xr:uid="{00000000-0005-0000-0000-00000B770000}"/>
    <cellStyle name="Normal 8 23 7" xfId="31833" xr:uid="{00000000-0005-0000-0000-00000C770000}"/>
    <cellStyle name="Normal 8 23 8" xfId="35042" xr:uid="{00000000-0005-0000-0000-00000D770000}"/>
    <cellStyle name="Normal 8 24" xfId="5761" xr:uid="{00000000-0005-0000-0000-00000E770000}"/>
    <cellStyle name="Normal 8 24 2" xfId="8499" xr:uid="{00000000-0005-0000-0000-00000F770000}"/>
    <cellStyle name="Normal 8 24 2 2" xfId="14988" xr:uid="{00000000-0005-0000-0000-000010770000}"/>
    <cellStyle name="Normal 8 24 2 2 2" xfId="27663" xr:uid="{00000000-0005-0000-0000-000011770000}"/>
    <cellStyle name="Normal 8 24 2 3" xfId="19768" xr:uid="{00000000-0005-0000-0000-000012770000}"/>
    <cellStyle name="Normal 8 24 2 4" xfId="32882" xr:uid="{00000000-0005-0000-0000-000013770000}"/>
    <cellStyle name="Normal 8 24 2 5" xfId="35893" xr:uid="{00000000-0005-0000-0000-000014770000}"/>
    <cellStyle name="Normal 8 24 3" xfId="9423" xr:uid="{00000000-0005-0000-0000-000015770000}"/>
    <cellStyle name="Normal 8 24 3 2" xfId="15830" xr:uid="{00000000-0005-0000-0000-000016770000}"/>
    <cellStyle name="Normal 8 24 3 2 2" xfId="28471" xr:uid="{00000000-0005-0000-0000-000017770000}"/>
    <cellStyle name="Normal 8 24 3 3" xfId="23418" xr:uid="{00000000-0005-0000-0000-000018770000}"/>
    <cellStyle name="Normal 8 24 4" xfId="7545" xr:uid="{00000000-0005-0000-0000-000019770000}"/>
    <cellStyle name="Normal 8 24 4 2" xfId="14058" xr:uid="{00000000-0005-0000-0000-00001A770000}"/>
    <cellStyle name="Normal 8 24 4 2 2" xfId="26788" xr:uid="{00000000-0005-0000-0000-00001B770000}"/>
    <cellStyle name="Normal 8 24 4 3" xfId="22272" xr:uid="{00000000-0005-0000-0000-00001C770000}"/>
    <cellStyle name="Normal 8 24 5" xfId="12898" xr:uid="{00000000-0005-0000-0000-00001D770000}"/>
    <cellStyle name="Normal 8 24 5 2" xfId="25644" xr:uid="{00000000-0005-0000-0000-00001E770000}"/>
    <cellStyle name="Normal 8 24 6" xfId="18470" xr:uid="{00000000-0005-0000-0000-00001F770000}"/>
    <cellStyle name="Normal 8 24 7" xfId="31834" xr:uid="{00000000-0005-0000-0000-000020770000}"/>
    <cellStyle name="Normal 8 24 8" xfId="35043" xr:uid="{00000000-0005-0000-0000-000021770000}"/>
    <cellStyle name="Normal 8 25" xfId="5762" xr:uid="{00000000-0005-0000-0000-000022770000}"/>
    <cellStyle name="Normal 8 25 2" xfId="8500" xr:uid="{00000000-0005-0000-0000-000023770000}"/>
    <cellStyle name="Normal 8 25 2 2" xfId="14989" xr:uid="{00000000-0005-0000-0000-000024770000}"/>
    <cellStyle name="Normal 8 25 2 2 2" xfId="27664" xr:uid="{00000000-0005-0000-0000-000025770000}"/>
    <cellStyle name="Normal 8 25 2 3" xfId="19769" xr:uid="{00000000-0005-0000-0000-000026770000}"/>
    <cellStyle name="Normal 8 25 2 4" xfId="32883" xr:uid="{00000000-0005-0000-0000-000027770000}"/>
    <cellStyle name="Normal 8 25 2 5" xfId="35894" xr:uid="{00000000-0005-0000-0000-000028770000}"/>
    <cellStyle name="Normal 8 25 3" xfId="9424" xr:uid="{00000000-0005-0000-0000-000029770000}"/>
    <cellStyle name="Normal 8 25 3 2" xfId="15831" xr:uid="{00000000-0005-0000-0000-00002A770000}"/>
    <cellStyle name="Normal 8 25 3 2 2" xfId="28472" xr:uid="{00000000-0005-0000-0000-00002B770000}"/>
    <cellStyle name="Normal 8 25 3 3" xfId="23419" xr:uid="{00000000-0005-0000-0000-00002C770000}"/>
    <cellStyle name="Normal 8 25 4" xfId="7546" xr:uid="{00000000-0005-0000-0000-00002D770000}"/>
    <cellStyle name="Normal 8 25 4 2" xfId="14059" xr:uid="{00000000-0005-0000-0000-00002E770000}"/>
    <cellStyle name="Normal 8 25 4 2 2" xfId="26789" xr:uid="{00000000-0005-0000-0000-00002F770000}"/>
    <cellStyle name="Normal 8 25 4 3" xfId="22273" xr:uid="{00000000-0005-0000-0000-000030770000}"/>
    <cellStyle name="Normal 8 25 5" xfId="12899" xr:uid="{00000000-0005-0000-0000-000031770000}"/>
    <cellStyle name="Normal 8 25 5 2" xfId="25645" xr:uid="{00000000-0005-0000-0000-000032770000}"/>
    <cellStyle name="Normal 8 25 6" xfId="18471" xr:uid="{00000000-0005-0000-0000-000033770000}"/>
    <cellStyle name="Normal 8 25 7" xfId="31835" xr:uid="{00000000-0005-0000-0000-000034770000}"/>
    <cellStyle name="Normal 8 25 8" xfId="35044" xr:uid="{00000000-0005-0000-0000-000035770000}"/>
    <cellStyle name="Normal 8 26" xfId="5763" xr:uid="{00000000-0005-0000-0000-000036770000}"/>
    <cellStyle name="Normal 8 26 2" xfId="8501" xr:uid="{00000000-0005-0000-0000-000037770000}"/>
    <cellStyle name="Normal 8 26 2 2" xfId="14990" xr:uid="{00000000-0005-0000-0000-000038770000}"/>
    <cellStyle name="Normal 8 26 2 2 2" xfId="27665" xr:uid="{00000000-0005-0000-0000-000039770000}"/>
    <cellStyle name="Normal 8 26 2 3" xfId="19770" xr:uid="{00000000-0005-0000-0000-00003A770000}"/>
    <cellStyle name="Normal 8 26 2 4" xfId="32884" xr:uid="{00000000-0005-0000-0000-00003B770000}"/>
    <cellStyle name="Normal 8 26 2 5" xfId="35895" xr:uid="{00000000-0005-0000-0000-00003C770000}"/>
    <cellStyle name="Normal 8 26 3" xfId="9425" xr:uid="{00000000-0005-0000-0000-00003D770000}"/>
    <cellStyle name="Normal 8 26 3 2" xfId="15832" xr:uid="{00000000-0005-0000-0000-00003E770000}"/>
    <cellStyle name="Normal 8 26 3 2 2" xfId="28473" xr:uid="{00000000-0005-0000-0000-00003F770000}"/>
    <cellStyle name="Normal 8 26 3 3" xfId="23420" xr:uid="{00000000-0005-0000-0000-000040770000}"/>
    <cellStyle name="Normal 8 26 4" xfId="7547" xr:uid="{00000000-0005-0000-0000-000041770000}"/>
    <cellStyle name="Normal 8 26 4 2" xfId="14060" xr:uid="{00000000-0005-0000-0000-000042770000}"/>
    <cellStyle name="Normal 8 26 4 2 2" xfId="26790" xr:uid="{00000000-0005-0000-0000-000043770000}"/>
    <cellStyle name="Normal 8 26 4 3" xfId="22274" xr:uid="{00000000-0005-0000-0000-000044770000}"/>
    <cellStyle name="Normal 8 26 5" xfId="12900" xr:uid="{00000000-0005-0000-0000-000045770000}"/>
    <cellStyle name="Normal 8 26 5 2" xfId="25646" xr:uid="{00000000-0005-0000-0000-000046770000}"/>
    <cellStyle name="Normal 8 26 6" xfId="18472" xr:uid="{00000000-0005-0000-0000-000047770000}"/>
    <cellStyle name="Normal 8 26 7" xfId="31836" xr:uid="{00000000-0005-0000-0000-000048770000}"/>
    <cellStyle name="Normal 8 26 8" xfId="35045" xr:uid="{00000000-0005-0000-0000-000049770000}"/>
    <cellStyle name="Normal 8 27" xfId="5764" xr:uid="{00000000-0005-0000-0000-00004A770000}"/>
    <cellStyle name="Normal 8 27 2" xfId="8502" xr:uid="{00000000-0005-0000-0000-00004B770000}"/>
    <cellStyle name="Normal 8 27 2 2" xfId="14991" xr:uid="{00000000-0005-0000-0000-00004C770000}"/>
    <cellStyle name="Normal 8 27 2 2 2" xfId="27666" xr:uid="{00000000-0005-0000-0000-00004D770000}"/>
    <cellStyle name="Normal 8 27 2 3" xfId="19771" xr:uid="{00000000-0005-0000-0000-00004E770000}"/>
    <cellStyle name="Normal 8 27 2 4" xfId="32885" xr:uid="{00000000-0005-0000-0000-00004F770000}"/>
    <cellStyle name="Normal 8 27 2 5" xfId="35896" xr:uid="{00000000-0005-0000-0000-000050770000}"/>
    <cellStyle name="Normal 8 27 3" xfId="9426" xr:uid="{00000000-0005-0000-0000-000051770000}"/>
    <cellStyle name="Normal 8 27 3 2" xfId="15833" xr:uid="{00000000-0005-0000-0000-000052770000}"/>
    <cellStyle name="Normal 8 27 3 2 2" xfId="28474" xr:uid="{00000000-0005-0000-0000-000053770000}"/>
    <cellStyle name="Normal 8 27 3 3" xfId="23421" xr:uid="{00000000-0005-0000-0000-000054770000}"/>
    <cellStyle name="Normal 8 27 4" xfId="7548" xr:uid="{00000000-0005-0000-0000-000055770000}"/>
    <cellStyle name="Normal 8 27 4 2" xfId="14061" xr:uid="{00000000-0005-0000-0000-000056770000}"/>
    <cellStyle name="Normal 8 27 4 2 2" xfId="26791" xr:uid="{00000000-0005-0000-0000-000057770000}"/>
    <cellStyle name="Normal 8 27 4 3" xfId="22275" xr:uid="{00000000-0005-0000-0000-000058770000}"/>
    <cellStyle name="Normal 8 27 5" xfId="12901" xr:uid="{00000000-0005-0000-0000-000059770000}"/>
    <cellStyle name="Normal 8 27 5 2" xfId="25647" xr:uid="{00000000-0005-0000-0000-00005A770000}"/>
    <cellStyle name="Normal 8 27 6" xfId="18473" xr:uid="{00000000-0005-0000-0000-00005B770000}"/>
    <cellStyle name="Normal 8 27 7" xfId="31837" xr:uid="{00000000-0005-0000-0000-00005C770000}"/>
    <cellStyle name="Normal 8 27 8" xfId="35046" xr:uid="{00000000-0005-0000-0000-00005D770000}"/>
    <cellStyle name="Normal 8 28" xfId="5765" xr:uid="{00000000-0005-0000-0000-00005E770000}"/>
    <cellStyle name="Normal 8 28 2" xfId="8503" xr:uid="{00000000-0005-0000-0000-00005F770000}"/>
    <cellStyle name="Normal 8 28 2 2" xfId="14992" xr:uid="{00000000-0005-0000-0000-000060770000}"/>
    <cellStyle name="Normal 8 28 2 2 2" xfId="27667" xr:uid="{00000000-0005-0000-0000-000061770000}"/>
    <cellStyle name="Normal 8 28 2 3" xfId="19772" xr:uid="{00000000-0005-0000-0000-000062770000}"/>
    <cellStyle name="Normal 8 28 2 4" xfId="32886" xr:uid="{00000000-0005-0000-0000-000063770000}"/>
    <cellStyle name="Normal 8 28 2 5" xfId="35897" xr:uid="{00000000-0005-0000-0000-000064770000}"/>
    <cellStyle name="Normal 8 28 3" xfId="9427" xr:uid="{00000000-0005-0000-0000-000065770000}"/>
    <cellStyle name="Normal 8 28 3 2" xfId="15834" xr:uid="{00000000-0005-0000-0000-000066770000}"/>
    <cellStyle name="Normal 8 28 3 2 2" xfId="28475" xr:uid="{00000000-0005-0000-0000-000067770000}"/>
    <cellStyle name="Normal 8 28 3 3" xfId="23422" xr:uid="{00000000-0005-0000-0000-000068770000}"/>
    <cellStyle name="Normal 8 28 4" xfId="7549" xr:uid="{00000000-0005-0000-0000-000069770000}"/>
    <cellStyle name="Normal 8 28 4 2" xfId="14062" xr:uid="{00000000-0005-0000-0000-00006A770000}"/>
    <cellStyle name="Normal 8 28 4 2 2" xfId="26792" xr:uid="{00000000-0005-0000-0000-00006B770000}"/>
    <cellStyle name="Normal 8 28 4 3" xfId="22276" xr:uid="{00000000-0005-0000-0000-00006C770000}"/>
    <cellStyle name="Normal 8 28 5" xfId="12902" xr:uid="{00000000-0005-0000-0000-00006D770000}"/>
    <cellStyle name="Normal 8 28 5 2" xfId="25648" xr:uid="{00000000-0005-0000-0000-00006E770000}"/>
    <cellStyle name="Normal 8 28 6" xfId="18474" xr:uid="{00000000-0005-0000-0000-00006F770000}"/>
    <cellStyle name="Normal 8 28 7" xfId="31838" xr:uid="{00000000-0005-0000-0000-000070770000}"/>
    <cellStyle name="Normal 8 28 8" xfId="35047" xr:uid="{00000000-0005-0000-0000-000071770000}"/>
    <cellStyle name="Normal 8 29" xfId="5766" xr:uid="{00000000-0005-0000-0000-000072770000}"/>
    <cellStyle name="Normal 8 29 2" xfId="8504" xr:uid="{00000000-0005-0000-0000-000073770000}"/>
    <cellStyle name="Normal 8 29 2 2" xfId="14993" xr:uid="{00000000-0005-0000-0000-000074770000}"/>
    <cellStyle name="Normal 8 29 2 2 2" xfId="27668" xr:uid="{00000000-0005-0000-0000-000075770000}"/>
    <cellStyle name="Normal 8 29 2 3" xfId="19773" xr:uid="{00000000-0005-0000-0000-000076770000}"/>
    <cellStyle name="Normal 8 29 2 4" xfId="32887" xr:uid="{00000000-0005-0000-0000-000077770000}"/>
    <cellStyle name="Normal 8 29 2 5" xfId="35898" xr:uid="{00000000-0005-0000-0000-000078770000}"/>
    <cellStyle name="Normal 8 29 3" xfId="9428" xr:uid="{00000000-0005-0000-0000-000079770000}"/>
    <cellStyle name="Normal 8 29 3 2" xfId="15835" xr:uid="{00000000-0005-0000-0000-00007A770000}"/>
    <cellStyle name="Normal 8 29 3 2 2" xfId="28476" xr:uid="{00000000-0005-0000-0000-00007B770000}"/>
    <cellStyle name="Normal 8 29 3 3" xfId="23423" xr:uid="{00000000-0005-0000-0000-00007C770000}"/>
    <cellStyle name="Normal 8 29 4" xfId="7550" xr:uid="{00000000-0005-0000-0000-00007D770000}"/>
    <cellStyle name="Normal 8 29 4 2" xfId="14063" xr:uid="{00000000-0005-0000-0000-00007E770000}"/>
    <cellStyle name="Normal 8 29 4 2 2" xfId="26793" xr:uid="{00000000-0005-0000-0000-00007F770000}"/>
    <cellStyle name="Normal 8 29 4 3" xfId="22277" xr:uid="{00000000-0005-0000-0000-000080770000}"/>
    <cellStyle name="Normal 8 29 5" xfId="12903" xr:uid="{00000000-0005-0000-0000-000081770000}"/>
    <cellStyle name="Normal 8 29 5 2" xfId="25649" xr:uid="{00000000-0005-0000-0000-000082770000}"/>
    <cellStyle name="Normal 8 29 6" xfId="18475" xr:uid="{00000000-0005-0000-0000-000083770000}"/>
    <cellStyle name="Normal 8 29 7" xfId="31839" xr:uid="{00000000-0005-0000-0000-000084770000}"/>
    <cellStyle name="Normal 8 29 8" xfId="35048" xr:uid="{00000000-0005-0000-0000-000085770000}"/>
    <cellStyle name="Normal 8 3" xfId="624" xr:uid="{00000000-0005-0000-0000-000086770000}"/>
    <cellStyle name="Normal 8 3 10" xfId="5768" xr:uid="{00000000-0005-0000-0000-000087770000}"/>
    <cellStyle name="Normal 8 3 11" xfId="5769" xr:uid="{00000000-0005-0000-0000-000088770000}"/>
    <cellStyle name="Normal 8 3 12" xfId="5770" xr:uid="{00000000-0005-0000-0000-000089770000}"/>
    <cellStyle name="Normal 8 3 13" xfId="5771" xr:uid="{00000000-0005-0000-0000-00008A770000}"/>
    <cellStyle name="Normal 8 3 14" xfId="5772" xr:uid="{00000000-0005-0000-0000-00008B770000}"/>
    <cellStyle name="Normal 8 3 15" xfId="5773" xr:uid="{00000000-0005-0000-0000-00008C770000}"/>
    <cellStyle name="Normal 8 3 16" xfId="5774" xr:uid="{00000000-0005-0000-0000-00008D770000}"/>
    <cellStyle name="Normal 8 3 17" xfId="5775" xr:uid="{00000000-0005-0000-0000-00008E770000}"/>
    <cellStyle name="Normal 8 3 18" xfId="5776" xr:uid="{00000000-0005-0000-0000-00008F770000}"/>
    <cellStyle name="Normal 8 3 19" xfId="5777" xr:uid="{00000000-0005-0000-0000-000090770000}"/>
    <cellStyle name="Normal 8 3 2" xfId="2033" xr:uid="{00000000-0005-0000-0000-000091770000}"/>
    <cellStyle name="Normal 8 3 2 2" xfId="2034" xr:uid="{00000000-0005-0000-0000-000092770000}"/>
    <cellStyle name="Normal 8 3 2 2 2" xfId="2035" xr:uid="{00000000-0005-0000-0000-000093770000}"/>
    <cellStyle name="Normal 8 3 2 2 2 2" xfId="16371" xr:uid="{00000000-0005-0000-0000-000094770000}"/>
    <cellStyle name="Normal 8 3 2 2 2 2 2" xfId="28913" xr:uid="{00000000-0005-0000-0000-000095770000}"/>
    <cellStyle name="Normal 8 3 2 2 2 3" xfId="23829" xr:uid="{00000000-0005-0000-0000-000096770000}"/>
    <cellStyle name="Normal 8 3 2 2 2 4" xfId="10874" xr:uid="{00000000-0005-0000-0000-000097770000}"/>
    <cellStyle name="Normal 8 3 2 2 3" xfId="16088" xr:uid="{00000000-0005-0000-0000-000098770000}"/>
    <cellStyle name="Normal 8 3 2 2 3 2" xfId="28715" xr:uid="{00000000-0005-0000-0000-000099770000}"/>
    <cellStyle name="Normal 8 3 2 2 4" xfId="23678" xr:uid="{00000000-0005-0000-0000-00009A770000}"/>
    <cellStyle name="Normal 8 3 2 2 5" xfId="10288" xr:uid="{00000000-0005-0000-0000-00009B770000}"/>
    <cellStyle name="Normal 8 3 2 3" xfId="2036" xr:uid="{00000000-0005-0000-0000-00009C770000}"/>
    <cellStyle name="Normal 8 3 2 3 2" xfId="16015" xr:uid="{00000000-0005-0000-0000-00009D770000}"/>
    <cellStyle name="Normal 8 3 2 3 2 2" xfId="28643" xr:uid="{00000000-0005-0000-0000-00009E770000}"/>
    <cellStyle name="Normal 8 3 2 3 3" xfId="23612" xr:uid="{00000000-0005-0000-0000-00009F770000}"/>
    <cellStyle name="Normal 8 3 2 3 4" xfId="10081" xr:uid="{00000000-0005-0000-0000-0000A0770000}"/>
    <cellStyle name="Normal 8 3 2 4" xfId="10845" xr:uid="{00000000-0005-0000-0000-0000A1770000}"/>
    <cellStyle name="Normal 8 3 2 4 2" xfId="16356" xr:uid="{00000000-0005-0000-0000-0000A2770000}"/>
    <cellStyle name="Normal 8 3 2 4 2 2" xfId="28898" xr:uid="{00000000-0005-0000-0000-0000A3770000}"/>
    <cellStyle name="Normal 8 3 2 4 3" xfId="23816" xr:uid="{00000000-0005-0000-0000-0000A4770000}"/>
    <cellStyle name="Normal 8 3 2 5" xfId="5778" xr:uid="{00000000-0005-0000-0000-0000A5770000}"/>
    <cellStyle name="Normal 8 3 20" xfId="5767" xr:uid="{00000000-0005-0000-0000-0000A6770000}"/>
    <cellStyle name="Normal 8 3 20 2" xfId="18856" xr:uid="{00000000-0005-0000-0000-0000A7770000}"/>
    <cellStyle name="Normal 8 3 21" xfId="10119" xr:uid="{00000000-0005-0000-0000-0000A8770000}"/>
    <cellStyle name="Normal 8 3 21 2" xfId="16031" xr:uid="{00000000-0005-0000-0000-0000A9770000}"/>
    <cellStyle name="Normal 8 3 21 2 2" xfId="28659" xr:uid="{00000000-0005-0000-0000-0000AA770000}"/>
    <cellStyle name="Normal 8 3 21 3" xfId="18476" xr:uid="{00000000-0005-0000-0000-0000AB770000}"/>
    <cellStyle name="Normal 8 3 21 4" xfId="23627" xr:uid="{00000000-0005-0000-0000-0000AC770000}"/>
    <cellStyle name="Normal 8 3 22" xfId="3013" xr:uid="{00000000-0005-0000-0000-0000AD770000}"/>
    <cellStyle name="Normal 8 3 23" xfId="37716" xr:uid="{00000000-0005-0000-0000-0000AE770000}"/>
    <cellStyle name="Normal 8 3 24" xfId="37996" xr:uid="{00000000-0005-0000-0000-0000AF770000}"/>
    <cellStyle name="Normal 8 3 3" xfId="2037" xr:uid="{00000000-0005-0000-0000-0000B0770000}"/>
    <cellStyle name="Normal 8 3 3 2" xfId="2038" xr:uid="{00000000-0005-0000-0000-0000B1770000}"/>
    <cellStyle name="Normal 8 3 3 2 2" xfId="16658" xr:uid="{00000000-0005-0000-0000-0000B2770000}"/>
    <cellStyle name="Normal 8 3 3 2 2 2" xfId="29193" xr:uid="{00000000-0005-0000-0000-0000B3770000}"/>
    <cellStyle name="Normal 8 3 3 2 3" xfId="24100" xr:uid="{00000000-0005-0000-0000-0000B4770000}"/>
    <cellStyle name="Normal 8 3 3 2 4" xfId="11330" xr:uid="{00000000-0005-0000-0000-0000B5770000}"/>
    <cellStyle name="Normal 8 3 3 3" xfId="11358" xr:uid="{00000000-0005-0000-0000-0000B6770000}"/>
    <cellStyle name="Normal 8 3 3 3 2" xfId="16680" xr:uid="{00000000-0005-0000-0000-0000B7770000}"/>
    <cellStyle name="Normal 8 3 3 3 2 2" xfId="29215" xr:uid="{00000000-0005-0000-0000-0000B8770000}"/>
    <cellStyle name="Normal 8 3 3 3 3" xfId="24123" xr:uid="{00000000-0005-0000-0000-0000B9770000}"/>
    <cellStyle name="Normal 8 3 3 4" xfId="5779" xr:uid="{00000000-0005-0000-0000-0000BA770000}"/>
    <cellStyle name="Normal 8 3 4" xfId="2039" xr:uid="{00000000-0005-0000-0000-0000BB770000}"/>
    <cellStyle name="Normal 8 3 4 2" xfId="10607" xr:uid="{00000000-0005-0000-0000-0000BC770000}"/>
    <cellStyle name="Normal 8 3 4 2 2" xfId="16200" xr:uid="{00000000-0005-0000-0000-0000BD770000}"/>
    <cellStyle name="Normal 8 3 4 2 2 2" xfId="28822" xr:uid="{00000000-0005-0000-0000-0000BE770000}"/>
    <cellStyle name="Normal 8 3 4 2 3" xfId="23766" xr:uid="{00000000-0005-0000-0000-0000BF770000}"/>
    <cellStyle name="Normal 8 3 4 3" xfId="5780" xr:uid="{00000000-0005-0000-0000-0000C0770000}"/>
    <cellStyle name="Normal 8 3 5" xfId="2032" xr:uid="{00000000-0005-0000-0000-0000C1770000}"/>
    <cellStyle name="Normal 8 3 5 2" xfId="5781" xr:uid="{00000000-0005-0000-0000-0000C2770000}"/>
    <cellStyle name="Normal 8 3 6" xfId="5782" xr:uid="{00000000-0005-0000-0000-0000C3770000}"/>
    <cellStyle name="Normal 8 3 7" xfId="5783" xr:uid="{00000000-0005-0000-0000-0000C4770000}"/>
    <cellStyle name="Normal 8 3 8" xfId="5784" xr:uid="{00000000-0005-0000-0000-0000C5770000}"/>
    <cellStyle name="Normal 8 3 9" xfId="5785" xr:uid="{00000000-0005-0000-0000-0000C6770000}"/>
    <cellStyle name="Normal 8 30" xfId="5786" xr:uid="{00000000-0005-0000-0000-0000C7770000}"/>
    <cellStyle name="Normal 8 30 2" xfId="8505" xr:uid="{00000000-0005-0000-0000-0000C8770000}"/>
    <cellStyle name="Normal 8 30 2 2" xfId="14994" xr:uid="{00000000-0005-0000-0000-0000C9770000}"/>
    <cellStyle name="Normal 8 30 2 2 2" xfId="27669" xr:uid="{00000000-0005-0000-0000-0000CA770000}"/>
    <cellStyle name="Normal 8 30 2 3" xfId="19774" xr:uid="{00000000-0005-0000-0000-0000CB770000}"/>
    <cellStyle name="Normal 8 30 2 4" xfId="32888" xr:uid="{00000000-0005-0000-0000-0000CC770000}"/>
    <cellStyle name="Normal 8 30 2 5" xfId="35899" xr:uid="{00000000-0005-0000-0000-0000CD770000}"/>
    <cellStyle name="Normal 8 30 3" xfId="9429" xr:uid="{00000000-0005-0000-0000-0000CE770000}"/>
    <cellStyle name="Normal 8 30 3 2" xfId="15836" xr:uid="{00000000-0005-0000-0000-0000CF770000}"/>
    <cellStyle name="Normal 8 30 3 2 2" xfId="28477" xr:uid="{00000000-0005-0000-0000-0000D0770000}"/>
    <cellStyle name="Normal 8 30 3 3" xfId="23424" xr:uid="{00000000-0005-0000-0000-0000D1770000}"/>
    <cellStyle name="Normal 8 30 4" xfId="7553" xr:uid="{00000000-0005-0000-0000-0000D2770000}"/>
    <cellStyle name="Normal 8 30 4 2" xfId="14065" xr:uid="{00000000-0005-0000-0000-0000D3770000}"/>
    <cellStyle name="Normal 8 30 4 2 2" xfId="26795" xr:uid="{00000000-0005-0000-0000-0000D4770000}"/>
    <cellStyle name="Normal 8 30 4 3" xfId="22280" xr:uid="{00000000-0005-0000-0000-0000D5770000}"/>
    <cellStyle name="Normal 8 30 5" xfId="12904" xr:uid="{00000000-0005-0000-0000-0000D6770000}"/>
    <cellStyle name="Normal 8 30 5 2" xfId="25650" xr:uid="{00000000-0005-0000-0000-0000D7770000}"/>
    <cellStyle name="Normal 8 30 6" xfId="18477" xr:uid="{00000000-0005-0000-0000-0000D8770000}"/>
    <cellStyle name="Normal 8 30 7" xfId="31840" xr:uid="{00000000-0005-0000-0000-0000D9770000}"/>
    <cellStyle name="Normal 8 30 8" xfId="35049" xr:uid="{00000000-0005-0000-0000-0000DA770000}"/>
    <cellStyle name="Normal 8 31" xfId="3199" xr:uid="{00000000-0005-0000-0000-0000DB770000}"/>
    <cellStyle name="Normal 8 32" xfId="3196" xr:uid="{00000000-0005-0000-0000-0000DC770000}"/>
    <cellStyle name="Normal 8 33" xfId="3193" xr:uid="{00000000-0005-0000-0000-0000DD770000}"/>
    <cellStyle name="Normal 8 33 2" xfId="6154" xr:uid="{00000000-0005-0000-0000-0000DE770000}"/>
    <cellStyle name="Normal 8 33 3" xfId="7857" xr:uid="{00000000-0005-0000-0000-0000DF770000}"/>
    <cellStyle name="Normal 8 33 3 2" xfId="14352" xr:uid="{00000000-0005-0000-0000-0000E0770000}"/>
    <cellStyle name="Normal 8 33 3 2 2" xfId="27040" xr:uid="{00000000-0005-0000-0000-0000E1770000}"/>
    <cellStyle name="Normal 8 33 3 3" xfId="22529" xr:uid="{00000000-0005-0000-0000-0000E2770000}"/>
    <cellStyle name="Normal 8 33 4" xfId="8779" xr:uid="{00000000-0005-0000-0000-0000E3770000}"/>
    <cellStyle name="Normal 8 33 4 2" xfId="15194" xr:uid="{00000000-0005-0000-0000-0000E4770000}"/>
    <cellStyle name="Normal 8 33 4 2 2" xfId="27852" xr:uid="{00000000-0005-0000-0000-0000E5770000}"/>
    <cellStyle name="Normal 8 33 4 3" xfId="22819" xr:uid="{00000000-0005-0000-0000-0000E6770000}"/>
    <cellStyle name="Normal 8 33 5" xfId="6640" xr:uid="{00000000-0005-0000-0000-0000E7770000}"/>
    <cellStyle name="Normal 8 33 5 2" xfId="13227" xr:uid="{00000000-0005-0000-0000-0000E8770000}"/>
    <cellStyle name="Normal 8 33 5 2 2" xfId="25971" xr:uid="{00000000-0005-0000-0000-0000E9770000}"/>
    <cellStyle name="Normal 8 33 5 3" xfId="21379" xr:uid="{00000000-0005-0000-0000-0000EA770000}"/>
    <cellStyle name="Normal 8 33 6" xfId="12158" xr:uid="{00000000-0005-0000-0000-0000EB770000}"/>
    <cellStyle name="Normal 8 33 6 2" xfId="24903" xr:uid="{00000000-0005-0000-0000-0000EC770000}"/>
    <cellStyle name="Normal 8 33 7" xfId="21018" xr:uid="{00000000-0005-0000-0000-0000ED770000}"/>
    <cellStyle name="Normal 8 34" xfId="6363" xr:uid="{00000000-0005-0000-0000-0000EE770000}"/>
    <cellStyle name="Normal 8 35" xfId="11311" xr:uid="{00000000-0005-0000-0000-0000EF770000}"/>
    <cellStyle name="Normal 8 36" xfId="37205" xr:uid="{00000000-0005-0000-0000-0000F0770000}"/>
    <cellStyle name="Normal 8 37" xfId="38125" xr:uid="{00000000-0005-0000-0000-0000F1770000}"/>
    <cellStyle name="Normal 8 4" xfId="800" xr:uid="{00000000-0005-0000-0000-0000F2770000}"/>
    <cellStyle name="Normal 8 4 10" xfId="5788" xr:uid="{00000000-0005-0000-0000-0000F3770000}"/>
    <cellStyle name="Normal 8 4 10 2" xfId="8506" xr:uid="{00000000-0005-0000-0000-0000F4770000}"/>
    <cellStyle name="Normal 8 4 10 2 2" xfId="14995" xr:uid="{00000000-0005-0000-0000-0000F5770000}"/>
    <cellStyle name="Normal 8 4 10 2 2 2" xfId="27670" xr:uid="{00000000-0005-0000-0000-0000F6770000}"/>
    <cellStyle name="Normal 8 4 10 2 3" xfId="19775" xr:uid="{00000000-0005-0000-0000-0000F7770000}"/>
    <cellStyle name="Normal 8 4 10 2 4" xfId="32889" xr:uid="{00000000-0005-0000-0000-0000F8770000}"/>
    <cellStyle name="Normal 8 4 10 2 5" xfId="35900" xr:uid="{00000000-0005-0000-0000-0000F9770000}"/>
    <cellStyle name="Normal 8 4 10 3" xfId="9430" xr:uid="{00000000-0005-0000-0000-0000FA770000}"/>
    <cellStyle name="Normal 8 4 10 3 2" xfId="15837" xr:uid="{00000000-0005-0000-0000-0000FB770000}"/>
    <cellStyle name="Normal 8 4 10 3 2 2" xfId="28478" xr:uid="{00000000-0005-0000-0000-0000FC770000}"/>
    <cellStyle name="Normal 8 4 10 3 3" xfId="23425" xr:uid="{00000000-0005-0000-0000-0000FD770000}"/>
    <cellStyle name="Normal 8 4 10 4" xfId="7554" xr:uid="{00000000-0005-0000-0000-0000FE770000}"/>
    <cellStyle name="Normal 8 4 10 4 2" xfId="14066" xr:uid="{00000000-0005-0000-0000-0000FF770000}"/>
    <cellStyle name="Normal 8 4 10 4 2 2" xfId="26796" xr:uid="{00000000-0005-0000-0000-000000780000}"/>
    <cellStyle name="Normal 8 4 10 4 3" xfId="22281" xr:uid="{00000000-0005-0000-0000-000001780000}"/>
    <cellStyle name="Normal 8 4 10 5" xfId="12905" xr:uid="{00000000-0005-0000-0000-000002780000}"/>
    <cellStyle name="Normal 8 4 10 5 2" xfId="25651" xr:uid="{00000000-0005-0000-0000-000003780000}"/>
    <cellStyle name="Normal 8 4 10 6" xfId="18479" xr:uid="{00000000-0005-0000-0000-000004780000}"/>
    <cellStyle name="Normal 8 4 10 7" xfId="31841" xr:uid="{00000000-0005-0000-0000-000005780000}"/>
    <cellStyle name="Normal 8 4 10 8" xfId="35050" xr:uid="{00000000-0005-0000-0000-000006780000}"/>
    <cellStyle name="Normal 8 4 11" xfId="5789" xr:uid="{00000000-0005-0000-0000-000007780000}"/>
    <cellStyle name="Normal 8 4 11 2" xfId="8507" xr:uid="{00000000-0005-0000-0000-000008780000}"/>
    <cellStyle name="Normal 8 4 11 2 2" xfId="14996" xr:uid="{00000000-0005-0000-0000-000009780000}"/>
    <cellStyle name="Normal 8 4 11 2 2 2" xfId="27671" xr:uid="{00000000-0005-0000-0000-00000A780000}"/>
    <cellStyle name="Normal 8 4 11 2 3" xfId="19776" xr:uid="{00000000-0005-0000-0000-00000B780000}"/>
    <cellStyle name="Normal 8 4 11 2 4" xfId="32890" xr:uid="{00000000-0005-0000-0000-00000C780000}"/>
    <cellStyle name="Normal 8 4 11 2 5" xfId="35901" xr:uid="{00000000-0005-0000-0000-00000D780000}"/>
    <cellStyle name="Normal 8 4 11 3" xfId="9431" xr:uid="{00000000-0005-0000-0000-00000E780000}"/>
    <cellStyle name="Normal 8 4 11 3 2" xfId="15838" xr:uid="{00000000-0005-0000-0000-00000F780000}"/>
    <cellStyle name="Normal 8 4 11 3 2 2" xfId="28479" xr:uid="{00000000-0005-0000-0000-000010780000}"/>
    <cellStyle name="Normal 8 4 11 3 3" xfId="23426" xr:uid="{00000000-0005-0000-0000-000011780000}"/>
    <cellStyle name="Normal 8 4 11 4" xfId="7555" xr:uid="{00000000-0005-0000-0000-000012780000}"/>
    <cellStyle name="Normal 8 4 11 4 2" xfId="14067" xr:uid="{00000000-0005-0000-0000-000013780000}"/>
    <cellStyle name="Normal 8 4 11 4 2 2" xfId="26797" xr:uid="{00000000-0005-0000-0000-000014780000}"/>
    <cellStyle name="Normal 8 4 11 4 3" xfId="22282" xr:uid="{00000000-0005-0000-0000-000015780000}"/>
    <cellStyle name="Normal 8 4 11 5" xfId="12906" xr:uid="{00000000-0005-0000-0000-000016780000}"/>
    <cellStyle name="Normal 8 4 11 5 2" xfId="25652" xr:uid="{00000000-0005-0000-0000-000017780000}"/>
    <cellStyle name="Normal 8 4 11 6" xfId="18480" xr:uid="{00000000-0005-0000-0000-000018780000}"/>
    <cellStyle name="Normal 8 4 11 7" xfId="31842" xr:uid="{00000000-0005-0000-0000-000019780000}"/>
    <cellStyle name="Normal 8 4 11 8" xfId="35051" xr:uid="{00000000-0005-0000-0000-00001A780000}"/>
    <cellStyle name="Normal 8 4 12" xfId="5790" xr:uid="{00000000-0005-0000-0000-00001B780000}"/>
    <cellStyle name="Normal 8 4 12 2" xfId="8508" xr:uid="{00000000-0005-0000-0000-00001C780000}"/>
    <cellStyle name="Normal 8 4 12 2 2" xfId="14997" xr:uid="{00000000-0005-0000-0000-00001D780000}"/>
    <cellStyle name="Normal 8 4 12 2 2 2" xfId="27672" xr:uid="{00000000-0005-0000-0000-00001E780000}"/>
    <cellStyle name="Normal 8 4 12 2 3" xfId="19777" xr:uid="{00000000-0005-0000-0000-00001F780000}"/>
    <cellStyle name="Normal 8 4 12 2 4" xfId="32891" xr:uid="{00000000-0005-0000-0000-000020780000}"/>
    <cellStyle name="Normal 8 4 12 2 5" xfId="35902" xr:uid="{00000000-0005-0000-0000-000021780000}"/>
    <cellStyle name="Normal 8 4 12 3" xfId="9432" xr:uid="{00000000-0005-0000-0000-000022780000}"/>
    <cellStyle name="Normal 8 4 12 3 2" xfId="15839" xr:uid="{00000000-0005-0000-0000-000023780000}"/>
    <cellStyle name="Normal 8 4 12 3 2 2" xfId="28480" xr:uid="{00000000-0005-0000-0000-000024780000}"/>
    <cellStyle name="Normal 8 4 12 3 3" xfId="23427" xr:uid="{00000000-0005-0000-0000-000025780000}"/>
    <cellStyle name="Normal 8 4 12 4" xfId="7556" xr:uid="{00000000-0005-0000-0000-000026780000}"/>
    <cellStyle name="Normal 8 4 12 4 2" xfId="14068" xr:uid="{00000000-0005-0000-0000-000027780000}"/>
    <cellStyle name="Normal 8 4 12 4 2 2" xfId="26798" xr:uid="{00000000-0005-0000-0000-000028780000}"/>
    <cellStyle name="Normal 8 4 12 4 3" xfId="22283" xr:uid="{00000000-0005-0000-0000-000029780000}"/>
    <cellStyle name="Normal 8 4 12 5" xfId="12907" xr:uid="{00000000-0005-0000-0000-00002A780000}"/>
    <cellStyle name="Normal 8 4 12 5 2" xfId="25653" xr:uid="{00000000-0005-0000-0000-00002B780000}"/>
    <cellStyle name="Normal 8 4 12 6" xfId="18481" xr:uid="{00000000-0005-0000-0000-00002C780000}"/>
    <cellStyle name="Normal 8 4 12 7" xfId="31843" xr:uid="{00000000-0005-0000-0000-00002D780000}"/>
    <cellStyle name="Normal 8 4 12 8" xfId="35052" xr:uid="{00000000-0005-0000-0000-00002E780000}"/>
    <cellStyle name="Normal 8 4 13" xfId="5791" xr:uid="{00000000-0005-0000-0000-00002F780000}"/>
    <cellStyle name="Normal 8 4 13 2" xfId="8509" xr:uid="{00000000-0005-0000-0000-000030780000}"/>
    <cellStyle name="Normal 8 4 13 2 2" xfId="14998" xr:uid="{00000000-0005-0000-0000-000031780000}"/>
    <cellStyle name="Normal 8 4 13 2 2 2" xfId="27673" xr:uid="{00000000-0005-0000-0000-000032780000}"/>
    <cellStyle name="Normal 8 4 13 2 3" xfId="19778" xr:uid="{00000000-0005-0000-0000-000033780000}"/>
    <cellStyle name="Normal 8 4 13 2 4" xfId="32892" xr:uid="{00000000-0005-0000-0000-000034780000}"/>
    <cellStyle name="Normal 8 4 13 2 5" xfId="35903" xr:uid="{00000000-0005-0000-0000-000035780000}"/>
    <cellStyle name="Normal 8 4 13 3" xfId="9433" xr:uid="{00000000-0005-0000-0000-000036780000}"/>
    <cellStyle name="Normal 8 4 13 3 2" xfId="15840" xr:uid="{00000000-0005-0000-0000-000037780000}"/>
    <cellStyle name="Normal 8 4 13 3 2 2" xfId="28481" xr:uid="{00000000-0005-0000-0000-000038780000}"/>
    <cellStyle name="Normal 8 4 13 3 3" xfId="23428" xr:uid="{00000000-0005-0000-0000-000039780000}"/>
    <cellStyle name="Normal 8 4 13 4" xfId="7557" xr:uid="{00000000-0005-0000-0000-00003A780000}"/>
    <cellStyle name="Normal 8 4 13 4 2" xfId="14069" xr:uid="{00000000-0005-0000-0000-00003B780000}"/>
    <cellStyle name="Normal 8 4 13 4 2 2" xfId="26799" xr:uid="{00000000-0005-0000-0000-00003C780000}"/>
    <cellStyle name="Normal 8 4 13 4 3" xfId="22284" xr:uid="{00000000-0005-0000-0000-00003D780000}"/>
    <cellStyle name="Normal 8 4 13 5" xfId="12908" xr:uid="{00000000-0005-0000-0000-00003E780000}"/>
    <cellStyle name="Normal 8 4 13 5 2" xfId="25654" xr:uid="{00000000-0005-0000-0000-00003F780000}"/>
    <cellStyle name="Normal 8 4 13 6" xfId="18482" xr:uid="{00000000-0005-0000-0000-000040780000}"/>
    <cellStyle name="Normal 8 4 13 7" xfId="31844" xr:uid="{00000000-0005-0000-0000-000041780000}"/>
    <cellStyle name="Normal 8 4 13 8" xfId="35053" xr:uid="{00000000-0005-0000-0000-000042780000}"/>
    <cellStyle name="Normal 8 4 14" xfId="5792" xr:uid="{00000000-0005-0000-0000-000043780000}"/>
    <cellStyle name="Normal 8 4 14 2" xfId="8510" xr:uid="{00000000-0005-0000-0000-000044780000}"/>
    <cellStyle name="Normal 8 4 14 2 2" xfId="14999" xr:uid="{00000000-0005-0000-0000-000045780000}"/>
    <cellStyle name="Normal 8 4 14 2 2 2" xfId="27674" xr:uid="{00000000-0005-0000-0000-000046780000}"/>
    <cellStyle name="Normal 8 4 14 2 3" xfId="19779" xr:uid="{00000000-0005-0000-0000-000047780000}"/>
    <cellStyle name="Normal 8 4 14 2 4" xfId="32893" xr:uid="{00000000-0005-0000-0000-000048780000}"/>
    <cellStyle name="Normal 8 4 14 2 5" xfId="35904" xr:uid="{00000000-0005-0000-0000-000049780000}"/>
    <cellStyle name="Normal 8 4 14 3" xfId="9434" xr:uid="{00000000-0005-0000-0000-00004A780000}"/>
    <cellStyle name="Normal 8 4 14 3 2" xfId="15841" xr:uid="{00000000-0005-0000-0000-00004B780000}"/>
    <cellStyle name="Normal 8 4 14 3 2 2" xfId="28482" xr:uid="{00000000-0005-0000-0000-00004C780000}"/>
    <cellStyle name="Normal 8 4 14 3 3" xfId="23429" xr:uid="{00000000-0005-0000-0000-00004D780000}"/>
    <cellStyle name="Normal 8 4 14 4" xfId="7558" xr:uid="{00000000-0005-0000-0000-00004E780000}"/>
    <cellStyle name="Normal 8 4 14 4 2" xfId="14070" xr:uid="{00000000-0005-0000-0000-00004F780000}"/>
    <cellStyle name="Normal 8 4 14 4 2 2" xfId="26800" xr:uid="{00000000-0005-0000-0000-000050780000}"/>
    <cellStyle name="Normal 8 4 14 4 3" xfId="22285" xr:uid="{00000000-0005-0000-0000-000051780000}"/>
    <cellStyle name="Normal 8 4 14 5" xfId="12909" xr:uid="{00000000-0005-0000-0000-000052780000}"/>
    <cellStyle name="Normal 8 4 14 5 2" xfId="25655" xr:uid="{00000000-0005-0000-0000-000053780000}"/>
    <cellStyle name="Normal 8 4 14 6" xfId="18483" xr:uid="{00000000-0005-0000-0000-000054780000}"/>
    <cellStyle name="Normal 8 4 14 7" xfId="31845" xr:uid="{00000000-0005-0000-0000-000055780000}"/>
    <cellStyle name="Normal 8 4 14 8" xfId="35054" xr:uid="{00000000-0005-0000-0000-000056780000}"/>
    <cellStyle name="Normal 8 4 15" xfId="5793" xr:uid="{00000000-0005-0000-0000-000057780000}"/>
    <cellStyle name="Normal 8 4 15 2" xfId="8511" xr:uid="{00000000-0005-0000-0000-000058780000}"/>
    <cellStyle name="Normal 8 4 15 2 2" xfId="15000" xr:uid="{00000000-0005-0000-0000-000059780000}"/>
    <cellStyle name="Normal 8 4 15 2 2 2" xfId="27675" xr:uid="{00000000-0005-0000-0000-00005A780000}"/>
    <cellStyle name="Normal 8 4 15 2 3" xfId="19780" xr:uid="{00000000-0005-0000-0000-00005B780000}"/>
    <cellStyle name="Normal 8 4 15 2 4" xfId="32894" xr:uid="{00000000-0005-0000-0000-00005C780000}"/>
    <cellStyle name="Normal 8 4 15 2 5" xfId="35905" xr:uid="{00000000-0005-0000-0000-00005D780000}"/>
    <cellStyle name="Normal 8 4 15 3" xfId="9435" xr:uid="{00000000-0005-0000-0000-00005E780000}"/>
    <cellStyle name="Normal 8 4 15 3 2" xfId="15842" xr:uid="{00000000-0005-0000-0000-00005F780000}"/>
    <cellStyle name="Normal 8 4 15 3 2 2" xfId="28483" xr:uid="{00000000-0005-0000-0000-000060780000}"/>
    <cellStyle name="Normal 8 4 15 3 3" xfId="23430" xr:uid="{00000000-0005-0000-0000-000061780000}"/>
    <cellStyle name="Normal 8 4 15 4" xfId="7559" xr:uid="{00000000-0005-0000-0000-000062780000}"/>
    <cellStyle name="Normal 8 4 15 4 2" xfId="14071" xr:uid="{00000000-0005-0000-0000-000063780000}"/>
    <cellStyle name="Normal 8 4 15 4 2 2" xfId="26801" xr:uid="{00000000-0005-0000-0000-000064780000}"/>
    <cellStyle name="Normal 8 4 15 4 3" xfId="22286" xr:uid="{00000000-0005-0000-0000-000065780000}"/>
    <cellStyle name="Normal 8 4 15 5" xfId="12910" xr:uid="{00000000-0005-0000-0000-000066780000}"/>
    <cellStyle name="Normal 8 4 15 5 2" xfId="25656" xr:uid="{00000000-0005-0000-0000-000067780000}"/>
    <cellStyle name="Normal 8 4 15 6" xfId="18484" xr:uid="{00000000-0005-0000-0000-000068780000}"/>
    <cellStyle name="Normal 8 4 15 7" xfId="31846" xr:uid="{00000000-0005-0000-0000-000069780000}"/>
    <cellStyle name="Normal 8 4 15 8" xfId="35055" xr:uid="{00000000-0005-0000-0000-00006A780000}"/>
    <cellStyle name="Normal 8 4 16" xfId="5794" xr:uid="{00000000-0005-0000-0000-00006B780000}"/>
    <cellStyle name="Normal 8 4 16 2" xfId="8512" xr:uid="{00000000-0005-0000-0000-00006C780000}"/>
    <cellStyle name="Normal 8 4 16 2 2" xfId="15001" xr:uid="{00000000-0005-0000-0000-00006D780000}"/>
    <cellStyle name="Normal 8 4 16 2 2 2" xfId="27676" xr:uid="{00000000-0005-0000-0000-00006E780000}"/>
    <cellStyle name="Normal 8 4 16 2 3" xfId="19781" xr:uid="{00000000-0005-0000-0000-00006F780000}"/>
    <cellStyle name="Normal 8 4 16 2 4" xfId="32895" xr:uid="{00000000-0005-0000-0000-000070780000}"/>
    <cellStyle name="Normal 8 4 16 2 5" xfId="35906" xr:uid="{00000000-0005-0000-0000-000071780000}"/>
    <cellStyle name="Normal 8 4 16 3" xfId="9436" xr:uid="{00000000-0005-0000-0000-000072780000}"/>
    <cellStyle name="Normal 8 4 16 3 2" xfId="15843" xr:uid="{00000000-0005-0000-0000-000073780000}"/>
    <cellStyle name="Normal 8 4 16 3 2 2" xfId="28484" xr:uid="{00000000-0005-0000-0000-000074780000}"/>
    <cellStyle name="Normal 8 4 16 3 3" xfId="23431" xr:uid="{00000000-0005-0000-0000-000075780000}"/>
    <cellStyle name="Normal 8 4 16 4" xfId="7560" xr:uid="{00000000-0005-0000-0000-000076780000}"/>
    <cellStyle name="Normal 8 4 16 4 2" xfId="14072" xr:uid="{00000000-0005-0000-0000-000077780000}"/>
    <cellStyle name="Normal 8 4 16 4 2 2" xfId="26802" xr:uid="{00000000-0005-0000-0000-000078780000}"/>
    <cellStyle name="Normal 8 4 16 4 3" xfId="22287" xr:uid="{00000000-0005-0000-0000-000079780000}"/>
    <cellStyle name="Normal 8 4 16 5" xfId="12911" xr:uid="{00000000-0005-0000-0000-00007A780000}"/>
    <cellStyle name="Normal 8 4 16 5 2" xfId="25657" xr:uid="{00000000-0005-0000-0000-00007B780000}"/>
    <cellStyle name="Normal 8 4 16 6" xfId="18485" xr:uid="{00000000-0005-0000-0000-00007C780000}"/>
    <cellStyle name="Normal 8 4 16 7" xfId="31847" xr:uid="{00000000-0005-0000-0000-00007D780000}"/>
    <cellStyle name="Normal 8 4 16 8" xfId="35056" xr:uid="{00000000-0005-0000-0000-00007E780000}"/>
    <cellStyle name="Normal 8 4 17" xfId="5795" xr:uid="{00000000-0005-0000-0000-00007F780000}"/>
    <cellStyle name="Normal 8 4 17 2" xfId="8513" xr:uid="{00000000-0005-0000-0000-000080780000}"/>
    <cellStyle name="Normal 8 4 17 2 2" xfId="15002" xr:uid="{00000000-0005-0000-0000-000081780000}"/>
    <cellStyle name="Normal 8 4 17 2 2 2" xfId="27677" xr:uid="{00000000-0005-0000-0000-000082780000}"/>
    <cellStyle name="Normal 8 4 17 2 3" xfId="19782" xr:uid="{00000000-0005-0000-0000-000083780000}"/>
    <cellStyle name="Normal 8 4 17 2 4" xfId="32896" xr:uid="{00000000-0005-0000-0000-000084780000}"/>
    <cellStyle name="Normal 8 4 17 2 5" xfId="35907" xr:uid="{00000000-0005-0000-0000-000085780000}"/>
    <cellStyle name="Normal 8 4 17 3" xfId="9437" xr:uid="{00000000-0005-0000-0000-000086780000}"/>
    <cellStyle name="Normal 8 4 17 3 2" xfId="15844" xr:uid="{00000000-0005-0000-0000-000087780000}"/>
    <cellStyle name="Normal 8 4 17 3 2 2" xfId="28485" xr:uid="{00000000-0005-0000-0000-000088780000}"/>
    <cellStyle name="Normal 8 4 17 3 3" xfId="23432" xr:uid="{00000000-0005-0000-0000-000089780000}"/>
    <cellStyle name="Normal 8 4 17 4" xfId="7561" xr:uid="{00000000-0005-0000-0000-00008A780000}"/>
    <cellStyle name="Normal 8 4 17 4 2" xfId="14073" xr:uid="{00000000-0005-0000-0000-00008B780000}"/>
    <cellStyle name="Normal 8 4 17 4 2 2" xfId="26803" xr:uid="{00000000-0005-0000-0000-00008C780000}"/>
    <cellStyle name="Normal 8 4 17 4 3" xfId="22288" xr:uid="{00000000-0005-0000-0000-00008D780000}"/>
    <cellStyle name="Normal 8 4 17 5" xfId="12912" xr:uid="{00000000-0005-0000-0000-00008E780000}"/>
    <cellStyle name="Normal 8 4 17 5 2" xfId="25658" xr:uid="{00000000-0005-0000-0000-00008F780000}"/>
    <cellStyle name="Normal 8 4 17 6" xfId="18486" xr:uid="{00000000-0005-0000-0000-000090780000}"/>
    <cellStyle name="Normal 8 4 17 7" xfId="31848" xr:uid="{00000000-0005-0000-0000-000091780000}"/>
    <cellStyle name="Normal 8 4 17 8" xfId="35057" xr:uid="{00000000-0005-0000-0000-000092780000}"/>
    <cellStyle name="Normal 8 4 18" xfId="5796" xr:uid="{00000000-0005-0000-0000-000093780000}"/>
    <cellStyle name="Normal 8 4 18 2" xfId="8514" xr:uid="{00000000-0005-0000-0000-000094780000}"/>
    <cellStyle name="Normal 8 4 18 2 2" xfId="15003" xr:uid="{00000000-0005-0000-0000-000095780000}"/>
    <cellStyle name="Normal 8 4 18 2 2 2" xfId="27678" xr:uid="{00000000-0005-0000-0000-000096780000}"/>
    <cellStyle name="Normal 8 4 18 2 3" xfId="19783" xr:uid="{00000000-0005-0000-0000-000097780000}"/>
    <cellStyle name="Normal 8 4 18 2 4" xfId="32897" xr:uid="{00000000-0005-0000-0000-000098780000}"/>
    <cellStyle name="Normal 8 4 18 2 5" xfId="35908" xr:uid="{00000000-0005-0000-0000-000099780000}"/>
    <cellStyle name="Normal 8 4 18 3" xfId="9438" xr:uid="{00000000-0005-0000-0000-00009A780000}"/>
    <cellStyle name="Normal 8 4 18 3 2" xfId="15845" xr:uid="{00000000-0005-0000-0000-00009B780000}"/>
    <cellStyle name="Normal 8 4 18 3 2 2" xfId="28486" xr:uid="{00000000-0005-0000-0000-00009C780000}"/>
    <cellStyle name="Normal 8 4 18 3 3" xfId="23433" xr:uid="{00000000-0005-0000-0000-00009D780000}"/>
    <cellStyle name="Normal 8 4 18 4" xfId="7562" xr:uid="{00000000-0005-0000-0000-00009E780000}"/>
    <cellStyle name="Normal 8 4 18 4 2" xfId="14074" xr:uid="{00000000-0005-0000-0000-00009F780000}"/>
    <cellStyle name="Normal 8 4 18 4 2 2" xfId="26804" xr:uid="{00000000-0005-0000-0000-0000A0780000}"/>
    <cellStyle name="Normal 8 4 18 4 3" xfId="22289" xr:uid="{00000000-0005-0000-0000-0000A1780000}"/>
    <cellStyle name="Normal 8 4 18 5" xfId="12913" xr:uid="{00000000-0005-0000-0000-0000A2780000}"/>
    <cellStyle name="Normal 8 4 18 5 2" xfId="25659" xr:uid="{00000000-0005-0000-0000-0000A3780000}"/>
    <cellStyle name="Normal 8 4 18 6" xfId="18487" xr:uid="{00000000-0005-0000-0000-0000A4780000}"/>
    <cellStyle name="Normal 8 4 18 7" xfId="31849" xr:uid="{00000000-0005-0000-0000-0000A5780000}"/>
    <cellStyle name="Normal 8 4 18 8" xfId="35058" xr:uid="{00000000-0005-0000-0000-0000A6780000}"/>
    <cellStyle name="Normal 8 4 19" xfId="5797" xr:uid="{00000000-0005-0000-0000-0000A7780000}"/>
    <cellStyle name="Normal 8 4 19 2" xfId="8515" xr:uid="{00000000-0005-0000-0000-0000A8780000}"/>
    <cellStyle name="Normal 8 4 19 2 2" xfId="15004" xr:uid="{00000000-0005-0000-0000-0000A9780000}"/>
    <cellStyle name="Normal 8 4 19 2 2 2" xfId="27679" xr:uid="{00000000-0005-0000-0000-0000AA780000}"/>
    <cellStyle name="Normal 8 4 19 2 3" xfId="19784" xr:uid="{00000000-0005-0000-0000-0000AB780000}"/>
    <cellStyle name="Normal 8 4 19 2 4" xfId="32898" xr:uid="{00000000-0005-0000-0000-0000AC780000}"/>
    <cellStyle name="Normal 8 4 19 2 5" xfId="35909" xr:uid="{00000000-0005-0000-0000-0000AD780000}"/>
    <cellStyle name="Normal 8 4 19 3" xfId="9439" xr:uid="{00000000-0005-0000-0000-0000AE780000}"/>
    <cellStyle name="Normal 8 4 19 3 2" xfId="15846" xr:uid="{00000000-0005-0000-0000-0000AF780000}"/>
    <cellStyle name="Normal 8 4 19 3 2 2" xfId="28487" xr:uid="{00000000-0005-0000-0000-0000B0780000}"/>
    <cellStyle name="Normal 8 4 19 3 3" xfId="23434" xr:uid="{00000000-0005-0000-0000-0000B1780000}"/>
    <cellStyle name="Normal 8 4 19 4" xfId="7563" xr:uid="{00000000-0005-0000-0000-0000B2780000}"/>
    <cellStyle name="Normal 8 4 19 4 2" xfId="14075" xr:uid="{00000000-0005-0000-0000-0000B3780000}"/>
    <cellStyle name="Normal 8 4 19 4 2 2" xfId="26805" xr:uid="{00000000-0005-0000-0000-0000B4780000}"/>
    <cellStyle name="Normal 8 4 19 4 3" xfId="22290" xr:uid="{00000000-0005-0000-0000-0000B5780000}"/>
    <cellStyle name="Normal 8 4 19 5" xfId="12914" xr:uid="{00000000-0005-0000-0000-0000B6780000}"/>
    <cellStyle name="Normal 8 4 19 5 2" xfId="25660" xr:uid="{00000000-0005-0000-0000-0000B7780000}"/>
    <cellStyle name="Normal 8 4 19 6" xfId="18488" xr:uid="{00000000-0005-0000-0000-0000B8780000}"/>
    <cellStyle name="Normal 8 4 19 7" xfId="31850" xr:uid="{00000000-0005-0000-0000-0000B9780000}"/>
    <cellStyle name="Normal 8 4 19 8" xfId="35059" xr:uid="{00000000-0005-0000-0000-0000BA780000}"/>
    <cellStyle name="Normal 8 4 2" xfId="2041" xr:uid="{00000000-0005-0000-0000-0000BB780000}"/>
    <cellStyle name="Normal 8 4 2 10" xfId="5798" xr:uid="{00000000-0005-0000-0000-0000BC780000}"/>
    <cellStyle name="Normal 8 4 2 2" xfId="2042" xr:uid="{00000000-0005-0000-0000-0000BD780000}"/>
    <cellStyle name="Normal 8 4 2 2 2" xfId="10927" xr:uid="{00000000-0005-0000-0000-0000BE780000}"/>
    <cellStyle name="Normal 8 4 2 2 2 2" xfId="16408" xr:uid="{00000000-0005-0000-0000-0000BF780000}"/>
    <cellStyle name="Normal 8 4 2 2 2 2 2" xfId="28950" xr:uid="{00000000-0005-0000-0000-0000C0780000}"/>
    <cellStyle name="Normal 8 4 2 2 2 3" xfId="23860" xr:uid="{00000000-0005-0000-0000-0000C1780000}"/>
    <cellStyle name="Normal 8 4 2 2 3" xfId="15005" xr:uid="{00000000-0005-0000-0000-0000C2780000}"/>
    <cellStyle name="Normal 8 4 2 2 3 2" xfId="27680" xr:uid="{00000000-0005-0000-0000-0000C3780000}"/>
    <cellStyle name="Normal 8 4 2 2 4" xfId="19785" xr:uid="{00000000-0005-0000-0000-0000C4780000}"/>
    <cellStyle name="Normal 8 4 2 2 5" xfId="32899" xr:uid="{00000000-0005-0000-0000-0000C5780000}"/>
    <cellStyle name="Normal 8 4 2 2 6" xfId="35910" xr:uid="{00000000-0005-0000-0000-0000C6780000}"/>
    <cellStyle name="Normal 8 4 2 2 7" xfId="8516" xr:uid="{00000000-0005-0000-0000-0000C7780000}"/>
    <cellStyle name="Normal 8 4 2 3" xfId="9440" xr:uid="{00000000-0005-0000-0000-0000C8780000}"/>
    <cellStyle name="Normal 8 4 2 3 2" xfId="15847" xr:uid="{00000000-0005-0000-0000-0000C9780000}"/>
    <cellStyle name="Normal 8 4 2 3 2 2" xfId="28488" xr:uid="{00000000-0005-0000-0000-0000CA780000}"/>
    <cellStyle name="Normal 8 4 2 3 3" xfId="23435" xr:uid="{00000000-0005-0000-0000-0000CB780000}"/>
    <cellStyle name="Normal 8 4 2 4" xfId="10121" xr:uid="{00000000-0005-0000-0000-0000CC780000}"/>
    <cellStyle name="Normal 8 4 2 4 2" xfId="16032" xr:uid="{00000000-0005-0000-0000-0000CD780000}"/>
    <cellStyle name="Normal 8 4 2 4 2 2" xfId="28660" xr:uid="{00000000-0005-0000-0000-0000CE780000}"/>
    <cellStyle name="Normal 8 4 2 4 3" xfId="23628" xr:uid="{00000000-0005-0000-0000-0000CF780000}"/>
    <cellStyle name="Normal 8 4 2 5" xfId="7564" xr:uid="{00000000-0005-0000-0000-0000D0780000}"/>
    <cellStyle name="Normal 8 4 2 5 2" xfId="14076" xr:uid="{00000000-0005-0000-0000-0000D1780000}"/>
    <cellStyle name="Normal 8 4 2 5 2 2" xfId="26806" xr:uid="{00000000-0005-0000-0000-0000D2780000}"/>
    <cellStyle name="Normal 8 4 2 5 3" xfId="22291" xr:uid="{00000000-0005-0000-0000-0000D3780000}"/>
    <cellStyle name="Normal 8 4 2 6" xfId="12915" xr:uid="{00000000-0005-0000-0000-0000D4780000}"/>
    <cellStyle name="Normal 8 4 2 6 2" xfId="25661" xr:uid="{00000000-0005-0000-0000-0000D5780000}"/>
    <cellStyle name="Normal 8 4 2 7" xfId="18489" xr:uid="{00000000-0005-0000-0000-0000D6780000}"/>
    <cellStyle name="Normal 8 4 2 8" xfId="31851" xr:uid="{00000000-0005-0000-0000-0000D7780000}"/>
    <cellStyle name="Normal 8 4 2 9" xfId="35060" xr:uid="{00000000-0005-0000-0000-0000D8780000}"/>
    <cellStyle name="Normal 8 4 20" xfId="5787" xr:uid="{00000000-0005-0000-0000-0000D9780000}"/>
    <cellStyle name="Normal 8 4 20 2" xfId="18857" xr:uid="{00000000-0005-0000-0000-0000DA780000}"/>
    <cellStyle name="Normal 8 4 21" xfId="10933" xr:uid="{00000000-0005-0000-0000-0000DB780000}"/>
    <cellStyle name="Normal 8 4 21 2" xfId="16412" xr:uid="{00000000-0005-0000-0000-0000DC780000}"/>
    <cellStyle name="Normal 8 4 21 2 2" xfId="28954" xr:uid="{00000000-0005-0000-0000-0000DD780000}"/>
    <cellStyle name="Normal 8 4 21 3" xfId="18478" xr:uid="{00000000-0005-0000-0000-0000DE780000}"/>
    <cellStyle name="Normal 8 4 21 4" xfId="23864" xr:uid="{00000000-0005-0000-0000-0000DF780000}"/>
    <cellStyle name="Normal 8 4 22" xfId="3014" xr:uid="{00000000-0005-0000-0000-0000E0780000}"/>
    <cellStyle name="Normal 8 4 3" xfId="2043" xr:uid="{00000000-0005-0000-0000-0000E1780000}"/>
    <cellStyle name="Normal 8 4 3 10" xfId="5799" xr:uid="{00000000-0005-0000-0000-0000E2780000}"/>
    <cellStyle name="Normal 8 4 3 2" xfId="8517" xr:uid="{00000000-0005-0000-0000-0000E3780000}"/>
    <cellStyle name="Normal 8 4 3 2 2" xfId="15006" xr:uid="{00000000-0005-0000-0000-0000E4780000}"/>
    <cellStyle name="Normal 8 4 3 2 2 2" xfId="27681" xr:uid="{00000000-0005-0000-0000-0000E5780000}"/>
    <cellStyle name="Normal 8 4 3 2 3" xfId="19786" xr:uid="{00000000-0005-0000-0000-0000E6780000}"/>
    <cellStyle name="Normal 8 4 3 2 4" xfId="32900" xr:uid="{00000000-0005-0000-0000-0000E7780000}"/>
    <cellStyle name="Normal 8 4 3 2 5" xfId="35911" xr:uid="{00000000-0005-0000-0000-0000E8780000}"/>
    <cellStyle name="Normal 8 4 3 3" xfId="9441" xr:uid="{00000000-0005-0000-0000-0000E9780000}"/>
    <cellStyle name="Normal 8 4 3 3 2" xfId="15848" xr:uid="{00000000-0005-0000-0000-0000EA780000}"/>
    <cellStyle name="Normal 8 4 3 3 2 2" xfId="28489" xr:uid="{00000000-0005-0000-0000-0000EB780000}"/>
    <cellStyle name="Normal 8 4 3 3 3" xfId="23436" xr:uid="{00000000-0005-0000-0000-0000EC780000}"/>
    <cellStyle name="Normal 8 4 3 4" xfId="10881" xr:uid="{00000000-0005-0000-0000-0000ED780000}"/>
    <cellStyle name="Normal 8 4 3 4 2" xfId="16376" xr:uid="{00000000-0005-0000-0000-0000EE780000}"/>
    <cellStyle name="Normal 8 4 3 4 2 2" xfId="28918" xr:uid="{00000000-0005-0000-0000-0000EF780000}"/>
    <cellStyle name="Normal 8 4 3 4 3" xfId="23832" xr:uid="{00000000-0005-0000-0000-0000F0780000}"/>
    <cellStyle name="Normal 8 4 3 5" xfId="7565" xr:uid="{00000000-0005-0000-0000-0000F1780000}"/>
    <cellStyle name="Normal 8 4 3 5 2" xfId="14077" xr:uid="{00000000-0005-0000-0000-0000F2780000}"/>
    <cellStyle name="Normal 8 4 3 5 2 2" xfId="26807" xr:uid="{00000000-0005-0000-0000-0000F3780000}"/>
    <cellStyle name="Normal 8 4 3 5 3" xfId="22292" xr:uid="{00000000-0005-0000-0000-0000F4780000}"/>
    <cellStyle name="Normal 8 4 3 6" xfId="12916" xr:uid="{00000000-0005-0000-0000-0000F5780000}"/>
    <cellStyle name="Normal 8 4 3 6 2" xfId="25662" xr:uid="{00000000-0005-0000-0000-0000F6780000}"/>
    <cellStyle name="Normal 8 4 3 7" xfId="18490" xr:uid="{00000000-0005-0000-0000-0000F7780000}"/>
    <cellStyle name="Normal 8 4 3 8" xfId="31852" xr:uid="{00000000-0005-0000-0000-0000F8780000}"/>
    <cellStyle name="Normal 8 4 3 9" xfId="35061" xr:uid="{00000000-0005-0000-0000-0000F9780000}"/>
    <cellStyle name="Normal 8 4 4" xfId="2040" xr:uid="{00000000-0005-0000-0000-0000FA780000}"/>
    <cellStyle name="Normal 8 4 4 2" xfId="8518" xr:uid="{00000000-0005-0000-0000-0000FB780000}"/>
    <cellStyle name="Normal 8 4 4 2 2" xfId="15007" xr:uid="{00000000-0005-0000-0000-0000FC780000}"/>
    <cellStyle name="Normal 8 4 4 2 2 2" xfId="27682" xr:uid="{00000000-0005-0000-0000-0000FD780000}"/>
    <cellStyle name="Normal 8 4 4 2 3" xfId="19787" xr:uid="{00000000-0005-0000-0000-0000FE780000}"/>
    <cellStyle name="Normal 8 4 4 2 4" xfId="32901" xr:uid="{00000000-0005-0000-0000-0000FF780000}"/>
    <cellStyle name="Normal 8 4 4 2 5" xfId="35912" xr:uid="{00000000-0005-0000-0000-000000790000}"/>
    <cellStyle name="Normal 8 4 4 3" xfId="9442" xr:uid="{00000000-0005-0000-0000-000001790000}"/>
    <cellStyle name="Normal 8 4 4 3 2" xfId="15849" xr:uid="{00000000-0005-0000-0000-000002790000}"/>
    <cellStyle name="Normal 8 4 4 3 2 2" xfId="28490" xr:uid="{00000000-0005-0000-0000-000003790000}"/>
    <cellStyle name="Normal 8 4 4 3 3" xfId="23437" xr:uid="{00000000-0005-0000-0000-000004790000}"/>
    <cellStyle name="Normal 8 4 4 4" xfId="7566" xr:uid="{00000000-0005-0000-0000-000005790000}"/>
    <cellStyle name="Normal 8 4 4 4 2" xfId="14078" xr:uid="{00000000-0005-0000-0000-000006790000}"/>
    <cellStyle name="Normal 8 4 4 4 2 2" xfId="26808" xr:uid="{00000000-0005-0000-0000-000007790000}"/>
    <cellStyle name="Normal 8 4 4 4 3" xfId="22293" xr:uid="{00000000-0005-0000-0000-000008790000}"/>
    <cellStyle name="Normal 8 4 4 5" xfId="12917" xr:uid="{00000000-0005-0000-0000-000009790000}"/>
    <cellStyle name="Normal 8 4 4 5 2" xfId="25663" xr:uid="{00000000-0005-0000-0000-00000A790000}"/>
    <cellStyle name="Normal 8 4 4 6" xfId="18491" xr:uid="{00000000-0005-0000-0000-00000B790000}"/>
    <cellStyle name="Normal 8 4 4 7" xfId="31853" xr:uid="{00000000-0005-0000-0000-00000C790000}"/>
    <cellStyle name="Normal 8 4 4 8" xfId="35062" xr:uid="{00000000-0005-0000-0000-00000D790000}"/>
    <cellStyle name="Normal 8 4 4 9" xfId="5800" xr:uid="{00000000-0005-0000-0000-00000E790000}"/>
    <cellStyle name="Normal 8 4 5" xfId="5801" xr:uid="{00000000-0005-0000-0000-00000F790000}"/>
    <cellStyle name="Normal 8 4 5 2" xfId="8519" xr:uid="{00000000-0005-0000-0000-000010790000}"/>
    <cellStyle name="Normal 8 4 5 2 2" xfId="15008" xr:uid="{00000000-0005-0000-0000-000011790000}"/>
    <cellStyle name="Normal 8 4 5 2 2 2" xfId="27683" xr:uid="{00000000-0005-0000-0000-000012790000}"/>
    <cellStyle name="Normal 8 4 5 2 3" xfId="19788" xr:uid="{00000000-0005-0000-0000-000013790000}"/>
    <cellStyle name="Normal 8 4 5 2 4" xfId="32902" xr:uid="{00000000-0005-0000-0000-000014790000}"/>
    <cellStyle name="Normal 8 4 5 2 5" xfId="35913" xr:uid="{00000000-0005-0000-0000-000015790000}"/>
    <cellStyle name="Normal 8 4 5 3" xfId="9443" xr:uid="{00000000-0005-0000-0000-000016790000}"/>
    <cellStyle name="Normal 8 4 5 3 2" xfId="15850" xr:uid="{00000000-0005-0000-0000-000017790000}"/>
    <cellStyle name="Normal 8 4 5 3 2 2" xfId="28491" xr:uid="{00000000-0005-0000-0000-000018790000}"/>
    <cellStyle name="Normal 8 4 5 3 3" xfId="23438" xr:uid="{00000000-0005-0000-0000-000019790000}"/>
    <cellStyle name="Normal 8 4 5 4" xfId="7567" xr:uid="{00000000-0005-0000-0000-00001A790000}"/>
    <cellStyle name="Normal 8 4 5 4 2" xfId="14079" xr:uid="{00000000-0005-0000-0000-00001B790000}"/>
    <cellStyle name="Normal 8 4 5 4 2 2" xfId="26809" xr:uid="{00000000-0005-0000-0000-00001C790000}"/>
    <cellStyle name="Normal 8 4 5 4 3" xfId="22294" xr:uid="{00000000-0005-0000-0000-00001D790000}"/>
    <cellStyle name="Normal 8 4 5 5" xfId="12918" xr:uid="{00000000-0005-0000-0000-00001E790000}"/>
    <cellStyle name="Normal 8 4 5 5 2" xfId="25664" xr:uid="{00000000-0005-0000-0000-00001F790000}"/>
    <cellStyle name="Normal 8 4 5 6" xfId="18492" xr:uid="{00000000-0005-0000-0000-000020790000}"/>
    <cellStyle name="Normal 8 4 5 7" xfId="31854" xr:uid="{00000000-0005-0000-0000-000021790000}"/>
    <cellStyle name="Normal 8 4 5 8" xfId="35063" xr:uid="{00000000-0005-0000-0000-000022790000}"/>
    <cellStyle name="Normal 8 4 6" xfId="5802" xr:uid="{00000000-0005-0000-0000-000023790000}"/>
    <cellStyle name="Normal 8 4 6 2" xfId="8520" xr:uid="{00000000-0005-0000-0000-000024790000}"/>
    <cellStyle name="Normal 8 4 6 2 2" xfId="15009" xr:uid="{00000000-0005-0000-0000-000025790000}"/>
    <cellStyle name="Normal 8 4 6 2 2 2" xfId="27684" xr:uid="{00000000-0005-0000-0000-000026790000}"/>
    <cellStyle name="Normal 8 4 6 2 3" xfId="19789" xr:uid="{00000000-0005-0000-0000-000027790000}"/>
    <cellStyle name="Normal 8 4 6 2 4" xfId="32903" xr:uid="{00000000-0005-0000-0000-000028790000}"/>
    <cellStyle name="Normal 8 4 6 2 5" xfId="35914" xr:uid="{00000000-0005-0000-0000-000029790000}"/>
    <cellStyle name="Normal 8 4 6 3" xfId="9444" xr:uid="{00000000-0005-0000-0000-00002A790000}"/>
    <cellStyle name="Normal 8 4 6 3 2" xfId="15851" xr:uid="{00000000-0005-0000-0000-00002B790000}"/>
    <cellStyle name="Normal 8 4 6 3 2 2" xfId="28492" xr:uid="{00000000-0005-0000-0000-00002C790000}"/>
    <cellStyle name="Normal 8 4 6 3 3" xfId="23439" xr:uid="{00000000-0005-0000-0000-00002D790000}"/>
    <cellStyle name="Normal 8 4 6 4" xfId="7568" xr:uid="{00000000-0005-0000-0000-00002E790000}"/>
    <cellStyle name="Normal 8 4 6 4 2" xfId="14080" xr:uid="{00000000-0005-0000-0000-00002F790000}"/>
    <cellStyle name="Normal 8 4 6 4 2 2" xfId="26810" xr:uid="{00000000-0005-0000-0000-000030790000}"/>
    <cellStyle name="Normal 8 4 6 4 3" xfId="22295" xr:uid="{00000000-0005-0000-0000-000031790000}"/>
    <cellStyle name="Normal 8 4 6 5" xfId="12919" xr:uid="{00000000-0005-0000-0000-000032790000}"/>
    <cellStyle name="Normal 8 4 6 5 2" xfId="25665" xr:uid="{00000000-0005-0000-0000-000033790000}"/>
    <cellStyle name="Normal 8 4 6 6" xfId="18493" xr:uid="{00000000-0005-0000-0000-000034790000}"/>
    <cellStyle name="Normal 8 4 6 7" xfId="31855" xr:uid="{00000000-0005-0000-0000-000035790000}"/>
    <cellStyle name="Normal 8 4 6 8" xfId="35064" xr:uid="{00000000-0005-0000-0000-000036790000}"/>
    <cellStyle name="Normal 8 4 7" xfId="5803" xr:uid="{00000000-0005-0000-0000-000037790000}"/>
    <cellStyle name="Normal 8 4 7 2" xfId="8521" xr:uid="{00000000-0005-0000-0000-000038790000}"/>
    <cellStyle name="Normal 8 4 7 2 2" xfId="15010" xr:uid="{00000000-0005-0000-0000-000039790000}"/>
    <cellStyle name="Normal 8 4 7 2 2 2" xfId="27685" xr:uid="{00000000-0005-0000-0000-00003A790000}"/>
    <cellStyle name="Normal 8 4 7 2 3" xfId="19790" xr:uid="{00000000-0005-0000-0000-00003B790000}"/>
    <cellStyle name="Normal 8 4 7 2 4" xfId="32904" xr:uid="{00000000-0005-0000-0000-00003C790000}"/>
    <cellStyle name="Normal 8 4 7 2 5" xfId="35915" xr:uid="{00000000-0005-0000-0000-00003D790000}"/>
    <cellStyle name="Normal 8 4 7 3" xfId="9445" xr:uid="{00000000-0005-0000-0000-00003E790000}"/>
    <cellStyle name="Normal 8 4 7 3 2" xfId="15852" xr:uid="{00000000-0005-0000-0000-00003F790000}"/>
    <cellStyle name="Normal 8 4 7 3 2 2" xfId="28493" xr:uid="{00000000-0005-0000-0000-000040790000}"/>
    <cellStyle name="Normal 8 4 7 3 3" xfId="23440" xr:uid="{00000000-0005-0000-0000-000041790000}"/>
    <cellStyle name="Normal 8 4 7 4" xfId="7569" xr:uid="{00000000-0005-0000-0000-000042790000}"/>
    <cellStyle name="Normal 8 4 7 4 2" xfId="14081" xr:uid="{00000000-0005-0000-0000-000043790000}"/>
    <cellStyle name="Normal 8 4 7 4 2 2" xfId="26811" xr:uid="{00000000-0005-0000-0000-000044790000}"/>
    <cellStyle name="Normal 8 4 7 4 3" xfId="22296" xr:uid="{00000000-0005-0000-0000-000045790000}"/>
    <cellStyle name="Normal 8 4 7 5" xfId="12920" xr:uid="{00000000-0005-0000-0000-000046790000}"/>
    <cellStyle name="Normal 8 4 7 5 2" xfId="25666" xr:uid="{00000000-0005-0000-0000-000047790000}"/>
    <cellStyle name="Normal 8 4 7 6" xfId="18494" xr:uid="{00000000-0005-0000-0000-000048790000}"/>
    <cellStyle name="Normal 8 4 7 7" xfId="31856" xr:uid="{00000000-0005-0000-0000-000049790000}"/>
    <cellStyle name="Normal 8 4 7 8" xfId="35065" xr:uid="{00000000-0005-0000-0000-00004A790000}"/>
    <cellStyle name="Normal 8 4 8" xfId="5804" xr:uid="{00000000-0005-0000-0000-00004B790000}"/>
    <cellStyle name="Normal 8 4 8 2" xfId="8522" xr:uid="{00000000-0005-0000-0000-00004C790000}"/>
    <cellStyle name="Normal 8 4 8 2 2" xfId="15011" xr:uid="{00000000-0005-0000-0000-00004D790000}"/>
    <cellStyle name="Normal 8 4 8 2 2 2" xfId="27686" xr:uid="{00000000-0005-0000-0000-00004E790000}"/>
    <cellStyle name="Normal 8 4 8 2 3" xfId="19791" xr:uid="{00000000-0005-0000-0000-00004F790000}"/>
    <cellStyle name="Normal 8 4 8 2 4" xfId="32905" xr:uid="{00000000-0005-0000-0000-000050790000}"/>
    <cellStyle name="Normal 8 4 8 2 5" xfId="35916" xr:uid="{00000000-0005-0000-0000-000051790000}"/>
    <cellStyle name="Normal 8 4 8 3" xfId="9446" xr:uid="{00000000-0005-0000-0000-000052790000}"/>
    <cellStyle name="Normal 8 4 8 3 2" xfId="15853" xr:uid="{00000000-0005-0000-0000-000053790000}"/>
    <cellStyle name="Normal 8 4 8 3 2 2" xfId="28494" xr:uid="{00000000-0005-0000-0000-000054790000}"/>
    <cellStyle name="Normal 8 4 8 3 3" xfId="23441" xr:uid="{00000000-0005-0000-0000-000055790000}"/>
    <cellStyle name="Normal 8 4 8 4" xfId="7570" xr:uid="{00000000-0005-0000-0000-000056790000}"/>
    <cellStyle name="Normal 8 4 8 4 2" xfId="14082" xr:uid="{00000000-0005-0000-0000-000057790000}"/>
    <cellStyle name="Normal 8 4 8 4 2 2" xfId="26812" xr:uid="{00000000-0005-0000-0000-000058790000}"/>
    <cellStyle name="Normal 8 4 8 4 3" xfId="22297" xr:uid="{00000000-0005-0000-0000-000059790000}"/>
    <cellStyle name="Normal 8 4 8 5" xfId="12921" xr:uid="{00000000-0005-0000-0000-00005A790000}"/>
    <cellStyle name="Normal 8 4 8 5 2" xfId="25667" xr:uid="{00000000-0005-0000-0000-00005B790000}"/>
    <cellStyle name="Normal 8 4 8 6" xfId="18495" xr:uid="{00000000-0005-0000-0000-00005C790000}"/>
    <cellStyle name="Normal 8 4 8 7" xfId="31857" xr:uid="{00000000-0005-0000-0000-00005D790000}"/>
    <cellStyle name="Normal 8 4 8 8" xfId="35066" xr:uid="{00000000-0005-0000-0000-00005E790000}"/>
    <cellStyle name="Normal 8 4 9" xfId="5805" xr:uid="{00000000-0005-0000-0000-00005F790000}"/>
    <cellStyle name="Normal 8 4 9 2" xfId="8523" xr:uid="{00000000-0005-0000-0000-000060790000}"/>
    <cellStyle name="Normal 8 4 9 2 2" xfId="15012" xr:uid="{00000000-0005-0000-0000-000061790000}"/>
    <cellStyle name="Normal 8 4 9 2 2 2" xfId="27687" xr:uid="{00000000-0005-0000-0000-000062790000}"/>
    <cellStyle name="Normal 8 4 9 2 3" xfId="19792" xr:uid="{00000000-0005-0000-0000-000063790000}"/>
    <cellStyle name="Normal 8 4 9 2 4" xfId="32906" xr:uid="{00000000-0005-0000-0000-000064790000}"/>
    <cellStyle name="Normal 8 4 9 2 5" xfId="35917" xr:uid="{00000000-0005-0000-0000-000065790000}"/>
    <cellStyle name="Normal 8 4 9 3" xfId="9447" xr:uid="{00000000-0005-0000-0000-000066790000}"/>
    <cellStyle name="Normal 8 4 9 3 2" xfId="15854" xr:uid="{00000000-0005-0000-0000-000067790000}"/>
    <cellStyle name="Normal 8 4 9 3 2 2" xfId="28495" xr:uid="{00000000-0005-0000-0000-000068790000}"/>
    <cellStyle name="Normal 8 4 9 3 3" xfId="23442" xr:uid="{00000000-0005-0000-0000-000069790000}"/>
    <cellStyle name="Normal 8 4 9 4" xfId="7571" xr:uid="{00000000-0005-0000-0000-00006A790000}"/>
    <cellStyle name="Normal 8 4 9 4 2" xfId="14083" xr:uid="{00000000-0005-0000-0000-00006B790000}"/>
    <cellStyle name="Normal 8 4 9 4 2 2" xfId="26813" xr:uid="{00000000-0005-0000-0000-00006C790000}"/>
    <cellStyle name="Normal 8 4 9 4 3" xfId="22298" xr:uid="{00000000-0005-0000-0000-00006D790000}"/>
    <cellStyle name="Normal 8 4 9 5" xfId="12922" xr:uid="{00000000-0005-0000-0000-00006E790000}"/>
    <cellStyle name="Normal 8 4 9 5 2" xfId="25668" xr:uid="{00000000-0005-0000-0000-00006F790000}"/>
    <cellStyle name="Normal 8 4 9 6" xfId="18496" xr:uid="{00000000-0005-0000-0000-000070790000}"/>
    <cellStyle name="Normal 8 4 9 7" xfId="31858" xr:uid="{00000000-0005-0000-0000-000071790000}"/>
    <cellStyle name="Normal 8 4 9 8" xfId="35067" xr:uid="{00000000-0005-0000-0000-000072790000}"/>
    <cellStyle name="Normal 8 5" xfId="818" xr:uid="{00000000-0005-0000-0000-000073790000}"/>
    <cellStyle name="Normal 8 5 2" xfId="2045" xr:uid="{00000000-0005-0000-0000-000074790000}"/>
    <cellStyle name="Normal 8 5 2 2" xfId="11042" xr:uid="{00000000-0005-0000-0000-000075790000}"/>
    <cellStyle name="Normal 8 5 2 2 2" xfId="16481" xr:uid="{00000000-0005-0000-0000-000076790000}"/>
    <cellStyle name="Normal 8 5 2 2 2 2" xfId="29021" xr:uid="{00000000-0005-0000-0000-000077790000}"/>
    <cellStyle name="Normal 8 5 2 2 3" xfId="23930" xr:uid="{00000000-0005-0000-0000-000078790000}"/>
    <cellStyle name="Normal 8 5 2 3" xfId="5806" xr:uid="{00000000-0005-0000-0000-000079790000}"/>
    <cellStyle name="Normal 8 5 3" xfId="2044" xr:uid="{00000000-0005-0000-0000-00007A790000}"/>
    <cellStyle name="Normal 8 5 3 2" xfId="16328" xr:uid="{00000000-0005-0000-0000-00007B790000}"/>
    <cellStyle name="Normal 8 5 3 2 2" xfId="28870" xr:uid="{00000000-0005-0000-0000-00007C790000}"/>
    <cellStyle name="Normal 8 5 3 3" xfId="23792" xr:uid="{00000000-0005-0000-0000-00007D790000}"/>
    <cellStyle name="Normal 8 5 3 4" xfId="10803" xr:uid="{00000000-0005-0000-0000-00007E790000}"/>
    <cellStyle name="Normal 8 5 4" xfId="3135" xr:uid="{00000000-0005-0000-0000-00007F790000}"/>
    <cellStyle name="Normal 8 5 5" xfId="37787" xr:uid="{00000000-0005-0000-0000-000080790000}"/>
    <cellStyle name="Normal 8 5 6" xfId="38065" xr:uid="{00000000-0005-0000-0000-000081790000}"/>
    <cellStyle name="Normal 8 6" xfId="2046" xr:uid="{00000000-0005-0000-0000-000082790000}"/>
    <cellStyle name="Normal 8 6 2" xfId="5807" xr:uid="{00000000-0005-0000-0000-000083790000}"/>
    <cellStyle name="Normal 8 6 3" xfId="11000" xr:uid="{00000000-0005-0000-0000-000084790000}"/>
    <cellStyle name="Normal 8 6 3 2" xfId="16452" xr:uid="{00000000-0005-0000-0000-000085790000}"/>
    <cellStyle name="Normal 8 6 3 2 2" xfId="28992" xr:uid="{00000000-0005-0000-0000-000086790000}"/>
    <cellStyle name="Normal 8 6 3 3" xfId="23902" xr:uid="{00000000-0005-0000-0000-000087790000}"/>
    <cellStyle name="Normal 8 6 4" xfId="3173" xr:uid="{00000000-0005-0000-0000-000088790000}"/>
    <cellStyle name="Normal 8 6 5" xfId="37410" xr:uid="{00000000-0005-0000-0000-000089790000}"/>
    <cellStyle name="Normal 8 7" xfId="2047" xr:uid="{00000000-0005-0000-0000-00008A790000}"/>
    <cellStyle name="Normal 8 7 2" xfId="11296" xr:uid="{00000000-0005-0000-0000-00008B790000}"/>
    <cellStyle name="Normal 8 7 3" xfId="5808" xr:uid="{00000000-0005-0000-0000-00008C790000}"/>
    <cellStyle name="Normal 8 8" xfId="2030" xr:uid="{00000000-0005-0000-0000-00008D790000}"/>
    <cellStyle name="Normal 8 8 2" xfId="5809" xr:uid="{00000000-0005-0000-0000-00008E790000}"/>
    <cellStyle name="Normal 8 9" xfId="5810" xr:uid="{00000000-0005-0000-0000-00008F790000}"/>
    <cellStyle name="Normal 8 9 2" xfId="10125" xr:uid="{00000000-0005-0000-0000-000090790000}"/>
    <cellStyle name="Normal 80" xfId="648" xr:uid="{00000000-0005-0000-0000-000091790000}"/>
    <cellStyle name="Normal 80 2" xfId="2178" xr:uid="{00000000-0005-0000-0000-000092790000}"/>
    <cellStyle name="Normal 80 3" xfId="3015" xr:uid="{00000000-0005-0000-0000-000093790000}"/>
    <cellStyle name="Normal 81" xfId="814" xr:uid="{00000000-0005-0000-0000-000094790000}"/>
    <cellStyle name="Normal 81 2" xfId="3016" xr:uid="{00000000-0005-0000-0000-000095790000}"/>
    <cellStyle name="Normal 81 3" xfId="37783" xr:uid="{00000000-0005-0000-0000-000096790000}"/>
    <cellStyle name="Normal 81 4" xfId="38061" xr:uid="{00000000-0005-0000-0000-000097790000}"/>
    <cellStyle name="Normal 82" xfId="1229" xr:uid="{00000000-0005-0000-0000-000098790000}"/>
    <cellStyle name="Normal 82 2" xfId="3017" xr:uid="{00000000-0005-0000-0000-000099790000}"/>
    <cellStyle name="Normal 82 3" xfId="37803" xr:uid="{00000000-0005-0000-0000-00009A790000}"/>
    <cellStyle name="Normal 82 4" xfId="38075" xr:uid="{00000000-0005-0000-0000-00009B790000}"/>
    <cellStyle name="Normal 83" xfId="3018" xr:uid="{00000000-0005-0000-0000-00009C790000}"/>
    <cellStyle name="Normal 84" xfId="3019" xr:uid="{00000000-0005-0000-0000-00009D790000}"/>
    <cellStyle name="Normal 85" xfId="3020" xr:uid="{00000000-0005-0000-0000-00009E790000}"/>
    <cellStyle name="Normal 86" xfId="3021" xr:uid="{00000000-0005-0000-0000-00009F790000}"/>
    <cellStyle name="Normal 87" xfId="3022" xr:uid="{00000000-0005-0000-0000-0000A0790000}"/>
    <cellStyle name="Normal 88" xfId="3023" xr:uid="{00000000-0005-0000-0000-0000A1790000}"/>
    <cellStyle name="Normal 89" xfId="3024" xr:uid="{00000000-0005-0000-0000-0000A2790000}"/>
    <cellStyle name="Normal 9" xfId="351" xr:uid="{00000000-0005-0000-0000-0000A3790000}"/>
    <cellStyle name="Normal 9 10" xfId="5812" xr:uid="{00000000-0005-0000-0000-0000A4790000}"/>
    <cellStyle name="Normal 9 10 2" xfId="8524" xr:uid="{00000000-0005-0000-0000-0000A5790000}"/>
    <cellStyle name="Normal 9 10 2 2" xfId="15013" xr:uid="{00000000-0005-0000-0000-0000A6790000}"/>
    <cellStyle name="Normal 9 10 2 2 2" xfId="27688" xr:uid="{00000000-0005-0000-0000-0000A7790000}"/>
    <cellStyle name="Normal 9 10 2 3" xfId="19793" xr:uid="{00000000-0005-0000-0000-0000A8790000}"/>
    <cellStyle name="Normal 9 10 2 4" xfId="32907" xr:uid="{00000000-0005-0000-0000-0000A9790000}"/>
    <cellStyle name="Normal 9 10 2 5" xfId="35918" xr:uid="{00000000-0005-0000-0000-0000AA790000}"/>
    <cellStyle name="Normal 9 10 3" xfId="9448" xr:uid="{00000000-0005-0000-0000-0000AB790000}"/>
    <cellStyle name="Normal 9 10 3 2" xfId="15855" xr:uid="{00000000-0005-0000-0000-0000AC790000}"/>
    <cellStyle name="Normal 9 10 3 2 2" xfId="28496" xr:uid="{00000000-0005-0000-0000-0000AD790000}"/>
    <cellStyle name="Normal 9 10 3 3" xfId="20242" xr:uid="{00000000-0005-0000-0000-0000AE790000}"/>
    <cellStyle name="Normal 9 10 3 4" xfId="33497" xr:uid="{00000000-0005-0000-0000-0000AF790000}"/>
    <cellStyle name="Normal 9 10 3 5" xfId="36284" xr:uid="{00000000-0005-0000-0000-0000B0790000}"/>
    <cellStyle name="Normal 9 10 4" xfId="7572" xr:uid="{00000000-0005-0000-0000-0000B1790000}"/>
    <cellStyle name="Normal 9 10 4 2" xfId="14084" xr:uid="{00000000-0005-0000-0000-0000B2790000}"/>
    <cellStyle name="Normal 9 10 4 2 2" xfId="26814" xr:uid="{00000000-0005-0000-0000-0000B3790000}"/>
    <cellStyle name="Normal 9 10 4 3" xfId="22299" xr:uid="{00000000-0005-0000-0000-0000B4790000}"/>
    <cellStyle name="Normal 9 10 5" xfId="12923" xr:uid="{00000000-0005-0000-0000-0000B5790000}"/>
    <cellStyle name="Normal 9 10 5 2" xfId="25669" xr:uid="{00000000-0005-0000-0000-0000B6790000}"/>
    <cellStyle name="Normal 9 10 6" xfId="18497" xr:uid="{00000000-0005-0000-0000-0000B7790000}"/>
    <cellStyle name="Normal 9 10 7" xfId="31859" xr:uid="{00000000-0005-0000-0000-0000B8790000}"/>
    <cellStyle name="Normal 9 10 8" xfId="35068" xr:uid="{00000000-0005-0000-0000-0000B9790000}"/>
    <cellStyle name="Normal 9 11" xfId="5813" xr:uid="{00000000-0005-0000-0000-0000BA790000}"/>
    <cellStyle name="Normal 9 11 2" xfId="8525" xr:uid="{00000000-0005-0000-0000-0000BB790000}"/>
    <cellStyle name="Normal 9 11 2 2" xfId="15014" xr:uid="{00000000-0005-0000-0000-0000BC790000}"/>
    <cellStyle name="Normal 9 11 2 2 2" xfId="27689" xr:uid="{00000000-0005-0000-0000-0000BD790000}"/>
    <cellStyle name="Normal 9 11 2 3" xfId="19794" xr:uid="{00000000-0005-0000-0000-0000BE790000}"/>
    <cellStyle name="Normal 9 11 2 4" xfId="32908" xr:uid="{00000000-0005-0000-0000-0000BF790000}"/>
    <cellStyle name="Normal 9 11 2 5" xfId="35919" xr:uid="{00000000-0005-0000-0000-0000C0790000}"/>
    <cellStyle name="Normal 9 11 3" xfId="9449" xr:uid="{00000000-0005-0000-0000-0000C1790000}"/>
    <cellStyle name="Normal 9 11 3 2" xfId="15856" xr:uid="{00000000-0005-0000-0000-0000C2790000}"/>
    <cellStyle name="Normal 9 11 3 2 2" xfId="28497" xr:uid="{00000000-0005-0000-0000-0000C3790000}"/>
    <cellStyle name="Normal 9 11 3 3" xfId="23443" xr:uid="{00000000-0005-0000-0000-0000C4790000}"/>
    <cellStyle name="Normal 9 11 4" xfId="7573" xr:uid="{00000000-0005-0000-0000-0000C5790000}"/>
    <cellStyle name="Normal 9 11 4 2" xfId="14085" xr:uid="{00000000-0005-0000-0000-0000C6790000}"/>
    <cellStyle name="Normal 9 11 4 2 2" xfId="26815" xr:uid="{00000000-0005-0000-0000-0000C7790000}"/>
    <cellStyle name="Normal 9 11 4 3" xfId="22300" xr:uid="{00000000-0005-0000-0000-0000C8790000}"/>
    <cellStyle name="Normal 9 11 5" xfId="12924" xr:uid="{00000000-0005-0000-0000-0000C9790000}"/>
    <cellStyle name="Normal 9 11 5 2" xfId="25670" xr:uid="{00000000-0005-0000-0000-0000CA790000}"/>
    <cellStyle name="Normal 9 11 6" xfId="18498" xr:uid="{00000000-0005-0000-0000-0000CB790000}"/>
    <cellStyle name="Normal 9 11 7" xfId="31860" xr:uid="{00000000-0005-0000-0000-0000CC790000}"/>
    <cellStyle name="Normal 9 11 8" xfId="35069" xr:uid="{00000000-0005-0000-0000-0000CD790000}"/>
    <cellStyle name="Normal 9 12" xfId="5814" xr:uid="{00000000-0005-0000-0000-0000CE790000}"/>
    <cellStyle name="Normal 9 12 2" xfId="8526" xr:uid="{00000000-0005-0000-0000-0000CF790000}"/>
    <cellStyle name="Normal 9 12 2 2" xfId="15015" xr:uid="{00000000-0005-0000-0000-0000D0790000}"/>
    <cellStyle name="Normal 9 12 2 2 2" xfId="27690" xr:uid="{00000000-0005-0000-0000-0000D1790000}"/>
    <cellStyle name="Normal 9 12 2 3" xfId="19795" xr:uid="{00000000-0005-0000-0000-0000D2790000}"/>
    <cellStyle name="Normal 9 12 2 4" xfId="32909" xr:uid="{00000000-0005-0000-0000-0000D3790000}"/>
    <cellStyle name="Normal 9 12 2 5" xfId="35920" xr:uid="{00000000-0005-0000-0000-0000D4790000}"/>
    <cellStyle name="Normal 9 12 3" xfId="9450" xr:uid="{00000000-0005-0000-0000-0000D5790000}"/>
    <cellStyle name="Normal 9 12 3 2" xfId="15857" xr:uid="{00000000-0005-0000-0000-0000D6790000}"/>
    <cellStyle name="Normal 9 12 3 2 2" xfId="28498" xr:uid="{00000000-0005-0000-0000-0000D7790000}"/>
    <cellStyle name="Normal 9 12 3 3" xfId="23444" xr:uid="{00000000-0005-0000-0000-0000D8790000}"/>
    <cellStyle name="Normal 9 12 4" xfId="7574" xr:uid="{00000000-0005-0000-0000-0000D9790000}"/>
    <cellStyle name="Normal 9 12 4 2" xfId="14086" xr:uid="{00000000-0005-0000-0000-0000DA790000}"/>
    <cellStyle name="Normal 9 12 4 2 2" xfId="26816" xr:uid="{00000000-0005-0000-0000-0000DB790000}"/>
    <cellStyle name="Normal 9 12 4 3" xfId="22301" xr:uid="{00000000-0005-0000-0000-0000DC790000}"/>
    <cellStyle name="Normal 9 12 5" xfId="12925" xr:uid="{00000000-0005-0000-0000-0000DD790000}"/>
    <cellStyle name="Normal 9 12 5 2" xfId="25671" xr:uid="{00000000-0005-0000-0000-0000DE790000}"/>
    <cellStyle name="Normal 9 12 6" xfId="18499" xr:uid="{00000000-0005-0000-0000-0000DF790000}"/>
    <cellStyle name="Normal 9 12 7" xfId="31861" xr:uid="{00000000-0005-0000-0000-0000E0790000}"/>
    <cellStyle name="Normal 9 12 8" xfId="35070" xr:uid="{00000000-0005-0000-0000-0000E1790000}"/>
    <cellStyle name="Normal 9 13" xfId="5815" xr:uid="{00000000-0005-0000-0000-0000E2790000}"/>
    <cellStyle name="Normal 9 13 2" xfId="8527" xr:uid="{00000000-0005-0000-0000-0000E3790000}"/>
    <cellStyle name="Normal 9 13 2 2" xfId="15016" xr:uid="{00000000-0005-0000-0000-0000E4790000}"/>
    <cellStyle name="Normal 9 13 2 2 2" xfId="27691" xr:uid="{00000000-0005-0000-0000-0000E5790000}"/>
    <cellStyle name="Normal 9 13 2 3" xfId="19796" xr:uid="{00000000-0005-0000-0000-0000E6790000}"/>
    <cellStyle name="Normal 9 13 2 4" xfId="32910" xr:uid="{00000000-0005-0000-0000-0000E7790000}"/>
    <cellStyle name="Normal 9 13 2 5" xfId="35921" xr:uid="{00000000-0005-0000-0000-0000E8790000}"/>
    <cellStyle name="Normal 9 13 3" xfId="9451" xr:uid="{00000000-0005-0000-0000-0000E9790000}"/>
    <cellStyle name="Normal 9 13 3 2" xfId="15858" xr:uid="{00000000-0005-0000-0000-0000EA790000}"/>
    <cellStyle name="Normal 9 13 3 2 2" xfId="28499" xr:uid="{00000000-0005-0000-0000-0000EB790000}"/>
    <cellStyle name="Normal 9 13 3 3" xfId="23445" xr:uid="{00000000-0005-0000-0000-0000EC790000}"/>
    <cellStyle name="Normal 9 13 4" xfId="7575" xr:uid="{00000000-0005-0000-0000-0000ED790000}"/>
    <cellStyle name="Normal 9 13 4 2" xfId="14087" xr:uid="{00000000-0005-0000-0000-0000EE790000}"/>
    <cellStyle name="Normal 9 13 4 2 2" xfId="26817" xr:uid="{00000000-0005-0000-0000-0000EF790000}"/>
    <cellStyle name="Normal 9 13 4 3" xfId="22302" xr:uid="{00000000-0005-0000-0000-0000F0790000}"/>
    <cellStyle name="Normal 9 13 5" xfId="12926" xr:uid="{00000000-0005-0000-0000-0000F1790000}"/>
    <cellStyle name="Normal 9 13 5 2" xfId="25672" xr:uid="{00000000-0005-0000-0000-0000F2790000}"/>
    <cellStyle name="Normal 9 13 6" xfId="18500" xr:uid="{00000000-0005-0000-0000-0000F3790000}"/>
    <cellStyle name="Normal 9 13 7" xfId="31862" xr:uid="{00000000-0005-0000-0000-0000F4790000}"/>
    <cellStyle name="Normal 9 13 8" xfId="35071" xr:uid="{00000000-0005-0000-0000-0000F5790000}"/>
    <cellStyle name="Normal 9 14" xfId="5816" xr:uid="{00000000-0005-0000-0000-0000F6790000}"/>
    <cellStyle name="Normal 9 14 2" xfId="8528" xr:uid="{00000000-0005-0000-0000-0000F7790000}"/>
    <cellStyle name="Normal 9 14 2 2" xfId="15017" xr:uid="{00000000-0005-0000-0000-0000F8790000}"/>
    <cellStyle name="Normal 9 14 2 2 2" xfId="27692" xr:uid="{00000000-0005-0000-0000-0000F9790000}"/>
    <cellStyle name="Normal 9 14 2 3" xfId="19797" xr:uid="{00000000-0005-0000-0000-0000FA790000}"/>
    <cellStyle name="Normal 9 14 2 4" xfId="32911" xr:uid="{00000000-0005-0000-0000-0000FB790000}"/>
    <cellStyle name="Normal 9 14 2 5" xfId="35922" xr:uid="{00000000-0005-0000-0000-0000FC790000}"/>
    <cellStyle name="Normal 9 14 3" xfId="9452" xr:uid="{00000000-0005-0000-0000-0000FD790000}"/>
    <cellStyle name="Normal 9 14 3 2" xfId="15859" xr:uid="{00000000-0005-0000-0000-0000FE790000}"/>
    <cellStyle name="Normal 9 14 3 2 2" xfId="28500" xr:uid="{00000000-0005-0000-0000-0000FF790000}"/>
    <cellStyle name="Normal 9 14 3 3" xfId="23446" xr:uid="{00000000-0005-0000-0000-0000007A0000}"/>
    <cellStyle name="Normal 9 14 4" xfId="7576" xr:uid="{00000000-0005-0000-0000-0000017A0000}"/>
    <cellStyle name="Normal 9 14 4 2" xfId="14088" xr:uid="{00000000-0005-0000-0000-0000027A0000}"/>
    <cellStyle name="Normal 9 14 4 2 2" xfId="26818" xr:uid="{00000000-0005-0000-0000-0000037A0000}"/>
    <cellStyle name="Normal 9 14 4 3" xfId="22303" xr:uid="{00000000-0005-0000-0000-0000047A0000}"/>
    <cellStyle name="Normal 9 14 5" xfId="12927" xr:uid="{00000000-0005-0000-0000-0000057A0000}"/>
    <cellStyle name="Normal 9 14 5 2" xfId="25673" xr:uid="{00000000-0005-0000-0000-0000067A0000}"/>
    <cellStyle name="Normal 9 14 6" xfId="18501" xr:uid="{00000000-0005-0000-0000-0000077A0000}"/>
    <cellStyle name="Normal 9 14 7" xfId="31863" xr:uid="{00000000-0005-0000-0000-0000087A0000}"/>
    <cellStyle name="Normal 9 14 8" xfId="35072" xr:uid="{00000000-0005-0000-0000-0000097A0000}"/>
    <cellStyle name="Normal 9 15" xfId="5817" xr:uid="{00000000-0005-0000-0000-00000A7A0000}"/>
    <cellStyle name="Normal 9 15 2" xfId="8529" xr:uid="{00000000-0005-0000-0000-00000B7A0000}"/>
    <cellStyle name="Normal 9 15 2 2" xfId="15018" xr:uid="{00000000-0005-0000-0000-00000C7A0000}"/>
    <cellStyle name="Normal 9 15 2 2 2" xfId="27693" xr:uid="{00000000-0005-0000-0000-00000D7A0000}"/>
    <cellStyle name="Normal 9 15 2 3" xfId="19798" xr:uid="{00000000-0005-0000-0000-00000E7A0000}"/>
    <cellStyle name="Normal 9 15 2 4" xfId="32912" xr:uid="{00000000-0005-0000-0000-00000F7A0000}"/>
    <cellStyle name="Normal 9 15 2 5" xfId="35923" xr:uid="{00000000-0005-0000-0000-0000107A0000}"/>
    <cellStyle name="Normal 9 15 3" xfId="9453" xr:uid="{00000000-0005-0000-0000-0000117A0000}"/>
    <cellStyle name="Normal 9 15 3 2" xfId="15860" xr:uid="{00000000-0005-0000-0000-0000127A0000}"/>
    <cellStyle name="Normal 9 15 3 2 2" xfId="28501" xr:uid="{00000000-0005-0000-0000-0000137A0000}"/>
    <cellStyle name="Normal 9 15 3 3" xfId="23447" xr:uid="{00000000-0005-0000-0000-0000147A0000}"/>
    <cellStyle name="Normal 9 15 4" xfId="7577" xr:uid="{00000000-0005-0000-0000-0000157A0000}"/>
    <cellStyle name="Normal 9 15 4 2" xfId="14089" xr:uid="{00000000-0005-0000-0000-0000167A0000}"/>
    <cellStyle name="Normal 9 15 4 2 2" xfId="26819" xr:uid="{00000000-0005-0000-0000-0000177A0000}"/>
    <cellStyle name="Normal 9 15 4 3" xfId="22304" xr:uid="{00000000-0005-0000-0000-0000187A0000}"/>
    <cellStyle name="Normal 9 15 5" xfId="12928" xr:uid="{00000000-0005-0000-0000-0000197A0000}"/>
    <cellStyle name="Normal 9 15 5 2" xfId="25674" xr:uid="{00000000-0005-0000-0000-00001A7A0000}"/>
    <cellStyle name="Normal 9 15 6" xfId="18502" xr:uid="{00000000-0005-0000-0000-00001B7A0000}"/>
    <cellStyle name="Normal 9 15 7" xfId="31864" xr:uid="{00000000-0005-0000-0000-00001C7A0000}"/>
    <cellStyle name="Normal 9 15 8" xfId="35073" xr:uid="{00000000-0005-0000-0000-00001D7A0000}"/>
    <cellStyle name="Normal 9 16" xfId="5818" xr:uid="{00000000-0005-0000-0000-00001E7A0000}"/>
    <cellStyle name="Normal 9 16 2" xfId="8530" xr:uid="{00000000-0005-0000-0000-00001F7A0000}"/>
    <cellStyle name="Normal 9 16 2 2" xfId="15019" xr:uid="{00000000-0005-0000-0000-0000207A0000}"/>
    <cellStyle name="Normal 9 16 2 2 2" xfId="27694" xr:uid="{00000000-0005-0000-0000-0000217A0000}"/>
    <cellStyle name="Normal 9 16 2 3" xfId="19799" xr:uid="{00000000-0005-0000-0000-0000227A0000}"/>
    <cellStyle name="Normal 9 16 2 4" xfId="32913" xr:uid="{00000000-0005-0000-0000-0000237A0000}"/>
    <cellStyle name="Normal 9 16 2 5" xfId="35924" xr:uid="{00000000-0005-0000-0000-0000247A0000}"/>
    <cellStyle name="Normal 9 16 3" xfId="9454" xr:uid="{00000000-0005-0000-0000-0000257A0000}"/>
    <cellStyle name="Normal 9 16 3 2" xfId="15861" xr:uid="{00000000-0005-0000-0000-0000267A0000}"/>
    <cellStyle name="Normal 9 16 3 2 2" xfId="28502" xr:uid="{00000000-0005-0000-0000-0000277A0000}"/>
    <cellStyle name="Normal 9 16 3 3" xfId="23448" xr:uid="{00000000-0005-0000-0000-0000287A0000}"/>
    <cellStyle name="Normal 9 16 4" xfId="7578" xr:uid="{00000000-0005-0000-0000-0000297A0000}"/>
    <cellStyle name="Normal 9 16 4 2" xfId="14090" xr:uid="{00000000-0005-0000-0000-00002A7A0000}"/>
    <cellStyle name="Normal 9 16 4 2 2" xfId="26820" xr:uid="{00000000-0005-0000-0000-00002B7A0000}"/>
    <cellStyle name="Normal 9 16 4 3" xfId="22305" xr:uid="{00000000-0005-0000-0000-00002C7A0000}"/>
    <cellStyle name="Normal 9 16 5" xfId="12929" xr:uid="{00000000-0005-0000-0000-00002D7A0000}"/>
    <cellStyle name="Normal 9 16 5 2" xfId="25675" xr:uid="{00000000-0005-0000-0000-00002E7A0000}"/>
    <cellStyle name="Normal 9 16 6" xfId="18503" xr:uid="{00000000-0005-0000-0000-00002F7A0000}"/>
    <cellStyle name="Normal 9 16 7" xfId="31865" xr:uid="{00000000-0005-0000-0000-0000307A0000}"/>
    <cellStyle name="Normal 9 16 8" xfId="35074" xr:uid="{00000000-0005-0000-0000-0000317A0000}"/>
    <cellStyle name="Normal 9 17" xfId="5819" xr:uid="{00000000-0005-0000-0000-0000327A0000}"/>
    <cellStyle name="Normal 9 17 2" xfId="8531" xr:uid="{00000000-0005-0000-0000-0000337A0000}"/>
    <cellStyle name="Normal 9 17 2 2" xfId="15020" xr:uid="{00000000-0005-0000-0000-0000347A0000}"/>
    <cellStyle name="Normal 9 17 2 2 2" xfId="27695" xr:uid="{00000000-0005-0000-0000-0000357A0000}"/>
    <cellStyle name="Normal 9 17 2 3" xfId="19800" xr:uid="{00000000-0005-0000-0000-0000367A0000}"/>
    <cellStyle name="Normal 9 17 2 4" xfId="32914" xr:uid="{00000000-0005-0000-0000-0000377A0000}"/>
    <cellStyle name="Normal 9 17 2 5" xfId="35925" xr:uid="{00000000-0005-0000-0000-0000387A0000}"/>
    <cellStyle name="Normal 9 17 3" xfId="9455" xr:uid="{00000000-0005-0000-0000-0000397A0000}"/>
    <cellStyle name="Normal 9 17 3 2" xfId="15862" xr:uid="{00000000-0005-0000-0000-00003A7A0000}"/>
    <cellStyle name="Normal 9 17 3 2 2" xfId="28503" xr:uid="{00000000-0005-0000-0000-00003B7A0000}"/>
    <cellStyle name="Normal 9 17 3 3" xfId="23449" xr:uid="{00000000-0005-0000-0000-00003C7A0000}"/>
    <cellStyle name="Normal 9 17 4" xfId="7579" xr:uid="{00000000-0005-0000-0000-00003D7A0000}"/>
    <cellStyle name="Normal 9 17 4 2" xfId="14091" xr:uid="{00000000-0005-0000-0000-00003E7A0000}"/>
    <cellStyle name="Normal 9 17 4 2 2" xfId="26821" xr:uid="{00000000-0005-0000-0000-00003F7A0000}"/>
    <cellStyle name="Normal 9 17 4 3" xfId="22306" xr:uid="{00000000-0005-0000-0000-0000407A0000}"/>
    <cellStyle name="Normal 9 17 5" xfId="12930" xr:uid="{00000000-0005-0000-0000-0000417A0000}"/>
    <cellStyle name="Normal 9 17 5 2" xfId="25676" xr:uid="{00000000-0005-0000-0000-0000427A0000}"/>
    <cellStyle name="Normal 9 17 6" xfId="18504" xr:uid="{00000000-0005-0000-0000-0000437A0000}"/>
    <cellStyle name="Normal 9 17 7" xfId="31866" xr:uid="{00000000-0005-0000-0000-0000447A0000}"/>
    <cellStyle name="Normal 9 17 8" xfId="35075" xr:uid="{00000000-0005-0000-0000-0000457A0000}"/>
    <cellStyle name="Normal 9 18" xfId="5820" xr:uid="{00000000-0005-0000-0000-0000467A0000}"/>
    <cellStyle name="Normal 9 18 2" xfId="8532" xr:uid="{00000000-0005-0000-0000-0000477A0000}"/>
    <cellStyle name="Normal 9 18 2 2" xfId="15021" xr:uid="{00000000-0005-0000-0000-0000487A0000}"/>
    <cellStyle name="Normal 9 18 2 2 2" xfId="27696" xr:uid="{00000000-0005-0000-0000-0000497A0000}"/>
    <cellStyle name="Normal 9 18 2 3" xfId="19801" xr:uid="{00000000-0005-0000-0000-00004A7A0000}"/>
    <cellStyle name="Normal 9 18 2 4" xfId="32915" xr:uid="{00000000-0005-0000-0000-00004B7A0000}"/>
    <cellStyle name="Normal 9 18 2 5" xfId="35926" xr:uid="{00000000-0005-0000-0000-00004C7A0000}"/>
    <cellStyle name="Normal 9 18 3" xfId="9456" xr:uid="{00000000-0005-0000-0000-00004D7A0000}"/>
    <cellStyle name="Normal 9 18 3 2" xfId="15863" xr:uid="{00000000-0005-0000-0000-00004E7A0000}"/>
    <cellStyle name="Normal 9 18 3 2 2" xfId="28504" xr:uid="{00000000-0005-0000-0000-00004F7A0000}"/>
    <cellStyle name="Normal 9 18 3 3" xfId="23450" xr:uid="{00000000-0005-0000-0000-0000507A0000}"/>
    <cellStyle name="Normal 9 18 4" xfId="7580" xr:uid="{00000000-0005-0000-0000-0000517A0000}"/>
    <cellStyle name="Normal 9 18 4 2" xfId="14092" xr:uid="{00000000-0005-0000-0000-0000527A0000}"/>
    <cellStyle name="Normal 9 18 4 2 2" xfId="26822" xr:uid="{00000000-0005-0000-0000-0000537A0000}"/>
    <cellStyle name="Normal 9 18 4 3" xfId="22307" xr:uid="{00000000-0005-0000-0000-0000547A0000}"/>
    <cellStyle name="Normal 9 18 5" xfId="12931" xr:uid="{00000000-0005-0000-0000-0000557A0000}"/>
    <cellStyle name="Normal 9 18 5 2" xfId="25677" xr:uid="{00000000-0005-0000-0000-0000567A0000}"/>
    <cellStyle name="Normal 9 18 6" xfId="18505" xr:uid="{00000000-0005-0000-0000-0000577A0000}"/>
    <cellStyle name="Normal 9 18 7" xfId="31867" xr:uid="{00000000-0005-0000-0000-0000587A0000}"/>
    <cellStyle name="Normal 9 18 8" xfId="35076" xr:uid="{00000000-0005-0000-0000-0000597A0000}"/>
    <cellStyle name="Normal 9 19" xfId="5821" xr:uid="{00000000-0005-0000-0000-00005A7A0000}"/>
    <cellStyle name="Normal 9 19 2" xfId="8533" xr:uid="{00000000-0005-0000-0000-00005B7A0000}"/>
    <cellStyle name="Normal 9 19 2 2" xfId="15022" xr:uid="{00000000-0005-0000-0000-00005C7A0000}"/>
    <cellStyle name="Normal 9 19 2 2 2" xfId="27697" xr:uid="{00000000-0005-0000-0000-00005D7A0000}"/>
    <cellStyle name="Normal 9 19 2 3" xfId="19802" xr:uid="{00000000-0005-0000-0000-00005E7A0000}"/>
    <cellStyle name="Normal 9 19 2 4" xfId="32916" xr:uid="{00000000-0005-0000-0000-00005F7A0000}"/>
    <cellStyle name="Normal 9 19 2 5" xfId="35927" xr:uid="{00000000-0005-0000-0000-0000607A0000}"/>
    <cellStyle name="Normal 9 19 3" xfId="9457" xr:uid="{00000000-0005-0000-0000-0000617A0000}"/>
    <cellStyle name="Normal 9 19 3 2" xfId="15864" xr:uid="{00000000-0005-0000-0000-0000627A0000}"/>
    <cellStyle name="Normal 9 19 3 2 2" xfId="28505" xr:uid="{00000000-0005-0000-0000-0000637A0000}"/>
    <cellStyle name="Normal 9 19 3 3" xfId="23451" xr:uid="{00000000-0005-0000-0000-0000647A0000}"/>
    <cellStyle name="Normal 9 19 4" xfId="7581" xr:uid="{00000000-0005-0000-0000-0000657A0000}"/>
    <cellStyle name="Normal 9 19 4 2" xfId="14093" xr:uid="{00000000-0005-0000-0000-0000667A0000}"/>
    <cellStyle name="Normal 9 19 4 2 2" xfId="26823" xr:uid="{00000000-0005-0000-0000-0000677A0000}"/>
    <cellStyle name="Normal 9 19 4 3" xfId="22308" xr:uid="{00000000-0005-0000-0000-0000687A0000}"/>
    <cellStyle name="Normal 9 19 5" xfId="12932" xr:uid="{00000000-0005-0000-0000-0000697A0000}"/>
    <cellStyle name="Normal 9 19 5 2" xfId="25678" xr:uid="{00000000-0005-0000-0000-00006A7A0000}"/>
    <cellStyle name="Normal 9 19 6" xfId="18506" xr:uid="{00000000-0005-0000-0000-00006B7A0000}"/>
    <cellStyle name="Normal 9 19 7" xfId="31868" xr:uid="{00000000-0005-0000-0000-00006C7A0000}"/>
    <cellStyle name="Normal 9 19 8" xfId="35077" xr:uid="{00000000-0005-0000-0000-00006D7A0000}"/>
    <cellStyle name="Normal 9 2" xfId="580" xr:uid="{00000000-0005-0000-0000-00006E7A0000}"/>
    <cellStyle name="Normal 9 2 10" xfId="34318" xr:uid="{00000000-0005-0000-0000-00006F7A0000}"/>
    <cellStyle name="Normal 9 2 11" xfId="3026" xr:uid="{00000000-0005-0000-0000-0000707A0000}"/>
    <cellStyle name="Normal 9 2 12" xfId="37382" xr:uid="{00000000-0005-0000-0000-0000717A0000}"/>
    <cellStyle name="Normal 9 2 13" xfId="37866" xr:uid="{00000000-0005-0000-0000-0000727A0000}"/>
    <cellStyle name="Normal 9 2 2" xfId="802" xr:uid="{00000000-0005-0000-0000-0000737A0000}"/>
    <cellStyle name="Normal 9 2 2 2" xfId="6296" xr:uid="{00000000-0005-0000-0000-0000747A0000}"/>
    <cellStyle name="Normal 9 2 2 3" xfId="10606" xr:uid="{00000000-0005-0000-0000-0000757A0000}"/>
    <cellStyle name="Normal 9 2 2 4" xfId="5822" xr:uid="{00000000-0005-0000-0000-0000767A0000}"/>
    <cellStyle name="Normal 9 2 2 5" xfId="37776" xr:uid="{00000000-0005-0000-0000-0000777A0000}"/>
    <cellStyle name="Normal 9 2 2 6" xfId="38054" xr:uid="{00000000-0005-0000-0000-0000787A0000}"/>
    <cellStyle name="Normal 9 2 3" xfId="2049" xr:uid="{00000000-0005-0000-0000-0000797A0000}"/>
    <cellStyle name="Normal 9 2 3 10" xfId="37968" xr:uid="{00000000-0005-0000-0000-00007A7A0000}"/>
    <cellStyle name="Normal 9 2 3 2" xfId="16242" xr:uid="{00000000-0005-0000-0000-00007B7A0000}"/>
    <cellStyle name="Normal 9 2 3 2 2" xfId="20453" xr:uid="{00000000-0005-0000-0000-00007C7A0000}"/>
    <cellStyle name="Normal 9 2 3 2 2 2" xfId="33706" xr:uid="{00000000-0005-0000-0000-00007D7A0000}"/>
    <cellStyle name="Normal 9 2 3 2 2 3" xfId="36493" xr:uid="{00000000-0005-0000-0000-00007E7A0000}"/>
    <cellStyle name="Normal 9 2 3 2 3" xfId="20154" xr:uid="{00000000-0005-0000-0000-00007F7A0000}"/>
    <cellStyle name="Normal 9 2 3 2 3 2" xfId="33411" xr:uid="{00000000-0005-0000-0000-0000807A0000}"/>
    <cellStyle name="Normal 9 2 3 2 3 3" xfId="36199" xr:uid="{00000000-0005-0000-0000-0000817A0000}"/>
    <cellStyle name="Normal 9 2 3 2 4" xfId="19864" xr:uid="{00000000-0005-0000-0000-0000827A0000}"/>
    <cellStyle name="Normal 9 2 3 2 5" xfId="32977" xr:uid="{00000000-0005-0000-0000-0000837A0000}"/>
    <cellStyle name="Normal 9 2 3 2 6" xfId="35952" xr:uid="{00000000-0005-0000-0000-0000847A0000}"/>
    <cellStyle name="Normal 9 2 3 3" xfId="20306" xr:uid="{00000000-0005-0000-0000-0000857A0000}"/>
    <cellStyle name="Normal 9 2 3 3 2" xfId="33560" xr:uid="{00000000-0005-0000-0000-0000867A0000}"/>
    <cellStyle name="Normal 9 2 3 3 3" xfId="36347" xr:uid="{00000000-0005-0000-0000-0000877A0000}"/>
    <cellStyle name="Normal 9 2 3 4" xfId="19998" xr:uid="{00000000-0005-0000-0000-0000887A0000}"/>
    <cellStyle name="Normal 9 2 3 4 2" xfId="33262" xr:uid="{00000000-0005-0000-0000-0000897A0000}"/>
    <cellStyle name="Normal 9 2 3 4 3" xfId="36054" xr:uid="{00000000-0005-0000-0000-00008A7A0000}"/>
    <cellStyle name="Normal 9 2 3 5" xfId="18694" xr:uid="{00000000-0005-0000-0000-00008B7A0000}"/>
    <cellStyle name="Normal 9 2 3 6" xfId="31971" xr:uid="{00000000-0005-0000-0000-00008C7A0000}"/>
    <cellStyle name="Normal 9 2 3 7" xfId="35106" xr:uid="{00000000-0005-0000-0000-00008D7A0000}"/>
    <cellStyle name="Normal 9 2 3 8" xfId="10696" xr:uid="{00000000-0005-0000-0000-00008E7A0000}"/>
    <cellStyle name="Normal 9 2 3 9" xfId="37675" xr:uid="{00000000-0005-0000-0000-00008F7A0000}"/>
    <cellStyle name="Normal 9 2 4" xfId="9801" xr:uid="{00000000-0005-0000-0000-0000907A0000}"/>
    <cellStyle name="Normal 9 2 4 2" xfId="15969" xr:uid="{00000000-0005-0000-0000-0000917A0000}"/>
    <cellStyle name="Normal 9 2 4 2 2" xfId="20399" xr:uid="{00000000-0005-0000-0000-0000927A0000}"/>
    <cellStyle name="Normal 9 2 4 2 3" xfId="33652" xr:uid="{00000000-0005-0000-0000-0000937A0000}"/>
    <cellStyle name="Normal 9 2 4 2 4" xfId="36439" xr:uid="{00000000-0005-0000-0000-0000947A0000}"/>
    <cellStyle name="Normal 9 2 4 3" xfId="20100" xr:uid="{00000000-0005-0000-0000-0000957A0000}"/>
    <cellStyle name="Normal 9 2 4 3 2" xfId="33357" xr:uid="{00000000-0005-0000-0000-0000967A0000}"/>
    <cellStyle name="Normal 9 2 4 3 3" xfId="36145" xr:uid="{00000000-0005-0000-0000-0000977A0000}"/>
    <cellStyle name="Normal 9 2 4 4" xfId="18507" xr:uid="{00000000-0005-0000-0000-0000987A0000}"/>
    <cellStyle name="Normal 9 2 5" xfId="10838" xr:uid="{00000000-0005-0000-0000-0000997A0000}"/>
    <cellStyle name="Normal 9 2 5 2" xfId="20252" xr:uid="{00000000-0005-0000-0000-00009A7A0000}"/>
    <cellStyle name="Normal 9 2 5 2 2" xfId="33506" xr:uid="{00000000-0005-0000-0000-00009B7A0000}"/>
    <cellStyle name="Normal 9 2 5 2 3" xfId="36293" xr:uid="{00000000-0005-0000-0000-00009C7A0000}"/>
    <cellStyle name="Normal 9 2 5 3" xfId="19072" xr:uid="{00000000-0005-0000-0000-00009D7A0000}"/>
    <cellStyle name="Normal 9 2 5 4" xfId="32193" xr:uid="{00000000-0005-0000-0000-00009E7A0000}"/>
    <cellStyle name="Normal 9 2 5 5" xfId="35213" xr:uid="{00000000-0005-0000-0000-00009F7A0000}"/>
    <cellStyle name="Normal 9 2 6" xfId="18951" xr:uid="{00000000-0005-0000-0000-0000A07A0000}"/>
    <cellStyle name="Normal 9 2 6 2" xfId="32132" xr:uid="{00000000-0005-0000-0000-0000A17A0000}"/>
    <cellStyle name="Normal 9 2 6 3" xfId="35152" xr:uid="{00000000-0005-0000-0000-0000A27A0000}"/>
    <cellStyle name="Normal 9 2 7" xfId="19932" xr:uid="{00000000-0005-0000-0000-0000A37A0000}"/>
    <cellStyle name="Normal 9 2 7 2" xfId="33113" xr:uid="{00000000-0005-0000-0000-0000A47A0000}"/>
    <cellStyle name="Normal 9 2 7 3" xfId="35998" xr:uid="{00000000-0005-0000-0000-0000A57A0000}"/>
    <cellStyle name="Normal 9 2 8" xfId="17443" xr:uid="{00000000-0005-0000-0000-0000A67A0000}"/>
    <cellStyle name="Normal 9 2 9" xfId="30657" xr:uid="{00000000-0005-0000-0000-0000A77A0000}"/>
    <cellStyle name="Normal 9 20" xfId="5823" xr:uid="{00000000-0005-0000-0000-0000A87A0000}"/>
    <cellStyle name="Normal 9 20 2" xfId="8534" xr:uid="{00000000-0005-0000-0000-0000A97A0000}"/>
    <cellStyle name="Normal 9 20 2 2" xfId="15023" xr:uid="{00000000-0005-0000-0000-0000AA7A0000}"/>
    <cellStyle name="Normal 9 20 2 2 2" xfId="27698" xr:uid="{00000000-0005-0000-0000-0000AB7A0000}"/>
    <cellStyle name="Normal 9 20 2 3" xfId="19803" xr:uid="{00000000-0005-0000-0000-0000AC7A0000}"/>
    <cellStyle name="Normal 9 20 2 4" xfId="32917" xr:uid="{00000000-0005-0000-0000-0000AD7A0000}"/>
    <cellStyle name="Normal 9 20 2 5" xfId="35928" xr:uid="{00000000-0005-0000-0000-0000AE7A0000}"/>
    <cellStyle name="Normal 9 20 3" xfId="9458" xr:uid="{00000000-0005-0000-0000-0000AF7A0000}"/>
    <cellStyle name="Normal 9 20 3 2" xfId="15865" xr:uid="{00000000-0005-0000-0000-0000B07A0000}"/>
    <cellStyle name="Normal 9 20 3 2 2" xfId="28506" xr:uid="{00000000-0005-0000-0000-0000B17A0000}"/>
    <cellStyle name="Normal 9 20 3 3" xfId="23452" xr:uid="{00000000-0005-0000-0000-0000B27A0000}"/>
    <cellStyle name="Normal 9 20 4" xfId="7582" xr:uid="{00000000-0005-0000-0000-0000B37A0000}"/>
    <cellStyle name="Normal 9 20 4 2" xfId="14094" xr:uid="{00000000-0005-0000-0000-0000B47A0000}"/>
    <cellStyle name="Normal 9 20 4 2 2" xfId="26824" xr:uid="{00000000-0005-0000-0000-0000B57A0000}"/>
    <cellStyle name="Normal 9 20 4 3" xfId="22309" xr:uid="{00000000-0005-0000-0000-0000B67A0000}"/>
    <cellStyle name="Normal 9 20 5" xfId="12933" xr:uid="{00000000-0005-0000-0000-0000B77A0000}"/>
    <cellStyle name="Normal 9 20 5 2" xfId="25679" xr:uid="{00000000-0005-0000-0000-0000B87A0000}"/>
    <cellStyle name="Normal 9 20 6" xfId="18508" xr:uid="{00000000-0005-0000-0000-0000B97A0000}"/>
    <cellStyle name="Normal 9 20 7" xfId="31869" xr:uid="{00000000-0005-0000-0000-0000BA7A0000}"/>
    <cellStyle name="Normal 9 20 8" xfId="35078" xr:uid="{00000000-0005-0000-0000-0000BB7A0000}"/>
    <cellStyle name="Normal 9 21" xfId="5824" xr:uid="{00000000-0005-0000-0000-0000BC7A0000}"/>
    <cellStyle name="Normal 9 21 2" xfId="8535" xr:uid="{00000000-0005-0000-0000-0000BD7A0000}"/>
    <cellStyle name="Normal 9 21 2 2" xfId="15024" xr:uid="{00000000-0005-0000-0000-0000BE7A0000}"/>
    <cellStyle name="Normal 9 21 2 2 2" xfId="27699" xr:uid="{00000000-0005-0000-0000-0000BF7A0000}"/>
    <cellStyle name="Normal 9 21 2 3" xfId="19804" xr:uid="{00000000-0005-0000-0000-0000C07A0000}"/>
    <cellStyle name="Normal 9 21 2 4" xfId="32918" xr:uid="{00000000-0005-0000-0000-0000C17A0000}"/>
    <cellStyle name="Normal 9 21 2 5" xfId="35929" xr:uid="{00000000-0005-0000-0000-0000C27A0000}"/>
    <cellStyle name="Normal 9 21 3" xfId="9459" xr:uid="{00000000-0005-0000-0000-0000C37A0000}"/>
    <cellStyle name="Normal 9 21 3 2" xfId="15866" xr:uid="{00000000-0005-0000-0000-0000C47A0000}"/>
    <cellStyle name="Normal 9 21 3 2 2" xfId="28507" xr:uid="{00000000-0005-0000-0000-0000C57A0000}"/>
    <cellStyle name="Normal 9 21 3 3" xfId="23453" xr:uid="{00000000-0005-0000-0000-0000C67A0000}"/>
    <cellStyle name="Normal 9 21 4" xfId="7583" xr:uid="{00000000-0005-0000-0000-0000C77A0000}"/>
    <cellStyle name="Normal 9 21 4 2" xfId="14095" xr:uid="{00000000-0005-0000-0000-0000C87A0000}"/>
    <cellStyle name="Normal 9 21 4 2 2" xfId="26825" xr:uid="{00000000-0005-0000-0000-0000C97A0000}"/>
    <cellStyle name="Normal 9 21 4 3" xfId="22310" xr:uid="{00000000-0005-0000-0000-0000CA7A0000}"/>
    <cellStyle name="Normal 9 21 5" xfId="12934" xr:uid="{00000000-0005-0000-0000-0000CB7A0000}"/>
    <cellStyle name="Normal 9 21 5 2" xfId="25680" xr:uid="{00000000-0005-0000-0000-0000CC7A0000}"/>
    <cellStyle name="Normal 9 21 6" xfId="18509" xr:uid="{00000000-0005-0000-0000-0000CD7A0000}"/>
    <cellStyle name="Normal 9 21 7" xfId="31870" xr:uid="{00000000-0005-0000-0000-0000CE7A0000}"/>
    <cellStyle name="Normal 9 21 8" xfId="35079" xr:uid="{00000000-0005-0000-0000-0000CF7A0000}"/>
    <cellStyle name="Normal 9 22" xfId="5811" xr:uid="{00000000-0005-0000-0000-0000D07A0000}"/>
    <cellStyle name="Normal 9 22 2" xfId="6364" xr:uid="{00000000-0005-0000-0000-0000D17A0000}"/>
    <cellStyle name="Normal 9 23" xfId="9597" xr:uid="{00000000-0005-0000-0000-0000D27A0000}"/>
    <cellStyle name="Normal 9 23 2" xfId="15944" xr:uid="{00000000-0005-0000-0000-0000D37A0000}"/>
    <cellStyle name="Normal 9 23 2 2" xfId="28584" xr:uid="{00000000-0005-0000-0000-0000D47A0000}"/>
    <cellStyle name="Normal 9 23 3" xfId="19012" xr:uid="{00000000-0005-0000-0000-0000D57A0000}"/>
    <cellStyle name="Normal 9 23 4" xfId="32184" xr:uid="{00000000-0005-0000-0000-0000D67A0000}"/>
    <cellStyle name="Normal 9 23 5" xfId="35203" xr:uid="{00000000-0005-0000-0000-0000D77A0000}"/>
    <cellStyle name="Normal 9 24" xfId="10104" xr:uid="{00000000-0005-0000-0000-0000D87A0000}"/>
    <cellStyle name="Normal 9 24 2" xfId="18942" xr:uid="{00000000-0005-0000-0000-0000D97A0000}"/>
    <cellStyle name="Normal 9 24 3" xfId="32123" xr:uid="{00000000-0005-0000-0000-0000DA7A0000}"/>
    <cellStyle name="Normal 9 24 4" xfId="35142" xr:uid="{00000000-0005-0000-0000-0000DB7A0000}"/>
    <cellStyle name="Normal 9 25" xfId="19922" xr:uid="{00000000-0005-0000-0000-0000DC7A0000}"/>
    <cellStyle name="Normal 9 25 2" xfId="33104" xr:uid="{00000000-0005-0000-0000-0000DD7A0000}"/>
    <cellStyle name="Normal 9 25 3" xfId="35989" xr:uid="{00000000-0005-0000-0000-0000DE7A0000}"/>
    <cellStyle name="Normal 9 26" xfId="17426" xr:uid="{00000000-0005-0000-0000-0000DF7A0000}"/>
    <cellStyle name="Normal 9 27" xfId="30608" xr:uid="{00000000-0005-0000-0000-0000E07A0000}"/>
    <cellStyle name="Normal 9 28" xfId="34305" xr:uid="{00000000-0005-0000-0000-0000E17A0000}"/>
    <cellStyle name="Normal 9 29" xfId="3025" xr:uid="{00000000-0005-0000-0000-0000E27A0000}"/>
    <cellStyle name="Normal 9 3" xfId="801" xr:uid="{00000000-0005-0000-0000-0000E37A0000}"/>
    <cellStyle name="Normal 9 3 10" xfId="5826" xr:uid="{00000000-0005-0000-0000-0000E47A0000}"/>
    <cellStyle name="Normal 9 3 11" xfId="5827" xr:uid="{00000000-0005-0000-0000-0000E57A0000}"/>
    <cellStyle name="Normal 9 3 12" xfId="5828" xr:uid="{00000000-0005-0000-0000-0000E67A0000}"/>
    <cellStyle name="Normal 9 3 13" xfId="5829" xr:uid="{00000000-0005-0000-0000-0000E77A0000}"/>
    <cellStyle name="Normal 9 3 14" xfId="5830" xr:uid="{00000000-0005-0000-0000-0000E87A0000}"/>
    <cellStyle name="Normal 9 3 15" xfId="5831" xr:uid="{00000000-0005-0000-0000-0000E97A0000}"/>
    <cellStyle name="Normal 9 3 16" xfId="5832" xr:uid="{00000000-0005-0000-0000-0000EA7A0000}"/>
    <cellStyle name="Normal 9 3 17" xfId="5833" xr:uid="{00000000-0005-0000-0000-0000EB7A0000}"/>
    <cellStyle name="Normal 9 3 18" xfId="5834" xr:uid="{00000000-0005-0000-0000-0000EC7A0000}"/>
    <cellStyle name="Normal 9 3 19" xfId="5835" xr:uid="{00000000-0005-0000-0000-0000ED7A0000}"/>
    <cellStyle name="Normal 9 3 2" xfId="2051" xr:uid="{00000000-0005-0000-0000-0000EE7A0000}"/>
    <cellStyle name="Normal 9 3 2 2" xfId="2052" xr:uid="{00000000-0005-0000-0000-0000EF7A0000}"/>
    <cellStyle name="Normal 9 3 2 2 2" xfId="2053" xr:uid="{00000000-0005-0000-0000-0000F07A0000}"/>
    <cellStyle name="Normal 9 3 2 2 2 2" xfId="16480" xr:uid="{00000000-0005-0000-0000-0000F17A0000}"/>
    <cellStyle name="Normal 9 3 2 2 2 2 2" xfId="29020" xr:uid="{00000000-0005-0000-0000-0000F27A0000}"/>
    <cellStyle name="Normal 9 3 2 2 2 3" xfId="23929" xr:uid="{00000000-0005-0000-0000-0000F37A0000}"/>
    <cellStyle name="Normal 9 3 2 2 2 4" xfId="11041" xr:uid="{00000000-0005-0000-0000-0000F47A0000}"/>
    <cellStyle name="Normal 9 3 2 2 3" xfId="16483" xr:uid="{00000000-0005-0000-0000-0000F57A0000}"/>
    <cellStyle name="Normal 9 3 2 2 3 2" xfId="29023" xr:uid="{00000000-0005-0000-0000-0000F67A0000}"/>
    <cellStyle name="Normal 9 3 2 2 4" xfId="23932" xr:uid="{00000000-0005-0000-0000-0000F77A0000}"/>
    <cellStyle name="Normal 9 3 2 2 5" xfId="11044" xr:uid="{00000000-0005-0000-0000-0000F87A0000}"/>
    <cellStyle name="Normal 9 3 2 3" xfId="2054" xr:uid="{00000000-0005-0000-0000-0000F97A0000}"/>
    <cellStyle name="Normal 9 3 2 3 2" xfId="16670" xr:uid="{00000000-0005-0000-0000-0000FA7A0000}"/>
    <cellStyle name="Normal 9 3 2 3 2 2" xfId="29205" xr:uid="{00000000-0005-0000-0000-0000FB7A0000}"/>
    <cellStyle name="Normal 9 3 2 3 3" xfId="24113" xr:uid="{00000000-0005-0000-0000-0000FC7A0000}"/>
    <cellStyle name="Normal 9 3 2 3 4" xfId="11346" xr:uid="{00000000-0005-0000-0000-0000FD7A0000}"/>
    <cellStyle name="Normal 9 3 2 4" xfId="10136" xr:uid="{00000000-0005-0000-0000-0000FE7A0000}"/>
    <cellStyle name="Normal 9 3 2 4 2" xfId="16036" xr:uid="{00000000-0005-0000-0000-0000FF7A0000}"/>
    <cellStyle name="Normal 9 3 2 4 2 2" xfId="28664" xr:uid="{00000000-0005-0000-0000-0000007B0000}"/>
    <cellStyle name="Normal 9 3 2 4 3" xfId="23631" xr:uid="{00000000-0005-0000-0000-0000017B0000}"/>
    <cellStyle name="Normal 9 3 2 5" xfId="5836" xr:uid="{00000000-0005-0000-0000-0000027B0000}"/>
    <cellStyle name="Normal 9 3 20" xfId="5825" xr:uid="{00000000-0005-0000-0000-0000037B0000}"/>
    <cellStyle name="Normal 9 3 20 2" xfId="18859" xr:uid="{00000000-0005-0000-0000-0000047B0000}"/>
    <cellStyle name="Normal 9 3 21" xfId="10827" xr:uid="{00000000-0005-0000-0000-0000057B0000}"/>
    <cellStyle name="Normal 9 3 21 2" xfId="16345" xr:uid="{00000000-0005-0000-0000-0000067B0000}"/>
    <cellStyle name="Normal 9 3 21 2 2" xfId="28887" xr:uid="{00000000-0005-0000-0000-0000077B0000}"/>
    <cellStyle name="Normal 9 3 21 3" xfId="18510" xr:uid="{00000000-0005-0000-0000-0000087B0000}"/>
    <cellStyle name="Normal 9 3 21 4" xfId="23806" xr:uid="{00000000-0005-0000-0000-0000097B0000}"/>
    <cellStyle name="Normal 9 3 22" xfId="3027" xr:uid="{00000000-0005-0000-0000-00000A7B0000}"/>
    <cellStyle name="Normal 9 3 23" xfId="37775" xr:uid="{00000000-0005-0000-0000-00000B7B0000}"/>
    <cellStyle name="Normal 9 3 24" xfId="38053" xr:uid="{00000000-0005-0000-0000-00000C7B0000}"/>
    <cellStyle name="Normal 9 3 3" xfId="2055" xr:uid="{00000000-0005-0000-0000-00000D7B0000}"/>
    <cellStyle name="Normal 9 3 3 2" xfId="2056" xr:uid="{00000000-0005-0000-0000-00000E7B0000}"/>
    <cellStyle name="Normal 9 3 3 2 2" xfId="16505" xr:uid="{00000000-0005-0000-0000-00000F7B0000}"/>
    <cellStyle name="Normal 9 3 3 2 2 2" xfId="29045" xr:uid="{00000000-0005-0000-0000-0000107B0000}"/>
    <cellStyle name="Normal 9 3 3 2 3" xfId="23955" xr:uid="{00000000-0005-0000-0000-0000117B0000}"/>
    <cellStyle name="Normal 9 3 3 2 4" xfId="11074" xr:uid="{00000000-0005-0000-0000-0000127B0000}"/>
    <cellStyle name="Normal 9 3 3 3" xfId="10585" xr:uid="{00000000-0005-0000-0000-0000137B0000}"/>
    <cellStyle name="Normal 9 3 3 3 2" xfId="16186" xr:uid="{00000000-0005-0000-0000-0000147B0000}"/>
    <cellStyle name="Normal 9 3 3 3 2 2" xfId="28808" xr:uid="{00000000-0005-0000-0000-0000157B0000}"/>
    <cellStyle name="Normal 9 3 3 3 3" xfId="23754" xr:uid="{00000000-0005-0000-0000-0000167B0000}"/>
    <cellStyle name="Normal 9 3 3 4" xfId="5837" xr:uid="{00000000-0005-0000-0000-0000177B0000}"/>
    <cellStyle name="Normal 9 3 4" xfId="2057" xr:uid="{00000000-0005-0000-0000-0000187B0000}"/>
    <cellStyle name="Normal 9 3 4 2" xfId="11035" xr:uid="{00000000-0005-0000-0000-0000197B0000}"/>
    <cellStyle name="Normal 9 3 4 2 2" xfId="16473" xr:uid="{00000000-0005-0000-0000-00001A7B0000}"/>
    <cellStyle name="Normal 9 3 4 2 2 2" xfId="29013" xr:uid="{00000000-0005-0000-0000-00001B7B0000}"/>
    <cellStyle name="Normal 9 3 4 2 3" xfId="23923" xr:uid="{00000000-0005-0000-0000-00001C7B0000}"/>
    <cellStyle name="Normal 9 3 4 3" xfId="5838" xr:uid="{00000000-0005-0000-0000-00001D7B0000}"/>
    <cellStyle name="Normal 9 3 5" xfId="2050" xr:uid="{00000000-0005-0000-0000-00001E7B0000}"/>
    <cellStyle name="Normal 9 3 5 2" xfId="5839" xr:uid="{00000000-0005-0000-0000-00001F7B0000}"/>
    <cellStyle name="Normal 9 3 6" xfId="5840" xr:uid="{00000000-0005-0000-0000-0000207B0000}"/>
    <cellStyle name="Normal 9 3 7" xfId="5841" xr:uid="{00000000-0005-0000-0000-0000217B0000}"/>
    <cellStyle name="Normal 9 3 8" xfId="5842" xr:uid="{00000000-0005-0000-0000-0000227B0000}"/>
    <cellStyle name="Normal 9 3 9" xfId="5843" xr:uid="{00000000-0005-0000-0000-0000237B0000}"/>
    <cellStyle name="Normal 9 30" xfId="37381" xr:uid="{00000000-0005-0000-0000-0000247B0000}"/>
    <cellStyle name="Normal 9 31" xfId="37865" xr:uid="{00000000-0005-0000-0000-0000257B0000}"/>
    <cellStyle name="Normal 9 32" xfId="38128" xr:uid="{00000000-0005-0000-0000-0000267B0000}"/>
    <cellStyle name="Normal 9 4" xfId="1293" xr:uid="{00000000-0005-0000-0000-0000277B0000}"/>
    <cellStyle name="Normal 9 4 2" xfId="2059" xr:uid="{00000000-0005-0000-0000-0000287B0000}"/>
    <cellStyle name="Normal 9 4 2 2" xfId="2060" xr:uid="{00000000-0005-0000-0000-0000297B0000}"/>
    <cellStyle name="Normal 9 4 2 2 2" xfId="11159" xr:uid="{00000000-0005-0000-0000-00002A7B0000}"/>
    <cellStyle name="Normal 9 4 2 2 2 2" xfId="16555" xr:uid="{00000000-0005-0000-0000-00002B7B0000}"/>
    <cellStyle name="Normal 9 4 2 2 2 2 2" xfId="29094" xr:uid="{00000000-0005-0000-0000-00002C7B0000}"/>
    <cellStyle name="Normal 9 4 2 2 2 3" xfId="24001" xr:uid="{00000000-0005-0000-0000-00002D7B0000}"/>
    <cellStyle name="Normal 9 4 2 2 3" xfId="15025" xr:uid="{00000000-0005-0000-0000-00002E7B0000}"/>
    <cellStyle name="Normal 9 4 2 2 3 2" xfId="27700" xr:uid="{00000000-0005-0000-0000-00002F7B0000}"/>
    <cellStyle name="Normal 9 4 2 2 4" xfId="22618" xr:uid="{00000000-0005-0000-0000-0000307B0000}"/>
    <cellStyle name="Normal 9 4 2 2 5" xfId="8536" xr:uid="{00000000-0005-0000-0000-0000317B0000}"/>
    <cellStyle name="Normal 9 4 2 3" xfId="9460" xr:uid="{00000000-0005-0000-0000-0000327B0000}"/>
    <cellStyle name="Normal 9 4 2 3 2" xfId="15867" xr:uid="{00000000-0005-0000-0000-0000337B0000}"/>
    <cellStyle name="Normal 9 4 2 3 2 2" xfId="28508" xr:uid="{00000000-0005-0000-0000-0000347B0000}"/>
    <cellStyle name="Normal 9 4 2 3 3" xfId="23454" xr:uid="{00000000-0005-0000-0000-0000357B0000}"/>
    <cellStyle name="Normal 9 4 2 4" xfId="11348" xr:uid="{00000000-0005-0000-0000-0000367B0000}"/>
    <cellStyle name="Normal 9 4 2 4 2" xfId="16671" xr:uid="{00000000-0005-0000-0000-0000377B0000}"/>
    <cellStyle name="Normal 9 4 2 4 2 2" xfId="29206" xr:uid="{00000000-0005-0000-0000-0000387B0000}"/>
    <cellStyle name="Normal 9 4 2 4 3" xfId="24114" xr:uid="{00000000-0005-0000-0000-0000397B0000}"/>
    <cellStyle name="Normal 9 4 2 5" xfId="7584" xr:uid="{00000000-0005-0000-0000-00003A7B0000}"/>
    <cellStyle name="Normal 9 4 2 5 2" xfId="14096" xr:uid="{00000000-0005-0000-0000-00003B7B0000}"/>
    <cellStyle name="Normal 9 4 2 5 2 2" xfId="26826" xr:uid="{00000000-0005-0000-0000-00003C7B0000}"/>
    <cellStyle name="Normal 9 4 2 5 3" xfId="22311" xr:uid="{00000000-0005-0000-0000-00003D7B0000}"/>
    <cellStyle name="Normal 9 4 2 6" xfId="12935" xr:uid="{00000000-0005-0000-0000-00003E7B0000}"/>
    <cellStyle name="Normal 9 4 2 6 2" xfId="25681" xr:uid="{00000000-0005-0000-0000-00003F7B0000}"/>
    <cellStyle name="Normal 9 4 2 7" xfId="18860" xr:uid="{00000000-0005-0000-0000-0000407B0000}"/>
    <cellStyle name="Normal 9 4 2 8" xfId="21079" xr:uid="{00000000-0005-0000-0000-0000417B0000}"/>
    <cellStyle name="Normal 9 4 2 9" xfId="5844" xr:uid="{00000000-0005-0000-0000-0000427B0000}"/>
    <cellStyle name="Normal 9 4 3" xfId="2061" xr:uid="{00000000-0005-0000-0000-0000437B0000}"/>
    <cellStyle name="Normal 9 4 3 2" xfId="16135" xr:uid="{00000000-0005-0000-0000-0000447B0000}"/>
    <cellStyle name="Normal 9 4 3 2 2" xfId="19805" xr:uid="{00000000-0005-0000-0000-0000457B0000}"/>
    <cellStyle name="Normal 9 4 3 2 3" xfId="28757" xr:uid="{00000000-0005-0000-0000-0000467B0000}"/>
    <cellStyle name="Normal 9 4 3 2 4" xfId="32919" xr:uid="{00000000-0005-0000-0000-0000477B0000}"/>
    <cellStyle name="Normal 9 4 3 2 5" xfId="35930" xr:uid="{00000000-0005-0000-0000-0000487B0000}"/>
    <cellStyle name="Normal 9 4 3 3" xfId="18511" xr:uid="{00000000-0005-0000-0000-0000497B0000}"/>
    <cellStyle name="Normal 9 4 3 4" xfId="23715" xr:uid="{00000000-0005-0000-0000-00004A7B0000}"/>
    <cellStyle name="Normal 9 4 3 5" xfId="31871" xr:uid="{00000000-0005-0000-0000-00004B7B0000}"/>
    <cellStyle name="Normal 9 4 3 6" xfId="35080" xr:uid="{00000000-0005-0000-0000-00004C7B0000}"/>
    <cellStyle name="Normal 9 4 3 7" xfId="10441" xr:uid="{00000000-0005-0000-0000-00004D7B0000}"/>
    <cellStyle name="Normal 9 4 4" xfId="2058" xr:uid="{00000000-0005-0000-0000-00004E7B0000}"/>
    <cellStyle name="Normal 9 4 4 2" xfId="16060" xr:uid="{00000000-0005-0000-0000-00004F7B0000}"/>
    <cellStyle name="Normal 9 4 4 2 2" xfId="28688" xr:uid="{00000000-0005-0000-0000-0000507B0000}"/>
    <cellStyle name="Normal 9 4 4 3" xfId="23652" xr:uid="{00000000-0005-0000-0000-0000517B0000}"/>
    <cellStyle name="Normal 9 4 4 4" xfId="10196" xr:uid="{00000000-0005-0000-0000-0000527B0000}"/>
    <cellStyle name="Normal 9 4 5" xfId="3028" xr:uid="{00000000-0005-0000-0000-0000537B0000}"/>
    <cellStyle name="Normal 9 5" xfId="2062" xr:uid="{00000000-0005-0000-0000-0000547B0000}"/>
    <cellStyle name="Normal 9 5 2" xfId="2063" xr:uid="{00000000-0005-0000-0000-0000557B0000}"/>
    <cellStyle name="Normal 9 5 2 2" xfId="8537" xr:uid="{00000000-0005-0000-0000-0000567B0000}"/>
    <cellStyle name="Normal 9 5 2 2 2" xfId="15026" xr:uid="{00000000-0005-0000-0000-0000577B0000}"/>
    <cellStyle name="Normal 9 5 2 2 2 2" xfId="27701" xr:uid="{00000000-0005-0000-0000-0000587B0000}"/>
    <cellStyle name="Normal 9 5 2 2 3" xfId="22619" xr:uid="{00000000-0005-0000-0000-0000597B0000}"/>
    <cellStyle name="Normal 9 5 2 3" xfId="9461" xr:uid="{00000000-0005-0000-0000-00005A7B0000}"/>
    <cellStyle name="Normal 9 5 2 3 2" xfId="15868" xr:uid="{00000000-0005-0000-0000-00005B7B0000}"/>
    <cellStyle name="Normal 9 5 2 3 2 2" xfId="28509" xr:uid="{00000000-0005-0000-0000-00005C7B0000}"/>
    <cellStyle name="Normal 9 5 2 3 3" xfId="23455" xr:uid="{00000000-0005-0000-0000-00005D7B0000}"/>
    <cellStyle name="Normal 9 5 2 4" xfId="10204" xr:uid="{00000000-0005-0000-0000-00005E7B0000}"/>
    <cellStyle name="Normal 9 5 2 4 2" xfId="16063" xr:uid="{00000000-0005-0000-0000-00005F7B0000}"/>
    <cellStyle name="Normal 9 5 2 4 2 2" xfId="28691" xr:uid="{00000000-0005-0000-0000-0000607B0000}"/>
    <cellStyle name="Normal 9 5 2 4 3" xfId="23655" xr:uid="{00000000-0005-0000-0000-0000617B0000}"/>
    <cellStyle name="Normal 9 5 2 5" xfId="7585" xr:uid="{00000000-0005-0000-0000-0000627B0000}"/>
    <cellStyle name="Normal 9 5 2 5 2" xfId="14097" xr:uid="{00000000-0005-0000-0000-0000637B0000}"/>
    <cellStyle name="Normal 9 5 2 5 2 2" xfId="26827" xr:uid="{00000000-0005-0000-0000-0000647B0000}"/>
    <cellStyle name="Normal 9 5 2 5 3" xfId="22312" xr:uid="{00000000-0005-0000-0000-0000657B0000}"/>
    <cellStyle name="Normal 9 5 2 6" xfId="12936" xr:uid="{00000000-0005-0000-0000-0000667B0000}"/>
    <cellStyle name="Normal 9 5 2 6 2" xfId="25682" xr:uid="{00000000-0005-0000-0000-0000677B0000}"/>
    <cellStyle name="Normal 9 5 2 7" xfId="18861" xr:uid="{00000000-0005-0000-0000-0000687B0000}"/>
    <cellStyle name="Normal 9 5 2 8" xfId="21080" xr:uid="{00000000-0005-0000-0000-0000697B0000}"/>
    <cellStyle name="Normal 9 5 2 9" xfId="5845" xr:uid="{00000000-0005-0000-0000-00006A7B0000}"/>
    <cellStyle name="Normal 9 5 3" xfId="11265" xr:uid="{00000000-0005-0000-0000-00006B7B0000}"/>
    <cellStyle name="Normal 9 5 3 2" xfId="16614" xr:uid="{00000000-0005-0000-0000-00006C7B0000}"/>
    <cellStyle name="Normal 9 5 3 2 2" xfId="19806" xr:uid="{00000000-0005-0000-0000-00006D7B0000}"/>
    <cellStyle name="Normal 9 5 3 2 3" xfId="32920" xr:uid="{00000000-0005-0000-0000-00006E7B0000}"/>
    <cellStyle name="Normal 9 5 3 2 4" xfId="35931" xr:uid="{00000000-0005-0000-0000-00006F7B0000}"/>
    <cellStyle name="Normal 9 5 3 3" xfId="18512" xr:uid="{00000000-0005-0000-0000-0000707B0000}"/>
    <cellStyle name="Normal 9 5 3 4" xfId="31872" xr:uid="{00000000-0005-0000-0000-0000717B0000}"/>
    <cellStyle name="Normal 9 5 3 5" xfId="35081" xr:uid="{00000000-0005-0000-0000-0000727B0000}"/>
    <cellStyle name="Normal 9 5 4" xfId="3029" xr:uid="{00000000-0005-0000-0000-0000737B0000}"/>
    <cellStyle name="Normal 9 5 5" xfId="37626" xr:uid="{00000000-0005-0000-0000-0000747B0000}"/>
    <cellStyle name="Normal 9 5 6" xfId="37922" xr:uid="{00000000-0005-0000-0000-0000757B0000}"/>
    <cellStyle name="Normal 9 6" xfId="1236" xr:uid="{00000000-0005-0000-0000-0000767B0000}"/>
    <cellStyle name="Normal 9 6 2" xfId="2064" xr:uid="{00000000-0005-0000-0000-0000777B0000}"/>
    <cellStyle name="Normal 9 6 2 2" xfId="8538" xr:uid="{00000000-0005-0000-0000-0000787B0000}"/>
    <cellStyle name="Normal 9 6 2 2 2" xfId="15027" xr:uid="{00000000-0005-0000-0000-0000797B0000}"/>
    <cellStyle name="Normal 9 6 2 2 2 2" xfId="27702" xr:uid="{00000000-0005-0000-0000-00007A7B0000}"/>
    <cellStyle name="Normal 9 6 2 2 3" xfId="22620" xr:uid="{00000000-0005-0000-0000-00007B7B0000}"/>
    <cellStyle name="Normal 9 6 2 3" xfId="9462" xr:uid="{00000000-0005-0000-0000-00007C7B0000}"/>
    <cellStyle name="Normal 9 6 2 3 2" xfId="15869" xr:uid="{00000000-0005-0000-0000-00007D7B0000}"/>
    <cellStyle name="Normal 9 6 2 3 2 2" xfId="28510" xr:uid="{00000000-0005-0000-0000-00007E7B0000}"/>
    <cellStyle name="Normal 9 6 2 3 3" xfId="23456" xr:uid="{00000000-0005-0000-0000-00007F7B0000}"/>
    <cellStyle name="Normal 9 6 2 4" xfId="7586" xr:uid="{00000000-0005-0000-0000-0000807B0000}"/>
    <cellStyle name="Normal 9 6 2 4 2" xfId="14098" xr:uid="{00000000-0005-0000-0000-0000817B0000}"/>
    <cellStyle name="Normal 9 6 2 4 2 2" xfId="26828" xr:uid="{00000000-0005-0000-0000-0000827B0000}"/>
    <cellStyle name="Normal 9 6 2 4 3" xfId="22313" xr:uid="{00000000-0005-0000-0000-0000837B0000}"/>
    <cellStyle name="Normal 9 6 2 5" xfId="12937" xr:uid="{00000000-0005-0000-0000-0000847B0000}"/>
    <cellStyle name="Normal 9 6 2 5 2" xfId="25683" xr:uid="{00000000-0005-0000-0000-0000857B0000}"/>
    <cellStyle name="Normal 9 6 2 6" xfId="18858" xr:uid="{00000000-0005-0000-0000-0000867B0000}"/>
    <cellStyle name="Normal 9 6 2 7" xfId="21081" xr:uid="{00000000-0005-0000-0000-0000877B0000}"/>
    <cellStyle name="Normal 9 6 2 8" xfId="5846" xr:uid="{00000000-0005-0000-0000-0000887B0000}"/>
    <cellStyle name="Normal 9 6 3" xfId="7828" xr:uid="{00000000-0005-0000-0000-0000897B0000}"/>
    <cellStyle name="Normal 9 6 3 2" xfId="14323" xr:uid="{00000000-0005-0000-0000-00008A7B0000}"/>
    <cellStyle name="Normal 9 6 3 2 2" xfId="19807" xr:uid="{00000000-0005-0000-0000-00008B7B0000}"/>
    <cellStyle name="Normal 9 6 3 2 3" xfId="32921" xr:uid="{00000000-0005-0000-0000-00008C7B0000}"/>
    <cellStyle name="Normal 9 6 3 2 4" xfId="35932" xr:uid="{00000000-0005-0000-0000-00008D7B0000}"/>
    <cellStyle name="Normal 9 6 3 3" xfId="18513" xr:uid="{00000000-0005-0000-0000-00008E7B0000}"/>
    <cellStyle name="Normal 9 6 3 4" xfId="31873" xr:uid="{00000000-0005-0000-0000-00008F7B0000}"/>
    <cellStyle name="Normal 9 6 3 5" xfId="35082" xr:uid="{00000000-0005-0000-0000-0000907B0000}"/>
    <cellStyle name="Normal 9 6 4" xfId="8750" xr:uid="{00000000-0005-0000-0000-0000917B0000}"/>
    <cellStyle name="Normal 9 6 4 2" xfId="15165" xr:uid="{00000000-0005-0000-0000-0000927B0000}"/>
    <cellStyle name="Normal 9 6 4 2 2" xfId="27828" xr:uid="{00000000-0005-0000-0000-0000937B0000}"/>
    <cellStyle name="Normal 9 6 4 3" xfId="22805" xr:uid="{00000000-0005-0000-0000-0000947B0000}"/>
    <cellStyle name="Normal 9 6 5" xfId="10605" xr:uid="{00000000-0005-0000-0000-0000957B0000}"/>
    <cellStyle name="Normal 9 6 6" xfId="11283" xr:uid="{00000000-0005-0000-0000-0000967B0000}"/>
    <cellStyle name="Normal 9 6 6 2" xfId="16623" xr:uid="{00000000-0005-0000-0000-0000977B0000}"/>
    <cellStyle name="Normal 9 6 6 2 2" xfId="29159" xr:uid="{00000000-0005-0000-0000-0000987B0000}"/>
    <cellStyle name="Normal 9 6 6 3" xfId="24067" xr:uid="{00000000-0005-0000-0000-0000997B0000}"/>
    <cellStyle name="Normal 9 6 7" xfId="6607" xr:uid="{00000000-0005-0000-0000-00009A7B0000}"/>
    <cellStyle name="Normal 9 6 7 2" xfId="13195" xr:uid="{00000000-0005-0000-0000-00009B7B0000}"/>
    <cellStyle name="Normal 9 6 7 2 2" xfId="25939" xr:uid="{00000000-0005-0000-0000-00009C7B0000}"/>
    <cellStyle name="Normal 9 6 7 3" xfId="21349" xr:uid="{00000000-0005-0000-0000-00009D7B0000}"/>
    <cellStyle name="Normal 9 6 8" xfId="12127" xr:uid="{00000000-0005-0000-0000-00009E7B0000}"/>
    <cellStyle name="Normal 9 6 8 2" xfId="24872" xr:uid="{00000000-0005-0000-0000-00009F7B0000}"/>
    <cellStyle name="Normal 9 6 9" xfId="3136" xr:uid="{00000000-0005-0000-0000-0000A07B0000}"/>
    <cellStyle name="Normal 9 7" xfId="2048" xr:uid="{00000000-0005-0000-0000-0000A17B0000}"/>
    <cellStyle name="Normal 9 7 10" xfId="30718" xr:uid="{00000000-0005-0000-0000-0000A27B0000}"/>
    <cellStyle name="Normal 9 7 11" xfId="34330" xr:uid="{00000000-0005-0000-0000-0000A37B0000}"/>
    <cellStyle name="Normal 9 7 12" xfId="3177" xr:uid="{00000000-0005-0000-0000-0000A47B0000}"/>
    <cellStyle name="Normal 9 7 2" xfId="5847" xr:uid="{00000000-0005-0000-0000-0000A57B0000}"/>
    <cellStyle name="Normal 9 7 2 2" xfId="8539" xr:uid="{00000000-0005-0000-0000-0000A67B0000}"/>
    <cellStyle name="Normal 9 7 2 2 2" xfId="15028" xr:uid="{00000000-0005-0000-0000-0000A77B0000}"/>
    <cellStyle name="Normal 9 7 2 2 2 2" xfId="20462" xr:uid="{00000000-0005-0000-0000-0000A87B0000}"/>
    <cellStyle name="Normal 9 7 2 2 2 3" xfId="33715" xr:uid="{00000000-0005-0000-0000-0000A97B0000}"/>
    <cellStyle name="Normal 9 7 2 2 2 4" xfId="36502" xr:uid="{00000000-0005-0000-0000-0000AA7B0000}"/>
    <cellStyle name="Normal 9 7 2 2 3" xfId="20163" xr:uid="{00000000-0005-0000-0000-0000AB7B0000}"/>
    <cellStyle name="Normal 9 7 2 2 3 2" xfId="33420" xr:uid="{00000000-0005-0000-0000-0000AC7B0000}"/>
    <cellStyle name="Normal 9 7 2 2 3 3" xfId="36208" xr:uid="{00000000-0005-0000-0000-0000AD7B0000}"/>
    <cellStyle name="Normal 9 7 2 2 4" xfId="19808" xr:uid="{00000000-0005-0000-0000-0000AE7B0000}"/>
    <cellStyle name="Normal 9 7 2 2 5" xfId="32922" xr:uid="{00000000-0005-0000-0000-0000AF7B0000}"/>
    <cellStyle name="Normal 9 7 2 2 6" xfId="35933" xr:uid="{00000000-0005-0000-0000-0000B07B0000}"/>
    <cellStyle name="Normal 9 7 2 3" xfId="9463" xr:uid="{00000000-0005-0000-0000-0000B17B0000}"/>
    <cellStyle name="Normal 9 7 2 3 2" xfId="15870" xr:uid="{00000000-0005-0000-0000-0000B27B0000}"/>
    <cellStyle name="Normal 9 7 2 3 2 2" xfId="28511" xr:uid="{00000000-0005-0000-0000-0000B37B0000}"/>
    <cellStyle name="Normal 9 7 2 3 3" xfId="20315" xr:uid="{00000000-0005-0000-0000-0000B47B0000}"/>
    <cellStyle name="Normal 9 7 2 3 4" xfId="33569" xr:uid="{00000000-0005-0000-0000-0000B57B0000}"/>
    <cellStyle name="Normal 9 7 2 3 5" xfId="36356" xr:uid="{00000000-0005-0000-0000-0000B67B0000}"/>
    <cellStyle name="Normal 9 7 2 4" xfId="10706" xr:uid="{00000000-0005-0000-0000-0000B77B0000}"/>
    <cellStyle name="Normal 9 7 2 4 2" xfId="16251" xr:uid="{00000000-0005-0000-0000-0000B87B0000}"/>
    <cellStyle name="Normal 9 7 2 4 2 2" xfId="28848" xr:uid="{00000000-0005-0000-0000-0000B97B0000}"/>
    <cellStyle name="Normal 9 7 2 4 3" xfId="20007" xr:uid="{00000000-0005-0000-0000-0000BA7B0000}"/>
    <cellStyle name="Normal 9 7 2 4 4" xfId="33271" xr:uid="{00000000-0005-0000-0000-0000BB7B0000}"/>
    <cellStyle name="Normal 9 7 2 4 5" xfId="36063" xr:uid="{00000000-0005-0000-0000-0000BC7B0000}"/>
    <cellStyle name="Normal 9 7 2 5" xfId="7587" xr:uid="{00000000-0005-0000-0000-0000BD7B0000}"/>
    <cellStyle name="Normal 9 7 2 5 2" xfId="14099" xr:uid="{00000000-0005-0000-0000-0000BE7B0000}"/>
    <cellStyle name="Normal 9 7 2 5 2 2" xfId="26829" xr:uid="{00000000-0005-0000-0000-0000BF7B0000}"/>
    <cellStyle name="Normal 9 7 2 5 3" xfId="22314" xr:uid="{00000000-0005-0000-0000-0000C07B0000}"/>
    <cellStyle name="Normal 9 7 2 6" xfId="12938" xr:uid="{00000000-0005-0000-0000-0000C17B0000}"/>
    <cellStyle name="Normal 9 7 2 6 2" xfId="25684" xr:uid="{00000000-0005-0000-0000-0000C27B0000}"/>
    <cellStyle name="Normal 9 7 2 7" xfId="18514" xr:uid="{00000000-0005-0000-0000-0000C37B0000}"/>
    <cellStyle name="Normal 9 7 2 8" xfId="31874" xr:uid="{00000000-0005-0000-0000-0000C47B0000}"/>
    <cellStyle name="Normal 9 7 2 9" xfId="35083" xr:uid="{00000000-0005-0000-0000-0000C57B0000}"/>
    <cellStyle name="Normal 9 7 3" xfId="7852" xr:uid="{00000000-0005-0000-0000-0000C67B0000}"/>
    <cellStyle name="Normal 9 7 3 2" xfId="14347" xr:uid="{00000000-0005-0000-0000-0000C77B0000}"/>
    <cellStyle name="Normal 9 7 3 2 2" xfId="20408" xr:uid="{00000000-0005-0000-0000-0000C87B0000}"/>
    <cellStyle name="Normal 9 7 3 2 3" xfId="33661" xr:uid="{00000000-0005-0000-0000-0000C97B0000}"/>
    <cellStyle name="Normal 9 7 3 2 4" xfId="36448" xr:uid="{00000000-0005-0000-0000-0000CA7B0000}"/>
    <cellStyle name="Normal 9 7 3 3" xfId="20109" xr:uid="{00000000-0005-0000-0000-0000CB7B0000}"/>
    <cellStyle name="Normal 9 7 3 3 2" xfId="33366" xr:uid="{00000000-0005-0000-0000-0000CC7B0000}"/>
    <cellStyle name="Normal 9 7 3 3 3" xfId="36154" xr:uid="{00000000-0005-0000-0000-0000CD7B0000}"/>
    <cellStyle name="Normal 9 7 3 4" xfId="19081" xr:uid="{00000000-0005-0000-0000-0000CE7B0000}"/>
    <cellStyle name="Normal 9 7 3 5" xfId="32203" xr:uid="{00000000-0005-0000-0000-0000CF7B0000}"/>
    <cellStyle name="Normal 9 7 3 6" xfId="35222" xr:uid="{00000000-0005-0000-0000-0000D07B0000}"/>
    <cellStyle name="Normal 9 7 4" xfId="8774" xr:uid="{00000000-0005-0000-0000-0000D17B0000}"/>
    <cellStyle name="Normal 9 7 4 2" xfId="15189" xr:uid="{00000000-0005-0000-0000-0000D27B0000}"/>
    <cellStyle name="Normal 9 7 4 2 2" xfId="20261" xr:uid="{00000000-0005-0000-0000-0000D37B0000}"/>
    <cellStyle name="Normal 9 7 4 2 3" xfId="33515" xr:uid="{00000000-0005-0000-0000-0000D47B0000}"/>
    <cellStyle name="Normal 9 7 4 2 4" xfId="36302" xr:uid="{00000000-0005-0000-0000-0000D57B0000}"/>
    <cellStyle name="Normal 9 7 4 3" xfId="18961" xr:uid="{00000000-0005-0000-0000-0000D67B0000}"/>
    <cellStyle name="Normal 9 7 4 4" xfId="32142" xr:uid="{00000000-0005-0000-0000-0000D77B0000}"/>
    <cellStyle name="Normal 9 7 4 5" xfId="35162" xr:uid="{00000000-0005-0000-0000-0000D87B0000}"/>
    <cellStyle name="Normal 9 7 5" xfId="10051" xr:uid="{00000000-0005-0000-0000-0000D97B0000}"/>
    <cellStyle name="Normal 9 7 5 2" xfId="16000" xr:uid="{00000000-0005-0000-0000-0000DA7B0000}"/>
    <cellStyle name="Normal 9 7 5 2 2" xfId="28632" xr:uid="{00000000-0005-0000-0000-0000DB7B0000}"/>
    <cellStyle name="Normal 9 7 5 3" xfId="19945" xr:uid="{00000000-0005-0000-0000-0000DC7B0000}"/>
    <cellStyle name="Normal 9 7 5 4" xfId="33141" xr:uid="{00000000-0005-0000-0000-0000DD7B0000}"/>
    <cellStyle name="Normal 9 7 5 5" xfId="36008" xr:uid="{00000000-0005-0000-0000-0000DE7B0000}"/>
    <cellStyle name="Normal 9 7 6" xfId="10497" xr:uid="{00000000-0005-0000-0000-0000DF7B0000}"/>
    <cellStyle name="Normal 9 7 7" xfId="6633" xr:uid="{00000000-0005-0000-0000-0000E07B0000}"/>
    <cellStyle name="Normal 9 7 7 2" xfId="13220" xr:uid="{00000000-0005-0000-0000-0000E17B0000}"/>
    <cellStyle name="Normal 9 7 7 2 2" xfId="25964" xr:uid="{00000000-0005-0000-0000-0000E27B0000}"/>
    <cellStyle name="Normal 9 7 7 3" xfId="21372" xr:uid="{00000000-0005-0000-0000-0000E37B0000}"/>
    <cellStyle name="Normal 9 7 8" xfId="12151" xr:uid="{00000000-0005-0000-0000-0000E47B0000}"/>
    <cellStyle name="Normal 9 7 8 2" xfId="24896" xr:uid="{00000000-0005-0000-0000-0000E57B0000}"/>
    <cellStyle name="Normal 9 7 9" xfId="17464" xr:uid="{00000000-0005-0000-0000-0000E67B0000}"/>
    <cellStyle name="Normal 9 8" xfId="5848" xr:uid="{00000000-0005-0000-0000-0000E77B0000}"/>
    <cellStyle name="Normal 9 8 2" xfId="8540" xr:uid="{00000000-0005-0000-0000-0000E87B0000}"/>
    <cellStyle name="Normal 9 8 2 2" xfId="15029" xr:uid="{00000000-0005-0000-0000-0000E97B0000}"/>
    <cellStyle name="Normal 9 8 2 2 2" xfId="20444" xr:uid="{00000000-0005-0000-0000-0000EA7B0000}"/>
    <cellStyle name="Normal 9 8 2 2 3" xfId="33697" xr:uid="{00000000-0005-0000-0000-0000EB7B0000}"/>
    <cellStyle name="Normal 9 8 2 2 4" xfId="36484" xr:uid="{00000000-0005-0000-0000-0000EC7B0000}"/>
    <cellStyle name="Normal 9 8 2 3" xfId="20145" xr:uid="{00000000-0005-0000-0000-0000ED7B0000}"/>
    <cellStyle name="Normal 9 8 2 3 2" xfId="33402" xr:uid="{00000000-0005-0000-0000-0000EE7B0000}"/>
    <cellStyle name="Normal 9 8 2 3 3" xfId="36190" xr:uid="{00000000-0005-0000-0000-0000EF7B0000}"/>
    <cellStyle name="Normal 9 8 2 4" xfId="19809" xr:uid="{00000000-0005-0000-0000-0000F07B0000}"/>
    <cellStyle name="Normal 9 8 2 5" xfId="32923" xr:uid="{00000000-0005-0000-0000-0000F17B0000}"/>
    <cellStyle name="Normal 9 8 2 6" xfId="35934" xr:uid="{00000000-0005-0000-0000-0000F27B0000}"/>
    <cellStyle name="Normal 9 8 3" xfId="9464" xr:uid="{00000000-0005-0000-0000-0000F37B0000}"/>
    <cellStyle name="Normal 9 8 3 2" xfId="15871" xr:uid="{00000000-0005-0000-0000-0000F47B0000}"/>
    <cellStyle name="Normal 9 8 3 2 2" xfId="28512" xr:uid="{00000000-0005-0000-0000-0000F57B0000}"/>
    <cellStyle name="Normal 9 8 3 3" xfId="20297" xr:uid="{00000000-0005-0000-0000-0000F67B0000}"/>
    <cellStyle name="Normal 9 8 3 4" xfId="33551" xr:uid="{00000000-0005-0000-0000-0000F77B0000}"/>
    <cellStyle name="Normal 9 8 3 5" xfId="36338" xr:uid="{00000000-0005-0000-0000-0000F87B0000}"/>
    <cellStyle name="Normal 9 8 4" xfId="10687" xr:uid="{00000000-0005-0000-0000-0000F97B0000}"/>
    <cellStyle name="Normal 9 8 4 2" xfId="16233" xr:uid="{00000000-0005-0000-0000-0000FA7B0000}"/>
    <cellStyle name="Normal 9 8 4 2 2" xfId="28842" xr:uid="{00000000-0005-0000-0000-0000FB7B0000}"/>
    <cellStyle name="Normal 9 8 4 3" xfId="19989" xr:uid="{00000000-0005-0000-0000-0000FC7B0000}"/>
    <cellStyle name="Normal 9 8 4 4" xfId="33253" xr:uid="{00000000-0005-0000-0000-0000FD7B0000}"/>
    <cellStyle name="Normal 9 8 4 5" xfId="36045" xr:uid="{00000000-0005-0000-0000-0000FE7B0000}"/>
    <cellStyle name="Normal 9 8 5" xfId="7588" xr:uid="{00000000-0005-0000-0000-0000FF7B0000}"/>
    <cellStyle name="Normal 9 8 5 2" xfId="14100" xr:uid="{00000000-0005-0000-0000-0000007C0000}"/>
    <cellStyle name="Normal 9 8 5 2 2" xfId="26830" xr:uid="{00000000-0005-0000-0000-0000017C0000}"/>
    <cellStyle name="Normal 9 8 5 3" xfId="22315" xr:uid="{00000000-0005-0000-0000-0000027C0000}"/>
    <cellStyle name="Normal 9 8 6" xfId="12939" xr:uid="{00000000-0005-0000-0000-0000037C0000}"/>
    <cellStyle name="Normal 9 8 6 2" xfId="25685" xr:uid="{00000000-0005-0000-0000-0000047C0000}"/>
    <cellStyle name="Normal 9 8 7" xfId="18515" xr:uid="{00000000-0005-0000-0000-0000057C0000}"/>
    <cellStyle name="Normal 9 8 8" xfId="31875" xr:uid="{00000000-0005-0000-0000-0000067C0000}"/>
    <cellStyle name="Normal 9 8 9" xfId="35084" xr:uid="{00000000-0005-0000-0000-0000077C0000}"/>
    <cellStyle name="Normal 9 9" xfId="5849" xr:uid="{00000000-0005-0000-0000-0000087C0000}"/>
    <cellStyle name="Normal 9 9 2" xfId="8541" xr:uid="{00000000-0005-0000-0000-0000097C0000}"/>
    <cellStyle name="Normal 9 9 2 2" xfId="15030" xr:uid="{00000000-0005-0000-0000-00000A7C0000}"/>
    <cellStyle name="Normal 9 9 2 2 2" xfId="20390" xr:uid="{00000000-0005-0000-0000-00000B7C0000}"/>
    <cellStyle name="Normal 9 9 2 2 3" xfId="33643" xr:uid="{00000000-0005-0000-0000-00000C7C0000}"/>
    <cellStyle name="Normal 9 9 2 2 4" xfId="36430" xr:uid="{00000000-0005-0000-0000-00000D7C0000}"/>
    <cellStyle name="Normal 9 9 2 3" xfId="19810" xr:uid="{00000000-0005-0000-0000-00000E7C0000}"/>
    <cellStyle name="Normal 9 9 2 4" xfId="32924" xr:uid="{00000000-0005-0000-0000-00000F7C0000}"/>
    <cellStyle name="Normal 9 9 2 5" xfId="35935" xr:uid="{00000000-0005-0000-0000-0000107C0000}"/>
    <cellStyle name="Normal 9 9 3" xfId="9465" xr:uid="{00000000-0005-0000-0000-0000117C0000}"/>
    <cellStyle name="Normal 9 9 3 2" xfId="15872" xr:uid="{00000000-0005-0000-0000-0000127C0000}"/>
    <cellStyle name="Normal 9 9 3 2 2" xfId="28513" xr:uid="{00000000-0005-0000-0000-0000137C0000}"/>
    <cellStyle name="Normal 9 9 3 3" xfId="20091" xr:uid="{00000000-0005-0000-0000-0000147C0000}"/>
    <cellStyle name="Normal 9 9 3 4" xfId="33348" xr:uid="{00000000-0005-0000-0000-0000157C0000}"/>
    <cellStyle name="Normal 9 9 3 5" xfId="36136" xr:uid="{00000000-0005-0000-0000-0000167C0000}"/>
    <cellStyle name="Normal 9 9 4" xfId="7589" xr:uid="{00000000-0005-0000-0000-0000177C0000}"/>
    <cellStyle name="Normal 9 9 4 2" xfId="14101" xr:uid="{00000000-0005-0000-0000-0000187C0000}"/>
    <cellStyle name="Normal 9 9 4 2 2" xfId="26831" xr:uid="{00000000-0005-0000-0000-0000197C0000}"/>
    <cellStyle name="Normal 9 9 4 3" xfId="22316" xr:uid="{00000000-0005-0000-0000-00001A7C0000}"/>
    <cellStyle name="Normal 9 9 5" xfId="12940" xr:uid="{00000000-0005-0000-0000-00001B7C0000}"/>
    <cellStyle name="Normal 9 9 5 2" xfId="25686" xr:uid="{00000000-0005-0000-0000-00001C7C0000}"/>
    <cellStyle name="Normal 9 9 6" xfId="18516" xr:uid="{00000000-0005-0000-0000-00001D7C0000}"/>
    <cellStyle name="Normal 9 9 7" xfId="31876" xr:uid="{00000000-0005-0000-0000-00001E7C0000}"/>
    <cellStyle name="Normal 9 9 8" xfId="35085" xr:uid="{00000000-0005-0000-0000-00001F7C0000}"/>
    <cellStyle name="Normal 90" xfId="3030" xr:uid="{00000000-0005-0000-0000-0000207C0000}"/>
    <cellStyle name="Normal 91" xfId="3031" xr:uid="{00000000-0005-0000-0000-0000217C0000}"/>
    <cellStyle name="Normal 92" xfId="3032" xr:uid="{00000000-0005-0000-0000-0000227C0000}"/>
    <cellStyle name="Normal 93" xfId="3033" xr:uid="{00000000-0005-0000-0000-0000237C0000}"/>
    <cellStyle name="Normal 94" xfId="3034" xr:uid="{00000000-0005-0000-0000-0000247C0000}"/>
    <cellStyle name="Normal 95" xfId="3035" xr:uid="{00000000-0005-0000-0000-0000257C0000}"/>
    <cellStyle name="Normal 96" xfId="3036" xr:uid="{00000000-0005-0000-0000-0000267C0000}"/>
    <cellStyle name="Normal 97" xfId="3037" xr:uid="{00000000-0005-0000-0000-0000277C0000}"/>
    <cellStyle name="Normal 98" xfId="3038" xr:uid="{00000000-0005-0000-0000-0000287C0000}"/>
    <cellStyle name="Normal 99" xfId="3039" xr:uid="{00000000-0005-0000-0000-0000297C0000}"/>
    <cellStyle name="Normal 99 10" xfId="34362" xr:uid="{00000000-0005-0000-0000-00002A7C0000}"/>
    <cellStyle name="Normal 99 2" xfId="3152" xr:uid="{00000000-0005-0000-0000-00002B7C0000}"/>
    <cellStyle name="Normal 99 2 2" xfId="7844" xr:uid="{00000000-0005-0000-0000-00002C7C0000}"/>
    <cellStyle name="Normal 99 2 2 2" xfId="14339" xr:uid="{00000000-0005-0000-0000-00002D7C0000}"/>
    <cellStyle name="Normal 99 2 2 2 2" xfId="20481" xr:uid="{00000000-0005-0000-0000-00002E7C0000}"/>
    <cellStyle name="Normal 99 2 2 2 3" xfId="33734" xr:uid="{00000000-0005-0000-0000-00002F7C0000}"/>
    <cellStyle name="Normal 99 2 2 2 4" xfId="36521" xr:uid="{00000000-0005-0000-0000-0000307C0000}"/>
    <cellStyle name="Normal 99 2 2 3" xfId="20182" xr:uid="{00000000-0005-0000-0000-0000317C0000}"/>
    <cellStyle name="Normal 99 2 2 3 2" xfId="33439" xr:uid="{00000000-0005-0000-0000-0000327C0000}"/>
    <cellStyle name="Normal 99 2 2 3 3" xfId="36227" xr:uid="{00000000-0005-0000-0000-0000337C0000}"/>
    <cellStyle name="Normal 99 2 2 4" xfId="19896" xr:uid="{00000000-0005-0000-0000-0000347C0000}"/>
    <cellStyle name="Normal 99 2 2 5" xfId="33050" xr:uid="{00000000-0005-0000-0000-0000357C0000}"/>
    <cellStyle name="Normal 99 2 2 6" xfId="35978" xr:uid="{00000000-0005-0000-0000-0000367C0000}"/>
    <cellStyle name="Normal 99 2 3" xfId="8766" xr:uid="{00000000-0005-0000-0000-0000377C0000}"/>
    <cellStyle name="Normal 99 2 3 2" xfId="15181" xr:uid="{00000000-0005-0000-0000-0000387C0000}"/>
    <cellStyle name="Normal 99 2 3 2 2" xfId="27842" xr:uid="{00000000-0005-0000-0000-0000397C0000}"/>
    <cellStyle name="Normal 99 2 3 3" xfId="20334" xr:uid="{00000000-0005-0000-0000-00003A7C0000}"/>
    <cellStyle name="Normal 99 2 3 4" xfId="33588" xr:uid="{00000000-0005-0000-0000-00003B7C0000}"/>
    <cellStyle name="Normal 99 2 3 5" xfId="36375" xr:uid="{00000000-0005-0000-0000-00003C7C0000}"/>
    <cellStyle name="Normal 99 2 4" xfId="10725" xr:uid="{00000000-0005-0000-0000-00003D7C0000}"/>
    <cellStyle name="Normal 99 2 4 2" xfId="16270" xr:uid="{00000000-0005-0000-0000-00003E7C0000}"/>
    <cellStyle name="Normal 99 2 4 2 2" xfId="28857" xr:uid="{00000000-0005-0000-0000-00003F7C0000}"/>
    <cellStyle name="Normal 99 2 4 3" xfId="20026" xr:uid="{00000000-0005-0000-0000-0000407C0000}"/>
    <cellStyle name="Normal 99 2 4 4" xfId="33290" xr:uid="{00000000-0005-0000-0000-0000417C0000}"/>
    <cellStyle name="Normal 99 2 4 5" xfId="36082" xr:uid="{00000000-0005-0000-0000-0000427C0000}"/>
    <cellStyle name="Normal 99 2 5" xfId="6623" xr:uid="{00000000-0005-0000-0000-0000437C0000}"/>
    <cellStyle name="Normal 99 2 5 2" xfId="13211" xr:uid="{00000000-0005-0000-0000-0000447C0000}"/>
    <cellStyle name="Normal 99 2 5 2 2" xfId="25955" xr:uid="{00000000-0005-0000-0000-0000457C0000}"/>
    <cellStyle name="Normal 99 2 5 3" xfId="21363" xr:uid="{00000000-0005-0000-0000-0000467C0000}"/>
    <cellStyle name="Normal 99 2 6" xfId="12143" xr:uid="{00000000-0005-0000-0000-0000477C0000}"/>
    <cellStyle name="Normal 99 2 6 2" xfId="24888" xr:uid="{00000000-0005-0000-0000-0000487C0000}"/>
    <cellStyle name="Normal 99 2 7" xfId="18862" xr:uid="{00000000-0005-0000-0000-0000497C0000}"/>
    <cellStyle name="Normal 99 2 8" xfId="32070" xr:uid="{00000000-0005-0000-0000-00004A7C0000}"/>
    <cellStyle name="Normal 99 2 9" xfId="35133" xr:uid="{00000000-0005-0000-0000-00004B7C0000}"/>
    <cellStyle name="Normal 99 3" xfId="7822" xr:uid="{00000000-0005-0000-0000-00004C7C0000}"/>
    <cellStyle name="Normal 99 3 2" xfId="14317" xr:uid="{00000000-0005-0000-0000-00004D7C0000}"/>
    <cellStyle name="Normal 99 3 2 2" xfId="20427" xr:uid="{00000000-0005-0000-0000-00004E7C0000}"/>
    <cellStyle name="Normal 99 3 2 3" xfId="33680" xr:uid="{00000000-0005-0000-0000-00004F7C0000}"/>
    <cellStyle name="Normal 99 3 2 4" xfId="36467" xr:uid="{00000000-0005-0000-0000-0000507C0000}"/>
    <cellStyle name="Normal 99 3 3" xfId="20128" xr:uid="{00000000-0005-0000-0000-0000517C0000}"/>
    <cellStyle name="Normal 99 3 3 2" xfId="33385" xr:uid="{00000000-0005-0000-0000-0000527C0000}"/>
    <cellStyle name="Normal 99 3 3 3" xfId="36173" xr:uid="{00000000-0005-0000-0000-0000537C0000}"/>
    <cellStyle name="Normal 99 3 4" xfId="19100" xr:uid="{00000000-0005-0000-0000-0000547C0000}"/>
    <cellStyle name="Normal 99 3 5" xfId="32222" xr:uid="{00000000-0005-0000-0000-0000557C0000}"/>
    <cellStyle name="Normal 99 3 6" xfId="35241" xr:uid="{00000000-0005-0000-0000-0000567C0000}"/>
    <cellStyle name="Normal 99 4" xfId="8699" xr:uid="{00000000-0005-0000-0000-0000577C0000}"/>
    <cellStyle name="Normal 99 4 2" xfId="15157" xr:uid="{00000000-0005-0000-0000-0000587C0000}"/>
    <cellStyle name="Normal 99 4 2 2" xfId="20280" xr:uid="{00000000-0005-0000-0000-0000597C0000}"/>
    <cellStyle name="Normal 99 4 2 3" xfId="33534" xr:uid="{00000000-0005-0000-0000-00005A7C0000}"/>
    <cellStyle name="Normal 99 4 2 4" xfId="36321" xr:uid="{00000000-0005-0000-0000-00005B7C0000}"/>
    <cellStyle name="Normal 99 4 3" xfId="18982" xr:uid="{00000000-0005-0000-0000-00005C7C0000}"/>
    <cellStyle name="Normal 99 4 4" xfId="32162" xr:uid="{00000000-0005-0000-0000-00005D7C0000}"/>
    <cellStyle name="Normal 99 4 5" xfId="35182" xr:uid="{00000000-0005-0000-0000-00005E7C0000}"/>
    <cellStyle name="Normal 99 5" xfId="10610" xr:uid="{00000000-0005-0000-0000-00005F7C0000}"/>
    <cellStyle name="Normal 99 5 2" xfId="16202" xr:uid="{00000000-0005-0000-0000-0000607C0000}"/>
    <cellStyle name="Normal 99 5 2 2" xfId="28824" xr:uid="{00000000-0005-0000-0000-0000617C0000}"/>
    <cellStyle name="Normal 99 5 3" xfId="19965" xr:uid="{00000000-0005-0000-0000-0000627C0000}"/>
    <cellStyle name="Normal 99 5 4" xfId="33190" xr:uid="{00000000-0005-0000-0000-0000637C0000}"/>
    <cellStyle name="Normal 99 5 5" xfId="36027" xr:uid="{00000000-0005-0000-0000-0000647C0000}"/>
    <cellStyle name="Normal 99 6" xfId="6550" xr:uid="{00000000-0005-0000-0000-0000657C0000}"/>
    <cellStyle name="Normal 99 6 2" xfId="13140" xr:uid="{00000000-0005-0000-0000-0000667C0000}"/>
    <cellStyle name="Normal 99 6 2 2" xfId="25885" xr:uid="{00000000-0005-0000-0000-0000677C0000}"/>
    <cellStyle name="Normal 99 6 3" xfId="21293" xr:uid="{00000000-0005-0000-0000-0000687C0000}"/>
    <cellStyle name="Normal 99 7" xfId="12114" xr:uid="{00000000-0005-0000-0000-0000697C0000}"/>
    <cellStyle name="Normal 99 7 2" xfId="24859" xr:uid="{00000000-0005-0000-0000-00006A7C0000}"/>
    <cellStyle name="Normal 99 8" xfId="17518" xr:uid="{00000000-0005-0000-0000-00006B7C0000}"/>
    <cellStyle name="Normal 99 9" xfId="30896" xr:uid="{00000000-0005-0000-0000-00006C7C0000}"/>
    <cellStyle name="Normal_Rate" xfId="16" xr:uid="{00000000-0005-0000-0000-00006D7C0000}"/>
    <cellStyle name="Normal_Rate by banks 2" xfId="17" xr:uid="{00000000-0005-0000-0000-00006E7C0000}"/>
    <cellStyle name="Normal_Sheet2" xfId="38107" xr:uid="{00000000-0005-0000-0000-00006F7C0000}"/>
    <cellStyle name="Note 10" xfId="3040" xr:uid="{00000000-0005-0000-0000-0000707C0000}"/>
    <cellStyle name="Note 10 10" xfId="31190" xr:uid="{00000000-0005-0000-0000-0000717C0000}"/>
    <cellStyle name="Note 10 11" xfId="33998" xr:uid="{00000000-0005-0000-0000-0000727C0000}"/>
    <cellStyle name="Note 10 12" xfId="37206" xr:uid="{00000000-0005-0000-0000-0000737C0000}"/>
    <cellStyle name="Note 10 2" xfId="8700" xr:uid="{00000000-0005-0000-0000-0000747C0000}"/>
    <cellStyle name="Note 10 2 2" xfId="11615" xr:uid="{00000000-0005-0000-0000-0000757C0000}"/>
    <cellStyle name="Note 10 2 2 2" xfId="16874" xr:uid="{00000000-0005-0000-0000-0000767C0000}"/>
    <cellStyle name="Note 10 2 2 2 2" xfId="29408" xr:uid="{00000000-0005-0000-0000-0000777C0000}"/>
    <cellStyle name="Note 10 2 2 3" xfId="20774" xr:uid="{00000000-0005-0000-0000-0000787C0000}"/>
    <cellStyle name="Note 10 2 2 3 2" xfId="30452" xr:uid="{00000000-0005-0000-0000-0000797C0000}"/>
    <cellStyle name="Note 10 2 2 4" xfId="24367" xr:uid="{00000000-0005-0000-0000-00007A7C0000}"/>
    <cellStyle name="Note 10 2 2 5" xfId="33051" xr:uid="{00000000-0005-0000-0000-00007B7C0000}"/>
    <cellStyle name="Note 10 2 2 6" xfId="34095" xr:uid="{00000000-0005-0000-0000-00007C7C0000}"/>
    <cellStyle name="Note 10 2 2 7" xfId="31562" xr:uid="{00000000-0005-0000-0000-00007D7C0000}"/>
    <cellStyle name="Note 10 2 3" xfId="11517" xr:uid="{00000000-0005-0000-0000-00007E7C0000}"/>
    <cellStyle name="Note 10 2 3 2" xfId="16803" xr:uid="{00000000-0005-0000-0000-00007F7C0000}"/>
    <cellStyle name="Note 10 2 3 2 2" xfId="29338" xr:uid="{00000000-0005-0000-0000-0000807C0000}"/>
    <cellStyle name="Note 10 2 3 3" xfId="24272" xr:uid="{00000000-0005-0000-0000-0000817C0000}"/>
    <cellStyle name="Note 10 2 4" xfId="6908" xr:uid="{00000000-0005-0000-0000-0000827C0000}"/>
    <cellStyle name="Note 10 2 4 2" xfId="21639" xr:uid="{00000000-0005-0000-0000-0000837C0000}"/>
    <cellStyle name="Note 10 2 5" xfId="20623" xr:uid="{00000000-0005-0000-0000-0000847C0000}"/>
    <cellStyle name="Note 10 2 5 2" xfId="30301" xr:uid="{00000000-0005-0000-0000-0000857C0000}"/>
    <cellStyle name="Note 10 2 6" xfId="22758" xr:uid="{00000000-0005-0000-0000-0000867C0000}"/>
    <cellStyle name="Note 10 2 7" xfId="32071" xr:uid="{00000000-0005-0000-0000-0000877C0000}"/>
    <cellStyle name="Note 10 2 8" xfId="33912" xr:uid="{00000000-0005-0000-0000-0000887C0000}"/>
    <cellStyle name="Note 10 2 9" xfId="31097" xr:uid="{00000000-0005-0000-0000-0000897C0000}"/>
    <cellStyle name="Note 10 3" xfId="6551" xr:uid="{00000000-0005-0000-0000-00008A7C0000}"/>
    <cellStyle name="Note 10 3 2" xfId="13141" xr:uid="{00000000-0005-0000-0000-00008B7C0000}"/>
    <cellStyle name="Note 10 3 2 2" xfId="25886" xr:uid="{00000000-0005-0000-0000-00008C7C0000}"/>
    <cellStyle name="Note 10 3 3" xfId="20867" xr:uid="{00000000-0005-0000-0000-00008D7C0000}"/>
    <cellStyle name="Note 10 3 3 2" xfId="30545" xr:uid="{00000000-0005-0000-0000-00008E7C0000}"/>
    <cellStyle name="Note 10 3 4" xfId="21294" xr:uid="{00000000-0005-0000-0000-00008F7C0000}"/>
    <cellStyle name="Note 10 3 5" xfId="33191" xr:uid="{00000000-0005-0000-0000-0000907C0000}"/>
    <cellStyle name="Note 10 3 6" xfId="34190" xr:uid="{00000000-0005-0000-0000-0000917C0000}"/>
    <cellStyle name="Note 10 3 7" xfId="30797" xr:uid="{00000000-0005-0000-0000-0000927C0000}"/>
    <cellStyle name="Note 10 4" xfId="7233" xr:uid="{00000000-0005-0000-0000-0000937C0000}"/>
    <cellStyle name="Note 10 4 2" xfId="13766" xr:uid="{00000000-0005-0000-0000-0000947C0000}"/>
    <cellStyle name="Note 10 4 2 2" xfId="26497" xr:uid="{00000000-0005-0000-0000-0000957C0000}"/>
    <cellStyle name="Note 10 4 3" xfId="21961" xr:uid="{00000000-0005-0000-0000-0000967C0000}"/>
    <cellStyle name="Note 10 5" xfId="11571" xr:uid="{00000000-0005-0000-0000-0000977C0000}"/>
    <cellStyle name="Note 10 5 2" xfId="16836" xr:uid="{00000000-0005-0000-0000-0000987C0000}"/>
    <cellStyle name="Note 10 5 2 2" xfId="29370" xr:uid="{00000000-0005-0000-0000-0000997C0000}"/>
    <cellStyle name="Note 10 5 3" xfId="24323" xr:uid="{00000000-0005-0000-0000-00009A7C0000}"/>
    <cellStyle name="Note 10 6" xfId="11531" xr:uid="{00000000-0005-0000-0000-00009B7C0000}"/>
    <cellStyle name="Note 10 6 2" xfId="24286" xr:uid="{00000000-0005-0000-0000-00009C7C0000}"/>
    <cellStyle name="Note 10 7" xfId="17463" xr:uid="{00000000-0005-0000-0000-00009D7C0000}"/>
    <cellStyle name="Note 10 7 2" xfId="29973" xr:uid="{00000000-0005-0000-0000-00009E7C0000}"/>
    <cellStyle name="Note 10 8" xfId="20959" xr:uid="{00000000-0005-0000-0000-00009F7C0000}"/>
    <cellStyle name="Note 10 9" xfId="30897" xr:uid="{00000000-0005-0000-0000-0000A07C0000}"/>
    <cellStyle name="Note 11" xfId="3041" xr:uid="{00000000-0005-0000-0000-0000A17C0000}"/>
    <cellStyle name="Note 11 10" xfId="31189" xr:uid="{00000000-0005-0000-0000-0000A27C0000}"/>
    <cellStyle name="Note 11 11" xfId="30750" xr:uid="{00000000-0005-0000-0000-0000A37C0000}"/>
    <cellStyle name="Note 11 12" xfId="37207" xr:uid="{00000000-0005-0000-0000-0000A47C0000}"/>
    <cellStyle name="Note 11 2" xfId="8701" xr:uid="{00000000-0005-0000-0000-0000A57C0000}"/>
    <cellStyle name="Note 11 2 2" xfId="11616" xr:uid="{00000000-0005-0000-0000-0000A67C0000}"/>
    <cellStyle name="Note 11 2 2 2" xfId="16875" xr:uid="{00000000-0005-0000-0000-0000A77C0000}"/>
    <cellStyle name="Note 11 2 2 2 2" xfId="29409" xr:uid="{00000000-0005-0000-0000-0000A87C0000}"/>
    <cellStyle name="Note 11 2 2 3" xfId="20775" xr:uid="{00000000-0005-0000-0000-0000A97C0000}"/>
    <cellStyle name="Note 11 2 2 3 2" xfId="30453" xr:uid="{00000000-0005-0000-0000-0000AA7C0000}"/>
    <cellStyle name="Note 11 2 2 4" xfId="24368" xr:uid="{00000000-0005-0000-0000-0000AB7C0000}"/>
    <cellStyle name="Note 11 2 2 5" xfId="33052" xr:uid="{00000000-0005-0000-0000-0000AC7C0000}"/>
    <cellStyle name="Note 11 2 2 6" xfId="34096" xr:uid="{00000000-0005-0000-0000-0000AD7C0000}"/>
    <cellStyle name="Note 11 2 2 7" xfId="30656" xr:uid="{00000000-0005-0000-0000-0000AE7C0000}"/>
    <cellStyle name="Note 11 2 3" xfId="11840" xr:uid="{00000000-0005-0000-0000-0000AF7C0000}"/>
    <cellStyle name="Note 11 2 3 2" xfId="17053" xr:uid="{00000000-0005-0000-0000-0000B07C0000}"/>
    <cellStyle name="Note 11 2 3 2 2" xfId="29584" xr:uid="{00000000-0005-0000-0000-0000B17C0000}"/>
    <cellStyle name="Note 11 2 3 3" xfId="24589" xr:uid="{00000000-0005-0000-0000-0000B27C0000}"/>
    <cellStyle name="Note 11 2 4" xfId="11987" xr:uid="{00000000-0005-0000-0000-0000B37C0000}"/>
    <cellStyle name="Note 11 2 4 2" xfId="24736" xr:uid="{00000000-0005-0000-0000-0000B47C0000}"/>
    <cellStyle name="Note 11 2 5" xfId="20624" xr:uid="{00000000-0005-0000-0000-0000B57C0000}"/>
    <cellStyle name="Note 11 2 5 2" xfId="30302" xr:uid="{00000000-0005-0000-0000-0000B67C0000}"/>
    <cellStyle name="Note 11 2 6" xfId="22759" xr:uid="{00000000-0005-0000-0000-0000B77C0000}"/>
    <cellStyle name="Note 11 2 7" xfId="32072" xr:uid="{00000000-0005-0000-0000-0000B87C0000}"/>
    <cellStyle name="Note 11 2 8" xfId="33913" xr:uid="{00000000-0005-0000-0000-0000B97C0000}"/>
    <cellStyle name="Note 11 2 9" xfId="33465" xr:uid="{00000000-0005-0000-0000-0000BA7C0000}"/>
    <cellStyle name="Note 11 3" xfId="6552" xr:uid="{00000000-0005-0000-0000-0000BB7C0000}"/>
    <cellStyle name="Note 11 3 2" xfId="13142" xr:uid="{00000000-0005-0000-0000-0000BC7C0000}"/>
    <cellStyle name="Note 11 3 2 2" xfId="25887" xr:uid="{00000000-0005-0000-0000-0000BD7C0000}"/>
    <cellStyle name="Note 11 3 3" xfId="20868" xr:uid="{00000000-0005-0000-0000-0000BE7C0000}"/>
    <cellStyle name="Note 11 3 3 2" xfId="30546" xr:uid="{00000000-0005-0000-0000-0000BF7C0000}"/>
    <cellStyle name="Note 11 3 4" xfId="21295" xr:uid="{00000000-0005-0000-0000-0000C07C0000}"/>
    <cellStyle name="Note 11 3 5" xfId="33192" xr:uid="{00000000-0005-0000-0000-0000C17C0000}"/>
    <cellStyle name="Note 11 3 6" xfId="34191" xr:uid="{00000000-0005-0000-0000-0000C27C0000}"/>
    <cellStyle name="Note 11 3 7" xfId="33834" xr:uid="{00000000-0005-0000-0000-0000C37C0000}"/>
    <cellStyle name="Note 11 4" xfId="7232" xr:uid="{00000000-0005-0000-0000-0000C47C0000}"/>
    <cellStyle name="Note 11 4 2" xfId="13765" xr:uid="{00000000-0005-0000-0000-0000C57C0000}"/>
    <cellStyle name="Note 11 4 2 2" xfId="26496" xr:uid="{00000000-0005-0000-0000-0000C67C0000}"/>
    <cellStyle name="Note 11 4 3" xfId="21960" xr:uid="{00000000-0005-0000-0000-0000C77C0000}"/>
    <cellStyle name="Note 11 5" xfId="11411" xr:uid="{00000000-0005-0000-0000-0000C87C0000}"/>
    <cellStyle name="Note 11 5 2" xfId="16714" xr:uid="{00000000-0005-0000-0000-0000C97C0000}"/>
    <cellStyle name="Note 11 5 2 2" xfId="29249" xr:uid="{00000000-0005-0000-0000-0000CA7C0000}"/>
    <cellStyle name="Note 11 5 3" xfId="24166" xr:uid="{00000000-0005-0000-0000-0000CB7C0000}"/>
    <cellStyle name="Note 11 6" xfId="11858" xr:uid="{00000000-0005-0000-0000-0000CC7C0000}"/>
    <cellStyle name="Note 11 6 2" xfId="24607" xr:uid="{00000000-0005-0000-0000-0000CD7C0000}"/>
    <cellStyle name="Note 11 7" xfId="17454" xr:uid="{00000000-0005-0000-0000-0000CE7C0000}"/>
    <cellStyle name="Note 11 7 2" xfId="29971" xr:uid="{00000000-0005-0000-0000-0000CF7C0000}"/>
    <cellStyle name="Note 11 8" xfId="20960" xr:uid="{00000000-0005-0000-0000-0000D07C0000}"/>
    <cellStyle name="Note 11 9" xfId="30898" xr:uid="{00000000-0005-0000-0000-0000D17C0000}"/>
    <cellStyle name="Note 12" xfId="3042" xr:uid="{00000000-0005-0000-0000-0000D27C0000}"/>
    <cellStyle name="Note 12 10" xfId="31188" xr:uid="{00000000-0005-0000-0000-0000D37C0000}"/>
    <cellStyle name="Note 12 11" xfId="33997" xr:uid="{00000000-0005-0000-0000-0000D47C0000}"/>
    <cellStyle name="Note 12 12" xfId="37208" xr:uid="{00000000-0005-0000-0000-0000D57C0000}"/>
    <cellStyle name="Note 12 2" xfId="8702" xr:uid="{00000000-0005-0000-0000-0000D67C0000}"/>
    <cellStyle name="Note 12 2 2" xfId="11617" xr:uid="{00000000-0005-0000-0000-0000D77C0000}"/>
    <cellStyle name="Note 12 2 2 2" xfId="16876" xr:uid="{00000000-0005-0000-0000-0000D87C0000}"/>
    <cellStyle name="Note 12 2 2 2 2" xfId="29410" xr:uid="{00000000-0005-0000-0000-0000D97C0000}"/>
    <cellStyle name="Note 12 2 2 3" xfId="20776" xr:uid="{00000000-0005-0000-0000-0000DA7C0000}"/>
    <cellStyle name="Note 12 2 2 3 2" xfId="30454" xr:uid="{00000000-0005-0000-0000-0000DB7C0000}"/>
    <cellStyle name="Note 12 2 2 4" xfId="24369" xr:uid="{00000000-0005-0000-0000-0000DC7C0000}"/>
    <cellStyle name="Note 12 2 2 5" xfId="33053" xr:uid="{00000000-0005-0000-0000-0000DD7C0000}"/>
    <cellStyle name="Note 12 2 2 6" xfId="34097" xr:uid="{00000000-0005-0000-0000-0000DE7C0000}"/>
    <cellStyle name="Note 12 2 2 7" xfId="31563" xr:uid="{00000000-0005-0000-0000-0000DF7C0000}"/>
    <cellStyle name="Note 12 2 3" xfId="11811" xr:uid="{00000000-0005-0000-0000-0000E07C0000}"/>
    <cellStyle name="Note 12 2 3 2" xfId="17037" xr:uid="{00000000-0005-0000-0000-0000E17C0000}"/>
    <cellStyle name="Note 12 2 3 2 2" xfId="29568" xr:uid="{00000000-0005-0000-0000-0000E27C0000}"/>
    <cellStyle name="Note 12 2 3 3" xfId="24560" xr:uid="{00000000-0005-0000-0000-0000E37C0000}"/>
    <cellStyle name="Note 12 2 4" xfId="6907" xr:uid="{00000000-0005-0000-0000-0000E47C0000}"/>
    <cellStyle name="Note 12 2 4 2" xfId="21638" xr:uid="{00000000-0005-0000-0000-0000E57C0000}"/>
    <cellStyle name="Note 12 2 5" xfId="20625" xr:uid="{00000000-0005-0000-0000-0000E67C0000}"/>
    <cellStyle name="Note 12 2 5 2" xfId="30303" xr:uid="{00000000-0005-0000-0000-0000E77C0000}"/>
    <cellStyle name="Note 12 2 6" xfId="22760" xr:uid="{00000000-0005-0000-0000-0000E87C0000}"/>
    <cellStyle name="Note 12 2 7" xfId="32073" xr:uid="{00000000-0005-0000-0000-0000E97C0000}"/>
    <cellStyle name="Note 12 2 8" xfId="33914" xr:uid="{00000000-0005-0000-0000-0000EA7C0000}"/>
    <cellStyle name="Note 12 2 9" xfId="33318" xr:uid="{00000000-0005-0000-0000-0000EB7C0000}"/>
    <cellStyle name="Note 12 3" xfId="6553" xr:uid="{00000000-0005-0000-0000-0000EC7C0000}"/>
    <cellStyle name="Note 12 3 2" xfId="13143" xr:uid="{00000000-0005-0000-0000-0000ED7C0000}"/>
    <cellStyle name="Note 12 3 2 2" xfId="25888" xr:uid="{00000000-0005-0000-0000-0000EE7C0000}"/>
    <cellStyle name="Note 12 3 3" xfId="20869" xr:uid="{00000000-0005-0000-0000-0000EF7C0000}"/>
    <cellStyle name="Note 12 3 3 2" xfId="30547" xr:uid="{00000000-0005-0000-0000-0000F07C0000}"/>
    <cellStyle name="Note 12 3 4" xfId="21296" xr:uid="{00000000-0005-0000-0000-0000F17C0000}"/>
    <cellStyle name="Note 12 3 5" xfId="33193" xr:uid="{00000000-0005-0000-0000-0000F27C0000}"/>
    <cellStyle name="Note 12 3 6" xfId="34192" xr:uid="{00000000-0005-0000-0000-0000F37C0000}"/>
    <cellStyle name="Note 12 3 7" xfId="31642" xr:uid="{00000000-0005-0000-0000-0000F47C0000}"/>
    <cellStyle name="Note 12 4" xfId="7231" xr:uid="{00000000-0005-0000-0000-0000F57C0000}"/>
    <cellStyle name="Note 12 4 2" xfId="13764" xr:uid="{00000000-0005-0000-0000-0000F67C0000}"/>
    <cellStyle name="Note 12 4 2 2" xfId="26495" xr:uid="{00000000-0005-0000-0000-0000F77C0000}"/>
    <cellStyle name="Note 12 4 3" xfId="21959" xr:uid="{00000000-0005-0000-0000-0000F87C0000}"/>
    <cellStyle name="Note 12 5" xfId="11723" xr:uid="{00000000-0005-0000-0000-0000F97C0000}"/>
    <cellStyle name="Note 12 5 2" xfId="16962" xr:uid="{00000000-0005-0000-0000-0000FA7C0000}"/>
    <cellStyle name="Note 12 5 2 2" xfId="29495" xr:uid="{00000000-0005-0000-0000-0000FB7C0000}"/>
    <cellStyle name="Note 12 5 3" xfId="24473" xr:uid="{00000000-0005-0000-0000-0000FC7C0000}"/>
    <cellStyle name="Note 12 6" xfId="7670" xr:uid="{00000000-0005-0000-0000-0000FD7C0000}"/>
    <cellStyle name="Note 12 6 2" xfId="22394" xr:uid="{00000000-0005-0000-0000-0000FE7C0000}"/>
    <cellStyle name="Note 12 7" xfId="17830" xr:uid="{00000000-0005-0000-0000-0000FF7C0000}"/>
    <cellStyle name="Note 12 7 2" xfId="30032" xr:uid="{00000000-0005-0000-0000-0000007D0000}"/>
    <cellStyle name="Note 12 8" xfId="20961" xr:uid="{00000000-0005-0000-0000-0000017D0000}"/>
    <cellStyle name="Note 12 9" xfId="30899" xr:uid="{00000000-0005-0000-0000-0000027D0000}"/>
    <cellStyle name="Note 13" xfId="3043" xr:uid="{00000000-0005-0000-0000-0000037D0000}"/>
    <cellStyle name="Note 13 10" xfId="34363" xr:uid="{00000000-0005-0000-0000-0000047D0000}"/>
    <cellStyle name="Note 13 11" xfId="37209" xr:uid="{00000000-0005-0000-0000-0000057D0000}"/>
    <cellStyle name="Note 13 2" xfId="3153" xr:uid="{00000000-0005-0000-0000-0000067D0000}"/>
    <cellStyle name="Note 13 2 2" xfId="7845" xr:uid="{00000000-0005-0000-0000-0000077D0000}"/>
    <cellStyle name="Note 13 2 2 2" xfId="14340" xr:uid="{00000000-0005-0000-0000-0000087D0000}"/>
    <cellStyle name="Note 13 2 2 2 2" xfId="20482" xr:uid="{00000000-0005-0000-0000-0000097D0000}"/>
    <cellStyle name="Note 13 2 2 2 3" xfId="33735" xr:uid="{00000000-0005-0000-0000-00000A7D0000}"/>
    <cellStyle name="Note 13 2 2 2 4" xfId="36522" xr:uid="{00000000-0005-0000-0000-00000B7D0000}"/>
    <cellStyle name="Note 13 2 2 3" xfId="20183" xr:uid="{00000000-0005-0000-0000-00000C7D0000}"/>
    <cellStyle name="Note 13 2 2 3 2" xfId="33440" xr:uid="{00000000-0005-0000-0000-00000D7D0000}"/>
    <cellStyle name="Note 13 2 2 3 3" xfId="36228" xr:uid="{00000000-0005-0000-0000-00000E7D0000}"/>
    <cellStyle name="Note 13 2 2 4" xfId="19897" xr:uid="{00000000-0005-0000-0000-00000F7D0000}"/>
    <cellStyle name="Note 13 2 2 5" xfId="33054" xr:uid="{00000000-0005-0000-0000-0000107D0000}"/>
    <cellStyle name="Note 13 2 2 6" xfId="35980" xr:uid="{00000000-0005-0000-0000-0000117D0000}"/>
    <cellStyle name="Note 13 2 3" xfId="8767" xr:uid="{00000000-0005-0000-0000-0000127D0000}"/>
    <cellStyle name="Note 13 2 3 2" xfId="15182" xr:uid="{00000000-0005-0000-0000-0000137D0000}"/>
    <cellStyle name="Note 13 2 3 2 2" xfId="27843" xr:uid="{00000000-0005-0000-0000-0000147D0000}"/>
    <cellStyle name="Note 13 2 3 3" xfId="20335" xr:uid="{00000000-0005-0000-0000-0000157D0000}"/>
    <cellStyle name="Note 13 2 3 4" xfId="33589" xr:uid="{00000000-0005-0000-0000-0000167D0000}"/>
    <cellStyle name="Note 13 2 3 5" xfId="36376" xr:uid="{00000000-0005-0000-0000-0000177D0000}"/>
    <cellStyle name="Note 13 2 4" xfId="10726" xr:uid="{00000000-0005-0000-0000-0000187D0000}"/>
    <cellStyle name="Note 13 2 4 2" xfId="16271" xr:uid="{00000000-0005-0000-0000-0000197D0000}"/>
    <cellStyle name="Note 13 2 4 2 2" xfId="28858" xr:uid="{00000000-0005-0000-0000-00001A7D0000}"/>
    <cellStyle name="Note 13 2 4 3" xfId="20027" xr:uid="{00000000-0005-0000-0000-00001B7D0000}"/>
    <cellStyle name="Note 13 2 4 4" xfId="33291" xr:uid="{00000000-0005-0000-0000-00001C7D0000}"/>
    <cellStyle name="Note 13 2 4 5" xfId="36083" xr:uid="{00000000-0005-0000-0000-00001D7D0000}"/>
    <cellStyle name="Note 13 2 5" xfId="6624" xr:uid="{00000000-0005-0000-0000-00001E7D0000}"/>
    <cellStyle name="Note 13 2 5 2" xfId="13212" xr:uid="{00000000-0005-0000-0000-00001F7D0000}"/>
    <cellStyle name="Note 13 2 5 2 2" xfId="25956" xr:uid="{00000000-0005-0000-0000-0000207D0000}"/>
    <cellStyle name="Note 13 2 5 3" xfId="21364" xr:uid="{00000000-0005-0000-0000-0000217D0000}"/>
    <cellStyle name="Note 13 2 6" xfId="12144" xr:uid="{00000000-0005-0000-0000-0000227D0000}"/>
    <cellStyle name="Note 13 2 6 2" xfId="24889" xr:uid="{00000000-0005-0000-0000-0000237D0000}"/>
    <cellStyle name="Note 13 2 7" xfId="18863" xr:uid="{00000000-0005-0000-0000-0000247D0000}"/>
    <cellStyle name="Note 13 2 8" xfId="32074" xr:uid="{00000000-0005-0000-0000-0000257D0000}"/>
    <cellStyle name="Note 13 2 9" xfId="35134" xr:uid="{00000000-0005-0000-0000-0000267D0000}"/>
    <cellStyle name="Note 13 3" xfId="7823" xr:uid="{00000000-0005-0000-0000-0000277D0000}"/>
    <cellStyle name="Note 13 3 2" xfId="14318" xr:uid="{00000000-0005-0000-0000-0000287D0000}"/>
    <cellStyle name="Note 13 3 2 2" xfId="20428" xr:uid="{00000000-0005-0000-0000-0000297D0000}"/>
    <cellStyle name="Note 13 3 2 3" xfId="33681" xr:uid="{00000000-0005-0000-0000-00002A7D0000}"/>
    <cellStyle name="Note 13 3 2 4" xfId="36468" xr:uid="{00000000-0005-0000-0000-00002B7D0000}"/>
    <cellStyle name="Note 13 3 3" xfId="20129" xr:uid="{00000000-0005-0000-0000-00002C7D0000}"/>
    <cellStyle name="Note 13 3 3 2" xfId="33386" xr:uid="{00000000-0005-0000-0000-00002D7D0000}"/>
    <cellStyle name="Note 13 3 3 3" xfId="36174" xr:uid="{00000000-0005-0000-0000-00002E7D0000}"/>
    <cellStyle name="Note 13 3 4" xfId="19101" xr:uid="{00000000-0005-0000-0000-00002F7D0000}"/>
    <cellStyle name="Note 13 3 5" xfId="32223" xr:uid="{00000000-0005-0000-0000-0000307D0000}"/>
    <cellStyle name="Note 13 3 6" xfId="35242" xr:uid="{00000000-0005-0000-0000-0000317D0000}"/>
    <cellStyle name="Note 13 4" xfId="8703" xr:uid="{00000000-0005-0000-0000-0000327D0000}"/>
    <cellStyle name="Note 13 4 2" xfId="15158" xr:uid="{00000000-0005-0000-0000-0000337D0000}"/>
    <cellStyle name="Note 13 4 2 2" xfId="20281" xr:uid="{00000000-0005-0000-0000-0000347D0000}"/>
    <cellStyle name="Note 13 4 2 3" xfId="33535" xr:uid="{00000000-0005-0000-0000-0000357D0000}"/>
    <cellStyle name="Note 13 4 2 4" xfId="36322" xr:uid="{00000000-0005-0000-0000-0000367D0000}"/>
    <cellStyle name="Note 13 4 3" xfId="18983" xr:uid="{00000000-0005-0000-0000-0000377D0000}"/>
    <cellStyle name="Note 13 4 4" xfId="32163" xr:uid="{00000000-0005-0000-0000-0000387D0000}"/>
    <cellStyle name="Note 13 4 5" xfId="35183" xr:uid="{00000000-0005-0000-0000-0000397D0000}"/>
    <cellStyle name="Note 13 5" xfId="10612" xr:uid="{00000000-0005-0000-0000-00003A7D0000}"/>
    <cellStyle name="Note 13 5 2" xfId="16204" xr:uid="{00000000-0005-0000-0000-00003B7D0000}"/>
    <cellStyle name="Note 13 5 2 2" xfId="28825" xr:uid="{00000000-0005-0000-0000-00003C7D0000}"/>
    <cellStyle name="Note 13 5 3" xfId="19966" xr:uid="{00000000-0005-0000-0000-00003D7D0000}"/>
    <cellStyle name="Note 13 5 4" xfId="33194" xr:uid="{00000000-0005-0000-0000-00003E7D0000}"/>
    <cellStyle name="Note 13 5 5" xfId="36028" xr:uid="{00000000-0005-0000-0000-00003F7D0000}"/>
    <cellStyle name="Note 13 6" xfId="6554" xr:uid="{00000000-0005-0000-0000-0000407D0000}"/>
    <cellStyle name="Note 13 6 2" xfId="13144" xr:uid="{00000000-0005-0000-0000-0000417D0000}"/>
    <cellStyle name="Note 13 6 2 2" xfId="25889" xr:uid="{00000000-0005-0000-0000-0000427D0000}"/>
    <cellStyle name="Note 13 6 3" xfId="21297" xr:uid="{00000000-0005-0000-0000-0000437D0000}"/>
    <cellStyle name="Note 13 7" xfId="12115" xr:uid="{00000000-0005-0000-0000-0000447D0000}"/>
    <cellStyle name="Note 13 7 2" xfId="24860" xr:uid="{00000000-0005-0000-0000-0000457D0000}"/>
    <cellStyle name="Note 13 8" xfId="17519" xr:uid="{00000000-0005-0000-0000-0000467D0000}"/>
    <cellStyle name="Note 13 9" xfId="30900" xr:uid="{00000000-0005-0000-0000-0000477D0000}"/>
    <cellStyle name="Note 14" xfId="37210" xr:uid="{00000000-0005-0000-0000-0000487D0000}"/>
    <cellStyle name="Note 15" xfId="37211" xr:uid="{00000000-0005-0000-0000-0000497D0000}"/>
    <cellStyle name="Note 16" xfId="37212" xr:uid="{00000000-0005-0000-0000-00004A7D0000}"/>
    <cellStyle name="Note 17" xfId="37213" xr:uid="{00000000-0005-0000-0000-00004B7D0000}"/>
    <cellStyle name="Note 18" xfId="37320" xr:uid="{00000000-0005-0000-0000-00004C7D0000}"/>
    <cellStyle name="Note 2" xfId="649" xr:uid="{00000000-0005-0000-0000-00004D7D0000}"/>
    <cellStyle name="Note 2 10" xfId="11410" xr:uid="{00000000-0005-0000-0000-00004E7D0000}"/>
    <cellStyle name="Note 2 10 2" xfId="16713" xr:uid="{00000000-0005-0000-0000-00004F7D0000}"/>
    <cellStyle name="Note 2 10 2 2" xfId="29248" xr:uid="{00000000-0005-0000-0000-0000507D0000}"/>
    <cellStyle name="Note 2 10 3" xfId="24165" xr:uid="{00000000-0005-0000-0000-0000517D0000}"/>
    <cellStyle name="Note 2 11" xfId="11903" xr:uid="{00000000-0005-0000-0000-0000527D0000}"/>
    <cellStyle name="Note 2 11 2" xfId="24652" xr:uid="{00000000-0005-0000-0000-0000537D0000}"/>
    <cellStyle name="Note 2 12" xfId="18315" xr:uid="{00000000-0005-0000-0000-0000547D0000}"/>
    <cellStyle name="Note 2 12 2" xfId="30070" xr:uid="{00000000-0005-0000-0000-0000557D0000}"/>
    <cellStyle name="Note 2 13" xfId="20962" xr:uid="{00000000-0005-0000-0000-0000567D0000}"/>
    <cellStyle name="Note 2 14" xfId="30697" xr:uid="{00000000-0005-0000-0000-0000577D0000}"/>
    <cellStyle name="Note 2 15" xfId="31666" xr:uid="{00000000-0005-0000-0000-0000587D0000}"/>
    <cellStyle name="Note 2 16" xfId="30961" xr:uid="{00000000-0005-0000-0000-0000597D0000}"/>
    <cellStyle name="Note 2 17" xfId="3044" xr:uid="{00000000-0005-0000-0000-00005A7D0000}"/>
    <cellStyle name="Note 2 18" xfId="37406" xr:uid="{00000000-0005-0000-0000-00005B7D0000}"/>
    <cellStyle name="Note 2 19" xfId="37890" xr:uid="{00000000-0005-0000-0000-00005C7D0000}"/>
    <cellStyle name="Note 2 2" xfId="813" xr:uid="{00000000-0005-0000-0000-00005D7D0000}"/>
    <cellStyle name="Note 2 2 10" xfId="30902" xr:uid="{00000000-0005-0000-0000-00005E7D0000}"/>
    <cellStyle name="Note 2 2 11" xfId="31186" xr:uid="{00000000-0005-0000-0000-00005F7D0000}"/>
    <cellStyle name="Note 2 2 12" xfId="30751" xr:uid="{00000000-0005-0000-0000-0000607D0000}"/>
    <cellStyle name="Note 2 2 13" xfId="3045" xr:uid="{00000000-0005-0000-0000-0000617D0000}"/>
    <cellStyle name="Note 2 2 14" xfId="37782" xr:uid="{00000000-0005-0000-0000-0000627D0000}"/>
    <cellStyle name="Note 2 2 15" xfId="38060" xr:uid="{00000000-0005-0000-0000-0000637D0000}"/>
    <cellStyle name="Note 2 2 2" xfId="5851" xr:uid="{00000000-0005-0000-0000-0000647D0000}"/>
    <cellStyle name="Note 2 2 2 10" xfId="33916" xr:uid="{00000000-0005-0000-0000-0000657D0000}"/>
    <cellStyle name="Note 2 2 2 11" xfId="31099" xr:uid="{00000000-0005-0000-0000-0000667D0000}"/>
    <cellStyle name="Note 2 2 2 2" xfId="8542" xr:uid="{00000000-0005-0000-0000-0000677D0000}"/>
    <cellStyle name="Note 2 2 2 2 2" xfId="15031" xr:uid="{00000000-0005-0000-0000-0000687D0000}"/>
    <cellStyle name="Note 2 2 2 2 2 2" xfId="27703" xr:uid="{00000000-0005-0000-0000-0000697D0000}"/>
    <cellStyle name="Note 2 2 2 2 3" xfId="19899" xr:uid="{00000000-0005-0000-0000-00006A7D0000}"/>
    <cellStyle name="Note 2 2 2 2 3 2" xfId="30196" xr:uid="{00000000-0005-0000-0000-00006B7D0000}"/>
    <cellStyle name="Note 2 2 2 2 4" xfId="20778" xr:uid="{00000000-0005-0000-0000-00006C7D0000}"/>
    <cellStyle name="Note 2 2 2 2 4 2" xfId="30456" xr:uid="{00000000-0005-0000-0000-00006D7D0000}"/>
    <cellStyle name="Note 2 2 2 2 5" xfId="22621" xr:uid="{00000000-0005-0000-0000-00006E7D0000}"/>
    <cellStyle name="Note 2 2 2 2 6" xfId="33056" xr:uid="{00000000-0005-0000-0000-00006F7D0000}"/>
    <cellStyle name="Note 2 2 2 2 7" xfId="34099" xr:uid="{00000000-0005-0000-0000-0000707D0000}"/>
    <cellStyle name="Note 2 2 2 2 8" xfId="33971" xr:uid="{00000000-0005-0000-0000-0000717D0000}"/>
    <cellStyle name="Note 2 2 2 3" xfId="9467" xr:uid="{00000000-0005-0000-0000-0000727D0000}"/>
    <cellStyle name="Note 2 2 2 3 2" xfId="15873" xr:uid="{00000000-0005-0000-0000-0000737D0000}"/>
    <cellStyle name="Note 2 2 2 3 2 2" xfId="28514" xr:uid="{00000000-0005-0000-0000-0000747D0000}"/>
    <cellStyle name="Note 2 2 2 3 3" xfId="23458" xr:uid="{00000000-0005-0000-0000-0000757D0000}"/>
    <cellStyle name="Note 2 2 2 4" xfId="7591" xr:uid="{00000000-0005-0000-0000-0000767D0000}"/>
    <cellStyle name="Note 2 2 2 4 2" xfId="14103" xr:uid="{00000000-0005-0000-0000-0000777D0000}"/>
    <cellStyle name="Note 2 2 2 4 2 2" xfId="26833" xr:uid="{00000000-0005-0000-0000-0000787D0000}"/>
    <cellStyle name="Note 2 2 2 4 3" xfId="22318" xr:uid="{00000000-0005-0000-0000-0000797D0000}"/>
    <cellStyle name="Note 2 2 2 5" xfId="12941" xr:uid="{00000000-0005-0000-0000-00007A7D0000}"/>
    <cellStyle name="Note 2 2 2 5 2" xfId="25687" xr:uid="{00000000-0005-0000-0000-00007B7D0000}"/>
    <cellStyle name="Note 2 2 2 6" xfId="18865" xr:uid="{00000000-0005-0000-0000-00007C7D0000}"/>
    <cellStyle name="Note 2 2 2 6 2" xfId="30123" xr:uid="{00000000-0005-0000-0000-00007D7D0000}"/>
    <cellStyle name="Note 2 2 2 7" xfId="20627" xr:uid="{00000000-0005-0000-0000-00007E7D0000}"/>
    <cellStyle name="Note 2 2 2 7 2" xfId="30305" xr:uid="{00000000-0005-0000-0000-00007F7D0000}"/>
    <cellStyle name="Note 2 2 2 8" xfId="21083" xr:uid="{00000000-0005-0000-0000-0000807D0000}"/>
    <cellStyle name="Note 2 2 2 9" xfId="32076" xr:uid="{00000000-0005-0000-0000-0000817D0000}"/>
    <cellStyle name="Note 2 2 3" xfId="8705" xr:uid="{00000000-0005-0000-0000-0000827D0000}"/>
    <cellStyle name="Note 2 2 3 2" xfId="11619" xr:uid="{00000000-0005-0000-0000-0000837D0000}"/>
    <cellStyle name="Note 2 2 3 2 2" xfId="16878" xr:uid="{00000000-0005-0000-0000-0000847D0000}"/>
    <cellStyle name="Note 2 2 3 2 2 2" xfId="29412" xr:uid="{00000000-0005-0000-0000-0000857D0000}"/>
    <cellStyle name="Note 2 2 3 2 3" xfId="19812" xr:uid="{00000000-0005-0000-0000-0000867D0000}"/>
    <cellStyle name="Note 2 2 3 2 4" xfId="24371" xr:uid="{00000000-0005-0000-0000-0000877D0000}"/>
    <cellStyle name="Note 2 2 3 2 5" xfId="32926" xr:uid="{00000000-0005-0000-0000-0000887D0000}"/>
    <cellStyle name="Note 2 2 3 2 6" xfId="35937" xr:uid="{00000000-0005-0000-0000-0000897D0000}"/>
    <cellStyle name="Note 2 2 3 3" xfId="11810" xr:uid="{00000000-0005-0000-0000-00008A7D0000}"/>
    <cellStyle name="Note 2 2 3 3 2" xfId="17036" xr:uid="{00000000-0005-0000-0000-00008B7D0000}"/>
    <cellStyle name="Note 2 2 3 3 2 2" xfId="29567" xr:uid="{00000000-0005-0000-0000-00008C7D0000}"/>
    <cellStyle name="Note 2 2 3 3 3" xfId="24559" xr:uid="{00000000-0005-0000-0000-00008D7D0000}"/>
    <cellStyle name="Note 2 2 3 4" xfId="11912" xr:uid="{00000000-0005-0000-0000-00008E7D0000}"/>
    <cellStyle name="Note 2 2 3 4 2" xfId="24661" xr:uid="{00000000-0005-0000-0000-00008F7D0000}"/>
    <cellStyle name="Note 2 2 3 5" xfId="18518" xr:uid="{00000000-0005-0000-0000-0000907D0000}"/>
    <cellStyle name="Note 2 2 3 6" xfId="22762" xr:uid="{00000000-0005-0000-0000-0000917D0000}"/>
    <cellStyle name="Note 2 2 3 7" xfId="31878" xr:uid="{00000000-0005-0000-0000-0000927D0000}"/>
    <cellStyle name="Note 2 2 3 8" xfId="35086" xr:uid="{00000000-0005-0000-0000-0000937D0000}"/>
    <cellStyle name="Note 2 2 4" xfId="6556" xr:uid="{00000000-0005-0000-0000-0000947D0000}"/>
    <cellStyle name="Note 2 2 4 2" xfId="13146" xr:uid="{00000000-0005-0000-0000-0000957D0000}"/>
    <cellStyle name="Note 2 2 4 2 2" xfId="25891" xr:uid="{00000000-0005-0000-0000-0000967D0000}"/>
    <cellStyle name="Note 2 2 4 3" xfId="20871" xr:uid="{00000000-0005-0000-0000-0000977D0000}"/>
    <cellStyle name="Note 2 2 4 3 2" xfId="30549" xr:uid="{00000000-0005-0000-0000-0000987D0000}"/>
    <cellStyle name="Note 2 2 4 4" xfId="21299" xr:uid="{00000000-0005-0000-0000-0000997D0000}"/>
    <cellStyle name="Note 2 2 4 5" xfId="33196" xr:uid="{00000000-0005-0000-0000-00009A7D0000}"/>
    <cellStyle name="Note 2 2 4 6" xfId="34194" xr:uid="{00000000-0005-0000-0000-00009B7D0000}"/>
    <cellStyle name="Note 2 2 4 7" xfId="33833" xr:uid="{00000000-0005-0000-0000-00009C7D0000}"/>
    <cellStyle name="Note 2 2 5" xfId="7229" xr:uid="{00000000-0005-0000-0000-00009D7D0000}"/>
    <cellStyle name="Note 2 2 5 2" xfId="13762" xr:uid="{00000000-0005-0000-0000-00009E7D0000}"/>
    <cellStyle name="Note 2 2 5 2 2" xfId="26493" xr:uid="{00000000-0005-0000-0000-00009F7D0000}"/>
    <cellStyle name="Note 2 2 5 3" xfId="21957" xr:uid="{00000000-0005-0000-0000-0000A07D0000}"/>
    <cellStyle name="Note 2 2 6" xfId="11722" xr:uid="{00000000-0005-0000-0000-0000A17D0000}"/>
    <cellStyle name="Note 2 2 6 2" xfId="16961" xr:uid="{00000000-0005-0000-0000-0000A27D0000}"/>
    <cellStyle name="Note 2 2 6 2 2" xfId="29494" xr:uid="{00000000-0005-0000-0000-0000A37D0000}"/>
    <cellStyle name="Note 2 2 6 3" xfId="24472" xr:uid="{00000000-0005-0000-0000-0000A47D0000}"/>
    <cellStyle name="Note 2 2 7" xfId="6840" xr:uid="{00000000-0005-0000-0000-0000A57D0000}"/>
    <cellStyle name="Note 2 2 7 2" xfId="21571" xr:uid="{00000000-0005-0000-0000-0000A67D0000}"/>
    <cellStyle name="Note 2 2 8" xfId="17828" xr:uid="{00000000-0005-0000-0000-0000A77D0000}"/>
    <cellStyle name="Note 2 2 8 2" xfId="30030" xr:uid="{00000000-0005-0000-0000-0000A87D0000}"/>
    <cellStyle name="Note 2 2 9" xfId="20963" xr:uid="{00000000-0005-0000-0000-0000A97D0000}"/>
    <cellStyle name="Note 2 3" xfId="1056" xr:uid="{00000000-0005-0000-0000-0000AA7D0000}"/>
    <cellStyle name="Note 2 3 10" xfId="30903" xr:uid="{00000000-0005-0000-0000-0000AB7D0000}"/>
    <cellStyle name="Note 2 3 11" xfId="31184" xr:uid="{00000000-0005-0000-0000-0000AC7D0000}"/>
    <cellStyle name="Note 2 3 12" xfId="33995" xr:uid="{00000000-0005-0000-0000-0000AD7D0000}"/>
    <cellStyle name="Note 2 3 13" xfId="3046" xr:uid="{00000000-0005-0000-0000-0000AE7D0000}"/>
    <cellStyle name="Note 2 3 2" xfId="6213" xr:uid="{00000000-0005-0000-0000-0000AF7D0000}"/>
    <cellStyle name="Note 2 3 2 10" xfId="32077" xr:uid="{00000000-0005-0000-0000-0000B07D0000}"/>
    <cellStyle name="Note 2 3 2 11" xfId="33917" xr:uid="{00000000-0005-0000-0000-0000B17D0000}"/>
    <cellStyle name="Note 2 3 2 12" xfId="31100" xr:uid="{00000000-0005-0000-0000-0000B27D0000}"/>
    <cellStyle name="Note 2 3 2 2" xfId="9538" xr:uid="{00000000-0005-0000-0000-0000B37D0000}"/>
    <cellStyle name="Note 2 3 2 2 10" xfId="31163" xr:uid="{00000000-0005-0000-0000-0000B47D0000}"/>
    <cellStyle name="Note 2 3 2 2 2" xfId="11779" xr:uid="{00000000-0005-0000-0000-0000B57D0000}"/>
    <cellStyle name="Note 2 3 2 2 2 2" xfId="17012" xr:uid="{00000000-0005-0000-0000-0000B67D0000}"/>
    <cellStyle name="Note 2 3 2 2 2 2 2" xfId="29545" xr:uid="{00000000-0005-0000-0000-0000B77D0000}"/>
    <cellStyle name="Note 2 3 2 2 2 3" xfId="24529" xr:uid="{00000000-0005-0000-0000-0000B87D0000}"/>
    <cellStyle name="Note 2 3 2 2 3" xfId="6895" xr:uid="{00000000-0005-0000-0000-0000B97D0000}"/>
    <cellStyle name="Note 2 3 2 2 3 2" xfId="13447" xr:uid="{00000000-0005-0000-0000-0000BA7D0000}"/>
    <cellStyle name="Note 2 3 2 2 3 2 2" xfId="26182" xr:uid="{00000000-0005-0000-0000-0000BB7D0000}"/>
    <cellStyle name="Note 2 3 2 2 3 3" xfId="21626" xr:uid="{00000000-0005-0000-0000-0000BC7D0000}"/>
    <cellStyle name="Note 2 3 2 2 4" xfId="7237" xr:uid="{00000000-0005-0000-0000-0000BD7D0000}"/>
    <cellStyle name="Note 2 3 2 2 4 2" xfId="21965" xr:uid="{00000000-0005-0000-0000-0000BE7D0000}"/>
    <cellStyle name="Note 2 3 2 2 5" xfId="19900" xr:uid="{00000000-0005-0000-0000-0000BF7D0000}"/>
    <cellStyle name="Note 2 3 2 2 5 2" xfId="30197" xr:uid="{00000000-0005-0000-0000-0000C07D0000}"/>
    <cellStyle name="Note 2 3 2 2 6" xfId="20779" xr:uid="{00000000-0005-0000-0000-0000C17D0000}"/>
    <cellStyle name="Note 2 3 2 2 6 2" xfId="30457" xr:uid="{00000000-0005-0000-0000-0000C27D0000}"/>
    <cellStyle name="Note 2 3 2 2 7" xfId="23522" xr:uid="{00000000-0005-0000-0000-0000C37D0000}"/>
    <cellStyle name="Note 2 3 2 2 8" xfId="33057" xr:uid="{00000000-0005-0000-0000-0000C47D0000}"/>
    <cellStyle name="Note 2 3 2 2 9" xfId="34100" xr:uid="{00000000-0005-0000-0000-0000C57D0000}"/>
    <cellStyle name="Note 2 3 2 3" xfId="7692" xr:uid="{00000000-0005-0000-0000-0000C67D0000}"/>
    <cellStyle name="Note 2 3 2 3 2" xfId="14191" xr:uid="{00000000-0005-0000-0000-0000C77D0000}"/>
    <cellStyle name="Note 2 3 2 3 2 2" xfId="26918" xr:uid="{00000000-0005-0000-0000-0000C87D0000}"/>
    <cellStyle name="Note 2 3 2 3 3" xfId="22413" xr:uid="{00000000-0005-0000-0000-0000C97D0000}"/>
    <cellStyle name="Note 2 3 2 4" xfId="11493" xr:uid="{00000000-0005-0000-0000-0000CA7D0000}"/>
    <cellStyle name="Note 2 3 2 4 2" xfId="16783" xr:uid="{00000000-0005-0000-0000-0000CB7D0000}"/>
    <cellStyle name="Note 2 3 2 4 2 2" xfId="29318" xr:uid="{00000000-0005-0000-0000-0000CC7D0000}"/>
    <cellStyle name="Note 2 3 2 4 3" xfId="24248" xr:uid="{00000000-0005-0000-0000-0000CD7D0000}"/>
    <cellStyle name="Note 2 3 2 5" xfId="11679" xr:uid="{00000000-0005-0000-0000-0000CE7D0000}"/>
    <cellStyle name="Note 2 3 2 5 2" xfId="16935" xr:uid="{00000000-0005-0000-0000-0000CF7D0000}"/>
    <cellStyle name="Note 2 3 2 5 2 2" xfId="29468" xr:uid="{00000000-0005-0000-0000-0000D07D0000}"/>
    <cellStyle name="Note 2 3 2 5 3" xfId="24430" xr:uid="{00000000-0005-0000-0000-0000D17D0000}"/>
    <cellStyle name="Note 2 3 2 6" xfId="6791" xr:uid="{00000000-0005-0000-0000-0000D27D0000}"/>
    <cellStyle name="Note 2 3 2 6 2" xfId="21522" xr:uid="{00000000-0005-0000-0000-0000D37D0000}"/>
    <cellStyle name="Note 2 3 2 7" xfId="18866" xr:uid="{00000000-0005-0000-0000-0000D47D0000}"/>
    <cellStyle name="Note 2 3 2 7 2" xfId="30124" xr:uid="{00000000-0005-0000-0000-0000D57D0000}"/>
    <cellStyle name="Note 2 3 2 8" xfId="20628" xr:uid="{00000000-0005-0000-0000-0000D67D0000}"/>
    <cellStyle name="Note 2 3 2 8 2" xfId="30306" xr:uid="{00000000-0005-0000-0000-0000D77D0000}"/>
    <cellStyle name="Note 2 3 2 9" xfId="21112" xr:uid="{00000000-0005-0000-0000-0000D87D0000}"/>
    <cellStyle name="Note 2 3 3" xfId="8706" xr:uid="{00000000-0005-0000-0000-0000D97D0000}"/>
    <cellStyle name="Note 2 3 3 2" xfId="11620" xr:uid="{00000000-0005-0000-0000-0000DA7D0000}"/>
    <cellStyle name="Note 2 3 3 2 2" xfId="16879" xr:uid="{00000000-0005-0000-0000-0000DB7D0000}"/>
    <cellStyle name="Note 2 3 3 2 2 2" xfId="29413" xr:uid="{00000000-0005-0000-0000-0000DC7D0000}"/>
    <cellStyle name="Note 2 3 3 2 3" xfId="24372" xr:uid="{00000000-0005-0000-0000-0000DD7D0000}"/>
    <cellStyle name="Note 2 3 3 3" xfId="6424" xr:uid="{00000000-0005-0000-0000-0000DE7D0000}"/>
    <cellStyle name="Note 2 3 3 3 2" xfId="13047" xr:uid="{00000000-0005-0000-0000-0000DF7D0000}"/>
    <cellStyle name="Note 2 3 3 3 2 2" xfId="25793" xr:uid="{00000000-0005-0000-0000-0000E07D0000}"/>
    <cellStyle name="Note 2 3 3 3 3" xfId="21173" xr:uid="{00000000-0005-0000-0000-0000E17D0000}"/>
    <cellStyle name="Note 2 3 3 4" xfId="6729" xr:uid="{00000000-0005-0000-0000-0000E27D0000}"/>
    <cellStyle name="Note 2 3 3 4 2" xfId="21467" xr:uid="{00000000-0005-0000-0000-0000E37D0000}"/>
    <cellStyle name="Note 2 3 3 5" xfId="20872" xr:uid="{00000000-0005-0000-0000-0000E47D0000}"/>
    <cellStyle name="Note 2 3 3 5 2" xfId="30550" xr:uid="{00000000-0005-0000-0000-0000E57D0000}"/>
    <cellStyle name="Note 2 3 3 6" xfId="22763" xr:uid="{00000000-0005-0000-0000-0000E67D0000}"/>
    <cellStyle name="Note 2 3 3 7" xfId="33197" xr:uid="{00000000-0005-0000-0000-0000E77D0000}"/>
    <cellStyle name="Note 2 3 3 8" xfId="34195" xr:uid="{00000000-0005-0000-0000-0000E87D0000}"/>
    <cellStyle name="Note 2 3 3 9" xfId="31645" xr:uid="{00000000-0005-0000-0000-0000E97D0000}"/>
    <cellStyle name="Note 2 3 4" xfId="6557" xr:uid="{00000000-0005-0000-0000-0000EA7D0000}"/>
    <cellStyle name="Note 2 3 4 2" xfId="13147" xr:uid="{00000000-0005-0000-0000-0000EB7D0000}"/>
    <cellStyle name="Note 2 3 4 2 2" xfId="25892" xr:uid="{00000000-0005-0000-0000-0000EC7D0000}"/>
    <cellStyle name="Note 2 3 4 3" xfId="21300" xr:uid="{00000000-0005-0000-0000-0000ED7D0000}"/>
    <cellStyle name="Note 2 3 5" xfId="7228" xr:uid="{00000000-0005-0000-0000-0000EE7D0000}"/>
    <cellStyle name="Note 2 3 5 2" xfId="13761" xr:uid="{00000000-0005-0000-0000-0000EF7D0000}"/>
    <cellStyle name="Note 2 3 5 2 2" xfId="26492" xr:uid="{00000000-0005-0000-0000-0000F07D0000}"/>
    <cellStyle name="Note 2 3 5 3" xfId="21956" xr:uid="{00000000-0005-0000-0000-0000F17D0000}"/>
    <cellStyle name="Note 2 3 6" xfId="11570" xr:uid="{00000000-0005-0000-0000-0000F27D0000}"/>
    <cellStyle name="Note 2 3 6 2" xfId="16835" xr:uid="{00000000-0005-0000-0000-0000F37D0000}"/>
    <cellStyle name="Note 2 3 6 2 2" xfId="29369" xr:uid="{00000000-0005-0000-0000-0000F47D0000}"/>
    <cellStyle name="Note 2 3 6 3" xfId="24322" xr:uid="{00000000-0005-0000-0000-0000F57D0000}"/>
    <cellStyle name="Note 2 3 7" xfId="6756" xr:uid="{00000000-0005-0000-0000-0000F67D0000}"/>
    <cellStyle name="Note 2 3 7 2" xfId="21489" xr:uid="{00000000-0005-0000-0000-0000F77D0000}"/>
    <cellStyle name="Note 2 3 8" xfId="17827" xr:uid="{00000000-0005-0000-0000-0000F87D0000}"/>
    <cellStyle name="Note 2 3 8 2" xfId="30029" xr:uid="{00000000-0005-0000-0000-0000F97D0000}"/>
    <cellStyle name="Note 2 3 9" xfId="20964" xr:uid="{00000000-0005-0000-0000-0000FA7D0000}"/>
    <cellStyle name="Note 2 4" xfId="5850" xr:uid="{00000000-0005-0000-0000-0000FB7D0000}"/>
    <cellStyle name="Note 2 4 10" xfId="21082" xr:uid="{00000000-0005-0000-0000-0000FC7D0000}"/>
    <cellStyle name="Note 2 4 11" xfId="30901" xr:uid="{00000000-0005-0000-0000-0000FD7D0000}"/>
    <cellStyle name="Note 2 4 12" xfId="31187" xr:uid="{00000000-0005-0000-0000-0000FE7D0000}"/>
    <cellStyle name="Note 2 4 13" xfId="33996" xr:uid="{00000000-0005-0000-0000-0000FF7D0000}"/>
    <cellStyle name="Note 2 4 14" xfId="37738" xr:uid="{00000000-0005-0000-0000-0000007E0000}"/>
    <cellStyle name="Note 2 4 2" xfId="6365" xr:uid="{00000000-0005-0000-0000-0000017E0000}"/>
    <cellStyle name="Note 2 4 2 10" xfId="33915" xr:uid="{00000000-0005-0000-0000-0000027E0000}"/>
    <cellStyle name="Note 2 4 2 11" xfId="31098" xr:uid="{00000000-0005-0000-0000-0000037E0000}"/>
    <cellStyle name="Note 2 4 2 2" xfId="8595" xr:uid="{00000000-0005-0000-0000-0000047E0000}"/>
    <cellStyle name="Note 2 4 2 2 2" xfId="15080" xr:uid="{00000000-0005-0000-0000-0000057E0000}"/>
    <cellStyle name="Note 2 4 2 2 2 2" xfId="27751" xr:uid="{00000000-0005-0000-0000-0000067E0000}"/>
    <cellStyle name="Note 2 4 2 2 3" xfId="19898" xr:uid="{00000000-0005-0000-0000-0000077E0000}"/>
    <cellStyle name="Note 2 4 2 2 3 2" xfId="30195" xr:uid="{00000000-0005-0000-0000-0000087E0000}"/>
    <cellStyle name="Note 2 4 2 2 4" xfId="20777" xr:uid="{00000000-0005-0000-0000-0000097E0000}"/>
    <cellStyle name="Note 2 4 2 2 4 2" xfId="30455" xr:uid="{00000000-0005-0000-0000-00000A7E0000}"/>
    <cellStyle name="Note 2 4 2 2 5" xfId="22668" xr:uid="{00000000-0005-0000-0000-00000B7E0000}"/>
    <cellStyle name="Note 2 4 2 2 6" xfId="33055" xr:uid="{00000000-0005-0000-0000-00000C7E0000}"/>
    <cellStyle name="Note 2 4 2 2 7" xfId="34098" xr:uid="{00000000-0005-0000-0000-00000D7E0000}"/>
    <cellStyle name="Note 2 4 2 2 8" xfId="30886" xr:uid="{00000000-0005-0000-0000-00000E7E0000}"/>
    <cellStyle name="Note 2 4 2 3" xfId="9562" xr:uid="{00000000-0005-0000-0000-00000F7E0000}"/>
    <cellStyle name="Note 2 4 2 3 2" xfId="15921" xr:uid="{00000000-0005-0000-0000-0000107E0000}"/>
    <cellStyle name="Note 2 4 2 3 2 2" xfId="28562" xr:uid="{00000000-0005-0000-0000-0000117E0000}"/>
    <cellStyle name="Note 2 4 2 3 3" xfId="23546" xr:uid="{00000000-0005-0000-0000-0000127E0000}"/>
    <cellStyle name="Note 2 4 2 4" xfId="7727" xr:uid="{00000000-0005-0000-0000-0000137E0000}"/>
    <cellStyle name="Note 2 4 2 4 2" xfId="14224" xr:uid="{00000000-0005-0000-0000-0000147E0000}"/>
    <cellStyle name="Note 2 4 2 4 2 2" xfId="26950" xr:uid="{00000000-0005-0000-0000-0000157E0000}"/>
    <cellStyle name="Note 2 4 2 4 3" xfId="22447" xr:uid="{00000000-0005-0000-0000-0000167E0000}"/>
    <cellStyle name="Note 2 4 2 5" xfId="13011" xr:uid="{00000000-0005-0000-0000-0000177E0000}"/>
    <cellStyle name="Note 2 4 2 5 2" xfId="25757" xr:uid="{00000000-0005-0000-0000-0000187E0000}"/>
    <cellStyle name="Note 2 4 2 6" xfId="18864" xr:uid="{00000000-0005-0000-0000-0000197E0000}"/>
    <cellStyle name="Note 2 4 2 6 2" xfId="30122" xr:uid="{00000000-0005-0000-0000-00001A7E0000}"/>
    <cellStyle name="Note 2 4 2 7" xfId="20626" xr:uid="{00000000-0005-0000-0000-00001B7E0000}"/>
    <cellStyle name="Note 2 4 2 7 2" xfId="30304" xr:uid="{00000000-0005-0000-0000-00001C7E0000}"/>
    <cellStyle name="Note 2 4 2 8" xfId="21136" xr:uid="{00000000-0005-0000-0000-00001D7E0000}"/>
    <cellStyle name="Note 2 4 2 9" xfId="32075" xr:uid="{00000000-0005-0000-0000-00001E7E0000}"/>
    <cellStyle name="Note 2 4 3" xfId="9466" xr:uid="{00000000-0005-0000-0000-00001F7E0000}"/>
    <cellStyle name="Note 2 4 3 10" xfId="30889" xr:uid="{00000000-0005-0000-0000-0000207E0000}"/>
    <cellStyle name="Note 2 4 3 2" xfId="11727" xr:uid="{00000000-0005-0000-0000-0000217E0000}"/>
    <cellStyle name="Note 2 4 3 2 2" xfId="16965" xr:uid="{00000000-0005-0000-0000-0000227E0000}"/>
    <cellStyle name="Note 2 4 3 2 2 2" xfId="29498" xr:uid="{00000000-0005-0000-0000-0000237E0000}"/>
    <cellStyle name="Note 2 4 3 2 3" xfId="24477" xr:uid="{00000000-0005-0000-0000-0000247E0000}"/>
    <cellStyle name="Note 2 4 3 3" xfId="11952" xr:uid="{00000000-0005-0000-0000-0000257E0000}"/>
    <cellStyle name="Note 2 4 3 3 2" xfId="17119" xr:uid="{00000000-0005-0000-0000-0000267E0000}"/>
    <cellStyle name="Note 2 4 3 3 2 2" xfId="29650" xr:uid="{00000000-0005-0000-0000-0000277E0000}"/>
    <cellStyle name="Note 2 4 3 3 3" xfId="24701" xr:uid="{00000000-0005-0000-0000-0000287E0000}"/>
    <cellStyle name="Note 2 4 3 4" xfId="6605" xr:uid="{00000000-0005-0000-0000-0000297E0000}"/>
    <cellStyle name="Note 2 4 3 4 2" xfId="21348" xr:uid="{00000000-0005-0000-0000-00002A7E0000}"/>
    <cellStyle name="Note 2 4 3 5" xfId="19967" xr:uid="{00000000-0005-0000-0000-00002B7E0000}"/>
    <cellStyle name="Note 2 4 3 5 2" xfId="30208" xr:uid="{00000000-0005-0000-0000-00002C7E0000}"/>
    <cellStyle name="Note 2 4 3 6" xfId="20870" xr:uid="{00000000-0005-0000-0000-00002D7E0000}"/>
    <cellStyle name="Note 2 4 3 6 2" xfId="30548" xr:uid="{00000000-0005-0000-0000-00002E7E0000}"/>
    <cellStyle name="Note 2 4 3 7" xfId="23457" xr:uid="{00000000-0005-0000-0000-00002F7E0000}"/>
    <cellStyle name="Note 2 4 3 8" xfId="33195" xr:uid="{00000000-0005-0000-0000-0000307E0000}"/>
    <cellStyle name="Note 2 4 3 9" xfId="34193" xr:uid="{00000000-0005-0000-0000-0000317E0000}"/>
    <cellStyle name="Note 2 4 4" xfId="10613" xr:uid="{00000000-0005-0000-0000-0000327E0000}"/>
    <cellStyle name="Note 2 4 4 2" xfId="11899" xr:uid="{00000000-0005-0000-0000-0000337E0000}"/>
    <cellStyle name="Note 2 4 4 2 2" xfId="17089" xr:uid="{00000000-0005-0000-0000-0000347E0000}"/>
    <cellStyle name="Note 2 4 4 2 2 2" xfId="29620" xr:uid="{00000000-0005-0000-0000-0000357E0000}"/>
    <cellStyle name="Note 2 4 4 2 3" xfId="24648" xr:uid="{00000000-0005-0000-0000-0000367E0000}"/>
    <cellStyle name="Note 2 4 4 3" xfId="6547" xr:uid="{00000000-0005-0000-0000-0000377E0000}"/>
    <cellStyle name="Note 2 4 4 3 2" xfId="13137" xr:uid="{00000000-0005-0000-0000-0000387E0000}"/>
    <cellStyle name="Note 2 4 4 3 2 2" xfId="25882" xr:uid="{00000000-0005-0000-0000-0000397E0000}"/>
    <cellStyle name="Note 2 4 4 3 3" xfId="21290" xr:uid="{00000000-0005-0000-0000-00003A7E0000}"/>
    <cellStyle name="Note 2 4 4 4" xfId="11481" xr:uid="{00000000-0005-0000-0000-00003B7E0000}"/>
    <cellStyle name="Note 2 4 4 4 2" xfId="24236" xr:uid="{00000000-0005-0000-0000-00003C7E0000}"/>
    <cellStyle name="Note 2 4 4 5" xfId="23768" xr:uid="{00000000-0005-0000-0000-00003D7E0000}"/>
    <cellStyle name="Note 2 4 5" xfId="7590" xr:uid="{00000000-0005-0000-0000-00003E7E0000}"/>
    <cellStyle name="Note 2 4 5 2" xfId="14102" xr:uid="{00000000-0005-0000-0000-00003F7E0000}"/>
    <cellStyle name="Note 2 4 5 2 2" xfId="26832" xr:uid="{00000000-0005-0000-0000-0000407E0000}"/>
    <cellStyle name="Note 2 4 5 3" xfId="22317" xr:uid="{00000000-0005-0000-0000-0000417E0000}"/>
    <cellStyle name="Note 2 4 6" xfId="11419" xr:uid="{00000000-0005-0000-0000-0000427E0000}"/>
    <cellStyle name="Note 2 4 6 2" xfId="16721" xr:uid="{00000000-0005-0000-0000-0000437E0000}"/>
    <cellStyle name="Note 2 4 6 2 2" xfId="29256" xr:uid="{00000000-0005-0000-0000-0000447E0000}"/>
    <cellStyle name="Note 2 4 6 3" xfId="24174" xr:uid="{00000000-0005-0000-0000-0000457E0000}"/>
    <cellStyle name="Note 2 4 7" xfId="11694" xr:uid="{00000000-0005-0000-0000-0000467E0000}"/>
    <cellStyle name="Note 2 4 7 2" xfId="16945" xr:uid="{00000000-0005-0000-0000-0000477E0000}"/>
    <cellStyle name="Note 2 4 7 2 2" xfId="29478" xr:uid="{00000000-0005-0000-0000-0000487E0000}"/>
    <cellStyle name="Note 2 4 7 3" xfId="24445" xr:uid="{00000000-0005-0000-0000-0000497E0000}"/>
    <cellStyle name="Note 2 4 8" xfId="11468" xr:uid="{00000000-0005-0000-0000-00004A7E0000}"/>
    <cellStyle name="Note 2 4 8 2" xfId="24223" xr:uid="{00000000-0005-0000-0000-00004B7E0000}"/>
    <cellStyle name="Note 2 4 9" xfId="17829" xr:uid="{00000000-0005-0000-0000-00004C7E0000}"/>
    <cellStyle name="Note 2 4 9 2" xfId="30031" xr:uid="{00000000-0005-0000-0000-00004D7E0000}"/>
    <cellStyle name="Note 2 5" xfId="8704" xr:uid="{00000000-0005-0000-0000-00004E7E0000}"/>
    <cellStyle name="Note 2 5 10" xfId="31057" xr:uid="{00000000-0005-0000-0000-00004F7E0000}"/>
    <cellStyle name="Note 2 5 2" xfId="11618" xr:uid="{00000000-0005-0000-0000-0000507E0000}"/>
    <cellStyle name="Note 2 5 2 2" xfId="16877" xr:uid="{00000000-0005-0000-0000-0000517E0000}"/>
    <cellStyle name="Note 2 5 2 2 2" xfId="29411" xr:uid="{00000000-0005-0000-0000-0000527E0000}"/>
    <cellStyle name="Note 2 5 2 3" xfId="19868" xr:uid="{00000000-0005-0000-0000-0000537E0000}"/>
    <cellStyle name="Note 2 5 2 3 2" xfId="30189" xr:uid="{00000000-0005-0000-0000-0000547E0000}"/>
    <cellStyle name="Note 2 5 2 4" xfId="20733" xr:uid="{00000000-0005-0000-0000-0000557E0000}"/>
    <cellStyle name="Note 2 5 2 4 2" xfId="30411" xr:uid="{00000000-0005-0000-0000-0000567E0000}"/>
    <cellStyle name="Note 2 5 2 5" xfId="24370" xr:uid="{00000000-0005-0000-0000-0000577E0000}"/>
    <cellStyle name="Note 2 5 2 6" xfId="32987" xr:uid="{00000000-0005-0000-0000-0000587E0000}"/>
    <cellStyle name="Note 2 5 2 7" xfId="34054" xr:uid="{00000000-0005-0000-0000-0000597E0000}"/>
    <cellStyle name="Note 2 5 2 8" xfId="31537" xr:uid="{00000000-0005-0000-0000-00005A7E0000}"/>
    <cellStyle name="Note 2 5 3" xfId="11961" xr:uid="{00000000-0005-0000-0000-00005B7E0000}"/>
    <cellStyle name="Note 2 5 3 2" xfId="17125" xr:uid="{00000000-0005-0000-0000-00005C7E0000}"/>
    <cellStyle name="Note 2 5 3 2 2" xfId="29656" xr:uid="{00000000-0005-0000-0000-00005D7E0000}"/>
    <cellStyle name="Note 2 5 3 3" xfId="24710" xr:uid="{00000000-0005-0000-0000-00005E7E0000}"/>
    <cellStyle name="Note 2 5 4" xfId="6983" xr:uid="{00000000-0005-0000-0000-00005F7E0000}"/>
    <cellStyle name="Note 2 5 4 2" xfId="21710" xr:uid="{00000000-0005-0000-0000-0000607E0000}"/>
    <cellStyle name="Note 2 5 5" xfId="18736" xr:uid="{00000000-0005-0000-0000-0000617E0000}"/>
    <cellStyle name="Note 2 5 5 2" xfId="30117" xr:uid="{00000000-0005-0000-0000-0000627E0000}"/>
    <cellStyle name="Note 2 5 6" xfId="20583" xr:uid="{00000000-0005-0000-0000-0000637E0000}"/>
    <cellStyle name="Note 2 5 6 2" xfId="30261" xr:uid="{00000000-0005-0000-0000-0000647E0000}"/>
    <cellStyle name="Note 2 5 7" xfId="22761" xr:uid="{00000000-0005-0000-0000-0000657E0000}"/>
    <cellStyle name="Note 2 5 8" xfId="31992" xr:uid="{00000000-0005-0000-0000-0000667E0000}"/>
    <cellStyle name="Note 2 5 9" xfId="33866" xr:uid="{00000000-0005-0000-0000-0000677E0000}"/>
    <cellStyle name="Note 2 6" xfId="10006" xr:uid="{00000000-0005-0000-0000-0000687E0000}"/>
    <cellStyle name="Note 2 6 10" xfId="34237" xr:uid="{00000000-0005-0000-0000-0000697E0000}"/>
    <cellStyle name="Note 2 6 2" xfId="11842" xr:uid="{00000000-0005-0000-0000-00006A7E0000}"/>
    <cellStyle name="Note 2 6 2 2" xfId="17055" xr:uid="{00000000-0005-0000-0000-00006B7E0000}"/>
    <cellStyle name="Note 2 6 2 2 2" xfId="29586" xr:uid="{00000000-0005-0000-0000-00006C7E0000}"/>
    <cellStyle name="Note 2 6 2 3" xfId="19811" xr:uid="{00000000-0005-0000-0000-00006D7E0000}"/>
    <cellStyle name="Note 2 6 2 3 2" xfId="30147" xr:uid="{00000000-0005-0000-0000-00006E7E0000}"/>
    <cellStyle name="Note 2 6 2 4" xfId="20685" xr:uid="{00000000-0005-0000-0000-00006F7E0000}"/>
    <cellStyle name="Note 2 6 2 4 2" xfId="30363" xr:uid="{00000000-0005-0000-0000-0000707E0000}"/>
    <cellStyle name="Note 2 6 2 5" xfId="24591" xr:uid="{00000000-0005-0000-0000-0000717E0000}"/>
    <cellStyle name="Note 2 6 2 6" xfId="32925" xr:uid="{00000000-0005-0000-0000-0000727E0000}"/>
    <cellStyle name="Note 2 6 2 7" xfId="34006" xr:uid="{00000000-0005-0000-0000-0000737E0000}"/>
    <cellStyle name="Note 2 6 2 8" xfId="32056" xr:uid="{00000000-0005-0000-0000-0000747E0000}"/>
    <cellStyle name="Note 2 6 3" xfId="11799" xr:uid="{00000000-0005-0000-0000-0000757E0000}"/>
    <cellStyle name="Note 2 6 3 2" xfId="17028" xr:uid="{00000000-0005-0000-0000-0000767E0000}"/>
    <cellStyle name="Note 2 6 3 2 2" xfId="29561" xr:uid="{00000000-0005-0000-0000-0000777E0000}"/>
    <cellStyle name="Note 2 6 3 3" xfId="24550" xr:uid="{00000000-0005-0000-0000-0000787E0000}"/>
    <cellStyle name="Note 2 6 4" xfId="11833" xr:uid="{00000000-0005-0000-0000-0000797E0000}"/>
    <cellStyle name="Note 2 6 4 2" xfId="24582" xr:uid="{00000000-0005-0000-0000-00007A7E0000}"/>
    <cellStyle name="Note 2 6 5" xfId="18517" xr:uid="{00000000-0005-0000-0000-00007B7E0000}"/>
    <cellStyle name="Note 2 6 5 2" xfId="30073" xr:uid="{00000000-0005-0000-0000-00007C7E0000}"/>
    <cellStyle name="Note 2 6 6" xfId="20534" xr:uid="{00000000-0005-0000-0000-00007D7E0000}"/>
    <cellStyle name="Note 2 6 6 2" xfId="30214" xr:uid="{00000000-0005-0000-0000-00007E7E0000}"/>
    <cellStyle name="Note 2 6 7" xfId="23587" xr:uid="{00000000-0005-0000-0000-00007F7E0000}"/>
    <cellStyle name="Note 2 6 8" xfId="31877" xr:uid="{00000000-0005-0000-0000-0000807E0000}"/>
    <cellStyle name="Note 2 6 9" xfId="33788" xr:uid="{00000000-0005-0000-0000-0000817E0000}"/>
    <cellStyle name="Note 2 7" xfId="11340" xr:uid="{00000000-0005-0000-0000-0000827E0000}"/>
    <cellStyle name="Note 2 7 2" xfId="11972" xr:uid="{00000000-0005-0000-0000-0000837E0000}"/>
    <cellStyle name="Note 2 7 2 2" xfId="17131" xr:uid="{00000000-0005-0000-0000-0000847E0000}"/>
    <cellStyle name="Note 2 7 2 2 2" xfId="29662" xr:uid="{00000000-0005-0000-0000-0000857E0000}"/>
    <cellStyle name="Note 2 7 2 3" xfId="24721" xr:uid="{00000000-0005-0000-0000-0000867E0000}"/>
    <cellStyle name="Note 2 7 3" xfId="11996" xr:uid="{00000000-0005-0000-0000-0000877E0000}"/>
    <cellStyle name="Note 2 7 3 2" xfId="17138" xr:uid="{00000000-0005-0000-0000-0000887E0000}"/>
    <cellStyle name="Note 2 7 3 2 2" xfId="29669" xr:uid="{00000000-0005-0000-0000-0000897E0000}"/>
    <cellStyle name="Note 2 7 3 3" xfId="24744" xr:uid="{00000000-0005-0000-0000-00008A7E0000}"/>
    <cellStyle name="Note 2 7 4" xfId="12006" xr:uid="{00000000-0005-0000-0000-00008B7E0000}"/>
    <cellStyle name="Note 2 7 4 2" xfId="24754" xr:uid="{00000000-0005-0000-0000-00008C7E0000}"/>
    <cellStyle name="Note 2 7 5" xfId="20827" xr:uid="{00000000-0005-0000-0000-00008D7E0000}"/>
    <cellStyle name="Note 2 7 5 2" xfId="30505" xr:uid="{00000000-0005-0000-0000-00008E7E0000}"/>
    <cellStyle name="Note 2 7 6" xfId="24108" xr:uid="{00000000-0005-0000-0000-00008F7E0000}"/>
    <cellStyle name="Note 2 7 7" xfId="33124" xr:uid="{00000000-0005-0000-0000-0000907E0000}"/>
    <cellStyle name="Note 2 7 8" xfId="34149" xr:uid="{00000000-0005-0000-0000-0000917E0000}"/>
    <cellStyle name="Note 2 7 9" xfId="32068" xr:uid="{00000000-0005-0000-0000-0000927E0000}"/>
    <cellStyle name="Note 2 8" xfId="6555" xr:uid="{00000000-0005-0000-0000-0000937E0000}"/>
    <cellStyle name="Note 2 8 2" xfId="13145" xr:uid="{00000000-0005-0000-0000-0000947E0000}"/>
    <cellStyle name="Note 2 8 2 2" xfId="25890" xr:uid="{00000000-0005-0000-0000-0000957E0000}"/>
    <cellStyle name="Note 2 8 3" xfId="21298" xr:uid="{00000000-0005-0000-0000-0000967E0000}"/>
    <cellStyle name="Note 2 9" xfId="7230" xr:uid="{00000000-0005-0000-0000-0000977E0000}"/>
    <cellStyle name="Note 2 9 2" xfId="13763" xr:uid="{00000000-0005-0000-0000-0000987E0000}"/>
    <cellStyle name="Note 2 9 2 2" xfId="26494" xr:uid="{00000000-0005-0000-0000-0000997E0000}"/>
    <cellStyle name="Note 2 9 3" xfId="21958" xr:uid="{00000000-0005-0000-0000-00009A7E0000}"/>
    <cellStyle name="Note 3" xfId="1057" xr:uid="{00000000-0005-0000-0000-00009B7E0000}"/>
    <cellStyle name="Note 3 10" xfId="11937" xr:uid="{00000000-0005-0000-0000-00009C7E0000}"/>
    <cellStyle name="Note 3 10 2" xfId="24686" xr:uid="{00000000-0005-0000-0000-00009D7E0000}"/>
    <cellStyle name="Note 3 11" xfId="18314" xr:uid="{00000000-0005-0000-0000-00009E7E0000}"/>
    <cellStyle name="Note 3 11 2" xfId="30069" xr:uid="{00000000-0005-0000-0000-00009F7E0000}"/>
    <cellStyle name="Note 3 12" xfId="20965" xr:uid="{00000000-0005-0000-0000-0000A07E0000}"/>
    <cellStyle name="Note 3 13" xfId="30698" xr:uid="{00000000-0005-0000-0000-0000A17E0000}"/>
    <cellStyle name="Note 3 14" xfId="31663" xr:uid="{00000000-0005-0000-0000-0000A27E0000}"/>
    <cellStyle name="Note 3 15" xfId="34003" xr:uid="{00000000-0005-0000-0000-0000A37E0000}"/>
    <cellStyle name="Note 3 16" xfId="37214" xr:uid="{00000000-0005-0000-0000-0000A47E0000}"/>
    <cellStyle name="Note 3 17" xfId="3047" xr:uid="{00000000-0005-0000-0000-0000A57E0000}"/>
    <cellStyle name="Note 3 2" xfId="3048" xr:uid="{00000000-0005-0000-0000-0000A67E0000}"/>
    <cellStyle name="Note 3 2 10" xfId="31181" xr:uid="{00000000-0005-0000-0000-0000A77E0000}"/>
    <cellStyle name="Note 3 2 11" xfId="33994" xr:uid="{00000000-0005-0000-0000-0000A87E0000}"/>
    <cellStyle name="Note 3 2 2" xfId="8708" xr:uid="{00000000-0005-0000-0000-0000A97E0000}"/>
    <cellStyle name="Note 3 2 2 2" xfId="11622" xr:uid="{00000000-0005-0000-0000-0000AA7E0000}"/>
    <cellStyle name="Note 3 2 2 2 2" xfId="16881" xr:uid="{00000000-0005-0000-0000-0000AB7E0000}"/>
    <cellStyle name="Note 3 2 2 2 2 2" xfId="29415" xr:uid="{00000000-0005-0000-0000-0000AC7E0000}"/>
    <cellStyle name="Note 3 2 2 2 3" xfId="20781" xr:uid="{00000000-0005-0000-0000-0000AD7E0000}"/>
    <cellStyle name="Note 3 2 2 2 3 2" xfId="30459" xr:uid="{00000000-0005-0000-0000-0000AE7E0000}"/>
    <cellStyle name="Note 3 2 2 2 4" xfId="24374" xr:uid="{00000000-0005-0000-0000-0000AF7E0000}"/>
    <cellStyle name="Note 3 2 2 2 5" xfId="33059" xr:uid="{00000000-0005-0000-0000-0000B07E0000}"/>
    <cellStyle name="Note 3 2 2 2 6" xfId="34102" xr:uid="{00000000-0005-0000-0000-0000B17E0000}"/>
    <cellStyle name="Note 3 2 2 2 7" xfId="31565" xr:uid="{00000000-0005-0000-0000-0000B27E0000}"/>
    <cellStyle name="Note 3 2 2 3" xfId="6776" xr:uid="{00000000-0005-0000-0000-0000B37E0000}"/>
    <cellStyle name="Note 3 2 2 3 2" xfId="13340" xr:uid="{00000000-0005-0000-0000-0000B47E0000}"/>
    <cellStyle name="Note 3 2 2 3 2 2" xfId="26075" xr:uid="{00000000-0005-0000-0000-0000B57E0000}"/>
    <cellStyle name="Note 3 2 2 3 3" xfId="21507" xr:uid="{00000000-0005-0000-0000-0000B67E0000}"/>
    <cellStyle name="Note 3 2 2 4" xfId="11920" xr:uid="{00000000-0005-0000-0000-0000B77E0000}"/>
    <cellStyle name="Note 3 2 2 4 2" xfId="24669" xr:uid="{00000000-0005-0000-0000-0000B87E0000}"/>
    <cellStyle name="Note 3 2 2 5" xfId="20630" xr:uid="{00000000-0005-0000-0000-0000B97E0000}"/>
    <cellStyle name="Note 3 2 2 5 2" xfId="30308" xr:uid="{00000000-0005-0000-0000-0000BA7E0000}"/>
    <cellStyle name="Note 3 2 2 6" xfId="22765" xr:uid="{00000000-0005-0000-0000-0000BB7E0000}"/>
    <cellStyle name="Note 3 2 2 7" xfId="32079" xr:uid="{00000000-0005-0000-0000-0000BC7E0000}"/>
    <cellStyle name="Note 3 2 2 8" xfId="33919" xr:uid="{00000000-0005-0000-0000-0000BD7E0000}"/>
    <cellStyle name="Note 3 2 2 9" xfId="31102" xr:uid="{00000000-0005-0000-0000-0000BE7E0000}"/>
    <cellStyle name="Note 3 2 3" xfId="6559" xr:uid="{00000000-0005-0000-0000-0000BF7E0000}"/>
    <cellStyle name="Note 3 2 3 2" xfId="13149" xr:uid="{00000000-0005-0000-0000-0000C07E0000}"/>
    <cellStyle name="Note 3 2 3 2 2" xfId="25894" xr:uid="{00000000-0005-0000-0000-0000C17E0000}"/>
    <cellStyle name="Note 3 2 3 3" xfId="20874" xr:uid="{00000000-0005-0000-0000-0000C27E0000}"/>
    <cellStyle name="Note 3 2 3 3 2" xfId="30552" xr:uid="{00000000-0005-0000-0000-0000C37E0000}"/>
    <cellStyle name="Note 3 2 3 4" xfId="21302" xr:uid="{00000000-0005-0000-0000-0000C47E0000}"/>
    <cellStyle name="Note 3 2 3 5" xfId="33199" xr:uid="{00000000-0005-0000-0000-0000C57E0000}"/>
    <cellStyle name="Note 3 2 3 6" xfId="34197" xr:uid="{00000000-0005-0000-0000-0000C67E0000}"/>
    <cellStyle name="Note 3 2 3 7" xfId="31644" xr:uid="{00000000-0005-0000-0000-0000C77E0000}"/>
    <cellStyle name="Note 3 2 4" xfId="7226" xr:uid="{00000000-0005-0000-0000-0000C87E0000}"/>
    <cellStyle name="Note 3 2 4 2" xfId="13759" xr:uid="{00000000-0005-0000-0000-0000C97E0000}"/>
    <cellStyle name="Note 3 2 4 2 2" xfId="26490" xr:uid="{00000000-0005-0000-0000-0000CA7E0000}"/>
    <cellStyle name="Note 3 2 4 3" xfId="21954" xr:uid="{00000000-0005-0000-0000-0000CB7E0000}"/>
    <cellStyle name="Note 3 2 5" xfId="11721" xr:uid="{00000000-0005-0000-0000-0000CC7E0000}"/>
    <cellStyle name="Note 3 2 5 2" xfId="16960" xr:uid="{00000000-0005-0000-0000-0000CD7E0000}"/>
    <cellStyle name="Note 3 2 5 2 2" xfId="29493" xr:uid="{00000000-0005-0000-0000-0000CE7E0000}"/>
    <cellStyle name="Note 3 2 5 3" xfId="24471" xr:uid="{00000000-0005-0000-0000-0000CF7E0000}"/>
    <cellStyle name="Note 3 2 6" xfId="6631" xr:uid="{00000000-0005-0000-0000-0000D07E0000}"/>
    <cellStyle name="Note 3 2 6 2" xfId="21371" xr:uid="{00000000-0005-0000-0000-0000D17E0000}"/>
    <cellStyle name="Note 3 2 7" xfId="17825" xr:uid="{00000000-0005-0000-0000-0000D27E0000}"/>
    <cellStyle name="Note 3 2 7 2" xfId="30027" xr:uid="{00000000-0005-0000-0000-0000D37E0000}"/>
    <cellStyle name="Note 3 2 8" xfId="20966" xr:uid="{00000000-0005-0000-0000-0000D47E0000}"/>
    <cellStyle name="Note 3 2 9" xfId="30905" xr:uid="{00000000-0005-0000-0000-0000D57E0000}"/>
    <cellStyle name="Note 3 3" xfId="5852" xr:uid="{00000000-0005-0000-0000-0000D67E0000}"/>
    <cellStyle name="Note 3 3 10" xfId="31183" xr:uid="{00000000-0005-0000-0000-0000D77E0000}"/>
    <cellStyle name="Note 3 3 11" xfId="30752" xr:uid="{00000000-0005-0000-0000-0000D87E0000}"/>
    <cellStyle name="Note 3 3 2" xfId="8543" xr:uid="{00000000-0005-0000-0000-0000D97E0000}"/>
    <cellStyle name="Note 3 3 2 2" xfId="15032" xr:uid="{00000000-0005-0000-0000-0000DA7E0000}"/>
    <cellStyle name="Note 3 3 2 2 2" xfId="19901" xr:uid="{00000000-0005-0000-0000-0000DB7E0000}"/>
    <cellStyle name="Note 3 3 2 2 2 2" xfId="30198" xr:uid="{00000000-0005-0000-0000-0000DC7E0000}"/>
    <cellStyle name="Note 3 3 2 2 3" xfId="20780" xr:uid="{00000000-0005-0000-0000-0000DD7E0000}"/>
    <cellStyle name="Note 3 3 2 2 3 2" xfId="30458" xr:uid="{00000000-0005-0000-0000-0000DE7E0000}"/>
    <cellStyle name="Note 3 3 2 2 4" xfId="27704" xr:uid="{00000000-0005-0000-0000-0000DF7E0000}"/>
    <cellStyle name="Note 3 3 2 2 5" xfId="33058" xr:uid="{00000000-0005-0000-0000-0000E07E0000}"/>
    <cellStyle name="Note 3 3 2 2 6" xfId="34101" xr:uid="{00000000-0005-0000-0000-0000E17E0000}"/>
    <cellStyle name="Note 3 3 2 2 7" xfId="33844" xr:uid="{00000000-0005-0000-0000-0000E27E0000}"/>
    <cellStyle name="Note 3 3 2 3" xfId="18867" xr:uid="{00000000-0005-0000-0000-0000E37E0000}"/>
    <cellStyle name="Note 3 3 2 3 2" xfId="30125" xr:uid="{00000000-0005-0000-0000-0000E47E0000}"/>
    <cellStyle name="Note 3 3 2 4" xfId="20629" xr:uid="{00000000-0005-0000-0000-0000E57E0000}"/>
    <cellStyle name="Note 3 3 2 4 2" xfId="30307" xr:uid="{00000000-0005-0000-0000-0000E67E0000}"/>
    <cellStyle name="Note 3 3 2 5" xfId="22622" xr:uid="{00000000-0005-0000-0000-0000E77E0000}"/>
    <cellStyle name="Note 3 3 2 6" xfId="32078" xr:uid="{00000000-0005-0000-0000-0000E87E0000}"/>
    <cellStyle name="Note 3 3 2 7" xfId="33918" xr:uid="{00000000-0005-0000-0000-0000E97E0000}"/>
    <cellStyle name="Note 3 3 2 8" xfId="31101" xr:uid="{00000000-0005-0000-0000-0000EA7E0000}"/>
    <cellStyle name="Note 3 3 3" xfId="9468" xr:uid="{00000000-0005-0000-0000-0000EB7E0000}"/>
    <cellStyle name="Note 3 3 3 2" xfId="15874" xr:uid="{00000000-0005-0000-0000-0000EC7E0000}"/>
    <cellStyle name="Note 3 3 3 2 2" xfId="28515" xr:uid="{00000000-0005-0000-0000-0000ED7E0000}"/>
    <cellStyle name="Note 3 3 3 3" xfId="19968" xr:uid="{00000000-0005-0000-0000-0000EE7E0000}"/>
    <cellStyle name="Note 3 3 3 3 2" xfId="30209" xr:uid="{00000000-0005-0000-0000-0000EF7E0000}"/>
    <cellStyle name="Note 3 3 3 4" xfId="20873" xr:uid="{00000000-0005-0000-0000-0000F07E0000}"/>
    <cellStyle name="Note 3 3 3 4 2" xfId="30551" xr:uid="{00000000-0005-0000-0000-0000F17E0000}"/>
    <cellStyle name="Note 3 3 3 5" xfId="23459" xr:uid="{00000000-0005-0000-0000-0000F27E0000}"/>
    <cellStyle name="Note 3 3 3 6" xfId="33198" xr:uid="{00000000-0005-0000-0000-0000F37E0000}"/>
    <cellStyle name="Note 3 3 3 7" xfId="34196" xr:uid="{00000000-0005-0000-0000-0000F47E0000}"/>
    <cellStyle name="Note 3 3 3 8" xfId="31643" xr:uid="{00000000-0005-0000-0000-0000F57E0000}"/>
    <cellStyle name="Note 3 3 4" xfId="10615" xr:uid="{00000000-0005-0000-0000-0000F67E0000}"/>
    <cellStyle name="Note 3 3 4 2" xfId="11900" xr:uid="{00000000-0005-0000-0000-0000F77E0000}"/>
    <cellStyle name="Note 3 3 4 2 2" xfId="17090" xr:uid="{00000000-0005-0000-0000-0000F87E0000}"/>
    <cellStyle name="Note 3 3 4 2 2 2" xfId="29621" xr:uid="{00000000-0005-0000-0000-0000F97E0000}"/>
    <cellStyle name="Note 3 3 4 2 3" xfId="24649" xr:uid="{00000000-0005-0000-0000-0000FA7E0000}"/>
    <cellStyle name="Note 3 3 4 3" xfId="6548" xr:uid="{00000000-0005-0000-0000-0000FB7E0000}"/>
    <cellStyle name="Note 3 3 4 3 2" xfId="13138" xr:uid="{00000000-0005-0000-0000-0000FC7E0000}"/>
    <cellStyle name="Note 3 3 4 3 2 2" xfId="25883" xr:uid="{00000000-0005-0000-0000-0000FD7E0000}"/>
    <cellStyle name="Note 3 3 4 3 3" xfId="21291" xr:uid="{00000000-0005-0000-0000-0000FE7E0000}"/>
    <cellStyle name="Note 3 3 4 4" xfId="6504" xr:uid="{00000000-0005-0000-0000-0000FF7E0000}"/>
    <cellStyle name="Note 3 3 4 4 2" xfId="21248" xr:uid="{00000000-0005-0000-0000-0000007F0000}"/>
    <cellStyle name="Note 3 3 4 5" xfId="23770" xr:uid="{00000000-0005-0000-0000-0000017F0000}"/>
    <cellStyle name="Note 3 3 5" xfId="7592" xr:uid="{00000000-0005-0000-0000-0000027F0000}"/>
    <cellStyle name="Note 3 3 5 2" xfId="14104" xr:uid="{00000000-0005-0000-0000-0000037F0000}"/>
    <cellStyle name="Note 3 3 5 2 2" xfId="26834" xr:uid="{00000000-0005-0000-0000-0000047F0000}"/>
    <cellStyle name="Note 3 3 5 3" xfId="22319" xr:uid="{00000000-0005-0000-0000-0000057F0000}"/>
    <cellStyle name="Note 3 3 6" xfId="12942" xr:uid="{00000000-0005-0000-0000-0000067F0000}"/>
    <cellStyle name="Note 3 3 6 2" xfId="25688" xr:uid="{00000000-0005-0000-0000-0000077F0000}"/>
    <cellStyle name="Note 3 3 7" xfId="17826" xr:uid="{00000000-0005-0000-0000-0000087F0000}"/>
    <cellStyle name="Note 3 3 7 2" xfId="30028" xr:uid="{00000000-0005-0000-0000-0000097F0000}"/>
    <cellStyle name="Note 3 3 8" xfId="21084" xr:uid="{00000000-0005-0000-0000-00000A7F0000}"/>
    <cellStyle name="Note 3 3 9" xfId="30904" xr:uid="{00000000-0005-0000-0000-00000B7F0000}"/>
    <cellStyle name="Note 3 4" xfId="8707" xr:uid="{00000000-0005-0000-0000-00000C7F0000}"/>
    <cellStyle name="Note 3 4 10" xfId="31058" xr:uid="{00000000-0005-0000-0000-00000D7F0000}"/>
    <cellStyle name="Note 3 4 2" xfId="11621" xr:uid="{00000000-0005-0000-0000-00000E7F0000}"/>
    <cellStyle name="Note 3 4 2 2" xfId="16880" xr:uid="{00000000-0005-0000-0000-00000F7F0000}"/>
    <cellStyle name="Note 3 4 2 2 2" xfId="29414" xr:uid="{00000000-0005-0000-0000-0000107F0000}"/>
    <cellStyle name="Note 3 4 2 3" xfId="19869" xr:uid="{00000000-0005-0000-0000-0000117F0000}"/>
    <cellStyle name="Note 3 4 2 3 2" xfId="30190" xr:uid="{00000000-0005-0000-0000-0000127F0000}"/>
    <cellStyle name="Note 3 4 2 4" xfId="20734" xr:uid="{00000000-0005-0000-0000-0000137F0000}"/>
    <cellStyle name="Note 3 4 2 4 2" xfId="30412" xr:uid="{00000000-0005-0000-0000-0000147F0000}"/>
    <cellStyle name="Note 3 4 2 5" xfId="24373" xr:uid="{00000000-0005-0000-0000-0000157F0000}"/>
    <cellStyle name="Note 3 4 2 6" xfId="32988" xr:uid="{00000000-0005-0000-0000-0000167F0000}"/>
    <cellStyle name="Note 3 4 2 7" xfId="34055" xr:uid="{00000000-0005-0000-0000-0000177F0000}"/>
    <cellStyle name="Note 3 4 2 8" xfId="32059" xr:uid="{00000000-0005-0000-0000-0000187F0000}"/>
    <cellStyle name="Note 3 4 3" xfId="6775" xr:uid="{00000000-0005-0000-0000-0000197F0000}"/>
    <cellStyle name="Note 3 4 3 2" xfId="13339" xr:uid="{00000000-0005-0000-0000-00001A7F0000}"/>
    <cellStyle name="Note 3 4 3 2 2" xfId="26074" xr:uid="{00000000-0005-0000-0000-00001B7F0000}"/>
    <cellStyle name="Note 3 4 3 3" xfId="21506" xr:uid="{00000000-0005-0000-0000-00001C7F0000}"/>
    <cellStyle name="Note 3 4 4" xfId="6925" xr:uid="{00000000-0005-0000-0000-00001D7F0000}"/>
    <cellStyle name="Note 3 4 4 2" xfId="21653" xr:uid="{00000000-0005-0000-0000-00001E7F0000}"/>
    <cellStyle name="Note 3 4 5" xfId="18737" xr:uid="{00000000-0005-0000-0000-00001F7F0000}"/>
    <cellStyle name="Note 3 4 5 2" xfId="30118" xr:uid="{00000000-0005-0000-0000-0000207F0000}"/>
    <cellStyle name="Note 3 4 6" xfId="20584" xr:uid="{00000000-0005-0000-0000-0000217F0000}"/>
    <cellStyle name="Note 3 4 6 2" xfId="30262" xr:uid="{00000000-0005-0000-0000-0000227F0000}"/>
    <cellStyle name="Note 3 4 7" xfId="22764" xr:uid="{00000000-0005-0000-0000-0000237F0000}"/>
    <cellStyle name="Note 3 4 8" xfId="31993" xr:uid="{00000000-0005-0000-0000-0000247F0000}"/>
    <cellStyle name="Note 3 4 9" xfId="33867" xr:uid="{00000000-0005-0000-0000-0000257F0000}"/>
    <cellStyle name="Note 3 5" xfId="10007" xr:uid="{00000000-0005-0000-0000-0000267F0000}"/>
    <cellStyle name="Note 3 5 2" xfId="11843" xr:uid="{00000000-0005-0000-0000-0000277F0000}"/>
    <cellStyle name="Note 3 5 2 2" xfId="17056" xr:uid="{00000000-0005-0000-0000-0000287F0000}"/>
    <cellStyle name="Note 3 5 2 2 2" xfId="29587" xr:uid="{00000000-0005-0000-0000-0000297F0000}"/>
    <cellStyle name="Note 3 5 2 3" xfId="19813" xr:uid="{00000000-0005-0000-0000-00002A7F0000}"/>
    <cellStyle name="Note 3 5 2 4" xfId="24592" xr:uid="{00000000-0005-0000-0000-00002B7F0000}"/>
    <cellStyle name="Note 3 5 2 5" xfId="32927" xr:uid="{00000000-0005-0000-0000-00002C7F0000}"/>
    <cellStyle name="Note 3 5 2 6" xfId="35938" xr:uid="{00000000-0005-0000-0000-00002D7F0000}"/>
    <cellStyle name="Note 3 5 3" xfId="11798" xr:uid="{00000000-0005-0000-0000-00002E7F0000}"/>
    <cellStyle name="Note 3 5 3 2" xfId="17027" xr:uid="{00000000-0005-0000-0000-00002F7F0000}"/>
    <cellStyle name="Note 3 5 3 2 2" xfId="29560" xr:uid="{00000000-0005-0000-0000-0000307F0000}"/>
    <cellStyle name="Note 3 5 3 3" xfId="24549" xr:uid="{00000000-0005-0000-0000-0000317F0000}"/>
    <cellStyle name="Note 3 5 4" xfId="11922" xr:uid="{00000000-0005-0000-0000-0000327F0000}"/>
    <cellStyle name="Note 3 5 4 2" xfId="24671" xr:uid="{00000000-0005-0000-0000-0000337F0000}"/>
    <cellStyle name="Note 3 5 5" xfId="18519" xr:uid="{00000000-0005-0000-0000-0000347F0000}"/>
    <cellStyle name="Note 3 5 6" xfId="23588" xr:uid="{00000000-0005-0000-0000-0000357F0000}"/>
    <cellStyle name="Note 3 5 7" xfId="31879" xr:uid="{00000000-0005-0000-0000-0000367F0000}"/>
    <cellStyle name="Note 3 5 8" xfId="35087" xr:uid="{00000000-0005-0000-0000-0000377F0000}"/>
    <cellStyle name="Note 3 6" xfId="11058" xr:uid="{00000000-0005-0000-0000-0000387F0000}"/>
    <cellStyle name="Note 3 6 2" xfId="11944" xr:uid="{00000000-0005-0000-0000-0000397F0000}"/>
    <cellStyle name="Note 3 6 2 2" xfId="17112" xr:uid="{00000000-0005-0000-0000-00003A7F0000}"/>
    <cellStyle name="Note 3 6 2 2 2" xfId="29643" xr:uid="{00000000-0005-0000-0000-00003B7F0000}"/>
    <cellStyle name="Note 3 6 2 3" xfId="24693" xr:uid="{00000000-0005-0000-0000-00003C7F0000}"/>
    <cellStyle name="Note 3 6 3" xfId="7700" xr:uid="{00000000-0005-0000-0000-00003D7F0000}"/>
    <cellStyle name="Note 3 6 3 2" xfId="14199" xr:uid="{00000000-0005-0000-0000-00003E7F0000}"/>
    <cellStyle name="Note 3 6 3 2 2" xfId="26925" xr:uid="{00000000-0005-0000-0000-00003F7F0000}"/>
    <cellStyle name="Note 3 6 3 3" xfId="22420" xr:uid="{00000000-0005-0000-0000-0000407F0000}"/>
    <cellStyle name="Note 3 6 4" xfId="11934" xr:uid="{00000000-0005-0000-0000-0000417F0000}"/>
    <cellStyle name="Note 3 6 4 2" xfId="24683" xr:uid="{00000000-0005-0000-0000-0000427F0000}"/>
    <cellStyle name="Note 3 6 5" xfId="20828" xr:uid="{00000000-0005-0000-0000-0000437F0000}"/>
    <cellStyle name="Note 3 6 5 2" xfId="30506" xr:uid="{00000000-0005-0000-0000-0000447F0000}"/>
    <cellStyle name="Note 3 6 6" xfId="23942" xr:uid="{00000000-0005-0000-0000-0000457F0000}"/>
    <cellStyle name="Note 3 6 7" xfId="33125" xr:uid="{00000000-0005-0000-0000-0000467F0000}"/>
    <cellStyle name="Note 3 6 8" xfId="34150" xr:uid="{00000000-0005-0000-0000-0000477F0000}"/>
    <cellStyle name="Note 3 6 9" xfId="33968" xr:uid="{00000000-0005-0000-0000-0000487F0000}"/>
    <cellStyle name="Note 3 7" xfId="6558" xr:uid="{00000000-0005-0000-0000-0000497F0000}"/>
    <cellStyle name="Note 3 7 2" xfId="13148" xr:uid="{00000000-0005-0000-0000-00004A7F0000}"/>
    <cellStyle name="Note 3 7 2 2" xfId="25893" xr:uid="{00000000-0005-0000-0000-00004B7F0000}"/>
    <cellStyle name="Note 3 7 3" xfId="21301" xr:uid="{00000000-0005-0000-0000-00004C7F0000}"/>
    <cellStyle name="Note 3 8" xfId="7227" xr:uid="{00000000-0005-0000-0000-00004D7F0000}"/>
    <cellStyle name="Note 3 8 2" xfId="13760" xr:uid="{00000000-0005-0000-0000-00004E7F0000}"/>
    <cellStyle name="Note 3 8 2 2" xfId="26491" xr:uid="{00000000-0005-0000-0000-00004F7F0000}"/>
    <cellStyle name="Note 3 8 3" xfId="21955" xr:uid="{00000000-0005-0000-0000-0000507F0000}"/>
    <cellStyle name="Note 3 9" xfId="11409" xr:uid="{00000000-0005-0000-0000-0000517F0000}"/>
    <cellStyle name="Note 3 9 2" xfId="16712" xr:uid="{00000000-0005-0000-0000-0000527F0000}"/>
    <cellStyle name="Note 3 9 2 2" xfId="29247" xr:uid="{00000000-0005-0000-0000-0000537F0000}"/>
    <cellStyle name="Note 3 9 3" xfId="24164" xr:uid="{00000000-0005-0000-0000-0000547F0000}"/>
    <cellStyle name="Note 4" xfId="1058" xr:uid="{00000000-0005-0000-0000-0000557F0000}"/>
    <cellStyle name="Note 4 10" xfId="11532" xr:uid="{00000000-0005-0000-0000-0000567F0000}"/>
    <cellStyle name="Note 4 10 2" xfId="24287" xr:uid="{00000000-0005-0000-0000-0000577F0000}"/>
    <cellStyle name="Note 4 11" xfId="18313" xr:uid="{00000000-0005-0000-0000-0000587F0000}"/>
    <cellStyle name="Note 4 11 2" xfId="30068" xr:uid="{00000000-0005-0000-0000-0000597F0000}"/>
    <cellStyle name="Note 4 12" xfId="20967" xr:uid="{00000000-0005-0000-0000-00005A7F0000}"/>
    <cellStyle name="Note 4 13" xfId="30699" xr:uid="{00000000-0005-0000-0000-00005B7F0000}"/>
    <cellStyle name="Note 4 14" xfId="31991" xr:uid="{00000000-0005-0000-0000-00005C7F0000}"/>
    <cellStyle name="Note 4 15" xfId="30962" xr:uid="{00000000-0005-0000-0000-00005D7F0000}"/>
    <cellStyle name="Note 4 16" xfId="37215" xr:uid="{00000000-0005-0000-0000-00005E7F0000}"/>
    <cellStyle name="Note 4 17" xfId="3049" xr:uid="{00000000-0005-0000-0000-00005F7F0000}"/>
    <cellStyle name="Note 4 2" xfId="3050" xr:uid="{00000000-0005-0000-0000-0000607F0000}"/>
    <cellStyle name="Note 4 2 10" xfId="30907" xr:uid="{00000000-0005-0000-0000-0000617F0000}"/>
    <cellStyle name="Note 4 2 11" xfId="32002" xr:uid="{00000000-0005-0000-0000-0000627F0000}"/>
    <cellStyle name="Note 4 2 12" xfId="33993" xr:uid="{00000000-0005-0000-0000-0000637F0000}"/>
    <cellStyle name="Note 4 2 2" xfId="6214" xr:uid="{00000000-0005-0000-0000-0000647F0000}"/>
    <cellStyle name="Note 4 2 2 10" xfId="32081" xr:uid="{00000000-0005-0000-0000-0000657F0000}"/>
    <cellStyle name="Note 4 2 2 11" xfId="33921" xr:uid="{00000000-0005-0000-0000-0000667F0000}"/>
    <cellStyle name="Note 4 2 2 12" xfId="31104" xr:uid="{00000000-0005-0000-0000-0000677F0000}"/>
    <cellStyle name="Note 4 2 2 2" xfId="9539" xr:uid="{00000000-0005-0000-0000-0000687F0000}"/>
    <cellStyle name="Note 4 2 2 2 10" xfId="32067" xr:uid="{00000000-0005-0000-0000-0000697F0000}"/>
    <cellStyle name="Note 4 2 2 2 2" xfId="11780" xr:uid="{00000000-0005-0000-0000-00006A7F0000}"/>
    <cellStyle name="Note 4 2 2 2 2 2" xfId="17013" xr:uid="{00000000-0005-0000-0000-00006B7F0000}"/>
    <cellStyle name="Note 4 2 2 2 2 2 2" xfId="29546" xr:uid="{00000000-0005-0000-0000-00006C7F0000}"/>
    <cellStyle name="Note 4 2 2 2 2 3" xfId="24530" xr:uid="{00000000-0005-0000-0000-00006D7F0000}"/>
    <cellStyle name="Note 4 2 2 2 3" xfId="6896" xr:uid="{00000000-0005-0000-0000-00006E7F0000}"/>
    <cellStyle name="Note 4 2 2 2 3 2" xfId="13448" xr:uid="{00000000-0005-0000-0000-00006F7F0000}"/>
    <cellStyle name="Note 4 2 2 2 3 2 2" xfId="26183" xr:uid="{00000000-0005-0000-0000-0000707F0000}"/>
    <cellStyle name="Note 4 2 2 2 3 3" xfId="21627" xr:uid="{00000000-0005-0000-0000-0000717F0000}"/>
    <cellStyle name="Note 4 2 2 2 4" xfId="11909" xr:uid="{00000000-0005-0000-0000-0000727F0000}"/>
    <cellStyle name="Note 4 2 2 2 4 2" xfId="24658" xr:uid="{00000000-0005-0000-0000-0000737F0000}"/>
    <cellStyle name="Note 4 2 2 2 5" xfId="19903" xr:uid="{00000000-0005-0000-0000-0000747F0000}"/>
    <cellStyle name="Note 4 2 2 2 5 2" xfId="30200" xr:uid="{00000000-0005-0000-0000-0000757F0000}"/>
    <cellStyle name="Note 4 2 2 2 6" xfId="20783" xr:uid="{00000000-0005-0000-0000-0000767F0000}"/>
    <cellStyle name="Note 4 2 2 2 6 2" xfId="30461" xr:uid="{00000000-0005-0000-0000-0000777F0000}"/>
    <cellStyle name="Note 4 2 2 2 7" xfId="23523" xr:uid="{00000000-0005-0000-0000-0000787F0000}"/>
    <cellStyle name="Note 4 2 2 2 8" xfId="33061" xr:uid="{00000000-0005-0000-0000-0000797F0000}"/>
    <cellStyle name="Note 4 2 2 2 9" xfId="34104" xr:uid="{00000000-0005-0000-0000-00007A7F0000}"/>
    <cellStyle name="Note 4 2 2 3" xfId="7693" xr:uid="{00000000-0005-0000-0000-00007B7F0000}"/>
    <cellStyle name="Note 4 2 2 3 2" xfId="14192" xr:uid="{00000000-0005-0000-0000-00007C7F0000}"/>
    <cellStyle name="Note 4 2 2 3 2 2" xfId="26919" xr:uid="{00000000-0005-0000-0000-00007D7F0000}"/>
    <cellStyle name="Note 4 2 2 3 3" xfId="22414" xr:uid="{00000000-0005-0000-0000-00007E7F0000}"/>
    <cellStyle name="Note 4 2 2 4" xfId="11494" xr:uid="{00000000-0005-0000-0000-00007F7F0000}"/>
    <cellStyle name="Note 4 2 2 4 2" xfId="16784" xr:uid="{00000000-0005-0000-0000-0000807F0000}"/>
    <cellStyle name="Note 4 2 2 4 2 2" xfId="29319" xr:uid="{00000000-0005-0000-0000-0000817F0000}"/>
    <cellStyle name="Note 4 2 2 4 3" xfId="24249" xr:uid="{00000000-0005-0000-0000-0000827F0000}"/>
    <cellStyle name="Note 4 2 2 5" xfId="11537" xr:uid="{00000000-0005-0000-0000-0000837F0000}"/>
    <cellStyle name="Note 4 2 2 5 2" xfId="16812" xr:uid="{00000000-0005-0000-0000-0000847F0000}"/>
    <cellStyle name="Note 4 2 2 5 2 2" xfId="29347" xr:uid="{00000000-0005-0000-0000-0000857F0000}"/>
    <cellStyle name="Note 4 2 2 5 3" xfId="24292" xr:uid="{00000000-0005-0000-0000-0000867F0000}"/>
    <cellStyle name="Note 4 2 2 6" xfId="6494" xr:uid="{00000000-0005-0000-0000-0000877F0000}"/>
    <cellStyle name="Note 4 2 2 6 2" xfId="21238" xr:uid="{00000000-0005-0000-0000-0000887F0000}"/>
    <cellStyle name="Note 4 2 2 7" xfId="18869" xr:uid="{00000000-0005-0000-0000-0000897F0000}"/>
    <cellStyle name="Note 4 2 2 7 2" xfId="30127" xr:uid="{00000000-0005-0000-0000-00008A7F0000}"/>
    <cellStyle name="Note 4 2 2 8" xfId="20632" xr:uid="{00000000-0005-0000-0000-00008B7F0000}"/>
    <cellStyle name="Note 4 2 2 8 2" xfId="30310" xr:uid="{00000000-0005-0000-0000-00008C7F0000}"/>
    <cellStyle name="Note 4 2 2 9" xfId="21113" xr:uid="{00000000-0005-0000-0000-00008D7F0000}"/>
    <cellStyle name="Note 4 2 3" xfId="8710" xr:uid="{00000000-0005-0000-0000-00008E7F0000}"/>
    <cellStyle name="Note 4 2 3 2" xfId="11624" xr:uid="{00000000-0005-0000-0000-00008F7F0000}"/>
    <cellStyle name="Note 4 2 3 2 2" xfId="16883" xr:uid="{00000000-0005-0000-0000-0000907F0000}"/>
    <cellStyle name="Note 4 2 3 2 2 2" xfId="29417" xr:uid="{00000000-0005-0000-0000-0000917F0000}"/>
    <cellStyle name="Note 4 2 3 2 3" xfId="24376" xr:uid="{00000000-0005-0000-0000-0000927F0000}"/>
    <cellStyle name="Note 4 2 3 3" xfId="11505" xr:uid="{00000000-0005-0000-0000-0000937F0000}"/>
    <cellStyle name="Note 4 2 3 3 2" xfId="16793" xr:uid="{00000000-0005-0000-0000-0000947F0000}"/>
    <cellStyle name="Note 4 2 3 3 2 2" xfId="29328" xr:uid="{00000000-0005-0000-0000-0000957F0000}"/>
    <cellStyle name="Note 4 2 3 3 3" xfId="24260" xr:uid="{00000000-0005-0000-0000-0000967F0000}"/>
    <cellStyle name="Note 4 2 3 4" xfId="11985" xr:uid="{00000000-0005-0000-0000-0000977F0000}"/>
    <cellStyle name="Note 4 2 3 4 2" xfId="24734" xr:uid="{00000000-0005-0000-0000-0000987F0000}"/>
    <cellStyle name="Note 4 2 3 5" xfId="20876" xr:uid="{00000000-0005-0000-0000-0000997F0000}"/>
    <cellStyle name="Note 4 2 3 5 2" xfId="30554" xr:uid="{00000000-0005-0000-0000-00009A7F0000}"/>
    <cellStyle name="Note 4 2 3 6" xfId="22767" xr:uid="{00000000-0005-0000-0000-00009B7F0000}"/>
    <cellStyle name="Note 4 2 3 7" xfId="33201" xr:uid="{00000000-0005-0000-0000-00009C7F0000}"/>
    <cellStyle name="Note 4 2 3 8" xfId="34199" xr:uid="{00000000-0005-0000-0000-00009D7F0000}"/>
    <cellStyle name="Note 4 2 3 9" xfId="31646" xr:uid="{00000000-0005-0000-0000-00009E7F0000}"/>
    <cellStyle name="Note 4 2 4" xfId="6561" xr:uid="{00000000-0005-0000-0000-00009F7F0000}"/>
    <cellStyle name="Note 4 2 4 2" xfId="13151" xr:uid="{00000000-0005-0000-0000-0000A07F0000}"/>
    <cellStyle name="Note 4 2 4 2 2" xfId="25896" xr:uid="{00000000-0005-0000-0000-0000A17F0000}"/>
    <cellStyle name="Note 4 2 4 3" xfId="21304" xr:uid="{00000000-0005-0000-0000-0000A27F0000}"/>
    <cellStyle name="Note 4 2 5" xfId="6626" xr:uid="{00000000-0005-0000-0000-0000A37F0000}"/>
    <cellStyle name="Note 4 2 5 2" xfId="13214" xr:uid="{00000000-0005-0000-0000-0000A47F0000}"/>
    <cellStyle name="Note 4 2 5 2 2" xfId="25958" xr:uid="{00000000-0005-0000-0000-0000A57F0000}"/>
    <cellStyle name="Note 4 2 5 3" xfId="21366" xr:uid="{00000000-0005-0000-0000-0000A67F0000}"/>
    <cellStyle name="Note 4 2 6" xfId="11408" xr:uid="{00000000-0005-0000-0000-0000A77F0000}"/>
    <cellStyle name="Note 4 2 6 2" xfId="16711" xr:uid="{00000000-0005-0000-0000-0000A87F0000}"/>
    <cellStyle name="Note 4 2 6 2 2" xfId="29246" xr:uid="{00000000-0005-0000-0000-0000A97F0000}"/>
    <cellStyle name="Note 4 2 6 3" xfId="24163" xr:uid="{00000000-0005-0000-0000-0000AA7F0000}"/>
    <cellStyle name="Note 4 2 7" xfId="11863" xr:uid="{00000000-0005-0000-0000-0000AB7F0000}"/>
    <cellStyle name="Note 4 2 7 2" xfId="24612" xr:uid="{00000000-0005-0000-0000-0000AC7F0000}"/>
    <cellStyle name="Note 4 2 8" xfId="17501" xr:uid="{00000000-0005-0000-0000-0000AD7F0000}"/>
    <cellStyle name="Note 4 2 8 2" xfId="30000" xr:uid="{00000000-0005-0000-0000-0000AE7F0000}"/>
    <cellStyle name="Note 4 2 9" xfId="20968" xr:uid="{00000000-0005-0000-0000-0000AF7F0000}"/>
    <cellStyle name="Note 4 3" xfId="5853" xr:uid="{00000000-0005-0000-0000-0000B07F0000}"/>
    <cellStyle name="Note 4 3 10" xfId="31180" xr:uid="{00000000-0005-0000-0000-0000B17F0000}"/>
    <cellStyle name="Note 4 3 11" xfId="30753" xr:uid="{00000000-0005-0000-0000-0000B27F0000}"/>
    <cellStyle name="Note 4 3 2" xfId="8544" xr:uid="{00000000-0005-0000-0000-0000B37F0000}"/>
    <cellStyle name="Note 4 3 2 2" xfId="15033" xr:uid="{00000000-0005-0000-0000-0000B47F0000}"/>
    <cellStyle name="Note 4 3 2 2 2" xfId="19902" xr:uid="{00000000-0005-0000-0000-0000B57F0000}"/>
    <cellStyle name="Note 4 3 2 2 2 2" xfId="30199" xr:uid="{00000000-0005-0000-0000-0000B67F0000}"/>
    <cellStyle name="Note 4 3 2 2 3" xfId="20782" xr:uid="{00000000-0005-0000-0000-0000B77F0000}"/>
    <cellStyle name="Note 4 3 2 2 3 2" xfId="30460" xr:uid="{00000000-0005-0000-0000-0000B87F0000}"/>
    <cellStyle name="Note 4 3 2 2 4" xfId="27705" xr:uid="{00000000-0005-0000-0000-0000B97F0000}"/>
    <cellStyle name="Note 4 3 2 2 5" xfId="33060" xr:uid="{00000000-0005-0000-0000-0000BA7F0000}"/>
    <cellStyle name="Note 4 3 2 2 6" xfId="34103" xr:uid="{00000000-0005-0000-0000-0000BB7F0000}"/>
    <cellStyle name="Note 4 3 2 2 7" xfId="31564" xr:uid="{00000000-0005-0000-0000-0000BC7F0000}"/>
    <cellStyle name="Note 4 3 2 3" xfId="18868" xr:uid="{00000000-0005-0000-0000-0000BD7F0000}"/>
    <cellStyle name="Note 4 3 2 3 2" xfId="30126" xr:uid="{00000000-0005-0000-0000-0000BE7F0000}"/>
    <cellStyle name="Note 4 3 2 4" xfId="20631" xr:uid="{00000000-0005-0000-0000-0000BF7F0000}"/>
    <cellStyle name="Note 4 3 2 4 2" xfId="30309" xr:uid="{00000000-0005-0000-0000-0000C07F0000}"/>
    <cellStyle name="Note 4 3 2 5" xfId="22623" xr:uid="{00000000-0005-0000-0000-0000C17F0000}"/>
    <cellStyle name="Note 4 3 2 6" xfId="32080" xr:uid="{00000000-0005-0000-0000-0000C27F0000}"/>
    <cellStyle name="Note 4 3 2 7" xfId="33920" xr:uid="{00000000-0005-0000-0000-0000C37F0000}"/>
    <cellStyle name="Note 4 3 2 8" xfId="31103" xr:uid="{00000000-0005-0000-0000-0000C47F0000}"/>
    <cellStyle name="Note 4 3 3" xfId="9469" xr:uid="{00000000-0005-0000-0000-0000C57F0000}"/>
    <cellStyle name="Note 4 3 3 2" xfId="15875" xr:uid="{00000000-0005-0000-0000-0000C67F0000}"/>
    <cellStyle name="Note 4 3 3 2 2" xfId="28516" xr:uid="{00000000-0005-0000-0000-0000C77F0000}"/>
    <cellStyle name="Note 4 3 3 3" xfId="19969" xr:uid="{00000000-0005-0000-0000-0000C87F0000}"/>
    <cellStyle name="Note 4 3 3 3 2" xfId="30210" xr:uid="{00000000-0005-0000-0000-0000C97F0000}"/>
    <cellStyle name="Note 4 3 3 4" xfId="20875" xr:uid="{00000000-0005-0000-0000-0000CA7F0000}"/>
    <cellStyle name="Note 4 3 3 4 2" xfId="30553" xr:uid="{00000000-0005-0000-0000-0000CB7F0000}"/>
    <cellStyle name="Note 4 3 3 5" xfId="23460" xr:uid="{00000000-0005-0000-0000-0000CC7F0000}"/>
    <cellStyle name="Note 4 3 3 6" xfId="33200" xr:uid="{00000000-0005-0000-0000-0000CD7F0000}"/>
    <cellStyle name="Note 4 3 3 7" xfId="34198" xr:uid="{00000000-0005-0000-0000-0000CE7F0000}"/>
    <cellStyle name="Note 4 3 3 8" xfId="30890" xr:uid="{00000000-0005-0000-0000-0000CF7F0000}"/>
    <cellStyle name="Note 4 3 4" xfId="10616" xr:uid="{00000000-0005-0000-0000-0000D07F0000}"/>
    <cellStyle name="Note 4 3 4 2" xfId="11901" xr:uid="{00000000-0005-0000-0000-0000D17F0000}"/>
    <cellStyle name="Note 4 3 4 2 2" xfId="17091" xr:uid="{00000000-0005-0000-0000-0000D27F0000}"/>
    <cellStyle name="Note 4 3 4 2 2 2" xfId="29622" xr:uid="{00000000-0005-0000-0000-0000D37F0000}"/>
    <cellStyle name="Note 4 3 4 2 3" xfId="24650" xr:uid="{00000000-0005-0000-0000-0000D47F0000}"/>
    <cellStyle name="Note 4 3 4 3" xfId="6549" xr:uid="{00000000-0005-0000-0000-0000D57F0000}"/>
    <cellStyle name="Note 4 3 4 3 2" xfId="13139" xr:uid="{00000000-0005-0000-0000-0000D67F0000}"/>
    <cellStyle name="Note 4 3 4 3 2 2" xfId="25884" xr:uid="{00000000-0005-0000-0000-0000D77F0000}"/>
    <cellStyle name="Note 4 3 4 3 3" xfId="21292" xr:uid="{00000000-0005-0000-0000-0000D87F0000}"/>
    <cellStyle name="Note 4 3 4 4" xfId="6982" xr:uid="{00000000-0005-0000-0000-0000D97F0000}"/>
    <cellStyle name="Note 4 3 4 4 2" xfId="21709" xr:uid="{00000000-0005-0000-0000-0000DA7F0000}"/>
    <cellStyle name="Note 4 3 4 5" xfId="23771" xr:uid="{00000000-0005-0000-0000-0000DB7F0000}"/>
    <cellStyle name="Note 4 3 5" xfId="7593" xr:uid="{00000000-0005-0000-0000-0000DC7F0000}"/>
    <cellStyle name="Note 4 3 5 2" xfId="14105" xr:uid="{00000000-0005-0000-0000-0000DD7F0000}"/>
    <cellStyle name="Note 4 3 5 2 2" xfId="26835" xr:uid="{00000000-0005-0000-0000-0000DE7F0000}"/>
    <cellStyle name="Note 4 3 5 3" xfId="22320" xr:uid="{00000000-0005-0000-0000-0000DF7F0000}"/>
    <cellStyle name="Note 4 3 6" xfId="12943" xr:uid="{00000000-0005-0000-0000-0000E07F0000}"/>
    <cellStyle name="Note 4 3 6 2" xfId="25689" xr:uid="{00000000-0005-0000-0000-0000E17F0000}"/>
    <cellStyle name="Note 4 3 7" xfId="17502" xr:uid="{00000000-0005-0000-0000-0000E27F0000}"/>
    <cellStyle name="Note 4 3 7 2" xfId="30001" xr:uid="{00000000-0005-0000-0000-0000E37F0000}"/>
    <cellStyle name="Note 4 3 8" xfId="21085" xr:uid="{00000000-0005-0000-0000-0000E47F0000}"/>
    <cellStyle name="Note 4 3 9" xfId="30906" xr:uid="{00000000-0005-0000-0000-0000E57F0000}"/>
    <cellStyle name="Note 4 4" xfId="8709" xr:uid="{00000000-0005-0000-0000-0000E67F0000}"/>
    <cellStyle name="Note 4 4 10" xfId="31059" xr:uid="{00000000-0005-0000-0000-0000E77F0000}"/>
    <cellStyle name="Note 4 4 2" xfId="11623" xr:uid="{00000000-0005-0000-0000-0000E87F0000}"/>
    <cellStyle name="Note 4 4 2 2" xfId="16882" xr:uid="{00000000-0005-0000-0000-0000E97F0000}"/>
    <cellStyle name="Note 4 4 2 2 2" xfId="29416" xr:uid="{00000000-0005-0000-0000-0000EA7F0000}"/>
    <cellStyle name="Note 4 4 2 3" xfId="19870" xr:uid="{00000000-0005-0000-0000-0000EB7F0000}"/>
    <cellStyle name="Note 4 4 2 3 2" xfId="30191" xr:uid="{00000000-0005-0000-0000-0000EC7F0000}"/>
    <cellStyle name="Note 4 4 2 4" xfId="20735" xr:uid="{00000000-0005-0000-0000-0000ED7F0000}"/>
    <cellStyle name="Note 4 4 2 4 2" xfId="30413" xr:uid="{00000000-0005-0000-0000-0000EE7F0000}"/>
    <cellStyle name="Note 4 4 2 5" xfId="24375" xr:uid="{00000000-0005-0000-0000-0000EF7F0000}"/>
    <cellStyle name="Note 4 4 2 6" xfId="32989" xr:uid="{00000000-0005-0000-0000-0000F07F0000}"/>
    <cellStyle name="Note 4 4 2 7" xfId="34056" xr:uid="{00000000-0005-0000-0000-0000F17F0000}"/>
    <cellStyle name="Note 4 4 2 8" xfId="30606" xr:uid="{00000000-0005-0000-0000-0000F27F0000}"/>
    <cellStyle name="Note 4 4 3" xfId="6773" xr:uid="{00000000-0005-0000-0000-0000F37F0000}"/>
    <cellStyle name="Note 4 4 3 2" xfId="13337" xr:uid="{00000000-0005-0000-0000-0000F47F0000}"/>
    <cellStyle name="Note 4 4 3 2 2" xfId="26072" xr:uid="{00000000-0005-0000-0000-0000F57F0000}"/>
    <cellStyle name="Note 4 4 3 3" xfId="21504" xr:uid="{00000000-0005-0000-0000-0000F67F0000}"/>
    <cellStyle name="Note 4 4 4" xfId="6727" xr:uid="{00000000-0005-0000-0000-0000F77F0000}"/>
    <cellStyle name="Note 4 4 4 2" xfId="21465" xr:uid="{00000000-0005-0000-0000-0000F87F0000}"/>
    <cellStyle name="Note 4 4 5" xfId="18738" xr:uid="{00000000-0005-0000-0000-0000F97F0000}"/>
    <cellStyle name="Note 4 4 5 2" xfId="30119" xr:uid="{00000000-0005-0000-0000-0000FA7F0000}"/>
    <cellStyle name="Note 4 4 6" xfId="20585" xr:uid="{00000000-0005-0000-0000-0000FB7F0000}"/>
    <cellStyle name="Note 4 4 6 2" xfId="30263" xr:uid="{00000000-0005-0000-0000-0000FC7F0000}"/>
    <cellStyle name="Note 4 4 7" xfId="22766" xr:uid="{00000000-0005-0000-0000-0000FD7F0000}"/>
    <cellStyle name="Note 4 4 8" xfId="31994" xr:uid="{00000000-0005-0000-0000-0000FE7F0000}"/>
    <cellStyle name="Note 4 4 9" xfId="33868" xr:uid="{00000000-0005-0000-0000-0000FF7F0000}"/>
    <cellStyle name="Note 4 5" xfId="10008" xr:uid="{00000000-0005-0000-0000-000000800000}"/>
    <cellStyle name="Note 4 5 2" xfId="11844" xr:uid="{00000000-0005-0000-0000-000001800000}"/>
    <cellStyle name="Note 4 5 2 2" xfId="17057" xr:uid="{00000000-0005-0000-0000-000002800000}"/>
    <cellStyle name="Note 4 5 2 2 2" xfId="29588" xr:uid="{00000000-0005-0000-0000-000003800000}"/>
    <cellStyle name="Note 4 5 2 3" xfId="19814" xr:uid="{00000000-0005-0000-0000-000004800000}"/>
    <cellStyle name="Note 4 5 2 4" xfId="24593" xr:uid="{00000000-0005-0000-0000-000005800000}"/>
    <cellStyle name="Note 4 5 2 5" xfId="32928" xr:uid="{00000000-0005-0000-0000-000006800000}"/>
    <cellStyle name="Note 4 5 2 6" xfId="35939" xr:uid="{00000000-0005-0000-0000-000007800000}"/>
    <cellStyle name="Note 4 5 3" xfId="11797" xr:uid="{00000000-0005-0000-0000-000008800000}"/>
    <cellStyle name="Note 4 5 3 2" xfId="17026" xr:uid="{00000000-0005-0000-0000-000009800000}"/>
    <cellStyle name="Note 4 5 3 2 2" xfId="29559" xr:uid="{00000000-0005-0000-0000-00000A800000}"/>
    <cellStyle name="Note 4 5 3 3" xfId="24548" xr:uid="{00000000-0005-0000-0000-00000B800000}"/>
    <cellStyle name="Note 4 5 4" xfId="6542" xr:uid="{00000000-0005-0000-0000-00000C800000}"/>
    <cellStyle name="Note 4 5 4 2" xfId="21285" xr:uid="{00000000-0005-0000-0000-00000D800000}"/>
    <cellStyle name="Note 4 5 5" xfId="18520" xr:uid="{00000000-0005-0000-0000-00000E800000}"/>
    <cellStyle name="Note 4 5 6" xfId="23589" xr:uid="{00000000-0005-0000-0000-00000F800000}"/>
    <cellStyle name="Note 4 5 7" xfId="31880" xr:uid="{00000000-0005-0000-0000-000010800000}"/>
    <cellStyle name="Note 4 5 8" xfId="35088" xr:uid="{00000000-0005-0000-0000-000011800000}"/>
    <cellStyle name="Note 4 6" xfId="10940" xr:uid="{00000000-0005-0000-0000-000012800000}"/>
    <cellStyle name="Note 4 6 2" xfId="11927" xr:uid="{00000000-0005-0000-0000-000013800000}"/>
    <cellStyle name="Note 4 6 2 2" xfId="17104" xr:uid="{00000000-0005-0000-0000-000014800000}"/>
    <cellStyle name="Note 4 6 2 2 2" xfId="29635" xr:uid="{00000000-0005-0000-0000-000015800000}"/>
    <cellStyle name="Note 4 6 2 3" xfId="24676" xr:uid="{00000000-0005-0000-0000-000016800000}"/>
    <cellStyle name="Note 4 6 3" xfId="7601" xr:uid="{00000000-0005-0000-0000-000017800000}"/>
    <cellStyle name="Note 4 6 3 2" xfId="14109" xr:uid="{00000000-0005-0000-0000-000018800000}"/>
    <cellStyle name="Note 4 6 3 2 2" xfId="26839" xr:uid="{00000000-0005-0000-0000-000019800000}"/>
    <cellStyle name="Note 4 6 3 3" xfId="22328" xr:uid="{00000000-0005-0000-0000-00001A800000}"/>
    <cellStyle name="Note 4 6 4" xfId="7207" xr:uid="{00000000-0005-0000-0000-00001B800000}"/>
    <cellStyle name="Note 4 6 4 2" xfId="21935" xr:uid="{00000000-0005-0000-0000-00001C800000}"/>
    <cellStyle name="Note 4 6 5" xfId="20829" xr:uid="{00000000-0005-0000-0000-00001D800000}"/>
    <cellStyle name="Note 4 6 5 2" xfId="30507" xr:uid="{00000000-0005-0000-0000-00001E800000}"/>
    <cellStyle name="Note 4 6 6" xfId="23869" xr:uid="{00000000-0005-0000-0000-00001F800000}"/>
    <cellStyle name="Note 4 6 7" xfId="33126" xr:uid="{00000000-0005-0000-0000-000020800000}"/>
    <cellStyle name="Note 4 6 8" xfId="34151" xr:uid="{00000000-0005-0000-0000-000021800000}"/>
    <cellStyle name="Note 4 6 9" xfId="31166" xr:uid="{00000000-0005-0000-0000-000022800000}"/>
    <cellStyle name="Note 4 7" xfId="6560" xr:uid="{00000000-0005-0000-0000-000023800000}"/>
    <cellStyle name="Note 4 7 2" xfId="13150" xr:uid="{00000000-0005-0000-0000-000024800000}"/>
    <cellStyle name="Note 4 7 2 2" xfId="25895" xr:uid="{00000000-0005-0000-0000-000025800000}"/>
    <cellStyle name="Note 4 7 3" xfId="21303" xr:uid="{00000000-0005-0000-0000-000026800000}"/>
    <cellStyle name="Note 4 8" xfId="7225" xr:uid="{00000000-0005-0000-0000-000027800000}"/>
    <cellStyle name="Note 4 8 2" xfId="13758" xr:uid="{00000000-0005-0000-0000-000028800000}"/>
    <cellStyle name="Note 4 8 2 2" xfId="26489" xr:uid="{00000000-0005-0000-0000-000029800000}"/>
    <cellStyle name="Note 4 8 3" xfId="21953" xr:uid="{00000000-0005-0000-0000-00002A800000}"/>
    <cellStyle name="Note 4 9" xfId="11569" xr:uid="{00000000-0005-0000-0000-00002B800000}"/>
    <cellStyle name="Note 4 9 2" xfId="16834" xr:uid="{00000000-0005-0000-0000-00002C800000}"/>
    <cellStyle name="Note 4 9 2 2" xfId="29368" xr:uid="{00000000-0005-0000-0000-00002D800000}"/>
    <cellStyle name="Note 4 9 3" xfId="24321" xr:uid="{00000000-0005-0000-0000-00002E800000}"/>
    <cellStyle name="Note 5" xfId="1059" xr:uid="{00000000-0005-0000-0000-00002F800000}"/>
    <cellStyle name="Note 5 10" xfId="18312" xr:uid="{00000000-0005-0000-0000-000030800000}"/>
    <cellStyle name="Note 5 10 2" xfId="30067" xr:uid="{00000000-0005-0000-0000-000031800000}"/>
    <cellStyle name="Note 5 11" xfId="20969" xr:uid="{00000000-0005-0000-0000-000032800000}"/>
    <cellStyle name="Note 5 12" xfId="30700" xr:uid="{00000000-0005-0000-0000-000033800000}"/>
    <cellStyle name="Note 5 13" xfId="31665" xr:uid="{00000000-0005-0000-0000-000034800000}"/>
    <cellStyle name="Note 5 14" xfId="34002" xr:uid="{00000000-0005-0000-0000-000035800000}"/>
    <cellStyle name="Note 5 15" xfId="37216" xr:uid="{00000000-0005-0000-0000-000036800000}"/>
    <cellStyle name="Note 5 16" xfId="3051" xr:uid="{00000000-0005-0000-0000-000037800000}"/>
    <cellStyle name="Note 5 2" xfId="6042" xr:uid="{00000000-0005-0000-0000-000038800000}"/>
    <cellStyle name="Note 5 2 10" xfId="30908" xr:uid="{00000000-0005-0000-0000-000039800000}"/>
    <cellStyle name="Note 5 2 11" xfId="30712" xr:uid="{00000000-0005-0000-0000-00003A800000}"/>
    <cellStyle name="Note 5 2 12" xfId="30661" xr:uid="{00000000-0005-0000-0000-00003B800000}"/>
    <cellStyle name="Note 5 2 2" xfId="6215" xr:uid="{00000000-0005-0000-0000-00003C800000}"/>
    <cellStyle name="Note 5 2 2 10" xfId="32082" xr:uid="{00000000-0005-0000-0000-00003D800000}"/>
    <cellStyle name="Note 5 2 2 11" xfId="33922" xr:uid="{00000000-0005-0000-0000-00003E800000}"/>
    <cellStyle name="Note 5 2 2 12" xfId="30623" xr:uid="{00000000-0005-0000-0000-00003F800000}"/>
    <cellStyle name="Note 5 2 2 2" xfId="9540" xr:uid="{00000000-0005-0000-0000-000040800000}"/>
    <cellStyle name="Note 5 2 2 2 10" xfId="33843" xr:uid="{00000000-0005-0000-0000-000041800000}"/>
    <cellStyle name="Note 5 2 2 2 2" xfId="11781" xr:uid="{00000000-0005-0000-0000-000042800000}"/>
    <cellStyle name="Note 5 2 2 2 2 2" xfId="17014" xr:uid="{00000000-0005-0000-0000-000043800000}"/>
    <cellStyle name="Note 5 2 2 2 2 2 2" xfId="29547" xr:uid="{00000000-0005-0000-0000-000044800000}"/>
    <cellStyle name="Note 5 2 2 2 2 3" xfId="24531" xr:uid="{00000000-0005-0000-0000-000045800000}"/>
    <cellStyle name="Note 5 2 2 2 3" xfId="6897" xr:uid="{00000000-0005-0000-0000-000046800000}"/>
    <cellStyle name="Note 5 2 2 2 3 2" xfId="13449" xr:uid="{00000000-0005-0000-0000-000047800000}"/>
    <cellStyle name="Note 5 2 2 2 3 2 2" xfId="26184" xr:uid="{00000000-0005-0000-0000-000048800000}"/>
    <cellStyle name="Note 5 2 2 2 3 3" xfId="21628" xr:uid="{00000000-0005-0000-0000-000049800000}"/>
    <cellStyle name="Note 5 2 2 2 4" xfId="11575" xr:uid="{00000000-0005-0000-0000-00004A800000}"/>
    <cellStyle name="Note 5 2 2 2 4 2" xfId="24327" xr:uid="{00000000-0005-0000-0000-00004B800000}"/>
    <cellStyle name="Note 5 2 2 2 5" xfId="19904" xr:uid="{00000000-0005-0000-0000-00004C800000}"/>
    <cellStyle name="Note 5 2 2 2 5 2" xfId="30201" xr:uid="{00000000-0005-0000-0000-00004D800000}"/>
    <cellStyle name="Note 5 2 2 2 6" xfId="20784" xr:uid="{00000000-0005-0000-0000-00004E800000}"/>
    <cellStyle name="Note 5 2 2 2 6 2" xfId="30462" xr:uid="{00000000-0005-0000-0000-00004F800000}"/>
    <cellStyle name="Note 5 2 2 2 7" xfId="23524" xr:uid="{00000000-0005-0000-0000-000050800000}"/>
    <cellStyle name="Note 5 2 2 2 8" xfId="33062" xr:uid="{00000000-0005-0000-0000-000051800000}"/>
    <cellStyle name="Note 5 2 2 2 9" xfId="34105" xr:uid="{00000000-0005-0000-0000-000052800000}"/>
    <cellStyle name="Note 5 2 2 3" xfId="7694" xr:uid="{00000000-0005-0000-0000-000053800000}"/>
    <cellStyle name="Note 5 2 2 3 2" xfId="14193" xr:uid="{00000000-0005-0000-0000-000054800000}"/>
    <cellStyle name="Note 5 2 2 3 2 2" xfId="26920" xr:uid="{00000000-0005-0000-0000-000055800000}"/>
    <cellStyle name="Note 5 2 2 3 3" xfId="22415" xr:uid="{00000000-0005-0000-0000-000056800000}"/>
    <cellStyle name="Note 5 2 2 4" xfId="11495" xr:uid="{00000000-0005-0000-0000-000057800000}"/>
    <cellStyle name="Note 5 2 2 4 2" xfId="16785" xr:uid="{00000000-0005-0000-0000-000058800000}"/>
    <cellStyle name="Note 5 2 2 4 2 2" xfId="29320" xr:uid="{00000000-0005-0000-0000-000059800000}"/>
    <cellStyle name="Note 5 2 2 4 3" xfId="24250" xr:uid="{00000000-0005-0000-0000-00005A800000}"/>
    <cellStyle name="Note 5 2 2 5" xfId="6704" xr:uid="{00000000-0005-0000-0000-00005B800000}"/>
    <cellStyle name="Note 5 2 2 5 2" xfId="13286" xr:uid="{00000000-0005-0000-0000-00005C800000}"/>
    <cellStyle name="Note 5 2 2 5 2 2" xfId="26028" xr:uid="{00000000-0005-0000-0000-00005D800000}"/>
    <cellStyle name="Note 5 2 2 5 3" xfId="21442" xr:uid="{00000000-0005-0000-0000-00005E800000}"/>
    <cellStyle name="Note 5 2 2 6" xfId="11890" xr:uid="{00000000-0005-0000-0000-00005F800000}"/>
    <cellStyle name="Note 5 2 2 6 2" xfId="24639" xr:uid="{00000000-0005-0000-0000-000060800000}"/>
    <cellStyle name="Note 5 2 2 7" xfId="18870" xr:uid="{00000000-0005-0000-0000-000061800000}"/>
    <cellStyle name="Note 5 2 2 7 2" xfId="30128" xr:uid="{00000000-0005-0000-0000-000062800000}"/>
    <cellStyle name="Note 5 2 2 8" xfId="20633" xr:uid="{00000000-0005-0000-0000-000063800000}"/>
    <cellStyle name="Note 5 2 2 8 2" xfId="30311" xr:uid="{00000000-0005-0000-0000-000064800000}"/>
    <cellStyle name="Note 5 2 2 9" xfId="21114" xr:uid="{00000000-0005-0000-0000-000065800000}"/>
    <cellStyle name="Note 5 2 3" xfId="8556" xr:uid="{00000000-0005-0000-0000-000066800000}"/>
    <cellStyle name="Note 5 2 3 2" xfId="15042" xr:uid="{00000000-0005-0000-0000-000067800000}"/>
    <cellStyle name="Note 5 2 3 2 2" xfId="27713" xr:uid="{00000000-0005-0000-0000-000068800000}"/>
    <cellStyle name="Note 5 2 3 3" xfId="19970" xr:uid="{00000000-0005-0000-0000-000069800000}"/>
    <cellStyle name="Note 5 2 3 3 2" xfId="30211" xr:uid="{00000000-0005-0000-0000-00006A800000}"/>
    <cellStyle name="Note 5 2 3 4" xfId="20877" xr:uid="{00000000-0005-0000-0000-00006B800000}"/>
    <cellStyle name="Note 5 2 3 4 2" xfId="30555" xr:uid="{00000000-0005-0000-0000-00006C800000}"/>
    <cellStyle name="Note 5 2 3 5" xfId="22630" xr:uid="{00000000-0005-0000-0000-00006D800000}"/>
    <cellStyle name="Note 5 2 3 6" xfId="33202" xr:uid="{00000000-0005-0000-0000-00006E800000}"/>
    <cellStyle name="Note 5 2 3 7" xfId="34200" xr:uid="{00000000-0005-0000-0000-00006F800000}"/>
    <cellStyle name="Note 5 2 3 8" xfId="31647" xr:uid="{00000000-0005-0000-0000-000070800000}"/>
    <cellStyle name="Note 5 2 4" xfId="9513" xr:uid="{00000000-0005-0000-0000-000071800000}"/>
    <cellStyle name="Note 5 2 4 2" xfId="15883" xr:uid="{00000000-0005-0000-0000-000072800000}"/>
    <cellStyle name="Note 5 2 4 2 2" xfId="28524" xr:uid="{00000000-0005-0000-0000-000073800000}"/>
    <cellStyle name="Note 5 2 4 3" xfId="23499" xr:uid="{00000000-0005-0000-0000-000074800000}"/>
    <cellStyle name="Note 5 2 5" xfId="10617" xr:uid="{00000000-0005-0000-0000-000075800000}"/>
    <cellStyle name="Note 5 2 5 2" xfId="11902" xr:uid="{00000000-0005-0000-0000-000076800000}"/>
    <cellStyle name="Note 5 2 5 2 2" xfId="17092" xr:uid="{00000000-0005-0000-0000-000077800000}"/>
    <cellStyle name="Note 5 2 5 2 2 2" xfId="29623" xr:uid="{00000000-0005-0000-0000-000078800000}"/>
    <cellStyle name="Note 5 2 5 2 3" xfId="24651" xr:uid="{00000000-0005-0000-0000-000079800000}"/>
    <cellStyle name="Note 5 2 5 3" xfId="7650" xr:uid="{00000000-0005-0000-0000-00007A800000}"/>
    <cellStyle name="Note 5 2 5 3 2" xfId="14154" xr:uid="{00000000-0005-0000-0000-00007B800000}"/>
    <cellStyle name="Note 5 2 5 3 2 2" xfId="26882" xr:uid="{00000000-0005-0000-0000-00007C800000}"/>
    <cellStyle name="Note 5 2 5 3 3" xfId="22374" xr:uid="{00000000-0005-0000-0000-00007D800000}"/>
    <cellStyle name="Note 5 2 5 4" xfId="11524" xr:uid="{00000000-0005-0000-0000-00007E800000}"/>
    <cellStyle name="Note 5 2 5 4 2" xfId="24279" xr:uid="{00000000-0005-0000-0000-00007F800000}"/>
    <cellStyle name="Note 5 2 5 5" xfId="23772" xr:uid="{00000000-0005-0000-0000-000080800000}"/>
    <cellStyle name="Note 5 2 6" xfId="7655" xr:uid="{00000000-0005-0000-0000-000081800000}"/>
    <cellStyle name="Note 5 2 6 2" xfId="14158" xr:uid="{00000000-0005-0000-0000-000082800000}"/>
    <cellStyle name="Note 5 2 6 2 2" xfId="26886" xr:uid="{00000000-0005-0000-0000-000083800000}"/>
    <cellStyle name="Note 5 2 6 3" xfId="22379" xr:uid="{00000000-0005-0000-0000-000084800000}"/>
    <cellStyle name="Note 5 2 7" xfId="12960" xr:uid="{00000000-0005-0000-0000-000085800000}"/>
    <cellStyle name="Note 5 2 7 2" xfId="25706" xr:uid="{00000000-0005-0000-0000-000086800000}"/>
    <cellStyle name="Note 5 2 8" xfId="17500" xr:uid="{00000000-0005-0000-0000-000087800000}"/>
    <cellStyle name="Note 5 2 8 2" xfId="29999" xr:uid="{00000000-0005-0000-0000-000088800000}"/>
    <cellStyle name="Note 5 2 9" xfId="21088" xr:uid="{00000000-0005-0000-0000-000089800000}"/>
    <cellStyle name="Note 5 3" xfId="8711" xr:uid="{00000000-0005-0000-0000-00008A800000}"/>
    <cellStyle name="Note 5 3 10" xfId="34246" xr:uid="{00000000-0005-0000-0000-00008B800000}"/>
    <cellStyle name="Note 5 3 2" xfId="11625" xr:uid="{00000000-0005-0000-0000-00008C800000}"/>
    <cellStyle name="Note 5 3 2 2" xfId="16884" xr:uid="{00000000-0005-0000-0000-00008D800000}"/>
    <cellStyle name="Note 5 3 2 2 2" xfId="29418" xr:uid="{00000000-0005-0000-0000-00008E800000}"/>
    <cellStyle name="Note 5 3 2 3" xfId="19871" xr:uid="{00000000-0005-0000-0000-00008F800000}"/>
    <cellStyle name="Note 5 3 2 3 2" xfId="30192" xr:uid="{00000000-0005-0000-0000-000090800000}"/>
    <cellStyle name="Note 5 3 2 4" xfId="20736" xr:uid="{00000000-0005-0000-0000-000091800000}"/>
    <cellStyle name="Note 5 3 2 4 2" xfId="30414" xr:uid="{00000000-0005-0000-0000-000092800000}"/>
    <cellStyle name="Note 5 3 2 5" xfId="24377" xr:uid="{00000000-0005-0000-0000-000093800000}"/>
    <cellStyle name="Note 5 3 2 6" xfId="32990" xr:uid="{00000000-0005-0000-0000-000094800000}"/>
    <cellStyle name="Note 5 3 2 7" xfId="34057" xr:uid="{00000000-0005-0000-0000-000095800000}"/>
    <cellStyle name="Note 5 3 2 8" xfId="31536" xr:uid="{00000000-0005-0000-0000-000096800000}"/>
    <cellStyle name="Note 5 3 3" xfId="7669" xr:uid="{00000000-0005-0000-0000-000097800000}"/>
    <cellStyle name="Note 5 3 3 2" xfId="14172" xr:uid="{00000000-0005-0000-0000-000098800000}"/>
    <cellStyle name="Note 5 3 3 2 2" xfId="26900" xr:uid="{00000000-0005-0000-0000-000099800000}"/>
    <cellStyle name="Note 5 3 3 3" xfId="22393" xr:uid="{00000000-0005-0000-0000-00009A800000}"/>
    <cellStyle name="Note 5 3 4" xfId="7652" xr:uid="{00000000-0005-0000-0000-00009B800000}"/>
    <cellStyle name="Note 5 3 4 2" xfId="22376" xr:uid="{00000000-0005-0000-0000-00009C800000}"/>
    <cellStyle name="Note 5 3 5" xfId="18739" xr:uid="{00000000-0005-0000-0000-00009D800000}"/>
    <cellStyle name="Note 5 3 5 2" xfId="30120" xr:uid="{00000000-0005-0000-0000-00009E800000}"/>
    <cellStyle name="Note 5 3 6" xfId="20586" xr:uid="{00000000-0005-0000-0000-00009F800000}"/>
    <cellStyle name="Note 5 3 6 2" xfId="30264" xr:uid="{00000000-0005-0000-0000-0000A0800000}"/>
    <cellStyle name="Note 5 3 7" xfId="22768" xr:uid="{00000000-0005-0000-0000-0000A1800000}"/>
    <cellStyle name="Note 5 3 8" xfId="31995" xr:uid="{00000000-0005-0000-0000-0000A2800000}"/>
    <cellStyle name="Note 5 3 9" xfId="33869" xr:uid="{00000000-0005-0000-0000-0000A3800000}"/>
    <cellStyle name="Note 5 4" xfId="10009" xr:uid="{00000000-0005-0000-0000-0000A4800000}"/>
    <cellStyle name="Note 5 4 2" xfId="11845" xr:uid="{00000000-0005-0000-0000-0000A5800000}"/>
    <cellStyle name="Note 5 4 2 2" xfId="17058" xr:uid="{00000000-0005-0000-0000-0000A6800000}"/>
    <cellStyle name="Note 5 4 2 2 2" xfId="29589" xr:uid="{00000000-0005-0000-0000-0000A7800000}"/>
    <cellStyle name="Note 5 4 2 3" xfId="24594" xr:uid="{00000000-0005-0000-0000-0000A8800000}"/>
    <cellStyle name="Note 5 4 3" xfId="11796" xr:uid="{00000000-0005-0000-0000-0000A9800000}"/>
    <cellStyle name="Note 5 4 3 2" xfId="17025" xr:uid="{00000000-0005-0000-0000-0000AA800000}"/>
    <cellStyle name="Note 5 4 3 2 2" xfId="29558" xr:uid="{00000000-0005-0000-0000-0000AB800000}"/>
    <cellStyle name="Note 5 4 3 3" xfId="24547" xr:uid="{00000000-0005-0000-0000-0000AC800000}"/>
    <cellStyle name="Note 5 4 4" xfId="6904" xr:uid="{00000000-0005-0000-0000-0000AD800000}"/>
    <cellStyle name="Note 5 4 4 2" xfId="21635" xr:uid="{00000000-0005-0000-0000-0000AE800000}"/>
    <cellStyle name="Note 5 4 5" xfId="20830" xr:uid="{00000000-0005-0000-0000-0000AF800000}"/>
    <cellStyle name="Note 5 4 5 2" xfId="30508" xr:uid="{00000000-0005-0000-0000-0000B0800000}"/>
    <cellStyle name="Note 5 4 6" xfId="23590" xr:uid="{00000000-0005-0000-0000-0000B1800000}"/>
    <cellStyle name="Note 5 4 7" xfId="33127" xr:uid="{00000000-0005-0000-0000-0000B2800000}"/>
    <cellStyle name="Note 5 4 8" xfId="34152" xr:uid="{00000000-0005-0000-0000-0000B3800000}"/>
    <cellStyle name="Note 5 4 9" xfId="33838" xr:uid="{00000000-0005-0000-0000-0000B4800000}"/>
    <cellStyle name="Note 5 5" xfId="10469" xr:uid="{00000000-0005-0000-0000-0000B5800000}"/>
    <cellStyle name="Note 5 5 2" xfId="11885" xr:uid="{00000000-0005-0000-0000-0000B6800000}"/>
    <cellStyle name="Note 5 5 2 2" xfId="17083" xr:uid="{00000000-0005-0000-0000-0000B7800000}"/>
    <cellStyle name="Note 5 5 2 2 2" xfId="29614" xr:uid="{00000000-0005-0000-0000-0000B8800000}"/>
    <cellStyle name="Note 5 5 2 3" xfId="24634" xr:uid="{00000000-0005-0000-0000-0000B9800000}"/>
    <cellStyle name="Note 5 5 3" xfId="7476" xr:uid="{00000000-0005-0000-0000-0000BA800000}"/>
    <cellStyle name="Note 5 5 3 2" xfId="13989" xr:uid="{00000000-0005-0000-0000-0000BB800000}"/>
    <cellStyle name="Note 5 5 3 2 2" xfId="26719" xr:uid="{00000000-0005-0000-0000-0000BC800000}"/>
    <cellStyle name="Note 5 5 3 3" xfId="22203" xr:uid="{00000000-0005-0000-0000-0000BD800000}"/>
    <cellStyle name="Note 5 5 4" xfId="11958" xr:uid="{00000000-0005-0000-0000-0000BE800000}"/>
    <cellStyle name="Note 5 5 4 2" xfId="24707" xr:uid="{00000000-0005-0000-0000-0000BF800000}"/>
    <cellStyle name="Note 5 5 5" xfId="23726" xr:uid="{00000000-0005-0000-0000-0000C0800000}"/>
    <cellStyle name="Note 5 6" xfId="6562" xr:uid="{00000000-0005-0000-0000-0000C1800000}"/>
    <cellStyle name="Note 5 6 2" xfId="13152" xr:uid="{00000000-0005-0000-0000-0000C2800000}"/>
    <cellStyle name="Note 5 6 2 2" xfId="25897" xr:uid="{00000000-0005-0000-0000-0000C3800000}"/>
    <cellStyle name="Note 5 6 3" xfId="21305" xr:uid="{00000000-0005-0000-0000-0000C4800000}"/>
    <cellStyle name="Note 5 7" xfId="7224" xr:uid="{00000000-0005-0000-0000-0000C5800000}"/>
    <cellStyle name="Note 5 7 2" xfId="13757" xr:uid="{00000000-0005-0000-0000-0000C6800000}"/>
    <cellStyle name="Note 5 7 2 2" xfId="26488" xr:uid="{00000000-0005-0000-0000-0000C7800000}"/>
    <cellStyle name="Note 5 7 3" xfId="21952" xr:uid="{00000000-0005-0000-0000-0000C8800000}"/>
    <cellStyle name="Note 5 8" xfId="11720" xr:uid="{00000000-0005-0000-0000-0000C9800000}"/>
    <cellStyle name="Note 5 8 2" xfId="16959" xr:uid="{00000000-0005-0000-0000-0000CA800000}"/>
    <cellStyle name="Note 5 8 2 2" xfId="29492" xr:uid="{00000000-0005-0000-0000-0000CB800000}"/>
    <cellStyle name="Note 5 8 3" xfId="24470" xr:uid="{00000000-0005-0000-0000-0000CC800000}"/>
    <cellStyle name="Note 5 9" xfId="6839" xr:uid="{00000000-0005-0000-0000-0000CD800000}"/>
    <cellStyle name="Note 5 9 2" xfId="21570" xr:uid="{00000000-0005-0000-0000-0000CE800000}"/>
    <cellStyle name="Note 6" xfId="1239" xr:uid="{00000000-0005-0000-0000-0000CF800000}"/>
    <cellStyle name="Note 6 10" xfId="30909" xr:uid="{00000000-0005-0000-0000-0000D0800000}"/>
    <cellStyle name="Note 6 11" xfId="31179" xr:uid="{00000000-0005-0000-0000-0000D1800000}"/>
    <cellStyle name="Note 6 12" xfId="33992" xr:uid="{00000000-0005-0000-0000-0000D2800000}"/>
    <cellStyle name="Note 6 13" xfId="37217" xr:uid="{00000000-0005-0000-0000-0000D3800000}"/>
    <cellStyle name="Note 6 14" xfId="3052" xr:uid="{00000000-0005-0000-0000-0000D4800000}"/>
    <cellStyle name="Note 6 15" xfId="37806" xr:uid="{00000000-0005-0000-0000-0000D5800000}"/>
    <cellStyle name="Note 6 16" xfId="38078" xr:uid="{00000000-0005-0000-0000-0000D6800000}"/>
    <cellStyle name="Note 6 2" xfId="6212" xr:uid="{00000000-0005-0000-0000-0000D7800000}"/>
    <cellStyle name="Note 6 2 10" xfId="32083" xr:uid="{00000000-0005-0000-0000-0000D8800000}"/>
    <cellStyle name="Note 6 2 11" xfId="33923" xr:uid="{00000000-0005-0000-0000-0000D9800000}"/>
    <cellStyle name="Note 6 2 12" xfId="30624" xr:uid="{00000000-0005-0000-0000-0000DA800000}"/>
    <cellStyle name="Note 6 2 2" xfId="9537" xr:uid="{00000000-0005-0000-0000-0000DB800000}"/>
    <cellStyle name="Note 6 2 2 10" xfId="31568" xr:uid="{00000000-0005-0000-0000-0000DC800000}"/>
    <cellStyle name="Note 6 2 2 2" xfId="11778" xr:uid="{00000000-0005-0000-0000-0000DD800000}"/>
    <cellStyle name="Note 6 2 2 2 2" xfId="17011" xr:uid="{00000000-0005-0000-0000-0000DE800000}"/>
    <cellStyle name="Note 6 2 2 2 2 2" xfId="29544" xr:uid="{00000000-0005-0000-0000-0000DF800000}"/>
    <cellStyle name="Note 6 2 2 2 3" xfId="24528" xr:uid="{00000000-0005-0000-0000-0000E0800000}"/>
    <cellStyle name="Note 6 2 2 3" xfId="6894" xr:uid="{00000000-0005-0000-0000-0000E1800000}"/>
    <cellStyle name="Note 6 2 2 3 2" xfId="13446" xr:uid="{00000000-0005-0000-0000-0000E2800000}"/>
    <cellStyle name="Note 6 2 2 3 2 2" xfId="26181" xr:uid="{00000000-0005-0000-0000-0000E3800000}"/>
    <cellStyle name="Note 6 2 2 3 3" xfId="21625" xr:uid="{00000000-0005-0000-0000-0000E4800000}"/>
    <cellStyle name="Note 6 2 2 4" xfId="11905" xr:uid="{00000000-0005-0000-0000-0000E5800000}"/>
    <cellStyle name="Note 6 2 2 4 2" xfId="24654" xr:uid="{00000000-0005-0000-0000-0000E6800000}"/>
    <cellStyle name="Note 6 2 2 5" xfId="19905" xr:uid="{00000000-0005-0000-0000-0000E7800000}"/>
    <cellStyle name="Note 6 2 2 5 2" xfId="30202" xr:uid="{00000000-0005-0000-0000-0000E8800000}"/>
    <cellStyle name="Note 6 2 2 6" xfId="20785" xr:uid="{00000000-0005-0000-0000-0000E9800000}"/>
    <cellStyle name="Note 6 2 2 6 2" xfId="30463" xr:uid="{00000000-0005-0000-0000-0000EA800000}"/>
    <cellStyle name="Note 6 2 2 7" xfId="23521" xr:uid="{00000000-0005-0000-0000-0000EB800000}"/>
    <cellStyle name="Note 6 2 2 8" xfId="33063" xr:uid="{00000000-0005-0000-0000-0000EC800000}"/>
    <cellStyle name="Note 6 2 2 9" xfId="34106" xr:uid="{00000000-0005-0000-0000-0000ED800000}"/>
    <cellStyle name="Note 6 2 3" xfId="7691" xr:uid="{00000000-0005-0000-0000-0000EE800000}"/>
    <cellStyle name="Note 6 2 3 2" xfId="14190" xr:uid="{00000000-0005-0000-0000-0000EF800000}"/>
    <cellStyle name="Note 6 2 3 2 2" xfId="26917" xr:uid="{00000000-0005-0000-0000-0000F0800000}"/>
    <cellStyle name="Note 6 2 3 3" xfId="22412" xr:uid="{00000000-0005-0000-0000-0000F1800000}"/>
    <cellStyle name="Note 6 2 4" xfId="11492" xr:uid="{00000000-0005-0000-0000-0000F2800000}"/>
    <cellStyle name="Note 6 2 4 2" xfId="16782" xr:uid="{00000000-0005-0000-0000-0000F3800000}"/>
    <cellStyle name="Note 6 2 4 2 2" xfId="29317" xr:uid="{00000000-0005-0000-0000-0000F4800000}"/>
    <cellStyle name="Note 6 2 4 3" xfId="24247" xr:uid="{00000000-0005-0000-0000-0000F5800000}"/>
    <cellStyle name="Note 6 2 5" xfId="6703" xr:uid="{00000000-0005-0000-0000-0000F6800000}"/>
    <cellStyle name="Note 6 2 5 2" xfId="13285" xr:uid="{00000000-0005-0000-0000-0000F7800000}"/>
    <cellStyle name="Note 6 2 5 2 2" xfId="26027" xr:uid="{00000000-0005-0000-0000-0000F8800000}"/>
    <cellStyle name="Note 6 2 5 3" xfId="21441" xr:uid="{00000000-0005-0000-0000-0000F9800000}"/>
    <cellStyle name="Note 6 2 6" xfId="11915" xr:uid="{00000000-0005-0000-0000-0000FA800000}"/>
    <cellStyle name="Note 6 2 6 2" xfId="24664" xr:uid="{00000000-0005-0000-0000-0000FB800000}"/>
    <cellStyle name="Note 6 2 7" xfId="18871" xr:uid="{00000000-0005-0000-0000-0000FC800000}"/>
    <cellStyle name="Note 6 2 7 2" xfId="30129" xr:uid="{00000000-0005-0000-0000-0000FD800000}"/>
    <cellStyle name="Note 6 2 8" xfId="20634" xr:uid="{00000000-0005-0000-0000-0000FE800000}"/>
    <cellStyle name="Note 6 2 8 2" xfId="30312" xr:uid="{00000000-0005-0000-0000-0000FF800000}"/>
    <cellStyle name="Note 6 2 9" xfId="21111" xr:uid="{00000000-0005-0000-0000-000000810000}"/>
    <cellStyle name="Note 6 3" xfId="8712" xr:uid="{00000000-0005-0000-0000-000001810000}"/>
    <cellStyle name="Note 6 3 2" xfId="11626" xr:uid="{00000000-0005-0000-0000-000002810000}"/>
    <cellStyle name="Note 6 3 2 2" xfId="16885" xr:uid="{00000000-0005-0000-0000-000003810000}"/>
    <cellStyle name="Note 6 3 2 2 2" xfId="29419" xr:uid="{00000000-0005-0000-0000-000004810000}"/>
    <cellStyle name="Note 6 3 2 3" xfId="24378" xr:uid="{00000000-0005-0000-0000-000005810000}"/>
    <cellStyle name="Note 6 3 3" xfId="11928" xr:uid="{00000000-0005-0000-0000-000006810000}"/>
    <cellStyle name="Note 6 3 3 2" xfId="17105" xr:uid="{00000000-0005-0000-0000-000007810000}"/>
    <cellStyle name="Note 6 3 3 2 2" xfId="29636" xr:uid="{00000000-0005-0000-0000-000008810000}"/>
    <cellStyle name="Note 6 3 3 3" xfId="24677" xr:uid="{00000000-0005-0000-0000-000009810000}"/>
    <cellStyle name="Note 6 3 4" xfId="7191" xr:uid="{00000000-0005-0000-0000-00000A810000}"/>
    <cellStyle name="Note 6 3 4 2" xfId="21919" xr:uid="{00000000-0005-0000-0000-00000B810000}"/>
    <cellStyle name="Note 6 3 5" xfId="20878" xr:uid="{00000000-0005-0000-0000-00000C810000}"/>
    <cellStyle name="Note 6 3 5 2" xfId="30556" xr:uid="{00000000-0005-0000-0000-00000D810000}"/>
    <cellStyle name="Note 6 3 6" xfId="22769" xr:uid="{00000000-0005-0000-0000-00000E810000}"/>
    <cellStyle name="Note 6 3 7" xfId="33203" xr:uid="{00000000-0005-0000-0000-00000F810000}"/>
    <cellStyle name="Note 6 3 8" xfId="34201" xr:uid="{00000000-0005-0000-0000-000010810000}"/>
    <cellStyle name="Note 6 3 9" xfId="31648" xr:uid="{00000000-0005-0000-0000-000011810000}"/>
    <cellStyle name="Note 6 4" xfId="6563" xr:uid="{00000000-0005-0000-0000-000012810000}"/>
    <cellStyle name="Note 6 4 2" xfId="13153" xr:uid="{00000000-0005-0000-0000-000013810000}"/>
    <cellStyle name="Note 6 4 2 2" xfId="25898" xr:uid="{00000000-0005-0000-0000-000014810000}"/>
    <cellStyle name="Note 6 4 3" xfId="21306" xr:uid="{00000000-0005-0000-0000-000015810000}"/>
    <cellStyle name="Note 6 5" xfId="6533" xr:uid="{00000000-0005-0000-0000-000016810000}"/>
    <cellStyle name="Note 6 5 2" xfId="13126" xr:uid="{00000000-0005-0000-0000-000017810000}"/>
    <cellStyle name="Note 6 5 2 2" xfId="25871" xr:uid="{00000000-0005-0000-0000-000018810000}"/>
    <cellStyle name="Note 6 5 3" xfId="21277" xr:uid="{00000000-0005-0000-0000-000019810000}"/>
    <cellStyle name="Note 6 6" xfId="11568" xr:uid="{00000000-0005-0000-0000-00001A810000}"/>
    <cellStyle name="Note 6 6 2" xfId="16833" xr:uid="{00000000-0005-0000-0000-00001B810000}"/>
    <cellStyle name="Note 6 6 2 2" xfId="29367" xr:uid="{00000000-0005-0000-0000-00001C810000}"/>
    <cellStyle name="Note 6 6 3" xfId="24320" xr:uid="{00000000-0005-0000-0000-00001D810000}"/>
    <cellStyle name="Note 6 7" xfId="11670" xr:uid="{00000000-0005-0000-0000-00001E810000}"/>
    <cellStyle name="Note 6 7 2" xfId="24421" xr:uid="{00000000-0005-0000-0000-00001F810000}"/>
    <cellStyle name="Note 6 8" xfId="17499" xr:uid="{00000000-0005-0000-0000-000020810000}"/>
    <cellStyle name="Note 6 8 2" xfId="29998" xr:uid="{00000000-0005-0000-0000-000021810000}"/>
    <cellStyle name="Note 6 9" xfId="20970" xr:uid="{00000000-0005-0000-0000-000022810000}"/>
    <cellStyle name="Note 7" xfId="3053" xr:uid="{00000000-0005-0000-0000-000023810000}"/>
    <cellStyle name="Note 7 10" xfId="30910" xr:uid="{00000000-0005-0000-0000-000024810000}"/>
    <cellStyle name="Note 7 11" xfId="31981" xr:uid="{00000000-0005-0000-0000-000025810000}"/>
    <cellStyle name="Note 7 12" xfId="30755" xr:uid="{00000000-0005-0000-0000-000026810000}"/>
    <cellStyle name="Note 7 13" xfId="37218" xr:uid="{00000000-0005-0000-0000-000027810000}"/>
    <cellStyle name="Note 7 2" xfId="6329" xr:uid="{00000000-0005-0000-0000-000028810000}"/>
    <cellStyle name="Note 7 2 10" xfId="32084" xr:uid="{00000000-0005-0000-0000-000029810000}"/>
    <cellStyle name="Note 7 2 11" xfId="33924" xr:uid="{00000000-0005-0000-0000-00002A810000}"/>
    <cellStyle name="Note 7 2 12" xfId="30625" xr:uid="{00000000-0005-0000-0000-00002B810000}"/>
    <cellStyle name="Note 7 2 2" xfId="9544" xr:uid="{00000000-0005-0000-0000-00002C810000}"/>
    <cellStyle name="Note 7 2 2 10" xfId="31566" xr:uid="{00000000-0005-0000-0000-00002D810000}"/>
    <cellStyle name="Note 7 2 2 2" xfId="11782" xr:uid="{00000000-0005-0000-0000-00002E810000}"/>
    <cellStyle name="Note 7 2 2 2 2" xfId="17015" xr:uid="{00000000-0005-0000-0000-00002F810000}"/>
    <cellStyle name="Note 7 2 2 2 2 2" xfId="29548" xr:uid="{00000000-0005-0000-0000-000030810000}"/>
    <cellStyle name="Note 7 2 2 2 3" xfId="24532" xr:uid="{00000000-0005-0000-0000-000031810000}"/>
    <cellStyle name="Note 7 2 2 3" xfId="7380" xr:uid="{00000000-0005-0000-0000-000032810000}"/>
    <cellStyle name="Note 7 2 2 3 2" xfId="13898" xr:uid="{00000000-0005-0000-0000-000033810000}"/>
    <cellStyle name="Note 7 2 2 3 2 2" xfId="26628" xr:uid="{00000000-0005-0000-0000-000034810000}"/>
    <cellStyle name="Note 7 2 2 3 3" xfId="22107" xr:uid="{00000000-0005-0000-0000-000035810000}"/>
    <cellStyle name="Note 7 2 2 4" xfId="11878" xr:uid="{00000000-0005-0000-0000-000036810000}"/>
    <cellStyle name="Note 7 2 2 4 2" xfId="24627" xr:uid="{00000000-0005-0000-0000-000037810000}"/>
    <cellStyle name="Note 7 2 2 5" xfId="19906" xr:uid="{00000000-0005-0000-0000-000038810000}"/>
    <cellStyle name="Note 7 2 2 5 2" xfId="30203" xr:uid="{00000000-0005-0000-0000-000039810000}"/>
    <cellStyle name="Note 7 2 2 6" xfId="20786" xr:uid="{00000000-0005-0000-0000-00003A810000}"/>
    <cellStyle name="Note 7 2 2 6 2" xfId="30464" xr:uid="{00000000-0005-0000-0000-00003B810000}"/>
    <cellStyle name="Note 7 2 2 7" xfId="23528" xr:uid="{00000000-0005-0000-0000-00003C810000}"/>
    <cellStyle name="Note 7 2 2 8" xfId="33064" xr:uid="{00000000-0005-0000-0000-00003D810000}"/>
    <cellStyle name="Note 7 2 2 9" xfId="34107" xr:uid="{00000000-0005-0000-0000-00003E810000}"/>
    <cellStyle name="Note 7 2 3" xfId="7705" xr:uid="{00000000-0005-0000-0000-00003F810000}"/>
    <cellStyle name="Note 7 2 3 2" xfId="14203" xr:uid="{00000000-0005-0000-0000-000040810000}"/>
    <cellStyle name="Note 7 2 3 2 2" xfId="26929" xr:uid="{00000000-0005-0000-0000-000041810000}"/>
    <cellStyle name="Note 7 2 3 3" xfId="22425" xr:uid="{00000000-0005-0000-0000-000042810000}"/>
    <cellStyle name="Note 7 2 4" xfId="11507" xr:uid="{00000000-0005-0000-0000-000043810000}"/>
    <cellStyle name="Note 7 2 4 2" xfId="16795" xr:uid="{00000000-0005-0000-0000-000044810000}"/>
    <cellStyle name="Note 7 2 4 2 2" xfId="29330" xr:uid="{00000000-0005-0000-0000-000045810000}"/>
    <cellStyle name="Note 7 2 4 3" xfId="24262" xr:uid="{00000000-0005-0000-0000-000046810000}"/>
    <cellStyle name="Note 7 2 5" xfId="7344" xr:uid="{00000000-0005-0000-0000-000047810000}"/>
    <cellStyle name="Note 7 2 5 2" xfId="13867" xr:uid="{00000000-0005-0000-0000-000048810000}"/>
    <cellStyle name="Note 7 2 5 2 2" xfId="26598" xr:uid="{00000000-0005-0000-0000-000049810000}"/>
    <cellStyle name="Note 7 2 5 3" xfId="22072" xr:uid="{00000000-0005-0000-0000-00004A810000}"/>
    <cellStyle name="Note 7 2 6" xfId="11508" xr:uid="{00000000-0005-0000-0000-00004B810000}"/>
    <cellStyle name="Note 7 2 6 2" xfId="24263" xr:uid="{00000000-0005-0000-0000-00004C810000}"/>
    <cellStyle name="Note 7 2 7" xfId="18872" xr:uid="{00000000-0005-0000-0000-00004D810000}"/>
    <cellStyle name="Note 7 2 7 2" xfId="30130" xr:uid="{00000000-0005-0000-0000-00004E810000}"/>
    <cellStyle name="Note 7 2 8" xfId="20635" xr:uid="{00000000-0005-0000-0000-00004F810000}"/>
    <cellStyle name="Note 7 2 8 2" xfId="30313" xr:uid="{00000000-0005-0000-0000-000050810000}"/>
    <cellStyle name="Note 7 2 9" xfId="21118" xr:uid="{00000000-0005-0000-0000-000051810000}"/>
    <cellStyle name="Note 7 3" xfId="8713" xr:uid="{00000000-0005-0000-0000-000052810000}"/>
    <cellStyle name="Note 7 3 2" xfId="11627" xr:uid="{00000000-0005-0000-0000-000053810000}"/>
    <cellStyle name="Note 7 3 2 2" xfId="16886" xr:uid="{00000000-0005-0000-0000-000054810000}"/>
    <cellStyle name="Note 7 3 2 2 2" xfId="29420" xr:uid="{00000000-0005-0000-0000-000055810000}"/>
    <cellStyle name="Note 7 3 2 3" xfId="24379" xr:uid="{00000000-0005-0000-0000-000056810000}"/>
    <cellStyle name="Note 7 3 3" xfId="11914" xr:uid="{00000000-0005-0000-0000-000057810000}"/>
    <cellStyle name="Note 7 3 3 2" xfId="17097" xr:uid="{00000000-0005-0000-0000-000058810000}"/>
    <cellStyle name="Note 7 3 3 2 2" xfId="29628" xr:uid="{00000000-0005-0000-0000-000059810000}"/>
    <cellStyle name="Note 7 3 3 3" xfId="24663" xr:uid="{00000000-0005-0000-0000-00005A810000}"/>
    <cellStyle name="Note 7 3 4" xfId="6461" xr:uid="{00000000-0005-0000-0000-00005B810000}"/>
    <cellStyle name="Note 7 3 4 2" xfId="21209" xr:uid="{00000000-0005-0000-0000-00005C810000}"/>
    <cellStyle name="Note 7 3 5" xfId="20879" xr:uid="{00000000-0005-0000-0000-00005D810000}"/>
    <cellStyle name="Note 7 3 5 2" xfId="30557" xr:uid="{00000000-0005-0000-0000-00005E810000}"/>
    <cellStyle name="Note 7 3 6" xfId="22770" xr:uid="{00000000-0005-0000-0000-00005F810000}"/>
    <cellStyle name="Note 7 3 7" xfId="33204" xr:uid="{00000000-0005-0000-0000-000060810000}"/>
    <cellStyle name="Note 7 3 8" xfId="34202" xr:uid="{00000000-0005-0000-0000-000061810000}"/>
    <cellStyle name="Note 7 3 9" xfId="30693" xr:uid="{00000000-0005-0000-0000-000062810000}"/>
    <cellStyle name="Note 7 4" xfId="6564" xr:uid="{00000000-0005-0000-0000-000063810000}"/>
    <cellStyle name="Note 7 4 2" xfId="13154" xr:uid="{00000000-0005-0000-0000-000064810000}"/>
    <cellStyle name="Note 7 4 2 2" xfId="25899" xr:uid="{00000000-0005-0000-0000-000065810000}"/>
    <cellStyle name="Note 7 4 3" xfId="21307" xr:uid="{00000000-0005-0000-0000-000066810000}"/>
    <cellStyle name="Note 7 5" xfId="7690" xr:uid="{00000000-0005-0000-0000-000067810000}"/>
    <cellStyle name="Note 7 5 2" xfId="14189" xr:uid="{00000000-0005-0000-0000-000068810000}"/>
    <cellStyle name="Note 7 5 2 2" xfId="26916" xr:uid="{00000000-0005-0000-0000-000069810000}"/>
    <cellStyle name="Note 7 5 3" xfId="22411" xr:uid="{00000000-0005-0000-0000-00006A810000}"/>
    <cellStyle name="Note 7 6" xfId="11407" xr:uid="{00000000-0005-0000-0000-00006B810000}"/>
    <cellStyle name="Note 7 6 2" xfId="16710" xr:uid="{00000000-0005-0000-0000-00006C810000}"/>
    <cellStyle name="Note 7 6 2 2" xfId="29245" xr:uid="{00000000-0005-0000-0000-00006D810000}"/>
    <cellStyle name="Note 7 6 3" xfId="24162" xr:uid="{00000000-0005-0000-0000-00006E810000}"/>
    <cellStyle name="Note 7 7" xfId="11962" xr:uid="{00000000-0005-0000-0000-00006F810000}"/>
    <cellStyle name="Note 7 7 2" xfId="24711" xr:uid="{00000000-0005-0000-0000-000070810000}"/>
    <cellStyle name="Note 7 8" xfId="17498" xr:uid="{00000000-0005-0000-0000-000071810000}"/>
    <cellStyle name="Note 7 8 2" xfId="29997" xr:uid="{00000000-0005-0000-0000-000072810000}"/>
    <cellStyle name="Note 7 9" xfId="20971" xr:uid="{00000000-0005-0000-0000-000073810000}"/>
    <cellStyle name="Note 8" xfId="3054" xr:uid="{00000000-0005-0000-0000-000074810000}"/>
    <cellStyle name="Note 8 10" xfId="30717" xr:uid="{00000000-0005-0000-0000-000075810000}"/>
    <cellStyle name="Note 8 11" xfId="30756" xr:uid="{00000000-0005-0000-0000-000076810000}"/>
    <cellStyle name="Note 8 12" xfId="37219" xr:uid="{00000000-0005-0000-0000-000077810000}"/>
    <cellStyle name="Note 8 2" xfId="8714" xr:uid="{00000000-0005-0000-0000-000078810000}"/>
    <cellStyle name="Note 8 2 2" xfId="11628" xr:uid="{00000000-0005-0000-0000-000079810000}"/>
    <cellStyle name="Note 8 2 2 2" xfId="16887" xr:uid="{00000000-0005-0000-0000-00007A810000}"/>
    <cellStyle name="Note 8 2 2 2 2" xfId="29421" xr:uid="{00000000-0005-0000-0000-00007B810000}"/>
    <cellStyle name="Note 8 2 2 3" xfId="20787" xr:uid="{00000000-0005-0000-0000-00007C810000}"/>
    <cellStyle name="Note 8 2 2 3 2" xfId="30465" xr:uid="{00000000-0005-0000-0000-00007D810000}"/>
    <cellStyle name="Note 8 2 2 4" xfId="24380" xr:uid="{00000000-0005-0000-0000-00007E810000}"/>
    <cellStyle name="Note 8 2 2 5" xfId="33065" xr:uid="{00000000-0005-0000-0000-00007F810000}"/>
    <cellStyle name="Note 8 2 2 6" xfId="34108" xr:uid="{00000000-0005-0000-0000-000080810000}"/>
    <cellStyle name="Note 8 2 2 7" xfId="31567" xr:uid="{00000000-0005-0000-0000-000081810000}"/>
    <cellStyle name="Note 8 2 3" xfId="11500" xr:uid="{00000000-0005-0000-0000-000082810000}"/>
    <cellStyle name="Note 8 2 3 2" xfId="16790" xr:uid="{00000000-0005-0000-0000-000083810000}"/>
    <cellStyle name="Note 8 2 3 2 2" xfId="29325" xr:uid="{00000000-0005-0000-0000-000084810000}"/>
    <cellStyle name="Note 8 2 3 3" xfId="24255" xr:uid="{00000000-0005-0000-0000-000085810000}"/>
    <cellStyle name="Note 8 2 4" xfId="6460" xr:uid="{00000000-0005-0000-0000-000086810000}"/>
    <cellStyle name="Note 8 2 4 2" xfId="21208" xr:uid="{00000000-0005-0000-0000-000087810000}"/>
    <cellStyle name="Note 8 2 5" xfId="20636" xr:uid="{00000000-0005-0000-0000-000088810000}"/>
    <cellStyle name="Note 8 2 5 2" xfId="30314" xr:uid="{00000000-0005-0000-0000-000089810000}"/>
    <cellStyle name="Note 8 2 6" xfId="22771" xr:uid="{00000000-0005-0000-0000-00008A810000}"/>
    <cellStyle name="Note 8 2 7" xfId="32085" xr:uid="{00000000-0005-0000-0000-00008B810000}"/>
    <cellStyle name="Note 8 2 8" xfId="33925" xr:uid="{00000000-0005-0000-0000-00008C810000}"/>
    <cellStyle name="Note 8 2 9" xfId="30626" xr:uid="{00000000-0005-0000-0000-00008D810000}"/>
    <cellStyle name="Note 8 3" xfId="6565" xr:uid="{00000000-0005-0000-0000-00008E810000}"/>
    <cellStyle name="Note 8 3 2" xfId="13155" xr:uid="{00000000-0005-0000-0000-00008F810000}"/>
    <cellStyle name="Note 8 3 2 2" xfId="25900" xr:uid="{00000000-0005-0000-0000-000090810000}"/>
    <cellStyle name="Note 8 3 3" xfId="20880" xr:uid="{00000000-0005-0000-0000-000091810000}"/>
    <cellStyle name="Note 8 3 3 2" xfId="30558" xr:uid="{00000000-0005-0000-0000-000092810000}"/>
    <cellStyle name="Note 8 3 4" xfId="21308" xr:uid="{00000000-0005-0000-0000-000093810000}"/>
    <cellStyle name="Note 8 3 5" xfId="33205" xr:uid="{00000000-0005-0000-0000-000094810000}"/>
    <cellStyle name="Note 8 3 6" xfId="34203" xr:uid="{00000000-0005-0000-0000-000095810000}"/>
    <cellStyle name="Note 8 3 7" xfId="31989" xr:uid="{00000000-0005-0000-0000-000096810000}"/>
    <cellStyle name="Note 8 4" xfId="7212" xr:uid="{00000000-0005-0000-0000-000097810000}"/>
    <cellStyle name="Note 8 4 2" xfId="13745" xr:uid="{00000000-0005-0000-0000-000098810000}"/>
    <cellStyle name="Note 8 4 2 2" xfId="26476" xr:uid="{00000000-0005-0000-0000-000099810000}"/>
    <cellStyle name="Note 8 4 3" xfId="21940" xr:uid="{00000000-0005-0000-0000-00009A810000}"/>
    <cellStyle name="Note 8 5" xfId="11841" xr:uid="{00000000-0005-0000-0000-00009B810000}"/>
    <cellStyle name="Note 8 5 2" xfId="17054" xr:uid="{00000000-0005-0000-0000-00009C810000}"/>
    <cellStyle name="Note 8 5 2 2" xfId="29585" xr:uid="{00000000-0005-0000-0000-00009D810000}"/>
    <cellStyle name="Note 8 5 3" xfId="24590" xr:uid="{00000000-0005-0000-0000-00009E810000}"/>
    <cellStyle name="Note 8 6" xfId="6838" xr:uid="{00000000-0005-0000-0000-00009F810000}"/>
    <cellStyle name="Note 8 6 2" xfId="21569" xr:uid="{00000000-0005-0000-0000-0000A0810000}"/>
    <cellStyle name="Note 8 7" xfId="17453" xr:uid="{00000000-0005-0000-0000-0000A1810000}"/>
    <cellStyle name="Note 8 7 2" xfId="29970" xr:uid="{00000000-0005-0000-0000-0000A2810000}"/>
    <cellStyle name="Note 8 8" xfId="20972" xr:uid="{00000000-0005-0000-0000-0000A3810000}"/>
    <cellStyle name="Note 8 9" xfId="30911" xr:uid="{00000000-0005-0000-0000-0000A4810000}"/>
    <cellStyle name="Note 9" xfId="3055" xr:uid="{00000000-0005-0000-0000-0000A5810000}"/>
    <cellStyle name="Note 9 10" xfId="30685" xr:uid="{00000000-0005-0000-0000-0000A6810000}"/>
    <cellStyle name="Note 9 11" xfId="31973" xr:uid="{00000000-0005-0000-0000-0000A7810000}"/>
    <cellStyle name="Note 9 12" xfId="37220" xr:uid="{00000000-0005-0000-0000-0000A8810000}"/>
    <cellStyle name="Note 9 2" xfId="8715" xr:uid="{00000000-0005-0000-0000-0000A9810000}"/>
    <cellStyle name="Note 9 2 2" xfId="11629" xr:uid="{00000000-0005-0000-0000-0000AA810000}"/>
    <cellStyle name="Note 9 2 2 2" xfId="16888" xr:uid="{00000000-0005-0000-0000-0000AB810000}"/>
    <cellStyle name="Note 9 2 2 2 2" xfId="29422" xr:uid="{00000000-0005-0000-0000-0000AC810000}"/>
    <cellStyle name="Note 9 2 2 3" xfId="20788" xr:uid="{00000000-0005-0000-0000-0000AD810000}"/>
    <cellStyle name="Note 9 2 2 3 2" xfId="30466" xr:uid="{00000000-0005-0000-0000-0000AE810000}"/>
    <cellStyle name="Note 9 2 2 4" xfId="24381" xr:uid="{00000000-0005-0000-0000-0000AF810000}"/>
    <cellStyle name="Note 9 2 2 5" xfId="33066" xr:uid="{00000000-0005-0000-0000-0000B0810000}"/>
    <cellStyle name="Note 9 2 2 6" xfId="34109" xr:uid="{00000000-0005-0000-0000-0000B1810000}"/>
    <cellStyle name="Note 9 2 2 7" xfId="31970" xr:uid="{00000000-0005-0000-0000-0000B2810000}"/>
    <cellStyle name="Note 9 2 3" xfId="7725" xr:uid="{00000000-0005-0000-0000-0000B3810000}"/>
    <cellStyle name="Note 9 2 3 2" xfId="14222" xr:uid="{00000000-0005-0000-0000-0000B4810000}"/>
    <cellStyle name="Note 9 2 3 2 2" xfId="26948" xr:uid="{00000000-0005-0000-0000-0000B5810000}"/>
    <cellStyle name="Note 9 2 3 3" xfId="22445" xr:uid="{00000000-0005-0000-0000-0000B6810000}"/>
    <cellStyle name="Note 9 2 4" xfId="6459" xr:uid="{00000000-0005-0000-0000-0000B7810000}"/>
    <cellStyle name="Note 9 2 4 2" xfId="21207" xr:uid="{00000000-0005-0000-0000-0000B8810000}"/>
    <cellStyle name="Note 9 2 5" xfId="20637" xr:uid="{00000000-0005-0000-0000-0000B9810000}"/>
    <cellStyle name="Note 9 2 5 2" xfId="30315" xr:uid="{00000000-0005-0000-0000-0000BA810000}"/>
    <cellStyle name="Note 9 2 6" xfId="22772" xr:uid="{00000000-0005-0000-0000-0000BB810000}"/>
    <cellStyle name="Note 9 2 7" xfId="32086" xr:uid="{00000000-0005-0000-0000-0000BC810000}"/>
    <cellStyle name="Note 9 2 8" xfId="33926" xr:uid="{00000000-0005-0000-0000-0000BD810000}"/>
    <cellStyle name="Note 9 2 9" xfId="30627" xr:uid="{00000000-0005-0000-0000-0000BE810000}"/>
    <cellStyle name="Note 9 3" xfId="6566" xr:uid="{00000000-0005-0000-0000-0000BF810000}"/>
    <cellStyle name="Note 9 3 2" xfId="13156" xr:uid="{00000000-0005-0000-0000-0000C0810000}"/>
    <cellStyle name="Note 9 3 2 2" xfId="25901" xr:uid="{00000000-0005-0000-0000-0000C1810000}"/>
    <cellStyle name="Note 9 3 3" xfId="20881" xr:uid="{00000000-0005-0000-0000-0000C2810000}"/>
    <cellStyle name="Note 9 3 3 2" xfId="30559" xr:uid="{00000000-0005-0000-0000-0000C3810000}"/>
    <cellStyle name="Note 9 3 4" xfId="21309" xr:uid="{00000000-0005-0000-0000-0000C4810000}"/>
    <cellStyle name="Note 9 3 5" xfId="33206" xr:uid="{00000000-0005-0000-0000-0000C5810000}"/>
    <cellStyle name="Note 9 3 6" xfId="34204" xr:uid="{00000000-0005-0000-0000-0000C6810000}"/>
    <cellStyle name="Note 9 3 7" xfId="30694" xr:uid="{00000000-0005-0000-0000-0000C7810000}"/>
    <cellStyle name="Note 9 4" xfId="7223" xr:uid="{00000000-0005-0000-0000-0000C8810000}"/>
    <cellStyle name="Note 9 4 2" xfId="13756" xr:uid="{00000000-0005-0000-0000-0000C9810000}"/>
    <cellStyle name="Note 9 4 2 2" xfId="26487" xr:uid="{00000000-0005-0000-0000-0000CA810000}"/>
    <cellStyle name="Note 9 4 3" xfId="21951" xr:uid="{00000000-0005-0000-0000-0000CB810000}"/>
    <cellStyle name="Note 9 5" xfId="11714" xr:uid="{00000000-0005-0000-0000-0000CC810000}"/>
    <cellStyle name="Note 9 5 2" xfId="16953" xr:uid="{00000000-0005-0000-0000-0000CD810000}"/>
    <cellStyle name="Note 9 5 2 2" xfId="29486" xr:uid="{00000000-0005-0000-0000-0000CE810000}"/>
    <cellStyle name="Note 9 5 3" xfId="24464" xr:uid="{00000000-0005-0000-0000-0000CF810000}"/>
    <cellStyle name="Note 9 6" xfId="6755" xr:uid="{00000000-0005-0000-0000-0000D0810000}"/>
    <cellStyle name="Note 9 6 2" xfId="21488" xr:uid="{00000000-0005-0000-0000-0000D1810000}"/>
    <cellStyle name="Note 9 7" xfId="17496" xr:uid="{00000000-0005-0000-0000-0000D2810000}"/>
    <cellStyle name="Note 9 7 2" xfId="29995" xr:uid="{00000000-0005-0000-0000-0000D3810000}"/>
    <cellStyle name="Note 9 8" xfId="20973" xr:uid="{00000000-0005-0000-0000-0000D4810000}"/>
    <cellStyle name="Note 9 9" xfId="30912" xr:uid="{00000000-0005-0000-0000-0000D5810000}"/>
    <cellStyle name="NUMBER_CALCULATED" xfId="6156" xr:uid="{00000000-0005-0000-0000-0000D6810000}"/>
    <cellStyle name="Œ…‹æØ‚è [0.00]_laroux" xfId="5854" xr:uid="{00000000-0005-0000-0000-0000D7810000}"/>
    <cellStyle name="Œ…‹æØ‚è_laroux" xfId="5855" xr:uid="{00000000-0005-0000-0000-0000D8810000}"/>
    <cellStyle name="Other" xfId="6216" xr:uid="{00000000-0005-0000-0000-0000D9810000}"/>
    <cellStyle name="Other 2" xfId="8574" xr:uid="{00000000-0005-0000-0000-0000DA810000}"/>
    <cellStyle name="Other 2 2" xfId="11669" xr:uid="{00000000-0005-0000-0000-0000DB810000}"/>
    <cellStyle name="Other 2 2 2" xfId="16927" xr:uid="{00000000-0005-0000-0000-0000DC810000}"/>
    <cellStyle name="Other 2 3" xfId="11555" xr:uid="{00000000-0005-0000-0000-0000DD810000}"/>
    <cellStyle name="Other 3" xfId="7695" xr:uid="{00000000-0005-0000-0000-0000DE810000}"/>
    <cellStyle name="Other 3 2" xfId="14194" xr:uid="{00000000-0005-0000-0000-0000DF810000}"/>
    <cellStyle name="Other 4" xfId="11808" xr:uid="{00000000-0005-0000-0000-0000E0810000}"/>
    <cellStyle name="Other 4 2" xfId="17035" xr:uid="{00000000-0005-0000-0000-0000E1810000}"/>
    <cellStyle name="Output" xfId="660" builtinId="21" customBuiltin="1"/>
    <cellStyle name="Output 10" xfId="3056" xr:uid="{00000000-0005-0000-0000-0000E3810000}"/>
    <cellStyle name="Output 10 10" xfId="31177" xr:uid="{00000000-0005-0000-0000-0000E4810000}"/>
    <cellStyle name="Output 10 11" xfId="33910" xr:uid="{00000000-0005-0000-0000-0000E5810000}"/>
    <cellStyle name="Output 10 12" xfId="37221" xr:uid="{00000000-0005-0000-0000-0000E6810000}"/>
    <cellStyle name="Output 10 2" xfId="8716" xr:uid="{00000000-0005-0000-0000-0000E7810000}"/>
    <cellStyle name="Output 10 2 2" xfId="11630" xr:uid="{00000000-0005-0000-0000-0000E8810000}"/>
    <cellStyle name="Output 10 2 2 2" xfId="16889" xr:uid="{00000000-0005-0000-0000-0000E9810000}"/>
    <cellStyle name="Output 10 2 2 2 2" xfId="29423" xr:uid="{00000000-0005-0000-0000-0000EA810000}"/>
    <cellStyle name="Output 10 2 2 3" xfId="20789" xr:uid="{00000000-0005-0000-0000-0000EB810000}"/>
    <cellStyle name="Output 10 2 2 3 2" xfId="30467" xr:uid="{00000000-0005-0000-0000-0000EC810000}"/>
    <cellStyle name="Output 10 2 2 4" xfId="24382" xr:uid="{00000000-0005-0000-0000-0000ED810000}"/>
    <cellStyle name="Output 10 2 2 5" xfId="33067" xr:uid="{00000000-0005-0000-0000-0000EE810000}"/>
    <cellStyle name="Output 10 2 2 6" xfId="34110" xr:uid="{00000000-0005-0000-0000-0000EF810000}"/>
    <cellStyle name="Output 10 2 2 7" xfId="31569" xr:uid="{00000000-0005-0000-0000-0000F0810000}"/>
    <cellStyle name="Output 10 2 3" xfId="11857" xr:uid="{00000000-0005-0000-0000-0000F1810000}"/>
    <cellStyle name="Output 10 2 3 2" xfId="17068" xr:uid="{00000000-0005-0000-0000-0000F2810000}"/>
    <cellStyle name="Output 10 2 3 2 2" xfId="29599" xr:uid="{00000000-0005-0000-0000-0000F3810000}"/>
    <cellStyle name="Output 10 2 3 3" xfId="24606" xr:uid="{00000000-0005-0000-0000-0000F4810000}"/>
    <cellStyle name="Output 10 2 4" xfId="7341" xr:uid="{00000000-0005-0000-0000-0000F5810000}"/>
    <cellStyle name="Output 10 2 4 2" xfId="22069" xr:uid="{00000000-0005-0000-0000-0000F6810000}"/>
    <cellStyle name="Output 10 2 5" xfId="20638" xr:uid="{00000000-0005-0000-0000-0000F7810000}"/>
    <cellStyle name="Output 10 2 5 2" xfId="30316" xr:uid="{00000000-0005-0000-0000-0000F8810000}"/>
    <cellStyle name="Output 10 2 6" xfId="22773" xr:uid="{00000000-0005-0000-0000-0000F9810000}"/>
    <cellStyle name="Output 10 2 7" xfId="32087" xr:uid="{00000000-0005-0000-0000-0000FA810000}"/>
    <cellStyle name="Output 10 2 8" xfId="33927" xr:uid="{00000000-0005-0000-0000-0000FB810000}"/>
    <cellStyle name="Output 10 2 9" xfId="30628" xr:uid="{00000000-0005-0000-0000-0000FC810000}"/>
    <cellStyle name="Output 10 3" xfId="6567" xr:uid="{00000000-0005-0000-0000-0000FD810000}"/>
    <cellStyle name="Output 10 3 2" xfId="13157" xr:uid="{00000000-0005-0000-0000-0000FE810000}"/>
    <cellStyle name="Output 10 3 2 2" xfId="25902" xr:uid="{00000000-0005-0000-0000-0000FF810000}"/>
    <cellStyle name="Output 10 3 3" xfId="20882" xr:uid="{00000000-0005-0000-0000-000000820000}"/>
    <cellStyle name="Output 10 3 3 2" xfId="30560" xr:uid="{00000000-0005-0000-0000-000001820000}"/>
    <cellStyle name="Output 10 3 4" xfId="21310" xr:uid="{00000000-0005-0000-0000-000002820000}"/>
    <cellStyle name="Output 10 3 5" xfId="33207" xr:uid="{00000000-0005-0000-0000-000003820000}"/>
    <cellStyle name="Output 10 3 6" xfId="34205" xr:uid="{00000000-0005-0000-0000-000004820000}"/>
    <cellStyle name="Output 10 3 7" xfId="31990" xr:uid="{00000000-0005-0000-0000-000005820000}"/>
    <cellStyle name="Output 10 4" xfId="6534" xr:uid="{00000000-0005-0000-0000-000006820000}"/>
    <cellStyle name="Output 10 4 2" xfId="13127" xr:uid="{00000000-0005-0000-0000-000007820000}"/>
    <cellStyle name="Output 10 4 2 2" xfId="25872" xr:uid="{00000000-0005-0000-0000-000008820000}"/>
    <cellStyle name="Output 10 4 3" xfId="21278" xr:uid="{00000000-0005-0000-0000-000009820000}"/>
    <cellStyle name="Output 10 5" xfId="11562" xr:uid="{00000000-0005-0000-0000-00000A820000}"/>
    <cellStyle name="Output 10 5 2" xfId="16827" xr:uid="{00000000-0005-0000-0000-00000B820000}"/>
    <cellStyle name="Output 10 5 2 2" xfId="29361" xr:uid="{00000000-0005-0000-0000-00000C820000}"/>
    <cellStyle name="Output 10 5 3" xfId="24314" xr:uid="{00000000-0005-0000-0000-00000D820000}"/>
    <cellStyle name="Output 10 6" xfId="11967" xr:uid="{00000000-0005-0000-0000-00000E820000}"/>
    <cellStyle name="Output 10 6 2" xfId="24716" xr:uid="{00000000-0005-0000-0000-00000F820000}"/>
    <cellStyle name="Output 10 7" xfId="17497" xr:uid="{00000000-0005-0000-0000-000010820000}"/>
    <cellStyle name="Output 10 7 2" xfId="29996" xr:uid="{00000000-0005-0000-0000-000011820000}"/>
    <cellStyle name="Output 10 8" xfId="20974" xr:uid="{00000000-0005-0000-0000-000012820000}"/>
    <cellStyle name="Output 10 9" xfId="30913" xr:uid="{00000000-0005-0000-0000-000013820000}"/>
    <cellStyle name="Output 11" xfId="3057" xr:uid="{00000000-0005-0000-0000-000014820000}"/>
    <cellStyle name="Output 11 10" xfId="31176" xr:uid="{00000000-0005-0000-0000-000015820000}"/>
    <cellStyle name="Output 11 11" xfId="30754" xr:uid="{00000000-0005-0000-0000-000016820000}"/>
    <cellStyle name="Output 11 12" xfId="37222" xr:uid="{00000000-0005-0000-0000-000017820000}"/>
    <cellStyle name="Output 11 2" xfId="8717" xr:uid="{00000000-0005-0000-0000-000018820000}"/>
    <cellStyle name="Output 11 2 2" xfId="11631" xr:uid="{00000000-0005-0000-0000-000019820000}"/>
    <cellStyle name="Output 11 2 2 2" xfId="16890" xr:uid="{00000000-0005-0000-0000-00001A820000}"/>
    <cellStyle name="Output 11 2 2 2 2" xfId="29424" xr:uid="{00000000-0005-0000-0000-00001B820000}"/>
    <cellStyle name="Output 11 2 2 3" xfId="20790" xr:uid="{00000000-0005-0000-0000-00001C820000}"/>
    <cellStyle name="Output 11 2 2 3 2" xfId="30468" xr:uid="{00000000-0005-0000-0000-00001D820000}"/>
    <cellStyle name="Output 11 2 2 4" xfId="24383" xr:uid="{00000000-0005-0000-0000-00001E820000}"/>
    <cellStyle name="Output 11 2 2 5" xfId="33068" xr:uid="{00000000-0005-0000-0000-00001F820000}"/>
    <cellStyle name="Output 11 2 2 6" xfId="34111" xr:uid="{00000000-0005-0000-0000-000020820000}"/>
    <cellStyle name="Output 11 2 2 7" xfId="31570" xr:uid="{00000000-0005-0000-0000-000021820000}"/>
    <cellStyle name="Output 11 2 3" xfId="11908" xr:uid="{00000000-0005-0000-0000-000022820000}"/>
    <cellStyle name="Output 11 2 3 2" xfId="17094" xr:uid="{00000000-0005-0000-0000-000023820000}"/>
    <cellStyle name="Output 11 2 3 2 2" xfId="29625" xr:uid="{00000000-0005-0000-0000-000024820000}"/>
    <cellStyle name="Output 11 2 3 3" xfId="24657" xr:uid="{00000000-0005-0000-0000-000025820000}"/>
    <cellStyle name="Output 11 2 4" xfId="6458" xr:uid="{00000000-0005-0000-0000-000026820000}"/>
    <cellStyle name="Output 11 2 4 2" xfId="21206" xr:uid="{00000000-0005-0000-0000-000027820000}"/>
    <cellStyle name="Output 11 2 5" xfId="20639" xr:uid="{00000000-0005-0000-0000-000028820000}"/>
    <cellStyle name="Output 11 2 5 2" xfId="30317" xr:uid="{00000000-0005-0000-0000-000029820000}"/>
    <cellStyle name="Output 11 2 6" xfId="22774" xr:uid="{00000000-0005-0000-0000-00002A820000}"/>
    <cellStyle name="Output 11 2 7" xfId="32088" xr:uid="{00000000-0005-0000-0000-00002B820000}"/>
    <cellStyle name="Output 11 2 8" xfId="33928" xr:uid="{00000000-0005-0000-0000-00002C820000}"/>
    <cellStyle name="Output 11 2 9" xfId="30629" xr:uid="{00000000-0005-0000-0000-00002D820000}"/>
    <cellStyle name="Output 11 3" xfId="6568" xr:uid="{00000000-0005-0000-0000-00002E820000}"/>
    <cellStyle name="Output 11 3 2" xfId="13158" xr:uid="{00000000-0005-0000-0000-00002F820000}"/>
    <cellStyle name="Output 11 3 2 2" xfId="25903" xr:uid="{00000000-0005-0000-0000-000030820000}"/>
    <cellStyle name="Output 11 3 3" xfId="20883" xr:uid="{00000000-0005-0000-0000-000031820000}"/>
    <cellStyle name="Output 11 3 3 2" xfId="30561" xr:uid="{00000000-0005-0000-0000-000032820000}"/>
    <cellStyle name="Output 11 3 4" xfId="21311" xr:uid="{00000000-0005-0000-0000-000033820000}"/>
    <cellStyle name="Output 11 3 5" xfId="33208" xr:uid="{00000000-0005-0000-0000-000034820000}"/>
    <cellStyle name="Output 11 3 6" xfId="34206" xr:uid="{00000000-0005-0000-0000-000035820000}"/>
    <cellStyle name="Output 11 3 7" xfId="30950" xr:uid="{00000000-0005-0000-0000-000036820000}"/>
    <cellStyle name="Output 11 4" xfId="7222" xr:uid="{00000000-0005-0000-0000-000037820000}"/>
    <cellStyle name="Output 11 4 2" xfId="13755" xr:uid="{00000000-0005-0000-0000-000038820000}"/>
    <cellStyle name="Output 11 4 2 2" xfId="26486" xr:uid="{00000000-0005-0000-0000-000039820000}"/>
    <cellStyle name="Output 11 4 3" xfId="21950" xr:uid="{00000000-0005-0000-0000-00003A820000}"/>
    <cellStyle name="Output 11 5" xfId="11506" xr:uid="{00000000-0005-0000-0000-00003B820000}"/>
    <cellStyle name="Output 11 5 2" xfId="16794" xr:uid="{00000000-0005-0000-0000-00003C820000}"/>
    <cellStyle name="Output 11 5 2 2" xfId="29329" xr:uid="{00000000-0005-0000-0000-00003D820000}"/>
    <cellStyle name="Output 11 5 3" xfId="24261" xr:uid="{00000000-0005-0000-0000-00003E820000}"/>
    <cellStyle name="Output 11 6" xfId="7649" xr:uid="{00000000-0005-0000-0000-00003F820000}"/>
    <cellStyle name="Output 11 6 2" xfId="22373" xr:uid="{00000000-0005-0000-0000-000040820000}"/>
    <cellStyle name="Output 11 7" xfId="17452" xr:uid="{00000000-0005-0000-0000-000041820000}"/>
    <cellStyle name="Output 11 7 2" xfId="29969" xr:uid="{00000000-0005-0000-0000-000042820000}"/>
    <cellStyle name="Output 11 8" xfId="20975" xr:uid="{00000000-0005-0000-0000-000043820000}"/>
    <cellStyle name="Output 11 9" xfId="30914" xr:uid="{00000000-0005-0000-0000-000044820000}"/>
    <cellStyle name="Output 12" xfId="3058" xr:uid="{00000000-0005-0000-0000-000045820000}"/>
    <cellStyle name="Output 12 10" xfId="31175" xr:uid="{00000000-0005-0000-0000-000046820000}"/>
    <cellStyle name="Output 12 11" xfId="31243" xr:uid="{00000000-0005-0000-0000-000047820000}"/>
    <cellStyle name="Output 12 12" xfId="37223" xr:uid="{00000000-0005-0000-0000-000048820000}"/>
    <cellStyle name="Output 12 2" xfId="8718" xr:uid="{00000000-0005-0000-0000-000049820000}"/>
    <cellStyle name="Output 12 2 2" xfId="11632" xr:uid="{00000000-0005-0000-0000-00004A820000}"/>
    <cellStyle name="Output 12 2 2 2" xfId="16891" xr:uid="{00000000-0005-0000-0000-00004B820000}"/>
    <cellStyle name="Output 12 2 2 2 2" xfId="29425" xr:uid="{00000000-0005-0000-0000-00004C820000}"/>
    <cellStyle name="Output 12 2 2 3" xfId="20791" xr:uid="{00000000-0005-0000-0000-00004D820000}"/>
    <cellStyle name="Output 12 2 2 3 2" xfId="30469" xr:uid="{00000000-0005-0000-0000-00004E820000}"/>
    <cellStyle name="Output 12 2 2 4" xfId="24384" xr:uid="{00000000-0005-0000-0000-00004F820000}"/>
    <cellStyle name="Output 12 2 2 5" xfId="33069" xr:uid="{00000000-0005-0000-0000-000050820000}"/>
    <cellStyle name="Output 12 2 2 6" xfId="34112" xr:uid="{00000000-0005-0000-0000-000051820000}"/>
    <cellStyle name="Output 12 2 2 7" xfId="30869" xr:uid="{00000000-0005-0000-0000-000052820000}"/>
    <cellStyle name="Output 12 2 3" xfId="11660" xr:uid="{00000000-0005-0000-0000-000053820000}"/>
    <cellStyle name="Output 12 2 3 2" xfId="16919" xr:uid="{00000000-0005-0000-0000-000054820000}"/>
    <cellStyle name="Output 12 2 3 2 2" xfId="29453" xr:uid="{00000000-0005-0000-0000-000055820000}"/>
    <cellStyle name="Output 12 2 3 3" xfId="24412" xr:uid="{00000000-0005-0000-0000-000056820000}"/>
    <cellStyle name="Output 12 2 4" xfId="11824" xr:uid="{00000000-0005-0000-0000-000057820000}"/>
    <cellStyle name="Output 12 2 4 2" xfId="24573" xr:uid="{00000000-0005-0000-0000-000058820000}"/>
    <cellStyle name="Output 12 2 5" xfId="20640" xr:uid="{00000000-0005-0000-0000-000059820000}"/>
    <cellStyle name="Output 12 2 5 2" xfId="30318" xr:uid="{00000000-0005-0000-0000-00005A820000}"/>
    <cellStyle name="Output 12 2 6" xfId="22775" xr:uid="{00000000-0005-0000-0000-00005B820000}"/>
    <cellStyle name="Output 12 2 7" xfId="32089" xr:uid="{00000000-0005-0000-0000-00005C820000}"/>
    <cellStyle name="Output 12 2 8" xfId="33929" xr:uid="{00000000-0005-0000-0000-00005D820000}"/>
    <cellStyle name="Output 12 2 9" xfId="30630" xr:uid="{00000000-0005-0000-0000-00005E820000}"/>
    <cellStyle name="Output 12 3" xfId="6569" xr:uid="{00000000-0005-0000-0000-00005F820000}"/>
    <cellStyle name="Output 12 3 2" xfId="13159" xr:uid="{00000000-0005-0000-0000-000060820000}"/>
    <cellStyle name="Output 12 3 2 2" xfId="25904" xr:uid="{00000000-0005-0000-0000-000061820000}"/>
    <cellStyle name="Output 12 3 3" xfId="20884" xr:uid="{00000000-0005-0000-0000-000062820000}"/>
    <cellStyle name="Output 12 3 3 2" xfId="30562" xr:uid="{00000000-0005-0000-0000-000063820000}"/>
    <cellStyle name="Output 12 3 4" xfId="21312" xr:uid="{00000000-0005-0000-0000-000064820000}"/>
    <cellStyle name="Output 12 3 5" xfId="33209" xr:uid="{00000000-0005-0000-0000-000065820000}"/>
    <cellStyle name="Output 12 3 6" xfId="34207" xr:uid="{00000000-0005-0000-0000-000066820000}"/>
    <cellStyle name="Output 12 3 7" xfId="30891" xr:uid="{00000000-0005-0000-0000-000067820000}"/>
    <cellStyle name="Output 12 4" xfId="7221" xr:uid="{00000000-0005-0000-0000-000068820000}"/>
    <cellStyle name="Output 12 4 2" xfId="13754" xr:uid="{00000000-0005-0000-0000-000069820000}"/>
    <cellStyle name="Output 12 4 2 2" xfId="26485" xr:uid="{00000000-0005-0000-0000-00006A820000}"/>
    <cellStyle name="Output 12 4 3" xfId="21949" xr:uid="{00000000-0005-0000-0000-00006B820000}"/>
    <cellStyle name="Output 12 5" xfId="11401" xr:uid="{00000000-0005-0000-0000-00006C820000}"/>
    <cellStyle name="Output 12 5 2" xfId="16704" xr:uid="{00000000-0005-0000-0000-00006D820000}"/>
    <cellStyle name="Output 12 5 2 2" xfId="29239" xr:uid="{00000000-0005-0000-0000-00006E820000}"/>
    <cellStyle name="Output 12 5 3" xfId="24156" xr:uid="{00000000-0005-0000-0000-00006F820000}"/>
    <cellStyle name="Output 12 6" xfId="11533" xr:uid="{00000000-0005-0000-0000-000070820000}"/>
    <cellStyle name="Output 12 6 2" xfId="24288" xr:uid="{00000000-0005-0000-0000-000071820000}"/>
    <cellStyle name="Output 12 7" xfId="17494" xr:uid="{00000000-0005-0000-0000-000072820000}"/>
    <cellStyle name="Output 12 7 2" xfId="29993" xr:uid="{00000000-0005-0000-0000-000073820000}"/>
    <cellStyle name="Output 12 8" xfId="20976" xr:uid="{00000000-0005-0000-0000-000074820000}"/>
    <cellStyle name="Output 12 9" xfId="30915" xr:uid="{00000000-0005-0000-0000-000075820000}"/>
    <cellStyle name="Output 13" xfId="37224" xr:uid="{00000000-0005-0000-0000-000076820000}"/>
    <cellStyle name="Output 14" xfId="37225" xr:uid="{00000000-0005-0000-0000-000077820000}"/>
    <cellStyle name="Output 15" xfId="37226" xr:uid="{00000000-0005-0000-0000-000078820000}"/>
    <cellStyle name="Output 16" xfId="37227" xr:uid="{00000000-0005-0000-0000-000079820000}"/>
    <cellStyle name="Output 17" xfId="37228" xr:uid="{00000000-0005-0000-0000-00007A820000}"/>
    <cellStyle name="Output 2" xfId="1060" xr:uid="{00000000-0005-0000-0000-00007B820000}"/>
    <cellStyle name="Output 2 10" xfId="11941" xr:uid="{00000000-0005-0000-0000-00007C820000}"/>
    <cellStyle name="Output 2 10 2" xfId="24690" xr:uid="{00000000-0005-0000-0000-00007D820000}"/>
    <cellStyle name="Output 2 11" xfId="18311" xr:uid="{00000000-0005-0000-0000-00007E820000}"/>
    <cellStyle name="Output 2 11 2" xfId="30066" xr:uid="{00000000-0005-0000-0000-00007F820000}"/>
    <cellStyle name="Output 2 12" xfId="20977" xr:uid="{00000000-0005-0000-0000-000080820000}"/>
    <cellStyle name="Output 2 13" xfId="30701" xr:uid="{00000000-0005-0000-0000-000081820000}"/>
    <cellStyle name="Output 2 14" xfId="30875" xr:uid="{00000000-0005-0000-0000-000082820000}"/>
    <cellStyle name="Output 2 15" xfId="30963" xr:uid="{00000000-0005-0000-0000-000083820000}"/>
    <cellStyle name="Output 2 16" xfId="37229" xr:uid="{00000000-0005-0000-0000-000084820000}"/>
    <cellStyle name="Output 2 17" xfId="3059" xr:uid="{00000000-0005-0000-0000-000085820000}"/>
    <cellStyle name="Output 2 2" xfId="3060" xr:uid="{00000000-0005-0000-0000-000086820000}"/>
    <cellStyle name="Output 2 2 10" xfId="31173" xr:uid="{00000000-0005-0000-0000-000087820000}"/>
    <cellStyle name="Output 2 2 11" xfId="30758" xr:uid="{00000000-0005-0000-0000-000088820000}"/>
    <cellStyle name="Output 2 2 2" xfId="8720" xr:uid="{00000000-0005-0000-0000-000089820000}"/>
    <cellStyle name="Output 2 2 2 2" xfId="11634" xr:uid="{00000000-0005-0000-0000-00008A820000}"/>
    <cellStyle name="Output 2 2 2 2 2" xfId="16893" xr:uid="{00000000-0005-0000-0000-00008B820000}"/>
    <cellStyle name="Output 2 2 2 2 2 2" xfId="29427" xr:uid="{00000000-0005-0000-0000-00008C820000}"/>
    <cellStyle name="Output 2 2 2 2 3" xfId="20793" xr:uid="{00000000-0005-0000-0000-00008D820000}"/>
    <cellStyle name="Output 2 2 2 2 3 2" xfId="30471" xr:uid="{00000000-0005-0000-0000-00008E820000}"/>
    <cellStyle name="Output 2 2 2 2 4" xfId="24386" xr:uid="{00000000-0005-0000-0000-00008F820000}"/>
    <cellStyle name="Output 2 2 2 2 5" xfId="33071" xr:uid="{00000000-0005-0000-0000-000090820000}"/>
    <cellStyle name="Output 2 2 2 2 6" xfId="34114" xr:uid="{00000000-0005-0000-0000-000091820000}"/>
    <cellStyle name="Output 2 2 2 2 7" xfId="31986" xr:uid="{00000000-0005-0000-0000-000092820000}"/>
    <cellStyle name="Output 2 2 2 3" xfId="11490" xr:uid="{00000000-0005-0000-0000-000093820000}"/>
    <cellStyle name="Output 2 2 2 3 2" xfId="16780" xr:uid="{00000000-0005-0000-0000-000094820000}"/>
    <cellStyle name="Output 2 2 2 3 2 2" xfId="29315" xr:uid="{00000000-0005-0000-0000-000095820000}"/>
    <cellStyle name="Output 2 2 2 3 3" xfId="24245" xr:uid="{00000000-0005-0000-0000-000096820000}"/>
    <cellStyle name="Output 2 2 2 4" xfId="11536" xr:uid="{00000000-0005-0000-0000-000097820000}"/>
    <cellStyle name="Output 2 2 2 4 2" xfId="24291" xr:uid="{00000000-0005-0000-0000-000098820000}"/>
    <cellStyle name="Output 2 2 2 5" xfId="20642" xr:uid="{00000000-0005-0000-0000-000099820000}"/>
    <cellStyle name="Output 2 2 2 5 2" xfId="30320" xr:uid="{00000000-0005-0000-0000-00009A820000}"/>
    <cellStyle name="Output 2 2 2 6" xfId="22777" xr:uid="{00000000-0005-0000-0000-00009B820000}"/>
    <cellStyle name="Output 2 2 2 7" xfId="32091" xr:uid="{00000000-0005-0000-0000-00009C820000}"/>
    <cellStyle name="Output 2 2 2 8" xfId="33931" xr:uid="{00000000-0005-0000-0000-00009D820000}"/>
    <cellStyle name="Output 2 2 2 9" xfId="30632" xr:uid="{00000000-0005-0000-0000-00009E820000}"/>
    <cellStyle name="Output 2 2 3" xfId="6571" xr:uid="{00000000-0005-0000-0000-00009F820000}"/>
    <cellStyle name="Output 2 2 3 2" xfId="13161" xr:uid="{00000000-0005-0000-0000-0000A0820000}"/>
    <cellStyle name="Output 2 2 3 2 2" xfId="25906" xr:uid="{00000000-0005-0000-0000-0000A1820000}"/>
    <cellStyle name="Output 2 2 3 3" xfId="20886" xr:uid="{00000000-0005-0000-0000-0000A2820000}"/>
    <cellStyle name="Output 2 2 3 3 2" xfId="30564" xr:uid="{00000000-0005-0000-0000-0000A3820000}"/>
    <cellStyle name="Output 2 2 3 4" xfId="21314" xr:uid="{00000000-0005-0000-0000-0000A4820000}"/>
    <cellStyle name="Output 2 2 3 5" xfId="33211" xr:uid="{00000000-0005-0000-0000-0000A5820000}"/>
    <cellStyle name="Output 2 2 3 6" xfId="34209" xr:uid="{00000000-0005-0000-0000-0000A6820000}"/>
    <cellStyle name="Output 2 2 3 7" xfId="30645" xr:uid="{00000000-0005-0000-0000-0000A7820000}"/>
    <cellStyle name="Output 2 2 4" xfId="7219" xr:uid="{00000000-0005-0000-0000-0000A8820000}"/>
    <cellStyle name="Output 2 2 4 2" xfId="13752" xr:uid="{00000000-0005-0000-0000-0000A9820000}"/>
    <cellStyle name="Output 2 2 4 2 2" xfId="26483" xr:uid="{00000000-0005-0000-0000-0000AA820000}"/>
    <cellStyle name="Output 2 2 4 3" xfId="21947" xr:uid="{00000000-0005-0000-0000-0000AB820000}"/>
    <cellStyle name="Output 2 2 5" xfId="11719" xr:uid="{00000000-0005-0000-0000-0000AC820000}"/>
    <cellStyle name="Output 2 2 5 2" xfId="16958" xr:uid="{00000000-0005-0000-0000-0000AD820000}"/>
    <cellStyle name="Output 2 2 5 2 2" xfId="29491" xr:uid="{00000000-0005-0000-0000-0000AE820000}"/>
    <cellStyle name="Output 2 2 5 3" xfId="24469" xr:uid="{00000000-0005-0000-0000-0000AF820000}"/>
    <cellStyle name="Output 2 2 6" xfId="11800" xr:uid="{00000000-0005-0000-0000-0000B0820000}"/>
    <cellStyle name="Output 2 2 6 2" xfId="24551" xr:uid="{00000000-0005-0000-0000-0000B1820000}"/>
    <cellStyle name="Output 2 2 7" xfId="17451" xr:uid="{00000000-0005-0000-0000-0000B2820000}"/>
    <cellStyle name="Output 2 2 7 2" xfId="29968" xr:uid="{00000000-0005-0000-0000-0000B3820000}"/>
    <cellStyle name="Output 2 2 8" xfId="20978" xr:uid="{00000000-0005-0000-0000-0000B4820000}"/>
    <cellStyle name="Output 2 2 9" xfId="30917" xr:uid="{00000000-0005-0000-0000-0000B5820000}"/>
    <cellStyle name="Output 2 3" xfId="3061" xr:uid="{00000000-0005-0000-0000-0000B6820000}"/>
    <cellStyle name="Output 2 3 10" xfId="31172" xr:uid="{00000000-0005-0000-0000-0000B7820000}"/>
    <cellStyle name="Output 2 3 11" xfId="30757" xr:uid="{00000000-0005-0000-0000-0000B8820000}"/>
    <cellStyle name="Output 2 3 2" xfId="8721" xr:uid="{00000000-0005-0000-0000-0000B9820000}"/>
    <cellStyle name="Output 2 3 2 2" xfId="11635" xr:uid="{00000000-0005-0000-0000-0000BA820000}"/>
    <cellStyle name="Output 2 3 2 2 2" xfId="16894" xr:uid="{00000000-0005-0000-0000-0000BB820000}"/>
    <cellStyle name="Output 2 3 2 2 2 2" xfId="29428" xr:uid="{00000000-0005-0000-0000-0000BC820000}"/>
    <cellStyle name="Output 2 3 2 2 3" xfId="20794" xr:uid="{00000000-0005-0000-0000-0000BD820000}"/>
    <cellStyle name="Output 2 3 2 2 3 2" xfId="30472" xr:uid="{00000000-0005-0000-0000-0000BE820000}"/>
    <cellStyle name="Output 2 3 2 2 4" xfId="24387" xr:uid="{00000000-0005-0000-0000-0000BF820000}"/>
    <cellStyle name="Output 2 3 2 2 5" xfId="33072" xr:uid="{00000000-0005-0000-0000-0000C0820000}"/>
    <cellStyle name="Output 2 3 2 2 6" xfId="34115" xr:uid="{00000000-0005-0000-0000-0000C1820000}"/>
    <cellStyle name="Output 2 3 2 2 7" xfId="31561" xr:uid="{00000000-0005-0000-0000-0000C2820000}"/>
    <cellStyle name="Output 2 3 2 3" xfId="6777" xr:uid="{00000000-0005-0000-0000-0000C3820000}"/>
    <cellStyle name="Output 2 3 2 3 2" xfId="13341" xr:uid="{00000000-0005-0000-0000-0000C4820000}"/>
    <cellStyle name="Output 2 3 2 3 2 2" xfId="26076" xr:uid="{00000000-0005-0000-0000-0000C5820000}"/>
    <cellStyle name="Output 2 3 2 3 3" xfId="21508" xr:uid="{00000000-0005-0000-0000-0000C6820000}"/>
    <cellStyle name="Output 2 3 2 4" xfId="11478" xr:uid="{00000000-0005-0000-0000-0000C7820000}"/>
    <cellStyle name="Output 2 3 2 4 2" xfId="24233" xr:uid="{00000000-0005-0000-0000-0000C8820000}"/>
    <cellStyle name="Output 2 3 2 5" xfId="20643" xr:uid="{00000000-0005-0000-0000-0000C9820000}"/>
    <cellStyle name="Output 2 3 2 5 2" xfId="30321" xr:uid="{00000000-0005-0000-0000-0000CA820000}"/>
    <cellStyle name="Output 2 3 2 6" xfId="22778" xr:uid="{00000000-0005-0000-0000-0000CB820000}"/>
    <cellStyle name="Output 2 3 2 7" xfId="32092" xr:uid="{00000000-0005-0000-0000-0000CC820000}"/>
    <cellStyle name="Output 2 3 2 8" xfId="33932" xr:uid="{00000000-0005-0000-0000-0000CD820000}"/>
    <cellStyle name="Output 2 3 2 9" xfId="30633" xr:uid="{00000000-0005-0000-0000-0000CE820000}"/>
    <cellStyle name="Output 2 3 3" xfId="6572" xr:uid="{00000000-0005-0000-0000-0000CF820000}"/>
    <cellStyle name="Output 2 3 3 2" xfId="13162" xr:uid="{00000000-0005-0000-0000-0000D0820000}"/>
    <cellStyle name="Output 2 3 3 2 2" xfId="25907" xr:uid="{00000000-0005-0000-0000-0000D1820000}"/>
    <cellStyle name="Output 2 3 3 3" xfId="20887" xr:uid="{00000000-0005-0000-0000-0000D2820000}"/>
    <cellStyle name="Output 2 3 3 3 2" xfId="30565" xr:uid="{00000000-0005-0000-0000-0000D3820000}"/>
    <cellStyle name="Output 2 3 3 4" xfId="21315" xr:uid="{00000000-0005-0000-0000-0000D4820000}"/>
    <cellStyle name="Output 2 3 3 5" xfId="33212" xr:uid="{00000000-0005-0000-0000-0000D5820000}"/>
    <cellStyle name="Output 2 3 3 6" xfId="34210" xr:uid="{00000000-0005-0000-0000-0000D6820000}"/>
    <cellStyle name="Output 2 3 3 7" xfId="30892" xr:uid="{00000000-0005-0000-0000-0000D7820000}"/>
    <cellStyle name="Output 2 3 4" xfId="7218" xr:uid="{00000000-0005-0000-0000-0000D8820000}"/>
    <cellStyle name="Output 2 3 4 2" xfId="13751" xr:uid="{00000000-0005-0000-0000-0000D9820000}"/>
    <cellStyle name="Output 2 3 4 2 2" xfId="26482" xr:uid="{00000000-0005-0000-0000-0000DA820000}"/>
    <cellStyle name="Output 2 3 4 3" xfId="21946" xr:uid="{00000000-0005-0000-0000-0000DB820000}"/>
    <cellStyle name="Output 2 3 5" xfId="11567" xr:uid="{00000000-0005-0000-0000-0000DC820000}"/>
    <cellStyle name="Output 2 3 5 2" xfId="16832" xr:uid="{00000000-0005-0000-0000-0000DD820000}"/>
    <cellStyle name="Output 2 3 5 2 2" xfId="29366" xr:uid="{00000000-0005-0000-0000-0000DE820000}"/>
    <cellStyle name="Output 2 3 5 3" xfId="24319" xr:uid="{00000000-0005-0000-0000-0000DF820000}"/>
    <cellStyle name="Output 2 3 6" xfId="6502" xr:uid="{00000000-0005-0000-0000-0000E0820000}"/>
    <cellStyle name="Output 2 3 6 2" xfId="21246" xr:uid="{00000000-0005-0000-0000-0000E1820000}"/>
    <cellStyle name="Output 2 3 7" xfId="18713" xr:uid="{00000000-0005-0000-0000-0000E2820000}"/>
    <cellStyle name="Output 2 3 7 2" xfId="30115" xr:uid="{00000000-0005-0000-0000-0000E3820000}"/>
    <cellStyle name="Output 2 3 8" xfId="20979" xr:uid="{00000000-0005-0000-0000-0000E4820000}"/>
    <cellStyle name="Output 2 3 9" xfId="30918" xr:uid="{00000000-0005-0000-0000-0000E5820000}"/>
    <cellStyle name="Output 2 4" xfId="8719" xr:uid="{00000000-0005-0000-0000-0000E6820000}"/>
    <cellStyle name="Output 2 4 2" xfId="11633" xr:uid="{00000000-0005-0000-0000-0000E7820000}"/>
    <cellStyle name="Output 2 4 2 2" xfId="16892" xr:uid="{00000000-0005-0000-0000-0000E8820000}"/>
    <cellStyle name="Output 2 4 2 2 2" xfId="20792" xr:uid="{00000000-0005-0000-0000-0000E9820000}"/>
    <cellStyle name="Output 2 4 2 2 2 2" xfId="30470" xr:uid="{00000000-0005-0000-0000-0000EA820000}"/>
    <cellStyle name="Output 2 4 2 2 3" xfId="29426" xr:uid="{00000000-0005-0000-0000-0000EB820000}"/>
    <cellStyle name="Output 2 4 2 2 4" xfId="33070" xr:uid="{00000000-0005-0000-0000-0000EC820000}"/>
    <cellStyle name="Output 2 4 2 2 5" xfId="34113" xr:uid="{00000000-0005-0000-0000-0000ED820000}"/>
    <cellStyle name="Output 2 4 2 2 6" xfId="31571" xr:uid="{00000000-0005-0000-0000-0000EE820000}"/>
    <cellStyle name="Output 2 4 2 3" xfId="20641" xr:uid="{00000000-0005-0000-0000-0000EF820000}"/>
    <cellStyle name="Output 2 4 2 3 2" xfId="30319" xr:uid="{00000000-0005-0000-0000-0000F0820000}"/>
    <cellStyle name="Output 2 4 2 4" xfId="24385" xr:uid="{00000000-0005-0000-0000-0000F1820000}"/>
    <cellStyle name="Output 2 4 2 5" xfId="32090" xr:uid="{00000000-0005-0000-0000-0000F2820000}"/>
    <cellStyle name="Output 2 4 2 6" xfId="33930" xr:uid="{00000000-0005-0000-0000-0000F3820000}"/>
    <cellStyle name="Output 2 4 2 7" xfId="30631" xr:uid="{00000000-0005-0000-0000-0000F4820000}"/>
    <cellStyle name="Output 2 4 3" xfId="11525" xr:uid="{00000000-0005-0000-0000-0000F5820000}"/>
    <cellStyle name="Output 2 4 3 2" xfId="16807" xr:uid="{00000000-0005-0000-0000-0000F6820000}"/>
    <cellStyle name="Output 2 4 3 2 2" xfId="29342" xr:uid="{00000000-0005-0000-0000-0000F7820000}"/>
    <cellStyle name="Output 2 4 3 3" xfId="20885" xr:uid="{00000000-0005-0000-0000-0000F8820000}"/>
    <cellStyle name="Output 2 4 3 3 2" xfId="30563" xr:uid="{00000000-0005-0000-0000-0000F9820000}"/>
    <cellStyle name="Output 2 4 3 4" xfId="24280" xr:uid="{00000000-0005-0000-0000-0000FA820000}"/>
    <cellStyle name="Output 2 4 3 5" xfId="33210" xr:uid="{00000000-0005-0000-0000-0000FB820000}"/>
    <cellStyle name="Output 2 4 3 6" xfId="34208" xr:uid="{00000000-0005-0000-0000-0000FC820000}"/>
    <cellStyle name="Output 2 4 3 7" xfId="30870" xr:uid="{00000000-0005-0000-0000-0000FD820000}"/>
    <cellStyle name="Output 2 4 4" xfId="7596" xr:uid="{00000000-0005-0000-0000-0000FE820000}"/>
    <cellStyle name="Output 2 4 4 2" xfId="22323" xr:uid="{00000000-0005-0000-0000-0000FF820000}"/>
    <cellStyle name="Output 2 4 5" xfId="17495" xr:uid="{00000000-0005-0000-0000-000000830000}"/>
    <cellStyle name="Output 2 4 5 2" xfId="29994" xr:uid="{00000000-0005-0000-0000-000001830000}"/>
    <cellStyle name="Output 2 4 6" xfId="22776" xr:uid="{00000000-0005-0000-0000-000002830000}"/>
    <cellStyle name="Output 2 4 7" xfId="30916" xr:uid="{00000000-0005-0000-0000-000003830000}"/>
    <cellStyle name="Output 2 4 8" xfId="31174" xr:uid="{00000000-0005-0000-0000-000004830000}"/>
    <cellStyle name="Output 2 4 9" xfId="30662" xr:uid="{00000000-0005-0000-0000-000005830000}"/>
    <cellStyle name="Output 2 5" xfId="10010" xr:uid="{00000000-0005-0000-0000-000006830000}"/>
    <cellStyle name="Output 2 5 2" xfId="11846" xr:uid="{00000000-0005-0000-0000-000007830000}"/>
    <cellStyle name="Output 2 5 2 2" xfId="17059" xr:uid="{00000000-0005-0000-0000-000008830000}"/>
    <cellStyle name="Output 2 5 2 2 2" xfId="29590" xr:uid="{00000000-0005-0000-0000-000009830000}"/>
    <cellStyle name="Output 2 5 2 3" xfId="20737" xr:uid="{00000000-0005-0000-0000-00000A830000}"/>
    <cellStyle name="Output 2 5 2 3 2" xfId="30415" xr:uid="{00000000-0005-0000-0000-00000B830000}"/>
    <cellStyle name="Output 2 5 2 4" xfId="24595" xr:uid="{00000000-0005-0000-0000-00000C830000}"/>
    <cellStyle name="Output 2 5 2 5" xfId="32991" xr:uid="{00000000-0005-0000-0000-00000D830000}"/>
    <cellStyle name="Output 2 5 2 6" xfId="34058" xr:uid="{00000000-0005-0000-0000-00000E830000}"/>
    <cellStyle name="Output 2 5 2 7" xfId="31960" xr:uid="{00000000-0005-0000-0000-00000F830000}"/>
    <cellStyle name="Output 2 5 3" xfId="6926" xr:uid="{00000000-0005-0000-0000-000010830000}"/>
    <cellStyle name="Output 2 5 3 2" xfId="13465" xr:uid="{00000000-0005-0000-0000-000011830000}"/>
    <cellStyle name="Output 2 5 3 2 2" xfId="26197" xr:uid="{00000000-0005-0000-0000-000012830000}"/>
    <cellStyle name="Output 2 5 3 3" xfId="21654" xr:uid="{00000000-0005-0000-0000-000013830000}"/>
    <cellStyle name="Output 2 5 4" xfId="7383" xr:uid="{00000000-0005-0000-0000-000014830000}"/>
    <cellStyle name="Output 2 5 4 2" xfId="22110" xr:uid="{00000000-0005-0000-0000-000015830000}"/>
    <cellStyle name="Output 2 5 5" xfId="20587" xr:uid="{00000000-0005-0000-0000-000016830000}"/>
    <cellStyle name="Output 2 5 5 2" xfId="30265" xr:uid="{00000000-0005-0000-0000-000017830000}"/>
    <cellStyle name="Output 2 5 6" xfId="23591" xr:uid="{00000000-0005-0000-0000-000018830000}"/>
    <cellStyle name="Output 2 5 7" xfId="31996" xr:uid="{00000000-0005-0000-0000-000019830000}"/>
    <cellStyle name="Output 2 5 8" xfId="33870" xr:uid="{00000000-0005-0000-0000-00001A830000}"/>
    <cellStyle name="Output 2 5 9" xfId="30672" xr:uid="{00000000-0005-0000-0000-00001B830000}"/>
    <cellStyle name="Output 2 6" xfId="11215" xr:uid="{00000000-0005-0000-0000-00001C830000}"/>
    <cellStyle name="Output 2 6 10" xfId="34256" xr:uid="{00000000-0005-0000-0000-00001D830000}"/>
    <cellStyle name="Output 2 6 2" xfId="11959" xr:uid="{00000000-0005-0000-0000-00001E830000}"/>
    <cellStyle name="Output 2 6 2 2" xfId="17123" xr:uid="{00000000-0005-0000-0000-00001F830000}"/>
    <cellStyle name="Output 2 6 2 2 2" xfId="29654" xr:uid="{00000000-0005-0000-0000-000020830000}"/>
    <cellStyle name="Output 2 6 2 3" xfId="19815" xr:uid="{00000000-0005-0000-0000-000021830000}"/>
    <cellStyle name="Output 2 6 2 3 2" xfId="30148" xr:uid="{00000000-0005-0000-0000-000022830000}"/>
    <cellStyle name="Output 2 6 2 4" xfId="20686" xr:uid="{00000000-0005-0000-0000-000023830000}"/>
    <cellStyle name="Output 2 6 2 4 2" xfId="30364" xr:uid="{00000000-0005-0000-0000-000024830000}"/>
    <cellStyle name="Output 2 6 2 5" xfId="24708" xr:uid="{00000000-0005-0000-0000-000025830000}"/>
    <cellStyle name="Output 2 6 2 6" xfId="32929" xr:uid="{00000000-0005-0000-0000-000026830000}"/>
    <cellStyle name="Output 2 6 2 7" xfId="34007" xr:uid="{00000000-0005-0000-0000-000027830000}"/>
    <cellStyle name="Output 2 6 2 8" xfId="30651" xr:uid="{00000000-0005-0000-0000-000028830000}"/>
    <cellStyle name="Output 2 6 3" xfId="11983" xr:uid="{00000000-0005-0000-0000-000029830000}"/>
    <cellStyle name="Output 2 6 3 2" xfId="17135" xr:uid="{00000000-0005-0000-0000-00002A830000}"/>
    <cellStyle name="Output 2 6 3 2 2" xfId="29666" xr:uid="{00000000-0005-0000-0000-00002B830000}"/>
    <cellStyle name="Output 2 6 3 3" xfId="24732" xr:uid="{00000000-0005-0000-0000-00002C830000}"/>
    <cellStyle name="Output 2 6 4" xfId="12003" xr:uid="{00000000-0005-0000-0000-00002D830000}"/>
    <cellStyle name="Output 2 6 4 2" xfId="24751" xr:uid="{00000000-0005-0000-0000-00002E830000}"/>
    <cellStyle name="Output 2 6 5" xfId="18521" xr:uid="{00000000-0005-0000-0000-00002F830000}"/>
    <cellStyle name="Output 2 6 5 2" xfId="30074" xr:uid="{00000000-0005-0000-0000-000030830000}"/>
    <cellStyle name="Output 2 6 6" xfId="20535" xr:uid="{00000000-0005-0000-0000-000031830000}"/>
    <cellStyle name="Output 2 6 6 2" xfId="30215" xr:uid="{00000000-0005-0000-0000-000032830000}"/>
    <cellStyle name="Output 2 6 7" xfId="24033" xr:uid="{00000000-0005-0000-0000-000033830000}"/>
    <cellStyle name="Output 2 6 8" xfId="31881" xr:uid="{00000000-0005-0000-0000-000034830000}"/>
    <cellStyle name="Output 2 6 9" xfId="33789" xr:uid="{00000000-0005-0000-0000-000035830000}"/>
    <cellStyle name="Output 2 7" xfId="6570" xr:uid="{00000000-0005-0000-0000-000036830000}"/>
    <cellStyle name="Output 2 7 2" xfId="13160" xr:uid="{00000000-0005-0000-0000-000037830000}"/>
    <cellStyle name="Output 2 7 2 2" xfId="25905" xr:uid="{00000000-0005-0000-0000-000038830000}"/>
    <cellStyle name="Output 2 7 3" xfId="19937" xr:uid="{00000000-0005-0000-0000-000039830000}"/>
    <cellStyle name="Output 2 7 3 2" xfId="30206" xr:uid="{00000000-0005-0000-0000-00003A830000}"/>
    <cellStyle name="Output 2 7 4" xfId="20831" xr:uid="{00000000-0005-0000-0000-00003B830000}"/>
    <cellStyle name="Output 2 7 4 2" xfId="30509" xr:uid="{00000000-0005-0000-0000-00003C830000}"/>
    <cellStyle name="Output 2 7 5" xfId="21313" xr:uid="{00000000-0005-0000-0000-00003D830000}"/>
    <cellStyle name="Output 2 7 6" xfId="33128" xr:uid="{00000000-0005-0000-0000-00003E830000}"/>
    <cellStyle name="Output 2 7 7" xfId="34153" xr:uid="{00000000-0005-0000-0000-00003F830000}"/>
    <cellStyle name="Output 2 7 8" xfId="31619" xr:uid="{00000000-0005-0000-0000-000040830000}"/>
    <cellStyle name="Output 2 8" xfId="7220" xr:uid="{00000000-0005-0000-0000-000041830000}"/>
    <cellStyle name="Output 2 8 2" xfId="13753" xr:uid="{00000000-0005-0000-0000-000042830000}"/>
    <cellStyle name="Output 2 8 2 2" xfId="26484" xr:uid="{00000000-0005-0000-0000-000043830000}"/>
    <cellStyle name="Output 2 8 3" xfId="21948" xr:uid="{00000000-0005-0000-0000-000044830000}"/>
    <cellStyle name="Output 2 9" xfId="11897" xr:uid="{00000000-0005-0000-0000-000045830000}"/>
    <cellStyle name="Output 2 9 2" xfId="17087" xr:uid="{00000000-0005-0000-0000-000046830000}"/>
    <cellStyle name="Output 2 9 2 2" xfId="29618" xr:uid="{00000000-0005-0000-0000-000047830000}"/>
    <cellStyle name="Output 2 9 3" xfId="24646" xr:uid="{00000000-0005-0000-0000-000048830000}"/>
    <cellStyle name="Output 3" xfId="1061" xr:uid="{00000000-0005-0000-0000-000049830000}"/>
    <cellStyle name="Output 3 10" xfId="18310" xr:uid="{00000000-0005-0000-0000-00004A830000}"/>
    <cellStyle name="Output 3 10 2" xfId="30065" xr:uid="{00000000-0005-0000-0000-00004B830000}"/>
    <cellStyle name="Output 3 11" xfId="20980" xr:uid="{00000000-0005-0000-0000-00004C830000}"/>
    <cellStyle name="Output 3 12" xfId="30702" xr:uid="{00000000-0005-0000-0000-00004D830000}"/>
    <cellStyle name="Output 3 13" xfId="32062" xr:uid="{00000000-0005-0000-0000-00004E830000}"/>
    <cellStyle name="Output 3 14" xfId="34001" xr:uid="{00000000-0005-0000-0000-00004F830000}"/>
    <cellStyle name="Output 3 15" xfId="37230" xr:uid="{00000000-0005-0000-0000-000050830000}"/>
    <cellStyle name="Output 3 16" xfId="3062" xr:uid="{00000000-0005-0000-0000-000051830000}"/>
    <cellStyle name="Output 3 2" xfId="3063" xr:uid="{00000000-0005-0000-0000-000052830000}"/>
    <cellStyle name="Output 3 2 10" xfId="30830" xr:uid="{00000000-0005-0000-0000-000053830000}"/>
    <cellStyle name="Output 3 2 11" xfId="30760" xr:uid="{00000000-0005-0000-0000-000054830000}"/>
    <cellStyle name="Output 3 2 2" xfId="8723" xr:uid="{00000000-0005-0000-0000-000055830000}"/>
    <cellStyle name="Output 3 2 2 2" xfId="11637" xr:uid="{00000000-0005-0000-0000-000056830000}"/>
    <cellStyle name="Output 3 2 2 2 2" xfId="16896" xr:uid="{00000000-0005-0000-0000-000057830000}"/>
    <cellStyle name="Output 3 2 2 2 2 2" xfId="29430" xr:uid="{00000000-0005-0000-0000-000058830000}"/>
    <cellStyle name="Output 3 2 2 2 3" xfId="20796" xr:uid="{00000000-0005-0000-0000-000059830000}"/>
    <cellStyle name="Output 3 2 2 2 3 2" xfId="30474" xr:uid="{00000000-0005-0000-0000-00005A830000}"/>
    <cellStyle name="Output 3 2 2 2 4" xfId="24389" xr:uid="{00000000-0005-0000-0000-00005B830000}"/>
    <cellStyle name="Output 3 2 2 2 5" xfId="33074" xr:uid="{00000000-0005-0000-0000-00005C830000}"/>
    <cellStyle name="Output 3 2 2 2 6" xfId="34117" xr:uid="{00000000-0005-0000-0000-00005D830000}"/>
    <cellStyle name="Output 3 2 2 2 7" xfId="31573" xr:uid="{00000000-0005-0000-0000-00005E830000}"/>
    <cellStyle name="Output 3 2 2 3" xfId="11792" xr:uid="{00000000-0005-0000-0000-00005F830000}"/>
    <cellStyle name="Output 3 2 2 3 2" xfId="17024" xr:uid="{00000000-0005-0000-0000-000060830000}"/>
    <cellStyle name="Output 3 2 2 3 2 2" xfId="29557" xr:uid="{00000000-0005-0000-0000-000061830000}"/>
    <cellStyle name="Output 3 2 2 3 3" xfId="24543" xr:uid="{00000000-0005-0000-0000-000062830000}"/>
    <cellStyle name="Output 3 2 2 4" xfId="7085" xr:uid="{00000000-0005-0000-0000-000063830000}"/>
    <cellStyle name="Output 3 2 2 4 2" xfId="21812" xr:uid="{00000000-0005-0000-0000-000064830000}"/>
    <cellStyle name="Output 3 2 2 5" xfId="20645" xr:uid="{00000000-0005-0000-0000-000065830000}"/>
    <cellStyle name="Output 3 2 2 5 2" xfId="30323" xr:uid="{00000000-0005-0000-0000-000066830000}"/>
    <cellStyle name="Output 3 2 2 6" xfId="22780" xr:uid="{00000000-0005-0000-0000-000067830000}"/>
    <cellStyle name="Output 3 2 2 7" xfId="32094" xr:uid="{00000000-0005-0000-0000-000068830000}"/>
    <cellStyle name="Output 3 2 2 8" xfId="33934" xr:uid="{00000000-0005-0000-0000-000069830000}"/>
    <cellStyle name="Output 3 2 2 9" xfId="31111" xr:uid="{00000000-0005-0000-0000-00006A830000}"/>
    <cellStyle name="Output 3 2 3" xfId="6574" xr:uid="{00000000-0005-0000-0000-00006B830000}"/>
    <cellStyle name="Output 3 2 3 2" xfId="13164" xr:uid="{00000000-0005-0000-0000-00006C830000}"/>
    <cellStyle name="Output 3 2 3 2 2" xfId="25909" xr:uid="{00000000-0005-0000-0000-00006D830000}"/>
    <cellStyle name="Output 3 2 3 3" xfId="20889" xr:uid="{00000000-0005-0000-0000-00006E830000}"/>
    <cellStyle name="Output 3 2 3 3 2" xfId="30567" xr:uid="{00000000-0005-0000-0000-00006F830000}"/>
    <cellStyle name="Output 3 2 3 4" xfId="21317" xr:uid="{00000000-0005-0000-0000-000070830000}"/>
    <cellStyle name="Output 3 2 3 5" xfId="33214" xr:uid="{00000000-0005-0000-0000-000071830000}"/>
    <cellStyle name="Output 3 2 3 6" xfId="34212" xr:uid="{00000000-0005-0000-0000-000072830000}"/>
    <cellStyle name="Output 3 2 3 7" xfId="30673" xr:uid="{00000000-0005-0000-0000-000073830000}"/>
    <cellStyle name="Output 3 2 4" xfId="7216" xr:uid="{00000000-0005-0000-0000-000074830000}"/>
    <cellStyle name="Output 3 2 4 2" xfId="13749" xr:uid="{00000000-0005-0000-0000-000075830000}"/>
    <cellStyle name="Output 3 2 4 2 2" xfId="26480" xr:uid="{00000000-0005-0000-0000-000076830000}"/>
    <cellStyle name="Output 3 2 4 3" xfId="21944" xr:uid="{00000000-0005-0000-0000-000077830000}"/>
    <cellStyle name="Output 3 2 5" xfId="11718" xr:uid="{00000000-0005-0000-0000-000078830000}"/>
    <cellStyle name="Output 3 2 5 2" xfId="16957" xr:uid="{00000000-0005-0000-0000-000079830000}"/>
    <cellStyle name="Output 3 2 5 2 2" xfId="29490" xr:uid="{00000000-0005-0000-0000-00007A830000}"/>
    <cellStyle name="Output 3 2 5 3" xfId="24468" xr:uid="{00000000-0005-0000-0000-00007B830000}"/>
    <cellStyle name="Output 3 2 6" xfId="7343" xr:uid="{00000000-0005-0000-0000-00007C830000}"/>
    <cellStyle name="Output 3 2 6 2" xfId="22071" xr:uid="{00000000-0005-0000-0000-00007D830000}"/>
    <cellStyle name="Output 3 2 7" xfId="17493" xr:uid="{00000000-0005-0000-0000-00007E830000}"/>
    <cellStyle name="Output 3 2 7 2" xfId="29992" xr:uid="{00000000-0005-0000-0000-00007F830000}"/>
    <cellStyle name="Output 3 2 8" xfId="20981" xr:uid="{00000000-0005-0000-0000-000080830000}"/>
    <cellStyle name="Output 3 2 9" xfId="30920" xr:uid="{00000000-0005-0000-0000-000081830000}"/>
    <cellStyle name="Output 3 3" xfId="8722" xr:uid="{00000000-0005-0000-0000-000082830000}"/>
    <cellStyle name="Output 3 3 2" xfId="11636" xr:uid="{00000000-0005-0000-0000-000083830000}"/>
    <cellStyle name="Output 3 3 2 2" xfId="16895" xr:uid="{00000000-0005-0000-0000-000084830000}"/>
    <cellStyle name="Output 3 3 2 2 2" xfId="20795" xr:uid="{00000000-0005-0000-0000-000085830000}"/>
    <cellStyle name="Output 3 3 2 2 2 2" xfId="30473" xr:uid="{00000000-0005-0000-0000-000086830000}"/>
    <cellStyle name="Output 3 3 2 2 3" xfId="29429" xr:uid="{00000000-0005-0000-0000-000087830000}"/>
    <cellStyle name="Output 3 3 2 2 4" xfId="33073" xr:uid="{00000000-0005-0000-0000-000088830000}"/>
    <cellStyle name="Output 3 3 2 2 5" xfId="34116" xr:uid="{00000000-0005-0000-0000-000089830000}"/>
    <cellStyle name="Output 3 3 2 2 6" xfId="31572" xr:uid="{00000000-0005-0000-0000-00008A830000}"/>
    <cellStyle name="Output 3 3 2 3" xfId="20644" xr:uid="{00000000-0005-0000-0000-00008B830000}"/>
    <cellStyle name="Output 3 3 2 3 2" xfId="30322" xr:uid="{00000000-0005-0000-0000-00008C830000}"/>
    <cellStyle name="Output 3 3 2 4" xfId="24388" xr:uid="{00000000-0005-0000-0000-00008D830000}"/>
    <cellStyle name="Output 3 3 2 5" xfId="32093" xr:uid="{00000000-0005-0000-0000-00008E830000}"/>
    <cellStyle name="Output 3 3 2 6" xfId="33933" xr:uid="{00000000-0005-0000-0000-00008F830000}"/>
    <cellStyle name="Output 3 3 2 7" xfId="31110" xr:uid="{00000000-0005-0000-0000-000090830000}"/>
    <cellStyle name="Output 3 3 3" xfId="6602" xr:uid="{00000000-0005-0000-0000-000091830000}"/>
    <cellStyle name="Output 3 3 3 2" xfId="13191" xr:uid="{00000000-0005-0000-0000-000092830000}"/>
    <cellStyle name="Output 3 3 3 2 2" xfId="25936" xr:uid="{00000000-0005-0000-0000-000093830000}"/>
    <cellStyle name="Output 3 3 3 3" xfId="20888" xr:uid="{00000000-0005-0000-0000-000094830000}"/>
    <cellStyle name="Output 3 3 3 3 2" xfId="30566" xr:uid="{00000000-0005-0000-0000-000095830000}"/>
    <cellStyle name="Output 3 3 3 4" xfId="21345" xr:uid="{00000000-0005-0000-0000-000096830000}"/>
    <cellStyle name="Output 3 3 3 5" xfId="33213" xr:uid="{00000000-0005-0000-0000-000097830000}"/>
    <cellStyle name="Output 3 3 3 6" xfId="34211" xr:uid="{00000000-0005-0000-0000-000098830000}"/>
    <cellStyle name="Output 3 3 3 7" xfId="33966" xr:uid="{00000000-0005-0000-0000-000099830000}"/>
    <cellStyle name="Output 3 3 4" xfId="11795" xr:uid="{00000000-0005-0000-0000-00009A830000}"/>
    <cellStyle name="Output 3 3 4 2" xfId="24546" xr:uid="{00000000-0005-0000-0000-00009B830000}"/>
    <cellStyle name="Output 3 3 5" xfId="17491" xr:uid="{00000000-0005-0000-0000-00009C830000}"/>
    <cellStyle name="Output 3 3 5 2" xfId="29990" xr:uid="{00000000-0005-0000-0000-00009D830000}"/>
    <cellStyle name="Output 3 3 6" xfId="22779" xr:uid="{00000000-0005-0000-0000-00009E830000}"/>
    <cellStyle name="Output 3 3 7" xfId="30919" xr:uid="{00000000-0005-0000-0000-00009F830000}"/>
    <cellStyle name="Output 3 3 8" xfId="31171" xr:uid="{00000000-0005-0000-0000-0000A0830000}"/>
    <cellStyle name="Output 3 3 9" xfId="30663" xr:uid="{00000000-0005-0000-0000-0000A1830000}"/>
    <cellStyle name="Output 3 4" xfId="10011" xr:uid="{00000000-0005-0000-0000-0000A2830000}"/>
    <cellStyle name="Output 3 4 2" xfId="11847" xr:uid="{00000000-0005-0000-0000-0000A3830000}"/>
    <cellStyle name="Output 3 4 2 2" xfId="17060" xr:uid="{00000000-0005-0000-0000-0000A4830000}"/>
    <cellStyle name="Output 3 4 2 2 2" xfId="29591" xr:uid="{00000000-0005-0000-0000-0000A5830000}"/>
    <cellStyle name="Output 3 4 2 3" xfId="20738" xr:uid="{00000000-0005-0000-0000-0000A6830000}"/>
    <cellStyle name="Output 3 4 2 3 2" xfId="30416" xr:uid="{00000000-0005-0000-0000-0000A7830000}"/>
    <cellStyle name="Output 3 4 2 4" xfId="24596" xr:uid="{00000000-0005-0000-0000-0000A8830000}"/>
    <cellStyle name="Output 3 4 2 5" xfId="32992" xr:uid="{00000000-0005-0000-0000-0000A9830000}"/>
    <cellStyle name="Output 3 4 2 6" xfId="34059" xr:uid="{00000000-0005-0000-0000-0000AA830000}"/>
    <cellStyle name="Output 3 4 2 7" xfId="31676" xr:uid="{00000000-0005-0000-0000-0000AB830000}"/>
    <cellStyle name="Output 3 4 3" xfId="6927" xr:uid="{00000000-0005-0000-0000-0000AC830000}"/>
    <cellStyle name="Output 3 4 3 2" xfId="13466" xr:uid="{00000000-0005-0000-0000-0000AD830000}"/>
    <cellStyle name="Output 3 4 3 2 2" xfId="26198" xr:uid="{00000000-0005-0000-0000-0000AE830000}"/>
    <cellStyle name="Output 3 4 3 3" xfId="21655" xr:uid="{00000000-0005-0000-0000-0000AF830000}"/>
    <cellStyle name="Output 3 4 4" xfId="6903" xr:uid="{00000000-0005-0000-0000-0000B0830000}"/>
    <cellStyle name="Output 3 4 4 2" xfId="21634" xr:uid="{00000000-0005-0000-0000-0000B1830000}"/>
    <cellStyle name="Output 3 4 5" xfId="20588" xr:uid="{00000000-0005-0000-0000-0000B2830000}"/>
    <cellStyle name="Output 3 4 5 2" xfId="30266" xr:uid="{00000000-0005-0000-0000-0000B3830000}"/>
    <cellStyle name="Output 3 4 6" xfId="23592" xr:uid="{00000000-0005-0000-0000-0000B4830000}"/>
    <cellStyle name="Output 3 4 7" xfId="31997" xr:uid="{00000000-0005-0000-0000-0000B5830000}"/>
    <cellStyle name="Output 3 4 8" xfId="33871" xr:uid="{00000000-0005-0000-0000-0000B6830000}"/>
    <cellStyle name="Output 3 4 9" xfId="34247" xr:uid="{00000000-0005-0000-0000-0000B7830000}"/>
    <cellStyle name="Output 3 5" xfId="10946" xr:uid="{00000000-0005-0000-0000-0000B8830000}"/>
    <cellStyle name="Output 3 5 2" xfId="11930" xr:uid="{00000000-0005-0000-0000-0000B9830000}"/>
    <cellStyle name="Output 3 5 2 2" xfId="17106" xr:uid="{00000000-0005-0000-0000-0000BA830000}"/>
    <cellStyle name="Output 3 5 2 2 2" xfId="29637" xr:uid="{00000000-0005-0000-0000-0000BB830000}"/>
    <cellStyle name="Output 3 5 2 3" xfId="24679" xr:uid="{00000000-0005-0000-0000-0000BC830000}"/>
    <cellStyle name="Output 3 5 3" xfId="7603" xr:uid="{00000000-0005-0000-0000-0000BD830000}"/>
    <cellStyle name="Output 3 5 3 2" xfId="14111" xr:uid="{00000000-0005-0000-0000-0000BE830000}"/>
    <cellStyle name="Output 3 5 3 2 2" xfId="26841" xr:uid="{00000000-0005-0000-0000-0000BF830000}"/>
    <cellStyle name="Output 3 5 3 3" xfId="22330" xr:uid="{00000000-0005-0000-0000-0000C0830000}"/>
    <cellStyle name="Output 3 5 4" xfId="11851" xr:uid="{00000000-0005-0000-0000-0000C1830000}"/>
    <cellStyle name="Output 3 5 4 2" xfId="24600" xr:uid="{00000000-0005-0000-0000-0000C2830000}"/>
    <cellStyle name="Output 3 5 5" xfId="20832" xr:uid="{00000000-0005-0000-0000-0000C3830000}"/>
    <cellStyle name="Output 3 5 5 2" xfId="30510" xr:uid="{00000000-0005-0000-0000-0000C4830000}"/>
    <cellStyle name="Output 3 5 6" xfId="23874" xr:uid="{00000000-0005-0000-0000-0000C5830000}"/>
    <cellStyle name="Output 3 5 7" xfId="33129" xr:uid="{00000000-0005-0000-0000-0000C6830000}"/>
    <cellStyle name="Output 3 5 8" xfId="34154" xr:uid="{00000000-0005-0000-0000-0000C7830000}"/>
    <cellStyle name="Output 3 5 9" xfId="31617" xr:uid="{00000000-0005-0000-0000-0000C8830000}"/>
    <cellStyle name="Output 3 6" xfId="6573" xr:uid="{00000000-0005-0000-0000-0000C9830000}"/>
    <cellStyle name="Output 3 6 2" xfId="13163" xr:uid="{00000000-0005-0000-0000-0000CA830000}"/>
    <cellStyle name="Output 3 6 2 2" xfId="25908" xr:uid="{00000000-0005-0000-0000-0000CB830000}"/>
    <cellStyle name="Output 3 6 3" xfId="21316" xr:uid="{00000000-0005-0000-0000-0000CC830000}"/>
    <cellStyle name="Output 3 7" xfId="7217" xr:uid="{00000000-0005-0000-0000-0000CD830000}"/>
    <cellStyle name="Output 3 7 2" xfId="13750" xr:uid="{00000000-0005-0000-0000-0000CE830000}"/>
    <cellStyle name="Output 3 7 2 2" xfId="26481" xr:uid="{00000000-0005-0000-0000-0000CF830000}"/>
    <cellStyle name="Output 3 7 3" xfId="21945" xr:uid="{00000000-0005-0000-0000-0000D0830000}"/>
    <cellStyle name="Output 3 8" xfId="11406" xr:uid="{00000000-0005-0000-0000-0000D1830000}"/>
    <cellStyle name="Output 3 8 2" xfId="16709" xr:uid="{00000000-0005-0000-0000-0000D2830000}"/>
    <cellStyle name="Output 3 8 2 2" xfId="29244" xr:uid="{00000000-0005-0000-0000-0000D3830000}"/>
    <cellStyle name="Output 3 8 3" xfId="24161" xr:uid="{00000000-0005-0000-0000-0000D4830000}"/>
    <cellStyle name="Output 3 9" xfId="6751" xr:uid="{00000000-0005-0000-0000-0000D5830000}"/>
    <cellStyle name="Output 3 9 2" xfId="21484" xr:uid="{00000000-0005-0000-0000-0000D6830000}"/>
    <cellStyle name="Output 4" xfId="1062" xr:uid="{00000000-0005-0000-0000-0000D7830000}"/>
    <cellStyle name="Output 4 10" xfId="18309" xr:uid="{00000000-0005-0000-0000-0000D8830000}"/>
    <cellStyle name="Output 4 10 2" xfId="30064" xr:uid="{00000000-0005-0000-0000-0000D9830000}"/>
    <cellStyle name="Output 4 11" xfId="20982" xr:uid="{00000000-0005-0000-0000-0000DA830000}"/>
    <cellStyle name="Output 4 12" xfId="30703" xr:uid="{00000000-0005-0000-0000-0000DB830000}"/>
    <cellStyle name="Output 4 13" xfId="30874" xr:uid="{00000000-0005-0000-0000-0000DC830000}"/>
    <cellStyle name="Output 4 14" xfId="30964" xr:uid="{00000000-0005-0000-0000-0000DD830000}"/>
    <cellStyle name="Output 4 15" xfId="37231" xr:uid="{00000000-0005-0000-0000-0000DE830000}"/>
    <cellStyle name="Output 4 16" xfId="3064" xr:uid="{00000000-0005-0000-0000-0000DF830000}"/>
    <cellStyle name="Output 4 2" xfId="3065" xr:uid="{00000000-0005-0000-0000-0000E0830000}"/>
    <cellStyle name="Output 4 2 10" xfId="30828" xr:uid="{00000000-0005-0000-0000-0000E1830000}"/>
    <cellStyle name="Output 4 2 11" xfId="30664" xr:uid="{00000000-0005-0000-0000-0000E2830000}"/>
    <cellStyle name="Output 4 2 2" xfId="8725" xr:uid="{00000000-0005-0000-0000-0000E3830000}"/>
    <cellStyle name="Output 4 2 2 2" xfId="11639" xr:uid="{00000000-0005-0000-0000-0000E4830000}"/>
    <cellStyle name="Output 4 2 2 2 2" xfId="16898" xr:uid="{00000000-0005-0000-0000-0000E5830000}"/>
    <cellStyle name="Output 4 2 2 2 2 2" xfId="29432" xr:uid="{00000000-0005-0000-0000-0000E6830000}"/>
    <cellStyle name="Output 4 2 2 2 3" xfId="20798" xr:uid="{00000000-0005-0000-0000-0000E7830000}"/>
    <cellStyle name="Output 4 2 2 2 3 2" xfId="30476" xr:uid="{00000000-0005-0000-0000-0000E8830000}"/>
    <cellStyle name="Output 4 2 2 2 4" xfId="24391" xr:uid="{00000000-0005-0000-0000-0000E9830000}"/>
    <cellStyle name="Output 4 2 2 2 5" xfId="33076" xr:uid="{00000000-0005-0000-0000-0000EA830000}"/>
    <cellStyle name="Output 4 2 2 2 6" xfId="34119" xr:uid="{00000000-0005-0000-0000-0000EB830000}"/>
    <cellStyle name="Output 4 2 2 2 7" xfId="31575" xr:uid="{00000000-0005-0000-0000-0000EC830000}"/>
    <cellStyle name="Output 4 2 2 3" xfId="11910" xr:uid="{00000000-0005-0000-0000-0000ED830000}"/>
    <cellStyle name="Output 4 2 2 3 2" xfId="17095" xr:uid="{00000000-0005-0000-0000-0000EE830000}"/>
    <cellStyle name="Output 4 2 2 3 2 2" xfId="29626" xr:uid="{00000000-0005-0000-0000-0000EF830000}"/>
    <cellStyle name="Output 4 2 2 3 3" xfId="24659" xr:uid="{00000000-0005-0000-0000-0000F0830000}"/>
    <cellStyle name="Output 4 2 2 4" xfId="6449" xr:uid="{00000000-0005-0000-0000-0000F1830000}"/>
    <cellStyle name="Output 4 2 2 4 2" xfId="21198" xr:uid="{00000000-0005-0000-0000-0000F2830000}"/>
    <cellStyle name="Output 4 2 2 5" xfId="20647" xr:uid="{00000000-0005-0000-0000-0000F3830000}"/>
    <cellStyle name="Output 4 2 2 5 2" xfId="30325" xr:uid="{00000000-0005-0000-0000-0000F4830000}"/>
    <cellStyle name="Output 4 2 2 6" xfId="22782" xr:uid="{00000000-0005-0000-0000-0000F5830000}"/>
    <cellStyle name="Output 4 2 2 7" xfId="32096" xr:uid="{00000000-0005-0000-0000-0000F6830000}"/>
    <cellStyle name="Output 4 2 2 8" xfId="33936" xr:uid="{00000000-0005-0000-0000-0000F7830000}"/>
    <cellStyle name="Output 4 2 2 9" xfId="31113" xr:uid="{00000000-0005-0000-0000-0000F8830000}"/>
    <cellStyle name="Output 4 2 3" xfId="6576" xr:uid="{00000000-0005-0000-0000-0000F9830000}"/>
    <cellStyle name="Output 4 2 3 2" xfId="13166" xr:uid="{00000000-0005-0000-0000-0000FA830000}"/>
    <cellStyle name="Output 4 2 3 2 2" xfId="25911" xr:uid="{00000000-0005-0000-0000-0000FB830000}"/>
    <cellStyle name="Output 4 2 3 3" xfId="20891" xr:uid="{00000000-0005-0000-0000-0000FC830000}"/>
    <cellStyle name="Output 4 2 3 3 2" xfId="30569" xr:uid="{00000000-0005-0000-0000-0000FD830000}"/>
    <cellStyle name="Output 4 2 3 4" xfId="21319" xr:uid="{00000000-0005-0000-0000-0000FE830000}"/>
    <cellStyle name="Output 4 2 3 5" xfId="33216" xr:uid="{00000000-0005-0000-0000-0000FF830000}"/>
    <cellStyle name="Output 4 2 3 6" xfId="34214" xr:uid="{00000000-0005-0000-0000-000000840000}"/>
    <cellStyle name="Output 4 2 3 7" xfId="31652" xr:uid="{00000000-0005-0000-0000-000001840000}"/>
    <cellStyle name="Output 4 2 4" xfId="7214" xr:uid="{00000000-0005-0000-0000-000002840000}"/>
    <cellStyle name="Output 4 2 4 2" xfId="13747" xr:uid="{00000000-0005-0000-0000-000003840000}"/>
    <cellStyle name="Output 4 2 4 2 2" xfId="26478" xr:uid="{00000000-0005-0000-0000-000004840000}"/>
    <cellStyle name="Output 4 2 4 3" xfId="21942" xr:uid="{00000000-0005-0000-0000-000005840000}"/>
    <cellStyle name="Output 4 2 5" xfId="11405" xr:uid="{00000000-0005-0000-0000-000006840000}"/>
    <cellStyle name="Output 4 2 5 2" xfId="16708" xr:uid="{00000000-0005-0000-0000-000007840000}"/>
    <cellStyle name="Output 4 2 5 2 2" xfId="29243" xr:uid="{00000000-0005-0000-0000-000008840000}"/>
    <cellStyle name="Output 4 2 5 3" xfId="24160" xr:uid="{00000000-0005-0000-0000-000009840000}"/>
    <cellStyle name="Output 4 2 6" xfId="7552" xr:uid="{00000000-0005-0000-0000-00000A840000}"/>
    <cellStyle name="Output 4 2 6 2" xfId="22279" xr:uid="{00000000-0005-0000-0000-00000B840000}"/>
    <cellStyle name="Output 4 2 7" xfId="17450" xr:uid="{00000000-0005-0000-0000-00000C840000}"/>
    <cellStyle name="Output 4 2 7 2" xfId="29967" xr:uid="{00000000-0005-0000-0000-00000D840000}"/>
    <cellStyle name="Output 4 2 8" xfId="20983" xr:uid="{00000000-0005-0000-0000-00000E840000}"/>
    <cellStyle name="Output 4 2 9" xfId="30922" xr:uid="{00000000-0005-0000-0000-00000F840000}"/>
    <cellStyle name="Output 4 3" xfId="8724" xr:uid="{00000000-0005-0000-0000-000010840000}"/>
    <cellStyle name="Output 4 3 2" xfId="11638" xr:uid="{00000000-0005-0000-0000-000011840000}"/>
    <cellStyle name="Output 4 3 2 2" xfId="16897" xr:uid="{00000000-0005-0000-0000-000012840000}"/>
    <cellStyle name="Output 4 3 2 2 2" xfId="20797" xr:uid="{00000000-0005-0000-0000-000013840000}"/>
    <cellStyle name="Output 4 3 2 2 2 2" xfId="30475" xr:uid="{00000000-0005-0000-0000-000014840000}"/>
    <cellStyle name="Output 4 3 2 2 3" xfId="29431" xr:uid="{00000000-0005-0000-0000-000015840000}"/>
    <cellStyle name="Output 4 3 2 2 4" xfId="33075" xr:uid="{00000000-0005-0000-0000-000016840000}"/>
    <cellStyle name="Output 4 3 2 2 5" xfId="34118" xr:uid="{00000000-0005-0000-0000-000017840000}"/>
    <cellStyle name="Output 4 3 2 2 6" xfId="31702" xr:uid="{00000000-0005-0000-0000-000018840000}"/>
    <cellStyle name="Output 4 3 2 3" xfId="20646" xr:uid="{00000000-0005-0000-0000-000019840000}"/>
    <cellStyle name="Output 4 3 2 3 2" xfId="30324" xr:uid="{00000000-0005-0000-0000-00001A840000}"/>
    <cellStyle name="Output 4 3 2 4" xfId="24390" xr:uid="{00000000-0005-0000-0000-00001B840000}"/>
    <cellStyle name="Output 4 3 2 5" xfId="32095" xr:uid="{00000000-0005-0000-0000-00001C840000}"/>
    <cellStyle name="Output 4 3 2 6" xfId="33935" xr:uid="{00000000-0005-0000-0000-00001D840000}"/>
    <cellStyle name="Output 4 3 2 7" xfId="31112" xr:uid="{00000000-0005-0000-0000-00001E840000}"/>
    <cellStyle name="Output 4 3 3" xfId="11876" xr:uid="{00000000-0005-0000-0000-00001F840000}"/>
    <cellStyle name="Output 4 3 3 2" xfId="17077" xr:uid="{00000000-0005-0000-0000-000020840000}"/>
    <cellStyle name="Output 4 3 3 2 2" xfId="29608" xr:uid="{00000000-0005-0000-0000-000021840000}"/>
    <cellStyle name="Output 4 3 3 3" xfId="20890" xr:uid="{00000000-0005-0000-0000-000022840000}"/>
    <cellStyle name="Output 4 3 3 3 2" xfId="30568" xr:uid="{00000000-0005-0000-0000-000023840000}"/>
    <cellStyle name="Output 4 3 3 4" xfId="24625" xr:uid="{00000000-0005-0000-0000-000024840000}"/>
    <cellStyle name="Output 4 3 3 5" xfId="33215" xr:uid="{00000000-0005-0000-0000-000025840000}"/>
    <cellStyle name="Output 4 3 3 6" xfId="34213" xr:uid="{00000000-0005-0000-0000-000026840000}"/>
    <cellStyle name="Output 4 3 3 7" xfId="33832" xr:uid="{00000000-0005-0000-0000-000027840000}"/>
    <cellStyle name="Output 4 3 4" xfId="11474" xr:uid="{00000000-0005-0000-0000-000028840000}"/>
    <cellStyle name="Output 4 3 4 2" xfId="24229" xr:uid="{00000000-0005-0000-0000-000029840000}"/>
    <cellStyle name="Output 4 3 5" xfId="17492" xr:uid="{00000000-0005-0000-0000-00002A840000}"/>
    <cellStyle name="Output 4 3 5 2" xfId="29991" xr:uid="{00000000-0005-0000-0000-00002B840000}"/>
    <cellStyle name="Output 4 3 6" xfId="22781" xr:uid="{00000000-0005-0000-0000-00002C840000}"/>
    <cellStyle name="Output 4 3 7" xfId="30921" xr:uid="{00000000-0005-0000-0000-00002D840000}"/>
    <cellStyle name="Output 4 3 8" xfId="30829" xr:uid="{00000000-0005-0000-0000-00002E840000}"/>
    <cellStyle name="Output 4 3 9" xfId="30759" xr:uid="{00000000-0005-0000-0000-00002F840000}"/>
    <cellStyle name="Output 4 4" xfId="10012" xr:uid="{00000000-0005-0000-0000-000030840000}"/>
    <cellStyle name="Output 4 4 2" xfId="11848" xr:uid="{00000000-0005-0000-0000-000031840000}"/>
    <cellStyle name="Output 4 4 2 2" xfId="17061" xr:uid="{00000000-0005-0000-0000-000032840000}"/>
    <cellStyle name="Output 4 4 2 2 2" xfId="29592" xr:uid="{00000000-0005-0000-0000-000033840000}"/>
    <cellStyle name="Output 4 4 2 3" xfId="20739" xr:uid="{00000000-0005-0000-0000-000034840000}"/>
    <cellStyle name="Output 4 4 2 3 2" xfId="30417" xr:uid="{00000000-0005-0000-0000-000035840000}"/>
    <cellStyle name="Output 4 4 2 4" xfId="24597" xr:uid="{00000000-0005-0000-0000-000036840000}"/>
    <cellStyle name="Output 4 4 2 5" xfId="32993" xr:uid="{00000000-0005-0000-0000-000037840000}"/>
    <cellStyle name="Output 4 4 2 6" xfId="34060" xr:uid="{00000000-0005-0000-0000-000038840000}"/>
    <cellStyle name="Output 4 4 2 7" xfId="33849" xr:uid="{00000000-0005-0000-0000-000039840000}"/>
    <cellStyle name="Output 4 4 3" xfId="6423" xr:uid="{00000000-0005-0000-0000-00003A840000}"/>
    <cellStyle name="Output 4 4 3 2" xfId="13046" xr:uid="{00000000-0005-0000-0000-00003B840000}"/>
    <cellStyle name="Output 4 4 3 2 2" xfId="25792" xr:uid="{00000000-0005-0000-0000-00003C840000}"/>
    <cellStyle name="Output 4 4 3 3" xfId="21172" xr:uid="{00000000-0005-0000-0000-00003D840000}"/>
    <cellStyle name="Output 4 4 4" xfId="7382" xr:uid="{00000000-0005-0000-0000-00003E840000}"/>
    <cellStyle name="Output 4 4 4 2" xfId="22109" xr:uid="{00000000-0005-0000-0000-00003F840000}"/>
    <cellStyle name="Output 4 4 5" xfId="20589" xr:uid="{00000000-0005-0000-0000-000040840000}"/>
    <cellStyle name="Output 4 4 5 2" xfId="30267" xr:uid="{00000000-0005-0000-0000-000041840000}"/>
    <cellStyle name="Output 4 4 6" xfId="23593" xr:uid="{00000000-0005-0000-0000-000042840000}"/>
    <cellStyle name="Output 4 4 7" xfId="31998" xr:uid="{00000000-0005-0000-0000-000043840000}"/>
    <cellStyle name="Output 4 4 8" xfId="33872" xr:uid="{00000000-0005-0000-0000-000044840000}"/>
    <cellStyle name="Output 4 4 9" xfId="31978" xr:uid="{00000000-0005-0000-0000-000045840000}"/>
    <cellStyle name="Output 4 5" xfId="11216" xr:uid="{00000000-0005-0000-0000-000046840000}"/>
    <cellStyle name="Output 4 5 2" xfId="11960" xr:uid="{00000000-0005-0000-0000-000047840000}"/>
    <cellStyle name="Output 4 5 2 2" xfId="17124" xr:uid="{00000000-0005-0000-0000-000048840000}"/>
    <cellStyle name="Output 4 5 2 2 2" xfId="29655" xr:uid="{00000000-0005-0000-0000-000049840000}"/>
    <cellStyle name="Output 4 5 2 3" xfId="24709" xr:uid="{00000000-0005-0000-0000-00004A840000}"/>
    <cellStyle name="Output 4 5 3" xfId="11984" xr:uid="{00000000-0005-0000-0000-00004B840000}"/>
    <cellStyle name="Output 4 5 3 2" xfId="17136" xr:uid="{00000000-0005-0000-0000-00004C840000}"/>
    <cellStyle name="Output 4 5 3 2 2" xfId="29667" xr:uid="{00000000-0005-0000-0000-00004D840000}"/>
    <cellStyle name="Output 4 5 3 3" xfId="24733" xr:uid="{00000000-0005-0000-0000-00004E840000}"/>
    <cellStyle name="Output 4 5 4" xfId="12004" xr:uid="{00000000-0005-0000-0000-00004F840000}"/>
    <cellStyle name="Output 4 5 4 2" xfId="24752" xr:uid="{00000000-0005-0000-0000-000050840000}"/>
    <cellStyle name="Output 4 5 5" xfId="20833" xr:uid="{00000000-0005-0000-0000-000051840000}"/>
    <cellStyle name="Output 4 5 5 2" xfId="30511" xr:uid="{00000000-0005-0000-0000-000052840000}"/>
    <cellStyle name="Output 4 5 6" xfId="24034" xr:uid="{00000000-0005-0000-0000-000053840000}"/>
    <cellStyle name="Output 4 5 7" xfId="33130" xr:uid="{00000000-0005-0000-0000-000054840000}"/>
    <cellStyle name="Output 4 5 8" xfId="34155" xr:uid="{00000000-0005-0000-0000-000055840000}"/>
    <cellStyle name="Output 4 5 9" xfId="31618" xr:uid="{00000000-0005-0000-0000-000056840000}"/>
    <cellStyle name="Output 4 6" xfId="6575" xr:uid="{00000000-0005-0000-0000-000057840000}"/>
    <cellStyle name="Output 4 6 2" xfId="13165" xr:uid="{00000000-0005-0000-0000-000058840000}"/>
    <cellStyle name="Output 4 6 2 2" xfId="25910" xr:uid="{00000000-0005-0000-0000-000059840000}"/>
    <cellStyle name="Output 4 6 3" xfId="21318" xr:uid="{00000000-0005-0000-0000-00005A840000}"/>
    <cellStyle name="Output 4 7" xfId="7215" xr:uid="{00000000-0005-0000-0000-00005B840000}"/>
    <cellStyle name="Output 4 7 2" xfId="13748" xr:uid="{00000000-0005-0000-0000-00005C840000}"/>
    <cellStyle name="Output 4 7 2 2" xfId="26479" xr:uid="{00000000-0005-0000-0000-00005D840000}"/>
    <cellStyle name="Output 4 7 3" xfId="21943" xr:uid="{00000000-0005-0000-0000-00005E840000}"/>
    <cellStyle name="Output 4 8" xfId="11566" xr:uid="{00000000-0005-0000-0000-00005F840000}"/>
    <cellStyle name="Output 4 8 2" xfId="16831" xr:uid="{00000000-0005-0000-0000-000060840000}"/>
    <cellStyle name="Output 4 8 2 2" xfId="29365" xr:uid="{00000000-0005-0000-0000-000061840000}"/>
    <cellStyle name="Output 4 8 3" xfId="24318" xr:uid="{00000000-0005-0000-0000-000062840000}"/>
    <cellStyle name="Output 4 9" xfId="6689" xr:uid="{00000000-0005-0000-0000-000063840000}"/>
    <cellStyle name="Output 4 9 2" xfId="21427" xr:uid="{00000000-0005-0000-0000-000064840000}"/>
    <cellStyle name="Output 5" xfId="1063" xr:uid="{00000000-0005-0000-0000-000065840000}"/>
    <cellStyle name="Output 5 10" xfId="20984" xr:uid="{00000000-0005-0000-0000-000066840000}"/>
    <cellStyle name="Output 5 11" xfId="30704" xr:uid="{00000000-0005-0000-0000-000067840000}"/>
    <cellStyle name="Output 5 12" xfId="31664" xr:uid="{00000000-0005-0000-0000-000068840000}"/>
    <cellStyle name="Output 5 13" xfId="34000" xr:uid="{00000000-0005-0000-0000-000069840000}"/>
    <cellStyle name="Output 5 14" xfId="37232" xr:uid="{00000000-0005-0000-0000-00006A840000}"/>
    <cellStyle name="Output 5 15" xfId="3066" xr:uid="{00000000-0005-0000-0000-00006B840000}"/>
    <cellStyle name="Output 5 2" xfId="8726" xr:uid="{00000000-0005-0000-0000-00006C840000}"/>
    <cellStyle name="Output 5 2 2" xfId="11640" xr:uid="{00000000-0005-0000-0000-00006D840000}"/>
    <cellStyle name="Output 5 2 2 2" xfId="16899" xr:uid="{00000000-0005-0000-0000-00006E840000}"/>
    <cellStyle name="Output 5 2 2 2 2" xfId="20799" xr:uid="{00000000-0005-0000-0000-00006F840000}"/>
    <cellStyle name="Output 5 2 2 2 2 2" xfId="30477" xr:uid="{00000000-0005-0000-0000-000070840000}"/>
    <cellStyle name="Output 5 2 2 2 3" xfId="29433" xr:uid="{00000000-0005-0000-0000-000071840000}"/>
    <cellStyle name="Output 5 2 2 2 4" xfId="33077" xr:uid="{00000000-0005-0000-0000-000072840000}"/>
    <cellStyle name="Output 5 2 2 2 5" xfId="34120" xr:uid="{00000000-0005-0000-0000-000073840000}"/>
    <cellStyle name="Output 5 2 2 2 6" xfId="31574" xr:uid="{00000000-0005-0000-0000-000074840000}"/>
    <cellStyle name="Output 5 2 2 3" xfId="20648" xr:uid="{00000000-0005-0000-0000-000075840000}"/>
    <cellStyle name="Output 5 2 2 3 2" xfId="30326" xr:uid="{00000000-0005-0000-0000-000076840000}"/>
    <cellStyle name="Output 5 2 2 4" xfId="24392" xr:uid="{00000000-0005-0000-0000-000077840000}"/>
    <cellStyle name="Output 5 2 2 5" xfId="32097" xr:uid="{00000000-0005-0000-0000-000078840000}"/>
    <cellStyle name="Output 5 2 2 6" xfId="33937" xr:uid="{00000000-0005-0000-0000-000079840000}"/>
    <cellStyle name="Output 5 2 2 7" xfId="31114" xr:uid="{00000000-0005-0000-0000-00007A840000}"/>
    <cellStyle name="Output 5 2 3" xfId="11475" xr:uid="{00000000-0005-0000-0000-00007B840000}"/>
    <cellStyle name="Output 5 2 3 2" xfId="16769" xr:uid="{00000000-0005-0000-0000-00007C840000}"/>
    <cellStyle name="Output 5 2 3 2 2" xfId="29304" xr:uid="{00000000-0005-0000-0000-00007D840000}"/>
    <cellStyle name="Output 5 2 3 3" xfId="20892" xr:uid="{00000000-0005-0000-0000-00007E840000}"/>
    <cellStyle name="Output 5 2 3 3 2" xfId="30570" xr:uid="{00000000-0005-0000-0000-00007F840000}"/>
    <cellStyle name="Output 5 2 3 4" xfId="24230" xr:uid="{00000000-0005-0000-0000-000080840000}"/>
    <cellStyle name="Output 5 2 3 5" xfId="33217" xr:uid="{00000000-0005-0000-0000-000081840000}"/>
    <cellStyle name="Output 5 2 3 6" xfId="34215" xr:uid="{00000000-0005-0000-0000-000082840000}"/>
    <cellStyle name="Output 5 2 3 7" xfId="31964" xr:uid="{00000000-0005-0000-0000-000083840000}"/>
    <cellStyle name="Output 5 2 4" xfId="11680" xr:uid="{00000000-0005-0000-0000-000084840000}"/>
    <cellStyle name="Output 5 2 4 2" xfId="24431" xr:uid="{00000000-0005-0000-0000-000085840000}"/>
    <cellStyle name="Output 5 2 5" xfId="17490" xr:uid="{00000000-0005-0000-0000-000086840000}"/>
    <cellStyle name="Output 5 2 5 2" xfId="29989" xr:uid="{00000000-0005-0000-0000-000087840000}"/>
    <cellStyle name="Output 5 2 6" xfId="22783" xr:uid="{00000000-0005-0000-0000-000088840000}"/>
    <cellStyle name="Output 5 2 7" xfId="30923" xr:uid="{00000000-0005-0000-0000-000089840000}"/>
    <cellStyle name="Output 5 2 8" xfId="30827" xr:uid="{00000000-0005-0000-0000-00008A840000}"/>
    <cellStyle name="Output 5 2 9" xfId="30761" xr:uid="{00000000-0005-0000-0000-00008B840000}"/>
    <cellStyle name="Output 5 3" xfId="10013" xr:uid="{00000000-0005-0000-0000-00008C840000}"/>
    <cellStyle name="Output 5 3 2" xfId="11849" xr:uid="{00000000-0005-0000-0000-00008D840000}"/>
    <cellStyle name="Output 5 3 2 2" xfId="17062" xr:uid="{00000000-0005-0000-0000-00008E840000}"/>
    <cellStyle name="Output 5 3 2 2 2" xfId="29593" xr:uid="{00000000-0005-0000-0000-00008F840000}"/>
    <cellStyle name="Output 5 3 2 3" xfId="20740" xr:uid="{00000000-0005-0000-0000-000090840000}"/>
    <cellStyle name="Output 5 3 2 3 2" xfId="30418" xr:uid="{00000000-0005-0000-0000-000091840000}"/>
    <cellStyle name="Output 5 3 2 4" xfId="24598" xr:uid="{00000000-0005-0000-0000-000092840000}"/>
    <cellStyle name="Output 5 3 2 5" xfId="32994" xr:uid="{00000000-0005-0000-0000-000093840000}"/>
    <cellStyle name="Output 5 3 2 6" xfId="34061" xr:uid="{00000000-0005-0000-0000-000094840000}"/>
    <cellStyle name="Output 5 3 2 7" xfId="31540" xr:uid="{00000000-0005-0000-0000-000095840000}"/>
    <cellStyle name="Output 5 3 3" xfId="6523" xr:uid="{00000000-0005-0000-0000-000096840000}"/>
    <cellStyle name="Output 5 3 3 2" xfId="13118" xr:uid="{00000000-0005-0000-0000-000097840000}"/>
    <cellStyle name="Output 5 3 3 2 2" xfId="25863" xr:uid="{00000000-0005-0000-0000-000098840000}"/>
    <cellStyle name="Output 5 3 3 3" xfId="21267" xr:uid="{00000000-0005-0000-0000-000099840000}"/>
    <cellStyle name="Output 5 3 4" xfId="6902" xr:uid="{00000000-0005-0000-0000-00009A840000}"/>
    <cellStyle name="Output 5 3 4 2" xfId="21633" xr:uid="{00000000-0005-0000-0000-00009B840000}"/>
    <cellStyle name="Output 5 3 5" xfId="20590" xr:uid="{00000000-0005-0000-0000-00009C840000}"/>
    <cellStyle name="Output 5 3 5 2" xfId="30268" xr:uid="{00000000-0005-0000-0000-00009D840000}"/>
    <cellStyle name="Output 5 3 6" xfId="23594" xr:uid="{00000000-0005-0000-0000-00009E840000}"/>
    <cellStyle name="Output 5 3 7" xfId="31999" xr:uid="{00000000-0005-0000-0000-00009F840000}"/>
    <cellStyle name="Output 5 3 8" xfId="33873" xr:uid="{00000000-0005-0000-0000-0000A0840000}"/>
    <cellStyle name="Output 5 3 9" xfId="34239" xr:uid="{00000000-0005-0000-0000-0000A1840000}"/>
    <cellStyle name="Output 5 4" xfId="11168" xr:uid="{00000000-0005-0000-0000-0000A2840000}"/>
    <cellStyle name="Output 5 4 2" xfId="11956" xr:uid="{00000000-0005-0000-0000-0000A3840000}"/>
    <cellStyle name="Output 5 4 2 2" xfId="17122" xr:uid="{00000000-0005-0000-0000-0000A4840000}"/>
    <cellStyle name="Output 5 4 2 2 2" xfId="29653" xr:uid="{00000000-0005-0000-0000-0000A5840000}"/>
    <cellStyle name="Output 5 4 2 3" xfId="24705" xr:uid="{00000000-0005-0000-0000-0000A6840000}"/>
    <cellStyle name="Output 5 4 3" xfId="11981" xr:uid="{00000000-0005-0000-0000-0000A7840000}"/>
    <cellStyle name="Output 5 4 3 2" xfId="17134" xr:uid="{00000000-0005-0000-0000-0000A8840000}"/>
    <cellStyle name="Output 5 4 3 2 2" xfId="29665" xr:uid="{00000000-0005-0000-0000-0000A9840000}"/>
    <cellStyle name="Output 5 4 3 3" xfId="24730" xr:uid="{00000000-0005-0000-0000-0000AA840000}"/>
    <cellStyle name="Output 5 4 4" xfId="12002" xr:uid="{00000000-0005-0000-0000-0000AB840000}"/>
    <cellStyle name="Output 5 4 4 2" xfId="24750" xr:uid="{00000000-0005-0000-0000-0000AC840000}"/>
    <cellStyle name="Output 5 4 5" xfId="20834" xr:uid="{00000000-0005-0000-0000-0000AD840000}"/>
    <cellStyle name="Output 5 4 5 2" xfId="30512" xr:uid="{00000000-0005-0000-0000-0000AE840000}"/>
    <cellStyle name="Output 5 4 6" xfId="24009" xr:uid="{00000000-0005-0000-0000-0000AF840000}"/>
    <cellStyle name="Output 5 4 7" xfId="33131" xr:uid="{00000000-0005-0000-0000-0000B0840000}"/>
    <cellStyle name="Output 5 4 8" xfId="34156" xr:uid="{00000000-0005-0000-0000-0000B1840000}"/>
    <cellStyle name="Output 5 4 9" xfId="30888" xr:uid="{00000000-0005-0000-0000-0000B2840000}"/>
    <cellStyle name="Output 5 5" xfId="6577" xr:uid="{00000000-0005-0000-0000-0000B3840000}"/>
    <cellStyle name="Output 5 5 2" xfId="13167" xr:uid="{00000000-0005-0000-0000-0000B4840000}"/>
    <cellStyle name="Output 5 5 2 2" xfId="25912" xr:uid="{00000000-0005-0000-0000-0000B5840000}"/>
    <cellStyle name="Output 5 5 3" xfId="21320" xr:uid="{00000000-0005-0000-0000-0000B6840000}"/>
    <cellStyle name="Output 5 6" xfId="7213" xr:uid="{00000000-0005-0000-0000-0000B7840000}"/>
    <cellStyle name="Output 5 6 2" xfId="13746" xr:uid="{00000000-0005-0000-0000-0000B8840000}"/>
    <cellStyle name="Output 5 6 2 2" xfId="26477" xr:uid="{00000000-0005-0000-0000-0000B9840000}"/>
    <cellStyle name="Output 5 6 3" xfId="21941" xr:uid="{00000000-0005-0000-0000-0000BA840000}"/>
    <cellStyle name="Output 5 7" xfId="11717" xr:uid="{00000000-0005-0000-0000-0000BB840000}"/>
    <cellStyle name="Output 5 7 2" xfId="16956" xr:uid="{00000000-0005-0000-0000-0000BC840000}"/>
    <cellStyle name="Output 5 7 2 2" xfId="29489" xr:uid="{00000000-0005-0000-0000-0000BD840000}"/>
    <cellStyle name="Output 5 7 3" xfId="24467" xr:uid="{00000000-0005-0000-0000-0000BE840000}"/>
    <cellStyle name="Output 5 8" xfId="11520" xr:uid="{00000000-0005-0000-0000-0000BF840000}"/>
    <cellStyle name="Output 5 8 2" xfId="24275" xr:uid="{00000000-0005-0000-0000-0000C0840000}"/>
    <cellStyle name="Output 5 9" xfId="18308" xr:uid="{00000000-0005-0000-0000-0000C1840000}"/>
    <cellStyle name="Output 5 9 2" xfId="30063" xr:uid="{00000000-0005-0000-0000-0000C2840000}"/>
    <cellStyle name="Output 6" xfId="3067" xr:uid="{00000000-0005-0000-0000-0000C3840000}"/>
    <cellStyle name="Output 6 10" xfId="30826" xr:uid="{00000000-0005-0000-0000-0000C4840000}"/>
    <cellStyle name="Output 6 11" xfId="30762" xr:uid="{00000000-0005-0000-0000-0000C5840000}"/>
    <cellStyle name="Output 6 12" xfId="37233" xr:uid="{00000000-0005-0000-0000-0000C6840000}"/>
    <cellStyle name="Output 6 2" xfId="8727" xr:uid="{00000000-0005-0000-0000-0000C7840000}"/>
    <cellStyle name="Output 6 2 2" xfId="11641" xr:uid="{00000000-0005-0000-0000-0000C8840000}"/>
    <cellStyle name="Output 6 2 2 2" xfId="16900" xr:uid="{00000000-0005-0000-0000-0000C9840000}"/>
    <cellStyle name="Output 6 2 2 2 2" xfId="29434" xr:uid="{00000000-0005-0000-0000-0000CA840000}"/>
    <cellStyle name="Output 6 2 2 3" xfId="20800" xr:uid="{00000000-0005-0000-0000-0000CB840000}"/>
    <cellStyle name="Output 6 2 2 3 2" xfId="30478" xr:uid="{00000000-0005-0000-0000-0000CC840000}"/>
    <cellStyle name="Output 6 2 2 4" xfId="24393" xr:uid="{00000000-0005-0000-0000-0000CD840000}"/>
    <cellStyle name="Output 6 2 2 5" xfId="33078" xr:uid="{00000000-0005-0000-0000-0000CE840000}"/>
    <cellStyle name="Output 6 2 2 6" xfId="34121" xr:uid="{00000000-0005-0000-0000-0000CF840000}"/>
    <cellStyle name="Output 6 2 2 7" xfId="31703" xr:uid="{00000000-0005-0000-0000-0000D0840000}"/>
    <cellStyle name="Output 6 2 3" xfId="6778" xr:uid="{00000000-0005-0000-0000-0000D1840000}"/>
    <cellStyle name="Output 6 2 3 2" xfId="13342" xr:uid="{00000000-0005-0000-0000-0000D2840000}"/>
    <cellStyle name="Output 6 2 3 2 2" xfId="26077" xr:uid="{00000000-0005-0000-0000-0000D3840000}"/>
    <cellStyle name="Output 6 2 3 3" xfId="21509" xr:uid="{00000000-0005-0000-0000-0000D4840000}"/>
    <cellStyle name="Output 6 2 4" xfId="11576" xr:uid="{00000000-0005-0000-0000-0000D5840000}"/>
    <cellStyle name="Output 6 2 4 2" xfId="24328" xr:uid="{00000000-0005-0000-0000-0000D6840000}"/>
    <cellStyle name="Output 6 2 5" xfId="20649" xr:uid="{00000000-0005-0000-0000-0000D7840000}"/>
    <cellStyle name="Output 6 2 5 2" xfId="30327" xr:uid="{00000000-0005-0000-0000-0000D8840000}"/>
    <cellStyle name="Output 6 2 6" xfId="22784" xr:uid="{00000000-0005-0000-0000-0000D9840000}"/>
    <cellStyle name="Output 6 2 7" xfId="32098" xr:uid="{00000000-0005-0000-0000-0000DA840000}"/>
    <cellStyle name="Output 6 2 8" xfId="33938" xr:uid="{00000000-0005-0000-0000-0000DB840000}"/>
    <cellStyle name="Output 6 2 9" xfId="31115" xr:uid="{00000000-0005-0000-0000-0000DC840000}"/>
    <cellStyle name="Output 6 3" xfId="6578" xr:uid="{00000000-0005-0000-0000-0000DD840000}"/>
    <cellStyle name="Output 6 3 2" xfId="13168" xr:uid="{00000000-0005-0000-0000-0000DE840000}"/>
    <cellStyle name="Output 6 3 2 2" xfId="25913" xr:uid="{00000000-0005-0000-0000-0000DF840000}"/>
    <cellStyle name="Output 6 3 3" xfId="20893" xr:uid="{00000000-0005-0000-0000-0000E0840000}"/>
    <cellStyle name="Output 6 3 3 2" xfId="30571" xr:uid="{00000000-0005-0000-0000-0000E1840000}"/>
    <cellStyle name="Output 6 3 4" xfId="21321" xr:uid="{00000000-0005-0000-0000-0000E2840000}"/>
    <cellStyle name="Output 6 3 5" xfId="33218" xr:uid="{00000000-0005-0000-0000-0000E3840000}"/>
    <cellStyle name="Output 6 3 6" xfId="34216" xr:uid="{00000000-0005-0000-0000-0000E4840000}"/>
    <cellStyle name="Output 6 3 7" xfId="30893" xr:uid="{00000000-0005-0000-0000-0000E5840000}"/>
    <cellStyle name="Output 6 4" xfId="7211" xr:uid="{00000000-0005-0000-0000-0000E6840000}"/>
    <cellStyle name="Output 6 4 2" xfId="13744" xr:uid="{00000000-0005-0000-0000-0000E7840000}"/>
    <cellStyle name="Output 6 4 2 2" xfId="26475" xr:uid="{00000000-0005-0000-0000-0000E8840000}"/>
    <cellStyle name="Output 6 4 3" xfId="21939" xr:uid="{00000000-0005-0000-0000-0000E9840000}"/>
    <cellStyle name="Output 6 5" xfId="11565" xr:uid="{00000000-0005-0000-0000-0000EA840000}"/>
    <cellStyle name="Output 6 5 2" xfId="16830" xr:uid="{00000000-0005-0000-0000-0000EB840000}"/>
    <cellStyle name="Output 6 5 2 2" xfId="29364" xr:uid="{00000000-0005-0000-0000-0000EC840000}"/>
    <cellStyle name="Output 6 5 3" xfId="24317" xr:uid="{00000000-0005-0000-0000-0000ED840000}"/>
    <cellStyle name="Output 6 6" xfId="11671" xr:uid="{00000000-0005-0000-0000-0000EE840000}"/>
    <cellStyle name="Output 6 6 2" xfId="24422" xr:uid="{00000000-0005-0000-0000-0000EF840000}"/>
    <cellStyle name="Output 6 7" xfId="17489" xr:uid="{00000000-0005-0000-0000-0000F0840000}"/>
    <cellStyle name="Output 6 7 2" xfId="29988" xr:uid="{00000000-0005-0000-0000-0000F1840000}"/>
    <cellStyle name="Output 6 8" xfId="20985" xr:uid="{00000000-0005-0000-0000-0000F2840000}"/>
    <cellStyle name="Output 6 9" xfId="30924" xr:uid="{00000000-0005-0000-0000-0000F3840000}"/>
    <cellStyle name="Output 7" xfId="3068" xr:uid="{00000000-0005-0000-0000-0000F4840000}"/>
    <cellStyle name="Output 7 10" xfId="30684" xr:uid="{00000000-0005-0000-0000-0000F5840000}"/>
    <cellStyle name="Output 7 11" xfId="30665" xr:uid="{00000000-0005-0000-0000-0000F6840000}"/>
    <cellStyle name="Output 7 12" xfId="37234" xr:uid="{00000000-0005-0000-0000-0000F7840000}"/>
    <cellStyle name="Output 7 2" xfId="8728" xr:uid="{00000000-0005-0000-0000-0000F8840000}"/>
    <cellStyle name="Output 7 2 2" xfId="11642" xr:uid="{00000000-0005-0000-0000-0000F9840000}"/>
    <cellStyle name="Output 7 2 2 2" xfId="16901" xr:uid="{00000000-0005-0000-0000-0000FA840000}"/>
    <cellStyle name="Output 7 2 2 2 2" xfId="29435" xr:uid="{00000000-0005-0000-0000-0000FB840000}"/>
    <cellStyle name="Output 7 2 2 3" xfId="20801" xr:uid="{00000000-0005-0000-0000-0000FC840000}"/>
    <cellStyle name="Output 7 2 2 3 2" xfId="30479" xr:uid="{00000000-0005-0000-0000-0000FD840000}"/>
    <cellStyle name="Output 7 2 2 4" xfId="24394" xr:uid="{00000000-0005-0000-0000-0000FE840000}"/>
    <cellStyle name="Output 7 2 2 5" xfId="33079" xr:uid="{00000000-0005-0000-0000-0000FF840000}"/>
    <cellStyle name="Output 7 2 2 6" xfId="34122" xr:uid="{00000000-0005-0000-0000-000000850000}"/>
    <cellStyle name="Output 7 2 2 7" xfId="33970" xr:uid="{00000000-0005-0000-0000-000001850000}"/>
    <cellStyle name="Output 7 2 3" xfId="6636" xr:uid="{00000000-0005-0000-0000-000002850000}"/>
    <cellStyle name="Output 7 2 3 2" xfId="13223" xr:uid="{00000000-0005-0000-0000-000003850000}"/>
    <cellStyle name="Output 7 2 3 2 2" xfId="25967" xr:uid="{00000000-0005-0000-0000-000004850000}"/>
    <cellStyle name="Output 7 2 3 3" xfId="21375" xr:uid="{00000000-0005-0000-0000-000005850000}"/>
    <cellStyle name="Output 7 2 4" xfId="11711" xr:uid="{00000000-0005-0000-0000-000006850000}"/>
    <cellStyle name="Output 7 2 4 2" xfId="24461" xr:uid="{00000000-0005-0000-0000-000007850000}"/>
    <cellStyle name="Output 7 2 5" xfId="20650" xr:uid="{00000000-0005-0000-0000-000008850000}"/>
    <cellStyle name="Output 7 2 5 2" xfId="30328" xr:uid="{00000000-0005-0000-0000-000009850000}"/>
    <cellStyle name="Output 7 2 6" xfId="22785" xr:uid="{00000000-0005-0000-0000-00000A850000}"/>
    <cellStyle name="Output 7 2 7" xfId="32099" xr:uid="{00000000-0005-0000-0000-00000B850000}"/>
    <cellStyle name="Output 7 2 8" xfId="33939" xr:uid="{00000000-0005-0000-0000-00000C850000}"/>
    <cellStyle name="Output 7 2 9" xfId="31116" xr:uid="{00000000-0005-0000-0000-00000D850000}"/>
    <cellStyle name="Output 7 3" xfId="6579" xr:uid="{00000000-0005-0000-0000-00000E850000}"/>
    <cellStyle name="Output 7 3 2" xfId="13169" xr:uid="{00000000-0005-0000-0000-00000F850000}"/>
    <cellStyle name="Output 7 3 2 2" xfId="25914" xr:uid="{00000000-0005-0000-0000-000010850000}"/>
    <cellStyle name="Output 7 3 3" xfId="20894" xr:uid="{00000000-0005-0000-0000-000011850000}"/>
    <cellStyle name="Output 7 3 3 2" xfId="30572" xr:uid="{00000000-0005-0000-0000-000012850000}"/>
    <cellStyle name="Output 7 3 4" xfId="21322" xr:uid="{00000000-0005-0000-0000-000013850000}"/>
    <cellStyle name="Output 7 3 5" xfId="33219" xr:uid="{00000000-0005-0000-0000-000014850000}"/>
    <cellStyle name="Output 7 3 6" xfId="34217" xr:uid="{00000000-0005-0000-0000-000015850000}"/>
    <cellStyle name="Output 7 3 7" xfId="33831" xr:uid="{00000000-0005-0000-0000-000016850000}"/>
    <cellStyle name="Output 7 4" xfId="7210" xr:uid="{00000000-0005-0000-0000-000017850000}"/>
    <cellStyle name="Output 7 4 2" xfId="13743" xr:uid="{00000000-0005-0000-0000-000018850000}"/>
    <cellStyle name="Output 7 4 2 2" xfId="26474" xr:uid="{00000000-0005-0000-0000-000019850000}"/>
    <cellStyle name="Output 7 4 3" xfId="21938" xr:uid="{00000000-0005-0000-0000-00001A850000}"/>
    <cellStyle name="Output 7 5" xfId="11404" xr:uid="{00000000-0005-0000-0000-00001B850000}"/>
    <cellStyle name="Output 7 5 2" xfId="16707" xr:uid="{00000000-0005-0000-0000-00001C850000}"/>
    <cellStyle name="Output 7 5 2 2" xfId="29242" xr:uid="{00000000-0005-0000-0000-00001D850000}"/>
    <cellStyle name="Output 7 5 3" xfId="24159" xr:uid="{00000000-0005-0000-0000-00001E850000}"/>
    <cellStyle name="Output 7 6" xfId="6537" xr:uid="{00000000-0005-0000-0000-00001F850000}"/>
    <cellStyle name="Output 7 6 2" xfId="21281" xr:uid="{00000000-0005-0000-0000-000020850000}"/>
    <cellStyle name="Output 7 7" xfId="17488" xr:uid="{00000000-0005-0000-0000-000021850000}"/>
    <cellStyle name="Output 7 7 2" xfId="29987" xr:uid="{00000000-0005-0000-0000-000022850000}"/>
    <cellStyle name="Output 7 8" xfId="20986" xr:uid="{00000000-0005-0000-0000-000023850000}"/>
    <cellStyle name="Output 7 9" xfId="30925" xr:uid="{00000000-0005-0000-0000-000024850000}"/>
    <cellStyle name="Output 8" xfId="3069" xr:uid="{00000000-0005-0000-0000-000025850000}"/>
    <cellStyle name="Output 8 10" xfId="30824" xr:uid="{00000000-0005-0000-0000-000026850000}"/>
    <cellStyle name="Output 8 11" xfId="33865" xr:uid="{00000000-0005-0000-0000-000027850000}"/>
    <cellStyle name="Output 8 12" xfId="37235" xr:uid="{00000000-0005-0000-0000-000028850000}"/>
    <cellStyle name="Output 8 2" xfId="8729" xr:uid="{00000000-0005-0000-0000-000029850000}"/>
    <cellStyle name="Output 8 2 2" xfId="11643" xr:uid="{00000000-0005-0000-0000-00002A850000}"/>
    <cellStyle name="Output 8 2 2 2" xfId="16902" xr:uid="{00000000-0005-0000-0000-00002B850000}"/>
    <cellStyle name="Output 8 2 2 2 2" xfId="29436" xr:uid="{00000000-0005-0000-0000-00002C850000}"/>
    <cellStyle name="Output 8 2 2 3" xfId="20802" xr:uid="{00000000-0005-0000-0000-00002D850000}"/>
    <cellStyle name="Output 8 2 2 3 2" xfId="30480" xr:uid="{00000000-0005-0000-0000-00002E850000}"/>
    <cellStyle name="Output 8 2 2 4" xfId="24395" xr:uid="{00000000-0005-0000-0000-00002F850000}"/>
    <cellStyle name="Output 8 2 2 5" xfId="33080" xr:uid="{00000000-0005-0000-0000-000030850000}"/>
    <cellStyle name="Output 8 2 2 6" xfId="34123" xr:uid="{00000000-0005-0000-0000-000031850000}"/>
    <cellStyle name="Output 8 2 2 7" xfId="31164" xr:uid="{00000000-0005-0000-0000-000032850000}"/>
    <cellStyle name="Output 8 2 3" xfId="11598" xr:uid="{00000000-0005-0000-0000-000033850000}"/>
    <cellStyle name="Output 8 2 3 2" xfId="16857" xr:uid="{00000000-0005-0000-0000-000034850000}"/>
    <cellStyle name="Output 8 2 3 2 2" xfId="29391" xr:uid="{00000000-0005-0000-0000-000035850000}"/>
    <cellStyle name="Output 8 2 3 3" xfId="24350" xr:uid="{00000000-0005-0000-0000-000036850000}"/>
    <cellStyle name="Output 8 2 4" xfId="6901" xr:uid="{00000000-0005-0000-0000-000037850000}"/>
    <cellStyle name="Output 8 2 4 2" xfId="21632" xr:uid="{00000000-0005-0000-0000-000038850000}"/>
    <cellStyle name="Output 8 2 5" xfId="20651" xr:uid="{00000000-0005-0000-0000-000039850000}"/>
    <cellStyle name="Output 8 2 5 2" xfId="30329" xr:uid="{00000000-0005-0000-0000-00003A850000}"/>
    <cellStyle name="Output 8 2 6" xfId="22786" xr:uid="{00000000-0005-0000-0000-00003B850000}"/>
    <cellStyle name="Output 8 2 7" xfId="32100" xr:uid="{00000000-0005-0000-0000-00003C850000}"/>
    <cellStyle name="Output 8 2 8" xfId="33940" xr:uid="{00000000-0005-0000-0000-00003D850000}"/>
    <cellStyle name="Output 8 2 9" xfId="31117" xr:uid="{00000000-0005-0000-0000-00003E850000}"/>
    <cellStyle name="Output 8 3" xfId="6580" xr:uid="{00000000-0005-0000-0000-00003F850000}"/>
    <cellStyle name="Output 8 3 2" xfId="13170" xr:uid="{00000000-0005-0000-0000-000040850000}"/>
    <cellStyle name="Output 8 3 2 2" xfId="25915" xr:uid="{00000000-0005-0000-0000-000041850000}"/>
    <cellStyle name="Output 8 3 3" xfId="20895" xr:uid="{00000000-0005-0000-0000-000042850000}"/>
    <cellStyle name="Output 8 3 3 2" xfId="30573" xr:uid="{00000000-0005-0000-0000-000043850000}"/>
    <cellStyle name="Output 8 3 4" xfId="21323" xr:uid="{00000000-0005-0000-0000-000044850000}"/>
    <cellStyle name="Output 8 3 5" xfId="33220" xr:uid="{00000000-0005-0000-0000-000045850000}"/>
    <cellStyle name="Output 8 3 6" xfId="34218" xr:uid="{00000000-0005-0000-0000-000046850000}"/>
    <cellStyle name="Output 8 3 7" xfId="31965" xr:uid="{00000000-0005-0000-0000-000047850000}"/>
    <cellStyle name="Output 8 4" xfId="7209" xr:uid="{00000000-0005-0000-0000-000048850000}"/>
    <cellStyle name="Output 8 4 2" xfId="13742" xr:uid="{00000000-0005-0000-0000-000049850000}"/>
    <cellStyle name="Output 8 4 2 2" xfId="26473" xr:uid="{00000000-0005-0000-0000-00004A850000}"/>
    <cellStyle name="Output 8 4 3" xfId="21937" xr:uid="{00000000-0005-0000-0000-00004B850000}"/>
    <cellStyle name="Output 8 5" xfId="11716" xr:uid="{00000000-0005-0000-0000-00004C850000}"/>
    <cellStyle name="Output 8 5 2" xfId="16955" xr:uid="{00000000-0005-0000-0000-00004D850000}"/>
    <cellStyle name="Output 8 5 2 2" xfId="29488" xr:uid="{00000000-0005-0000-0000-00004E850000}"/>
    <cellStyle name="Output 8 5 3" xfId="24466" xr:uid="{00000000-0005-0000-0000-00004F850000}"/>
    <cellStyle name="Output 8 6" xfId="11581" xr:uid="{00000000-0005-0000-0000-000050850000}"/>
    <cellStyle name="Output 8 6 2" xfId="24333" xr:uid="{00000000-0005-0000-0000-000051850000}"/>
    <cellStyle name="Output 8 7" xfId="17487" xr:uid="{00000000-0005-0000-0000-000052850000}"/>
    <cellStyle name="Output 8 7 2" xfId="29986" xr:uid="{00000000-0005-0000-0000-000053850000}"/>
    <cellStyle name="Output 8 8" xfId="20987" xr:uid="{00000000-0005-0000-0000-000054850000}"/>
    <cellStyle name="Output 8 9" xfId="30926" xr:uid="{00000000-0005-0000-0000-000055850000}"/>
    <cellStyle name="Output 9" xfId="3070" xr:uid="{00000000-0005-0000-0000-000056850000}"/>
    <cellStyle name="Output 9 10" xfId="30825" xr:uid="{00000000-0005-0000-0000-000057850000}"/>
    <cellStyle name="Output 9 11" xfId="30763" xr:uid="{00000000-0005-0000-0000-000058850000}"/>
    <cellStyle name="Output 9 12" xfId="37236" xr:uid="{00000000-0005-0000-0000-000059850000}"/>
    <cellStyle name="Output 9 2" xfId="8730" xr:uid="{00000000-0005-0000-0000-00005A850000}"/>
    <cellStyle name="Output 9 2 2" xfId="11644" xr:uid="{00000000-0005-0000-0000-00005B850000}"/>
    <cellStyle name="Output 9 2 2 2" xfId="16903" xr:uid="{00000000-0005-0000-0000-00005C850000}"/>
    <cellStyle name="Output 9 2 2 2 2" xfId="29437" xr:uid="{00000000-0005-0000-0000-00005D850000}"/>
    <cellStyle name="Output 9 2 2 3" xfId="20803" xr:uid="{00000000-0005-0000-0000-00005E850000}"/>
    <cellStyle name="Output 9 2 2 3 2" xfId="30481" xr:uid="{00000000-0005-0000-0000-00005F850000}"/>
    <cellStyle name="Output 9 2 2 4" xfId="24396" xr:uid="{00000000-0005-0000-0000-000060850000}"/>
    <cellStyle name="Output 9 2 2 5" xfId="33081" xr:uid="{00000000-0005-0000-0000-000061850000}"/>
    <cellStyle name="Output 9 2 2 6" xfId="34124" xr:uid="{00000000-0005-0000-0000-000062850000}"/>
    <cellStyle name="Output 9 2 2 7" xfId="33842" xr:uid="{00000000-0005-0000-0000-000063850000}"/>
    <cellStyle name="Output 9 2 3" xfId="11523" xr:uid="{00000000-0005-0000-0000-000064850000}"/>
    <cellStyle name="Output 9 2 3 2" xfId="16806" xr:uid="{00000000-0005-0000-0000-000065850000}"/>
    <cellStyle name="Output 9 2 3 2 2" xfId="29341" xr:uid="{00000000-0005-0000-0000-000066850000}"/>
    <cellStyle name="Output 9 2 3 3" xfId="24278" xr:uid="{00000000-0005-0000-0000-000067850000}"/>
    <cellStyle name="Output 9 2 4" xfId="7398" xr:uid="{00000000-0005-0000-0000-000068850000}"/>
    <cellStyle name="Output 9 2 4 2" xfId="22125" xr:uid="{00000000-0005-0000-0000-000069850000}"/>
    <cellStyle name="Output 9 2 5" xfId="20652" xr:uid="{00000000-0005-0000-0000-00006A850000}"/>
    <cellStyle name="Output 9 2 5 2" xfId="30330" xr:uid="{00000000-0005-0000-0000-00006B850000}"/>
    <cellStyle name="Output 9 2 6" xfId="22787" xr:uid="{00000000-0005-0000-0000-00006C850000}"/>
    <cellStyle name="Output 9 2 7" xfId="32101" xr:uid="{00000000-0005-0000-0000-00006D850000}"/>
    <cellStyle name="Output 9 2 8" xfId="33941" xr:uid="{00000000-0005-0000-0000-00006E850000}"/>
    <cellStyle name="Output 9 2 9" xfId="31449" xr:uid="{00000000-0005-0000-0000-00006F850000}"/>
    <cellStyle name="Output 9 3" xfId="6581" xr:uid="{00000000-0005-0000-0000-000070850000}"/>
    <cellStyle name="Output 9 3 2" xfId="13171" xr:uid="{00000000-0005-0000-0000-000071850000}"/>
    <cellStyle name="Output 9 3 2 2" xfId="25916" xr:uid="{00000000-0005-0000-0000-000072850000}"/>
    <cellStyle name="Output 9 3 3" xfId="20896" xr:uid="{00000000-0005-0000-0000-000073850000}"/>
    <cellStyle name="Output 9 3 3 2" xfId="30574" xr:uid="{00000000-0005-0000-0000-000074850000}"/>
    <cellStyle name="Output 9 3 4" xfId="21324" xr:uid="{00000000-0005-0000-0000-000075850000}"/>
    <cellStyle name="Output 9 3 5" xfId="33221" xr:uid="{00000000-0005-0000-0000-000076850000}"/>
    <cellStyle name="Output 9 3 6" xfId="34219" xr:uid="{00000000-0005-0000-0000-000077850000}"/>
    <cellStyle name="Output 9 3 7" xfId="30646" xr:uid="{00000000-0005-0000-0000-000078850000}"/>
    <cellStyle name="Output 9 4" xfId="7208" xr:uid="{00000000-0005-0000-0000-000079850000}"/>
    <cellStyle name="Output 9 4 2" xfId="13741" xr:uid="{00000000-0005-0000-0000-00007A850000}"/>
    <cellStyle name="Output 9 4 2 2" xfId="26472" xr:uid="{00000000-0005-0000-0000-00007B850000}"/>
    <cellStyle name="Output 9 4 3" xfId="21936" xr:uid="{00000000-0005-0000-0000-00007C850000}"/>
    <cellStyle name="Output 9 5" xfId="11564" xr:uid="{00000000-0005-0000-0000-00007D850000}"/>
    <cellStyle name="Output 9 5 2" xfId="16829" xr:uid="{00000000-0005-0000-0000-00007E850000}"/>
    <cellStyle name="Output 9 5 2 2" xfId="29363" xr:uid="{00000000-0005-0000-0000-00007F850000}"/>
    <cellStyle name="Output 9 5 3" xfId="24316" xr:uid="{00000000-0005-0000-0000-000080850000}"/>
    <cellStyle name="Output 9 6" xfId="6440" xr:uid="{00000000-0005-0000-0000-000081850000}"/>
    <cellStyle name="Output 9 6 2" xfId="21189" xr:uid="{00000000-0005-0000-0000-000082850000}"/>
    <cellStyle name="Output 9 7" xfId="17486" xr:uid="{00000000-0005-0000-0000-000083850000}"/>
    <cellStyle name="Output 9 7 2" xfId="29985" xr:uid="{00000000-0005-0000-0000-000084850000}"/>
    <cellStyle name="Output 9 8" xfId="20988" xr:uid="{00000000-0005-0000-0000-000085850000}"/>
    <cellStyle name="Output 9 9" xfId="30927" xr:uid="{00000000-0005-0000-0000-000086850000}"/>
    <cellStyle name="Override" xfId="6217" xr:uid="{00000000-0005-0000-0000-000087850000}"/>
    <cellStyle name="Page Header" xfId="6218" xr:uid="{00000000-0005-0000-0000-000088850000}"/>
    <cellStyle name="paint" xfId="5856" xr:uid="{00000000-0005-0000-0000-000089850000}"/>
    <cellStyle name="per.style" xfId="5857" xr:uid="{00000000-0005-0000-0000-00008A850000}"/>
    <cellStyle name="Percent" xfId="2" builtinId="5"/>
    <cellStyle name="Percent [0]" xfId="5858" xr:uid="{00000000-0005-0000-0000-00008C850000}"/>
    <cellStyle name="Percent [00]" xfId="5859" xr:uid="{00000000-0005-0000-0000-00008D850000}"/>
    <cellStyle name="Percent [00] 2" xfId="5860" xr:uid="{00000000-0005-0000-0000-00008E850000}"/>
    <cellStyle name="Percent [00]_burmah castrol data v2" xfId="6157" xr:uid="{00000000-0005-0000-0000-00008F850000}"/>
    <cellStyle name="Percent [2]" xfId="5861" xr:uid="{00000000-0005-0000-0000-000090850000}"/>
    <cellStyle name="Percent [2] 2" xfId="5862" xr:uid="{00000000-0005-0000-0000-000091850000}"/>
    <cellStyle name="Percent 10" xfId="352" xr:uid="{00000000-0005-0000-0000-000092850000}"/>
    <cellStyle name="Percent 10 2" xfId="581" xr:uid="{00000000-0005-0000-0000-000093850000}"/>
    <cellStyle name="Percent 10 2 2" xfId="10312" xr:uid="{00000000-0005-0000-0000-000094850000}"/>
    <cellStyle name="Percent 10 2 2 2" xfId="16093" xr:uid="{00000000-0005-0000-0000-000095850000}"/>
    <cellStyle name="Percent 10 2 2 2 2" xfId="28720" xr:uid="{00000000-0005-0000-0000-000096850000}"/>
    <cellStyle name="Percent 10 2 2 3" xfId="23682" xr:uid="{00000000-0005-0000-0000-000097850000}"/>
    <cellStyle name="Percent 10 2 3" xfId="10870" xr:uid="{00000000-0005-0000-0000-000098850000}"/>
    <cellStyle name="Percent 10 2 3 2" xfId="16368" xr:uid="{00000000-0005-0000-0000-000099850000}"/>
    <cellStyle name="Percent 10 2 3 2 2" xfId="28910" xr:uid="{00000000-0005-0000-0000-00009A850000}"/>
    <cellStyle name="Percent 10 2 3 3" xfId="23826" xr:uid="{00000000-0005-0000-0000-00009B850000}"/>
    <cellStyle name="Percent 10 2 4" xfId="6298" xr:uid="{00000000-0005-0000-0000-00009C850000}"/>
    <cellStyle name="Percent 10 2 5" xfId="37676" xr:uid="{00000000-0005-0000-0000-00009D850000}"/>
    <cellStyle name="Percent 10 2 6" xfId="37969" xr:uid="{00000000-0005-0000-0000-00009E850000}"/>
    <cellStyle name="Percent 10 3" xfId="832" xr:uid="{00000000-0005-0000-0000-00009F850000}"/>
    <cellStyle name="Percent 10 3 2" xfId="16585" xr:uid="{00000000-0005-0000-0000-0000A0850000}"/>
    <cellStyle name="Percent 10 3 2 2" xfId="29124" xr:uid="{00000000-0005-0000-0000-0000A1850000}"/>
    <cellStyle name="Percent 10 3 3" xfId="24030" xr:uid="{00000000-0005-0000-0000-0000A2850000}"/>
    <cellStyle name="Percent 10 3 4" xfId="11208" xr:uid="{00000000-0005-0000-0000-0000A3850000}"/>
    <cellStyle name="Percent 10 3 5" xfId="37792" xr:uid="{00000000-0005-0000-0000-0000A4850000}"/>
    <cellStyle name="Percent 10 3 6" xfId="38070" xr:uid="{00000000-0005-0000-0000-0000A5850000}"/>
    <cellStyle name="Percent 10 4" xfId="11323" xr:uid="{00000000-0005-0000-0000-0000A6850000}"/>
    <cellStyle name="Percent 10 4 2" xfId="16651" xr:uid="{00000000-0005-0000-0000-0000A7850000}"/>
    <cellStyle name="Percent 10 4 2 2" xfId="29186" xr:uid="{00000000-0005-0000-0000-0000A8850000}"/>
    <cellStyle name="Percent 10 4 3" xfId="24093" xr:uid="{00000000-0005-0000-0000-0000A9850000}"/>
    <cellStyle name="Percent 10 5" xfId="5863" xr:uid="{00000000-0005-0000-0000-0000AA850000}"/>
    <cellStyle name="Percent 10 6" xfId="37627" xr:uid="{00000000-0005-0000-0000-0000AB850000}"/>
    <cellStyle name="Percent 10 7" xfId="37923" xr:uid="{00000000-0005-0000-0000-0000AC850000}"/>
    <cellStyle name="Percent 11" xfId="385" xr:uid="{00000000-0005-0000-0000-0000AD850000}"/>
    <cellStyle name="Percent 11 10" xfId="35089" xr:uid="{00000000-0005-0000-0000-0000AE850000}"/>
    <cellStyle name="Percent 11 11" xfId="5864" xr:uid="{00000000-0005-0000-0000-0000AF850000}"/>
    <cellStyle name="Percent 11 12" xfId="37653" xr:uid="{00000000-0005-0000-0000-0000B0850000}"/>
    <cellStyle name="Percent 11 13" xfId="37947" xr:uid="{00000000-0005-0000-0000-0000B1850000}"/>
    <cellStyle name="Percent 11 2" xfId="647" xr:uid="{00000000-0005-0000-0000-0000B2850000}"/>
    <cellStyle name="Percent 11 2 2" xfId="19816" xr:uid="{00000000-0005-0000-0000-0000B3850000}"/>
    <cellStyle name="Percent 11 2 3" xfId="32930" xr:uid="{00000000-0005-0000-0000-0000B4850000}"/>
    <cellStyle name="Percent 11 2 4" xfId="35940" xr:uid="{00000000-0005-0000-0000-0000B5850000}"/>
    <cellStyle name="Percent 11 2 5" xfId="6299" xr:uid="{00000000-0005-0000-0000-0000B6850000}"/>
    <cellStyle name="Percent 11 2 6" xfId="37737" xr:uid="{00000000-0005-0000-0000-0000B7850000}"/>
    <cellStyle name="Percent 11 2 7" xfId="38016" xr:uid="{00000000-0005-0000-0000-0000B8850000}"/>
    <cellStyle name="Percent 11 3" xfId="8545" xr:uid="{00000000-0005-0000-0000-0000B9850000}"/>
    <cellStyle name="Percent 11 3 2" xfId="15034" xr:uid="{00000000-0005-0000-0000-0000BA850000}"/>
    <cellStyle name="Percent 11 3 2 2" xfId="27706" xr:uid="{00000000-0005-0000-0000-0000BB850000}"/>
    <cellStyle name="Percent 11 3 3" xfId="22624" xr:uid="{00000000-0005-0000-0000-0000BC850000}"/>
    <cellStyle name="Percent 11 4" xfId="9470" xr:uid="{00000000-0005-0000-0000-0000BD850000}"/>
    <cellStyle name="Percent 11 4 2" xfId="15876" xr:uid="{00000000-0005-0000-0000-0000BE850000}"/>
    <cellStyle name="Percent 11 4 2 2" xfId="28517" xr:uid="{00000000-0005-0000-0000-0000BF850000}"/>
    <cellStyle name="Percent 11 4 3" xfId="23461" xr:uid="{00000000-0005-0000-0000-0000C0850000}"/>
    <cellStyle name="Percent 11 5" xfId="10934" xr:uid="{00000000-0005-0000-0000-0000C1850000}"/>
    <cellStyle name="Percent 11 6" xfId="7594" xr:uid="{00000000-0005-0000-0000-0000C2850000}"/>
    <cellStyle name="Percent 11 6 2" xfId="14106" xr:uid="{00000000-0005-0000-0000-0000C3850000}"/>
    <cellStyle name="Percent 11 6 2 2" xfId="26836" xr:uid="{00000000-0005-0000-0000-0000C4850000}"/>
    <cellStyle name="Percent 11 6 3" xfId="22321" xr:uid="{00000000-0005-0000-0000-0000C5850000}"/>
    <cellStyle name="Percent 11 7" xfId="12944" xr:uid="{00000000-0005-0000-0000-0000C6850000}"/>
    <cellStyle name="Percent 11 7 2" xfId="25690" xr:uid="{00000000-0005-0000-0000-0000C7850000}"/>
    <cellStyle name="Percent 11 8" xfId="18522" xr:uid="{00000000-0005-0000-0000-0000C8850000}"/>
    <cellStyle name="Percent 11 9" xfId="31882" xr:uid="{00000000-0005-0000-0000-0000C9850000}"/>
    <cellStyle name="Percent 12" xfId="633" xr:uid="{00000000-0005-0000-0000-0000CA850000}"/>
    <cellStyle name="Percent 12 2" xfId="6300" xr:uid="{00000000-0005-0000-0000-0000CB850000}"/>
    <cellStyle name="Percent 12 2 2" xfId="8577" xr:uid="{00000000-0005-0000-0000-0000CC850000}"/>
    <cellStyle name="Percent 12 2 2 2" xfId="15062" xr:uid="{00000000-0005-0000-0000-0000CD850000}"/>
    <cellStyle name="Percent 12 2 2 2 2" xfId="27733" xr:uid="{00000000-0005-0000-0000-0000CE850000}"/>
    <cellStyle name="Percent 12 2 2 3" xfId="22650" xr:uid="{00000000-0005-0000-0000-0000CF850000}"/>
    <cellStyle name="Percent 12 2 3" xfId="9543" xr:uid="{00000000-0005-0000-0000-0000D0850000}"/>
    <cellStyle name="Percent 12 2 3 2" xfId="15903" xr:uid="{00000000-0005-0000-0000-0000D1850000}"/>
    <cellStyle name="Percent 12 2 3 2 2" xfId="28544" xr:uid="{00000000-0005-0000-0000-0000D2850000}"/>
    <cellStyle name="Percent 12 2 3 3" xfId="23527" xr:uid="{00000000-0005-0000-0000-0000D3850000}"/>
    <cellStyle name="Percent 12 2 4" xfId="7702" xr:uid="{00000000-0005-0000-0000-0000D4850000}"/>
    <cellStyle name="Percent 12 2 4 2" xfId="14201" xr:uid="{00000000-0005-0000-0000-0000D5850000}"/>
    <cellStyle name="Percent 12 2 4 2 2" xfId="26927" xr:uid="{00000000-0005-0000-0000-0000D6850000}"/>
    <cellStyle name="Percent 12 2 4 3" xfId="22422" xr:uid="{00000000-0005-0000-0000-0000D7850000}"/>
    <cellStyle name="Percent 12 2 5" xfId="12991" xr:uid="{00000000-0005-0000-0000-0000D8850000}"/>
    <cellStyle name="Percent 12 2 5 2" xfId="25737" xr:uid="{00000000-0005-0000-0000-0000D9850000}"/>
    <cellStyle name="Percent 12 2 6" xfId="21117" xr:uid="{00000000-0005-0000-0000-0000DA850000}"/>
    <cellStyle name="Percent 12 3" xfId="10209" xr:uid="{00000000-0005-0000-0000-0000DB850000}"/>
    <cellStyle name="Percent 12 4" xfId="5865" xr:uid="{00000000-0005-0000-0000-0000DC850000}"/>
    <cellStyle name="Percent 12 5" xfId="37300" xr:uid="{00000000-0005-0000-0000-0000DD850000}"/>
    <cellStyle name="Percent 12 6" xfId="37725" xr:uid="{00000000-0005-0000-0000-0000DE850000}"/>
    <cellStyle name="Percent 12 7" xfId="38005" xr:uid="{00000000-0005-0000-0000-0000DF850000}"/>
    <cellStyle name="Percent 13" xfId="815" xr:uid="{00000000-0005-0000-0000-0000E0850000}"/>
    <cellStyle name="Percent 13 2" xfId="6297" xr:uid="{00000000-0005-0000-0000-0000E1850000}"/>
    <cellStyle name="Percent 13 3" xfId="5866" xr:uid="{00000000-0005-0000-0000-0000E2850000}"/>
    <cellStyle name="Percent 13 4" xfId="37784" xr:uid="{00000000-0005-0000-0000-0000E3850000}"/>
    <cellStyle name="Percent 13 5" xfId="38062" xr:uid="{00000000-0005-0000-0000-0000E4850000}"/>
    <cellStyle name="Percent 14" xfId="817" xr:uid="{00000000-0005-0000-0000-0000E5850000}"/>
    <cellStyle name="Percent 14 2" xfId="5867" xr:uid="{00000000-0005-0000-0000-0000E6850000}"/>
    <cellStyle name="Percent 14 3" xfId="37786" xr:uid="{00000000-0005-0000-0000-0000E7850000}"/>
    <cellStyle name="Percent 14 4" xfId="38064" xr:uid="{00000000-0005-0000-0000-0000E8850000}"/>
    <cellStyle name="Percent 15" xfId="1230" xr:uid="{00000000-0005-0000-0000-0000E9850000}"/>
    <cellStyle name="Percent 15 10" xfId="37804" xr:uid="{00000000-0005-0000-0000-0000EA850000}"/>
    <cellStyle name="Percent 15 11" xfId="38076" xr:uid="{00000000-0005-0000-0000-0000EB850000}"/>
    <cellStyle name="Percent 15 2" xfId="8546" xr:uid="{00000000-0005-0000-0000-0000EC850000}"/>
    <cellStyle name="Percent 15 2 2" xfId="15035" xr:uid="{00000000-0005-0000-0000-0000ED850000}"/>
    <cellStyle name="Percent 15 2 2 2" xfId="27707" xr:uid="{00000000-0005-0000-0000-0000EE850000}"/>
    <cellStyle name="Percent 15 2 3" xfId="19817" xr:uid="{00000000-0005-0000-0000-0000EF850000}"/>
    <cellStyle name="Percent 15 2 4" xfId="32931" xr:uid="{00000000-0005-0000-0000-0000F0850000}"/>
    <cellStyle name="Percent 15 2 5" xfId="35941" xr:uid="{00000000-0005-0000-0000-0000F1850000}"/>
    <cellStyle name="Percent 15 3" xfId="9471" xr:uid="{00000000-0005-0000-0000-0000F2850000}"/>
    <cellStyle name="Percent 15 3 2" xfId="15877" xr:uid="{00000000-0005-0000-0000-0000F3850000}"/>
    <cellStyle name="Percent 15 3 2 2" xfId="28518" xr:uid="{00000000-0005-0000-0000-0000F4850000}"/>
    <cellStyle name="Percent 15 3 3" xfId="23462" xr:uid="{00000000-0005-0000-0000-0000F5850000}"/>
    <cellStyle name="Percent 15 4" xfId="7595" xr:uid="{00000000-0005-0000-0000-0000F6850000}"/>
    <cellStyle name="Percent 15 4 2" xfId="14107" xr:uid="{00000000-0005-0000-0000-0000F7850000}"/>
    <cellStyle name="Percent 15 4 2 2" xfId="26837" xr:uid="{00000000-0005-0000-0000-0000F8850000}"/>
    <cellStyle name="Percent 15 4 3" xfId="22322" xr:uid="{00000000-0005-0000-0000-0000F9850000}"/>
    <cellStyle name="Percent 15 5" xfId="12945" xr:uid="{00000000-0005-0000-0000-0000FA850000}"/>
    <cellStyle name="Percent 15 5 2" xfId="25691" xr:uid="{00000000-0005-0000-0000-0000FB850000}"/>
    <cellStyle name="Percent 15 6" xfId="18523" xr:uid="{00000000-0005-0000-0000-0000FC850000}"/>
    <cellStyle name="Percent 15 7" xfId="31883" xr:uid="{00000000-0005-0000-0000-0000FD850000}"/>
    <cellStyle name="Percent 15 8" xfId="35090" xr:uid="{00000000-0005-0000-0000-0000FE850000}"/>
    <cellStyle name="Percent 15 9" xfId="5868" xr:uid="{00000000-0005-0000-0000-0000FF850000}"/>
    <cellStyle name="Percent 16" xfId="6045" xr:uid="{00000000-0005-0000-0000-000000860000}"/>
    <cellStyle name="Percent 17" xfId="6048" xr:uid="{00000000-0005-0000-0000-000001860000}"/>
    <cellStyle name="Percent 18" xfId="6051" xr:uid="{00000000-0005-0000-0000-000002860000}"/>
    <cellStyle name="Percent 19" xfId="6054" xr:uid="{00000000-0005-0000-0000-000003860000}"/>
    <cellStyle name="Percent 2" xfId="4" xr:uid="{00000000-0005-0000-0000-000004860000}"/>
    <cellStyle name="Percent 2 10" xfId="5870" xr:uid="{00000000-0005-0000-0000-000005860000}"/>
    <cellStyle name="Percent 2 10 2" xfId="37408" xr:uid="{00000000-0005-0000-0000-000006860000}"/>
    <cellStyle name="Percent 2 10 3" xfId="37892" xr:uid="{00000000-0005-0000-0000-000007860000}"/>
    <cellStyle name="Percent 2 11" xfId="5871" xr:uid="{00000000-0005-0000-0000-000008860000}"/>
    <cellStyle name="Percent 2 11 2" xfId="38101" xr:uid="{00000000-0005-0000-0000-000009860000}"/>
    <cellStyle name="Percent 2 12" xfId="5872" xr:uid="{00000000-0005-0000-0000-00000A860000}"/>
    <cellStyle name="Percent 2 13" xfId="5873" xr:uid="{00000000-0005-0000-0000-00000B860000}"/>
    <cellStyle name="Percent 2 14" xfId="5874" xr:uid="{00000000-0005-0000-0000-00000C860000}"/>
    <cellStyle name="Percent 2 15" xfId="5875" xr:uid="{00000000-0005-0000-0000-00000D860000}"/>
    <cellStyle name="Percent 2 16" xfId="5876" xr:uid="{00000000-0005-0000-0000-00000E860000}"/>
    <cellStyle name="Percent 2 17" xfId="5877" xr:uid="{00000000-0005-0000-0000-00000F860000}"/>
    <cellStyle name="Percent 2 18" xfId="5878" xr:uid="{00000000-0005-0000-0000-000010860000}"/>
    <cellStyle name="Percent 2 19" xfId="5879" xr:uid="{00000000-0005-0000-0000-000011860000}"/>
    <cellStyle name="Percent 2 2" xfId="13" xr:uid="{00000000-0005-0000-0000-000012860000}"/>
    <cellStyle name="Percent 2 2 10" xfId="12037" xr:uid="{00000000-0005-0000-0000-000013860000}"/>
    <cellStyle name="Percent 2 2 10 2" xfId="24782" xr:uid="{00000000-0005-0000-0000-000014860000}"/>
    <cellStyle name="Percent 2 2 11" xfId="20913" xr:uid="{00000000-0005-0000-0000-000015860000}"/>
    <cellStyle name="Percent 2 2 12" xfId="2184" xr:uid="{00000000-0005-0000-0000-000016860000}"/>
    <cellStyle name="Percent 2 2 13" xfId="37337" xr:uid="{00000000-0005-0000-0000-000017860000}"/>
    <cellStyle name="Percent 2 2 2" xfId="804" xr:uid="{00000000-0005-0000-0000-000018860000}"/>
    <cellStyle name="Percent 2 2 2 2" xfId="5880" xr:uid="{00000000-0005-0000-0000-000019860000}"/>
    <cellStyle name="Percent 2 2 2 2 2" xfId="6158" xr:uid="{00000000-0005-0000-0000-00001A860000}"/>
    <cellStyle name="Percent 2 2 2 2 3" xfId="18741" xr:uid="{00000000-0005-0000-0000-00001B860000}"/>
    <cellStyle name="Percent 2 2 2 3" xfId="10015" xr:uid="{00000000-0005-0000-0000-00001C860000}"/>
    <cellStyle name="Percent 2 2 2 3 2" xfId="18524" xr:uid="{00000000-0005-0000-0000-00001D860000}"/>
    <cellStyle name="Percent 2 2 2 4" xfId="3128" xr:uid="{00000000-0005-0000-0000-00001E860000}"/>
    <cellStyle name="Percent 2 2 3" xfId="1280" xr:uid="{00000000-0005-0000-0000-00001F860000}"/>
    <cellStyle name="Percent 2 2 3 2" xfId="5881" xr:uid="{00000000-0005-0000-0000-000020860000}"/>
    <cellStyle name="Percent 2 2 3 3" xfId="3159" xr:uid="{00000000-0005-0000-0000-000021860000}"/>
    <cellStyle name="Percent 2 2 3 4" xfId="37825" xr:uid="{00000000-0005-0000-0000-000022860000}"/>
    <cellStyle name="Percent 2 2 3 5" xfId="38095" xr:uid="{00000000-0005-0000-0000-000023860000}"/>
    <cellStyle name="Percent 2 2 4" xfId="5882" xr:uid="{00000000-0005-0000-0000-000024860000}"/>
    <cellStyle name="Percent 2 2 4 2" xfId="10628" xr:uid="{00000000-0005-0000-0000-000025860000}"/>
    <cellStyle name="Percent 2 2 4 3" xfId="18525" xr:uid="{00000000-0005-0000-0000-000026860000}"/>
    <cellStyle name="Percent 2 2 5" xfId="3072" xr:uid="{00000000-0005-0000-0000-000027860000}"/>
    <cellStyle name="Percent 2 2 5 2" xfId="18695" xr:uid="{00000000-0005-0000-0000-000028860000}"/>
    <cellStyle name="Percent 2 2 6" xfId="7774" xr:uid="{00000000-0005-0000-0000-000029860000}"/>
    <cellStyle name="Percent 2 2 6 2" xfId="14269" xr:uid="{00000000-0005-0000-0000-00002A860000}"/>
    <cellStyle name="Percent 2 2 6 2 2" xfId="26983" xr:uid="{00000000-0005-0000-0000-00002B860000}"/>
    <cellStyle name="Percent 2 2 6 3" xfId="22476" xr:uid="{00000000-0005-0000-0000-00002C860000}"/>
    <cellStyle name="Percent 2 2 7" xfId="8621" xr:uid="{00000000-0005-0000-0000-00002D860000}"/>
    <cellStyle name="Percent 2 2 7 2" xfId="15106" xr:uid="{00000000-0005-0000-0000-00002E860000}"/>
    <cellStyle name="Percent 2 2 7 2 2" xfId="27776" xr:uid="{00000000-0005-0000-0000-00002F860000}"/>
    <cellStyle name="Percent 2 2 7 3" xfId="22690" xr:uid="{00000000-0005-0000-0000-000030860000}"/>
    <cellStyle name="Percent 2 2 8" xfId="9802" xr:uid="{00000000-0005-0000-0000-000031860000}"/>
    <cellStyle name="Percent 2 2 9" xfId="6412" xr:uid="{00000000-0005-0000-0000-000032860000}"/>
    <cellStyle name="Percent 2 2 9 2" xfId="13035" xr:uid="{00000000-0005-0000-0000-000033860000}"/>
    <cellStyle name="Percent 2 2 9 2 2" xfId="25781" xr:uid="{00000000-0005-0000-0000-000034860000}"/>
    <cellStyle name="Percent 2 2 9 3" xfId="21161" xr:uid="{00000000-0005-0000-0000-000035860000}"/>
    <cellStyle name="Percent 2 20" xfId="5883" xr:uid="{00000000-0005-0000-0000-000036860000}"/>
    <cellStyle name="Percent 2 21" xfId="5884" xr:uid="{00000000-0005-0000-0000-000037860000}"/>
    <cellStyle name="Percent 2 22" xfId="5885" xr:uid="{00000000-0005-0000-0000-000038860000}"/>
    <cellStyle name="Percent 2 23" xfId="5886" xr:uid="{00000000-0005-0000-0000-000039860000}"/>
    <cellStyle name="Percent 2 24" xfId="5887" xr:uid="{00000000-0005-0000-0000-00003A860000}"/>
    <cellStyle name="Percent 2 25" xfId="5888" xr:uid="{00000000-0005-0000-0000-00003B860000}"/>
    <cellStyle name="Percent 2 26" xfId="5889" xr:uid="{00000000-0005-0000-0000-00003C860000}"/>
    <cellStyle name="Percent 2 27" xfId="5890" xr:uid="{00000000-0005-0000-0000-00003D860000}"/>
    <cellStyle name="Percent 2 28" xfId="5891" xr:uid="{00000000-0005-0000-0000-00003E860000}"/>
    <cellStyle name="Percent 2 29" xfId="5892" xr:uid="{00000000-0005-0000-0000-00003F860000}"/>
    <cellStyle name="Percent 2 3" xfId="31" xr:uid="{00000000-0005-0000-0000-000040860000}"/>
    <cellStyle name="Percent 2 3 2" xfId="808" xr:uid="{00000000-0005-0000-0000-000041860000}"/>
    <cellStyle name="Percent 2 3 2 2" xfId="10629" xr:uid="{00000000-0005-0000-0000-000042860000}"/>
    <cellStyle name="Percent 2 3 2 3" xfId="3134" xr:uid="{00000000-0005-0000-0000-000043860000}"/>
    <cellStyle name="Percent 2 3 2 4" xfId="37777" xr:uid="{00000000-0005-0000-0000-000044860000}"/>
    <cellStyle name="Percent 2 3 2 5" xfId="38055" xr:uid="{00000000-0005-0000-0000-000045860000}"/>
    <cellStyle name="Percent 2 3 3" xfId="1065" xr:uid="{00000000-0005-0000-0000-000046860000}"/>
    <cellStyle name="Percent 2 3 4" xfId="1316" xr:uid="{00000000-0005-0000-0000-000047860000}"/>
    <cellStyle name="Percent 2 3 5" xfId="3073" xr:uid="{00000000-0005-0000-0000-000048860000}"/>
    <cellStyle name="Percent 2 3 5 2" xfId="37429" xr:uid="{00000000-0005-0000-0000-000049860000}"/>
    <cellStyle name="Percent 2 3 5 3" xfId="37901" xr:uid="{00000000-0005-0000-0000-00004A860000}"/>
    <cellStyle name="Percent 2 3 6" xfId="37383" xr:uid="{00000000-0005-0000-0000-00004B860000}"/>
    <cellStyle name="Percent 2 3 7" xfId="37867" xr:uid="{00000000-0005-0000-0000-00004C860000}"/>
    <cellStyle name="Percent 2 30" xfId="5893" xr:uid="{00000000-0005-0000-0000-00004D860000}"/>
    <cellStyle name="Percent 2 31" xfId="5894" xr:uid="{00000000-0005-0000-0000-00004E860000}"/>
    <cellStyle name="Percent 2 32" xfId="5895" xr:uid="{00000000-0005-0000-0000-00004F860000}"/>
    <cellStyle name="Percent 2 33" xfId="5896" xr:uid="{00000000-0005-0000-0000-000050860000}"/>
    <cellStyle name="Percent 2 34" xfId="5897" xr:uid="{00000000-0005-0000-0000-000051860000}"/>
    <cellStyle name="Percent 2 35" xfId="5898" xr:uid="{00000000-0005-0000-0000-000052860000}"/>
    <cellStyle name="Percent 2 36" xfId="5899" xr:uid="{00000000-0005-0000-0000-000053860000}"/>
    <cellStyle name="Percent 2 37" xfId="5900" xr:uid="{00000000-0005-0000-0000-000054860000}"/>
    <cellStyle name="Percent 2 38" xfId="5901" xr:uid="{00000000-0005-0000-0000-000055860000}"/>
    <cellStyle name="Percent 2 39" xfId="5902" xr:uid="{00000000-0005-0000-0000-000056860000}"/>
    <cellStyle name="Percent 2 4" xfId="635" xr:uid="{00000000-0005-0000-0000-000057860000}"/>
    <cellStyle name="Percent 2 4 2" xfId="803" xr:uid="{00000000-0005-0000-0000-000058860000}"/>
    <cellStyle name="Percent 2 4 2 2" xfId="10627" xr:uid="{00000000-0005-0000-0000-000059860000}"/>
    <cellStyle name="Percent 2 4 3" xfId="37726" xr:uid="{00000000-0005-0000-0000-00005A860000}"/>
    <cellStyle name="Percent 2 40" xfId="5903" xr:uid="{00000000-0005-0000-0000-00005B860000}"/>
    <cellStyle name="Percent 2 41" xfId="5904" xr:uid="{00000000-0005-0000-0000-00005C860000}"/>
    <cellStyle name="Percent 2 42" xfId="5905" xr:uid="{00000000-0005-0000-0000-00005D860000}"/>
    <cellStyle name="Percent 2 43" xfId="5906" xr:uid="{00000000-0005-0000-0000-00005E860000}"/>
    <cellStyle name="Percent 2 44" xfId="5907" xr:uid="{00000000-0005-0000-0000-00005F860000}"/>
    <cellStyle name="Percent 2 45" xfId="5908" xr:uid="{00000000-0005-0000-0000-000060860000}"/>
    <cellStyle name="Percent 2 46" xfId="5909" xr:uid="{00000000-0005-0000-0000-000061860000}"/>
    <cellStyle name="Percent 2 47" xfId="5910" xr:uid="{00000000-0005-0000-0000-000062860000}"/>
    <cellStyle name="Percent 2 48" xfId="5869" xr:uid="{00000000-0005-0000-0000-000063860000}"/>
    <cellStyle name="Percent 2 49" xfId="3071" xr:uid="{00000000-0005-0000-0000-000064860000}"/>
    <cellStyle name="Percent 2 5" xfId="644" xr:uid="{00000000-0005-0000-0000-000065860000}"/>
    <cellStyle name="Percent 2 5 2" xfId="1066" xr:uid="{00000000-0005-0000-0000-000066860000}"/>
    <cellStyle name="Percent 2 5 3" xfId="3178" xr:uid="{00000000-0005-0000-0000-000067860000}"/>
    <cellStyle name="Percent 2 5 4" xfId="37734" xr:uid="{00000000-0005-0000-0000-000068860000}"/>
    <cellStyle name="Percent 2 5 5" xfId="37833" xr:uid="{00000000-0005-0000-0000-000069860000}"/>
    <cellStyle name="Percent 2 5 6" xfId="38013" xr:uid="{00000000-0005-0000-0000-00006A860000}"/>
    <cellStyle name="Percent 2 50" xfId="7770" xr:uid="{00000000-0005-0000-0000-00006B860000}"/>
    <cellStyle name="Percent 2 50 2" xfId="14265" xr:uid="{00000000-0005-0000-0000-00006C860000}"/>
    <cellStyle name="Percent 2 50 2 2" xfId="26979" xr:uid="{00000000-0005-0000-0000-00006D860000}"/>
    <cellStyle name="Percent 2 50 3" xfId="22474" xr:uid="{00000000-0005-0000-0000-00006E860000}"/>
    <cellStyle name="Percent 2 51" xfId="8617" xr:uid="{00000000-0005-0000-0000-00006F860000}"/>
    <cellStyle name="Percent 2 51 2" xfId="15102" xr:uid="{00000000-0005-0000-0000-000070860000}"/>
    <cellStyle name="Percent 2 51 2 2" xfId="27772" xr:uid="{00000000-0005-0000-0000-000071860000}"/>
    <cellStyle name="Percent 2 51 3" xfId="22688" xr:uid="{00000000-0005-0000-0000-000072860000}"/>
    <cellStyle name="Percent 2 52" xfId="6407" xr:uid="{00000000-0005-0000-0000-000073860000}"/>
    <cellStyle name="Percent 2 52 2" xfId="13030" xr:uid="{00000000-0005-0000-0000-000074860000}"/>
    <cellStyle name="Percent 2 52 2 2" xfId="25776" xr:uid="{00000000-0005-0000-0000-000075860000}"/>
    <cellStyle name="Percent 2 52 3" xfId="21156" xr:uid="{00000000-0005-0000-0000-000076860000}"/>
    <cellStyle name="Percent 2 53" xfId="12033" xr:uid="{00000000-0005-0000-0000-000077860000}"/>
    <cellStyle name="Percent 2 53 2" xfId="24778" xr:uid="{00000000-0005-0000-0000-000078860000}"/>
    <cellStyle name="Percent 2 54" xfId="20912" xr:uid="{00000000-0005-0000-0000-000079860000}"/>
    <cellStyle name="Percent 2 55" xfId="30600" xr:uid="{00000000-0005-0000-0000-00007A860000}"/>
    <cellStyle name="Percent 2 56" xfId="34268" xr:uid="{00000000-0005-0000-0000-00007B860000}"/>
    <cellStyle name="Percent 2 57" xfId="37237" xr:uid="{00000000-0005-0000-0000-00007C860000}"/>
    <cellStyle name="Percent 2 58" xfId="2180" xr:uid="{00000000-0005-0000-0000-00007D860000}"/>
    <cellStyle name="Percent 2 59" xfId="37298" xr:uid="{00000000-0005-0000-0000-00007E860000}"/>
    <cellStyle name="Percent 2 6" xfId="693" xr:uid="{00000000-0005-0000-0000-00007F860000}"/>
    <cellStyle name="Percent 2 6 2" xfId="1067" xr:uid="{00000000-0005-0000-0000-000080860000}"/>
    <cellStyle name="Percent 2 6 3" xfId="18526" xr:uid="{00000000-0005-0000-0000-000081860000}"/>
    <cellStyle name="Percent 2 6 4" xfId="5911" xr:uid="{00000000-0005-0000-0000-000082860000}"/>
    <cellStyle name="Percent 2 6 5" xfId="37759" xr:uid="{00000000-0005-0000-0000-000083860000}"/>
    <cellStyle name="Percent 2 6 6" xfId="38037" xr:uid="{00000000-0005-0000-0000-000084860000}"/>
    <cellStyle name="Percent 2 60" xfId="37365" xr:uid="{00000000-0005-0000-0000-000085860000}"/>
    <cellStyle name="Percent 2 61" xfId="37849" xr:uid="{00000000-0005-0000-0000-000086860000}"/>
    <cellStyle name="Percent 2 62" xfId="38121" xr:uid="{00000000-0005-0000-0000-000087860000}"/>
    <cellStyle name="Percent 2 7" xfId="1064" xr:uid="{00000000-0005-0000-0000-000088860000}"/>
    <cellStyle name="Percent 2 7 2" xfId="10062" xr:uid="{00000000-0005-0000-0000-000089860000}"/>
    <cellStyle name="Percent 2 7 3" xfId="18527" xr:uid="{00000000-0005-0000-0000-00008A860000}"/>
    <cellStyle name="Percent 2 8" xfId="822" xr:uid="{00000000-0005-0000-0000-00008B860000}"/>
    <cellStyle name="Percent 2 8 2" xfId="10669" xr:uid="{00000000-0005-0000-0000-00008C860000}"/>
    <cellStyle name="Percent 2 8 2 2" xfId="10268" xr:uid="{00000000-0005-0000-0000-00008D860000}"/>
    <cellStyle name="Percent 2 8 2 2 2" xfId="16082" xr:uid="{00000000-0005-0000-0000-00008E860000}"/>
    <cellStyle name="Percent 2 8 2 2 2 2" xfId="28709" xr:uid="{00000000-0005-0000-0000-00008F860000}"/>
    <cellStyle name="Percent 2 8 2 2 3" xfId="23673" xr:uid="{00000000-0005-0000-0000-000090860000}"/>
    <cellStyle name="Percent 2 8 2 3" xfId="18528" xr:uid="{00000000-0005-0000-0000-000091860000}"/>
    <cellStyle name="Percent 2 8 3" xfId="11050" xr:uid="{00000000-0005-0000-0000-000092860000}"/>
    <cellStyle name="Percent 2 8 3 2" xfId="16487" xr:uid="{00000000-0005-0000-0000-000093860000}"/>
    <cellStyle name="Percent 2 8 3 2 2" xfId="29027" xr:uid="{00000000-0005-0000-0000-000094860000}"/>
    <cellStyle name="Percent 2 8 3 3" xfId="23936" xr:uid="{00000000-0005-0000-0000-000095860000}"/>
    <cellStyle name="Percent 2 8 4" xfId="5912" xr:uid="{00000000-0005-0000-0000-000096860000}"/>
    <cellStyle name="Percent 2 8 5" xfId="37789" xr:uid="{00000000-0005-0000-0000-000097860000}"/>
    <cellStyle name="Percent 2 8 6" xfId="38067" xr:uid="{00000000-0005-0000-0000-000098860000}"/>
    <cellStyle name="Percent 2 9" xfId="1221" xr:uid="{00000000-0005-0000-0000-000099860000}"/>
    <cellStyle name="Percent 2 9 2" xfId="5913" xr:uid="{00000000-0005-0000-0000-00009A860000}"/>
    <cellStyle name="Percent 20" xfId="6057" xr:uid="{00000000-0005-0000-0000-00009B860000}"/>
    <cellStyle name="Percent 20 2" xfId="18582" xr:uid="{00000000-0005-0000-0000-00009C860000}"/>
    <cellStyle name="Percent 21" xfId="6074" xr:uid="{00000000-0005-0000-0000-00009D860000}"/>
    <cellStyle name="Percent 22" xfId="6347" xr:uid="{00000000-0005-0000-0000-00009E860000}"/>
    <cellStyle name="Percent 23" xfId="6350" xr:uid="{00000000-0005-0000-0000-00009F860000}"/>
    <cellStyle name="Percent 24" xfId="6366" xr:uid="{00000000-0005-0000-0000-0000A0860000}"/>
    <cellStyle name="Percent 25" xfId="3192" xr:uid="{00000000-0005-0000-0000-0000A1860000}"/>
    <cellStyle name="Percent 25 2" xfId="6370" xr:uid="{00000000-0005-0000-0000-0000A2860000}"/>
    <cellStyle name="Percent 26" xfId="6372" xr:uid="{00000000-0005-0000-0000-0000A3860000}"/>
    <cellStyle name="Percent 27" xfId="6374" xr:uid="{00000000-0005-0000-0000-0000A4860000}"/>
    <cellStyle name="Percent 28" xfId="6062" xr:uid="{00000000-0005-0000-0000-0000A5860000}"/>
    <cellStyle name="Percent 28 2" xfId="18913" xr:uid="{00000000-0005-0000-0000-0000A6860000}"/>
    <cellStyle name="Percent 29" xfId="6377" xr:uid="{00000000-0005-0000-0000-0000A7860000}"/>
    <cellStyle name="Percent 3" xfId="7" xr:uid="{00000000-0005-0000-0000-0000A8860000}"/>
    <cellStyle name="Percent 3 10" xfId="9607" xr:uid="{00000000-0005-0000-0000-0000A9860000}"/>
    <cellStyle name="Percent 3 10 2" xfId="37411" xr:uid="{00000000-0005-0000-0000-0000AA860000}"/>
    <cellStyle name="Percent 3 11" xfId="6419" xr:uid="{00000000-0005-0000-0000-0000AB860000}"/>
    <cellStyle name="Percent 3 11 2" xfId="13042" xr:uid="{00000000-0005-0000-0000-0000AC860000}"/>
    <cellStyle name="Percent 3 11 2 2" xfId="25788" xr:uid="{00000000-0005-0000-0000-0000AD860000}"/>
    <cellStyle name="Percent 3 11 3" xfId="21168" xr:uid="{00000000-0005-0000-0000-0000AE860000}"/>
    <cellStyle name="Percent 3 12" xfId="12044" xr:uid="{00000000-0005-0000-0000-0000AF860000}"/>
    <cellStyle name="Percent 3 12 2" xfId="24789" xr:uid="{00000000-0005-0000-0000-0000B0860000}"/>
    <cellStyle name="Percent 3 13" xfId="37238" xr:uid="{00000000-0005-0000-0000-0000B1860000}"/>
    <cellStyle name="Percent 3 14" xfId="2191" xr:uid="{00000000-0005-0000-0000-0000B2860000}"/>
    <cellStyle name="Percent 3 15" xfId="37368" xr:uid="{00000000-0005-0000-0000-0000B3860000}"/>
    <cellStyle name="Percent 3 16" xfId="37852" xr:uid="{00000000-0005-0000-0000-0000B4860000}"/>
    <cellStyle name="Percent 3 2" xfId="354" xr:uid="{00000000-0005-0000-0000-0000B5860000}"/>
    <cellStyle name="Percent 3 2 2" xfId="583" xr:uid="{00000000-0005-0000-0000-0000B6860000}"/>
    <cellStyle name="Percent 3 2 2 2" xfId="10631" xr:uid="{00000000-0005-0000-0000-0000B7860000}"/>
    <cellStyle name="Percent 3 2 2 3" xfId="6159" xr:uid="{00000000-0005-0000-0000-0000B8860000}"/>
    <cellStyle name="Percent 3 2 2 4" xfId="37678" xr:uid="{00000000-0005-0000-0000-0000B9860000}"/>
    <cellStyle name="Percent 3 2 2 5" xfId="37971" xr:uid="{00000000-0005-0000-0000-0000BA860000}"/>
    <cellStyle name="Percent 3 2 3" xfId="811" xr:uid="{00000000-0005-0000-0000-0000BB860000}"/>
    <cellStyle name="Percent 3 2 3 2" xfId="10018" xr:uid="{00000000-0005-0000-0000-0000BC860000}"/>
    <cellStyle name="Percent 3 2 3 3" xfId="37780" xr:uid="{00000000-0005-0000-0000-0000BD860000}"/>
    <cellStyle name="Percent 3 2 3 4" xfId="38058" xr:uid="{00000000-0005-0000-0000-0000BE860000}"/>
    <cellStyle name="Percent 3 2 4" xfId="1069" xr:uid="{00000000-0005-0000-0000-0000BF860000}"/>
    <cellStyle name="Percent 3 2 5" xfId="1292" xr:uid="{00000000-0005-0000-0000-0000C0860000}"/>
    <cellStyle name="Percent 3 2 6" xfId="3075" xr:uid="{00000000-0005-0000-0000-0000C1860000}"/>
    <cellStyle name="Percent 3 2 6 2" xfId="37629" xr:uid="{00000000-0005-0000-0000-0000C2860000}"/>
    <cellStyle name="Percent 3 2 6 3" xfId="37925" xr:uid="{00000000-0005-0000-0000-0000C3860000}"/>
    <cellStyle name="Percent 3 2 7" xfId="37386" xr:uid="{00000000-0005-0000-0000-0000C4860000}"/>
    <cellStyle name="Percent 3 2 8" xfId="37870" xr:uid="{00000000-0005-0000-0000-0000C5860000}"/>
    <cellStyle name="Percent 3 3" xfId="353" xr:uid="{00000000-0005-0000-0000-0000C6860000}"/>
    <cellStyle name="Percent 3 3 2" xfId="805" xr:uid="{00000000-0005-0000-0000-0000C7860000}"/>
    <cellStyle name="Percent 3 3 2 2" xfId="2066" xr:uid="{00000000-0005-0000-0000-0000C8860000}"/>
    <cellStyle name="Percent 3 3 2 2 2" xfId="2067" xr:uid="{00000000-0005-0000-0000-0000C9860000}"/>
    <cellStyle name="Percent 3 3 2 2 2 2" xfId="16071" xr:uid="{00000000-0005-0000-0000-0000CA860000}"/>
    <cellStyle name="Percent 3 3 2 2 2 2 2" xfId="28698" xr:uid="{00000000-0005-0000-0000-0000CB860000}"/>
    <cellStyle name="Percent 3 3 2 2 2 3" xfId="23663" xr:uid="{00000000-0005-0000-0000-0000CC860000}"/>
    <cellStyle name="Percent 3 3 2 2 2 4" xfId="10234" xr:uid="{00000000-0005-0000-0000-0000CD860000}"/>
    <cellStyle name="Percent 3 3 2 2 3" xfId="9591" xr:uid="{00000000-0005-0000-0000-0000CE860000}"/>
    <cellStyle name="Percent 3 3 2 2 3 2" xfId="15941" xr:uid="{00000000-0005-0000-0000-0000CF860000}"/>
    <cellStyle name="Percent 3 3 2 2 3 2 2" xfId="28581" xr:uid="{00000000-0005-0000-0000-0000D0860000}"/>
    <cellStyle name="Percent 3 3 2 2 3 3" xfId="23570" xr:uid="{00000000-0005-0000-0000-0000D1860000}"/>
    <cellStyle name="Percent 3 3 2 2 4" xfId="10630" xr:uid="{00000000-0005-0000-0000-0000D2860000}"/>
    <cellStyle name="Percent 3 3 2 3" xfId="2068" xr:uid="{00000000-0005-0000-0000-0000D3860000}"/>
    <cellStyle name="Percent 3 3 2 3 2" xfId="16176" xr:uid="{00000000-0005-0000-0000-0000D4860000}"/>
    <cellStyle name="Percent 3 3 2 3 2 2" xfId="28798" xr:uid="{00000000-0005-0000-0000-0000D5860000}"/>
    <cellStyle name="Percent 3 3 2 3 3" xfId="23749" xr:uid="{00000000-0005-0000-0000-0000D6860000}"/>
    <cellStyle name="Percent 3 3 2 3 4" xfId="10536" xr:uid="{00000000-0005-0000-0000-0000D7860000}"/>
    <cellStyle name="Percent 3 3 2 4" xfId="2065" xr:uid="{00000000-0005-0000-0000-0000D8860000}"/>
    <cellStyle name="Percent 3 3 2 4 2" xfId="16192" xr:uid="{00000000-0005-0000-0000-0000D9860000}"/>
    <cellStyle name="Percent 3 3 2 4 2 2" xfId="28814" xr:uid="{00000000-0005-0000-0000-0000DA860000}"/>
    <cellStyle name="Percent 3 3 2 4 3" xfId="23759" xr:uid="{00000000-0005-0000-0000-0000DB860000}"/>
    <cellStyle name="Percent 3 3 2 4 4" xfId="10594" xr:uid="{00000000-0005-0000-0000-0000DC860000}"/>
    <cellStyle name="Percent 3 3 2 5" xfId="6220" xr:uid="{00000000-0005-0000-0000-0000DD860000}"/>
    <cellStyle name="Percent 3 3 3" xfId="1070" xr:uid="{00000000-0005-0000-0000-0000DE860000}"/>
    <cellStyle name="Percent 3 3 3 2" xfId="2070" xr:uid="{00000000-0005-0000-0000-0000DF860000}"/>
    <cellStyle name="Percent 3 3 3 2 2" xfId="16442" xr:uid="{00000000-0005-0000-0000-0000E0860000}"/>
    <cellStyle name="Percent 3 3 3 2 2 2" xfId="28983" xr:uid="{00000000-0005-0000-0000-0000E1860000}"/>
    <cellStyle name="Percent 3 3 3 2 3" xfId="23893" xr:uid="{00000000-0005-0000-0000-0000E2860000}"/>
    <cellStyle name="Percent 3 3 3 2 4" xfId="10986" xr:uid="{00000000-0005-0000-0000-0000E3860000}"/>
    <cellStyle name="Percent 3 3 3 3" xfId="2069" xr:uid="{00000000-0005-0000-0000-0000E4860000}"/>
    <cellStyle name="Percent 3 3 3 3 2" xfId="16126" xr:uid="{00000000-0005-0000-0000-0000E5860000}"/>
    <cellStyle name="Percent 3 3 3 3 2 2" xfId="28748" xr:uid="{00000000-0005-0000-0000-0000E6860000}"/>
    <cellStyle name="Percent 3 3 3 3 3" xfId="23706" xr:uid="{00000000-0005-0000-0000-0000E7860000}"/>
    <cellStyle name="Percent 3 3 3 3 4" xfId="10424" xr:uid="{00000000-0005-0000-0000-0000E8860000}"/>
    <cellStyle name="Percent 3 3 3 4" xfId="14324" xr:uid="{00000000-0005-0000-0000-0000E9860000}"/>
    <cellStyle name="Percent 3 3 3 4 2" xfId="27025" xr:uid="{00000000-0005-0000-0000-0000EA860000}"/>
    <cellStyle name="Percent 3 3 3 5" xfId="22517" xr:uid="{00000000-0005-0000-0000-0000EB860000}"/>
    <cellStyle name="Percent 3 3 3 6" xfId="7829" xr:uid="{00000000-0005-0000-0000-0000EC860000}"/>
    <cellStyle name="Percent 3 3 4" xfId="2071" xr:uid="{00000000-0005-0000-0000-0000ED860000}"/>
    <cellStyle name="Percent 3 3 4 2" xfId="11324" xr:uid="{00000000-0005-0000-0000-0000EE860000}"/>
    <cellStyle name="Percent 3 3 4 2 2" xfId="16652" xr:uid="{00000000-0005-0000-0000-0000EF860000}"/>
    <cellStyle name="Percent 3 3 4 2 2 2" xfId="29187" xr:uid="{00000000-0005-0000-0000-0000F0860000}"/>
    <cellStyle name="Percent 3 3 4 2 3" xfId="24094" xr:uid="{00000000-0005-0000-0000-0000F1860000}"/>
    <cellStyle name="Percent 3 3 4 3" xfId="15166" xr:uid="{00000000-0005-0000-0000-0000F2860000}"/>
    <cellStyle name="Percent 3 3 4 3 2" xfId="27829" xr:uid="{00000000-0005-0000-0000-0000F3860000}"/>
    <cellStyle name="Percent 3 3 4 4" xfId="22806" xr:uid="{00000000-0005-0000-0000-0000F4860000}"/>
    <cellStyle name="Percent 3 3 4 5" xfId="8751" xr:uid="{00000000-0005-0000-0000-0000F5860000}"/>
    <cellStyle name="Percent 3 3 4 6" xfId="37628" xr:uid="{00000000-0005-0000-0000-0000F6860000}"/>
    <cellStyle name="Percent 3 3 4 7" xfId="37924" xr:uid="{00000000-0005-0000-0000-0000F7860000}"/>
    <cellStyle name="Percent 3 3 5" xfId="10019" xr:uid="{00000000-0005-0000-0000-0000F8860000}"/>
    <cellStyle name="Percent 3 3 6" xfId="6608" xr:uid="{00000000-0005-0000-0000-0000F9860000}"/>
    <cellStyle name="Percent 3 3 6 2" xfId="13196" xr:uid="{00000000-0005-0000-0000-0000FA860000}"/>
    <cellStyle name="Percent 3 3 6 2 2" xfId="25940" xr:uid="{00000000-0005-0000-0000-0000FB860000}"/>
    <cellStyle name="Percent 3 3 6 3" xfId="21350" xr:uid="{00000000-0005-0000-0000-0000FC860000}"/>
    <cellStyle name="Percent 3 3 7" xfId="12128" xr:uid="{00000000-0005-0000-0000-0000FD860000}"/>
    <cellStyle name="Percent 3 3 7 2" xfId="24873" xr:uid="{00000000-0005-0000-0000-0000FE860000}"/>
    <cellStyle name="Percent 3 3 8" xfId="21006" xr:uid="{00000000-0005-0000-0000-0000FF860000}"/>
    <cellStyle name="Percent 3 3 9" xfId="3137" xr:uid="{00000000-0005-0000-0000-000000870000}"/>
    <cellStyle name="Percent 3 4" xfId="582" xr:uid="{00000000-0005-0000-0000-000001870000}"/>
    <cellStyle name="Percent 3 4 10" xfId="37677" xr:uid="{00000000-0005-0000-0000-000002870000}"/>
    <cellStyle name="Percent 3 4 11" xfId="37970" xr:uid="{00000000-0005-0000-0000-000003870000}"/>
    <cellStyle name="Percent 3 4 2" xfId="1071" xr:uid="{00000000-0005-0000-0000-000004870000}"/>
    <cellStyle name="Percent 3 4 2 2" xfId="2073" xr:uid="{00000000-0005-0000-0000-000005870000}"/>
    <cellStyle name="Percent 3 4 2 2 2" xfId="16642" xr:uid="{00000000-0005-0000-0000-000006870000}"/>
    <cellStyle name="Percent 3 4 2 2 2 2" xfId="29177" xr:uid="{00000000-0005-0000-0000-000007870000}"/>
    <cellStyle name="Percent 3 4 2 2 3" xfId="24083" xr:uid="{00000000-0005-0000-0000-000008870000}"/>
    <cellStyle name="Percent 3 4 2 2 4" xfId="11309" xr:uid="{00000000-0005-0000-0000-000009870000}"/>
    <cellStyle name="Percent 3 4 2 3" xfId="2072" xr:uid="{00000000-0005-0000-0000-00000A870000}"/>
    <cellStyle name="Percent 3 4 2 3 2" xfId="16600" xr:uid="{00000000-0005-0000-0000-00000B870000}"/>
    <cellStyle name="Percent 3 4 2 3 2 2" xfId="29139" xr:uid="{00000000-0005-0000-0000-00000C870000}"/>
    <cellStyle name="Percent 3 4 2 3 3" xfId="24047" xr:uid="{00000000-0005-0000-0000-00000D870000}"/>
    <cellStyle name="Percent 3 4 2 3 4" xfId="11241" xr:uid="{00000000-0005-0000-0000-00000E870000}"/>
    <cellStyle name="Percent 3 4 2 4" xfId="6219" xr:uid="{00000000-0005-0000-0000-00000F870000}"/>
    <cellStyle name="Percent 3 4 3" xfId="2074" xr:uid="{00000000-0005-0000-0000-000010870000}"/>
    <cellStyle name="Percent 3 4 3 2" xfId="11239" xr:uid="{00000000-0005-0000-0000-000011870000}"/>
    <cellStyle name="Percent 3 4 3 2 2" xfId="16598" xr:uid="{00000000-0005-0000-0000-000012870000}"/>
    <cellStyle name="Percent 3 4 3 2 2 2" xfId="29137" xr:uid="{00000000-0005-0000-0000-000013870000}"/>
    <cellStyle name="Percent 3 4 3 2 3" xfId="24045" xr:uid="{00000000-0005-0000-0000-000014870000}"/>
    <cellStyle name="Percent 3 4 3 3" xfId="15036" xr:uid="{00000000-0005-0000-0000-000015870000}"/>
    <cellStyle name="Percent 3 4 3 3 2" xfId="27708" xr:uid="{00000000-0005-0000-0000-000016870000}"/>
    <cellStyle name="Percent 3 4 3 4" xfId="22625" xr:uid="{00000000-0005-0000-0000-000017870000}"/>
    <cellStyle name="Percent 3 4 3 5" xfId="8547" xr:uid="{00000000-0005-0000-0000-000018870000}"/>
    <cellStyle name="Percent 3 4 4" xfId="9472" xr:uid="{00000000-0005-0000-0000-000019870000}"/>
    <cellStyle name="Percent 3 4 4 2" xfId="15878" xr:uid="{00000000-0005-0000-0000-00001A870000}"/>
    <cellStyle name="Percent 3 4 4 2 2" xfId="28519" xr:uid="{00000000-0005-0000-0000-00001B870000}"/>
    <cellStyle name="Percent 3 4 4 3" xfId="23463" xr:uid="{00000000-0005-0000-0000-00001C870000}"/>
    <cellStyle name="Percent 3 4 5" xfId="10020" xr:uid="{00000000-0005-0000-0000-00001D870000}"/>
    <cellStyle name="Percent 3 4 6" xfId="7600" xr:uid="{00000000-0005-0000-0000-00001E870000}"/>
    <cellStyle name="Percent 3 4 6 2" xfId="14108" xr:uid="{00000000-0005-0000-0000-00001F870000}"/>
    <cellStyle name="Percent 3 4 6 2 2" xfId="26838" xr:uid="{00000000-0005-0000-0000-000020870000}"/>
    <cellStyle name="Percent 3 4 6 3" xfId="22327" xr:uid="{00000000-0005-0000-0000-000021870000}"/>
    <cellStyle name="Percent 3 4 7" xfId="12947" xr:uid="{00000000-0005-0000-0000-000022870000}"/>
    <cellStyle name="Percent 3 4 7 2" xfId="25693" xr:uid="{00000000-0005-0000-0000-000023870000}"/>
    <cellStyle name="Percent 3 4 8" xfId="21086" xr:uid="{00000000-0005-0000-0000-000024870000}"/>
    <cellStyle name="Percent 3 4 9" xfId="5914" xr:uid="{00000000-0005-0000-0000-000025870000}"/>
    <cellStyle name="Percent 3 5" xfId="697" xr:uid="{00000000-0005-0000-0000-000026870000}"/>
    <cellStyle name="Percent 3 5 2" xfId="1072" xr:uid="{00000000-0005-0000-0000-000027870000}"/>
    <cellStyle name="Percent 3 5 2 2" xfId="2075" xr:uid="{00000000-0005-0000-0000-000028870000}"/>
    <cellStyle name="Percent 3 5 2 2 2" xfId="16539" xr:uid="{00000000-0005-0000-0000-000029870000}"/>
    <cellStyle name="Percent 3 5 2 2 2 2" xfId="29078" xr:uid="{00000000-0005-0000-0000-00002A870000}"/>
    <cellStyle name="Percent 3 5 2 2 3" xfId="23986" xr:uid="{00000000-0005-0000-0000-00002B870000}"/>
    <cellStyle name="Percent 3 5 2 2 4" xfId="11136" xr:uid="{00000000-0005-0000-0000-00002C870000}"/>
    <cellStyle name="Percent 3 5 3" xfId="6330" xr:uid="{00000000-0005-0000-0000-00002D870000}"/>
    <cellStyle name="Percent 3 5 4" xfId="37762" xr:uid="{00000000-0005-0000-0000-00002E870000}"/>
    <cellStyle name="Percent 3 5 5" xfId="38040" xr:uid="{00000000-0005-0000-0000-00002F870000}"/>
    <cellStyle name="Percent 3 6" xfId="1073" xr:uid="{00000000-0005-0000-0000-000030870000}"/>
    <cellStyle name="Percent 3 7" xfId="1068" xr:uid="{00000000-0005-0000-0000-000031870000}"/>
    <cellStyle name="Percent 3 7 2" xfId="2076" xr:uid="{00000000-0005-0000-0000-000032870000}"/>
    <cellStyle name="Percent 3 7 2 2" xfId="10551" xr:uid="{00000000-0005-0000-0000-000033870000}"/>
    <cellStyle name="Percent 3 7 2 3" xfId="10017" xr:uid="{00000000-0005-0000-0000-000034870000}"/>
    <cellStyle name="Percent 3 7 3" xfId="11006" xr:uid="{00000000-0005-0000-0000-000035870000}"/>
    <cellStyle name="Percent 3 7 4" xfId="3074" xr:uid="{00000000-0005-0000-0000-000036870000}"/>
    <cellStyle name="Percent 3 8" xfId="825" xr:uid="{00000000-0005-0000-0000-000037870000}"/>
    <cellStyle name="Percent 3 8 2" xfId="14276" xr:uid="{00000000-0005-0000-0000-000038870000}"/>
    <cellStyle name="Percent 3 8 2 2" xfId="26990" xr:uid="{00000000-0005-0000-0000-000039870000}"/>
    <cellStyle name="Percent 3 8 3" xfId="18587" xr:uid="{00000000-0005-0000-0000-00003A870000}"/>
    <cellStyle name="Percent 3 8 4" xfId="22483" xr:uid="{00000000-0005-0000-0000-00003B870000}"/>
    <cellStyle name="Percent 3 8 5" xfId="7781" xr:uid="{00000000-0005-0000-0000-00003C870000}"/>
    <cellStyle name="Percent 3 9" xfId="1281" xr:uid="{00000000-0005-0000-0000-00003D870000}"/>
    <cellStyle name="Percent 3 9 2" xfId="15113" xr:uid="{00000000-0005-0000-0000-00003E870000}"/>
    <cellStyle name="Percent 3 9 2 2" xfId="19818" xr:uid="{00000000-0005-0000-0000-00003F870000}"/>
    <cellStyle name="Percent 3 9 2 3" xfId="32932" xr:uid="{00000000-0005-0000-0000-000040870000}"/>
    <cellStyle name="Percent 3 9 2 4" xfId="35942" xr:uid="{00000000-0005-0000-0000-000041870000}"/>
    <cellStyle name="Percent 3 9 3" xfId="18529" xr:uid="{00000000-0005-0000-0000-000042870000}"/>
    <cellStyle name="Percent 3 9 4" xfId="31900" xr:uid="{00000000-0005-0000-0000-000043870000}"/>
    <cellStyle name="Percent 3 9 5" xfId="35091" xr:uid="{00000000-0005-0000-0000-000044870000}"/>
    <cellStyle name="Percent 3 9 6" xfId="8628" xr:uid="{00000000-0005-0000-0000-000045870000}"/>
    <cellStyle name="Percent 30" xfId="6396" xr:uid="{00000000-0005-0000-0000-000046870000}"/>
    <cellStyle name="Percent 30 2" xfId="6401" xr:uid="{00000000-0005-0000-0000-000047870000}"/>
    <cellStyle name="Percent 30 3" xfId="8605" xr:uid="{00000000-0005-0000-0000-000048870000}"/>
    <cellStyle name="Percent 30 3 2" xfId="15090" xr:uid="{00000000-0005-0000-0000-000049870000}"/>
    <cellStyle name="Percent 30 3 2 2" xfId="27760" xr:uid="{00000000-0005-0000-0000-00004A870000}"/>
    <cellStyle name="Percent 30 3 3" xfId="22677" xr:uid="{00000000-0005-0000-0000-00004B870000}"/>
    <cellStyle name="Percent 30 4" xfId="9579" xr:uid="{00000000-0005-0000-0000-00004C870000}"/>
    <cellStyle name="Percent 30 4 2" xfId="15931" xr:uid="{00000000-0005-0000-0000-00004D870000}"/>
    <cellStyle name="Percent 30 4 2 2" xfId="28571" xr:uid="{00000000-0005-0000-0000-00004E870000}"/>
    <cellStyle name="Percent 30 4 3" xfId="23560" xr:uid="{00000000-0005-0000-0000-00004F870000}"/>
    <cellStyle name="Percent 30 5" xfId="7744" xr:uid="{00000000-0005-0000-0000-000050870000}"/>
    <cellStyle name="Percent 30 5 2" xfId="14241" xr:uid="{00000000-0005-0000-0000-000051870000}"/>
    <cellStyle name="Percent 30 5 2 2" xfId="26967" xr:uid="{00000000-0005-0000-0000-000052870000}"/>
    <cellStyle name="Percent 30 5 3" xfId="22462" xr:uid="{00000000-0005-0000-0000-000053870000}"/>
    <cellStyle name="Percent 30 6" xfId="13022" xr:uid="{00000000-0005-0000-0000-000054870000}"/>
    <cellStyle name="Percent 30 6 2" xfId="25768" xr:uid="{00000000-0005-0000-0000-000055870000}"/>
    <cellStyle name="Percent 30 7" xfId="18937" xr:uid="{00000000-0005-0000-0000-000056870000}"/>
    <cellStyle name="Percent 30 8" xfId="21149" xr:uid="{00000000-0005-0000-0000-000057870000}"/>
    <cellStyle name="Percent 31" xfId="6398" xr:uid="{00000000-0005-0000-0000-000058870000}"/>
    <cellStyle name="Percent 31 2" xfId="8607" xr:uid="{00000000-0005-0000-0000-000059870000}"/>
    <cellStyle name="Percent 31 2 2" xfId="15092" xr:uid="{00000000-0005-0000-0000-00005A870000}"/>
    <cellStyle name="Percent 31 2 2 2" xfId="27762" xr:uid="{00000000-0005-0000-0000-00005B870000}"/>
    <cellStyle name="Percent 31 2 3" xfId="22679" xr:uid="{00000000-0005-0000-0000-00005C870000}"/>
    <cellStyle name="Percent 31 3" xfId="9581" xr:uid="{00000000-0005-0000-0000-00005D870000}"/>
    <cellStyle name="Percent 31 3 2" xfId="15933" xr:uid="{00000000-0005-0000-0000-00005E870000}"/>
    <cellStyle name="Percent 31 3 2 2" xfId="28573" xr:uid="{00000000-0005-0000-0000-00005F870000}"/>
    <cellStyle name="Percent 31 3 3" xfId="23562" xr:uid="{00000000-0005-0000-0000-000060870000}"/>
    <cellStyle name="Percent 31 4" xfId="7746" xr:uid="{00000000-0005-0000-0000-000061870000}"/>
    <cellStyle name="Percent 31 4 2" xfId="14243" xr:uid="{00000000-0005-0000-0000-000062870000}"/>
    <cellStyle name="Percent 31 4 2 2" xfId="26969" xr:uid="{00000000-0005-0000-0000-000063870000}"/>
    <cellStyle name="Percent 31 4 3" xfId="22464" xr:uid="{00000000-0005-0000-0000-000064870000}"/>
    <cellStyle name="Percent 31 5" xfId="13024" xr:uid="{00000000-0005-0000-0000-000065870000}"/>
    <cellStyle name="Percent 31 5 2" xfId="25770" xr:uid="{00000000-0005-0000-0000-000066870000}"/>
    <cellStyle name="Percent 31 6" xfId="18938" xr:uid="{00000000-0005-0000-0000-000067870000}"/>
    <cellStyle name="Percent 31 7" xfId="21151" xr:uid="{00000000-0005-0000-0000-000068870000}"/>
    <cellStyle name="Percent 32" xfId="6403" xr:uid="{00000000-0005-0000-0000-000069870000}"/>
    <cellStyle name="Percent 32 2" xfId="8610" xr:uid="{00000000-0005-0000-0000-00006A870000}"/>
    <cellStyle name="Percent 32 2 2" xfId="15095" xr:uid="{00000000-0005-0000-0000-00006B870000}"/>
    <cellStyle name="Percent 32 2 2 2" xfId="27765" xr:uid="{00000000-0005-0000-0000-00006C870000}"/>
    <cellStyle name="Percent 32 2 3" xfId="19113" xr:uid="{00000000-0005-0000-0000-00006D870000}"/>
    <cellStyle name="Percent 32 2 4" xfId="32235" xr:uid="{00000000-0005-0000-0000-00006E870000}"/>
    <cellStyle name="Percent 32 2 5" xfId="35254" xr:uid="{00000000-0005-0000-0000-00006F870000}"/>
    <cellStyle name="Percent 32 3" xfId="9584" xr:uid="{00000000-0005-0000-0000-000070870000}"/>
    <cellStyle name="Percent 32 3 2" xfId="15936" xr:uid="{00000000-0005-0000-0000-000071870000}"/>
    <cellStyle name="Percent 32 3 2 2" xfId="28576" xr:uid="{00000000-0005-0000-0000-000072870000}"/>
    <cellStyle name="Percent 32 3 3" xfId="23565" xr:uid="{00000000-0005-0000-0000-000073870000}"/>
    <cellStyle name="Percent 32 4" xfId="7749" xr:uid="{00000000-0005-0000-0000-000074870000}"/>
    <cellStyle name="Percent 32 4 2" xfId="14246" xr:uid="{00000000-0005-0000-0000-000075870000}"/>
    <cellStyle name="Percent 32 4 2 2" xfId="26972" xr:uid="{00000000-0005-0000-0000-000076870000}"/>
    <cellStyle name="Percent 32 4 3" xfId="22467" xr:uid="{00000000-0005-0000-0000-000077870000}"/>
    <cellStyle name="Percent 32 5" xfId="13027" xr:uid="{00000000-0005-0000-0000-000078870000}"/>
    <cellStyle name="Percent 32 5 2" xfId="25773" xr:uid="{00000000-0005-0000-0000-000079870000}"/>
    <cellStyle name="Percent 32 6" xfId="17531" xr:uid="{00000000-0005-0000-0000-00007A870000}"/>
    <cellStyle name="Percent 32 7" xfId="30956" xr:uid="{00000000-0005-0000-0000-00007B870000}"/>
    <cellStyle name="Percent 32 8" xfId="34376" xr:uid="{00000000-0005-0000-0000-00007C870000}"/>
    <cellStyle name="Percent 33" xfId="1286" xr:uid="{00000000-0005-0000-0000-00007D870000}"/>
    <cellStyle name="Percent 33 2" xfId="14252" xr:uid="{00000000-0005-0000-0000-00007E870000}"/>
    <cellStyle name="Percent 33 3" xfId="19919" xr:uid="{00000000-0005-0000-0000-00007F870000}"/>
    <cellStyle name="Percent 33 4" xfId="33101" xr:uid="{00000000-0005-0000-0000-000080870000}"/>
    <cellStyle name="Percent 33 5" xfId="35986" xr:uid="{00000000-0005-0000-0000-000081870000}"/>
    <cellStyle name="Percent 33 6" xfId="7757" xr:uid="{00000000-0005-0000-0000-000082870000}"/>
    <cellStyle name="Percent 34" xfId="7761" xr:uid="{00000000-0005-0000-0000-000083870000}"/>
    <cellStyle name="Percent 34 2" xfId="14256" xr:uid="{00000000-0005-0000-0000-000084870000}"/>
    <cellStyle name="Percent 34 3" xfId="19923" xr:uid="{00000000-0005-0000-0000-000085870000}"/>
    <cellStyle name="Percent 35" xfId="7763" xr:uid="{00000000-0005-0000-0000-000086870000}"/>
    <cellStyle name="Percent 35 2" xfId="14258" xr:uid="{00000000-0005-0000-0000-000087870000}"/>
    <cellStyle name="Percent 35 3" xfId="17427" xr:uid="{00000000-0005-0000-0000-000088870000}"/>
    <cellStyle name="Percent 36" xfId="7764" xr:uid="{00000000-0005-0000-0000-000089870000}"/>
    <cellStyle name="Percent 36 2" xfId="14259" xr:uid="{00000000-0005-0000-0000-00008A870000}"/>
    <cellStyle name="Percent 37" xfId="7765" xr:uid="{00000000-0005-0000-0000-00008B870000}"/>
    <cellStyle name="Percent 37 2" xfId="14260" xr:uid="{00000000-0005-0000-0000-00008C870000}"/>
    <cellStyle name="Percent 38" xfId="7766" xr:uid="{00000000-0005-0000-0000-00008D870000}"/>
    <cellStyle name="Percent 38 2" xfId="14261" xr:uid="{00000000-0005-0000-0000-00008E870000}"/>
    <cellStyle name="Percent 39" xfId="7754" xr:uid="{00000000-0005-0000-0000-00008F870000}"/>
    <cellStyle name="Percent 39 2" xfId="14251" xr:uid="{00000000-0005-0000-0000-000090870000}"/>
    <cellStyle name="Percent 39 2 2" xfId="26974" xr:uid="{00000000-0005-0000-0000-000091870000}"/>
    <cellStyle name="Percent 39 3" xfId="22469" xr:uid="{00000000-0005-0000-0000-000092870000}"/>
    <cellStyle name="Percent 4" xfId="355" xr:uid="{00000000-0005-0000-0000-000093870000}"/>
    <cellStyle name="Percent 4 10" xfId="37239" xr:uid="{00000000-0005-0000-0000-000094870000}"/>
    <cellStyle name="Percent 4 11" xfId="2194" xr:uid="{00000000-0005-0000-0000-000095870000}"/>
    <cellStyle name="Percent 4 12" xfId="37333" xr:uid="{00000000-0005-0000-0000-000096870000}"/>
    <cellStyle name="Percent 4 2" xfId="584" xr:uid="{00000000-0005-0000-0000-000097870000}"/>
    <cellStyle name="Percent 4 2 2" xfId="1074" xr:uid="{00000000-0005-0000-0000-000098870000}"/>
    <cellStyle name="Percent 4 2 2 2" xfId="11169" xr:uid="{00000000-0005-0000-0000-000099870000}"/>
    <cellStyle name="Percent 4 2 2 3" xfId="6161" xr:uid="{00000000-0005-0000-0000-00009A870000}"/>
    <cellStyle name="Percent 4 2 3" xfId="1285" xr:uid="{00000000-0005-0000-0000-00009B870000}"/>
    <cellStyle name="Percent 4 2 3 2" xfId="10909" xr:uid="{00000000-0005-0000-0000-00009C870000}"/>
    <cellStyle name="Percent 4 2 3 3" xfId="37826" xr:uid="{00000000-0005-0000-0000-00009D870000}"/>
    <cellStyle name="Percent 4 2 3 4" xfId="38096" xr:uid="{00000000-0005-0000-0000-00009E870000}"/>
    <cellStyle name="Percent 4 2 4" xfId="2077" xr:uid="{00000000-0005-0000-0000-00009F870000}"/>
    <cellStyle name="Percent 4 2 5" xfId="5915" xr:uid="{00000000-0005-0000-0000-0000A0870000}"/>
    <cellStyle name="Percent 4 2 6" xfId="37338" xr:uid="{00000000-0005-0000-0000-0000A1870000}"/>
    <cellStyle name="Percent 4 2 7" xfId="37679" xr:uid="{00000000-0005-0000-0000-0000A2870000}"/>
    <cellStyle name="Percent 4 2 8" xfId="37972" xr:uid="{00000000-0005-0000-0000-0000A3870000}"/>
    <cellStyle name="Percent 4 3" xfId="807" xr:uid="{00000000-0005-0000-0000-0000A4870000}"/>
    <cellStyle name="Percent 4 3 2" xfId="1283" xr:uid="{00000000-0005-0000-0000-0000A5870000}"/>
    <cellStyle name="Percent 4 3 2 2" xfId="19914" xr:uid="{00000000-0005-0000-0000-0000A6870000}"/>
    <cellStyle name="Percent 4 3 2 3" xfId="33098" xr:uid="{00000000-0005-0000-0000-0000A7870000}"/>
    <cellStyle name="Percent 4 3 2 4" xfId="35983" xr:uid="{00000000-0005-0000-0000-0000A8870000}"/>
    <cellStyle name="Percent 4 3 2 5" xfId="10620" xr:uid="{00000000-0005-0000-0000-0000A9870000}"/>
    <cellStyle name="Percent 4 3 3" xfId="2078" xr:uid="{00000000-0005-0000-0000-0000AA870000}"/>
    <cellStyle name="Percent 4 3 3 2" xfId="18906" xr:uid="{00000000-0005-0000-0000-0000AB870000}"/>
    <cellStyle name="Percent 4 3 4" xfId="32119" xr:uid="{00000000-0005-0000-0000-0000AC870000}"/>
    <cellStyle name="Percent 4 3 5" xfId="35138" xr:uid="{00000000-0005-0000-0000-0000AD870000}"/>
    <cellStyle name="Percent 4 3 6" xfId="6301" xr:uid="{00000000-0005-0000-0000-0000AE870000}"/>
    <cellStyle name="Percent 4 4" xfId="1255" xr:uid="{00000000-0005-0000-0000-0000AF870000}"/>
    <cellStyle name="Percent 4 4 2" xfId="18530" xr:uid="{00000000-0005-0000-0000-0000B0870000}"/>
    <cellStyle name="Percent 4 4 3" xfId="6160" xr:uid="{00000000-0005-0000-0000-0000B1870000}"/>
    <cellStyle name="Percent 4 4 4" xfId="37819" xr:uid="{00000000-0005-0000-0000-0000B2870000}"/>
    <cellStyle name="Percent 4 4 5" xfId="38091" xr:uid="{00000000-0005-0000-0000-0000B3870000}"/>
    <cellStyle name="Percent 4 5" xfId="3116" xr:uid="{00000000-0005-0000-0000-0000B4870000}"/>
    <cellStyle name="Percent 4 5 2" xfId="7825" xr:uid="{00000000-0005-0000-0000-0000B5870000}"/>
    <cellStyle name="Percent 4 5 2 2" xfId="14320" xr:uid="{00000000-0005-0000-0000-0000B6870000}"/>
    <cellStyle name="Percent 4 5 2 2 2" xfId="27023" xr:uid="{00000000-0005-0000-0000-0000B7870000}"/>
    <cellStyle name="Percent 4 5 2 3" xfId="22515" xr:uid="{00000000-0005-0000-0000-0000B8870000}"/>
    <cellStyle name="Percent 4 5 3" xfId="8747" xr:uid="{00000000-0005-0000-0000-0000B9870000}"/>
    <cellStyle name="Percent 4 5 3 2" xfId="15162" xr:uid="{00000000-0005-0000-0000-0000BA870000}"/>
    <cellStyle name="Percent 4 5 3 2 2" xfId="27826" xr:uid="{00000000-0005-0000-0000-0000BB870000}"/>
    <cellStyle name="Percent 4 5 3 3" xfId="22803" xr:uid="{00000000-0005-0000-0000-0000BC870000}"/>
    <cellStyle name="Percent 4 5 4" xfId="6600" xr:uid="{00000000-0005-0000-0000-0000BD870000}"/>
    <cellStyle name="Percent 4 5 4 2" xfId="13189" xr:uid="{00000000-0005-0000-0000-0000BE870000}"/>
    <cellStyle name="Percent 4 5 4 2 2" xfId="25934" xr:uid="{00000000-0005-0000-0000-0000BF870000}"/>
    <cellStyle name="Percent 4 5 4 3" xfId="21343" xr:uid="{00000000-0005-0000-0000-0000C0870000}"/>
    <cellStyle name="Percent 4 5 5" xfId="12122" xr:uid="{00000000-0005-0000-0000-0000C1870000}"/>
    <cellStyle name="Percent 4 5 5 2" xfId="24867" xr:uid="{00000000-0005-0000-0000-0000C2870000}"/>
    <cellStyle name="Percent 4 5 6" xfId="21004" xr:uid="{00000000-0005-0000-0000-0000C3870000}"/>
    <cellStyle name="Percent 4 5 7" xfId="37630" xr:uid="{00000000-0005-0000-0000-0000C4870000}"/>
    <cellStyle name="Percent 4 5 8" xfId="37926" xr:uid="{00000000-0005-0000-0000-0000C5870000}"/>
    <cellStyle name="Percent 4 6" xfId="7784" xr:uid="{00000000-0005-0000-0000-0000C6870000}"/>
    <cellStyle name="Percent 4 6 2" xfId="14279" xr:uid="{00000000-0005-0000-0000-0000C7870000}"/>
    <cellStyle name="Percent 4 6 2 2" xfId="26993" xr:uid="{00000000-0005-0000-0000-0000C8870000}"/>
    <cellStyle name="Percent 4 6 3" xfId="22486" xr:uid="{00000000-0005-0000-0000-0000C9870000}"/>
    <cellStyle name="Percent 4 7" xfId="8631" xr:uid="{00000000-0005-0000-0000-0000CA870000}"/>
    <cellStyle name="Percent 4 7 2" xfId="15116" xr:uid="{00000000-0005-0000-0000-0000CB870000}"/>
    <cellStyle name="Percent 4 7 2 2" xfId="27785" xr:uid="{00000000-0005-0000-0000-0000CC870000}"/>
    <cellStyle name="Percent 4 7 3" xfId="22699" xr:uid="{00000000-0005-0000-0000-0000CD870000}"/>
    <cellStyle name="Percent 4 8" xfId="6422" xr:uid="{00000000-0005-0000-0000-0000CE870000}"/>
    <cellStyle name="Percent 4 8 2" xfId="13045" xr:uid="{00000000-0005-0000-0000-0000CF870000}"/>
    <cellStyle name="Percent 4 8 2 2" xfId="25791" xr:uid="{00000000-0005-0000-0000-0000D0870000}"/>
    <cellStyle name="Percent 4 8 3" xfId="21171" xr:uid="{00000000-0005-0000-0000-0000D1870000}"/>
    <cellStyle name="Percent 4 9" xfId="12047" xr:uid="{00000000-0005-0000-0000-0000D2870000}"/>
    <cellStyle name="Percent 4 9 2" xfId="24792" xr:uid="{00000000-0005-0000-0000-0000D3870000}"/>
    <cellStyle name="Percent 40" xfId="7768" xr:uid="{00000000-0005-0000-0000-0000D4870000}"/>
    <cellStyle name="Percent 40 2" xfId="14263" xr:uid="{00000000-0005-0000-0000-0000D5870000}"/>
    <cellStyle name="Percent 40 2 2" xfId="26977" xr:uid="{00000000-0005-0000-0000-0000D6870000}"/>
    <cellStyle name="Percent 40 3" xfId="22472" xr:uid="{00000000-0005-0000-0000-0000D7870000}"/>
    <cellStyle name="Percent 41" xfId="8553" xr:uid="{00000000-0005-0000-0000-0000D8870000}"/>
    <cellStyle name="Percent 41 2" xfId="15039" xr:uid="{00000000-0005-0000-0000-0000D9870000}"/>
    <cellStyle name="Percent 41 2 2" xfId="27710" xr:uid="{00000000-0005-0000-0000-0000DA870000}"/>
    <cellStyle name="Percent 41 3" xfId="22627" xr:uid="{00000000-0005-0000-0000-0000DB870000}"/>
    <cellStyle name="Percent 42" xfId="8572" xr:uid="{00000000-0005-0000-0000-0000DC870000}"/>
    <cellStyle name="Percent 42 2" xfId="15058" xr:uid="{00000000-0005-0000-0000-0000DD870000}"/>
    <cellStyle name="Percent 42 2 2" xfId="27729" xr:uid="{00000000-0005-0000-0000-0000DE870000}"/>
    <cellStyle name="Percent 42 3" xfId="22646" xr:uid="{00000000-0005-0000-0000-0000DF870000}"/>
    <cellStyle name="Percent 43" xfId="8613" xr:uid="{00000000-0005-0000-0000-0000E0870000}"/>
    <cellStyle name="Percent 43 2" xfId="15098" xr:uid="{00000000-0005-0000-0000-0000E1870000}"/>
    <cellStyle name="Percent 43 2 2" xfId="27768" xr:uid="{00000000-0005-0000-0000-0000E2870000}"/>
    <cellStyle name="Percent 43 3" xfId="22684" xr:uid="{00000000-0005-0000-0000-0000E3870000}"/>
    <cellStyle name="Percent 44" xfId="8615" xr:uid="{00000000-0005-0000-0000-0000E4870000}"/>
    <cellStyle name="Percent 44 2" xfId="15100" xr:uid="{00000000-0005-0000-0000-0000E5870000}"/>
    <cellStyle name="Percent 44 2 2" xfId="27770" xr:uid="{00000000-0005-0000-0000-0000E6870000}"/>
    <cellStyle name="Percent 44 3" xfId="22686" xr:uid="{00000000-0005-0000-0000-0000E7870000}"/>
    <cellStyle name="Percent 45" xfId="9598" xr:uid="{00000000-0005-0000-0000-0000E8870000}"/>
    <cellStyle name="Percent 46" xfId="10644" xr:uid="{00000000-0005-0000-0000-0000E9870000}"/>
    <cellStyle name="Percent 47" xfId="11276" xr:uid="{00000000-0005-0000-0000-0000EA870000}"/>
    <cellStyle name="Percent 48" xfId="10871" xr:uid="{00000000-0005-0000-0000-0000EB870000}"/>
    <cellStyle name="Percent 49" xfId="10432" xr:uid="{00000000-0005-0000-0000-0000EC870000}"/>
    <cellStyle name="Percent 5" xfId="356" xr:uid="{00000000-0005-0000-0000-0000ED870000}"/>
    <cellStyle name="Percent 5 2" xfId="833" xr:uid="{00000000-0005-0000-0000-0000EE870000}"/>
    <cellStyle name="Percent 5 3" xfId="1289" xr:uid="{00000000-0005-0000-0000-0000EF870000}"/>
    <cellStyle name="Percent 5 3 2" xfId="14350" xr:uid="{00000000-0005-0000-0000-0000F0870000}"/>
    <cellStyle name="Percent 5 3 2 2" xfId="27039" xr:uid="{00000000-0005-0000-0000-0000F1870000}"/>
    <cellStyle name="Percent 5 3 3" xfId="22528" xr:uid="{00000000-0005-0000-0000-0000F2870000}"/>
    <cellStyle name="Percent 5 3 4" xfId="7855" xr:uid="{00000000-0005-0000-0000-0000F3870000}"/>
    <cellStyle name="Percent 5 4" xfId="8777" xr:uid="{00000000-0005-0000-0000-0000F4870000}"/>
    <cellStyle name="Percent 5 4 2" xfId="15192" xr:uid="{00000000-0005-0000-0000-0000F5870000}"/>
    <cellStyle name="Percent 5 4 2 2" xfId="27850" xr:uid="{00000000-0005-0000-0000-0000F6870000}"/>
    <cellStyle name="Percent 5 4 3" xfId="22818" xr:uid="{00000000-0005-0000-0000-0000F7870000}"/>
    <cellStyle name="Percent 5 5" xfId="6637" xr:uid="{00000000-0005-0000-0000-0000F8870000}"/>
    <cellStyle name="Percent 5 5 2" xfId="13224" xr:uid="{00000000-0005-0000-0000-0000F9870000}"/>
    <cellStyle name="Percent 5 5 2 2" xfId="25968" xr:uid="{00000000-0005-0000-0000-0000FA870000}"/>
    <cellStyle name="Percent 5 5 3" xfId="21376" xr:uid="{00000000-0005-0000-0000-0000FB870000}"/>
    <cellStyle name="Percent 5 6" xfId="12155" xr:uid="{00000000-0005-0000-0000-0000FC870000}"/>
    <cellStyle name="Percent 5 6 2" xfId="24900" xr:uid="{00000000-0005-0000-0000-0000FD870000}"/>
    <cellStyle name="Percent 5 7" xfId="21017" xr:uid="{00000000-0005-0000-0000-0000FE870000}"/>
    <cellStyle name="Percent 5 8" xfId="3186" xr:uid="{00000000-0005-0000-0000-0000FF870000}"/>
    <cellStyle name="Percent 50" xfId="11200" xr:uid="{00000000-0005-0000-0000-000000880000}"/>
    <cellStyle name="Percent 51" xfId="10924" xr:uid="{00000000-0005-0000-0000-000001880000}"/>
    <cellStyle name="Percent 52" xfId="10505" xr:uid="{00000000-0005-0000-0000-000002880000}"/>
    <cellStyle name="Percent 53" xfId="11254" xr:uid="{00000000-0005-0000-0000-000003880000}"/>
    <cellStyle name="Percent 54" xfId="11385" xr:uid="{00000000-0005-0000-0000-000004880000}"/>
    <cellStyle name="Percent 55" xfId="11386" xr:uid="{00000000-0005-0000-0000-000005880000}"/>
    <cellStyle name="Percent 56" xfId="11101" xr:uid="{00000000-0005-0000-0000-000006880000}"/>
    <cellStyle name="Percent 56 2" xfId="16515" xr:uid="{00000000-0005-0000-0000-000007880000}"/>
    <cellStyle name="Percent 56 2 2" xfId="29055" xr:uid="{00000000-0005-0000-0000-000008880000}"/>
    <cellStyle name="Percent 56 3" xfId="23965" xr:uid="{00000000-0005-0000-0000-000009880000}"/>
    <cellStyle name="Percent 57" xfId="11373" xr:uid="{00000000-0005-0000-0000-00000A880000}"/>
    <cellStyle name="Percent 57 2" xfId="16688" xr:uid="{00000000-0005-0000-0000-00000B880000}"/>
    <cellStyle name="Percent 57 2 2" xfId="29223" xr:uid="{00000000-0005-0000-0000-00000C880000}"/>
    <cellStyle name="Percent 57 3" xfId="24132" xr:uid="{00000000-0005-0000-0000-00000D880000}"/>
    <cellStyle name="Percent 58" xfId="11380" xr:uid="{00000000-0005-0000-0000-00000E880000}"/>
    <cellStyle name="Percent 58 2" xfId="16695" xr:uid="{00000000-0005-0000-0000-00000F880000}"/>
    <cellStyle name="Percent 58 2 2" xfId="29230" xr:uid="{00000000-0005-0000-0000-000010880000}"/>
    <cellStyle name="Percent 58 3" xfId="24139" xr:uid="{00000000-0005-0000-0000-000011880000}"/>
    <cellStyle name="Percent 59" xfId="11375" xr:uid="{00000000-0005-0000-0000-000012880000}"/>
    <cellStyle name="Percent 59 2" xfId="16690" xr:uid="{00000000-0005-0000-0000-000013880000}"/>
    <cellStyle name="Percent 59 2 2" xfId="29225" xr:uid="{00000000-0005-0000-0000-000014880000}"/>
    <cellStyle name="Percent 59 3" xfId="24134" xr:uid="{00000000-0005-0000-0000-000015880000}"/>
    <cellStyle name="Percent 6" xfId="357" xr:uid="{00000000-0005-0000-0000-000016880000}"/>
    <cellStyle name="Percent 6 2" xfId="585" xr:uid="{00000000-0005-0000-0000-000017880000}"/>
    <cellStyle name="Percent 6 2 10" xfId="30601" xr:uid="{00000000-0005-0000-0000-000018880000}"/>
    <cellStyle name="Percent 6 2 11" xfId="30929" xr:uid="{00000000-0005-0000-0000-000019880000}"/>
    <cellStyle name="Percent 6 2 12" xfId="34365" xr:uid="{00000000-0005-0000-0000-00001A880000}"/>
    <cellStyle name="Percent 6 2 13" xfId="37294" xr:uid="{00000000-0005-0000-0000-00001B880000}"/>
    <cellStyle name="Percent 6 2 14" xfId="3076" xr:uid="{00000000-0005-0000-0000-00001C880000}"/>
    <cellStyle name="Percent 6 2 15" xfId="37342" xr:uid="{00000000-0005-0000-0000-00001D880000}"/>
    <cellStyle name="Percent 6 2 16" xfId="37680" xr:uid="{00000000-0005-0000-0000-00001E880000}"/>
    <cellStyle name="Percent 6 2 17" xfId="37973" xr:uid="{00000000-0005-0000-0000-00001F880000}"/>
    <cellStyle name="Percent 6 2 2" xfId="1309" xr:uid="{00000000-0005-0000-0000-000020880000}"/>
    <cellStyle name="Percent 6 2 2 10" xfId="35136" xr:uid="{00000000-0005-0000-0000-000021880000}"/>
    <cellStyle name="Percent 6 2 2 11" xfId="3155" xr:uid="{00000000-0005-0000-0000-000022880000}"/>
    <cellStyle name="Percent 6 2 2 12" xfId="37831" xr:uid="{00000000-0005-0000-0000-000023880000}"/>
    <cellStyle name="Percent 6 2 2 13" xfId="38100" xr:uid="{00000000-0005-0000-0000-000024880000}"/>
    <cellStyle name="Percent 6 2 2 2" xfId="6302" xr:uid="{00000000-0005-0000-0000-000025880000}"/>
    <cellStyle name="Percent 6 2 2 2 2" xfId="20483" xr:uid="{00000000-0005-0000-0000-000026880000}"/>
    <cellStyle name="Percent 6 2 2 2 2 2" xfId="33736" xr:uid="{00000000-0005-0000-0000-000027880000}"/>
    <cellStyle name="Percent 6 2 2 2 2 3" xfId="36523" xr:uid="{00000000-0005-0000-0000-000028880000}"/>
    <cellStyle name="Percent 6 2 2 2 3" xfId="20184" xr:uid="{00000000-0005-0000-0000-000029880000}"/>
    <cellStyle name="Percent 6 2 2 2 3 2" xfId="33441" xr:uid="{00000000-0005-0000-0000-00002A880000}"/>
    <cellStyle name="Percent 6 2 2 2 3 3" xfId="36229" xr:uid="{00000000-0005-0000-0000-00002B880000}"/>
    <cellStyle name="Percent 6 2 2 2 4" xfId="19907" xr:uid="{00000000-0005-0000-0000-00002C880000}"/>
    <cellStyle name="Percent 6 2 2 2 5" xfId="33082" xr:uid="{00000000-0005-0000-0000-00002D880000}"/>
    <cellStyle name="Percent 6 2 2 2 6" xfId="35981" xr:uid="{00000000-0005-0000-0000-00002E880000}"/>
    <cellStyle name="Percent 6 2 2 3" xfId="7846" xr:uid="{00000000-0005-0000-0000-00002F880000}"/>
    <cellStyle name="Percent 6 2 2 3 2" xfId="14341" xr:uid="{00000000-0005-0000-0000-000030880000}"/>
    <cellStyle name="Percent 6 2 2 3 2 2" xfId="27034" xr:uid="{00000000-0005-0000-0000-000031880000}"/>
    <cellStyle name="Percent 6 2 2 3 3" xfId="20336" xr:uid="{00000000-0005-0000-0000-000032880000}"/>
    <cellStyle name="Percent 6 2 2 3 4" xfId="33590" xr:uid="{00000000-0005-0000-0000-000033880000}"/>
    <cellStyle name="Percent 6 2 2 3 5" xfId="36377" xr:uid="{00000000-0005-0000-0000-000034880000}"/>
    <cellStyle name="Percent 6 2 2 4" xfId="8768" xr:uid="{00000000-0005-0000-0000-000035880000}"/>
    <cellStyle name="Percent 6 2 2 4 2" xfId="15183" xr:uid="{00000000-0005-0000-0000-000036880000}"/>
    <cellStyle name="Percent 6 2 2 4 2 2" xfId="27844" xr:uid="{00000000-0005-0000-0000-000037880000}"/>
    <cellStyle name="Percent 6 2 2 4 3" xfId="20028" xr:uid="{00000000-0005-0000-0000-000038880000}"/>
    <cellStyle name="Percent 6 2 2 4 4" xfId="33292" xr:uid="{00000000-0005-0000-0000-000039880000}"/>
    <cellStyle name="Percent 6 2 2 4 5" xfId="36084" xr:uid="{00000000-0005-0000-0000-00003A880000}"/>
    <cellStyle name="Percent 6 2 2 5" xfId="10727" xr:uid="{00000000-0005-0000-0000-00003B880000}"/>
    <cellStyle name="Percent 6 2 2 5 2" xfId="16272" xr:uid="{00000000-0005-0000-0000-00003C880000}"/>
    <cellStyle name="Percent 6 2 2 5 2 2" xfId="28859" xr:uid="{00000000-0005-0000-0000-00003D880000}"/>
    <cellStyle name="Percent 6 2 2 5 3" xfId="23786" xr:uid="{00000000-0005-0000-0000-00003E880000}"/>
    <cellStyle name="Percent 6 2 2 6" xfId="6625" xr:uid="{00000000-0005-0000-0000-00003F880000}"/>
    <cellStyle name="Percent 6 2 2 6 2" xfId="13213" xr:uid="{00000000-0005-0000-0000-000040880000}"/>
    <cellStyle name="Percent 6 2 2 6 2 2" xfId="25957" xr:uid="{00000000-0005-0000-0000-000041880000}"/>
    <cellStyle name="Percent 6 2 2 6 3" xfId="21365" xr:uid="{00000000-0005-0000-0000-000042880000}"/>
    <cellStyle name="Percent 6 2 2 7" xfId="12145" xr:uid="{00000000-0005-0000-0000-000043880000}"/>
    <cellStyle name="Percent 6 2 2 7 2" xfId="24890" xr:uid="{00000000-0005-0000-0000-000044880000}"/>
    <cellStyle name="Percent 6 2 2 8" xfId="18873" xr:uid="{00000000-0005-0000-0000-000045880000}"/>
    <cellStyle name="Percent 6 2 2 9" xfId="32102" xr:uid="{00000000-0005-0000-0000-000046880000}"/>
    <cellStyle name="Percent 6 2 3" xfId="6163" xr:uid="{00000000-0005-0000-0000-000047880000}"/>
    <cellStyle name="Percent 6 2 3 2" xfId="20429" xr:uid="{00000000-0005-0000-0000-000048880000}"/>
    <cellStyle name="Percent 6 2 3 2 2" xfId="33682" xr:uid="{00000000-0005-0000-0000-000049880000}"/>
    <cellStyle name="Percent 6 2 3 2 3" xfId="36469" xr:uid="{00000000-0005-0000-0000-00004A880000}"/>
    <cellStyle name="Percent 6 2 3 3" xfId="20130" xr:uid="{00000000-0005-0000-0000-00004B880000}"/>
    <cellStyle name="Percent 6 2 3 3 2" xfId="33387" xr:uid="{00000000-0005-0000-0000-00004C880000}"/>
    <cellStyle name="Percent 6 2 3 3 3" xfId="36175" xr:uid="{00000000-0005-0000-0000-00004D880000}"/>
    <cellStyle name="Percent 6 2 3 4" xfId="19102" xr:uid="{00000000-0005-0000-0000-00004E880000}"/>
    <cellStyle name="Percent 6 2 3 5" xfId="32224" xr:uid="{00000000-0005-0000-0000-00004F880000}"/>
    <cellStyle name="Percent 6 2 3 6" xfId="35243" xr:uid="{00000000-0005-0000-0000-000050880000}"/>
    <cellStyle name="Percent 6 2 4" xfId="7824" xr:uid="{00000000-0005-0000-0000-000051880000}"/>
    <cellStyle name="Percent 6 2 4 2" xfId="14319" xr:uid="{00000000-0005-0000-0000-000052880000}"/>
    <cellStyle name="Percent 6 2 4 2 2" xfId="20282" xr:uid="{00000000-0005-0000-0000-000053880000}"/>
    <cellStyle name="Percent 6 2 4 2 3" xfId="33536" xr:uid="{00000000-0005-0000-0000-000054880000}"/>
    <cellStyle name="Percent 6 2 4 2 4" xfId="36323" xr:uid="{00000000-0005-0000-0000-000055880000}"/>
    <cellStyle name="Percent 6 2 4 3" xfId="18984" xr:uid="{00000000-0005-0000-0000-000056880000}"/>
    <cellStyle name="Percent 6 2 4 4" xfId="32164" xr:uid="{00000000-0005-0000-0000-000057880000}"/>
    <cellStyle name="Percent 6 2 4 5" xfId="35184" xr:uid="{00000000-0005-0000-0000-000058880000}"/>
    <cellStyle name="Percent 6 2 5" xfId="8731" xr:uid="{00000000-0005-0000-0000-000059880000}"/>
    <cellStyle name="Percent 6 2 5 2" xfId="15160" xr:uid="{00000000-0005-0000-0000-00005A880000}"/>
    <cellStyle name="Percent 6 2 5 2 2" xfId="27824" xr:uid="{00000000-0005-0000-0000-00005B880000}"/>
    <cellStyle name="Percent 6 2 5 3" xfId="19971" xr:uid="{00000000-0005-0000-0000-00005C880000}"/>
    <cellStyle name="Percent 6 2 5 4" xfId="33222" xr:uid="{00000000-0005-0000-0000-00005D880000}"/>
    <cellStyle name="Percent 6 2 5 5" xfId="36029" xr:uid="{00000000-0005-0000-0000-00005E880000}"/>
    <cellStyle name="Percent 6 2 6" xfId="10632" xr:uid="{00000000-0005-0000-0000-00005F880000}"/>
    <cellStyle name="Percent 6 2 6 2" xfId="16209" xr:uid="{00000000-0005-0000-0000-000060880000}"/>
    <cellStyle name="Percent 6 2 6 2 2" xfId="28830" xr:uid="{00000000-0005-0000-0000-000061880000}"/>
    <cellStyle name="Percent 6 2 6 3" xfId="23776" xr:uid="{00000000-0005-0000-0000-000062880000}"/>
    <cellStyle name="Percent 6 2 7" xfId="6582" xr:uid="{00000000-0005-0000-0000-000063880000}"/>
    <cellStyle name="Percent 6 2 7 2" xfId="13172" xr:uid="{00000000-0005-0000-0000-000064880000}"/>
    <cellStyle name="Percent 6 2 7 2 2" xfId="25917" xr:uid="{00000000-0005-0000-0000-000065880000}"/>
    <cellStyle name="Percent 6 2 7 3" xfId="21325" xr:uid="{00000000-0005-0000-0000-000066880000}"/>
    <cellStyle name="Percent 6 2 8" xfId="12117" xr:uid="{00000000-0005-0000-0000-000067880000}"/>
    <cellStyle name="Percent 6 2 8 2" xfId="24862" xr:uid="{00000000-0005-0000-0000-000068880000}"/>
    <cellStyle name="Percent 6 2 9" xfId="17520" xr:uid="{00000000-0005-0000-0000-000069880000}"/>
    <cellStyle name="Percent 6 3" xfId="820" xr:uid="{00000000-0005-0000-0000-00006A880000}"/>
    <cellStyle name="Percent 6 3 2" xfId="11051" xr:uid="{00000000-0005-0000-0000-00006B880000}"/>
    <cellStyle name="Percent 6 3 2 2" xfId="16488" xr:uid="{00000000-0005-0000-0000-00006C880000}"/>
    <cellStyle name="Percent 6 3 2 2 2" xfId="29028" xr:uid="{00000000-0005-0000-0000-00006D880000}"/>
    <cellStyle name="Percent 6 3 2 3" xfId="23937" xr:uid="{00000000-0005-0000-0000-00006E880000}"/>
    <cellStyle name="Percent 6 3 3" xfId="18740" xr:uid="{00000000-0005-0000-0000-00006F880000}"/>
    <cellStyle name="Percent 6 3 4" xfId="6162" xr:uid="{00000000-0005-0000-0000-000070880000}"/>
    <cellStyle name="Percent 6 4" xfId="1344" xr:uid="{00000000-0005-0000-0000-000071880000}"/>
    <cellStyle name="Percent 6 4 2" xfId="10498" xr:uid="{00000000-0005-0000-0000-000072880000}"/>
    <cellStyle name="Percent 6 4 2 2" xfId="16162" xr:uid="{00000000-0005-0000-0000-000073880000}"/>
    <cellStyle name="Percent 6 4 2 2 2" xfId="28784" xr:uid="{00000000-0005-0000-0000-000074880000}"/>
    <cellStyle name="Percent 6 4 2 3" xfId="23737" xr:uid="{00000000-0005-0000-0000-000075880000}"/>
    <cellStyle name="Percent 6 4 3" xfId="18531" xr:uid="{00000000-0005-0000-0000-000076880000}"/>
    <cellStyle name="Percent 6 5" xfId="37631" xr:uid="{00000000-0005-0000-0000-000077880000}"/>
    <cellStyle name="Percent 6 6" xfId="37927" xr:uid="{00000000-0005-0000-0000-000078880000}"/>
    <cellStyle name="Percent 60" xfId="11163" xr:uid="{00000000-0005-0000-0000-000079880000}"/>
    <cellStyle name="Percent 60 2" xfId="16559" xr:uid="{00000000-0005-0000-0000-00007A880000}"/>
    <cellStyle name="Percent 60 2 2" xfId="29098" xr:uid="{00000000-0005-0000-0000-00007B880000}"/>
    <cellStyle name="Percent 60 3" xfId="24005" xr:uid="{00000000-0005-0000-0000-00007C880000}"/>
    <cellStyle name="Percent 61" xfId="11378" xr:uid="{00000000-0005-0000-0000-00007D880000}"/>
    <cellStyle name="Percent 61 2" xfId="16693" xr:uid="{00000000-0005-0000-0000-00007E880000}"/>
    <cellStyle name="Percent 61 2 2" xfId="29228" xr:uid="{00000000-0005-0000-0000-00007F880000}"/>
    <cellStyle name="Percent 61 3" xfId="24137" xr:uid="{00000000-0005-0000-0000-000080880000}"/>
    <cellStyle name="Percent 62" xfId="11384" xr:uid="{00000000-0005-0000-0000-000081880000}"/>
    <cellStyle name="Percent 62 2" xfId="16697" xr:uid="{00000000-0005-0000-0000-000082880000}"/>
    <cellStyle name="Percent 62 2 2" xfId="29232" xr:uid="{00000000-0005-0000-0000-000083880000}"/>
    <cellStyle name="Percent 62 3" xfId="24141" xr:uid="{00000000-0005-0000-0000-000084880000}"/>
    <cellStyle name="Percent 63" xfId="11061" xr:uid="{00000000-0005-0000-0000-000085880000}"/>
    <cellStyle name="Percent 63 2" xfId="16495" xr:uid="{00000000-0005-0000-0000-000086880000}"/>
    <cellStyle name="Percent 63 2 2" xfId="29035" xr:uid="{00000000-0005-0000-0000-000087880000}"/>
    <cellStyle name="Percent 63 3" xfId="23945" xr:uid="{00000000-0005-0000-0000-000088880000}"/>
    <cellStyle name="Percent 64" xfId="10892" xr:uid="{00000000-0005-0000-0000-000089880000}"/>
    <cellStyle name="Percent 64 2" xfId="16384" xr:uid="{00000000-0005-0000-0000-00008A880000}"/>
    <cellStyle name="Percent 64 2 2" xfId="28926" xr:uid="{00000000-0005-0000-0000-00008B880000}"/>
    <cellStyle name="Percent 64 3" xfId="23840" xr:uid="{00000000-0005-0000-0000-00008C880000}"/>
    <cellStyle name="Percent 65" xfId="12031" xr:uid="{00000000-0005-0000-0000-00008D880000}"/>
    <cellStyle name="Percent 66" xfId="30593" xr:uid="{00000000-0005-0000-0000-00008E880000}"/>
    <cellStyle name="Percent 67" xfId="34260" xr:uid="{00000000-0005-0000-0000-00008F880000}"/>
    <cellStyle name="Percent 68" xfId="34267" xr:uid="{00000000-0005-0000-0000-000090880000}"/>
    <cellStyle name="Percent 69" xfId="34279" xr:uid="{00000000-0005-0000-0000-000091880000}"/>
    <cellStyle name="Percent 7" xfId="372" xr:uid="{00000000-0005-0000-0000-000092880000}"/>
    <cellStyle name="Percent 7 2" xfId="1153" xr:uid="{00000000-0005-0000-0000-000093880000}"/>
    <cellStyle name="Percent 7 2 10" xfId="35092" xr:uid="{00000000-0005-0000-0000-000094880000}"/>
    <cellStyle name="Percent 7 2 11" xfId="5916" xr:uid="{00000000-0005-0000-0000-000095880000}"/>
    <cellStyle name="Percent 7 2 2" xfId="6303" xr:uid="{00000000-0005-0000-0000-000096880000}"/>
    <cellStyle name="Percent 7 2 2 2" xfId="19819" xr:uid="{00000000-0005-0000-0000-000097880000}"/>
    <cellStyle name="Percent 7 2 2 3" xfId="32933" xr:uid="{00000000-0005-0000-0000-000098880000}"/>
    <cellStyle name="Percent 7 2 2 4" xfId="35943" xr:uid="{00000000-0005-0000-0000-000099880000}"/>
    <cellStyle name="Percent 7 2 3" xfId="8548" xr:uid="{00000000-0005-0000-0000-00009A880000}"/>
    <cellStyle name="Percent 7 2 3 2" xfId="15037" xr:uid="{00000000-0005-0000-0000-00009B880000}"/>
    <cellStyle name="Percent 7 2 3 2 2" xfId="27709" xr:uid="{00000000-0005-0000-0000-00009C880000}"/>
    <cellStyle name="Percent 7 2 3 3" xfId="22626" xr:uid="{00000000-0005-0000-0000-00009D880000}"/>
    <cellStyle name="Percent 7 2 4" xfId="9473" xr:uid="{00000000-0005-0000-0000-00009E880000}"/>
    <cellStyle name="Percent 7 2 4 2" xfId="15879" xr:uid="{00000000-0005-0000-0000-00009F880000}"/>
    <cellStyle name="Percent 7 2 4 2 2" xfId="28520" xr:uid="{00000000-0005-0000-0000-0000A0880000}"/>
    <cellStyle name="Percent 7 2 4 3" xfId="23464" xr:uid="{00000000-0005-0000-0000-0000A1880000}"/>
    <cellStyle name="Percent 7 2 5" xfId="10514" xr:uid="{00000000-0005-0000-0000-0000A2880000}"/>
    <cellStyle name="Percent 7 2 5 2" xfId="16172" xr:uid="{00000000-0005-0000-0000-0000A3880000}"/>
    <cellStyle name="Percent 7 2 5 2 2" xfId="28794" xr:uid="{00000000-0005-0000-0000-0000A4880000}"/>
    <cellStyle name="Percent 7 2 5 3" xfId="23745" xr:uid="{00000000-0005-0000-0000-0000A5880000}"/>
    <cellStyle name="Percent 7 2 6" xfId="7602" xr:uid="{00000000-0005-0000-0000-0000A6880000}"/>
    <cellStyle name="Percent 7 2 6 2" xfId="14110" xr:uid="{00000000-0005-0000-0000-0000A7880000}"/>
    <cellStyle name="Percent 7 2 6 2 2" xfId="26840" xr:uid="{00000000-0005-0000-0000-0000A8880000}"/>
    <cellStyle name="Percent 7 2 6 3" xfId="22329" xr:uid="{00000000-0005-0000-0000-0000A9880000}"/>
    <cellStyle name="Percent 7 2 7" xfId="12948" xr:uid="{00000000-0005-0000-0000-0000AA880000}"/>
    <cellStyle name="Percent 7 2 7 2" xfId="25694" xr:uid="{00000000-0005-0000-0000-0000AB880000}"/>
    <cellStyle name="Percent 7 2 8" xfId="18533" xr:uid="{00000000-0005-0000-0000-0000AC880000}"/>
    <cellStyle name="Percent 7 2 9" xfId="31901" xr:uid="{00000000-0005-0000-0000-0000AD880000}"/>
    <cellStyle name="Percent 7 3" xfId="1300" xr:uid="{00000000-0005-0000-0000-0000AE880000}"/>
    <cellStyle name="Percent 7 3 2" xfId="10063" xr:uid="{00000000-0005-0000-0000-0000AF880000}"/>
    <cellStyle name="Percent 7 4" xfId="11111" xr:uid="{00000000-0005-0000-0000-0000B0880000}"/>
    <cellStyle name="Percent 7 4 2" xfId="16521" xr:uid="{00000000-0005-0000-0000-0000B1880000}"/>
    <cellStyle name="Percent 7 4 2 2" xfId="29061" xr:uid="{00000000-0005-0000-0000-0000B2880000}"/>
    <cellStyle name="Percent 7 4 3" xfId="18532" xr:uid="{00000000-0005-0000-0000-0000B3880000}"/>
    <cellStyle name="Percent 7 4 4" xfId="23971" xr:uid="{00000000-0005-0000-0000-0000B4880000}"/>
    <cellStyle name="Percent 70" xfId="34282" xr:uid="{00000000-0005-0000-0000-0000B5880000}"/>
    <cellStyle name="Percent 71" xfId="34285" xr:uid="{00000000-0005-0000-0000-0000B6880000}"/>
    <cellStyle name="Percent 72" xfId="34288" xr:uid="{00000000-0005-0000-0000-0000B7880000}"/>
    <cellStyle name="Percent 73" xfId="34290" xr:uid="{00000000-0005-0000-0000-0000B8880000}"/>
    <cellStyle name="Percent 74" xfId="34291" xr:uid="{00000000-0005-0000-0000-0000B9880000}"/>
    <cellStyle name="Percent 75" xfId="34292" xr:uid="{00000000-0005-0000-0000-0000BA880000}"/>
    <cellStyle name="Percent 76" xfId="34296" xr:uid="{00000000-0005-0000-0000-0000BB880000}"/>
    <cellStyle name="Percent 77" xfId="34299" xr:uid="{00000000-0005-0000-0000-0000BC880000}"/>
    <cellStyle name="Percent 78" xfId="36614" xr:uid="{00000000-0005-0000-0000-0000BD880000}"/>
    <cellStyle name="Percent 79" xfId="37290" xr:uid="{00000000-0005-0000-0000-0000BE880000}"/>
    <cellStyle name="Percent 8" xfId="358" xr:uid="{00000000-0005-0000-0000-0000BF880000}"/>
    <cellStyle name="Percent 8 2" xfId="359" xr:uid="{00000000-0005-0000-0000-0000C0880000}"/>
    <cellStyle name="Percent 8 2 10" xfId="37632" xr:uid="{00000000-0005-0000-0000-0000C1880000}"/>
    <cellStyle name="Percent 8 2 11" xfId="37928" xr:uid="{00000000-0005-0000-0000-0000C2880000}"/>
    <cellStyle name="Percent 8 2 2" xfId="586" xr:uid="{00000000-0005-0000-0000-0000C3880000}"/>
    <cellStyle name="Percent 8 2 2 2" xfId="15038" xr:uid="{00000000-0005-0000-0000-0000C4880000}"/>
    <cellStyle name="Percent 8 2 2 2 2" xfId="20500" xr:uid="{00000000-0005-0000-0000-0000C5880000}"/>
    <cellStyle name="Percent 8 2 2 2 3" xfId="33753" xr:uid="{00000000-0005-0000-0000-0000C6880000}"/>
    <cellStyle name="Percent 8 2 2 2 4" xfId="36540" xr:uid="{00000000-0005-0000-0000-0000C7880000}"/>
    <cellStyle name="Percent 8 2 2 3" xfId="19820" xr:uid="{00000000-0005-0000-0000-0000C8880000}"/>
    <cellStyle name="Percent 8 2 2 4" xfId="32934" xr:uid="{00000000-0005-0000-0000-0000C9880000}"/>
    <cellStyle name="Percent 8 2 2 5" xfId="35944" xr:uid="{00000000-0005-0000-0000-0000CA880000}"/>
    <cellStyle name="Percent 8 2 2 6" xfId="8549" xr:uid="{00000000-0005-0000-0000-0000CB880000}"/>
    <cellStyle name="Percent 8 2 2 7" xfId="37681" xr:uid="{00000000-0005-0000-0000-0000CC880000}"/>
    <cellStyle name="Percent 8 2 2 8" xfId="37974" xr:uid="{00000000-0005-0000-0000-0000CD880000}"/>
    <cellStyle name="Percent 8 2 3" xfId="9474" xr:uid="{00000000-0005-0000-0000-0000CE880000}"/>
    <cellStyle name="Percent 8 2 3 2" xfId="15880" xr:uid="{00000000-0005-0000-0000-0000CF880000}"/>
    <cellStyle name="Percent 8 2 3 2 2" xfId="28521" xr:uid="{00000000-0005-0000-0000-0000D0880000}"/>
    <cellStyle name="Percent 8 2 3 3" xfId="20201" xr:uid="{00000000-0005-0000-0000-0000D1880000}"/>
    <cellStyle name="Percent 8 2 3 4" xfId="33458" xr:uid="{00000000-0005-0000-0000-0000D2880000}"/>
    <cellStyle name="Percent 8 2 3 5" xfId="36246" xr:uid="{00000000-0005-0000-0000-0000D3880000}"/>
    <cellStyle name="Percent 8 2 4" xfId="7604" xr:uid="{00000000-0005-0000-0000-0000D4880000}"/>
    <cellStyle name="Percent 8 2 4 2" xfId="14112" xr:uid="{00000000-0005-0000-0000-0000D5880000}"/>
    <cellStyle name="Percent 8 2 4 2 2" xfId="26842" xr:uid="{00000000-0005-0000-0000-0000D6880000}"/>
    <cellStyle name="Percent 8 2 4 3" xfId="22331" xr:uid="{00000000-0005-0000-0000-0000D7880000}"/>
    <cellStyle name="Percent 8 2 5" xfId="12949" xr:uid="{00000000-0005-0000-0000-0000D8880000}"/>
    <cellStyle name="Percent 8 2 5 2" xfId="25695" xr:uid="{00000000-0005-0000-0000-0000D9880000}"/>
    <cellStyle name="Percent 8 2 6" xfId="18534" xr:uid="{00000000-0005-0000-0000-0000DA880000}"/>
    <cellStyle name="Percent 8 2 7" xfId="31902" xr:uid="{00000000-0005-0000-0000-0000DB880000}"/>
    <cellStyle name="Percent 8 2 8" xfId="35093" xr:uid="{00000000-0005-0000-0000-0000DC880000}"/>
    <cellStyle name="Percent 8 2 9" xfId="5918" xr:uid="{00000000-0005-0000-0000-0000DD880000}"/>
    <cellStyle name="Percent 8 3" xfId="373" xr:uid="{00000000-0005-0000-0000-0000DE880000}"/>
    <cellStyle name="Percent 8 3 2" xfId="598" xr:uid="{00000000-0005-0000-0000-0000DF880000}"/>
    <cellStyle name="Percent 8 3 2 2" xfId="20353" xr:uid="{00000000-0005-0000-0000-0000E0880000}"/>
    <cellStyle name="Percent 8 3 2 3" xfId="37691" xr:uid="{00000000-0005-0000-0000-0000E1880000}"/>
    <cellStyle name="Percent 8 3 2 4" xfId="37984" xr:uid="{00000000-0005-0000-0000-0000E2880000}"/>
    <cellStyle name="Percent 8 3 3" xfId="33607" xr:uid="{00000000-0005-0000-0000-0000E3880000}"/>
    <cellStyle name="Percent 8 3 4" xfId="36394" xr:uid="{00000000-0005-0000-0000-0000E4880000}"/>
    <cellStyle name="Percent 8 3 5" xfId="6304" xr:uid="{00000000-0005-0000-0000-0000E5880000}"/>
    <cellStyle name="Percent 8 3 6" xfId="37643" xr:uid="{00000000-0005-0000-0000-0000E6880000}"/>
    <cellStyle name="Percent 8 3 7" xfId="37938" xr:uid="{00000000-0005-0000-0000-0000E7880000}"/>
    <cellStyle name="Percent 8 4" xfId="10744" xr:uid="{00000000-0005-0000-0000-0000E8880000}"/>
    <cellStyle name="Percent 8 4 2" xfId="16289" xr:uid="{00000000-0005-0000-0000-0000E9880000}"/>
    <cellStyle name="Percent 8 4 2 2" xfId="28862" xr:uid="{00000000-0005-0000-0000-0000EA880000}"/>
    <cellStyle name="Percent 8 4 3" xfId="20045" xr:uid="{00000000-0005-0000-0000-0000EB880000}"/>
    <cellStyle name="Percent 8 4 4" xfId="33309" xr:uid="{00000000-0005-0000-0000-0000EC880000}"/>
    <cellStyle name="Percent 8 4 5" xfId="36101" xr:uid="{00000000-0005-0000-0000-0000ED880000}"/>
    <cellStyle name="Percent 8 5" xfId="10830" xr:uid="{00000000-0005-0000-0000-0000EE880000}"/>
    <cellStyle name="Percent 8 6" xfId="5917" xr:uid="{00000000-0005-0000-0000-0000EF880000}"/>
    <cellStyle name="Percent 80" xfId="37293" xr:uid="{00000000-0005-0000-0000-0000F0880000}"/>
    <cellStyle name="Percent 81" xfId="37296" xr:uid="{00000000-0005-0000-0000-0000F1880000}"/>
    <cellStyle name="Percent 82" xfId="37310" xr:uid="{00000000-0005-0000-0000-0000F2880000}"/>
    <cellStyle name="Percent 83" xfId="37314" xr:uid="{00000000-0005-0000-0000-0000F3880000}"/>
    <cellStyle name="Percent 84" xfId="37318" xr:uid="{00000000-0005-0000-0000-0000F4880000}"/>
    <cellStyle name="Percent 85" xfId="37354" xr:uid="{00000000-0005-0000-0000-0000F5880000}"/>
    <cellStyle name="Percent 86" xfId="37356" xr:uid="{00000000-0005-0000-0000-0000F6880000}"/>
    <cellStyle name="Percent 87" xfId="37358" xr:uid="{00000000-0005-0000-0000-0000F7880000}"/>
    <cellStyle name="Percent 88" xfId="37360" xr:uid="{00000000-0005-0000-0000-0000F8880000}"/>
    <cellStyle name="Percent 89" xfId="37362" xr:uid="{00000000-0005-0000-0000-0000F9880000}"/>
    <cellStyle name="Percent 9" xfId="374" xr:uid="{00000000-0005-0000-0000-0000FA880000}"/>
    <cellStyle name="Percent 9 2" xfId="599" xr:uid="{00000000-0005-0000-0000-0000FB880000}"/>
    <cellStyle name="Percent 9 2 2" xfId="10365" xr:uid="{00000000-0005-0000-0000-0000FC880000}"/>
    <cellStyle name="Percent 9 2 2 2" xfId="16106" xr:uid="{00000000-0005-0000-0000-0000FD880000}"/>
    <cellStyle name="Percent 9 2 2 2 2" xfId="28732" xr:uid="{00000000-0005-0000-0000-0000FE880000}"/>
    <cellStyle name="Percent 9 2 2 3" xfId="23693" xr:uid="{00000000-0005-0000-0000-0000FF880000}"/>
    <cellStyle name="Percent 9 2 3" xfId="20243" xr:uid="{00000000-0005-0000-0000-000000890000}"/>
    <cellStyle name="Percent 9 2 4" xfId="6305" xr:uid="{00000000-0005-0000-0000-000001890000}"/>
    <cellStyle name="Percent 9 2 5" xfId="37692" xr:uid="{00000000-0005-0000-0000-000002890000}"/>
    <cellStyle name="Percent 9 2 6" xfId="37985" xr:uid="{00000000-0005-0000-0000-000003890000}"/>
    <cellStyle name="Percent 9 3" xfId="11059" xr:uid="{00000000-0005-0000-0000-000004890000}"/>
    <cellStyle name="Percent 9 3 2" xfId="16493" xr:uid="{00000000-0005-0000-0000-000005890000}"/>
    <cellStyle name="Percent 9 3 2 2" xfId="29033" xr:uid="{00000000-0005-0000-0000-000006890000}"/>
    <cellStyle name="Percent 9 3 3" xfId="23943" xr:uid="{00000000-0005-0000-0000-000007890000}"/>
    <cellStyle name="Percent 9 4" xfId="5919" xr:uid="{00000000-0005-0000-0000-000008890000}"/>
    <cellStyle name="Percent 9 5" xfId="37644" xr:uid="{00000000-0005-0000-0000-000009890000}"/>
    <cellStyle name="Percent 9 6" xfId="37939" xr:uid="{00000000-0005-0000-0000-00000A890000}"/>
    <cellStyle name="Percent 90" xfId="37836" xr:uid="{00000000-0005-0000-0000-00000B890000}"/>
    <cellStyle name="Percent 91" xfId="37838" xr:uid="{00000000-0005-0000-0000-00000C890000}"/>
    <cellStyle name="Percent 92" xfId="37840" xr:uid="{00000000-0005-0000-0000-00000D890000}"/>
    <cellStyle name="Percent 93" xfId="38132" xr:uid="{00000000-0005-0000-0000-00000E890000}"/>
    <cellStyle name="Percent*" xfId="6164" xr:uid="{00000000-0005-0000-0000-00000F890000}"/>
    <cellStyle name="Percent1" xfId="5920" xr:uid="{00000000-0005-0000-0000-000010890000}"/>
    <cellStyle name="PrePop Currency (0)" xfId="5921" xr:uid="{00000000-0005-0000-0000-000011890000}"/>
    <cellStyle name="PrePop Currency (0) 2" xfId="5922" xr:uid="{00000000-0005-0000-0000-000012890000}"/>
    <cellStyle name="PrePop Currency (0)_13A.Recv-08" xfId="5923" xr:uid="{00000000-0005-0000-0000-000013890000}"/>
    <cellStyle name="PrePop Currency (2)" xfId="5924" xr:uid="{00000000-0005-0000-0000-000014890000}"/>
    <cellStyle name="PrePop Units (0)" xfId="5925" xr:uid="{00000000-0005-0000-0000-000015890000}"/>
    <cellStyle name="PrePop Units (0) 2" xfId="5926" xr:uid="{00000000-0005-0000-0000-000016890000}"/>
    <cellStyle name="PrePop Units (0)_13A.Recv-08" xfId="5927" xr:uid="{00000000-0005-0000-0000-000017890000}"/>
    <cellStyle name="PrePop Units (1)" xfId="5928" xr:uid="{00000000-0005-0000-0000-000018890000}"/>
    <cellStyle name="PrePop Units (1) 2" xfId="5929" xr:uid="{00000000-0005-0000-0000-000019890000}"/>
    <cellStyle name="PrePop Units (1)_13A.Recv-08" xfId="5930" xr:uid="{00000000-0005-0000-0000-00001A890000}"/>
    <cellStyle name="PrePop Units (2)" xfId="5931" xr:uid="{00000000-0005-0000-0000-00001B890000}"/>
    <cellStyle name="pricing" xfId="5932" xr:uid="{00000000-0005-0000-0000-00001C890000}"/>
    <cellStyle name="PSChar" xfId="5933" xr:uid="{00000000-0005-0000-0000-00001D890000}"/>
    <cellStyle name="PSDate" xfId="5934" xr:uid="{00000000-0005-0000-0000-00001E890000}"/>
    <cellStyle name="PSDec" xfId="5935" xr:uid="{00000000-0005-0000-0000-00001F890000}"/>
    <cellStyle name="PSHeading" xfId="5936" xr:uid="{00000000-0005-0000-0000-000020890000}"/>
    <cellStyle name="PSHeading 2" xfId="8550" xr:uid="{00000000-0005-0000-0000-000021890000}"/>
    <cellStyle name="PSHeading 3" xfId="7605" xr:uid="{00000000-0005-0000-0000-000022890000}"/>
    <cellStyle name="PSHeading 4" xfId="33790" xr:uid="{00000000-0005-0000-0000-000023890000}"/>
    <cellStyle name="PSHeading 5" xfId="35094" xr:uid="{00000000-0005-0000-0000-000024890000}"/>
    <cellStyle name="PullDownList" xfId="6221" xr:uid="{00000000-0005-0000-0000-000025890000}"/>
    <cellStyle name="REFERN" xfId="6165" xr:uid="{00000000-0005-0000-0000-000026890000}"/>
    <cellStyle name="Reset  - Style4" xfId="5937" xr:uid="{00000000-0005-0000-0000-000027890000}"/>
    <cellStyle name="Reset  - Style7" xfId="5938" xr:uid="{00000000-0005-0000-0000-000028890000}"/>
    <cellStyle name="Reset range style to defaults" xfId="5939" xr:uid="{00000000-0005-0000-0000-000029890000}"/>
    <cellStyle name="RevList" xfId="5940" xr:uid="{00000000-0005-0000-0000-00002A890000}"/>
    <cellStyle name="s44" xfId="1270" xr:uid="{00000000-0005-0000-0000-00002B890000}"/>
    <cellStyle name="s8" xfId="6166" xr:uid="{00000000-0005-0000-0000-00002C890000}"/>
    <cellStyle name="SAPBEXaggData" xfId="5941" xr:uid="{00000000-0005-0000-0000-00002D890000}"/>
    <cellStyle name="SAPBEXaggData 10" xfId="33791" xr:uid="{00000000-0005-0000-0000-00002E890000}"/>
    <cellStyle name="SAPBEXaggData 11" xfId="31884" xr:uid="{00000000-0005-0000-0000-00002F890000}"/>
    <cellStyle name="SAPBEXaggData 2" xfId="9475" xr:uid="{00000000-0005-0000-0000-000030890000}"/>
    <cellStyle name="SAPBEXaggData 2 10" xfId="30652" xr:uid="{00000000-0005-0000-0000-000031890000}"/>
    <cellStyle name="SAPBEXaggData 2 2" xfId="11728" xr:uid="{00000000-0005-0000-0000-000032890000}"/>
    <cellStyle name="SAPBEXaggData 2 2 2" xfId="16966" xr:uid="{00000000-0005-0000-0000-000033890000}"/>
    <cellStyle name="SAPBEXaggData 2 2 2 2" xfId="29499" xr:uid="{00000000-0005-0000-0000-000034890000}"/>
    <cellStyle name="SAPBEXaggData 2 2 3" xfId="24478" xr:uid="{00000000-0005-0000-0000-000035890000}"/>
    <cellStyle name="SAPBEXaggData 2 3" xfId="6861" xr:uid="{00000000-0005-0000-0000-000036890000}"/>
    <cellStyle name="SAPBEXaggData 2 3 2" xfId="13413" xr:uid="{00000000-0005-0000-0000-000037890000}"/>
    <cellStyle name="SAPBEXaggData 2 3 2 2" xfId="26148" xr:uid="{00000000-0005-0000-0000-000038890000}"/>
    <cellStyle name="SAPBEXaggData 2 3 3" xfId="21592" xr:uid="{00000000-0005-0000-0000-000039890000}"/>
    <cellStyle name="SAPBEXaggData 2 4" xfId="11706" xr:uid="{00000000-0005-0000-0000-00003A890000}"/>
    <cellStyle name="SAPBEXaggData 2 4 2" xfId="24455" xr:uid="{00000000-0005-0000-0000-00003B890000}"/>
    <cellStyle name="SAPBEXaggData 2 5" xfId="19821" xr:uid="{00000000-0005-0000-0000-00003C890000}"/>
    <cellStyle name="SAPBEXaggData 2 5 2" xfId="30149" xr:uid="{00000000-0005-0000-0000-00003D890000}"/>
    <cellStyle name="SAPBEXaggData 2 6" xfId="20687" xr:uid="{00000000-0005-0000-0000-00003E890000}"/>
    <cellStyle name="SAPBEXaggData 2 6 2" xfId="30365" xr:uid="{00000000-0005-0000-0000-00003F890000}"/>
    <cellStyle name="SAPBEXaggData 2 7" xfId="23465" xr:uid="{00000000-0005-0000-0000-000040890000}"/>
    <cellStyle name="SAPBEXaggData 2 8" xfId="32935" xr:uid="{00000000-0005-0000-0000-000041890000}"/>
    <cellStyle name="SAPBEXaggData 2 9" xfId="34008" xr:uid="{00000000-0005-0000-0000-000042890000}"/>
    <cellStyle name="SAPBEXaggData 3" xfId="7607" xr:uid="{00000000-0005-0000-0000-000043890000}"/>
    <cellStyle name="SAPBEXaggData 3 2" xfId="14113" xr:uid="{00000000-0005-0000-0000-000044890000}"/>
    <cellStyle name="SAPBEXaggData 3 2 2" xfId="26843" xr:uid="{00000000-0005-0000-0000-000045890000}"/>
    <cellStyle name="SAPBEXaggData 3 3" xfId="22333" xr:uid="{00000000-0005-0000-0000-000046890000}"/>
    <cellStyle name="SAPBEXaggData 4" xfId="11429" xr:uid="{00000000-0005-0000-0000-000047890000}"/>
    <cellStyle name="SAPBEXaggData 4 2" xfId="16730" xr:uid="{00000000-0005-0000-0000-000048890000}"/>
    <cellStyle name="SAPBEXaggData 4 2 2" xfId="29265" xr:uid="{00000000-0005-0000-0000-000049890000}"/>
    <cellStyle name="SAPBEXaggData 4 3" xfId="24184" xr:uid="{00000000-0005-0000-0000-00004A890000}"/>
    <cellStyle name="SAPBEXaggData 5" xfId="6692" xr:uid="{00000000-0005-0000-0000-00004B890000}"/>
    <cellStyle name="SAPBEXaggData 5 2" xfId="13276" xr:uid="{00000000-0005-0000-0000-00004C890000}"/>
    <cellStyle name="SAPBEXaggData 5 2 2" xfId="26018" xr:uid="{00000000-0005-0000-0000-00004D890000}"/>
    <cellStyle name="SAPBEXaggData 5 3" xfId="21430" xr:uid="{00000000-0005-0000-0000-00004E890000}"/>
    <cellStyle name="SAPBEXaggData 6" xfId="6477" xr:uid="{00000000-0005-0000-0000-00004F890000}"/>
    <cellStyle name="SAPBEXaggData 6 2" xfId="21221" xr:uid="{00000000-0005-0000-0000-000050890000}"/>
    <cellStyle name="SAPBEXaggData 7" xfId="18535" xr:uid="{00000000-0005-0000-0000-000051890000}"/>
    <cellStyle name="SAPBEXaggData 7 2" xfId="30075" xr:uid="{00000000-0005-0000-0000-000052890000}"/>
    <cellStyle name="SAPBEXaggData 8" xfId="20536" xr:uid="{00000000-0005-0000-0000-000053890000}"/>
    <cellStyle name="SAPBEXaggData 8 2" xfId="30216" xr:uid="{00000000-0005-0000-0000-000054890000}"/>
    <cellStyle name="SAPBEXaggData 9" xfId="31903" xr:uid="{00000000-0005-0000-0000-000055890000}"/>
    <cellStyle name="SAPBEXaggDataEmph" xfId="5942" xr:uid="{00000000-0005-0000-0000-000056890000}"/>
    <cellStyle name="SAPBEXaggDataEmph 10" xfId="33792" xr:uid="{00000000-0005-0000-0000-000057890000}"/>
    <cellStyle name="SAPBEXaggDataEmph 11" xfId="31885" xr:uid="{00000000-0005-0000-0000-000058890000}"/>
    <cellStyle name="SAPBEXaggDataEmph 2" xfId="9476" xr:uid="{00000000-0005-0000-0000-000059890000}"/>
    <cellStyle name="SAPBEXaggDataEmph 2 10" xfId="33851" xr:uid="{00000000-0005-0000-0000-00005A890000}"/>
    <cellStyle name="SAPBEXaggDataEmph 2 2" xfId="11729" xr:uid="{00000000-0005-0000-0000-00005B890000}"/>
    <cellStyle name="SAPBEXaggDataEmph 2 2 2" xfId="16967" xr:uid="{00000000-0005-0000-0000-00005C890000}"/>
    <cellStyle name="SAPBEXaggDataEmph 2 2 2 2" xfId="29500" xr:uid="{00000000-0005-0000-0000-00005D890000}"/>
    <cellStyle name="SAPBEXaggDataEmph 2 2 3" xfId="24479" xr:uid="{00000000-0005-0000-0000-00005E890000}"/>
    <cellStyle name="SAPBEXaggDataEmph 2 3" xfId="11886" xr:uid="{00000000-0005-0000-0000-00005F890000}"/>
    <cellStyle name="SAPBEXaggDataEmph 2 3 2" xfId="17084" xr:uid="{00000000-0005-0000-0000-000060890000}"/>
    <cellStyle name="SAPBEXaggDataEmph 2 3 2 2" xfId="29615" xr:uid="{00000000-0005-0000-0000-000061890000}"/>
    <cellStyle name="SAPBEXaggDataEmph 2 3 3" xfId="24635" xr:uid="{00000000-0005-0000-0000-000062890000}"/>
    <cellStyle name="SAPBEXaggDataEmph 2 4" xfId="11794" xr:uid="{00000000-0005-0000-0000-000063890000}"/>
    <cellStyle name="SAPBEXaggDataEmph 2 4 2" xfId="24545" xr:uid="{00000000-0005-0000-0000-000064890000}"/>
    <cellStyle name="SAPBEXaggDataEmph 2 5" xfId="19822" xr:uid="{00000000-0005-0000-0000-000065890000}"/>
    <cellStyle name="SAPBEXaggDataEmph 2 5 2" xfId="30150" xr:uid="{00000000-0005-0000-0000-000066890000}"/>
    <cellStyle name="SAPBEXaggDataEmph 2 6" xfId="20688" xr:uid="{00000000-0005-0000-0000-000067890000}"/>
    <cellStyle name="SAPBEXaggDataEmph 2 6 2" xfId="30366" xr:uid="{00000000-0005-0000-0000-000068890000}"/>
    <cellStyle name="SAPBEXaggDataEmph 2 7" xfId="23466" xr:uid="{00000000-0005-0000-0000-000069890000}"/>
    <cellStyle name="SAPBEXaggDataEmph 2 8" xfId="32936" xr:uid="{00000000-0005-0000-0000-00006A890000}"/>
    <cellStyle name="SAPBEXaggDataEmph 2 9" xfId="34009" xr:uid="{00000000-0005-0000-0000-00006B890000}"/>
    <cellStyle name="SAPBEXaggDataEmph 3" xfId="7608" xr:uid="{00000000-0005-0000-0000-00006C890000}"/>
    <cellStyle name="SAPBEXaggDataEmph 3 2" xfId="14114" xr:uid="{00000000-0005-0000-0000-00006D890000}"/>
    <cellStyle name="SAPBEXaggDataEmph 3 2 2" xfId="26844" xr:uid="{00000000-0005-0000-0000-00006E890000}"/>
    <cellStyle name="SAPBEXaggDataEmph 3 3" xfId="22334" xr:uid="{00000000-0005-0000-0000-00006F890000}"/>
    <cellStyle name="SAPBEXaggDataEmph 4" xfId="11430" xr:uid="{00000000-0005-0000-0000-000070890000}"/>
    <cellStyle name="SAPBEXaggDataEmph 4 2" xfId="16731" xr:uid="{00000000-0005-0000-0000-000071890000}"/>
    <cellStyle name="SAPBEXaggDataEmph 4 2 2" xfId="29266" xr:uid="{00000000-0005-0000-0000-000072890000}"/>
    <cellStyle name="SAPBEXaggDataEmph 4 3" xfId="24185" xr:uid="{00000000-0005-0000-0000-000073890000}"/>
    <cellStyle name="SAPBEXaggDataEmph 5" xfId="11690" xr:uid="{00000000-0005-0000-0000-000074890000}"/>
    <cellStyle name="SAPBEXaggDataEmph 5 2" xfId="16944" xr:uid="{00000000-0005-0000-0000-000075890000}"/>
    <cellStyle name="SAPBEXaggDataEmph 5 2 2" xfId="29477" xr:uid="{00000000-0005-0000-0000-000076890000}"/>
    <cellStyle name="SAPBEXaggDataEmph 5 3" xfId="24441" xr:uid="{00000000-0005-0000-0000-000077890000}"/>
    <cellStyle name="SAPBEXaggDataEmph 6" xfId="11767" xr:uid="{00000000-0005-0000-0000-000078890000}"/>
    <cellStyle name="SAPBEXaggDataEmph 6 2" xfId="24517" xr:uid="{00000000-0005-0000-0000-000079890000}"/>
    <cellStyle name="SAPBEXaggDataEmph 7" xfId="18536" xr:uid="{00000000-0005-0000-0000-00007A890000}"/>
    <cellStyle name="SAPBEXaggDataEmph 7 2" xfId="30076" xr:uid="{00000000-0005-0000-0000-00007B890000}"/>
    <cellStyle name="SAPBEXaggDataEmph 8" xfId="20537" xr:uid="{00000000-0005-0000-0000-00007C890000}"/>
    <cellStyle name="SAPBEXaggDataEmph 8 2" xfId="30217" xr:uid="{00000000-0005-0000-0000-00007D890000}"/>
    <cellStyle name="SAPBEXaggDataEmph 9" xfId="31904" xr:uid="{00000000-0005-0000-0000-00007E890000}"/>
    <cellStyle name="SAPBEXaggItem" xfId="5943" xr:uid="{00000000-0005-0000-0000-00007F890000}"/>
    <cellStyle name="SAPBEXaggItem 10" xfId="33793" xr:uid="{00000000-0005-0000-0000-000080890000}"/>
    <cellStyle name="SAPBEXaggItem 11" xfId="31886" xr:uid="{00000000-0005-0000-0000-000081890000}"/>
    <cellStyle name="SAPBEXaggItem 2" xfId="9477" xr:uid="{00000000-0005-0000-0000-000082890000}"/>
    <cellStyle name="SAPBEXaggItem 2 10" xfId="32057" xr:uid="{00000000-0005-0000-0000-000083890000}"/>
    <cellStyle name="SAPBEXaggItem 2 2" xfId="11730" xr:uid="{00000000-0005-0000-0000-000084890000}"/>
    <cellStyle name="SAPBEXaggItem 2 2 2" xfId="16968" xr:uid="{00000000-0005-0000-0000-000085890000}"/>
    <cellStyle name="SAPBEXaggItem 2 2 2 2" xfId="29501" xr:uid="{00000000-0005-0000-0000-000086890000}"/>
    <cellStyle name="SAPBEXaggItem 2 2 3" xfId="24480" xr:uid="{00000000-0005-0000-0000-000087890000}"/>
    <cellStyle name="SAPBEXaggItem 2 3" xfId="6862" xr:uid="{00000000-0005-0000-0000-000088890000}"/>
    <cellStyle name="SAPBEXaggItem 2 3 2" xfId="13414" xr:uid="{00000000-0005-0000-0000-000089890000}"/>
    <cellStyle name="SAPBEXaggItem 2 3 2 2" xfId="26149" xr:uid="{00000000-0005-0000-0000-00008A890000}"/>
    <cellStyle name="SAPBEXaggItem 2 3 3" xfId="21593" xr:uid="{00000000-0005-0000-0000-00008B890000}"/>
    <cellStyle name="SAPBEXaggItem 2 4" xfId="11892" xr:uid="{00000000-0005-0000-0000-00008C890000}"/>
    <cellStyle name="SAPBEXaggItem 2 4 2" xfId="24641" xr:uid="{00000000-0005-0000-0000-00008D890000}"/>
    <cellStyle name="SAPBEXaggItem 2 5" xfId="19823" xr:uid="{00000000-0005-0000-0000-00008E890000}"/>
    <cellStyle name="SAPBEXaggItem 2 5 2" xfId="30151" xr:uid="{00000000-0005-0000-0000-00008F890000}"/>
    <cellStyle name="SAPBEXaggItem 2 6" xfId="20689" xr:uid="{00000000-0005-0000-0000-000090890000}"/>
    <cellStyle name="SAPBEXaggItem 2 6 2" xfId="30367" xr:uid="{00000000-0005-0000-0000-000091890000}"/>
    <cellStyle name="SAPBEXaggItem 2 7" xfId="23467" xr:uid="{00000000-0005-0000-0000-000092890000}"/>
    <cellStyle name="SAPBEXaggItem 2 8" xfId="32937" xr:uid="{00000000-0005-0000-0000-000093890000}"/>
    <cellStyle name="SAPBEXaggItem 2 9" xfId="34010" xr:uid="{00000000-0005-0000-0000-000094890000}"/>
    <cellStyle name="SAPBEXaggItem 3" xfId="7609" xr:uid="{00000000-0005-0000-0000-000095890000}"/>
    <cellStyle name="SAPBEXaggItem 3 2" xfId="14115" xr:uid="{00000000-0005-0000-0000-000096890000}"/>
    <cellStyle name="SAPBEXaggItem 3 2 2" xfId="26845" xr:uid="{00000000-0005-0000-0000-000097890000}"/>
    <cellStyle name="SAPBEXaggItem 3 3" xfId="22335" xr:uid="{00000000-0005-0000-0000-000098890000}"/>
    <cellStyle name="SAPBEXaggItem 4" xfId="11431" xr:uid="{00000000-0005-0000-0000-000099890000}"/>
    <cellStyle name="SAPBEXaggItem 4 2" xfId="16732" xr:uid="{00000000-0005-0000-0000-00009A890000}"/>
    <cellStyle name="SAPBEXaggItem 4 2 2" xfId="29267" xr:uid="{00000000-0005-0000-0000-00009B890000}"/>
    <cellStyle name="SAPBEXaggItem 4 3" xfId="24186" xr:uid="{00000000-0005-0000-0000-00009C890000}"/>
    <cellStyle name="SAPBEXaggItem 5" xfId="11547" xr:uid="{00000000-0005-0000-0000-00009D890000}"/>
    <cellStyle name="SAPBEXaggItem 5 2" xfId="16822" xr:uid="{00000000-0005-0000-0000-00009E890000}"/>
    <cellStyle name="SAPBEXaggItem 5 2 2" xfId="29357" xr:uid="{00000000-0005-0000-0000-00009F890000}"/>
    <cellStyle name="SAPBEXaggItem 5 3" xfId="24302" xr:uid="{00000000-0005-0000-0000-0000A0890000}"/>
    <cellStyle name="SAPBEXaggItem 6" xfId="6749" xr:uid="{00000000-0005-0000-0000-0000A1890000}"/>
    <cellStyle name="SAPBEXaggItem 6 2" xfId="21483" xr:uid="{00000000-0005-0000-0000-0000A2890000}"/>
    <cellStyle name="SAPBEXaggItem 7" xfId="18537" xr:uid="{00000000-0005-0000-0000-0000A3890000}"/>
    <cellStyle name="SAPBEXaggItem 7 2" xfId="30077" xr:uid="{00000000-0005-0000-0000-0000A4890000}"/>
    <cellStyle name="SAPBEXaggItem 8" xfId="20538" xr:uid="{00000000-0005-0000-0000-0000A5890000}"/>
    <cellStyle name="SAPBEXaggItem 8 2" xfId="30218" xr:uid="{00000000-0005-0000-0000-0000A6890000}"/>
    <cellStyle name="SAPBEXaggItem 9" xfId="31905" xr:uid="{00000000-0005-0000-0000-0000A7890000}"/>
    <cellStyle name="SAPBEXaggItemX" xfId="5944" xr:uid="{00000000-0005-0000-0000-0000A8890000}"/>
    <cellStyle name="SAPBEXaggItemX 10" xfId="33794" xr:uid="{00000000-0005-0000-0000-0000A9890000}"/>
    <cellStyle name="SAPBEXaggItemX 11" xfId="31887" xr:uid="{00000000-0005-0000-0000-0000AA890000}"/>
    <cellStyle name="SAPBEXaggItemX 2" xfId="9478" xr:uid="{00000000-0005-0000-0000-0000AB890000}"/>
    <cellStyle name="SAPBEXaggItemX 2 10" xfId="30637" xr:uid="{00000000-0005-0000-0000-0000AC890000}"/>
    <cellStyle name="SAPBEXaggItemX 2 2" xfId="11731" xr:uid="{00000000-0005-0000-0000-0000AD890000}"/>
    <cellStyle name="SAPBEXaggItemX 2 2 2" xfId="16969" xr:uid="{00000000-0005-0000-0000-0000AE890000}"/>
    <cellStyle name="SAPBEXaggItemX 2 2 2 2" xfId="29502" xr:uid="{00000000-0005-0000-0000-0000AF890000}"/>
    <cellStyle name="SAPBEXaggItemX 2 2 3" xfId="24481" xr:uid="{00000000-0005-0000-0000-0000B0890000}"/>
    <cellStyle name="SAPBEXaggItemX 2 3" xfId="11917" xr:uid="{00000000-0005-0000-0000-0000B1890000}"/>
    <cellStyle name="SAPBEXaggItemX 2 3 2" xfId="17099" xr:uid="{00000000-0005-0000-0000-0000B2890000}"/>
    <cellStyle name="SAPBEXaggItemX 2 3 2 2" xfId="29630" xr:uid="{00000000-0005-0000-0000-0000B3890000}"/>
    <cellStyle name="SAPBEXaggItemX 2 3 3" xfId="24666" xr:uid="{00000000-0005-0000-0000-0000B4890000}"/>
    <cellStyle name="SAPBEXaggItemX 2 4" xfId="11997" xr:uid="{00000000-0005-0000-0000-0000B5890000}"/>
    <cellStyle name="SAPBEXaggItemX 2 4 2" xfId="24745" xr:uid="{00000000-0005-0000-0000-0000B6890000}"/>
    <cellStyle name="SAPBEXaggItemX 2 5" xfId="19824" xr:uid="{00000000-0005-0000-0000-0000B7890000}"/>
    <cellStyle name="SAPBEXaggItemX 2 5 2" xfId="30152" xr:uid="{00000000-0005-0000-0000-0000B8890000}"/>
    <cellStyle name="SAPBEXaggItemX 2 6" xfId="20690" xr:uid="{00000000-0005-0000-0000-0000B9890000}"/>
    <cellStyle name="SAPBEXaggItemX 2 6 2" xfId="30368" xr:uid="{00000000-0005-0000-0000-0000BA890000}"/>
    <cellStyle name="SAPBEXaggItemX 2 7" xfId="23468" xr:uid="{00000000-0005-0000-0000-0000BB890000}"/>
    <cellStyle name="SAPBEXaggItemX 2 8" xfId="32938" xr:uid="{00000000-0005-0000-0000-0000BC890000}"/>
    <cellStyle name="SAPBEXaggItemX 2 9" xfId="34011" xr:uid="{00000000-0005-0000-0000-0000BD890000}"/>
    <cellStyle name="SAPBEXaggItemX 3" xfId="7610" xr:uid="{00000000-0005-0000-0000-0000BE890000}"/>
    <cellStyle name="SAPBEXaggItemX 3 2" xfId="14116" xr:uid="{00000000-0005-0000-0000-0000BF890000}"/>
    <cellStyle name="SAPBEXaggItemX 3 2 2" xfId="26846" xr:uid="{00000000-0005-0000-0000-0000C0890000}"/>
    <cellStyle name="SAPBEXaggItemX 3 3" xfId="22336" xr:uid="{00000000-0005-0000-0000-0000C1890000}"/>
    <cellStyle name="SAPBEXaggItemX 4" xfId="11432" xr:uid="{00000000-0005-0000-0000-0000C2890000}"/>
    <cellStyle name="SAPBEXaggItemX 4 2" xfId="16733" xr:uid="{00000000-0005-0000-0000-0000C3890000}"/>
    <cellStyle name="SAPBEXaggItemX 4 2 2" xfId="29268" xr:uid="{00000000-0005-0000-0000-0000C4890000}"/>
    <cellStyle name="SAPBEXaggItemX 4 3" xfId="24187" xr:uid="{00000000-0005-0000-0000-0000C5890000}"/>
    <cellStyle name="SAPBEXaggItemX 5" xfId="6693" xr:uid="{00000000-0005-0000-0000-0000C6890000}"/>
    <cellStyle name="SAPBEXaggItemX 5 2" xfId="13277" xr:uid="{00000000-0005-0000-0000-0000C7890000}"/>
    <cellStyle name="SAPBEXaggItemX 5 2 2" xfId="26019" xr:uid="{00000000-0005-0000-0000-0000C8890000}"/>
    <cellStyle name="SAPBEXaggItemX 5 3" xfId="21431" xr:uid="{00000000-0005-0000-0000-0000C9890000}"/>
    <cellStyle name="SAPBEXaggItemX 6" xfId="6476" xr:uid="{00000000-0005-0000-0000-0000CA890000}"/>
    <cellStyle name="SAPBEXaggItemX 6 2" xfId="21220" xr:uid="{00000000-0005-0000-0000-0000CB890000}"/>
    <cellStyle name="SAPBEXaggItemX 7" xfId="18538" xr:uid="{00000000-0005-0000-0000-0000CC890000}"/>
    <cellStyle name="SAPBEXaggItemX 7 2" xfId="30078" xr:uid="{00000000-0005-0000-0000-0000CD890000}"/>
    <cellStyle name="SAPBEXaggItemX 8" xfId="20539" xr:uid="{00000000-0005-0000-0000-0000CE890000}"/>
    <cellStyle name="SAPBEXaggItemX 8 2" xfId="30219" xr:uid="{00000000-0005-0000-0000-0000CF890000}"/>
    <cellStyle name="SAPBEXaggItemX 9" xfId="31906" xr:uid="{00000000-0005-0000-0000-0000D0890000}"/>
    <cellStyle name="SAPBEXchaText" xfId="5945" xr:uid="{00000000-0005-0000-0000-0000D1890000}"/>
    <cellStyle name="SAPBEXexcBad7" xfId="5946" xr:uid="{00000000-0005-0000-0000-0000D2890000}"/>
    <cellStyle name="SAPBEXexcBad7 10" xfId="33795" xr:uid="{00000000-0005-0000-0000-0000D3890000}"/>
    <cellStyle name="SAPBEXexcBad7 11" xfId="30928" xr:uid="{00000000-0005-0000-0000-0000D4890000}"/>
    <cellStyle name="SAPBEXexcBad7 2" xfId="9479" xr:uid="{00000000-0005-0000-0000-0000D5890000}"/>
    <cellStyle name="SAPBEXexcBad7 2 10" xfId="30860" xr:uid="{00000000-0005-0000-0000-0000D6890000}"/>
    <cellStyle name="SAPBEXexcBad7 2 2" xfId="11732" xr:uid="{00000000-0005-0000-0000-0000D7890000}"/>
    <cellStyle name="SAPBEXexcBad7 2 2 2" xfId="16970" xr:uid="{00000000-0005-0000-0000-0000D8890000}"/>
    <cellStyle name="SAPBEXexcBad7 2 2 2 2" xfId="29503" xr:uid="{00000000-0005-0000-0000-0000D9890000}"/>
    <cellStyle name="SAPBEXexcBad7 2 2 3" xfId="24482" xr:uid="{00000000-0005-0000-0000-0000DA890000}"/>
    <cellStyle name="SAPBEXexcBad7 2 3" xfId="6863" xr:uid="{00000000-0005-0000-0000-0000DB890000}"/>
    <cellStyle name="SAPBEXexcBad7 2 3 2" xfId="13415" xr:uid="{00000000-0005-0000-0000-0000DC890000}"/>
    <cellStyle name="SAPBEXexcBad7 2 3 2 2" xfId="26150" xr:uid="{00000000-0005-0000-0000-0000DD890000}"/>
    <cellStyle name="SAPBEXexcBad7 2 3 3" xfId="21594" xr:uid="{00000000-0005-0000-0000-0000DE890000}"/>
    <cellStyle name="SAPBEXexcBad7 2 4" xfId="11887" xr:uid="{00000000-0005-0000-0000-0000DF890000}"/>
    <cellStyle name="SAPBEXexcBad7 2 4 2" xfId="24636" xr:uid="{00000000-0005-0000-0000-0000E0890000}"/>
    <cellStyle name="SAPBEXexcBad7 2 5" xfId="19825" xr:uid="{00000000-0005-0000-0000-0000E1890000}"/>
    <cellStyle name="SAPBEXexcBad7 2 5 2" xfId="30153" xr:uid="{00000000-0005-0000-0000-0000E2890000}"/>
    <cellStyle name="SAPBEXexcBad7 2 6" xfId="20691" xr:uid="{00000000-0005-0000-0000-0000E3890000}"/>
    <cellStyle name="SAPBEXexcBad7 2 6 2" xfId="30369" xr:uid="{00000000-0005-0000-0000-0000E4890000}"/>
    <cellStyle name="SAPBEXexcBad7 2 7" xfId="23469" xr:uid="{00000000-0005-0000-0000-0000E5890000}"/>
    <cellStyle name="SAPBEXexcBad7 2 8" xfId="32939" xr:uid="{00000000-0005-0000-0000-0000E6890000}"/>
    <cellStyle name="SAPBEXexcBad7 2 9" xfId="34012" xr:uid="{00000000-0005-0000-0000-0000E7890000}"/>
    <cellStyle name="SAPBEXexcBad7 3" xfId="7611" xr:uid="{00000000-0005-0000-0000-0000E8890000}"/>
    <cellStyle name="SAPBEXexcBad7 3 2" xfId="14117" xr:uid="{00000000-0005-0000-0000-0000E9890000}"/>
    <cellStyle name="SAPBEXexcBad7 3 2 2" xfId="26847" xr:uid="{00000000-0005-0000-0000-0000EA890000}"/>
    <cellStyle name="SAPBEXexcBad7 3 3" xfId="22337" xr:uid="{00000000-0005-0000-0000-0000EB890000}"/>
    <cellStyle name="SAPBEXexcBad7 4" xfId="11433" xr:uid="{00000000-0005-0000-0000-0000EC890000}"/>
    <cellStyle name="SAPBEXexcBad7 4 2" xfId="16734" xr:uid="{00000000-0005-0000-0000-0000ED890000}"/>
    <cellStyle name="SAPBEXexcBad7 4 2 2" xfId="29269" xr:uid="{00000000-0005-0000-0000-0000EE890000}"/>
    <cellStyle name="SAPBEXexcBad7 4 3" xfId="24188" xr:uid="{00000000-0005-0000-0000-0000EF890000}"/>
    <cellStyle name="SAPBEXexcBad7 5" xfId="11546" xr:uid="{00000000-0005-0000-0000-0000F0890000}"/>
    <cellStyle name="SAPBEXexcBad7 5 2" xfId="16821" xr:uid="{00000000-0005-0000-0000-0000F1890000}"/>
    <cellStyle name="SAPBEXexcBad7 5 2 2" xfId="29356" xr:uid="{00000000-0005-0000-0000-0000F2890000}"/>
    <cellStyle name="SAPBEXexcBad7 5 3" xfId="24301" xr:uid="{00000000-0005-0000-0000-0000F3890000}"/>
    <cellStyle name="SAPBEXexcBad7 6" xfId="6748" xr:uid="{00000000-0005-0000-0000-0000F4890000}"/>
    <cellStyle name="SAPBEXexcBad7 6 2" xfId="21482" xr:uid="{00000000-0005-0000-0000-0000F5890000}"/>
    <cellStyle name="SAPBEXexcBad7 7" xfId="18539" xr:uid="{00000000-0005-0000-0000-0000F6890000}"/>
    <cellStyle name="SAPBEXexcBad7 7 2" xfId="30079" xr:uid="{00000000-0005-0000-0000-0000F7890000}"/>
    <cellStyle name="SAPBEXexcBad7 8" xfId="20540" xr:uid="{00000000-0005-0000-0000-0000F8890000}"/>
    <cellStyle name="SAPBEXexcBad7 8 2" xfId="30220" xr:uid="{00000000-0005-0000-0000-0000F9890000}"/>
    <cellStyle name="SAPBEXexcBad7 9" xfId="31907" xr:uid="{00000000-0005-0000-0000-0000FA890000}"/>
    <cellStyle name="SAPBEXexcBad8" xfId="5947" xr:uid="{00000000-0005-0000-0000-0000FB890000}"/>
    <cellStyle name="SAPBEXexcBad8 10" xfId="33796" xr:uid="{00000000-0005-0000-0000-0000FC890000}"/>
    <cellStyle name="SAPBEXexcBad8 11" xfId="30615" xr:uid="{00000000-0005-0000-0000-0000FD890000}"/>
    <cellStyle name="SAPBEXexcBad8 2" xfId="9480" xr:uid="{00000000-0005-0000-0000-0000FE890000}"/>
    <cellStyle name="SAPBEXexcBad8 2 10" xfId="30881" xr:uid="{00000000-0005-0000-0000-0000FF890000}"/>
    <cellStyle name="SAPBEXexcBad8 2 2" xfId="11733" xr:uid="{00000000-0005-0000-0000-0000008A0000}"/>
    <cellStyle name="SAPBEXexcBad8 2 2 2" xfId="16971" xr:uid="{00000000-0005-0000-0000-0000018A0000}"/>
    <cellStyle name="SAPBEXexcBad8 2 2 2 2" xfId="29504" xr:uid="{00000000-0005-0000-0000-0000028A0000}"/>
    <cellStyle name="SAPBEXexcBad8 2 2 3" xfId="24483" xr:uid="{00000000-0005-0000-0000-0000038A0000}"/>
    <cellStyle name="SAPBEXexcBad8 2 3" xfId="6864" xr:uid="{00000000-0005-0000-0000-0000048A0000}"/>
    <cellStyle name="SAPBEXexcBad8 2 3 2" xfId="13416" xr:uid="{00000000-0005-0000-0000-0000058A0000}"/>
    <cellStyle name="SAPBEXexcBad8 2 3 2 2" xfId="26151" xr:uid="{00000000-0005-0000-0000-0000068A0000}"/>
    <cellStyle name="SAPBEXexcBad8 2 3 3" xfId="21595" xr:uid="{00000000-0005-0000-0000-0000078A0000}"/>
    <cellStyle name="SAPBEXexcBad8 2 4" xfId="11832" xr:uid="{00000000-0005-0000-0000-0000088A0000}"/>
    <cellStyle name="SAPBEXexcBad8 2 4 2" xfId="24581" xr:uid="{00000000-0005-0000-0000-0000098A0000}"/>
    <cellStyle name="SAPBEXexcBad8 2 5" xfId="19826" xr:uid="{00000000-0005-0000-0000-00000A8A0000}"/>
    <cellStyle name="SAPBEXexcBad8 2 5 2" xfId="30154" xr:uid="{00000000-0005-0000-0000-00000B8A0000}"/>
    <cellStyle name="SAPBEXexcBad8 2 6" xfId="20692" xr:uid="{00000000-0005-0000-0000-00000C8A0000}"/>
    <cellStyle name="SAPBEXexcBad8 2 6 2" xfId="30370" xr:uid="{00000000-0005-0000-0000-00000D8A0000}"/>
    <cellStyle name="SAPBEXexcBad8 2 7" xfId="23470" xr:uid="{00000000-0005-0000-0000-00000E8A0000}"/>
    <cellStyle name="SAPBEXexcBad8 2 8" xfId="32940" xr:uid="{00000000-0005-0000-0000-00000F8A0000}"/>
    <cellStyle name="SAPBEXexcBad8 2 9" xfId="34013" xr:uid="{00000000-0005-0000-0000-0000108A0000}"/>
    <cellStyle name="SAPBEXexcBad8 3" xfId="7612" xr:uid="{00000000-0005-0000-0000-0000118A0000}"/>
    <cellStyle name="SAPBEXexcBad8 3 2" xfId="14118" xr:uid="{00000000-0005-0000-0000-0000128A0000}"/>
    <cellStyle name="SAPBEXexcBad8 3 2 2" xfId="26848" xr:uid="{00000000-0005-0000-0000-0000138A0000}"/>
    <cellStyle name="SAPBEXexcBad8 3 3" xfId="22338" xr:uid="{00000000-0005-0000-0000-0000148A0000}"/>
    <cellStyle name="SAPBEXexcBad8 4" xfId="11434" xr:uid="{00000000-0005-0000-0000-0000158A0000}"/>
    <cellStyle name="SAPBEXexcBad8 4 2" xfId="16735" xr:uid="{00000000-0005-0000-0000-0000168A0000}"/>
    <cellStyle name="SAPBEXexcBad8 4 2 2" xfId="29270" xr:uid="{00000000-0005-0000-0000-0000178A0000}"/>
    <cellStyle name="SAPBEXexcBad8 4 3" xfId="24189" xr:uid="{00000000-0005-0000-0000-0000188A0000}"/>
    <cellStyle name="SAPBEXexcBad8 5" xfId="6694" xr:uid="{00000000-0005-0000-0000-0000198A0000}"/>
    <cellStyle name="SAPBEXexcBad8 5 2" xfId="13278" xr:uid="{00000000-0005-0000-0000-00001A8A0000}"/>
    <cellStyle name="SAPBEXexcBad8 5 2 2" xfId="26020" xr:uid="{00000000-0005-0000-0000-00001B8A0000}"/>
    <cellStyle name="SAPBEXexcBad8 5 3" xfId="21432" xr:uid="{00000000-0005-0000-0000-00001C8A0000}"/>
    <cellStyle name="SAPBEXexcBad8 6" xfId="6475" xr:uid="{00000000-0005-0000-0000-00001D8A0000}"/>
    <cellStyle name="SAPBEXexcBad8 6 2" xfId="21219" xr:uid="{00000000-0005-0000-0000-00001E8A0000}"/>
    <cellStyle name="SAPBEXexcBad8 7" xfId="18540" xr:uid="{00000000-0005-0000-0000-00001F8A0000}"/>
    <cellStyle name="SAPBEXexcBad8 7 2" xfId="30080" xr:uid="{00000000-0005-0000-0000-0000208A0000}"/>
    <cellStyle name="SAPBEXexcBad8 8" xfId="20541" xr:uid="{00000000-0005-0000-0000-0000218A0000}"/>
    <cellStyle name="SAPBEXexcBad8 8 2" xfId="30221" xr:uid="{00000000-0005-0000-0000-0000228A0000}"/>
    <cellStyle name="SAPBEXexcBad8 9" xfId="31908" xr:uid="{00000000-0005-0000-0000-0000238A0000}"/>
    <cellStyle name="SAPBEXexcBad9" xfId="5948" xr:uid="{00000000-0005-0000-0000-0000248A0000}"/>
    <cellStyle name="SAPBEXexcBad9 10" xfId="33797" xr:uid="{00000000-0005-0000-0000-0000258A0000}"/>
    <cellStyle name="SAPBEXexcBad9 11" xfId="30616" xr:uid="{00000000-0005-0000-0000-0000268A0000}"/>
    <cellStyle name="SAPBEXexcBad9 2" xfId="9481" xr:uid="{00000000-0005-0000-0000-0000278A0000}"/>
    <cellStyle name="SAPBEXexcBad9 2 10" xfId="31956" xr:uid="{00000000-0005-0000-0000-0000288A0000}"/>
    <cellStyle name="SAPBEXexcBad9 2 2" xfId="11734" xr:uid="{00000000-0005-0000-0000-0000298A0000}"/>
    <cellStyle name="SAPBEXexcBad9 2 2 2" xfId="16972" xr:uid="{00000000-0005-0000-0000-00002A8A0000}"/>
    <cellStyle name="SAPBEXexcBad9 2 2 2 2" xfId="29505" xr:uid="{00000000-0005-0000-0000-00002B8A0000}"/>
    <cellStyle name="SAPBEXexcBad9 2 2 3" xfId="24484" xr:uid="{00000000-0005-0000-0000-00002C8A0000}"/>
    <cellStyle name="SAPBEXexcBad9 2 3" xfId="6865" xr:uid="{00000000-0005-0000-0000-00002D8A0000}"/>
    <cellStyle name="SAPBEXexcBad9 2 3 2" xfId="13417" xr:uid="{00000000-0005-0000-0000-00002E8A0000}"/>
    <cellStyle name="SAPBEXexcBad9 2 3 2 2" xfId="26152" xr:uid="{00000000-0005-0000-0000-00002F8A0000}"/>
    <cellStyle name="SAPBEXexcBad9 2 3 3" xfId="21596" xr:uid="{00000000-0005-0000-0000-0000308A0000}"/>
    <cellStyle name="SAPBEXexcBad9 2 4" xfId="11818" xr:uid="{00000000-0005-0000-0000-0000318A0000}"/>
    <cellStyle name="SAPBEXexcBad9 2 4 2" xfId="24567" xr:uid="{00000000-0005-0000-0000-0000328A0000}"/>
    <cellStyle name="SAPBEXexcBad9 2 5" xfId="19827" xr:uid="{00000000-0005-0000-0000-0000338A0000}"/>
    <cellStyle name="SAPBEXexcBad9 2 5 2" xfId="30155" xr:uid="{00000000-0005-0000-0000-0000348A0000}"/>
    <cellStyle name="SAPBEXexcBad9 2 6" xfId="20693" xr:uid="{00000000-0005-0000-0000-0000358A0000}"/>
    <cellStyle name="SAPBEXexcBad9 2 6 2" xfId="30371" xr:uid="{00000000-0005-0000-0000-0000368A0000}"/>
    <cellStyle name="SAPBEXexcBad9 2 7" xfId="23471" xr:uid="{00000000-0005-0000-0000-0000378A0000}"/>
    <cellStyle name="SAPBEXexcBad9 2 8" xfId="32941" xr:uid="{00000000-0005-0000-0000-0000388A0000}"/>
    <cellStyle name="SAPBEXexcBad9 2 9" xfId="34014" xr:uid="{00000000-0005-0000-0000-0000398A0000}"/>
    <cellStyle name="SAPBEXexcBad9 3" xfId="7613" xr:uid="{00000000-0005-0000-0000-00003A8A0000}"/>
    <cellStyle name="SAPBEXexcBad9 3 2" xfId="14119" xr:uid="{00000000-0005-0000-0000-00003B8A0000}"/>
    <cellStyle name="SAPBEXexcBad9 3 2 2" xfId="26849" xr:uid="{00000000-0005-0000-0000-00003C8A0000}"/>
    <cellStyle name="SAPBEXexcBad9 3 3" xfId="22339" xr:uid="{00000000-0005-0000-0000-00003D8A0000}"/>
    <cellStyle name="SAPBEXexcBad9 4" xfId="11435" xr:uid="{00000000-0005-0000-0000-00003E8A0000}"/>
    <cellStyle name="SAPBEXexcBad9 4 2" xfId="16736" xr:uid="{00000000-0005-0000-0000-00003F8A0000}"/>
    <cellStyle name="SAPBEXexcBad9 4 2 2" xfId="29271" xr:uid="{00000000-0005-0000-0000-0000408A0000}"/>
    <cellStyle name="SAPBEXexcBad9 4 3" xfId="24190" xr:uid="{00000000-0005-0000-0000-0000418A0000}"/>
    <cellStyle name="SAPBEXexcBad9 5" xfId="11964" xr:uid="{00000000-0005-0000-0000-0000428A0000}"/>
    <cellStyle name="SAPBEXexcBad9 5 2" xfId="17126" xr:uid="{00000000-0005-0000-0000-0000438A0000}"/>
    <cellStyle name="SAPBEXexcBad9 5 2 2" xfId="29657" xr:uid="{00000000-0005-0000-0000-0000448A0000}"/>
    <cellStyle name="SAPBEXexcBad9 5 3" xfId="24713" xr:uid="{00000000-0005-0000-0000-0000458A0000}"/>
    <cellStyle name="SAPBEXexcBad9 6" xfId="11872" xr:uid="{00000000-0005-0000-0000-0000468A0000}"/>
    <cellStyle name="SAPBEXexcBad9 6 2" xfId="24621" xr:uid="{00000000-0005-0000-0000-0000478A0000}"/>
    <cellStyle name="SAPBEXexcBad9 7" xfId="18541" xr:uid="{00000000-0005-0000-0000-0000488A0000}"/>
    <cellStyle name="SAPBEXexcBad9 7 2" xfId="30081" xr:uid="{00000000-0005-0000-0000-0000498A0000}"/>
    <cellStyle name="SAPBEXexcBad9 8" xfId="20542" xr:uid="{00000000-0005-0000-0000-00004A8A0000}"/>
    <cellStyle name="SAPBEXexcBad9 8 2" xfId="30222" xr:uid="{00000000-0005-0000-0000-00004B8A0000}"/>
    <cellStyle name="SAPBEXexcBad9 9" xfId="31909" xr:uid="{00000000-0005-0000-0000-00004C8A0000}"/>
    <cellStyle name="SAPBEXexcCritical4" xfId="5949" xr:uid="{00000000-0005-0000-0000-00004D8A0000}"/>
    <cellStyle name="SAPBEXexcCritical4 10" xfId="33798" xr:uid="{00000000-0005-0000-0000-00004E8A0000}"/>
    <cellStyle name="SAPBEXexcCritical4 11" xfId="30617" xr:uid="{00000000-0005-0000-0000-00004F8A0000}"/>
    <cellStyle name="SAPBEXexcCritical4 2" xfId="9482" xr:uid="{00000000-0005-0000-0000-0000508A0000}"/>
    <cellStyle name="SAPBEXexcCritical4 2 10" xfId="30638" xr:uid="{00000000-0005-0000-0000-0000518A0000}"/>
    <cellStyle name="SAPBEXexcCritical4 2 2" xfId="11735" xr:uid="{00000000-0005-0000-0000-0000528A0000}"/>
    <cellStyle name="SAPBEXexcCritical4 2 2 2" xfId="16973" xr:uid="{00000000-0005-0000-0000-0000538A0000}"/>
    <cellStyle name="SAPBEXexcCritical4 2 2 2 2" xfId="29506" xr:uid="{00000000-0005-0000-0000-0000548A0000}"/>
    <cellStyle name="SAPBEXexcCritical4 2 2 3" xfId="24485" xr:uid="{00000000-0005-0000-0000-0000558A0000}"/>
    <cellStyle name="SAPBEXexcCritical4 2 3" xfId="7671" xr:uid="{00000000-0005-0000-0000-0000568A0000}"/>
    <cellStyle name="SAPBEXexcCritical4 2 3 2" xfId="14173" xr:uid="{00000000-0005-0000-0000-0000578A0000}"/>
    <cellStyle name="SAPBEXexcCritical4 2 3 2 2" xfId="26901" xr:uid="{00000000-0005-0000-0000-0000588A0000}"/>
    <cellStyle name="SAPBEXexcCritical4 2 3 3" xfId="22395" xr:uid="{00000000-0005-0000-0000-0000598A0000}"/>
    <cellStyle name="SAPBEXexcCritical4 2 4" xfId="7680" xr:uid="{00000000-0005-0000-0000-00005A8A0000}"/>
    <cellStyle name="SAPBEXexcCritical4 2 4 2" xfId="22403" xr:uid="{00000000-0005-0000-0000-00005B8A0000}"/>
    <cellStyle name="SAPBEXexcCritical4 2 5" xfId="19828" xr:uid="{00000000-0005-0000-0000-00005C8A0000}"/>
    <cellStyle name="SAPBEXexcCritical4 2 5 2" xfId="30156" xr:uid="{00000000-0005-0000-0000-00005D8A0000}"/>
    <cellStyle name="SAPBEXexcCritical4 2 6" xfId="20694" xr:uid="{00000000-0005-0000-0000-00005E8A0000}"/>
    <cellStyle name="SAPBEXexcCritical4 2 6 2" xfId="30372" xr:uid="{00000000-0005-0000-0000-00005F8A0000}"/>
    <cellStyle name="SAPBEXexcCritical4 2 7" xfId="23472" xr:uid="{00000000-0005-0000-0000-0000608A0000}"/>
    <cellStyle name="SAPBEXexcCritical4 2 8" xfId="32942" xr:uid="{00000000-0005-0000-0000-0000618A0000}"/>
    <cellStyle name="SAPBEXexcCritical4 2 9" xfId="34015" xr:uid="{00000000-0005-0000-0000-0000628A0000}"/>
    <cellStyle name="SAPBEXexcCritical4 3" xfId="7614" xr:uid="{00000000-0005-0000-0000-0000638A0000}"/>
    <cellStyle name="SAPBEXexcCritical4 3 2" xfId="14120" xr:uid="{00000000-0005-0000-0000-0000648A0000}"/>
    <cellStyle name="SAPBEXexcCritical4 3 2 2" xfId="26850" xr:uid="{00000000-0005-0000-0000-0000658A0000}"/>
    <cellStyle name="SAPBEXexcCritical4 3 3" xfId="22340" xr:uid="{00000000-0005-0000-0000-0000668A0000}"/>
    <cellStyle name="SAPBEXexcCritical4 4" xfId="11436" xr:uid="{00000000-0005-0000-0000-0000678A0000}"/>
    <cellStyle name="SAPBEXexcCritical4 4 2" xfId="16737" xr:uid="{00000000-0005-0000-0000-0000688A0000}"/>
    <cellStyle name="SAPBEXexcCritical4 4 2 2" xfId="29272" xr:uid="{00000000-0005-0000-0000-0000698A0000}"/>
    <cellStyle name="SAPBEXexcCritical4 4 3" xfId="24191" xr:uid="{00000000-0005-0000-0000-00006A8A0000}"/>
    <cellStyle name="SAPBEXexcCritical4 5" xfId="11689" xr:uid="{00000000-0005-0000-0000-00006B8A0000}"/>
    <cellStyle name="SAPBEXexcCritical4 5 2" xfId="16943" xr:uid="{00000000-0005-0000-0000-00006C8A0000}"/>
    <cellStyle name="SAPBEXexcCritical4 5 2 2" xfId="29476" xr:uid="{00000000-0005-0000-0000-00006D8A0000}"/>
    <cellStyle name="SAPBEXexcCritical4 5 3" xfId="24440" xr:uid="{00000000-0005-0000-0000-00006E8A0000}"/>
    <cellStyle name="SAPBEXexcCritical4 6" xfId="6747" xr:uid="{00000000-0005-0000-0000-00006F8A0000}"/>
    <cellStyle name="SAPBEXexcCritical4 6 2" xfId="21481" xr:uid="{00000000-0005-0000-0000-0000708A0000}"/>
    <cellStyle name="SAPBEXexcCritical4 7" xfId="18542" xr:uid="{00000000-0005-0000-0000-0000718A0000}"/>
    <cellStyle name="SAPBEXexcCritical4 7 2" xfId="30082" xr:uid="{00000000-0005-0000-0000-0000728A0000}"/>
    <cellStyle name="SAPBEXexcCritical4 8" xfId="20543" xr:uid="{00000000-0005-0000-0000-0000738A0000}"/>
    <cellStyle name="SAPBEXexcCritical4 8 2" xfId="30223" xr:uid="{00000000-0005-0000-0000-0000748A0000}"/>
    <cellStyle name="SAPBEXexcCritical4 9" xfId="31910" xr:uid="{00000000-0005-0000-0000-0000758A0000}"/>
    <cellStyle name="SAPBEXexcCritical5" xfId="5950" xr:uid="{00000000-0005-0000-0000-0000768A0000}"/>
    <cellStyle name="SAPBEXexcCritical5 10" xfId="33799" xr:uid="{00000000-0005-0000-0000-0000778A0000}"/>
    <cellStyle name="SAPBEXexcCritical5 11" xfId="30618" xr:uid="{00000000-0005-0000-0000-0000788A0000}"/>
    <cellStyle name="SAPBEXexcCritical5 2" xfId="9483" xr:uid="{00000000-0005-0000-0000-0000798A0000}"/>
    <cellStyle name="SAPBEXexcCritical5 2 10" xfId="30861" xr:uid="{00000000-0005-0000-0000-00007A8A0000}"/>
    <cellStyle name="SAPBEXexcCritical5 2 2" xfId="11736" xr:uid="{00000000-0005-0000-0000-00007B8A0000}"/>
    <cellStyle name="SAPBEXexcCritical5 2 2 2" xfId="16974" xr:uid="{00000000-0005-0000-0000-00007C8A0000}"/>
    <cellStyle name="SAPBEXexcCritical5 2 2 2 2" xfId="29507" xr:uid="{00000000-0005-0000-0000-00007D8A0000}"/>
    <cellStyle name="SAPBEXexcCritical5 2 2 3" xfId="24486" xr:uid="{00000000-0005-0000-0000-00007E8A0000}"/>
    <cellStyle name="SAPBEXexcCritical5 2 3" xfId="6866" xr:uid="{00000000-0005-0000-0000-00007F8A0000}"/>
    <cellStyle name="SAPBEXexcCritical5 2 3 2" xfId="13418" xr:uid="{00000000-0005-0000-0000-0000808A0000}"/>
    <cellStyle name="SAPBEXexcCritical5 2 3 2 2" xfId="26153" xr:uid="{00000000-0005-0000-0000-0000818A0000}"/>
    <cellStyle name="SAPBEXexcCritical5 2 3 3" xfId="21597" xr:uid="{00000000-0005-0000-0000-0000828A0000}"/>
    <cellStyle name="SAPBEXexcCritical5 2 4" xfId="11974" xr:uid="{00000000-0005-0000-0000-0000838A0000}"/>
    <cellStyle name="SAPBEXexcCritical5 2 4 2" xfId="24723" xr:uid="{00000000-0005-0000-0000-0000848A0000}"/>
    <cellStyle name="SAPBEXexcCritical5 2 5" xfId="19829" xr:uid="{00000000-0005-0000-0000-0000858A0000}"/>
    <cellStyle name="SAPBEXexcCritical5 2 5 2" xfId="30157" xr:uid="{00000000-0005-0000-0000-0000868A0000}"/>
    <cellStyle name="SAPBEXexcCritical5 2 6" xfId="20695" xr:uid="{00000000-0005-0000-0000-0000878A0000}"/>
    <cellStyle name="SAPBEXexcCritical5 2 6 2" xfId="30373" xr:uid="{00000000-0005-0000-0000-0000888A0000}"/>
    <cellStyle name="SAPBEXexcCritical5 2 7" xfId="23473" xr:uid="{00000000-0005-0000-0000-0000898A0000}"/>
    <cellStyle name="SAPBEXexcCritical5 2 8" xfId="32943" xr:uid="{00000000-0005-0000-0000-00008A8A0000}"/>
    <cellStyle name="SAPBEXexcCritical5 2 9" xfId="34016" xr:uid="{00000000-0005-0000-0000-00008B8A0000}"/>
    <cellStyle name="SAPBEXexcCritical5 3" xfId="7615" xr:uid="{00000000-0005-0000-0000-00008C8A0000}"/>
    <cellStyle name="SAPBEXexcCritical5 3 2" xfId="14121" xr:uid="{00000000-0005-0000-0000-00008D8A0000}"/>
    <cellStyle name="SAPBEXexcCritical5 3 2 2" xfId="26851" xr:uid="{00000000-0005-0000-0000-00008E8A0000}"/>
    <cellStyle name="SAPBEXexcCritical5 3 3" xfId="22341" xr:uid="{00000000-0005-0000-0000-00008F8A0000}"/>
    <cellStyle name="SAPBEXexcCritical5 4" xfId="11437" xr:uid="{00000000-0005-0000-0000-0000908A0000}"/>
    <cellStyle name="SAPBEXexcCritical5 4 2" xfId="16738" xr:uid="{00000000-0005-0000-0000-0000918A0000}"/>
    <cellStyle name="SAPBEXexcCritical5 4 2 2" xfId="29273" xr:uid="{00000000-0005-0000-0000-0000928A0000}"/>
    <cellStyle name="SAPBEXexcCritical5 4 3" xfId="24192" xr:uid="{00000000-0005-0000-0000-0000938A0000}"/>
    <cellStyle name="SAPBEXexcCritical5 5" xfId="11545" xr:uid="{00000000-0005-0000-0000-0000948A0000}"/>
    <cellStyle name="SAPBEXexcCritical5 5 2" xfId="16820" xr:uid="{00000000-0005-0000-0000-0000958A0000}"/>
    <cellStyle name="SAPBEXexcCritical5 5 2 2" xfId="29355" xr:uid="{00000000-0005-0000-0000-0000968A0000}"/>
    <cellStyle name="SAPBEXexcCritical5 5 3" xfId="24300" xr:uid="{00000000-0005-0000-0000-0000978A0000}"/>
    <cellStyle name="SAPBEXexcCritical5 6" xfId="6474" xr:uid="{00000000-0005-0000-0000-0000988A0000}"/>
    <cellStyle name="SAPBEXexcCritical5 6 2" xfId="21218" xr:uid="{00000000-0005-0000-0000-0000998A0000}"/>
    <cellStyle name="SAPBEXexcCritical5 7" xfId="18543" xr:uid="{00000000-0005-0000-0000-00009A8A0000}"/>
    <cellStyle name="SAPBEXexcCritical5 7 2" xfId="30083" xr:uid="{00000000-0005-0000-0000-00009B8A0000}"/>
    <cellStyle name="SAPBEXexcCritical5 8" xfId="20544" xr:uid="{00000000-0005-0000-0000-00009C8A0000}"/>
    <cellStyle name="SAPBEXexcCritical5 8 2" xfId="30224" xr:uid="{00000000-0005-0000-0000-00009D8A0000}"/>
    <cellStyle name="SAPBEXexcCritical5 9" xfId="31911" xr:uid="{00000000-0005-0000-0000-00009E8A0000}"/>
    <cellStyle name="SAPBEXexcCritical6" xfId="5951" xr:uid="{00000000-0005-0000-0000-00009F8A0000}"/>
    <cellStyle name="SAPBEXexcCritical6 10" xfId="33800" xr:uid="{00000000-0005-0000-0000-0000A08A0000}"/>
    <cellStyle name="SAPBEXexcCritical6 11" xfId="30613" xr:uid="{00000000-0005-0000-0000-0000A18A0000}"/>
    <cellStyle name="SAPBEXexcCritical6 2" xfId="9484" xr:uid="{00000000-0005-0000-0000-0000A28A0000}"/>
    <cellStyle name="SAPBEXexcCritical6 2 10" xfId="32058" xr:uid="{00000000-0005-0000-0000-0000A38A0000}"/>
    <cellStyle name="SAPBEXexcCritical6 2 2" xfId="11737" xr:uid="{00000000-0005-0000-0000-0000A48A0000}"/>
    <cellStyle name="SAPBEXexcCritical6 2 2 2" xfId="16975" xr:uid="{00000000-0005-0000-0000-0000A58A0000}"/>
    <cellStyle name="SAPBEXexcCritical6 2 2 2 2" xfId="29508" xr:uid="{00000000-0005-0000-0000-0000A68A0000}"/>
    <cellStyle name="SAPBEXexcCritical6 2 2 3" xfId="24487" xr:uid="{00000000-0005-0000-0000-0000A78A0000}"/>
    <cellStyle name="SAPBEXexcCritical6 2 3" xfId="7726" xr:uid="{00000000-0005-0000-0000-0000A88A0000}"/>
    <cellStyle name="SAPBEXexcCritical6 2 3 2" xfId="14223" xr:uid="{00000000-0005-0000-0000-0000A98A0000}"/>
    <cellStyle name="SAPBEXexcCritical6 2 3 2 2" xfId="26949" xr:uid="{00000000-0005-0000-0000-0000AA8A0000}"/>
    <cellStyle name="SAPBEXexcCritical6 2 3 3" xfId="22446" xr:uid="{00000000-0005-0000-0000-0000AB8A0000}"/>
    <cellStyle name="SAPBEXexcCritical6 2 4" xfId="7597" xr:uid="{00000000-0005-0000-0000-0000AC8A0000}"/>
    <cellStyle name="SAPBEXexcCritical6 2 4 2" xfId="22324" xr:uid="{00000000-0005-0000-0000-0000AD8A0000}"/>
    <cellStyle name="SAPBEXexcCritical6 2 5" xfId="19830" xr:uid="{00000000-0005-0000-0000-0000AE8A0000}"/>
    <cellStyle name="SAPBEXexcCritical6 2 5 2" xfId="30158" xr:uid="{00000000-0005-0000-0000-0000AF8A0000}"/>
    <cellStyle name="SAPBEXexcCritical6 2 6" xfId="20696" xr:uid="{00000000-0005-0000-0000-0000B08A0000}"/>
    <cellStyle name="SAPBEXexcCritical6 2 6 2" xfId="30374" xr:uid="{00000000-0005-0000-0000-0000B18A0000}"/>
    <cellStyle name="SAPBEXexcCritical6 2 7" xfId="23474" xr:uid="{00000000-0005-0000-0000-0000B28A0000}"/>
    <cellStyle name="SAPBEXexcCritical6 2 8" xfId="32944" xr:uid="{00000000-0005-0000-0000-0000B38A0000}"/>
    <cellStyle name="SAPBEXexcCritical6 2 9" xfId="34017" xr:uid="{00000000-0005-0000-0000-0000B48A0000}"/>
    <cellStyle name="SAPBEXexcCritical6 3" xfId="7616" xr:uid="{00000000-0005-0000-0000-0000B58A0000}"/>
    <cellStyle name="SAPBEXexcCritical6 3 2" xfId="14122" xr:uid="{00000000-0005-0000-0000-0000B68A0000}"/>
    <cellStyle name="SAPBEXexcCritical6 3 2 2" xfId="26852" xr:uid="{00000000-0005-0000-0000-0000B78A0000}"/>
    <cellStyle name="SAPBEXexcCritical6 3 3" xfId="22342" xr:uid="{00000000-0005-0000-0000-0000B88A0000}"/>
    <cellStyle name="SAPBEXexcCritical6 4" xfId="11438" xr:uid="{00000000-0005-0000-0000-0000B98A0000}"/>
    <cellStyle name="SAPBEXexcCritical6 4 2" xfId="16739" xr:uid="{00000000-0005-0000-0000-0000BA8A0000}"/>
    <cellStyle name="SAPBEXexcCritical6 4 2 2" xfId="29274" xr:uid="{00000000-0005-0000-0000-0000BB8A0000}"/>
    <cellStyle name="SAPBEXexcCritical6 4 3" xfId="24193" xr:uid="{00000000-0005-0000-0000-0000BC8A0000}"/>
    <cellStyle name="SAPBEXexcCritical6 5" xfId="6695" xr:uid="{00000000-0005-0000-0000-0000BD8A0000}"/>
    <cellStyle name="SAPBEXexcCritical6 5 2" xfId="13279" xr:uid="{00000000-0005-0000-0000-0000BE8A0000}"/>
    <cellStyle name="SAPBEXexcCritical6 5 2 2" xfId="26021" xr:uid="{00000000-0005-0000-0000-0000BF8A0000}"/>
    <cellStyle name="SAPBEXexcCritical6 5 3" xfId="21433" xr:uid="{00000000-0005-0000-0000-0000C08A0000}"/>
    <cellStyle name="SAPBEXexcCritical6 6" xfId="11470" xr:uid="{00000000-0005-0000-0000-0000C18A0000}"/>
    <cellStyle name="SAPBEXexcCritical6 6 2" xfId="24225" xr:uid="{00000000-0005-0000-0000-0000C28A0000}"/>
    <cellStyle name="SAPBEXexcCritical6 7" xfId="18544" xr:uid="{00000000-0005-0000-0000-0000C38A0000}"/>
    <cellStyle name="SAPBEXexcCritical6 7 2" xfId="30084" xr:uid="{00000000-0005-0000-0000-0000C48A0000}"/>
    <cellStyle name="SAPBEXexcCritical6 8" xfId="20545" xr:uid="{00000000-0005-0000-0000-0000C58A0000}"/>
    <cellStyle name="SAPBEXexcCritical6 8 2" xfId="30225" xr:uid="{00000000-0005-0000-0000-0000C68A0000}"/>
    <cellStyle name="SAPBEXexcCritical6 9" xfId="31912" xr:uid="{00000000-0005-0000-0000-0000C78A0000}"/>
    <cellStyle name="SAPBEXexcGood1" xfId="5952" xr:uid="{00000000-0005-0000-0000-0000C88A0000}"/>
    <cellStyle name="SAPBEXexcGood1 10" xfId="33801" xr:uid="{00000000-0005-0000-0000-0000C98A0000}"/>
    <cellStyle name="SAPBEXexcGood1 11" xfId="30619" xr:uid="{00000000-0005-0000-0000-0000CA8A0000}"/>
    <cellStyle name="SAPBEXexcGood1 2" xfId="9485" xr:uid="{00000000-0005-0000-0000-0000CB8A0000}"/>
    <cellStyle name="SAPBEXexcGood1 2 10" xfId="31957" xr:uid="{00000000-0005-0000-0000-0000CC8A0000}"/>
    <cellStyle name="SAPBEXexcGood1 2 2" xfId="11738" xr:uid="{00000000-0005-0000-0000-0000CD8A0000}"/>
    <cellStyle name="SAPBEXexcGood1 2 2 2" xfId="16976" xr:uid="{00000000-0005-0000-0000-0000CE8A0000}"/>
    <cellStyle name="SAPBEXexcGood1 2 2 2 2" xfId="29509" xr:uid="{00000000-0005-0000-0000-0000CF8A0000}"/>
    <cellStyle name="SAPBEXexcGood1 2 2 3" xfId="24488" xr:uid="{00000000-0005-0000-0000-0000D08A0000}"/>
    <cellStyle name="SAPBEXexcGood1 2 3" xfId="11874" xr:uid="{00000000-0005-0000-0000-0000D18A0000}"/>
    <cellStyle name="SAPBEXexcGood1 2 3 2" xfId="17075" xr:uid="{00000000-0005-0000-0000-0000D28A0000}"/>
    <cellStyle name="SAPBEXexcGood1 2 3 2 2" xfId="29606" xr:uid="{00000000-0005-0000-0000-0000D38A0000}"/>
    <cellStyle name="SAPBEXexcGood1 2 3 3" xfId="24623" xr:uid="{00000000-0005-0000-0000-0000D48A0000}"/>
    <cellStyle name="SAPBEXexcGood1 2 4" xfId="6535" xr:uid="{00000000-0005-0000-0000-0000D58A0000}"/>
    <cellStyle name="SAPBEXexcGood1 2 4 2" xfId="21279" xr:uid="{00000000-0005-0000-0000-0000D68A0000}"/>
    <cellStyle name="SAPBEXexcGood1 2 5" xfId="19831" xr:uid="{00000000-0005-0000-0000-0000D78A0000}"/>
    <cellStyle name="SAPBEXexcGood1 2 5 2" xfId="30159" xr:uid="{00000000-0005-0000-0000-0000D88A0000}"/>
    <cellStyle name="SAPBEXexcGood1 2 6" xfId="20697" xr:uid="{00000000-0005-0000-0000-0000D98A0000}"/>
    <cellStyle name="SAPBEXexcGood1 2 6 2" xfId="30375" xr:uid="{00000000-0005-0000-0000-0000DA8A0000}"/>
    <cellStyle name="SAPBEXexcGood1 2 7" xfId="23475" xr:uid="{00000000-0005-0000-0000-0000DB8A0000}"/>
    <cellStyle name="SAPBEXexcGood1 2 8" xfId="32945" xr:uid="{00000000-0005-0000-0000-0000DC8A0000}"/>
    <cellStyle name="SAPBEXexcGood1 2 9" xfId="34018" xr:uid="{00000000-0005-0000-0000-0000DD8A0000}"/>
    <cellStyle name="SAPBEXexcGood1 3" xfId="7617" xr:uid="{00000000-0005-0000-0000-0000DE8A0000}"/>
    <cellStyle name="SAPBEXexcGood1 3 2" xfId="14123" xr:uid="{00000000-0005-0000-0000-0000DF8A0000}"/>
    <cellStyle name="SAPBEXexcGood1 3 2 2" xfId="26853" xr:uid="{00000000-0005-0000-0000-0000E08A0000}"/>
    <cellStyle name="SAPBEXexcGood1 3 3" xfId="22343" xr:uid="{00000000-0005-0000-0000-0000E18A0000}"/>
    <cellStyle name="SAPBEXexcGood1 4" xfId="11439" xr:uid="{00000000-0005-0000-0000-0000E28A0000}"/>
    <cellStyle name="SAPBEXexcGood1 4 2" xfId="16740" xr:uid="{00000000-0005-0000-0000-0000E38A0000}"/>
    <cellStyle name="SAPBEXexcGood1 4 2 2" xfId="29275" xr:uid="{00000000-0005-0000-0000-0000E48A0000}"/>
    <cellStyle name="SAPBEXexcGood1 4 3" xfId="24194" xr:uid="{00000000-0005-0000-0000-0000E58A0000}"/>
    <cellStyle name="SAPBEXexcGood1 5" xfId="11918" xr:uid="{00000000-0005-0000-0000-0000E68A0000}"/>
    <cellStyle name="SAPBEXexcGood1 5 2" xfId="17100" xr:uid="{00000000-0005-0000-0000-0000E78A0000}"/>
    <cellStyle name="SAPBEXexcGood1 5 2 2" xfId="29631" xr:uid="{00000000-0005-0000-0000-0000E88A0000}"/>
    <cellStyle name="SAPBEXexcGood1 5 3" xfId="24667" xr:uid="{00000000-0005-0000-0000-0000E98A0000}"/>
    <cellStyle name="SAPBEXexcGood1 6" xfId="6746" xr:uid="{00000000-0005-0000-0000-0000EA8A0000}"/>
    <cellStyle name="SAPBEXexcGood1 6 2" xfId="21480" xr:uid="{00000000-0005-0000-0000-0000EB8A0000}"/>
    <cellStyle name="SAPBEXexcGood1 7" xfId="18545" xr:uid="{00000000-0005-0000-0000-0000EC8A0000}"/>
    <cellStyle name="SAPBEXexcGood1 7 2" xfId="30085" xr:uid="{00000000-0005-0000-0000-0000ED8A0000}"/>
    <cellStyle name="SAPBEXexcGood1 8" xfId="20546" xr:uid="{00000000-0005-0000-0000-0000EE8A0000}"/>
    <cellStyle name="SAPBEXexcGood1 8 2" xfId="30226" xr:uid="{00000000-0005-0000-0000-0000EF8A0000}"/>
    <cellStyle name="SAPBEXexcGood1 9" xfId="31913" xr:uid="{00000000-0005-0000-0000-0000F08A0000}"/>
    <cellStyle name="SAPBEXexcGood2" xfId="5953" xr:uid="{00000000-0005-0000-0000-0000F18A0000}"/>
    <cellStyle name="SAPBEXexcGood2 10" xfId="33802" xr:uid="{00000000-0005-0000-0000-0000F28A0000}"/>
    <cellStyle name="SAPBEXexcGood2 11" xfId="31947" xr:uid="{00000000-0005-0000-0000-0000F38A0000}"/>
    <cellStyle name="SAPBEXexcGood2 2" xfId="9486" xr:uid="{00000000-0005-0000-0000-0000F48A0000}"/>
    <cellStyle name="SAPBEXexcGood2 2 10" xfId="30639" xr:uid="{00000000-0005-0000-0000-0000F58A0000}"/>
    <cellStyle name="SAPBEXexcGood2 2 2" xfId="11739" xr:uid="{00000000-0005-0000-0000-0000F68A0000}"/>
    <cellStyle name="SAPBEXexcGood2 2 2 2" xfId="16977" xr:uid="{00000000-0005-0000-0000-0000F78A0000}"/>
    <cellStyle name="SAPBEXexcGood2 2 2 2 2" xfId="29510" xr:uid="{00000000-0005-0000-0000-0000F88A0000}"/>
    <cellStyle name="SAPBEXexcGood2 2 2 3" xfId="24489" xr:uid="{00000000-0005-0000-0000-0000F98A0000}"/>
    <cellStyle name="SAPBEXexcGood2 2 3" xfId="6867" xr:uid="{00000000-0005-0000-0000-0000FA8A0000}"/>
    <cellStyle name="SAPBEXexcGood2 2 3 2" xfId="13419" xr:uid="{00000000-0005-0000-0000-0000FB8A0000}"/>
    <cellStyle name="SAPBEXexcGood2 2 3 2 2" xfId="26154" xr:uid="{00000000-0005-0000-0000-0000FC8A0000}"/>
    <cellStyle name="SAPBEXexcGood2 2 3 3" xfId="21598" xr:uid="{00000000-0005-0000-0000-0000FD8A0000}"/>
    <cellStyle name="SAPBEXexcGood2 2 4" xfId="11387" xr:uid="{00000000-0005-0000-0000-0000FE8A0000}"/>
    <cellStyle name="SAPBEXexcGood2 2 4 2" xfId="24142" xr:uid="{00000000-0005-0000-0000-0000FF8A0000}"/>
    <cellStyle name="SAPBEXexcGood2 2 5" xfId="19832" xr:uid="{00000000-0005-0000-0000-0000008B0000}"/>
    <cellStyle name="SAPBEXexcGood2 2 5 2" xfId="30160" xr:uid="{00000000-0005-0000-0000-0000018B0000}"/>
    <cellStyle name="SAPBEXexcGood2 2 6" xfId="20698" xr:uid="{00000000-0005-0000-0000-0000028B0000}"/>
    <cellStyle name="SAPBEXexcGood2 2 6 2" xfId="30376" xr:uid="{00000000-0005-0000-0000-0000038B0000}"/>
    <cellStyle name="SAPBEXexcGood2 2 7" xfId="23476" xr:uid="{00000000-0005-0000-0000-0000048B0000}"/>
    <cellStyle name="SAPBEXexcGood2 2 8" xfId="32946" xr:uid="{00000000-0005-0000-0000-0000058B0000}"/>
    <cellStyle name="SAPBEXexcGood2 2 9" xfId="34019" xr:uid="{00000000-0005-0000-0000-0000068B0000}"/>
    <cellStyle name="SAPBEXexcGood2 3" xfId="7618" xr:uid="{00000000-0005-0000-0000-0000078B0000}"/>
    <cellStyle name="SAPBEXexcGood2 3 2" xfId="14124" xr:uid="{00000000-0005-0000-0000-0000088B0000}"/>
    <cellStyle name="SAPBEXexcGood2 3 2 2" xfId="26854" xr:uid="{00000000-0005-0000-0000-0000098B0000}"/>
    <cellStyle name="SAPBEXexcGood2 3 3" xfId="22344" xr:uid="{00000000-0005-0000-0000-00000A8B0000}"/>
    <cellStyle name="SAPBEXexcGood2 4" xfId="11440" xr:uid="{00000000-0005-0000-0000-00000B8B0000}"/>
    <cellStyle name="SAPBEXexcGood2 4 2" xfId="16741" xr:uid="{00000000-0005-0000-0000-00000C8B0000}"/>
    <cellStyle name="SAPBEXexcGood2 4 2 2" xfId="29276" xr:uid="{00000000-0005-0000-0000-00000D8B0000}"/>
    <cellStyle name="SAPBEXexcGood2 4 3" xfId="24195" xr:uid="{00000000-0005-0000-0000-00000E8B0000}"/>
    <cellStyle name="SAPBEXexcGood2 5" xfId="11688" xr:uid="{00000000-0005-0000-0000-00000F8B0000}"/>
    <cellStyle name="SAPBEXexcGood2 5 2" xfId="16942" xr:uid="{00000000-0005-0000-0000-0000108B0000}"/>
    <cellStyle name="SAPBEXexcGood2 5 2 2" xfId="29475" xr:uid="{00000000-0005-0000-0000-0000118B0000}"/>
    <cellStyle name="SAPBEXexcGood2 5 3" xfId="24439" xr:uid="{00000000-0005-0000-0000-0000128B0000}"/>
    <cellStyle name="SAPBEXexcGood2 6" xfId="6473" xr:uid="{00000000-0005-0000-0000-0000138B0000}"/>
    <cellStyle name="SAPBEXexcGood2 6 2" xfId="21217" xr:uid="{00000000-0005-0000-0000-0000148B0000}"/>
    <cellStyle name="SAPBEXexcGood2 7" xfId="18546" xr:uid="{00000000-0005-0000-0000-0000158B0000}"/>
    <cellStyle name="SAPBEXexcGood2 7 2" xfId="30086" xr:uid="{00000000-0005-0000-0000-0000168B0000}"/>
    <cellStyle name="SAPBEXexcGood2 8" xfId="20547" xr:uid="{00000000-0005-0000-0000-0000178B0000}"/>
    <cellStyle name="SAPBEXexcGood2 8 2" xfId="30227" xr:uid="{00000000-0005-0000-0000-0000188B0000}"/>
    <cellStyle name="SAPBEXexcGood2 9" xfId="31914" xr:uid="{00000000-0005-0000-0000-0000198B0000}"/>
    <cellStyle name="SAPBEXexcGood3" xfId="5954" xr:uid="{00000000-0005-0000-0000-00001A8B0000}"/>
    <cellStyle name="SAPBEXexcGood3 10" xfId="33803" xr:uid="{00000000-0005-0000-0000-00001B8B0000}"/>
    <cellStyle name="SAPBEXexcGood3 11" xfId="31045" xr:uid="{00000000-0005-0000-0000-00001C8B0000}"/>
    <cellStyle name="SAPBEXexcGood3 2" xfId="9487" xr:uid="{00000000-0005-0000-0000-00001D8B0000}"/>
    <cellStyle name="SAPBEXexcGood3 2 10" xfId="30862" xr:uid="{00000000-0005-0000-0000-00001E8B0000}"/>
    <cellStyle name="SAPBEXexcGood3 2 2" xfId="11740" xr:uid="{00000000-0005-0000-0000-00001F8B0000}"/>
    <cellStyle name="SAPBEXexcGood3 2 2 2" xfId="16978" xr:uid="{00000000-0005-0000-0000-0000208B0000}"/>
    <cellStyle name="SAPBEXexcGood3 2 2 2 2" xfId="29511" xr:uid="{00000000-0005-0000-0000-0000218B0000}"/>
    <cellStyle name="SAPBEXexcGood3 2 2 3" xfId="24490" xr:uid="{00000000-0005-0000-0000-0000228B0000}"/>
    <cellStyle name="SAPBEXexcGood3 2 3" xfId="6539" xr:uid="{00000000-0005-0000-0000-0000238B0000}"/>
    <cellStyle name="SAPBEXexcGood3 2 3 2" xfId="13130" xr:uid="{00000000-0005-0000-0000-0000248B0000}"/>
    <cellStyle name="SAPBEXexcGood3 2 3 2 2" xfId="25875" xr:uid="{00000000-0005-0000-0000-0000258B0000}"/>
    <cellStyle name="SAPBEXexcGood3 2 3 3" xfId="21283" xr:uid="{00000000-0005-0000-0000-0000268B0000}"/>
    <cellStyle name="SAPBEXexcGood3 2 4" xfId="11557" xr:uid="{00000000-0005-0000-0000-0000278B0000}"/>
    <cellStyle name="SAPBEXexcGood3 2 4 2" xfId="24309" xr:uid="{00000000-0005-0000-0000-0000288B0000}"/>
    <cellStyle name="SAPBEXexcGood3 2 5" xfId="19833" xr:uid="{00000000-0005-0000-0000-0000298B0000}"/>
    <cellStyle name="SAPBEXexcGood3 2 5 2" xfId="30161" xr:uid="{00000000-0005-0000-0000-00002A8B0000}"/>
    <cellStyle name="SAPBEXexcGood3 2 6" xfId="20699" xr:uid="{00000000-0005-0000-0000-00002B8B0000}"/>
    <cellStyle name="SAPBEXexcGood3 2 6 2" xfId="30377" xr:uid="{00000000-0005-0000-0000-00002C8B0000}"/>
    <cellStyle name="SAPBEXexcGood3 2 7" xfId="23477" xr:uid="{00000000-0005-0000-0000-00002D8B0000}"/>
    <cellStyle name="SAPBEXexcGood3 2 8" xfId="32947" xr:uid="{00000000-0005-0000-0000-00002E8B0000}"/>
    <cellStyle name="SAPBEXexcGood3 2 9" xfId="34020" xr:uid="{00000000-0005-0000-0000-00002F8B0000}"/>
    <cellStyle name="SAPBEXexcGood3 3" xfId="7619" xr:uid="{00000000-0005-0000-0000-0000308B0000}"/>
    <cellStyle name="SAPBEXexcGood3 3 2" xfId="14125" xr:uid="{00000000-0005-0000-0000-0000318B0000}"/>
    <cellStyle name="SAPBEXexcGood3 3 2 2" xfId="26855" xr:uid="{00000000-0005-0000-0000-0000328B0000}"/>
    <cellStyle name="SAPBEXexcGood3 3 3" xfId="22345" xr:uid="{00000000-0005-0000-0000-0000338B0000}"/>
    <cellStyle name="SAPBEXexcGood3 4" xfId="11441" xr:uid="{00000000-0005-0000-0000-0000348B0000}"/>
    <cellStyle name="SAPBEXexcGood3 4 2" xfId="16742" xr:uid="{00000000-0005-0000-0000-0000358B0000}"/>
    <cellStyle name="SAPBEXexcGood3 4 2 2" xfId="29277" xr:uid="{00000000-0005-0000-0000-0000368B0000}"/>
    <cellStyle name="SAPBEXexcGood3 4 3" xfId="24196" xr:uid="{00000000-0005-0000-0000-0000378B0000}"/>
    <cellStyle name="SAPBEXexcGood3 5" xfId="11945" xr:uid="{00000000-0005-0000-0000-0000388B0000}"/>
    <cellStyle name="SAPBEXexcGood3 5 2" xfId="17113" xr:uid="{00000000-0005-0000-0000-0000398B0000}"/>
    <cellStyle name="SAPBEXexcGood3 5 2 2" xfId="29644" xr:uid="{00000000-0005-0000-0000-00003A8B0000}"/>
    <cellStyle name="SAPBEXexcGood3 5 3" xfId="24694" xr:uid="{00000000-0005-0000-0000-00003B8B0000}"/>
    <cellStyle name="SAPBEXexcGood3 6" xfId="11989" xr:uid="{00000000-0005-0000-0000-00003C8B0000}"/>
    <cellStyle name="SAPBEXexcGood3 6 2" xfId="24737" xr:uid="{00000000-0005-0000-0000-00003D8B0000}"/>
    <cellStyle name="SAPBEXexcGood3 7" xfId="18547" xr:uid="{00000000-0005-0000-0000-00003E8B0000}"/>
    <cellStyle name="SAPBEXexcGood3 7 2" xfId="30087" xr:uid="{00000000-0005-0000-0000-00003F8B0000}"/>
    <cellStyle name="SAPBEXexcGood3 8" xfId="20548" xr:uid="{00000000-0005-0000-0000-0000408B0000}"/>
    <cellStyle name="SAPBEXexcGood3 8 2" xfId="30228" xr:uid="{00000000-0005-0000-0000-0000418B0000}"/>
    <cellStyle name="SAPBEXexcGood3 9" xfId="31915" xr:uid="{00000000-0005-0000-0000-0000428B0000}"/>
    <cellStyle name="SAPBEXfilterDrill" xfId="5955" xr:uid="{00000000-0005-0000-0000-0000438B0000}"/>
    <cellStyle name="SAPBEXfilterDrill 10" xfId="17384" xr:uid="{00000000-0005-0000-0000-0000448B0000}"/>
    <cellStyle name="SAPBEXfilterDrill 10 2" xfId="29915" xr:uid="{00000000-0005-0000-0000-0000458B0000}"/>
    <cellStyle name="SAPBEXfilterDrill 11" xfId="16027" xr:uid="{00000000-0005-0000-0000-0000468B0000}"/>
    <cellStyle name="SAPBEXfilterDrill 11 2" xfId="28655" xr:uid="{00000000-0005-0000-0000-0000478B0000}"/>
    <cellStyle name="SAPBEXfilterDrill 12" xfId="15985" xr:uid="{00000000-0005-0000-0000-0000488B0000}"/>
    <cellStyle name="SAPBEXfilterDrill 12 2" xfId="28621" xr:uid="{00000000-0005-0000-0000-0000498B0000}"/>
    <cellStyle name="SAPBEXfilterDrill 13" xfId="12350" xr:uid="{00000000-0005-0000-0000-00004A8B0000}"/>
    <cellStyle name="SAPBEXfilterDrill 13 2" xfId="25096" xr:uid="{00000000-0005-0000-0000-00004B8B0000}"/>
    <cellStyle name="SAPBEXfilterDrill 14" xfId="16223" xr:uid="{00000000-0005-0000-0000-00004C8B0000}"/>
    <cellStyle name="SAPBEXfilterDrill 14 2" xfId="28840" xr:uid="{00000000-0005-0000-0000-00004D8B0000}"/>
    <cellStyle name="SAPBEXfilterDrill 15" xfId="17294" xr:uid="{00000000-0005-0000-0000-00004E8B0000}"/>
    <cellStyle name="SAPBEXfilterDrill 15 2" xfId="29825" xr:uid="{00000000-0005-0000-0000-00004F8B0000}"/>
    <cellStyle name="SAPBEXfilterDrill 16" xfId="18548" xr:uid="{00000000-0005-0000-0000-0000508B0000}"/>
    <cellStyle name="SAPBEXfilterDrill 16 2" xfId="30088" xr:uid="{00000000-0005-0000-0000-0000518B0000}"/>
    <cellStyle name="SAPBEXfilterDrill 17" xfId="31916" xr:uid="{00000000-0005-0000-0000-0000528B0000}"/>
    <cellStyle name="SAPBEXfilterDrill 18" xfId="35117" xr:uid="{00000000-0005-0000-0000-0000538B0000}"/>
    <cellStyle name="SAPBEXfilterDrill 19" xfId="34343" xr:uid="{00000000-0005-0000-0000-0000548B0000}"/>
    <cellStyle name="SAPBEXfilterDrill 2" xfId="6392" xr:uid="{00000000-0005-0000-0000-0000558B0000}"/>
    <cellStyle name="SAPBEXfilterDrill 2 10" xfId="17159" xr:uid="{00000000-0005-0000-0000-0000568B0000}"/>
    <cellStyle name="SAPBEXfilterDrill 2 10 2" xfId="29690" xr:uid="{00000000-0005-0000-0000-0000578B0000}"/>
    <cellStyle name="SAPBEXfilterDrill 2 11" xfId="15881" xr:uid="{00000000-0005-0000-0000-0000588B0000}"/>
    <cellStyle name="SAPBEXfilterDrill 2 11 2" xfId="28522" xr:uid="{00000000-0005-0000-0000-0000598B0000}"/>
    <cellStyle name="SAPBEXfilterDrill 2 12" xfId="17201" xr:uid="{00000000-0005-0000-0000-00005A8B0000}"/>
    <cellStyle name="SAPBEXfilterDrill 2 12 2" xfId="29732" xr:uid="{00000000-0005-0000-0000-00005B8B0000}"/>
    <cellStyle name="SAPBEXfilterDrill 2 13" xfId="15980" xr:uid="{00000000-0005-0000-0000-00005C8B0000}"/>
    <cellStyle name="SAPBEXfilterDrill 2 13 2" xfId="28616" xr:uid="{00000000-0005-0000-0000-00005D8B0000}"/>
    <cellStyle name="SAPBEXfilterDrill 2 14" xfId="17337" xr:uid="{00000000-0005-0000-0000-00005E8B0000}"/>
    <cellStyle name="SAPBEXfilterDrill 2 14 2" xfId="29868" xr:uid="{00000000-0005-0000-0000-00005F8B0000}"/>
    <cellStyle name="SAPBEXfilterDrill 2 15" xfId="19251" xr:uid="{00000000-0005-0000-0000-0000608B0000}"/>
    <cellStyle name="SAPBEXfilterDrill 2 15 2" xfId="30137" xr:uid="{00000000-0005-0000-0000-0000618B0000}"/>
    <cellStyle name="SAPBEXfilterDrill 2 16" xfId="32368" xr:uid="{00000000-0005-0000-0000-0000628B0000}"/>
    <cellStyle name="SAPBEXfilterDrill 2 17" xfId="36609" xr:uid="{00000000-0005-0000-0000-0000638B0000}"/>
    <cellStyle name="SAPBEXfilterDrill 2 18" xfId="34359" xr:uid="{00000000-0005-0000-0000-0000648B0000}"/>
    <cellStyle name="SAPBEXfilterDrill 2 19" xfId="35126" xr:uid="{00000000-0005-0000-0000-0000658B0000}"/>
    <cellStyle name="SAPBEXfilterDrill 2 2" xfId="9577" xr:uid="{00000000-0005-0000-0000-0000668B0000}"/>
    <cellStyle name="SAPBEXfilterDrill 2 2 2" xfId="11790" xr:uid="{00000000-0005-0000-0000-0000678B0000}"/>
    <cellStyle name="SAPBEXfilterDrill 2 2 2 10" xfId="12683" xr:uid="{00000000-0005-0000-0000-0000688B0000}"/>
    <cellStyle name="SAPBEXfilterDrill 2 2 2 10 2" xfId="25429" xr:uid="{00000000-0005-0000-0000-0000698B0000}"/>
    <cellStyle name="SAPBEXfilterDrill 2 2 2 11" xfId="17152" xr:uid="{00000000-0005-0000-0000-00006A8B0000}"/>
    <cellStyle name="SAPBEXfilterDrill 2 2 2 11 2" xfId="29683" xr:uid="{00000000-0005-0000-0000-00006B8B0000}"/>
    <cellStyle name="SAPBEXfilterDrill 2 2 2 12" xfId="12355" xr:uid="{00000000-0005-0000-0000-00006C8B0000}"/>
    <cellStyle name="SAPBEXfilterDrill 2 2 2 12 2" xfId="25101" xr:uid="{00000000-0005-0000-0000-00006D8B0000}"/>
    <cellStyle name="SAPBEXfilterDrill 2 2 2 13" xfId="24540" xr:uid="{00000000-0005-0000-0000-00006E8B0000}"/>
    <cellStyle name="SAPBEXfilterDrill 2 2 2 2" xfId="17022" xr:uid="{00000000-0005-0000-0000-00006F8B0000}"/>
    <cellStyle name="SAPBEXfilterDrill 2 2 2 2 2" xfId="29555" xr:uid="{00000000-0005-0000-0000-0000708B0000}"/>
    <cellStyle name="SAPBEXfilterDrill 2 2 2 3" xfId="17383" xr:uid="{00000000-0005-0000-0000-0000718B0000}"/>
    <cellStyle name="SAPBEXfilterDrill 2 2 2 3 2" xfId="29914" xr:uid="{00000000-0005-0000-0000-0000728B0000}"/>
    <cellStyle name="SAPBEXfilterDrill 2 2 2 4" xfId="17221" xr:uid="{00000000-0005-0000-0000-0000738B0000}"/>
    <cellStyle name="SAPBEXfilterDrill 2 2 2 4 2" xfId="29752" xr:uid="{00000000-0005-0000-0000-0000748B0000}"/>
    <cellStyle name="SAPBEXfilterDrill 2 2 2 5" xfId="17180" xr:uid="{00000000-0005-0000-0000-0000758B0000}"/>
    <cellStyle name="SAPBEXfilterDrill 2 2 2 5 2" xfId="29711" xr:uid="{00000000-0005-0000-0000-0000768B0000}"/>
    <cellStyle name="SAPBEXfilterDrill 2 2 2 6" xfId="17226" xr:uid="{00000000-0005-0000-0000-0000778B0000}"/>
    <cellStyle name="SAPBEXfilterDrill 2 2 2 6 2" xfId="29757" xr:uid="{00000000-0005-0000-0000-0000788B0000}"/>
    <cellStyle name="SAPBEXfilterDrill 2 2 2 7" xfId="12357" xr:uid="{00000000-0005-0000-0000-0000798B0000}"/>
    <cellStyle name="SAPBEXfilterDrill 2 2 2 7 2" xfId="25103" xr:uid="{00000000-0005-0000-0000-00007A8B0000}"/>
    <cellStyle name="SAPBEXfilterDrill 2 2 2 8" xfId="12221" xr:uid="{00000000-0005-0000-0000-00007B8B0000}"/>
    <cellStyle name="SAPBEXfilterDrill 2 2 2 8 2" xfId="24967" xr:uid="{00000000-0005-0000-0000-00007C8B0000}"/>
    <cellStyle name="SAPBEXfilterDrill 2 2 2 9" xfId="15979" xr:uid="{00000000-0005-0000-0000-00007D8B0000}"/>
    <cellStyle name="SAPBEXfilterDrill 2 2 2 9 2" xfId="28615" xr:uid="{00000000-0005-0000-0000-00007E8B0000}"/>
    <cellStyle name="SAPBEXfilterDrill 2 2 3" xfId="11518" xr:uid="{00000000-0005-0000-0000-00007F8B0000}"/>
    <cellStyle name="SAPBEXfilterDrill 2 2 3 10" xfId="17178" xr:uid="{00000000-0005-0000-0000-0000808B0000}"/>
    <cellStyle name="SAPBEXfilterDrill 2 2 3 10 2" xfId="29709" xr:uid="{00000000-0005-0000-0000-0000818B0000}"/>
    <cellStyle name="SAPBEXfilterDrill 2 2 3 11" xfId="17213" xr:uid="{00000000-0005-0000-0000-0000828B0000}"/>
    <cellStyle name="SAPBEXfilterDrill 2 2 3 11 2" xfId="29744" xr:uid="{00000000-0005-0000-0000-0000838B0000}"/>
    <cellStyle name="SAPBEXfilterDrill 2 2 3 12" xfId="17153" xr:uid="{00000000-0005-0000-0000-0000848B0000}"/>
    <cellStyle name="SAPBEXfilterDrill 2 2 3 12 2" xfId="29684" xr:uid="{00000000-0005-0000-0000-0000858B0000}"/>
    <cellStyle name="SAPBEXfilterDrill 2 2 3 13" xfId="24273" xr:uid="{00000000-0005-0000-0000-0000868B0000}"/>
    <cellStyle name="SAPBEXfilterDrill 2 2 3 2" xfId="16804" xr:uid="{00000000-0005-0000-0000-0000878B0000}"/>
    <cellStyle name="SAPBEXfilterDrill 2 2 3 2 2" xfId="29339" xr:uid="{00000000-0005-0000-0000-0000888B0000}"/>
    <cellStyle name="SAPBEXfilterDrill 2 2 3 3" xfId="17364" xr:uid="{00000000-0005-0000-0000-0000898B0000}"/>
    <cellStyle name="SAPBEXfilterDrill 2 2 3 3 2" xfId="29895" xr:uid="{00000000-0005-0000-0000-00008A8B0000}"/>
    <cellStyle name="SAPBEXfilterDrill 2 2 3 4" xfId="12120" xr:uid="{00000000-0005-0000-0000-00008B8B0000}"/>
    <cellStyle name="SAPBEXfilterDrill 2 2 3 4 2" xfId="24865" xr:uid="{00000000-0005-0000-0000-00008C8B0000}"/>
    <cellStyle name="SAPBEXfilterDrill 2 2 3 5" xfId="12992" xr:uid="{00000000-0005-0000-0000-00008D8B0000}"/>
    <cellStyle name="SAPBEXfilterDrill 2 2 3 5 2" xfId="25738" xr:uid="{00000000-0005-0000-0000-00008E8B0000}"/>
    <cellStyle name="SAPBEXfilterDrill 2 2 3 6" xfId="16149" xr:uid="{00000000-0005-0000-0000-00008F8B0000}"/>
    <cellStyle name="SAPBEXfilterDrill 2 2 3 6 2" xfId="28771" xr:uid="{00000000-0005-0000-0000-0000908B0000}"/>
    <cellStyle name="SAPBEXfilterDrill 2 2 3 7" xfId="17316" xr:uid="{00000000-0005-0000-0000-0000918B0000}"/>
    <cellStyle name="SAPBEXfilterDrill 2 2 3 7 2" xfId="29847" xr:uid="{00000000-0005-0000-0000-0000928B0000}"/>
    <cellStyle name="SAPBEXfilterDrill 2 2 3 8" xfId="12016" xr:uid="{00000000-0005-0000-0000-0000938B0000}"/>
    <cellStyle name="SAPBEXfilterDrill 2 2 3 8 2" xfId="24764" xr:uid="{00000000-0005-0000-0000-0000948B0000}"/>
    <cellStyle name="SAPBEXfilterDrill 2 2 3 9" xfId="12261" xr:uid="{00000000-0005-0000-0000-0000958B0000}"/>
    <cellStyle name="SAPBEXfilterDrill 2 2 3 9 2" xfId="25007" xr:uid="{00000000-0005-0000-0000-0000968B0000}"/>
    <cellStyle name="SAPBEXfilterDrill 2 2 4" xfId="17259" xr:uid="{00000000-0005-0000-0000-0000978B0000}"/>
    <cellStyle name="SAPBEXfilterDrill 2 2 4 2" xfId="29790" xr:uid="{00000000-0005-0000-0000-0000988B0000}"/>
    <cellStyle name="SAPBEXfilterDrill 2 2 5" xfId="12250" xr:uid="{00000000-0005-0000-0000-0000998B0000}"/>
    <cellStyle name="SAPBEXfilterDrill 2 2 5 2" xfId="24996" xr:uid="{00000000-0005-0000-0000-00009A8B0000}"/>
    <cellStyle name="SAPBEXfilterDrill 2 2 6" xfId="12290" xr:uid="{00000000-0005-0000-0000-00009B8B0000}"/>
    <cellStyle name="SAPBEXfilterDrill 2 2 6 2" xfId="25036" xr:uid="{00000000-0005-0000-0000-00009C8B0000}"/>
    <cellStyle name="SAPBEXfilterDrill 2 2 7" xfId="12954" xr:uid="{00000000-0005-0000-0000-00009D8B0000}"/>
    <cellStyle name="SAPBEXfilterDrill 2 2 7 2" xfId="25700" xr:uid="{00000000-0005-0000-0000-00009E8B0000}"/>
    <cellStyle name="SAPBEXfilterDrill 2 2 8" xfId="15956" xr:uid="{00000000-0005-0000-0000-00009F8B0000}"/>
    <cellStyle name="SAPBEXfilterDrill 2 2 8 2" xfId="28596" xr:uid="{00000000-0005-0000-0000-0000A08B0000}"/>
    <cellStyle name="SAPBEXfilterDrill 2 2 9" xfId="23558" xr:uid="{00000000-0005-0000-0000-0000A18B0000}"/>
    <cellStyle name="SAPBEXfilterDrill 2 20" xfId="36606" xr:uid="{00000000-0005-0000-0000-0000A28B0000}"/>
    <cellStyle name="SAPBEXfilterDrill 2 3" xfId="7742" xr:uid="{00000000-0005-0000-0000-0000A38B0000}"/>
    <cellStyle name="SAPBEXfilterDrill 2 3 10" xfId="17418" xr:uid="{00000000-0005-0000-0000-0000A48B0000}"/>
    <cellStyle name="SAPBEXfilterDrill 2 3 10 2" xfId="29949" xr:uid="{00000000-0005-0000-0000-0000A58B0000}"/>
    <cellStyle name="SAPBEXfilterDrill 2 3 11" xfId="22460" xr:uid="{00000000-0005-0000-0000-0000A68B0000}"/>
    <cellStyle name="SAPBEXfilterDrill 2 3 2" xfId="14239" xr:uid="{00000000-0005-0000-0000-0000A78B0000}"/>
    <cellStyle name="SAPBEXfilterDrill 2 3 2 2" xfId="26965" xr:uid="{00000000-0005-0000-0000-0000A88B0000}"/>
    <cellStyle name="SAPBEXfilterDrill 2 3 3" xfId="17169" xr:uid="{00000000-0005-0000-0000-0000A98B0000}"/>
    <cellStyle name="SAPBEXfilterDrill 2 3 3 2" xfId="29700" xr:uid="{00000000-0005-0000-0000-0000AA8B0000}"/>
    <cellStyle name="SAPBEXfilterDrill 2 3 4" xfId="17185" xr:uid="{00000000-0005-0000-0000-0000AB8B0000}"/>
    <cellStyle name="SAPBEXfilterDrill 2 3 4 2" xfId="29716" xr:uid="{00000000-0005-0000-0000-0000AC8B0000}"/>
    <cellStyle name="SAPBEXfilterDrill 2 3 5" xfId="17393" xr:uid="{00000000-0005-0000-0000-0000AD8B0000}"/>
    <cellStyle name="SAPBEXfilterDrill 2 3 5 2" xfId="29924" xr:uid="{00000000-0005-0000-0000-0000AE8B0000}"/>
    <cellStyle name="SAPBEXfilterDrill 2 3 6" xfId="17398" xr:uid="{00000000-0005-0000-0000-0000AF8B0000}"/>
    <cellStyle name="SAPBEXfilterDrill 2 3 6 2" xfId="29929" xr:uid="{00000000-0005-0000-0000-0000B08B0000}"/>
    <cellStyle name="SAPBEXfilterDrill 2 3 7" xfId="17288" xr:uid="{00000000-0005-0000-0000-0000B18B0000}"/>
    <cellStyle name="SAPBEXfilterDrill 2 3 7 2" xfId="29819" xr:uid="{00000000-0005-0000-0000-0000B28B0000}"/>
    <cellStyle name="SAPBEXfilterDrill 2 3 8" xfId="12541" xr:uid="{00000000-0005-0000-0000-0000B38B0000}"/>
    <cellStyle name="SAPBEXfilterDrill 2 3 8 2" xfId="25287" xr:uid="{00000000-0005-0000-0000-0000B48B0000}"/>
    <cellStyle name="SAPBEXfilterDrill 2 3 9" xfId="17412" xr:uid="{00000000-0005-0000-0000-0000B58B0000}"/>
    <cellStyle name="SAPBEXfilterDrill 2 3 9 2" xfId="29943" xr:uid="{00000000-0005-0000-0000-0000B68B0000}"/>
    <cellStyle name="SAPBEXfilterDrill 2 4" xfId="11516" xr:uid="{00000000-0005-0000-0000-0000B78B0000}"/>
    <cellStyle name="SAPBEXfilterDrill 2 4 10" xfId="16635" xr:uid="{00000000-0005-0000-0000-0000B88B0000}"/>
    <cellStyle name="SAPBEXfilterDrill 2 4 10 2" xfId="29170" xr:uid="{00000000-0005-0000-0000-0000B98B0000}"/>
    <cellStyle name="SAPBEXfilterDrill 2 4 11" xfId="12085" xr:uid="{00000000-0005-0000-0000-0000BA8B0000}"/>
    <cellStyle name="SAPBEXfilterDrill 2 4 11 2" xfId="24830" xr:uid="{00000000-0005-0000-0000-0000BB8B0000}"/>
    <cellStyle name="SAPBEXfilterDrill 2 4 12" xfId="17352" xr:uid="{00000000-0005-0000-0000-0000BC8B0000}"/>
    <cellStyle name="SAPBEXfilterDrill 2 4 12 2" xfId="29883" xr:uid="{00000000-0005-0000-0000-0000BD8B0000}"/>
    <cellStyle name="SAPBEXfilterDrill 2 4 13" xfId="24271" xr:uid="{00000000-0005-0000-0000-0000BE8B0000}"/>
    <cellStyle name="SAPBEXfilterDrill 2 4 2" xfId="16802" xr:uid="{00000000-0005-0000-0000-0000BF8B0000}"/>
    <cellStyle name="SAPBEXfilterDrill 2 4 2 2" xfId="29337" xr:uid="{00000000-0005-0000-0000-0000C08B0000}"/>
    <cellStyle name="SAPBEXfilterDrill 2 4 3" xfId="17363" xr:uid="{00000000-0005-0000-0000-0000C18B0000}"/>
    <cellStyle name="SAPBEXfilterDrill 2 4 3 2" xfId="29894" xr:uid="{00000000-0005-0000-0000-0000C28B0000}"/>
    <cellStyle name="SAPBEXfilterDrill 2 4 4" xfId="12984" xr:uid="{00000000-0005-0000-0000-0000C38B0000}"/>
    <cellStyle name="SAPBEXfilterDrill 2 4 4 2" xfId="25730" xr:uid="{00000000-0005-0000-0000-0000C48B0000}"/>
    <cellStyle name="SAPBEXfilterDrill 2 4 5" xfId="15973" xr:uid="{00000000-0005-0000-0000-0000C58B0000}"/>
    <cellStyle name="SAPBEXfilterDrill 2 4 5 2" xfId="28609" xr:uid="{00000000-0005-0000-0000-0000C68B0000}"/>
    <cellStyle name="SAPBEXfilterDrill 2 4 6" xfId="12070" xr:uid="{00000000-0005-0000-0000-0000C78B0000}"/>
    <cellStyle name="SAPBEXfilterDrill 2 4 6 2" xfId="24815" xr:uid="{00000000-0005-0000-0000-0000C88B0000}"/>
    <cellStyle name="SAPBEXfilterDrill 2 4 7" xfId="15959" xr:uid="{00000000-0005-0000-0000-0000C98B0000}"/>
    <cellStyle name="SAPBEXfilterDrill 2 4 7 2" xfId="28599" xr:uid="{00000000-0005-0000-0000-0000CA8B0000}"/>
    <cellStyle name="SAPBEXfilterDrill 2 4 8" xfId="16072" xr:uid="{00000000-0005-0000-0000-0000CB8B0000}"/>
    <cellStyle name="SAPBEXfilterDrill 2 4 8 2" xfId="28699" xr:uid="{00000000-0005-0000-0000-0000CC8B0000}"/>
    <cellStyle name="SAPBEXfilterDrill 2 4 9" xfId="17311" xr:uid="{00000000-0005-0000-0000-0000CD8B0000}"/>
    <cellStyle name="SAPBEXfilterDrill 2 4 9 2" xfId="29842" xr:uid="{00000000-0005-0000-0000-0000CE8B0000}"/>
    <cellStyle name="SAPBEXfilterDrill 2 5" xfId="13020" xr:uid="{00000000-0005-0000-0000-0000CF8B0000}"/>
    <cellStyle name="SAPBEXfilterDrill 2 5 2" xfId="25766" xr:uid="{00000000-0005-0000-0000-0000D08B0000}"/>
    <cellStyle name="SAPBEXfilterDrill 2 6" xfId="12212" xr:uid="{00000000-0005-0000-0000-0000D18B0000}"/>
    <cellStyle name="SAPBEXfilterDrill 2 6 2" xfId="24958" xr:uid="{00000000-0005-0000-0000-0000D28B0000}"/>
    <cellStyle name="SAPBEXfilterDrill 2 7" xfId="12329" xr:uid="{00000000-0005-0000-0000-0000D38B0000}"/>
    <cellStyle name="SAPBEXfilterDrill 2 7 2" xfId="25075" xr:uid="{00000000-0005-0000-0000-0000D48B0000}"/>
    <cellStyle name="SAPBEXfilterDrill 2 8" xfId="16160" xr:uid="{00000000-0005-0000-0000-0000D58B0000}"/>
    <cellStyle name="SAPBEXfilterDrill 2 8 2" xfId="28782" xr:uid="{00000000-0005-0000-0000-0000D68B0000}"/>
    <cellStyle name="SAPBEXfilterDrill 2 9" xfId="12083" xr:uid="{00000000-0005-0000-0000-0000D78B0000}"/>
    <cellStyle name="SAPBEXfilterDrill 2 9 2" xfId="24828" xr:uid="{00000000-0005-0000-0000-0000D88B0000}"/>
    <cellStyle name="SAPBEXfilterDrill 20" xfId="36578" xr:uid="{00000000-0005-0000-0000-0000D98B0000}"/>
    <cellStyle name="SAPBEXfilterDrill 21" xfId="34448" xr:uid="{00000000-0005-0000-0000-0000DA8B0000}"/>
    <cellStyle name="SAPBEXfilterDrill 3" xfId="9488" xr:uid="{00000000-0005-0000-0000-0000DB8B0000}"/>
    <cellStyle name="SAPBEXfilterDrill 3 2" xfId="11741" xr:uid="{00000000-0005-0000-0000-0000DC8B0000}"/>
    <cellStyle name="SAPBEXfilterDrill 3 2 10" xfId="17278" xr:uid="{00000000-0005-0000-0000-0000DD8B0000}"/>
    <cellStyle name="SAPBEXfilterDrill 3 2 10 2" xfId="29809" xr:uid="{00000000-0005-0000-0000-0000DE8B0000}"/>
    <cellStyle name="SAPBEXfilterDrill 3 2 11" xfId="16641" xr:uid="{00000000-0005-0000-0000-0000DF8B0000}"/>
    <cellStyle name="SAPBEXfilterDrill 3 2 11 2" xfId="29176" xr:uid="{00000000-0005-0000-0000-0000E08B0000}"/>
    <cellStyle name="SAPBEXfilterDrill 3 2 12" xfId="17326" xr:uid="{00000000-0005-0000-0000-0000E18B0000}"/>
    <cellStyle name="SAPBEXfilterDrill 3 2 12 2" xfId="29857" xr:uid="{00000000-0005-0000-0000-0000E28B0000}"/>
    <cellStyle name="SAPBEXfilterDrill 3 2 13" xfId="24491" xr:uid="{00000000-0005-0000-0000-0000E38B0000}"/>
    <cellStyle name="SAPBEXfilterDrill 3 2 2" xfId="16979" xr:uid="{00000000-0005-0000-0000-0000E48B0000}"/>
    <cellStyle name="SAPBEXfilterDrill 3 2 2 2" xfId="29512" xr:uid="{00000000-0005-0000-0000-0000E58B0000}"/>
    <cellStyle name="SAPBEXfilterDrill 3 2 3" xfId="17373" xr:uid="{00000000-0005-0000-0000-0000E68B0000}"/>
    <cellStyle name="SAPBEXfilterDrill 3 2 3 2" xfId="29904" xr:uid="{00000000-0005-0000-0000-0000E78B0000}"/>
    <cellStyle name="SAPBEXfilterDrill 3 2 4" xfId="12986" xr:uid="{00000000-0005-0000-0000-0000E88B0000}"/>
    <cellStyle name="SAPBEXfilterDrill 3 2 4 2" xfId="25732" xr:uid="{00000000-0005-0000-0000-0000E98B0000}"/>
    <cellStyle name="SAPBEXfilterDrill 3 2 5" xfId="17340" xr:uid="{00000000-0005-0000-0000-0000EA8B0000}"/>
    <cellStyle name="SAPBEXfilterDrill 3 2 5 2" xfId="29871" xr:uid="{00000000-0005-0000-0000-0000EB8B0000}"/>
    <cellStyle name="SAPBEXfilterDrill 3 2 6" xfId="16698" xr:uid="{00000000-0005-0000-0000-0000EC8B0000}"/>
    <cellStyle name="SAPBEXfilterDrill 3 2 6 2" xfId="29233" xr:uid="{00000000-0005-0000-0000-0000ED8B0000}"/>
    <cellStyle name="SAPBEXfilterDrill 3 2 7" xfId="16098" xr:uid="{00000000-0005-0000-0000-0000EE8B0000}"/>
    <cellStyle name="SAPBEXfilterDrill 3 2 7 2" xfId="28725" xr:uid="{00000000-0005-0000-0000-0000EF8B0000}"/>
    <cellStyle name="SAPBEXfilterDrill 3 2 8" xfId="17173" xr:uid="{00000000-0005-0000-0000-0000F08B0000}"/>
    <cellStyle name="SAPBEXfilterDrill 3 2 8 2" xfId="29704" xr:uid="{00000000-0005-0000-0000-0000F18B0000}"/>
    <cellStyle name="SAPBEXfilterDrill 3 2 9" xfId="17405" xr:uid="{00000000-0005-0000-0000-0000F28B0000}"/>
    <cellStyle name="SAPBEXfilterDrill 3 2 9 2" xfId="29936" xr:uid="{00000000-0005-0000-0000-0000F38B0000}"/>
    <cellStyle name="SAPBEXfilterDrill 3 3" xfId="11834" xr:uid="{00000000-0005-0000-0000-0000F48B0000}"/>
    <cellStyle name="SAPBEXfilterDrill 3 3 10" xfId="17235" xr:uid="{00000000-0005-0000-0000-0000F58B0000}"/>
    <cellStyle name="SAPBEXfilterDrill 3 3 10 2" xfId="29766" xr:uid="{00000000-0005-0000-0000-0000F68B0000}"/>
    <cellStyle name="SAPBEXfilterDrill 3 3 11" xfId="16118" xr:uid="{00000000-0005-0000-0000-0000F78B0000}"/>
    <cellStyle name="SAPBEXfilterDrill 3 3 11 2" xfId="28741" xr:uid="{00000000-0005-0000-0000-0000F88B0000}"/>
    <cellStyle name="SAPBEXfilterDrill 3 3 12" xfId="12264" xr:uid="{00000000-0005-0000-0000-0000F98B0000}"/>
    <cellStyle name="SAPBEXfilterDrill 3 3 12 2" xfId="25010" xr:uid="{00000000-0005-0000-0000-0000FA8B0000}"/>
    <cellStyle name="SAPBEXfilterDrill 3 3 13" xfId="24583" xr:uid="{00000000-0005-0000-0000-0000FB8B0000}"/>
    <cellStyle name="SAPBEXfilterDrill 3 3 2" xfId="17048" xr:uid="{00000000-0005-0000-0000-0000FC8B0000}"/>
    <cellStyle name="SAPBEXfilterDrill 3 3 2 2" xfId="29579" xr:uid="{00000000-0005-0000-0000-0000FD8B0000}"/>
    <cellStyle name="SAPBEXfilterDrill 3 3 3" xfId="17387" xr:uid="{00000000-0005-0000-0000-0000FE8B0000}"/>
    <cellStyle name="SAPBEXfilterDrill 3 3 3 2" xfId="29918" xr:uid="{00000000-0005-0000-0000-0000FF8B0000}"/>
    <cellStyle name="SAPBEXfilterDrill 3 3 4" xfId="17206" xr:uid="{00000000-0005-0000-0000-0000008C0000}"/>
    <cellStyle name="SAPBEXfilterDrill 3 3 4 2" xfId="29737" xr:uid="{00000000-0005-0000-0000-0000018C0000}"/>
    <cellStyle name="SAPBEXfilterDrill 3 3 5" xfId="15981" xr:uid="{00000000-0005-0000-0000-0000028C0000}"/>
    <cellStyle name="SAPBEXfilterDrill 3 3 5 2" xfId="28617" xr:uid="{00000000-0005-0000-0000-0000038C0000}"/>
    <cellStyle name="SAPBEXfilterDrill 3 3 6" xfId="12270" xr:uid="{00000000-0005-0000-0000-0000048C0000}"/>
    <cellStyle name="SAPBEXfilterDrill 3 3 6 2" xfId="25016" xr:uid="{00000000-0005-0000-0000-0000058C0000}"/>
    <cellStyle name="SAPBEXfilterDrill 3 3 7" xfId="12081" xr:uid="{00000000-0005-0000-0000-0000068C0000}"/>
    <cellStyle name="SAPBEXfilterDrill 3 3 7 2" xfId="24826" xr:uid="{00000000-0005-0000-0000-0000078C0000}"/>
    <cellStyle name="SAPBEXfilterDrill 3 3 8" xfId="17230" xr:uid="{00000000-0005-0000-0000-0000088C0000}"/>
    <cellStyle name="SAPBEXfilterDrill 3 3 8 2" xfId="29761" xr:uid="{00000000-0005-0000-0000-0000098C0000}"/>
    <cellStyle name="SAPBEXfilterDrill 3 3 9" xfId="12731" xr:uid="{00000000-0005-0000-0000-00000A8C0000}"/>
    <cellStyle name="SAPBEXfilterDrill 3 3 9 2" xfId="25477" xr:uid="{00000000-0005-0000-0000-00000B8C0000}"/>
    <cellStyle name="SAPBEXfilterDrill 3 4" xfId="17246" xr:uid="{00000000-0005-0000-0000-00000C8C0000}"/>
    <cellStyle name="SAPBEXfilterDrill 3 4 2" xfId="29777" xr:uid="{00000000-0005-0000-0000-00000D8C0000}"/>
    <cellStyle name="SAPBEXfilterDrill 3 5" xfId="16340" xr:uid="{00000000-0005-0000-0000-00000E8C0000}"/>
    <cellStyle name="SAPBEXfilterDrill 3 5 2" xfId="28882" xr:uid="{00000000-0005-0000-0000-00000F8C0000}"/>
    <cellStyle name="SAPBEXfilterDrill 3 6" xfId="12267" xr:uid="{00000000-0005-0000-0000-0000108C0000}"/>
    <cellStyle name="SAPBEXfilterDrill 3 6 2" xfId="25013" xr:uid="{00000000-0005-0000-0000-0000118C0000}"/>
    <cellStyle name="SAPBEXfilterDrill 3 7" xfId="12069" xr:uid="{00000000-0005-0000-0000-0000128C0000}"/>
    <cellStyle name="SAPBEXfilterDrill 3 7 2" xfId="24814" xr:uid="{00000000-0005-0000-0000-0000138C0000}"/>
    <cellStyle name="SAPBEXfilterDrill 3 8" xfId="12255" xr:uid="{00000000-0005-0000-0000-0000148C0000}"/>
    <cellStyle name="SAPBEXfilterDrill 3 8 2" xfId="25001" xr:uid="{00000000-0005-0000-0000-0000158C0000}"/>
    <cellStyle name="SAPBEXfilterDrill 3 9" xfId="23478" xr:uid="{00000000-0005-0000-0000-0000168C0000}"/>
    <cellStyle name="SAPBEXfilterDrill 4" xfId="7620" xr:uid="{00000000-0005-0000-0000-0000178C0000}"/>
    <cellStyle name="SAPBEXfilterDrill 4 10" xfId="17184" xr:uid="{00000000-0005-0000-0000-0000188C0000}"/>
    <cellStyle name="SAPBEXfilterDrill 4 10 2" xfId="29715" xr:uid="{00000000-0005-0000-0000-0000198C0000}"/>
    <cellStyle name="SAPBEXfilterDrill 4 11" xfId="22346" xr:uid="{00000000-0005-0000-0000-00001A8C0000}"/>
    <cellStyle name="SAPBEXfilterDrill 4 2" xfId="14126" xr:uid="{00000000-0005-0000-0000-00001B8C0000}"/>
    <cellStyle name="SAPBEXfilterDrill 4 2 2" xfId="26856" xr:uid="{00000000-0005-0000-0000-00001C8C0000}"/>
    <cellStyle name="SAPBEXfilterDrill 4 3" xfId="17155" xr:uid="{00000000-0005-0000-0000-00001D8C0000}"/>
    <cellStyle name="SAPBEXfilterDrill 4 3 2" xfId="29686" xr:uid="{00000000-0005-0000-0000-00001E8C0000}"/>
    <cellStyle name="SAPBEXfilterDrill 4 4" xfId="12361" xr:uid="{00000000-0005-0000-0000-00001F8C0000}"/>
    <cellStyle name="SAPBEXfilterDrill 4 4 2" xfId="25107" xr:uid="{00000000-0005-0000-0000-0000208C0000}"/>
    <cellStyle name="SAPBEXfilterDrill 4 5" xfId="17205" xr:uid="{00000000-0005-0000-0000-0000218C0000}"/>
    <cellStyle name="SAPBEXfilterDrill 4 5 2" xfId="29736" xr:uid="{00000000-0005-0000-0000-0000228C0000}"/>
    <cellStyle name="SAPBEXfilterDrill 4 6" xfId="12095" xr:uid="{00000000-0005-0000-0000-0000238C0000}"/>
    <cellStyle name="SAPBEXfilterDrill 4 6 2" xfId="24840" xr:uid="{00000000-0005-0000-0000-0000248C0000}"/>
    <cellStyle name="SAPBEXfilterDrill 4 7" xfId="17388" xr:uid="{00000000-0005-0000-0000-0000258C0000}"/>
    <cellStyle name="SAPBEXfilterDrill 4 7 2" xfId="29919" xr:uid="{00000000-0005-0000-0000-0000268C0000}"/>
    <cellStyle name="SAPBEXfilterDrill 4 8" xfId="17242" xr:uid="{00000000-0005-0000-0000-0000278C0000}"/>
    <cellStyle name="SAPBEXfilterDrill 4 8 2" xfId="29773" xr:uid="{00000000-0005-0000-0000-0000288C0000}"/>
    <cellStyle name="SAPBEXfilterDrill 4 9" xfId="12253" xr:uid="{00000000-0005-0000-0000-0000298C0000}"/>
    <cellStyle name="SAPBEXfilterDrill 4 9 2" xfId="24999" xr:uid="{00000000-0005-0000-0000-00002A8C0000}"/>
    <cellStyle name="SAPBEXfilterDrill 5" xfId="11442" xr:uid="{00000000-0005-0000-0000-00002B8C0000}"/>
    <cellStyle name="SAPBEXfilterDrill 5 10" xfId="12961" xr:uid="{00000000-0005-0000-0000-00002C8C0000}"/>
    <cellStyle name="SAPBEXfilterDrill 5 10 2" xfId="25707" xr:uid="{00000000-0005-0000-0000-00002D8C0000}"/>
    <cellStyle name="SAPBEXfilterDrill 5 11" xfId="17208" xr:uid="{00000000-0005-0000-0000-00002E8C0000}"/>
    <cellStyle name="SAPBEXfilterDrill 5 11 2" xfId="29739" xr:uid="{00000000-0005-0000-0000-00002F8C0000}"/>
    <cellStyle name="SAPBEXfilterDrill 5 12" xfId="17312" xr:uid="{00000000-0005-0000-0000-0000308C0000}"/>
    <cellStyle name="SAPBEXfilterDrill 5 12 2" xfId="29843" xr:uid="{00000000-0005-0000-0000-0000318C0000}"/>
    <cellStyle name="SAPBEXfilterDrill 5 13" xfId="24197" xr:uid="{00000000-0005-0000-0000-0000328C0000}"/>
    <cellStyle name="SAPBEXfilterDrill 5 2" xfId="16743" xr:uid="{00000000-0005-0000-0000-0000338C0000}"/>
    <cellStyle name="SAPBEXfilterDrill 5 2 2" xfId="29278" xr:uid="{00000000-0005-0000-0000-0000348C0000}"/>
    <cellStyle name="SAPBEXfilterDrill 5 3" xfId="17351" xr:uid="{00000000-0005-0000-0000-0000358C0000}"/>
    <cellStyle name="SAPBEXfilterDrill 5 3 2" xfId="29882" xr:uid="{00000000-0005-0000-0000-0000368C0000}"/>
    <cellStyle name="SAPBEXfilterDrill 5 4" xfId="12249" xr:uid="{00000000-0005-0000-0000-0000378C0000}"/>
    <cellStyle name="SAPBEXfilterDrill 5 4 2" xfId="24995" xr:uid="{00000000-0005-0000-0000-0000388C0000}"/>
    <cellStyle name="SAPBEXfilterDrill 5 5" xfId="12976" xr:uid="{00000000-0005-0000-0000-0000398C0000}"/>
    <cellStyle name="SAPBEXfilterDrill 5 5 2" xfId="25722" xr:uid="{00000000-0005-0000-0000-00003A8C0000}"/>
    <cellStyle name="SAPBEXfilterDrill 5 6" xfId="15957" xr:uid="{00000000-0005-0000-0000-00003B8C0000}"/>
    <cellStyle name="SAPBEXfilterDrill 5 6 2" xfId="28597" xr:uid="{00000000-0005-0000-0000-00003C8C0000}"/>
    <cellStyle name="SAPBEXfilterDrill 5 7" xfId="17308" xr:uid="{00000000-0005-0000-0000-00003D8C0000}"/>
    <cellStyle name="SAPBEXfilterDrill 5 7 2" xfId="29839" xr:uid="{00000000-0005-0000-0000-00003E8C0000}"/>
    <cellStyle name="SAPBEXfilterDrill 5 8" xfId="16178" xr:uid="{00000000-0005-0000-0000-00003F8C0000}"/>
    <cellStyle name="SAPBEXfilterDrill 5 8 2" xfId="28800" xr:uid="{00000000-0005-0000-0000-0000408C0000}"/>
    <cellStyle name="SAPBEXfilterDrill 5 9" xfId="17341" xr:uid="{00000000-0005-0000-0000-0000418C0000}"/>
    <cellStyle name="SAPBEXfilterDrill 5 9 2" xfId="29872" xr:uid="{00000000-0005-0000-0000-0000428C0000}"/>
    <cellStyle name="SAPBEXfilterDrill 6" xfId="12953" xr:uid="{00000000-0005-0000-0000-0000438C0000}"/>
    <cellStyle name="SAPBEXfilterDrill 6 2" xfId="25699" xr:uid="{00000000-0005-0000-0000-0000448C0000}"/>
    <cellStyle name="SAPBEXfilterDrill 7" xfId="16302" xr:uid="{00000000-0005-0000-0000-0000458C0000}"/>
    <cellStyle name="SAPBEXfilterDrill 7 2" xfId="28864" xr:uid="{00000000-0005-0000-0000-0000468C0000}"/>
    <cellStyle name="SAPBEXfilterDrill 8" xfId="17237" xr:uid="{00000000-0005-0000-0000-0000478C0000}"/>
    <cellStyle name="SAPBEXfilterDrill 8 2" xfId="29768" xr:uid="{00000000-0005-0000-0000-0000488C0000}"/>
    <cellStyle name="SAPBEXfilterDrill 9" xfId="16087" xr:uid="{00000000-0005-0000-0000-0000498C0000}"/>
    <cellStyle name="SAPBEXfilterDrill 9 2" xfId="28714" xr:uid="{00000000-0005-0000-0000-00004A8C0000}"/>
    <cellStyle name="SAPBEXfilterItem" xfId="5956" xr:uid="{00000000-0005-0000-0000-00004B8C0000}"/>
    <cellStyle name="SAPBEXfilterText" xfId="5957" xr:uid="{00000000-0005-0000-0000-00004C8C0000}"/>
    <cellStyle name="SAPBEXformats" xfId="5958" xr:uid="{00000000-0005-0000-0000-00004D8C0000}"/>
    <cellStyle name="SAPBEXformats 10" xfId="33804" xr:uid="{00000000-0005-0000-0000-00004E8C0000}"/>
    <cellStyle name="SAPBEXformats 11" xfId="31948" xr:uid="{00000000-0005-0000-0000-00004F8C0000}"/>
    <cellStyle name="SAPBEXformats 2" xfId="9489" xr:uid="{00000000-0005-0000-0000-0000508C0000}"/>
    <cellStyle name="SAPBEXformats 2 10" xfId="31958" xr:uid="{00000000-0005-0000-0000-0000518C0000}"/>
    <cellStyle name="SAPBEXformats 2 2" xfId="11742" xr:uid="{00000000-0005-0000-0000-0000528C0000}"/>
    <cellStyle name="SAPBEXformats 2 2 2" xfId="16980" xr:uid="{00000000-0005-0000-0000-0000538C0000}"/>
    <cellStyle name="SAPBEXformats 2 2 2 2" xfId="29513" xr:uid="{00000000-0005-0000-0000-0000548C0000}"/>
    <cellStyle name="SAPBEXformats 2 2 3" xfId="24492" xr:uid="{00000000-0005-0000-0000-0000558C0000}"/>
    <cellStyle name="SAPBEXformats 2 3" xfId="11499" xr:uid="{00000000-0005-0000-0000-0000568C0000}"/>
    <cellStyle name="SAPBEXformats 2 3 2" xfId="16789" xr:uid="{00000000-0005-0000-0000-0000578C0000}"/>
    <cellStyle name="SAPBEXformats 2 3 2 2" xfId="29324" xr:uid="{00000000-0005-0000-0000-0000588C0000}"/>
    <cellStyle name="SAPBEXformats 2 3 3" xfId="24254" xr:uid="{00000000-0005-0000-0000-0000598C0000}"/>
    <cellStyle name="SAPBEXformats 2 4" xfId="11893" xr:uid="{00000000-0005-0000-0000-00005A8C0000}"/>
    <cellStyle name="SAPBEXformats 2 4 2" xfId="24642" xr:uid="{00000000-0005-0000-0000-00005B8C0000}"/>
    <cellStyle name="SAPBEXformats 2 5" xfId="19834" xr:uid="{00000000-0005-0000-0000-00005C8C0000}"/>
    <cellStyle name="SAPBEXformats 2 5 2" xfId="30162" xr:uid="{00000000-0005-0000-0000-00005D8C0000}"/>
    <cellStyle name="SAPBEXformats 2 6" xfId="20700" xr:uid="{00000000-0005-0000-0000-00005E8C0000}"/>
    <cellStyle name="SAPBEXformats 2 6 2" xfId="30378" xr:uid="{00000000-0005-0000-0000-00005F8C0000}"/>
    <cellStyle name="SAPBEXformats 2 7" xfId="23479" xr:uid="{00000000-0005-0000-0000-0000608C0000}"/>
    <cellStyle name="SAPBEXformats 2 8" xfId="32948" xr:uid="{00000000-0005-0000-0000-0000618C0000}"/>
    <cellStyle name="SAPBEXformats 2 9" xfId="34021" xr:uid="{00000000-0005-0000-0000-0000628C0000}"/>
    <cellStyle name="SAPBEXformats 3" xfId="7621" xr:uid="{00000000-0005-0000-0000-0000638C0000}"/>
    <cellStyle name="SAPBEXformats 3 2" xfId="14127" xr:uid="{00000000-0005-0000-0000-0000648C0000}"/>
    <cellStyle name="SAPBEXformats 3 2 2" xfId="26857" xr:uid="{00000000-0005-0000-0000-0000658C0000}"/>
    <cellStyle name="SAPBEXformats 3 3" xfId="22347" xr:uid="{00000000-0005-0000-0000-0000668C0000}"/>
    <cellStyle name="SAPBEXformats 4" xfId="11443" xr:uid="{00000000-0005-0000-0000-0000678C0000}"/>
    <cellStyle name="SAPBEXformats 4 2" xfId="16744" xr:uid="{00000000-0005-0000-0000-0000688C0000}"/>
    <cellStyle name="SAPBEXformats 4 2 2" xfId="29279" xr:uid="{00000000-0005-0000-0000-0000698C0000}"/>
    <cellStyle name="SAPBEXformats 4 3" xfId="24198" xr:uid="{00000000-0005-0000-0000-00006A8C0000}"/>
    <cellStyle name="SAPBEXformats 5" xfId="11614" xr:uid="{00000000-0005-0000-0000-00006B8C0000}"/>
    <cellStyle name="SAPBEXformats 5 2" xfId="16873" xr:uid="{00000000-0005-0000-0000-00006C8C0000}"/>
    <cellStyle name="SAPBEXformats 5 2 2" xfId="29407" xr:uid="{00000000-0005-0000-0000-00006D8C0000}"/>
    <cellStyle name="SAPBEXformats 5 3" xfId="24366" xr:uid="{00000000-0005-0000-0000-00006E8C0000}"/>
    <cellStyle name="SAPBEXformats 6" xfId="11860" xr:uid="{00000000-0005-0000-0000-00006F8C0000}"/>
    <cellStyle name="SAPBEXformats 6 2" xfId="24609" xr:uid="{00000000-0005-0000-0000-0000708C0000}"/>
    <cellStyle name="SAPBEXformats 7" xfId="18549" xr:uid="{00000000-0005-0000-0000-0000718C0000}"/>
    <cellStyle name="SAPBEXformats 7 2" xfId="30089" xr:uid="{00000000-0005-0000-0000-0000728C0000}"/>
    <cellStyle name="SAPBEXformats 8" xfId="20549" xr:uid="{00000000-0005-0000-0000-0000738C0000}"/>
    <cellStyle name="SAPBEXformats 8 2" xfId="30229" xr:uid="{00000000-0005-0000-0000-0000748C0000}"/>
    <cellStyle name="SAPBEXformats 9" xfId="31917" xr:uid="{00000000-0005-0000-0000-0000758C0000}"/>
    <cellStyle name="SAPBEXheaderItem" xfId="5959" xr:uid="{00000000-0005-0000-0000-0000768C0000}"/>
    <cellStyle name="SAPBEXheaderText" xfId="5960" xr:uid="{00000000-0005-0000-0000-0000778C0000}"/>
    <cellStyle name="SAPBEXHLevel0" xfId="5961" xr:uid="{00000000-0005-0000-0000-0000788C0000}"/>
    <cellStyle name="SAPBEXHLevel0 10" xfId="33805" xr:uid="{00000000-0005-0000-0000-0000798C0000}"/>
    <cellStyle name="SAPBEXHLevel0 11" xfId="31949" xr:uid="{00000000-0005-0000-0000-00007A8C0000}"/>
    <cellStyle name="SAPBEXHLevel0 2" xfId="9490" xr:uid="{00000000-0005-0000-0000-00007B8C0000}"/>
    <cellStyle name="SAPBEXHLevel0 2 10" xfId="30653" xr:uid="{00000000-0005-0000-0000-00007C8C0000}"/>
    <cellStyle name="SAPBEXHLevel0 2 2" xfId="11743" xr:uid="{00000000-0005-0000-0000-00007D8C0000}"/>
    <cellStyle name="SAPBEXHLevel0 2 2 2" xfId="16981" xr:uid="{00000000-0005-0000-0000-00007E8C0000}"/>
    <cellStyle name="SAPBEXHLevel0 2 2 2 2" xfId="29514" xr:uid="{00000000-0005-0000-0000-00007F8C0000}"/>
    <cellStyle name="SAPBEXHLevel0 2 2 3" xfId="24493" xr:uid="{00000000-0005-0000-0000-0000808C0000}"/>
    <cellStyle name="SAPBEXHLevel0 2 3" xfId="6898" xr:uid="{00000000-0005-0000-0000-0000818C0000}"/>
    <cellStyle name="SAPBEXHLevel0 2 3 2" xfId="13450" xr:uid="{00000000-0005-0000-0000-0000828C0000}"/>
    <cellStyle name="SAPBEXHLevel0 2 3 2 2" xfId="26185" xr:uid="{00000000-0005-0000-0000-0000838C0000}"/>
    <cellStyle name="SAPBEXHLevel0 2 3 3" xfId="21629" xr:uid="{00000000-0005-0000-0000-0000848C0000}"/>
    <cellStyle name="SAPBEXHLevel0 2 4" xfId="11888" xr:uid="{00000000-0005-0000-0000-0000858C0000}"/>
    <cellStyle name="SAPBEXHLevel0 2 4 2" xfId="24637" xr:uid="{00000000-0005-0000-0000-0000868C0000}"/>
    <cellStyle name="SAPBEXHLevel0 2 5" xfId="19835" xr:uid="{00000000-0005-0000-0000-0000878C0000}"/>
    <cellStyle name="SAPBEXHLevel0 2 5 2" xfId="30163" xr:uid="{00000000-0005-0000-0000-0000888C0000}"/>
    <cellStyle name="SAPBEXHLevel0 2 6" xfId="20701" xr:uid="{00000000-0005-0000-0000-0000898C0000}"/>
    <cellStyle name="SAPBEXHLevel0 2 6 2" xfId="30379" xr:uid="{00000000-0005-0000-0000-00008A8C0000}"/>
    <cellStyle name="SAPBEXHLevel0 2 7" xfId="23480" xr:uid="{00000000-0005-0000-0000-00008B8C0000}"/>
    <cellStyle name="SAPBEXHLevel0 2 8" xfId="32949" xr:uid="{00000000-0005-0000-0000-00008C8C0000}"/>
    <cellStyle name="SAPBEXHLevel0 2 9" xfId="34022" xr:uid="{00000000-0005-0000-0000-00008D8C0000}"/>
    <cellStyle name="SAPBEXHLevel0 3" xfId="7623" xr:uid="{00000000-0005-0000-0000-00008E8C0000}"/>
    <cellStyle name="SAPBEXHLevel0 3 2" xfId="14128" xr:uid="{00000000-0005-0000-0000-00008F8C0000}"/>
    <cellStyle name="SAPBEXHLevel0 3 2 2" xfId="26858" xr:uid="{00000000-0005-0000-0000-0000908C0000}"/>
    <cellStyle name="SAPBEXHLevel0 3 3" xfId="22349" xr:uid="{00000000-0005-0000-0000-0000918C0000}"/>
    <cellStyle name="SAPBEXHLevel0 4" xfId="11444" xr:uid="{00000000-0005-0000-0000-0000928C0000}"/>
    <cellStyle name="SAPBEXHLevel0 4 2" xfId="16745" xr:uid="{00000000-0005-0000-0000-0000938C0000}"/>
    <cellStyle name="SAPBEXHLevel0 4 2 2" xfId="29280" xr:uid="{00000000-0005-0000-0000-0000948C0000}"/>
    <cellStyle name="SAPBEXHLevel0 4 3" xfId="24199" xr:uid="{00000000-0005-0000-0000-0000958C0000}"/>
    <cellStyle name="SAPBEXHLevel0 5" xfId="11540" xr:uid="{00000000-0005-0000-0000-0000968C0000}"/>
    <cellStyle name="SAPBEXHLevel0 5 2" xfId="16815" xr:uid="{00000000-0005-0000-0000-0000978C0000}"/>
    <cellStyle name="SAPBEXHLevel0 5 2 2" xfId="29350" xr:uid="{00000000-0005-0000-0000-0000988C0000}"/>
    <cellStyle name="SAPBEXHLevel0 5 3" xfId="24295" xr:uid="{00000000-0005-0000-0000-0000998C0000}"/>
    <cellStyle name="SAPBEXHLevel0 6" xfId="6496" xr:uid="{00000000-0005-0000-0000-00009A8C0000}"/>
    <cellStyle name="SAPBEXHLevel0 6 2" xfId="21240" xr:uid="{00000000-0005-0000-0000-00009B8C0000}"/>
    <cellStyle name="SAPBEXHLevel0 7" xfId="18550" xr:uid="{00000000-0005-0000-0000-00009C8C0000}"/>
    <cellStyle name="SAPBEXHLevel0 7 2" xfId="30090" xr:uid="{00000000-0005-0000-0000-00009D8C0000}"/>
    <cellStyle name="SAPBEXHLevel0 8" xfId="20550" xr:uid="{00000000-0005-0000-0000-00009E8C0000}"/>
    <cellStyle name="SAPBEXHLevel0 8 2" xfId="30230" xr:uid="{00000000-0005-0000-0000-00009F8C0000}"/>
    <cellStyle name="SAPBEXHLevel0 9" xfId="31918" xr:uid="{00000000-0005-0000-0000-0000A08C0000}"/>
    <cellStyle name="SAPBEXHLevel0X" xfId="5962" xr:uid="{00000000-0005-0000-0000-0000A18C0000}"/>
    <cellStyle name="SAPBEXHLevel0X 10" xfId="33806" xr:uid="{00000000-0005-0000-0000-0000A28C0000}"/>
    <cellStyle name="SAPBEXHLevel0X 11" xfId="31043" xr:uid="{00000000-0005-0000-0000-0000A38C0000}"/>
    <cellStyle name="SAPBEXHLevel0X 2" xfId="9491" xr:uid="{00000000-0005-0000-0000-0000A48C0000}"/>
    <cellStyle name="SAPBEXHLevel0X 2 10" xfId="30640" xr:uid="{00000000-0005-0000-0000-0000A58C0000}"/>
    <cellStyle name="SAPBEXHLevel0X 2 2" xfId="11744" xr:uid="{00000000-0005-0000-0000-0000A68C0000}"/>
    <cellStyle name="SAPBEXHLevel0X 2 2 2" xfId="16982" xr:uid="{00000000-0005-0000-0000-0000A78C0000}"/>
    <cellStyle name="SAPBEXHLevel0X 2 2 2 2" xfId="29515" xr:uid="{00000000-0005-0000-0000-0000A88C0000}"/>
    <cellStyle name="SAPBEXHLevel0X 2 2 3" xfId="24494" xr:uid="{00000000-0005-0000-0000-0000A98C0000}"/>
    <cellStyle name="SAPBEXHLevel0X 2 3" xfId="6868" xr:uid="{00000000-0005-0000-0000-0000AA8C0000}"/>
    <cellStyle name="SAPBEXHLevel0X 2 3 2" xfId="13420" xr:uid="{00000000-0005-0000-0000-0000AB8C0000}"/>
    <cellStyle name="SAPBEXHLevel0X 2 3 2 2" xfId="26155" xr:uid="{00000000-0005-0000-0000-0000AC8C0000}"/>
    <cellStyle name="SAPBEXHLevel0X 2 3 3" xfId="21599" xr:uid="{00000000-0005-0000-0000-0000AD8C0000}"/>
    <cellStyle name="SAPBEXHLevel0X 2 4" xfId="7083" xr:uid="{00000000-0005-0000-0000-0000AE8C0000}"/>
    <cellStyle name="SAPBEXHLevel0X 2 4 2" xfId="21810" xr:uid="{00000000-0005-0000-0000-0000AF8C0000}"/>
    <cellStyle name="SAPBEXHLevel0X 2 5" xfId="19836" xr:uid="{00000000-0005-0000-0000-0000B08C0000}"/>
    <cellStyle name="SAPBEXHLevel0X 2 5 2" xfId="30164" xr:uid="{00000000-0005-0000-0000-0000B18C0000}"/>
    <cellStyle name="SAPBEXHLevel0X 2 6" xfId="20702" xr:uid="{00000000-0005-0000-0000-0000B28C0000}"/>
    <cellStyle name="SAPBEXHLevel0X 2 6 2" xfId="30380" xr:uid="{00000000-0005-0000-0000-0000B38C0000}"/>
    <cellStyle name="SAPBEXHLevel0X 2 7" xfId="23481" xr:uid="{00000000-0005-0000-0000-0000B48C0000}"/>
    <cellStyle name="SAPBEXHLevel0X 2 8" xfId="32950" xr:uid="{00000000-0005-0000-0000-0000B58C0000}"/>
    <cellStyle name="SAPBEXHLevel0X 2 9" xfId="34023" xr:uid="{00000000-0005-0000-0000-0000B68C0000}"/>
    <cellStyle name="SAPBEXHLevel0X 3" xfId="7624" xr:uid="{00000000-0005-0000-0000-0000B78C0000}"/>
    <cellStyle name="SAPBEXHLevel0X 3 2" xfId="14129" xr:uid="{00000000-0005-0000-0000-0000B88C0000}"/>
    <cellStyle name="SAPBEXHLevel0X 3 2 2" xfId="26859" xr:uid="{00000000-0005-0000-0000-0000B98C0000}"/>
    <cellStyle name="SAPBEXHLevel0X 3 3" xfId="22350" xr:uid="{00000000-0005-0000-0000-0000BA8C0000}"/>
    <cellStyle name="SAPBEXHLevel0X 4" xfId="11445" xr:uid="{00000000-0005-0000-0000-0000BB8C0000}"/>
    <cellStyle name="SAPBEXHLevel0X 4 2" xfId="16746" xr:uid="{00000000-0005-0000-0000-0000BC8C0000}"/>
    <cellStyle name="SAPBEXHLevel0X 4 2 2" xfId="29281" xr:uid="{00000000-0005-0000-0000-0000BD8C0000}"/>
    <cellStyle name="SAPBEXHLevel0X 4 3" xfId="24200" xr:uid="{00000000-0005-0000-0000-0000BE8C0000}"/>
    <cellStyle name="SAPBEXHLevel0X 5" xfId="11503" xr:uid="{00000000-0005-0000-0000-0000BF8C0000}"/>
    <cellStyle name="SAPBEXHLevel0X 5 2" xfId="16792" xr:uid="{00000000-0005-0000-0000-0000C08C0000}"/>
    <cellStyle name="SAPBEXHLevel0X 5 2 2" xfId="29327" xr:uid="{00000000-0005-0000-0000-0000C18C0000}"/>
    <cellStyle name="SAPBEXHLevel0X 5 3" xfId="24258" xr:uid="{00000000-0005-0000-0000-0000C28C0000}"/>
    <cellStyle name="SAPBEXHLevel0X 6" xfId="6472" xr:uid="{00000000-0005-0000-0000-0000C38C0000}"/>
    <cellStyle name="SAPBEXHLevel0X 6 2" xfId="21216" xr:uid="{00000000-0005-0000-0000-0000C48C0000}"/>
    <cellStyle name="SAPBEXHLevel0X 7" xfId="18551" xr:uid="{00000000-0005-0000-0000-0000C58C0000}"/>
    <cellStyle name="SAPBEXHLevel0X 7 2" xfId="30091" xr:uid="{00000000-0005-0000-0000-0000C68C0000}"/>
    <cellStyle name="SAPBEXHLevel0X 8" xfId="20551" xr:uid="{00000000-0005-0000-0000-0000C78C0000}"/>
    <cellStyle name="SAPBEXHLevel0X 8 2" xfId="30231" xr:uid="{00000000-0005-0000-0000-0000C88C0000}"/>
    <cellStyle name="SAPBEXHLevel0X 9" xfId="31919" xr:uid="{00000000-0005-0000-0000-0000C98C0000}"/>
    <cellStyle name="SAPBEXHLevel1" xfId="5963" xr:uid="{00000000-0005-0000-0000-0000CA8C0000}"/>
    <cellStyle name="SAPBEXHLevel1 10" xfId="33807" xr:uid="{00000000-0005-0000-0000-0000CB8C0000}"/>
    <cellStyle name="SAPBEXHLevel1 11" xfId="31044" xr:uid="{00000000-0005-0000-0000-0000CC8C0000}"/>
    <cellStyle name="SAPBEXHLevel1 2" xfId="9492" xr:uid="{00000000-0005-0000-0000-0000CD8C0000}"/>
    <cellStyle name="SAPBEXHLevel1 2 10" xfId="31519" xr:uid="{00000000-0005-0000-0000-0000CE8C0000}"/>
    <cellStyle name="SAPBEXHLevel1 2 2" xfId="11745" xr:uid="{00000000-0005-0000-0000-0000CF8C0000}"/>
    <cellStyle name="SAPBEXHLevel1 2 2 2" xfId="16983" xr:uid="{00000000-0005-0000-0000-0000D08C0000}"/>
    <cellStyle name="SAPBEXHLevel1 2 2 2 2" xfId="29516" xr:uid="{00000000-0005-0000-0000-0000D18C0000}"/>
    <cellStyle name="SAPBEXHLevel1 2 2 3" xfId="24495" xr:uid="{00000000-0005-0000-0000-0000D28C0000}"/>
    <cellStyle name="SAPBEXHLevel1 2 3" xfId="6869" xr:uid="{00000000-0005-0000-0000-0000D38C0000}"/>
    <cellStyle name="SAPBEXHLevel1 2 3 2" xfId="13421" xr:uid="{00000000-0005-0000-0000-0000D48C0000}"/>
    <cellStyle name="SAPBEXHLevel1 2 3 2 2" xfId="26156" xr:uid="{00000000-0005-0000-0000-0000D58C0000}"/>
    <cellStyle name="SAPBEXHLevel1 2 3 3" xfId="21600" xr:uid="{00000000-0005-0000-0000-0000D68C0000}"/>
    <cellStyle name="SAPBEXHLevel1 2 4" xfId="11819" xr:uid="{00000000-0005-0000-0000-0000D78C0000}"/>
    <cellStyle name="SAPBEXHLevel1 2 4 2" xfId="24568" xr:uid="{00000000-0005-0000-0000-0000D88C0000}"/>
    <cellStyle name="SAPBEXHLevel1 2 5" xfId="19837" xr:uid="{00000000-0005-0000-0000-0000D98C0000}"/>
    <cellStyle name="SAPBEXHLevel1 2 5 2" xfId="30165" xr:uid="{00000000-0005-0000-0000-0000DA8C0000}"/>
    <cellStyle name="SAPBEXHLevel1 2 6" xfId="20703" xr:uid="{00000000-0005-0000-0000-0000DB8C0000}"/>
    <cellStyle name="SAPBEXHLevel1 2 6 2" xfId="30381" xr:uid="{00000000-0005-0000-0000-0000DC8C0000}"/>
    <cellStyle name="SAPBEXHLevel1 2 7" xfId="23482" xr:uid="{00000000-0005-0000-0000-0000DD8C0000}"/>
    <cellStyle name="SAPBEXHLevel1 2 8" xfId="32951" xr:uid="{00000000-0005-0000-0000-0000DE8C0000}"/>
    <cellStyle name="SAPBEXHLevel1 2 9" xfId="34024" xr:uid="{00000000-0005-0000-0000-0000DF8C0000}"/>
    <cellStyle name="SAPBEXHLevel1 3" xfId="7625" xr:uid="{00000000-0005-0000-0000-0000E08C0000}"/>
    <cellStyle name="SAPBEXHLevel1 3 2" xfId="14130" xr:uid="{00000000-0005-0000-0000-0000E18C0000}"/>
    <cellStyle name="SAPBEXHLevel1 3 2 2" xfId="26860" xr:uid="{00000000-0005-0000-0000-0000E28C0000}"/>
    <cellStyle name="SAPBEXHLevel1 3 3" xfId="22351" xr:uid="{00000000-0005-0000-0000-0000E38C0000}"/>
    <cellStyle name="SAPBEXHLevel1 4" xfId="11446" xr:uid="{00000000-0005-0000-0000-0000E48C0000}"/>
    <cellStyle name="SAPBEXHLevel1 4 2" xfId="16747" xr:uid="{00000000-0005-0000-0000-0000E58C0000}"/>
    <cellStyle name="SAPBEXHLevel1 4 2 2" xfId="29282" xr:uid="{00000000-0005-0000-0000-0000E68C0000}"/>
    <cellStyle name="SAPBEXHLevel1 4 3" xfId="24201" xr:uid="{00000000-0005-0000-0000-0000E78C0000}"/>
    <cellStyle name="SAPBEXHLevel1 5" xfId="6698" xr:uid="{00000000-0005-0000-0000-0000E88C0000}"/>
    <cellStyle name="SAPBEXHLevel1 5 2" xfId="13282" xr:uid="{00000000-0005-0000-0000-0000E98C0000}"/>
    <cellStyle name="SAPBEXHLevel1 5 2 2" xfId="26024" xr:uid="{00000000-0005-0000-0000-0000EA8C0000}"/>
    <cellStyle name="SAPBEXHLevel1 5 3" xfId="21436" xr:uid="{00000000-0005-0000-0000-0000EB8C0000}"/>
    <cellStyle name="SAPBEXHLevel1 6" xfId="6924" xr:uid="{00000000-0005-0000-0000-0000EC8C0000}"/>
    <cellStyle name="SAPBEXHLevel1 6 2" xfId="21652" xr:uid="{00000000-0005-0000-0000-0000ED8C0000}"/>
    <cellStyle name="SAPBEXHLevel1 7" xfId="18552" xr:uid="{00000000-0005-0000-0000-0000EE8C0000}"/>
    <cellStyle name="SAPBEXHLevel1 7 2" xfId="30092" xr:uid="{00000000-0005-0000-0000-0000EF8C0000}"/>
    <cellStyle name="SAPBEXHLevel1 8" xfId="20552" xr:uid="{00000000-0005-0000-0000-0000F08C0000}"/>
    <cellStyle name="SAPBEXHLevel1 8 2" xfId="30232" xr:uid="{00000000-0005-0000-0000-0000F18C0000}"/>
    <cellStyle name="SAPBEXHLevel1 9" xfId="31920" xr:uid="{00000000-0005-0000-0000-0000F28C0000}"/>
    <cellStyle name="SAPBEXHLevel1X" xfId="5964" xr:uid="{00000000-0005-0000-0000-0000F38C0000}"/>
    <cellStyle name="SAPBEXHLevel1X 10" xfId="33808" xr:uid="{00000000-0005-0000-0000-0000F48C0000}"/>
    <cellStyle name="SAPBEXHLevel1X 11" xfId="33313" xr:uid="{00000000-0005-0000-0000-0000F58C0000}"/>
    <cellStyle name="SAPBEXHLevel1X 2" xfId="9493" xr:uid="{00000000-0005-0000-0000-0000F68C0000}"/>
    <cellStyle name="SAPBEXHLevel1X 2 10" xfId="30882" xr:uid="{00000000-0005-0000-0000-0000F78C0000}"/>
    <cellStyle name="SAPBEXHLevel1X 2 2" xfId="11746" xr:uid="{00000000-0005-0000-0000-0000F88C0000}"/>
    <cellStyle name="SAPBEXHLevel1X 2 2 2" xfId="16984" xr:uid="{00000000-0005-0000-0000-0000F98C0000}"/>
    <cellStyle name="SAPBEXHLevel1X 2 2 2 2" xfId="29517" xr:uid="{00000000-0005-0000-0000-0000FA8C0000}"/>
    <cellStyle name="SAPBEXHLevel1X 2 2 3" xfId="24496" xr:uid="{00000000-0005-0000-0000-0000FB8C0000}"/>
    <cellStyle name="SAPBEXHLevel1X 2 3" xfId="6870" xr:uid="{00000000-0005-0000-0000-0000FC8C0000}"/>
    <cellStyle name="SAPBEXHLevel1X 2 3 2" xfId="13422" xr:uid="{00000000-0005-0000-0000-0000FD8C0000}"/>
    <cellStyle name="SAPBEXHLevel1X 2 3 2 2" xfId="26157" xr:uid="{00000000-0005-0000-0000-0000FE8C0000}"/>
    <cellStyle name="SAPBEXHLevel1X 2 3 3" xfId="21601" xr:uid="{00000000-0005-0000-0000-0000FF8C0000}"/>
    <cellStyle name="SAPBEXHLevel1X 2 4" xfId="11726" xr:uid="{00000000-0005-0000-0000-0000008D0000}"/>
    <cellStyle name="SAPBEXHLevel1X 2 4 2" xfId="24476" xr:uid="{00000000-0005-0000-0000-0000018D0000}"/>
    <cellStyle name="SAPBEXHLevel1X 2 5" xfId="19838" xr:uid="{00000000-0005-0000-0000-0000028D0000}"/>
    <cellStyle name="SAPBEXHLevel1X 2 5 2" xfId="30166" xr:uid="{00000000-0005-0000-0000-0000038D0000}"/>
    <cellStyle name="SAPBEXHLevel1X 2 6" xfId="20704" xr:uid="{00000000-0005-0000-0000-0000048D0000}"/>
    <cellStyle name="SAPBEXHLevel1X 2 6 2" xfId="30382" xr:uid="{00000000-0005-0000-0000-0000058D0000}"/>
    <cellStyle name="SAPBEXHLevel1X 2 7" xfId="23483" xr:uid="{00000000-0005-0000-0000-0000068D0000}"/>
    <cellStyle name="SAPBEXHLevel1X 2 8" xfId="32952" xr:uid="{00000000-0005-0000-0000-0000078D0000}"/>
    <cellStyle name="SAPBEXHLevel1X 2 9" xfId="34025" xr:uid="{00000000-0005-0000-0000-0000088D0000}"/>
    <cellStyle name="SAPBEXHLevel1X 3" xfId="7626" xr:uid="{00000000-0005-0000-0000-0000098D0000}"/>
    <cellStyle name="SAPBEXHLevel1X 3 2" xfId="14131" xr:uid="{00000000-0005-0000-0000-00000A8D0000}"/>
    <cellStyle name="SAPBEXHLevel1X 3 2 2" xfId="26861" xr:uid="{00000000-0005-0000-0000-00000B8D0000}"/>
    <cellStyle name="SAPBEXHLevel1X 3 3" xfId="22352" xr:uid="{00000000-0005-0000-0000-00000C8D0000}"/>
    <cellStyle name="SAPBEXHLevel1X 4" xfId="11447" xr:uid="{00000000-0005-0000-0000-00000D8D0000}"/>
    <cellStyle name="SAPBEXHLevel1X 4 2" xfId="16748" xr:uid="{00000000-0005-0000-0000-00000E8D0000}"/>
    <cellStyle name="SAPBEXHLevel1X 4 2 2" xfId="29283" xr:uid="{00000000-0005-0000-0000-00000F8D0000}"/>
    <cellStyle name="SAPBEXHLevel1X 4 3" xfId="24202" xr:uid="{00000000-0005-0000-0000-0000108D0000}"/>
    <cellStyle name="SAPBEXHLevel1X 5" xfId="11884" xr:uid="{00000000-0005-0000-0000-0000118D0000}"/>
    <cellStyle name="SAPBEXHLevel1X 5 2" xfId="17082" xr:uid="{00000000-0005-0000-0000-0000128D0000}"/>
    <cellStyle name="SAPBEXHLevel1X 5 2 2" xfId="29613" xr:uid="{00000000-0005-0000-0000-0000138D0000}"/>
    <cellStyle name="SAPBEXHLevel1X 5 3" xfId="24633" xr:uid="{00000000-0005-0000-0000-0000148D0000}"/>
    <cellStyle name="SAPBEXHLevel1X 6" xfId="11812" xr:uid="{00000000-0005-0000-0000-0000158D0000}"/>
    <cellStyle name="SAPBEXHLevel1X 6 2" xfId="24561" xr:uid="{00000000-0005-0000-0000-0000168D0000}"/>
    <cellStyle name="SAPBEXHLevel1X 7" xfId="18553" xr:uid="{00000000-0005-0000-0000-0000178D0000}"/>
    <cellStyle name="SAPBEXHLevel1X 7 2" xfId="30093" xr:uid="{00000000-0005-0000-0000-0000188D0000}"/>
    <cellStyle name="SAPBEXHLevel1X 8" xfId="20553" xr:uid="{00000000-0005-0000-0000-0000198D0000}"/>
    <cellStyle name="SAPBEXHLevel1X 8 2" xfId="30233" xr:uid="{00000000-0005-0000-0000-00001A8D0000}"/>
    <cellStyle name="SAPBEXHLevel1X 9" xfId="31921" xr:uid="{00000000-0005-0000-0000-00001B8D0000}"/>
    <cellStyle name="SAPBEXHLevel2" xfId="5965" xr:uid="{00000000-0005-0000-0000-00001C8D0000}"/>
    <cellStyle name="SAPBEXHLevel2 10" xfId="33809" xr:uid="{00000000-0005-0000-0000-00001D8D0000}"/>
    <cellStyle name="SAPBEXHLevel2 11" xfId="30620" xr:uid="{00000000-0005-0000-0000-00001E8D0000}"/>
    <cellStyle name="SAPBEXHLevel2 2" xfId="9494" xr:uid="{00000000-0005-0000-0000-00001F8D0000}"/>
    <cellStyle name="SAPBEXHLevel2 2 10" xfId="31959" xr:uid="{00000000-0005-0000-0000-0000208D0000}"/>
    <cellStyle name="SAPBEXHLevel2 2 2" xfId="11747" xr:uid="{00000000-0005-0000-0000-0000218D0000}"/>
    <cellStyle name="SAPBEXHLevel2 2 2 2" xfId="16985" xr:uid="{00000000-0005-0000-0000-0000228D0000}"/>
    <cellStyle name="SAPBEXHLevel2 2 2 2 2" xfId="29518" xr:uid="{00000000-0005-0000-0000-0000238D0000}"/>
    <cellStyle name="SAPBEXHLevel2 2 2 3" xfId="24497" xr:uid="{00000000-0005-0000-0000-0000248D0000}"/>
    <cellStyle name="SAPBEXHLevel2 2 3" xfId="6871" xr:uid="{00000000-0005-0000-0000-0000258D0000}"/>
    <cellStyle name="SAPBEXHLevel2 2 3 2" xfId="13423" xr:uid="{00000000-0005-0000-0000-0000268D0000}"/>
    <cellStyle name="SAPBEXHLevel2 2 3 2 2" xfId="26158" xr:uid="{00000000-0005-0000-0000-0000278D0000}"/>
    <cellStyle name="SAPBEXHLevel2 2 3 3" xfId="21602" xr:uid="{00000000-0005-0000-0000-0000288D0000}"/>
    <cellStyle name="SAPBEXHLevel2 2 4" xfId="6923" xr:uid="{00000000-0005-0000-0000-0000298D0000}"/>
    <cellStyle name="SAPBEXHLevel2 2 4 2" xfId="21651" xr:uid="{00000000-0005-0000-0000-00002A8D0000}"/>
    <cellStyle name="SAPBEXHLevel2 2 5" xfId="19839" xr:uid="{00000000-0005-0000-0000-00002B8D0000}"/>
    <cellStyle name="SAPBEXHLevel2 2 5 2" xfId="30167" xr:uid="{00000000-0005-0000-0000-00002C8D0000}"/>
    <cellStyle name="SAPBEXHLevel2 2 6" xfId="20705" xr:uid="{00000000-0005-0000-0000-00002D8D0000}"/>
    <cellStyle name="SAPBEXHLevel2 2 6 2" xfId="30383" xr:uid="{00000000-0005-0000-0000-00002E8D0000}"/>
    <cellStyle name="SAPBEXHLevel2 2 7" xfId="23484" xr:uid="{00000000-0005-0000-0000-00002F8D0000}"/>
    <cellStyle name="SAPBEXHLevel2 2 8" xfId="32953" xr:uid="{00000000-0005-0000-0000-0000308D0000}"/>
    <cellStyle name="SAPBEXHLevel2 2 9" xfId="34026" xr:uid="{00000000-0005-0000-0000-0000318D0000}"/>
    <cellStyle name="SAPBEXHLevel2 3" xfId="7627" xr:uid="{00000000-0005-0000-0000-0000328D0000}"/>
    <cellStyle name="SAPBEXHLevel2 3 2" xfId="14132" xr:uid="{00000000-0005-0000-0000-0000338D0000}"/>
    <cellStyle name="SAPBEXHLevel2 3 2 2" xfId="26862" xr:uid="{00000000-0005-0000-0000-0000348D0000}"/>
    <cellStyle name="SAPBEXHLevel2 3 3" xfId="22353" xr:uid="{00000000-0005-0000-0000-0000358D0000}"/>
    <cellStyle name="SAPBEXHLevel2 4" xfId="11448" xr:uid="{00000000-0005-0000-0000-0000368D0000}"/>
    <cellStyle name="SAPBEXHLevel2 4 2" xfId="16749" xr:uid="{00000000-0005-0000-0000-0000378D0000}"/>
    <cellStyle name="SAPBEXHLevel2 4 2 2" xfId="29284" xr:uid="{00000000-0005-0000-0000-0000388D0000}"/>
    <cellStyle name="SAPBEXHLevel2 4 3" xfId="24203" xr:uid="{00000000-0005-0000-0000-0000398D0000}"/>
    <cellStyle name="SAPBEXHLevel2 5" xfId="11661" xr:uid="{00000000-0005-0000-0000-00003A8D0000}"/>
    <cellStyle name="SAPBEXHLevel2 5 2" xfId="16920" xr:uid="{00000000-0005-0000-0000-00003B8D0000}"/>
    <cellStyle name="SAPBEXHLevel2 5 2 2" xfId="29454" xr:uid="{00000000-0005-0000-0000-00003C8D0000}"/>
    <cellStyle name="SAPBEXHLevel2 5 3" xfId="24413" xr:uid="{00000000-0005-0000-0000-00003D8D0000}"/>
    <cellStyle name="SAPBEXHLevel2 6" xfId="7369" xr:uid="{00000000-0005-0000-0000-00003E8D0000}"/>
    <cellStyle name="SAPBEXHLevel2 6 2" xfId="22097" xr:uid="{00000000-0005-0000-0000-00003F8D0000}"/>
    <cellStyle name="SAPBEXHLevel2 7" xfId="18554" xr:uid="{00000000-0005-0000-0000-0000408D0000}"/>
    <cellStyle name="SAPBEXHLevel2 7 2" xfId="30094" xr:uid="{00000000-0005-0000-0000-0000418D0000}"/>
    <cellStyle name="SAPBEXHLevel2 8" xfId="20554" xr:uid="{00000000-0005-0000-0000-0000428D0000}"/>
    <cellStyle name="SAPBEXHLevel2 8 2" xfId="30234" xr:uid="{00000000-0005-0000-0000-0000438D0000}"/>
    <cellStyle name="SAPBEXHLevel2 9" xfId="31922" xr:uid="{00000000-0005-0000-0000-0000448D0000}"/>
    <cellStyle name="SAPBEXHLevel2X" xfId="5966" xr:uid="{00000000-0005-0000-0000-0000458D0000}"/>
    <cellStyle name="SAPBEXHLevel2X 10" xfId="33810" xr:uid="{00000000-0005-0000-0000-0000468D0000}"/>
    <cellStyle name="SAPBEXHLevel2X 11" xfId="31950" xr:uid="{00000000-0005-0000-0000-0000478D0000}"/>
    <cellStyle name="SAPBEXHLevel2X 2" xfId="9495" xr:uid="{00000000-0005-0000-0000-0000488D0000}"/>
    <cellStyle name="SAPBEXHLevel2X 2 10" xfId="30863" xr:uid="{00000000-0005-0000-0000-0000498D0000}"/>
    <cellStyle name="SAPBEXHLevel2X 2 2" xfId="11748" xr:uid="{00000000-0005-0000-0000-00004A8D0000}"/>
    <cellStyle name="SAPBEXHLevel2X 2 2 2" xfId="16986" xr:uid="{00000000-0005-0000-0000-00004B8D0000}"/>
    <cellStyle name="SAPBEXHLevel2X 2 2 2 2" xfId="29519" xr:uid="{00000000-0005-0000-0000-00004C8D0000}"/>
    <cellStyle name="SAPBEXHLevel2X 2 2 3" xfId="24498" xr:uid="{00000000-0005-0000-0000-00004D8D0000}"/>
    <cellStyle name="SAPBEXHLevel2X 2 3" xfId="6872" xr:uid="{00000000-0005-0000-0000-00004E8D0000}"/>
    <cellStyle name="SAPBEXHLevel2X 2 3 2" xfId="13424" xr:uid="{00000000-0005-0000-0000-00004F8D0000}"/>
    <cellStyle name="SAPBEXHLevel2X 2 3 2 2" xfId="26159" xr:uid="{00000000-0005-0000-0000-0000508D0000}"/>
    <cellStyle name="SAPBEXHLevel2X 2 3 3" xfId="21603" xr:uid="{00000000-0005-0000-0000-0000518D0000}"/>
    <cellStyle name="SAPBEXHLevel2X 2 4" xfId="6705" xr:uid="{00000000-0005-0000-0000-0000528D0000}"/>
    <cellStyle name="SAPBEXHLevel2X 2 4 2" xfId="21443" xr:uid="{00000000-0005-0000-0000-0000538D0000}"/>
    <cellStyle name="SAPBEXHLevel2X 2 5" xfId="19840" xr:uid="{00000000-0005-0000-0000-0000548D0000}"/>
    <cellStyle name="SAPBEXHLevel2X 2 5 2" xfId="30168" xr:uid="{00000000-0005-0000-0000-0000558D0000}"/>
    <cellStyle name="SAPBEXHLevel2X 2 6" xfId="20706" xr:uid="{00000000-0005-0000-0000-0000568D0000}"/>
    <cellStyle name="SAPBEXHLevel2X 2 6 2" xfId="30384" xr:uid="{00000000-0005-0000-0000-0000578D0000}"/>
    <cellStyle name="SAPBEXHLevel2X 2 7" xfId="23485" xr:uid="{00000000-0005-0000-0000-0000588D0000}"/>
    <cellStyle name="SAPBEXHLevel2X 2 8" xfId="32954" xr:uid="{00000000-0005-0000-0000-0000598D0000}"/>
    <cellStyle name="SAPBEXHLevel2X 2 9" xfId="34027" xr:uid="{00000000-0005-0000-0000-00005A8D0000}"/>
    <cellStyle name="SAPBEXHLevel2X 3" xfId="7628" xr:uid="{00000000-0005-0000-0000-00005B8D0000}"/>
    <cellStyle name="SAPBEXHLevel2X 3 2" xfId="14133" xr:uid="{00000000-0005-0000-0000-00005C8D0000}"/>
    <cellStyle name="SAPBEXHLevel2X 3 2 2" xfId="26863" xr:uid="{00000000-0005-0000-0000-00005D8D0000}"/>
    <cellStyle name="SAPBEXHLevel2X 3 3" xfId="22354" xr:uid="{00000000-0005-0000-0000-00005E8D0000}"/>
    <cellStyle name="SAPBEXHLevel2X 4" xfId="11449" xr:uid="{00000000-0005-0000-0000-00005F8D0000}"/>
    <cellStyle name="SAPBEXHLevel2X 4 2" xfId="16750" xr:uid="{00000000-0005-0000-0000-0000608D0000}"/>
    <cellStyle name="SAPBEXHLevel2X 4 2 2" xfId="29285" xr:uid="{00000000-0005-0000-0000-0000618D0000}"/>
    <cellStyle name="SAPBEXHLevel2X 4 3" xfId="24204" xr:uid="{00000000-0005-0000-0000-0000628D0000}"/>
    <cellStyle name="SAPBEXHLevel2X 5" xfId="11966" xr:uid="{00000000-0005-0000-0000-0000638D0000}"/>
    <cellStyle name="SAPBEXHLevel2X 5 2" xfId="17127" xr:uid="{00000000-0005-0000-0000-0000648D0000}"/>
    <cellStyle name="SAPBEXHLevel2X 5 2 2" xfId="29658" xr:uid="{00000000-0005-0000-0000-0000658D0000}"/>
    <cellStyle name="SAPBEXHLevel2X 5 3" xfId="24715" xr:uid="{00000000-0005-0000-0000-0000668D0000}"/>
    <cellStyle name="SAPBEXHLevel2X 6" xfId="6795" xr:uid="{00000000-0005-0000-0000-0000678D0000}"/>
    <cellStyle name="SAPBEXHLevel2X 6 2" xfId="21526" xr:uid="{00000000-0005-0000-0000-0000688D0000}"/>
    <cellStyle name="SAPBEXHLevel2X 7" xfId="18555" xr:uid="{00000000-0005-0000-0000-0000698D0000}"/>
    <cellStyle name="SAPBEXHLevel2X 7 2" xfId="30095" xr:uid="{00000000-0005-0000-0000-00006A8D0000}"/>
    <cellStyle name="SAPBEXHLevel2X 8" xfId="20555" xr:uid="{00000000-0005-0000-0000-00006B8D0000}"/>
    <cellStyle name="SAPBEXHLevel2X 8 2" xfId="30235" xr:uid="{00000000-0005-0000-0000-00006C8D0000}"/>
    <cellStyle name="SAPBEXHLevel2X 9" xfId="31923" xr:uid="{00000000-0005-0000-0000-00006D8D0000}"/>
    <cellStyle name="SAPBEXHLevel3" xfId="5967" xr:uid="{00000000-0005-0000-0000-00006E8D0000}"/>
    <cellStyle name="SAPBEXHLevel3 10" xfId="33811" xr:uid="{00000000-0005-0000-0000-00006F8D0000}"/>
    <cellStyle name="SAPBEXHLevel3 11" xfId="31888" xr:uid="{00000000-0005-0000-0000-0000708D0000}"/>
    <cellStyle name="SAPBEXHLevel3 2" xfId="9496" xr:uid="{00000000-0005-0000-0000-0000718D0000}"/>
    <cellStyle name="SAPBEXHLevel3 2 10" xfId="30654" xr:uid="{00000000-0005-0000-0000-0000728D0000}"/>
    <cellStyle name="SAPBEXHLevel3 2 2" xfId="11749" xr:uid="{00000000-0005-0000-0000-0000738D0000}"/>
    <cellStyle name="SAPBEXHLevel3 2 2 2" xfId="16987" xr:uid="{00000000-0005-0000-0000-0000748D0000}"/>
    <cellStyle name="SAPBEXHLevel3 2 2 2 2" xfId="29520" xr:uid="{00000000-0005-0000-0000-0000758D0000}"/>
    <cellStyle name="SAPBEXHLevel3 2 2 3" xfId="24499" xr:uid="{00000000-0005-0000-0000-0000768D0000}"/>
    <cellStyle name="SAPBEXHLevel3 2 3" xfId="6873" xr:uid="{00000000-0005-0000-0000-0000778D0000}"/>
    <cellStyle name="SAPBEXHLevel3 2 3 2" xfId="13425" xr:uid="{00000000-0005-0000-0000-0000788D0000}"/>
    <cellStyle name="SAPBEXHLevel3 2 3 2 2" xfId="26160" xr:uid="{00000000-0005-0000-0000-0000798D0000}"/>
    <cellStyle name="SAPBEXHLevel3 2 3 3" xfId="21604" xr:uid="{00000000-0005-0000-0000-00007A8D0000}"/>
    <cellStyle name="SAPBEXHLevel3 2 4" xfId="11822" xr:uid="{00000000-0005-0000-0000-00007B8D0000}"/>
    <cellStyle name="SAPBEXHLevel3 2 4 2" xfId="24571" xr:uid="{00000000-0005-0000-0000-00007C8D0000}"/>
    <cellStyle name="SAPBEXHLevel3 2 5" xfId="19841" xr:uid="{00000000-0005-0000-0000-00007D8D0000}"/>
    <cellStyle name="SAPBEXHLevel3 2 5 2" xfId="30169" xr:uid="{00000000-0005-0000-0000-00007E8D0000}"/>
    <cellStyle name="SAPBEXHLevel3 2 6" xfId="20707" xr:uid="{00000000-0005-0000-0000-00007F8D0000}"/>
    <cellStyle name="SAPBEXHLevel3 2 6 2" xfId="30385" xr:uid="{00000000-0005-0000-0000-0000808D0000}"/>
    <cellStyle name="SAPBEXHLevel3 2 7" xfId="23486" xr:uid="{00000000-0005-0000-0000-0000818D0000}"/>
    <cellStyle name="SAPBEXHLevel3 2 8" xfId="32955" xr:uid="{00000000-0005-0000-0000-0000828D0000}"/>
    <cellStyle name="SAPBEXHLevel3 2 9" xfId="34028" xr:uid="{00000000-0005-0000-0000-0000838D0000}"/>
    <cellStyle name="SAPBEXHLevel3 3" xfId="7629" xr:uid="{00000000-0005-0000-0000-0000848D0000}"/>
    <cellStyle name="SAPBEXHLevel3 3 2" xfId="14134" xr:uid="{00000000-0005-0000-0000-0000858D0000}"/>
    <cellStyle name="SAPBEXHLevel3 3 2 2" xfId="26864" xr:uid="{00000000-0005-0000-0000-0000868D0000}"/>
    <cellStyle name="SAPBEXHLevel3 3 3" xfId="22355" xr:uid="{00000000-0005-0000-0000-0000878D0000}"/>
    <cellStyle name="SAPBEXHLevel3 4" xfId="11450" xr:uid="{00000000-0005-0000-0000-0000888D0000}"/>
    <cellStyle name="SAPBEXHLevel3 4 2" xfId="16751" xr:uid="{00000000-0005-0000-0000-0000898D0000}"/>
    <cellStyle name="SAPBEXHLevel3 4 2 2" xfId="29286" xr:uid="{00000000-0005-0000-0000-00008A8D0000}"/>
    <cellStyle name="SAPBEXHLevel3 4 3" xfId="24205" xr:uid="{00000000-0005-0000-0000-00008B8D0000}"/>
    <cellStyle name="SAPBEXHLevel3 5" xfId="11526" xr:uid="{00000000-0005-0000-0000-00008C8D0000}"/>
    <cellStyle name="SAPBEXHLevel3 5 2" xfId="16808" xr:uid="{00000000-0005-0000-0000-00008D8D0000}"/>
    <cellStyle name="SAPBEXHLevel3 5 2 2" xfId="29343" xr:uid="{00000000-0005-0000-0000-00008E8D0000}"/>
    <cellStyle name="SAPBEXHLevel3 5 3" xfId="24281" xr:uid="{00000000-0005-0000-0000-00008F8D0000}"/>
    <cellStyle name="SAPBEXHLevel3 6" xfId="6743" xr:uid="{00000000-0005-0000-0000-0000908D0000}"/>
    <cellStyle name="SAPBEXHLevel3 6 2" xfId="21478" xr:uid="{00000000-0005-0000-0000-0000918D0000}"/>
    <cellStyle name="SAPBEXHLevel3 7" xfId="18556" xr:uid="{00000000-0005-0000-0000-0000928D0000}"/>
    <cellStyle name="SAPBEXHLevel3 7 2" xfId="30096" xr:uid="{00000000-0005-0000-0000-0000938D0000}"/>
    <cellStyle name="SAPBEXHLevel3 8" xfId="20556" xr:uid="{00000000-0005-0000-0000-0000948D0000}"/>
    <cellStyle name="SAPBEXHLevel3 8 2" xfId="30236" xr:uid="{00000000-0005-0000-0000-0000958D0000}"/>
    <cellStyle name="SAPBEXHLevel3 9" xfId="31924" xr:uid="{00000000-0005-0000-0000-0000968D0000}"/>
    <cellStyle name="SAPBEXHLevel3X" xfId="5968" xr:uid="{00000000-0005-0000-0000-0000978D0000}"/>
    <cellStyle name="SAPBEXHLevel3X 10" xfId="33812" xr:uid="{00000000-0005-0000-0000-0000988D0000}"/>
    <cellStyle name="SAPBEXHLevel3X 11" xfId="31889" xr:uid="{00000000-0005-0000-0000-0000998D0000}"/>
    <cellStyle name="SAPBEXHLevel3X 2" xfId="9497" xr:uid="{00000000-0005-0000-0000-00009A8D0000}"/>
    <cellStyle name="SAPBEXHLevel3X 2 10" xfId="33850" xr:uid="{00000000-0005-0000-0000-00009B8D0000}"/>
    <cellStyle name="SAPBEXHLevel3X 2 2" xfId="11750" xr:uid="{00000000-0005-0000-0000-00009C8D0000}"/>
    <cellStyle name="SAPBEXHLevel3X 2 2 2" xfId="16988" xr:uid="{00000000-0005-0000-0000-00009D8D0000}"/>
    <cellStyle name="SAPBEXHLevel3X 2 2 2 2" xfId="29521" xr:uid="{00000000-0005-0000-0000-00009E8D0000}"/>
    <cellStyle name="SAPBEXHLevel3X 2 2 3" xfId="24500" xr:uid="{00000000-0005-0000-0000-00009F8D0000}"/>
    <cellStyle name="SAPBEXHLevel3X 2 3" xfId="6874" xr:uid="{00000000-0005-0000-0000-0000A08D0000}"/>
    <cellStyle name="SAPBEXHLevel3X 2 3 2" xfId="13426" xr:uid="{00000000-0005-0000-0000-0000A18D0000}"/>
    <cellStyle name="SAPBEXHLevel3X 2 3 2 2" xfId="26161" xr:uid="{00000000-0005-0000-0000-0000A28D0000}"/>
    <cellStyle name="SAPBEXHLevel3X 2 3 3" xfId="21605" xr:uid="{00000000-0005-0000-0000-0000A38D0000}"/>
    <cellStyle name="SAPBEXHLevel3X 2 4" xfId="11882" xr:uid="{00000000-0005-0000-0000-0000A48D0000}"/>
    <cellStyle name="SAPBEXHLevel3X 2 4 2" xfId="24631" xr:uid="{00000000-0005-0000-0000-0000A58D0000}"/>
    <cellStyle name="SAPBEXHLevel3X 2 5" xfId="19842" xr:uid="{00000000-0005-0000-0000-0000A68D0000}"/>
    <cellStyle name="SAPBEXHLevel3X 2 5 2" xfId="30170" xr:uid="{00000000-0005-0000-0000-0000A78D0000}"/>
    <cellStyle name="SAPBEXHLevel3X 2 6" xfId="20708" xr:uid="{00000000-0005-0000-0000-0000A88D0000}"/>
    <cellStyle name="SAPBEXHLevel3X 2 6 2" xfId="30386" xr:uid="{00000000-0005-0000-0000-0000A98D0000}"/>
    <cellStyle name="SAPBEXHLevel3X 2 7" xfId="23487" xr:uid="{00000000-0005-0000-0000-0000AA8D0000}"/>
    <cellStyle name="SAPBEXHLevel3X 2 8" xfId="32956" xr:uid="{00000000-0005-0000-0000-0000AB8D0000}"/>
    <cellStyle name="SAPBEXHLevel3X 2 9" xfId="34029" xr:uid="{00000000-0005-0000-0000-0000AC8D0000}"/>
    <cellStyle name="SAPBEXHLevel3X 3" xfId="7630" xr:uid="{00000000-0005-0000-0000-0000AD8D0000}"/>
    <cellStyle name="SAPBEXHLevel3X 3 2" xfId="14135" xr:uid="{00000000-0005-0000-0000-0000AE8D0000}"/>
    <cellStyle name="SAPBEXHLevel3X 3 2 2" xfId="26865" xr:uid="{00000000-0005-0000-0000-0000AF8D0000}"/>
    <cellStyle name="SAPBEXHLevel3X 3 3" xfId="22356" xr:uid="{00000000-0005-0000-0000-0000B08D0000}"/>
    <cellStyle name="SAPBEXHLevel3X 4" xfId="11451" xr:uid="{00000000-0005-0000-0000-0000B18D0000}"/>
    <cellStyle name="SAPBEXHLevel3X 4 2" xfId="16752" xr:uid="{00000000-0005-0000-0000-0000B28D0000}"/>
    <cellStyle name="SAPBEXHLevel3X 4 2 2" xfId="29287" xr:uid="{00000000-0005-0000-0000-0000B38D0000}"/>
    <cellStyle name="SAPBEXHLevel3X 4 3" xfId="24206" xr:uid="{00000000-0005-0000-0000-0000B48D0000}"/>
    <cellStyle name="SAPBEXHLevel3X 5" xfId="11911" xr:uid="{00000000-0005-0000-0000-0000B58D0000}"/>
    <cellStyle name="SAPBEXHLevel3X 5 2" xfId="17096" xr:uid="{00000000-0005-0000-0000-0000B68D0000}"/>
    <cellStyle name="SAPBEXHLevel3X 5 2 2" xfId="29627" xr:uid="{00000000-0005-0000-0000-0000B78D0000}"/>
    <cellStyle name="SAPBEXHLevel3X 5 3" xfId="24660" xr:uid="{00000000-0005-0000-0000-0000B88D0000}"/>
    <cellStyle name="SAPBEXHLevel3X 6" xfId="6707" xr:uid="{00000000-0005-0000-0000-0000B98D0000}"/>
    <cellStyle name="SAPBEXHLevel3X 6 2" xfId="21445" xr:uid="{00000000-0005-0000-0000-0000BA8D0000}"/>
    <cellStyle name="SAPBEXHLevel3X 7" xfId="18557" xr:uid="{00000000-0005-0000-0000-0000BB8D0000}"/>
    <cellStyle name="SAPBEXHLevel3X 7 2" xfId="30097" xr:uid="{00000000-0005-0000-0000-0000BC8D0000}"/>
    <cellStyle name="SAPBEXHLevel3X 8" xfId="20557" xr:uid="{00000000-0005-0000-0000-0000BD8D0000}"/>
    <cellStyle name="SAPBEXHLevel3X 8 2" xfId="30237" xr:uid="{00000000-0005-0000-0000-0000BE8D0000}"/>
    <cellStyle name="SAPBEXHLevel3X 9" xfId="31925" xr:uid="{00000000-0005-0000-0000-0000BF8D0000}"/>
    <cellStyle name="SAPBEXresData" xfId="5969" xr:uid="{00000000-0005-0000-0000-0000C08D0000}"/>
    <cellStyle name="SAPBEXresData 10" xfId="33813" xr:uid="{00000000-0005-0000-0000-0000C18D0000}"/>
    <cellStyle name="SAPBEXresData 11" xfId="31890" xr:uid="{00000000-0005-0000-0000-0000C28D0000}"/>
    <cellStyle name="SAPBEXresData 2" xfId="9498" xr:uid="{00000000-0005-0000-0000-0000C38D0000}"/>
    <cellStyle name="SAPBEXresData 2 10" xfId="31521" xr:uid="{00000000-0005-0000-0000-0000C48D0000}"/>
    <cellStyle name="SAPBEXresData 2 2" xfId="11751" xr:uid="{00000000-0005-0000-0000-0000C58D0000}"/>
    <cellStyle name="SAPBEXresData 2 2 2" xfId="16989" xr:uid="{00000000-0005-0000-0000-0000C68D0000}"/>
    <cellStyle name="SAPBEXresData 2 2 2 2" xfId="29522" xr:uid="{00000000-0005-0000-0000-0000C78D0000}"/>
    <cellStyle name="SAPBEXresData 2 2 3" xfId="24501" xr:uid="{00000000-0005-0000-0000-0000C88D0000}"/>
    <cellStyle name="SAPBEXresData 2 3" xfId="6875" xr:uid="{00000000-0005-0000-0000-0000C98D0000}"/>
    <cellStyle name="SAPBEXresData 2 3 2" xfId="13427" xr:uid="{00000000-0005-0000-0000-0000CA8D0000}"/>
    <cellStyle name="SAPBEXresData 2 3 2 2" xfId="26162" xr:uid="{00000000-0005-0000-0000-0000CB8D0000}"/>
    <cellStyle name="SAPBEXresData 2 3 3" xfId="21606" xr:uid="{00000000-0005-0000-0000-0000CC8D0000}"/>
    <cellStyle name="SAPBEXresData 2 4" xfId="7704" xr:uid="{00000000-0005-0000-0000-0000CD8D0000}"/>
    <cellStyle name="SAPBEXresData 2 4 2" xfId="22424" xr:uid="{00000000-0005-0000-0000-0000CE8D0000}"/>
    <cellStyle name="SAPBEXresData 2 5" xfId="19843" xr:uid="{00000000-0005-0000-0000-0000CF8D0000}"/>
    <cellStyle name="SAPBEXresData 2 5 2" xfId="30171" xr:uid="{00000000-0005-0000-0000-0000D08D0000}"/>
    <cellStyle name="SAPBEXresData 2 6" xfId="20709" xr:uid="{00000000-0005-0000-0000-0000D18D0000}"/>
    <cellStyle name="SAPBEXresData 2 6 2" xfId="30387" xr:uid="{00000000-0005-0000-0000-0000D28D0000}"/>
    <cellStyle name="SAPBEXresData 2 7" xfId="23488" xr:uid="{00000000-0005-0000-0000-0000D38D0000}"/>
    <cellStyle name="SAPBEXresData 2 8" xfId="32957" xr:uid="{00000000-0005-0000-0000-0000D48D0000}"/>
    <cellStyle name="SAPBEXresData 2 9" xfId="34030" xr:uid="{00000000-0005-0000-0000-0000D58D0000}"/>
    <cellStyle name="SAPBEXresData 3" xfId="7631" xr:uid="{00000000-0005-0000-0000-0000D68D0000}"/>
    <cellStyle name="SAPBEXresData 3 2" xfId="14136" xr:uid="{00000000-0005-0000-0000-0000D78D0000}"/>
    <cellStyle name="SAPBEXresData 3 2 2" xfId="26866" xr:uid="{00000000-0005-0000-0000-0000D88D0000}"/>
    <cellStyle name="SAPBEXresData 3 3" xfId="22357" xr:uid="{00000000-0005-0000-0000-0000D98D0000}"/>
    <cellStyle name="SAPBEXresData 4" xfId="11452" xr:uid="{00000000-0005-0000-0000-0000DA8D0000}"/>
    <cellStyle name="SAPBEXresData 4 2" xfId="16753" xr:uid="{00000000-0005-0000-0000-0000DB8D0000}"/>
    <cellStyle name="SAPBEXresData 4 2 2" xfId="29288" xr:uid="{00000000-0005-0000-0000-0000DC8D0000}"/>
    <cellStyle name="SAPBEXresData 4 3" xfId="24207" xr:uid="{00000000-0005-0000-0000-0000DD8D0000}"/>
    <cellStyle name="SAPBEXresData 5" xfId="11687" xr:uid="{00000000-0005-0000-0000-0000DE8D0000}"/>
    <cellStyle name="SAPBEXresData 5 2" xfId="16941" xr:uid="{00000000-0005-0000-0000-0000DF8D0000}"/>
    <cellStyle name="SAPBEXresData 5 2 2" xfId="29474" xr:uid="{00000000-0005-0000-0000-0000E08D0000}"/>
    <cellStyle name="SAPBEXresData 5 3" xfId="24438" xr:uid="{00000000-0005-0000-0000-0000E18D0000}"/>
    <cellStyle name="SAPBEXresData 6" xfId="6470" xr:uid="{00000000-0005-0000-0000-0000E28D0000}"/>
    <cellStyle name="SAPBEXresData 6 2" xfId="21215" xr:uid="{00000000-0005-0000-0000-0000E38D0000}"/>
    <cellStyle name="SAPBEXresData 7" xfId="18558" xr:uid="{00000000-0005-0000-0000-0000E48D0000}"/>
    <cellStyle name="SAPBEXresData 7 2" xfId="30098" xr:uid="{00000000-0005-0000-0000-0000E58D0000}"/>
    <cellStyle name="SAPBEXresData 8" xfId="20558" xr:uid="{00000000-0005-0000-0000-0000E68D0000}"/>
    <cellStyle name="SAPBEXresData 8 2" xfId="30238" xr:uid="{00000000-0005-0000-0000-0000E78D0000}"/>
    <cellStyle name="SAPBEXresData 9" xfId="31926" xr:uid="{00000000-0005-0000-0000-0000E88D0000}"/>
    <cellStyle name="SAPBEXresDataEmph" xfId="5970" xr:uid="{00000000-0005-0000-0000-0000E98D0000}"/>
    <cellStyle name="SAPBEXresDataEmph 10" xfId="33814" xr:uid="{00000000-0005-0000-0000-0000EA8D0000}"/>
    <cellStyle name="SAPBEXresDataEmph 11" xfId="31891" xr:uid="{00000000-0005-0000-0000-0000EB8D0000}"/>
    <cellStyle name="SAPBEXresDataEmph 2" xfId="9499" xr:uid="{00000000-0005-0000-0000-0000EC8D0000}"/>
    <cellStyle name="SAPBEXresDataEmph 2 10" xfId="31520" xr:uid="{00000000-0005-0000-0000-0000ED8D0000}"/>
    <cellStyle name="SAPBEXresDataEmph 2 2" xfId="11752" xr:uid="{00000000-0005-0000-0000-0000EE8D0000}"/>
    <cellStyle name="SAPBEXresDataEmph 2 2 2" xfId="16990" xr:uid="{00000000-0005-0000-0000-0000EF8D0000}"/>
    <cellStyle name="SAPBEXresDataEmph 2 2 2 2" xfId="29523" xr:uid="{00000000-0005-0000-0000-0000F08D0000}"/>
    <cellStyle name="SAPBEXresDataEmph 2 2 3" xfId="24502" xr:uid="{00000000-0005-0000-0000-0000F18D0000}"/>
    <cellStyle name="SAPBEXresDataEmph 2 3" xfId="6876" xr:uid="{00000000-0005-0000-0000-0000F28D0000}"/>
    <cellStyle name="SAPBEXresDataEmph 2 3 2" xfId="13428" xr:uid="{00000000-0005-0000-0000-0000F38D0000}"/>
    <cellStyle name="SAPBEXresDataEmph 2 3 2 2" xfId="26163" xr:uid="{00000000-0005-0000-0000-0000F48D0000}"/>
    <cellStyle name="SAPBEXresDataEmph 2 3 3" xfId="21607" xr:uid="{00000000-0005-0000-0000-0000F58D0000}"/>
    <cellStyle name="SAPBEXresDataEmph 2 4" xfId="11388" xr:uid="{00000000-0005-0000-0000-0000F68D0000}"/>
    <cellStyle name="SAPBEXresDataEmph 2 4 2" xfId="24143" xr:uid="{00000000-0005-0000-0000-0000F78D0000}"/>
    <cellStyle name="SAPBEXresDataEmph 2 5" xfId="19844" xr:uid="{00000000-0005-0000-0000-0000F88D0000}"/>
    <cellStyle name="SAPBEXresDataEmph 2 5 2" xfId="30172" xr:uid="{00000000-0005-0000-0000-0000F98D0000}"/>
    <cellStyle name="SAPBEXresDataEmph 2 6" xfId="20710" xr:uid="{00000000-0005-0000-0000-0000FA8D0000}"/>
    <cellStyle name="SAPBEXresDataEmph 2 6 2" xfId="30388" xr:uid="{00000000-0005-0000-0000-0000FB8D0000}"/>
    <cellStyle name="SAPBEXresDataEmph 2 7" xfId="23489" xr:uid="{00000000-0005-0000-0000-0000FC8D0000}"/>
    <cellStyle name="SAPBEXresDataEmph 2 8" xfId="32958" xr:uid="{00000000-0005-0000-0000-0000FD8D0000}"/>
    <cellStyle name="SAPBEXresDataEmph 2 9" xfId="34031" xr:uid="{00000000-0005-0000-0000-0000FE8D0000}"/>
    <cellStyle name="SAPBEXresDataEmph 3" xfId="7632" xr:uid="{00000000-0005-0000-0000-0000FF8D0000}"/>
    <cellStyle name="SAPBEXresDataEmph 3 2" xfId="14137" xr:uid="{00000000-0005-0000-0000-0000008E0000}"/>
    <cellStyle name="SAPBEXresDataEmph 3 2 2" xfId="26867" xr:uid="{00000000-0005-0000-0000-0000018E0000}"/>
    <cellStyle name="SAPBEXresDataEmph 3 3" xfId="22358" xr:uid="{00000000-0005-0000-0000-0000028E0000}"/>
    <cellStyle name="SAPBEXresDataEmph 4" xfId="11453" xr:uid="{00000000-0005-0000-0000-0000038E0000}"/>
    <cellStyle name="SAPBEXresDataEmph 4 2" xfId="16754" xr:uid="{00000000-0005-0000-0000-0000048E0000}"/>
    <cellStyle name="SAPBEXresDataEmph 4 2 2" xfId="29289" xr:uid="{00000000-0005-0000-0000-0000058E0000}"/>
    <cellStyle name="SAPBEXresDataEmph 4 3" xfId="24208" xr:uid="{00000000-0005-0000-0000-0000068E0000}"/>
    <cellStyle name="SAPBEXresDataEmph 5" xfId="11947" xr:uid="{00000000-0005-0000-0000-0000078E0000}"/>
    <cellStyle name="SAPBEXresDataEmph 5 2" xfId="17115" xr:uid="{00000000-0005-0000-0000-0000088E0000}"/>
    <cellStyle name="SAPBEXresDataEmph 5 2 2" xfId="29646" xr:uid="{00000000-0005-0000-0000-0000098E0000}"/>
    <cellStyle name="SAPBEXresDataEmph 5 3" xfId="24696" xr:uid="{00000000-0005-0000-0000-00000A8E0000}"/>
    <cellStyle name="SAPBEXresDataEmph 6" xfId="7475" xr:uid="{00000000-0005-0000-0000-00000B8E0000}"/>
    <cellStyle name="SAPBEXresDataEmph 6 2" xfId="22202" xr:uid="{00000000-0005-0000-0000-00000C8E0000}"/>
    <cellStyle name="SAPBEXresDataEmph 7" xfId="18559" xr:uid="{00000000-0005-0000-0000-00000D8E0000}"/>
    <cellStyle name="SAPBEXresDataEmph 7 2" xfId="30099" xr:uid="{00000000-0005-0000-0000-00000E8E0000}"/>
    <cellStyle name="SAPBEXresDataEmph 8" xfId="20559" xr:uid="{00000000-0005-0000-0000-00000F8E0000}"/>
    <cellStyle name="SAPBEXresDataEmph 8 2" xfId="30239" xr:uid="{00000000-0005-0000-0000-0000108E0000}"/>
    <cellStyle name="SAPBEXresDataEmph 9" xfId="31927" xr:uid="{00000000-0005-0000-0000-0000118E0000}"/>
    <cellStyle name="SAPBEXresItem" xfId="5971" xr:uid="{00000000-0005-0000-0000-0000128E0000}"/>
    <cellStyle name="SAPBEXresItem 10" xfId="33815" xr:uid="{00000000-0005-0000-0000-0000138E0000}"/>
    <cellStyle name="SAPBEXresItem 11" xfId="31892" xr:uid="{00000000-0005-0000-0000-0000148E0000}"/>
    <cellStyle name="SAPBEXresItem 2" xfId="9500" xr:uid="{00000000-0005-0000-0000-0000158E0000}"/>
    <cellStyle name="SAPBEXresItem 2 10" xfId="30641" xr:uid="{00000000-0005-0000-0000-0000168E0000}"/>
    <cellStyle name="SAPBEXresItem 2 2" xfId="11753" xr:uid="{00000000-0005-0000-0000-0000178E0000}"/>
    <cellStyle name="SAPBEXresItem 2 2 2" xfId="16991" xr:uid="{00000000-0005-0000-0000-0000188E0000}"/>
    <cellStyle name="SAPBEXresItem 2 2 2 2" xfId="29524" xr:uid="{00000000-0005-0000-0000-0000198E0000}"/>
    <cellStyle name="SAPBEXresItem 2 2 3" xfId="24503" xr:uid="{00000000-0005-0000-0000-00001A8E0000}"/>
    <cellStyle name="SAPBEXresItem 2 3" xfId="11971" xr:uid="{00000000-0005-0000-0000-00001B8E0000}"/>
    <cellStyle name="SAPBEXresItem 2 3 2" xfId="17130" xr:uid="{00000000-0005-0000-0000-00001C8E0000}"/>
    <cellStyle name="SAPBEXresItem 2 3 2 2" xfId="29661" xr:uid="{00000000-0005-0000-0000-00001D8E0000}"/>
    <cellStyle name="SAPBEXresItem 2 3 3" xfId="24720" xr:uid="{00000000-0005-0000-0000-00001E8E0000}"/>
    <cellStyle name="SAPBEXresItem 2 4" xfId="11558" xr:uid="{00000000-0005-0000-0000-00001F8E0000}"/>
    <cellStyle name="SAPBEXresItem 2 4 2" xfId="24310" xr:uid="{00000000-0005-0000-0000-0000208E0000}"/>
    <cellStyle name="SAPBEXresItem 2 5" xfId="19845" xr:uid="{00000000-0005-0000-0000-0000218E0000}"/>
    <cellStyle name="SAPBEXresItem 2 5 2" xfId="30173" xr:uid="{00000000-0005-0000-0000-0000228E0000}"/>
    <cellStyle name="SAPBEXresItem 2 6" xfId="20711" xr:uid="{00000000-0005-0000-0000-0000238E0000}"/>
    <cellStyle name="SAPBEXresItem 2 6 2" xfId="30389" xr:uid="{00000000-0005-0000-0000-0000248E0000}"/>
    <cellStyle name="SAPBEXresItem 2 7" xfId="23490" xr:uid="{00000000-0005-0000-0000-0000258E0000}"/>
    <cellStyle name="SAPBEXresItem 2 8" xfId="32959" xr:uid="{00000000-0005-0000-0000-0000268E0000}"/>
    <cellStyle name="SAPBEXresItem 2 9" xfId="34032" xr:uid="{00000000-0005-0000-0000-0000278E0000}"/>
    <cellStyle name="SAPBEXresItem 3" xfId="7633" xr:uid="{00000000-0005-0000-0000-0000288E0000}"/>
    <cellStyle name="SAPBEXresItem 3 2" xfId="14138" xr:uid="{00000000-0005-0000-0000-0000298E0000}"/>
    <cellStyle name="SAPBEXresItem 3 2 2" xfId="26868" xr:uid="{00000000-0005-0000-0000-00002A8E0000}"/>
    <cellStyle name="SAPBEXresItem 3 3" xfId="22359" xr:uid="{00000000-0005-0000-0000-00002B8E0000}"/>
    <cellStyle name="SAPBEXresItem 4" xfId="11454" xr:uid="{00000000-0005-0000-0000-00002C8E0000}"/>
    <cellStyle name="SAPBEXresItem 4 2" xfId="16755" xr:uid="{00000000-0005-0000-0000-00002D8E0000}"/>
    <cellStyle name="SAPBEXresItem 4 2 2" xfId="29290" xr:uid="{00000000-0005-0000-0000-00002E8E0000}"/>
    <cellStyle name="SAPBEXresItem 4 3" xfId="24209" xr:uid="{00000000-0005-0000-0000-00002F8E0000}"/>
    <cellStyle name="SAPBEXresItem 5" xfId="11544" xr:uid="{00000000-0005-0000-0000-0000308E0000}"/>
    <cellStyle name="SAPBEXresItem 5 2" xfId="16819" xr:uid="{00000000-0005-0000-0000-0000318E0000}"/>
    <cellStyle name="SAPBEXresItem 5 2 2" xfId="29354" xr:uid="{00000000-0005-0000-0000-0000328E0000}"/>
    <cellStyle name="SAPBEXresItem 5 3" xfId="24299" xr:uid="{00000000-0005-0000-0000-0000338E0000}"/>
    <cellStyle name="SAPBEXresItem 6" xfId="11867" xr:uid="{00000000-0005-0000-0000-0000348E0000}"/>
    <cellStyle name="SAPBEXresItem 6 2" xfId="24616" xr:uid="{00000000-0005-0000-0000-0000358E0000}"/>
    <cellStyle name="SAPBEXresItem 7" xfId="18560" xr:uid="{00000000-0005-0000-0000-0000368E0000}"/>
    <cellStyle name="SAPBEXresItem 7 2" xfId="30100" xr:uid="{00000000-0005-0000-0000-0000378E0000}"/>
    <cellStyle name="SAPBEXresItem 8" xfId="20560" xr:uid="{00000000-0005-0000-0000-0000388E0000}"/>
    <cellStyle name="SAPBEXresItem 8 2" xfId="30240" xr:uid="{00000000-0005-0000-0000-0000398E0000}"/>
    <cellStyle name="SAPBEXresItem 9" xfId="31928" xr:uid="{00000000-0005-0000-0000-00003A8E0000}"/>
    <cellStyle name="SAPBEXresItemX" xfId="5972" xr:uid="{00000000-0005-0000-0000-00003B8E0000}"/>
    <cellStyle name="SAPBEXresItemX 10" xfId="33816" xr:uid="{00000000-0005-0000-0000-00003C8E0000}"/>
    <cellStyle name="SAPBEXresItemX 11" xfId="31893" xr:uid="{00000000-0005-0000-0000-00003D8E0000}"/>
    <cellStyle name="SAPBEXresItemX 2" xfId="9501" xr:uid="{00000000-0005-0000-0000-00003E8E0000}"/>
    <cellStyle name="SAPBEXresItemX 2 10" xfId="30883" xr:uid="{00000000-0005-0000-0000-00003F8E0000}"/>
    <cellStyle name="SAPBEXresItemX 2 2" xfId="11754" xr:uid="{00000000-0005-0000-0000-0000408E0000}"/>
    <cellStyle name="SAPBEXresItemX 2 2 2" xfId="16992" xr:uid="{00000000-0005-0000-0000-0000418E0000}"/>
    <cellStyle name="SAPBEXresItemX 2 2 2 2" xfId="29525" xr:uid="{00000000-0005-0000-0000-0000428E0000}"/>
    <cellStyle name="SAPBEXresItemX 2 2 3" xfId="24504" xr:uid="{00000000-0005-0000-0000-0000438E0000}"/>
    <cellStyle name="SAPBEXresItemX 2 3" xfId="6890" xr:uid="{00000000-0005-0000-0000-0000448E0000}"/>
    <cellStyle name="SAPBEXresItemX 2 3 2" xfId="13442" xr:uid="{00000000-0005-0000-0000-0000458E0000}"/>
    <cellStyle name="SAPBEXresItemX 2 3 2 2" xfId="26177" xr:uid="{00000000-0005-0000-0000-0000468E0000}"/>
    <cellStyle name="SAPBEXresItemX 2 3 3" xfId="21621" xr:uid="{00000000-0005-0000-0000-0000478E0000}"/>
    <cellStyle name="SAPBEXresItemX 2 4" xfId="11942" xr:uid="{00000000-0005-0000-0000-0000488E0000}"/>
    <cellStyle name="SAPBEXresItemX 2 4 2" xfId="24691" xr:uid="{00000000-0005-0000-0000-0000498E0000}"/>
    <cellStyle name="SAPBEXresItemX 2 5" xfId="19846" xr:uid="{00000000-0005-0000-0000-00004A8E0000}"/>
    <cellStyle name="SAPBEXresItemX 2 5 2" xfId="30174" xr:uid="{00000000-0005-0000-0000-00004B8E0000}"/>
    <cellStyle name="SAPBEXresItemX 2 6" xfId="20712" xr:uid="{00000000-0005-0000-0000-00004C8E0000}"/>
    <cellStyle name="SAPBEXresItemX 2 6 2" xfId="30390" xr:uid="{00000000-0005-0000-0000-00004D8E0000}"/>
    <cellStyle name="SAPBEXresItemX 2 7" xfId="23491" xr:uid="{00000000-0005-0000-0000-00004E8E0000}"/>
    <cellStyle name="SAPBEXresItemX 2 8" xfId="32960" xr:uid="{00000000-0005-0000-0000-00004F8E0000}"/>
    <cellStyle name="SAPBEXresItemX 2 9" xfId="34033" xr:uid="{00000000-0005-0000-0000-0000508E0000}"/>
    <cellStyle name="SAPBEXresItemX 3" xfId="7634" xr:uid="{00000000-0005-0000-0000-0000518E0000}"/>
    <cellStyle name="SAPBEXresItemX 3 2" xfId="14139" xr:uid="{00000000-0005-0000-0000-0000528E0000}"/>
    <cellStyle name="SAPBEXresItemX 3 2 2" xfId="26869" xr:uid="{00000000-0005-0000-0000-0000538E0000}"/>
    <cellStyle name="SAPBEXresItemX 3 3" xfId="22360" xr:uid="{00000000-0005-0000-0000-0000548E0000}"/>
    <cellStyle name="SAPBEXresItemX 4" xfId="11455" xr:uid="{00000000-0005-0000-0000-0000558E0000}"/>
    <cellStyle name="SAPBEXresItemX 4 2" xfId="16756" xr:uid="{00000000-0005-0000-0000-0000568E0000}"/>
    <cellStyle name="SAPBEXresItemX 4 2 2" xfId="29291" xr:uid="{00000000-0005-0000-0000-0000578E0000}"/>
    <cellStyle name="SAPBEXresItemX 4 3" xfId="24210" xr:uid="{00000000-0005-0000-0000-0000588E0000}"/>
    <cellStyle name="SAPBEXresItemX 5" xfId="6696" xr:uid="{00000000-0005-0000-0000-0000598E0000}"/>
    <cellStyle name="SAPBEXresItemX 5 2" xfId="13280" xr:uid="{00000000-0005-0000-0000-00005A8E0000}"/>
    <cellStyle name="SAPBEXresItemX 5 2 2" xfId="26022" xr:uid="{00000000-0005-0000-0000-00005B8E0000}"/>
    <cellStyle name="SAPBEXresItemX 5 3" xfId="21434" xr:uid="{00000000-0005-0000-0000-00005C8E0000}"/>
    <cellStyle name="SAPBEXresItemX 6" xfId="11990" xr:uid="{00000000-0005-0000-0000-00005D8E0000}"/>
    <cellStyle name="SAPBEXresItemX 6 2" xfId="24738" xr:uid="{00000000-0005-0000-0000-00005E8E0000}"/>
    <cellStyle name="SAPBEXresItemX 7" xfId="18561" xr:uid="{00000000-0005-0000-0000-00005F8E0000}"/>
    <cellStyle name="SAPBEXresItemX 7 2" xfId="30101" xr:uid="{00000000-0005-0000-0000-0000608E0000}"/>
    <cellStyle name="SAPBEXresItemX 8" xfId="20561" xr:uid="{00000000-0005-0000-0000-0000618E0000}"/>
    <cellStyle name="SAPBEXresItemX 8 2" xfId="30241" xr:uid="{00000000-0005-0000-0000-0000628E0000}"/>
    <cellStyle name="SAPBEXresItemX 9" xfId="31929" xr:uid="{00000000-0005-0000-0000-0000638E0000}"/>
    <cellStyle name="SAPBEXstdData" xfId="5973" xr:uid="{00000000-0005-0000-0000-0000648E0000}"/>
    <cellStyle name="SAPBEXstdData 10" xfId="33817" xr:uid="{00000000-0005-0000-0000-0000658E0000}"/>
    <cellStyle name="SAPBEXstdData 11" xfId="31894" xr:uid="{00000000-0005-0000-0000-0000668E0000}"/>
    <cellStyle name="SAPBEXstdData 2" xfId="9502" xr:uid="{00000000-0005-0000-0000-0000678E0000}"/>
    <cellStyle name="SAPBEXstdData 2 10" xfId="31522" xr:uid="{00000000-0005-0000-0000-0000688E0000}"/>
    <cellStyle name="SAPBEXstdData 2 2" xfId="11755" xr:uid="{00000000-0005-0000-0000-0000698E0000}"/>
    <cellStyle name="SAPBEXstdData 2 2 2" xfId="16993" xr:uid="{00000000-0005-0000-0000-00006A8E0000}"/>
    <cellStyle name="SAPBEXstdData 2 2 2 2" xfId="29526" xr:uid="{00000000-0005-0000-0000-00006B8E0000}"/>
    <cellStyle name="SAPBEXstdData 2 2 3" xfId="24505" xr:uid="{00000000-0005-0000-0000-00006C8E0000}"/>
    <cellStyle name="SAPBEXstdData 2 3" xfId="6877" xr:uid="{00000000-0005-0000-0000-00006D8E0000}"/>
    <cellStyle name="SAPBEXstdData 2 3 2" xfId="13429" xr:uid="{00000000-0005-0000-0000-00006E8E0000}"/>
    <cellStyle name="SAPBEXstdData 2 3 2 2" xfId="26164" xr:uid="{00000000-0005-0000-0000-00006F8E0000}"/>
    <cellStyle name="SAPBEXstdData 2 3 3" xfId="21608" xr:uid="{00000000-0005-0000-0000-0000708E0000}"/>
    <cellStyle name="SAPBEXstdData 2 4" xfId="11864" xr:uid="{00000000-0005-0000-0000-0000718E0000}"/>
    <cellStyle name="SAPBEXstdData 2 4 2" xfId="24613" xr:uid="{00000000-0005-0000-0000-0000728E0000}"/>
    <cellStyle name="SAPBEXstdData 2 5" xfId="19847" xr:uid="{00000000-0005-0000-0000-0000738E0000}"/>
    <cellStyle name="SAPBEXstdData 2 5 2" xfId="30175" xr:uid="{00000000-0005-0000-0000-0000748E0000}"/>
    <cellStyle name="SAPBEXstdData 2 6" xfId="20713" xr:uid="{00000000-0005-0000-0000-0000758E0000}"/>
    <cellStyle name="SAPBEXstdData 2 6 2" xfId="30391" xr:uid="{00000000-0005-0000-0000-0000768E0000}"/>
    <cellStyle name="SAPBEXstdData 2 7" xfId="23492" xr:uid="{00000000-0005-0000-0000-0000778E0000}"/>
    <cellStyle name="SAPBEXstdData 2 8" xfId="32961" xr:uid="{00000000-0005-0000-0000-0000788E0000}"/>
    <cellStyle name="SAPBEXstdData 2 9" xfId="34034" xr:uid="{00000000-0005-0000-0000-0000798E0000}"/>
    <cellStyle name="SAPBEXstdData 3" xfId="7635" xr:uid="{00000000-0005-0000-0000-00007A8E0000}"/>
    <cellStyle name="SAPBEXstdData 3 2" xfId="14140" xr:uid="{00000000-0005-0000-0000-00007B8E0000}"/>
    <cellStyle name="SAPBEXstdData 3 2 2" xfId="26870" xr:uid="{00000000-0005-0000-0000-00007C8E0000}"/>
    <cellStyle name="SAPBEXstdData 3 3" xfId="22361" xr:uid="{00000000-0005-0000-0000-00007D8E0000}"/>
    <cellStyle name="SAPBEXstdData 4" xfId="11456" xr:uid="{00000000-0005-0000-0000-00007E8E0000}"/>
    <cellStyle name="SAPBEXstdData 4 2" xfId="16757" xr:uid="{00000000-0005-0000-0000-00007F8E0000}"/>
    <cellStyle name="SAPBEXstdData 4 2 2" xfId="29292" xr:uid="{00000000-0005-0000-0000-0000808E0000}"/>
    <cellStyle name="SAPBEXstdData 4 3" xfId="24211" xr:uid="{00000000-0005-0000-0000-0000818E0000}"/>
    <cellStyle name="SAPBEXstdData 5" xfId="7148" xr:uid="{00000000-0005-0000-0000-0000828E0000}"/>
    <cellStyle name="SAPBEXstdData 5 2" xfId="13683" xr:uid="{00000000-0005-0000-0000-0000838E0000}"/>
    <cellStyle name="SAPBEXstdData 5 2 2" xfId="26414" xr:uid="{00000000-0005-0000-0000-0000848E0000}"/>
    <cellStyle name="SAPBEXstdData 5 3" xfId="21876" xr:uid="{00000000-0005-0000-0000-0000858E0000}"/>
    <cellStyle name="SAPBEXstdData 6" xfId="7686" xr:uid="{00000000-0005-0000-0000-0000868E0000}"/>
    <cellStyle name="SAPBEXstdData 6 2" xfId="22409" xr:uid="{00000000-0005-0000-0000-0000878E0000}"/>
    <cellStyle name="SAPBEXstdData 7" xfId="18562" xr:uid="{00000000-0005-0000-0000-0000888E0000}"/>
    <cellStyle name="SAPBEXstdData 7 2" xfId="30102" xr:uid="{00000000-0005-0000-0000-0000898E0000}"/>
    <cellStyle name="SAPBEXstdData 8" xfId="20562" xr:uid="{00000000-0005-0000-0000-00008A8E0000}"/>
    <cellStyle name="SAPBEXstdData 8 2" xfId="30242" xr:uid="{00000000-0005-0000-0000-00008B8E0000}"/>
    <cellStyle name="SAPBEXstdData 9" xfId="31930" xr:uid="{00000000-0005-0000-0000-00008C8E0000}"/>
    <cellStyle name="SAPBEXstdDataEmph" xfId="5974" xr:uid="{00000000-0005-0000-0000-00008D8E0000}"/>
    <cellStyle name="SAPBEXstdDataEmph 10" xfId="33818" xr:uid="{00000000-0005-0000-0000-00008E8E0000}"/>
    <cellStyle name="SAPBEXstdDataEmph 11" xfId="31895" xr:uid="{00000000-0005-0000-0000-00008F8E0000}"/>
    <cellStyle name="SAPBEXstdDataEmph 2" xfId="9503" xr:uid="{00000000-0005-0000-0000-0000908E0000}"/>
    <cellStyle name="SAPBEXstdDataEmph 2 10" xfId="31523" xr:uid="{00000000-0005-0000-0000-0000918E0000}"/>
    <cellStyle name="SAPBEXstdDataEmph 2 2" xfId="11756" xr:uid="{00000000-0005-0000-0000-0000928E0000}"/>
    <cellStyle name="SAPBEXstdDataEmph 2 2 2" xfId="16994" xr:uid="{00000000-0005-0000-0000-0000938E0000}"/>
    <cellStyle name="SAPBEXstdDataEmph 2 2 2 2" xfId="29527" xr:uid="{00000000-0005-0000-0000-0000948E0000}"/>
    <cellStyle name="SAPBEXstdDataEmph 2 2 3" xfId="24506" xr:uid="{00000000-0005-0000-0000-0000958E0000}"/>
    <cellStyle name="SAPBEXstdDataEmph 2 3" xfId="6878" xr:uid="{00000000-0005-0000-0000-0000968E0000}"/>
    <cellStyle name="SAPBEXstdDataEmph 2 3 2" xfId="13430" xr:uid="{00000000-0005-0000-0000-0000978E0000}"/>
    <cellStyle name="SAPBEXstdDataEmph 2 3 2 2" xfId="26165" xr:uid="{00000000-0005-0000-0000-0000988E0000}"/>
    <cellStyle name="SAPBEXstdDataEmph 2 3 3" xfId="21609" xr:uid="{00000000-0005-0000-0000-0000998E0000}"/>
    <cellStyle name="SAPBEXstdDataEmph 2 4" xfId="11707" xr:uid="{00000000-0005-0000-0000-00009A8E0000}"/>
    <cellStyle name="SAPBEXstdDataEmph 2 4 2" xfId="24456" xr:uid="{00000000-0005-0000-0000-00009B8E0000}"/>
    <cellStyle name="SAPBEXstdDataEmph 2 5" xfId="19848" xr:uid="{00000000-0005-0000-0000-00009C8E0000}"/>
    <cellStyle name="SAPBEXstdDataEmph 2 5 2" xfId="30176" xr:uid="{00000000-0005-0000-0000-00009D8E0000}"/>
    <cellStyle name="SAPBEXstdDataEmph 2 6" xfId="20714" xr:uid="{00000000-0005-0000-0000-00009E8E0000}"/>
    <cellStyle name="SAPBEXstdDataEmph 2 6 2" xfId="30392" xr:uid="{00000000-0005-0000-0000-00009F8E0000}"/>
    <cellStyle name="SAPBEXstdDataEmph 2 7" xfId="23493" xr:uid="{00000000-0005-0000-0000-0000A08E0000}"/>
    <cellStyle name="SAPBEXstdDataEmph 2 8" xfId="32962" xr:uid="{00000000-0005-0000-0000-0000A18E0000}"/>
    <cellStyle name="SAPBEXstdDataEmph 2 9" xfId="34035" xr:uid="{00000000-0005-0000-0000-0000A28E0000}"/>
    <cellStyle name="SAPBEXstdDataEmph 3" xfId="7636" xr:uid="{00000000-0005-0000-0000-0000A38E0000}"/>
    <cellStyle name="SAPBEXstdDataEmph 3 2" xfId="14141" xr:uid="{00000000-0005-0000-0000-0000A48E0000}"/>
    <cellStyle name="SAPBEXstdDataEmph 3 2 2" xfId="26871" xr:uid="{00000000-0005-0000-0000-0000A58E0000}"/>
    <cellStyle name="SAPBEXstdDataEmph 3 3" xfId="22362" xr:uid="{00000000-0005-0000-0000-0000A68E0000}"/>
    <cellStyle name="SAPBEXstdDataEmph 4" xfId="11457" xr:uid="{00000000-0005-0000-0000-0000A78E0000}"/>
    <cellStyle name="SAPBEXstdDataEmph 4 2" xfId="16758" xr:uid="{00000000-0005-0000-0000-0000A88E0000}"/>
    <cellStyle name="SAPBEXstdDataEmph 4 2 2" xfId="29293" xr:uid="{00000000-0005-0000-0000-0000A98E0000}"/>
    <cellStyle name="SAPBEXstdDataEmph 4 3" xfId="24212" xr:uid="{00000000-0005-0000-0000-0000AA8E0000}"/>
    <cellStyle name="SAPBEXstdDataEmph 5" xfId="11686" xr:uid="{00000000-0005-0000-0000-0000AB8E0000}"/>
    <cellStyle name="SAPBEXstdDataEmph 5 2" xfId="16940" xr:uid="{00000000-0005-0000-0000-0000AC8E0000}"/>
    <cellStyle name="SAPBEXstdDataEmph 5 2 2" xfId="29473" xr:uid="{00000000-0005-0000-0000-0000AD8E0000}"/>
    <cellStyle name="SAPBEXstdDataEmph 5 3" xfId="24437" xr:uid="{00000000-0005-0000-0000-0000AE8E0000}"/>
    <cellStyle name="SAPBEXstdDataEmph 6" xfId="11783" xr:uid="{00000000-0005-0000-0000-0000AF8E0000}"/>
    <cellStyle name="SAPBEXstdDataEmph 6 2" xfId="24533" xr:uid="{00000000-0005-0000-0000-0000B08E0000}"/>
    <cellStyle name="SAPBEXstdDataEmph 7" xfId="18563" xr:uid="{00000000-0005-0000-0000-0000B18E0000}"/>
    <cellStyle name="SAPBEXstdDataEmph 7 2" xfId="30103" xr:uid="{00000000-0005-0000-0000-0000B28E0000}"/>
    <cellStyle name="SAPBEXstdDataEmph 8" xfId="20563" xr:uid="{00000000-0005-0000-0000-0000B38E0000}"/>
    <cellStyle name="SAPBEXstdDataEmph 8 2" xfId="30243" xr:uid="{00000000-0005-0000-0000-0000B48E0000}"/>
    <cellStyle name="SAPBEXstdDataEmph 9" xfId="31931" xr:uid="{00000000-0005-0000-0000-0000B58E0000}"/>
    <cellStyle name="SAPBEXstdItem" xfId="5975" xr:uid="{00000000-0005-0000-0000-0000B68E0000}"/>
    <cellStyle name="SAPBEXstdItem 10" xfId="33819" xr:uid="{00000000-0005-0000-0000-0000B78E0000}"/>
    <cellStyle name="SAPBEXstdItem 11" xfId="31896" xr:uid="{00000000-0005-0000-0000-0000B88E0000}"/>
    <cellStyle name="SAPBEXstdItem 2" xfId="9504" xr:uid="{00000000-0005-0000-0000-0000B98E0000}"/>
    <cellStyle name="SAPBEXstdItem 2 10" xfId="31524" xr:uid="{00000000-0005-0000-0000-0000BA8E0000}"/>
    <cellStyle name="SAPBEXstdItem 2 2" xfId="11757" xr:uid="{00000000-0005-0000-0000-0000BB8E0000}"/>
    <cellStyle name="SAPBEXstdItem 2 2 2" xfId="16995" xr:uid="{00000000-0005-0000-0000-0000BC8E0000}"/>
    <cellStyle name="SAPBEXstdItem 2 2 2 2" xfId="29528" xr:uid="{00000000-0005-0000-0000-0000BD8E0000}"/>
    <cellStyle name="SAPBEXstdItem 2 2 3" xfId="24507" xr:uid="{00000000-0005-0000-0000-0000BE8E0000}"/>
    <cellStyle name="SAPBEXstdItem 2 3" xfId="6879" xr:uid="{00000000-0005-0000-0000-0000BF8E0000}"/>
    <cellStyle name="SAPBEXstdItem 2 3 2" xfId="13431" xr:uid="{00000000-0005-0000-0000-0000C08E0000}"/>
    <cellStyle name="SAPBEXstdItem 2 3 2 2" xfId="26166" xr:uid="{00000000-0005-0000-0000-0000C18E0000}"/>
    <cellStyle name="SAPBEXstdItem 2 3 3" xfId="21610" xr:uid="{00000000-0005-0000-0000-0000C28E0000}"/>
    <cellStyle name="SAPBEXstdItem 2 4" xfId="11938" xr:uid="{00000000-0005-0000-0000-0000C38E0000}"/>
    <cellStyle name="SAPBEXstdItem 2 4 2" xfId="24687" xr:uid="{00000000-0005-0000-0000-0000C48E0000}"/>
    <cellStyle name="SAPBEXstdItem 2 5" xfId="19849" xr:uid="{00000000-0005-0000-0000-0000C58E0000}"/>
    <cellStyle name="SAPBEXstdItem 2 5 2" xfId="30177" xr:uid="{00000000-0005-0000-0000-0000C68E0000}"/>
    <cellStyle name="SAPBEXstdItem 2 6" xfId="20715" xr:uid="{00000000-0005-0000-0000-0000C78E0000}"/>
    <cellStyle name="SAPBEXstdItem 2 6 2" xfId="30393" xr:uid="{00000000-0005-0000-0000-0000C88E0000}"/>
    <cellStyle name="SAPBEXstdItem 2 7" xfId="23494" xr:uid="{00000000-0005-0000-0000-0000C98E0000}"/>
    <cellStyle name="SAPBEXstdItem 2 8" xfId="32963" xr:uid="{00000000-0005-0000-0000-0000CA8E0000}"/>
    <cellStyle name="SAPBEXstdItem 2 9" xfId="34036" xr:uid="{00000000-0005-0000-0000-0000CB8E0000}"/>
    <cellStyle name="SAPBEXstdItem 3" xfId="7637" xr:uid="{00000000-0005-0000-0000-0000CC8E0000}"/>
    <cellStyle name="SAPBEXstdItem 3 2" xfId="14142" xr:uid="{00000000-0005-0000-0000-0000CD8E0000}"/>
    <cellStyle name="SAPBEXstdItem 3 2 2" xfId="26872" xr:uid="{00000000-0005-0000-0000-0000CE8E0000}"/>
    <cellStyle name="SAPBEXstdItem 3 3" xfId="22363" xr:uid="{00000000-0005-0000-0000-0000CF8E0000}"/>
    <cellStyle name="SAPBEXstdItem 4" xfId="11458" xr:uid="{00000000-0005-0000-0000-0000D08E0000}"/>
    <cellStyle name="SAPBEXstdItem 4 2" xfId="16759" xr:uid="{00000000-0005-0000-0000-0000D18E0000}"/>
    <cellStyle name="SAPBEXstdItem 4 2 2" xfId="29294" xr:uid="{00000000-0005-0000-0000-0000D28E0000}"/>
    <cellStyle name="SAPBEXstdItem 4 3" xfId="24213" xr:uid="{00000000-0005-0000-0000-0000D38E0000}"/>
    <cellStyle name="SAPBEXstdItem 5" xfId="11543" xr:uid="{00000000-0005-0000-0000-0000D48E0000}"/>
    <cellStyle name="SAPBEXstdItem 5 2" xfId="16818" xr:uid="{00000000-0005-0000-0000-0000D58E0000}"/>
    <cellStyle name="SAPBEXstdItem 5 2 2" xfId="29353" xr:uid="{00000000-0005-0000-0000-0000D68E0000}"/>
    <cellStyle name="SAPBEXstdItem 5 3" xfId="24298" xr:uid="{00000000-0005-0000-0000-0000D78E0000}"/>
    <cellStyle name="SAPBEXstdItem 6" xfId="11807" xr:uid="{00000000-0005-0000-0000-0000D88E0000}"/>
    <cellStyle name="SAPBEXstdItem 6 2" xfId="24557" xr:uid="{00000000-0005-0000-0000-0000D98E0000}"/>
    <cellStyle name="SAPBEXstdItem 7" xfId="18564" xr:uid="{00000000-0005-0000-0000-0000DA8E0000}"/>
    <cellStyle name="SAPBEXstdItem 7 2" xfId="30104" xr:uid="{00000000-0005-0000-0000-0000DB8E0000}"/>
    <cellStyle name="SAPBEXstdItem 8" xfId="20564" xr:uid="{00000000-0005-0000-0000-0000DC8E0000}"/>
    <cellStyle name="SAPBEXstdItem 8 2" xfId="30244" xr:uid="{00000000-0005-0000-0000-0000DD8E0000}"/>
    <cellStyle name="SAPBEXstdItem 9" xfId="31932" xr:uid="{00000000-0005-0000-0000-0000DE8E0000}"/>
    <cellStyle name="SAPBEXstdItemX" xfId="5976" xr:uid="{00000000-0005-0000-0000-0000DF8E0000}"/>
    <cellStyle name="SAPBEXstdItemX 10" xfId="33820" xr:uid="{00000000-0005-0000-0000-0000E08E0000}"/>
    <cellStyle name="SAPBEXstdItemX 11" xfId="31897" xr:uid="{00000000-0005-0000-0000-0000E18E0000}"/>
    <cellStyle name="SAPBEXstdItemX 2" xfId="9505" xr:uid="{00000000-0005-0000-0000-0000E28E0000}"/>
    <cellStyle name="SAPBEXstdItemX 2 10" xfId="31525" xr:uid="{00000000-0005-0000-0000-0000E38E0000}"/>
    <cellStyle name="SAPBEXstdItemX 2 2" xfId="11758" xr:uid="{00000000-0005-0000-0000-0000E48E0000}"/>
    <cellStyle name="SAPBEXstdItemX 2 2 2" xfId="16996" xr:uid="{00000000-0005-0000-0000-0000E58E0000}"/>
    <cellStyle name="SAPBEXstdItemX 2 2 2 2" xfId="29529" xr:uid="{00000000-0005-0000-0000-0000E68E0000}"/>
    <cellStyle name="SAPBEXstdItemX 2 2 3" xfId="24508" xr:uid="{00000000-0005-0000-0000-0000E78E0000}"/>
    <cellStyle name="SAPBEXstdItemX 2 3" xfId="6880" xr:uid="{00000000-0005-0000-0000-0000E88E0000}"/>
    <cellStyle name="SAPBEXstdItemX 2 3 2" xfId="13432" xr:uid="{00000000-0005-0000-0000-0000E98E0000}"/>
    <cellStyle name="SAPBEXstdItemX 2 3 2 2" xfId="26167" xr:uid="{00000000-0005-0000-0000-0000EA8E0000}"/>
    <cellStyle name="SAPBEXstdItemX 2 3 3" xfId="21611" xr:uid="{00000000-0005-0000-0000-0000EB8E0000}"/>
    <cellStyle name="SAPBEXstdItemX 2 4" xfId="11894" xr:uid="{00000000-0005-0000-0000-0000EC8E0000}"/>
    <cellStyle name="SAPBEXstdItemX 2 4 2" xfId="24643" xr:uid="{00000000-0005-0000-0000-0000ED8E0000}"/>
    <cellStyle name="SAPBEXstdItemX 2 5" xfId="19850" xr:uid="{00000000-0005-0000-0000-0000EE8E0000}"/>
    <cellStyle name="SAPBEXstdItemX 2 5 2" xfId="30178" xr:uid="{00000000-0005-0000-0000-0000EF8E0000}"/>
    <cellStyle name="SAPBEXstdItemX 2 6" xfId="20716" xr:uid="{00000000-0005-0000-0000-0000F08E0000}"/>
    <cellStyle name="SAPBEXstdItemX 2 6 2" xfId="30394" xr:uid="{00000000-0005-0000-0000-0000F18E0000}"/>
    <cellStyle name="SAPBEXstdItemX 2 7" xfId="23495" xr:uid="{00000000-0005-0000-0000-0000F28E0000}"/>
    <cellStyle name="SAPBEXstdItemX 2 8" xfId="32964" xr:uid="{00000000-0005-0000-0000-0000F38E0000}"/>
    <cellStyle name="SAPBEXstdItemX 2 9" xfId="34037" xr:uid="{00000000-0005-0000-0000-0000F48E0000}"/>
    <cellStyle name="SAPBEXstdItemX 3" xfId="7638" xr:uid="{00000000-0005-0000-0000-0000F58E0000}"/>
    <cellStyle name="SAPBEXstdItemX 3 2" xfId="14143" xr:uid="{00000000-0005-0000-0000-0000F68E0000}"/>
    <cellStyle name="SAPBEXstdItemX 3 2 2" xfId="26873" xr:uid="{00000000-0005-0000-0000-0000F78E0000}"/>
    <cellStyle name="SAPBEXstdItemX 3 3" xfId="22364" xr:uid="{00000000-0005-0000-0000-0000F88E0000}"/>
    <cellStyle name="SAPBEXstdItemX 4" xfId="11459" xr:uid="{00000000-0005-0000-0000-0000F98E0000}"/>
    <cellStyle name="SAPBEXstdItemX 4 2" xfId="16760" xr:uid="{00000000-0005-0000-0000-0000FA8E0000}"/>
    <cellStyle name="SAPBEXstdItemX 4 2 2" xfId="29295" xr:uid="{00000000-0005-0000-0000-0000FB8E0000}"/>
    <cellStyle name="SAPBEXstdItemX 4 3" xfId="24214" xr:uid="{00000000-0005-0000-0000-0000FC8E0000}"/>
    <cellStyle name="SAPBEXstdItemX 5" xfId="6697" xr:uid="{00000000-0005-0000-0000-0000FD8E0000}"/>
    <cellStyle name="SAPBEXstdItemX 5 2" xfId="13281" xr:uid="{00000000-0005-0000-0000-0000FE8E0000}"/>
    <cellStyle name="SAPBEXstdItemX 5 2 2" xfId="26023" xr:uid="{00000000-0005-0000-0000-0000FF8E0000}"/>
    <cellStyle name="SAPBEXstdItemX 5 3" xfId="21435" xr:uid="{00000000-0005-0000-0000-0000008F0000}"/>
    <cellStyle name="SAPBEXstdItemX 6" xfId="11977" xr:uid="{00000000-0005-0000-0000-0000018F0000}"/>
    <cellStyle name="SAPBEXstdItemX 6 2" xfId="24726" xr:uid="{00000000-0005-0000-0000-0000028F0000}"/>
    <cellStyle name="SAPBEXstdItemX 7" xfId="18565" xr:uid="{00000000-0005-0000-0000-0000038F0000}"/>
    <cellStyle name="SAPBEXstdItemX 7 2" xfId="30105" xr:uid="{00000000-0005-0000-0000-0000048F0000}"/>
    <cellStyle name="SAPBEXstdItemX 8" xfId="20565" xr:uid="{00000000-0005-0000-0000-0000058F0000}"/>
    <cellStyle name="SAPBEXstdItemX 8 2" xfId="30245" xr:uid="{00000000-0005-0000-0000-0000068F0000}"/>
    <cellStyle name="SAPBEXstdItemX 9" xfId="31933" xr:uid="{00000000-0005-0000-0000-0000078F0000}"/>
    <cellStyle name="SAPBEXtitle" xfId="5977" xr:uid="{00000000-0005-0000-0000-0000088F0000}"/>
    <cellStyle name="SAPBEXtitle 10" xfId="33821" xr:uid="{00000000-0005-0000-0000-0000098F0000}"/>
    <cellStyle name="SAPBEXtitle 11" xfId="30705" xr:uid="{00000000-0005-0000-0000-00000A8F0000}"/>
    <cellStyle name="SAPBEXtitle 2" xfId="9506" xr:uid="{00000000-0005-0000-0000-00000B8F0000}"/>
    <cellStyle name="SAPBEXtitle 2 10" xfId="31526" xr:uid="{00000000-0005-0000-0000-00000C8F0000}"/>
    <cellStyle name="SAPBEXtitle 2 2" xfId="11759" xr:uid="{00000000-0005-0000-0000-00000D8F0000}"/>
    <cellStyle name="SAPBEXtitle 2 2 2" xfId="16997" xr:uid="{00000000-0005-0000-0000-00000E8F0000}"/>
    <cellStyle name="SAPBEXtitle 2 2 2 2" xfId="29530" xr:uid="{00000000-0005-0000-0000-00000F8F0000}"/>
    <cellStyle name="SAPBEXtitle 2 2 3" xfId="24509" xr:uid="{00000000-0005-0000-0000-0000108F0000}"/>
    <cellStyle name="SAPBEXtitle 2 3" xfId="6881" xr:uid="{00000000-0005-0000-0000-0000118F0000}"/>
    <cellStyle name="SAPBEXtitle 2 3 2" xfId="13433" xr:uid="{00000000-0005-0000-0000-0000128F0000}"/>
    <cellStyle name="SAPBEXtitle 2 3 2 2" xfId="26168" xr:uid="{00000000-0005-0000-0000-0000138F0000}"/>
    <cellStyle name="SAPBEXtitle 2 3 3" xfId="21612" xr:uid="{00000000-0005-0000-0000-0000148F0000}"/>
    <cellStyle name="SAPBEXtitle 2 4" xfId="11995" xr:uid="{00000000-0005-0000-0000-0000158F0000}"/>
    <cellStyle name="SAPBEXtitle 2 4 2" xfId="24743" xr:uid="{00000000-0005-0000-0000-0000168F0000}"/>
    <cellStyle name="SAPBEXtitle 2 5" xfId="19851" xr:uid="{00000000-0005-0000-0000-0000178F0000}"/>
    <cellStyle name="SAPBEXtitle 2 5 2" xfId="30179" xr:uid="{00000000-0005-0000-0000-0000188F0000}"/>
    <cellStyle name="SAPBEXtitle 2 6" xfId="20717" xr:uid="{00000000-0005-0000-0000-0000198F0000}"/>
    <cellStyle name="SAPBEXtitle 2 6 2" xfId="30395" xr:uid="{00000000-0005-0000-0000-00001A8F0000}"/>
    <cellStyle name="SAPBEXtitle 2 7" xfId="23496" xr:uid="{00000000-0005-0000-0000-00001B8F0000}"/>
    <cellStyle name="SAPBEXtitle 2 8" xfId="32965" xr:uid="{00000000-0005-0000-0000-00001C8F0000}"/>
    <cellStyle name="SAPBEXtitle 2 9" xfId="34038" xr:uid="{00000000-0005-0000-0000-00001D8F0000}"/>
    <cellStyle name="SAPBEXtitle 3" xfId="7639" xr:uid="{00000000-0005-0000-0000-00001E8F0000}"/>
    <cellStyle name="SAPBEXtitle 3 2" xfId="14144" xr:uid="{00000000-0005-0000-0000-00001F8F0000}"/>
    <cellStyle name="SAPBEXtitle 3 2 2" xfId="26874" xr:uid="{00000000-0005-0000-0000-0000208F0000}"/>
    <cellStyle name="SAPBEXtitle 3 3" xfId="22365" xr:uid="{00000000-0005-0000-0000-0000218F0000}"/>
    <cellStyle name="SAPBEXtitle 4" xfId="11460" xr:uid="{00000000-0005-0000-0000-0000228F0000}"/>
    <cellStyle name="SAPBEXtitle 4 2" xfId="16761" xr:uid="{00000000-0005-0000-0000-0000238F0000}"/>
    <cellStyle name="SAPBEXtitle 4 2 2" xfId="29296" xr:uid="{00000000-0005-0000-0000-0000248F0000}"/>
    <cellStyle name="SAPBEXtitle 4 3" xfId="24215" xr:uid="{00000000-0005-0000-0000-0000258F0000}"/>
    <cellStyle name="SAPBEXtitle 5" xfId="11685" xr:uid="{00000000-0005-0000-0000-0000268F0000}"/>
    <cellStyle name="SAPBEXtitle 5 2" xfId="16939" xr:uid="{00000000-0005-0000-0000-0000278F0000}"/>
    <cellStyle name="SAPBEXtitle 5 2 2" xfId="29472" xr:uid="{00000000-0005-0000-0000-0000288F0000}"/>
    <cellStyle name="SAPBEXtitle 5 3" xfId="24436" xr:uid="{00000000-0005-0000-0000-0000298F0000}"/>
    <cellStyle name="SAPBEXtitle 6" xfId="6495" xr:uid="{00000000-0005-0000-0000-00002A8F0000}"/>
    <cellStyle name="SAPBEXtitle 6 2" xfId="21239" xr:uid="{00000000-0005-0000-0000-00002B8F0000}"/>
    <cellStyle name="SAPBEXtitle 7" xfId="18566" xr:uid="{00000000-0005-0000-0000-00002C8F0000}"/>
    <cellStyle name="SAPBEXtitle 7 2" xfId="30106" xr:uid="{00000000-0005-0000-0000-00002D8F0000}"/>
    <cellStyle name="SAPBEXtitle 8" xfId="20566" xr:uid="{00000000-0005-0000-0000-00002E8F0000}"/>
    <cellStyle name="SAPBEXtitle 8 2" xfId="30246" xr:uid="{00000000-0005-0000-0000-00002F8F0000}"/>
    <cellStyle name="SAPBEXtitle 9" xfId="31934" xr:uid="{00000000-0005-0000-0000-0000308F0000}"/>
    <cellStyle name="SAPBEXundefined" xfId="5978" xr:uid="{00000000-0005-0000-0000-0000318F0000}"/>
    <cellStyle name="SAPBEXundefined 10" xfId="33822" xr:uid="{00000000-0005-0000-0000-0000328F0000}"/>
    <cellStyle name="SAPBEXundefined 11" xfId="31951" xr:uid="{00000000-0005-0000-0000-0000338F0000}"/>
    <cellStyle name="SAPBEXundefined 2" xfId="9507" xr:uid="{00000000-0005-0000-0000-0000348F0000}"/>
    <cellStyle name="SAPBEXundefined 2 10" xfId="31527" xr:uid="{00000000-0005-0000-0000-0000358F0000}"/>
    <cellStyle name="SAPBEXundefined 2 2" xfId="11760" xr:uid="{00000000-0005-0000-0000-0000368F0000}"/>
    <cellStyle name="SAPBEXundefined 2 2 2" xfId="16998" xr:uid="{00000000-0005-0000-0000-0000378F0000}"/>
    <cellStyle name="SAPBEXundefined 2 2 2 2" xfId="29531" xr:uid="{00000000-0005-0000-0000-0000388F0000}"/>
    <cellStyle name="SAPBEXundefined 2 2 3" xfId="24510" xr:uid="{00000000-0005-0000-0000-0000398F0000}"/>
    <cellStyle name="SAPBEXundefined 2 3" xfId="6882" xr:uid="{00000000-0005-0000-0000-00003A8F0000}"/>
    <cellStyle name="SAPBEXundefined 2 3 2" xfId="13434" xr:uid="{00000000-0005-0000-0000-00003B8F0000}"/>
    <cellStyle name="SAPBEXundefined 2 3 2 2" xfId="26169" xr:uid="{00000000-0005-0000-0000-00003C8F0000}"/>
    <cellStyle name="SAPBEXundefined 2 3 3" xfId="21613" xr:uid="{00000000-0005-0000-0000-00003D8F0000}"/>
    <cellStyle name="SAPBEXundefined 2 4" xfId="11469" xr:uid="{00000000-0005-0000-0000-00003E8F0000}"/>
    <cellStyle name="SAPBEXundefined 2 4 2" xfId="24224" xr:uid="{00000000-0005-0000-0000-00003F8F0000}"/>
    <cellStyle name="SAPBEXundefined 2 5" xfId="19852" xr:uid="{00000000-0005-0000-0000-0000408F0000}"/>
    <cellStyle name="SAPBEXundefined 2 5 2" xfId="30180" xr:uid="{00000000-0005-0000-0000-0000418F0000}"/>
    <cellStyle name="SAPBEXundefined 2 6" xfId="20718" xr:uid="{00000000-0005-0000-0000-0000428F0000}"/>
    <cellStyle name="SAPBEXundefined 2 6 2" xfId="30396" xr:uid="{00000000-0005-0000-0000-0000438F0000}"/>
    <cellStyle name="SAPBEXundefined 2 7" xfId="23497" xr:uid="{00000000-0005-0000-0000-0000448F0000}"/>
    <cellStyle name="SAPBEXundefined 2 8" xfId="32966" xr:uid="{00000000-0005-0000-0000-0000458F0000}"/>
    <cellStyle name="SAPBEXundefined 2 9" xfId="34039" xr:uid="{00000000-0005-0000-0000-0000468F0000}"/>
    <cellStyle name="SAPBEXundefined 3" xfId="7640" xr:uid="{00000000-0005-0000-0000-0000478F0000}"/>
    <cellStyle name="SAPBEXundefined 3 2" xfId="14145" xr:uid="{00000000-0005-0000-0000-0000488F0000}"/>
    <cellStyle name="SAPBEXundefined 3 2 2" xfId="26875" xr:uid="{00000000-0005-0000-0000-0000498F0000}"/>
    <cellStyle name="SAPBEXundefined 3 3" xfId="22366" xr:uid="{00000000-0005-0000-0000-00004A8F0000}"/>
    <cellStyle name="SAPBEXundefined 4" xfId="11461" xr:uid="{00000000-0005-0000-0000-00004B8F0000}"/>
    <cellStyle name="SAPBEXundefined 4 2" xfId="16762" xr:uid="{00000000-0005-0000-0000-00004C8F0000}"/>
    <cellStyle name="SAPBEXundefined 4 2 2" xfId="29297" xr:uid="{00000000-0005-0000-0000-00004D8F0000}"/>
    <cellStyle name="SAPBEXundefined 4 3" xfId="24216" xr:uid="{00000000-0005-0000-0000-00004E8F0000}"/>
    <cellStyle name="SAPBEXundefined 5" xfId="11542" xr:uid="{00000000-0005-0000-0000-00004F8F0000}"/>
    <cellStyle name="SAPBEXundefined 5 2" xfId="16817" xr:uid="{00000000-0005-0000-0000-0000508F0000}"/>
    <cellStyle name="SAPBEXundefined 5 2 2" xfId="29352" xr:uid="{00000000-0005-0000-0000-0000518F0000}"/>
    <cellStyle name="SAPBEXundefined 5 3" xfId="24297" xr:uid="{00000000-0005-0000-0000-0000528F0000}"/>
    <cellStyle name="SAPBEXundefined 6" xfId="7723" xr:uid="{00000000-0005-0000-0000-0000538F0000}"/>
    <cellStyle name="SAPBEXundefined 6 2" xfId="22443" xr:uid="{00000000-0005-0000-0000-0000548F0000}"/>
    <cellStyle name="SAPBEXundefined 7" xfId="18567" xr:uid="{00000000-0005-0000-0000-0000558F0000}"/>
    <cellStyle name="SAPBEXundefined 7 2" xfId="30107" xr:uid="{00000000-0005-0000-0000-0000568F0000}"/>
    <cellStyle name="SAPBEXundefined 8" xfId="20567" xr:uid="{00000000-0005-0000-0000-0000578F0000}"/>
    <cellStyle name="SAPBEXundefined 8 2" xfId="30247" xr:uid="{00000000-0005-0000-0000-0000588F0000}"/>
    <cellStyle name="SAPBEXundefined 9" xfId="31935" xr:uid="{00000000-0005-0000-0000-0000598F0000}"/>
    <cellStyle name="Standard_1999-2003 tools set plan 01- Nov PO präsent" xfId="5979" xr:uid="{00000000-0005-0000-0000-00005A8F0000}"/>
    <cellStyle name="StandardizedData" xfId="6222" xr:uid="{00000000-0005-0000-0000-00005B8F0000}"/>
    <cellStyle name="StandardizedPullDown" xfId="6223" xr:uid="{00000000-0005-0000-0000-00005C8F0000}"/>
    <cellStyle name="Style 1" xfId="2079" xr:uid="{00000000-0005-0000-0000-00005D8F0000}"/>
    <cellStyle name="Style 1 2" xfId="2080" xr:uid="{00000000-0005-0000-0000-00005E8F0000}"/>
    <cellStyle name="Style 1 2 2" xfId="6225" xr:uid="{00000000-0005-0000-0000-00005F8F0000}"/>
    <cellStyle name="Style 1 2 3" xfId="10965" xr:uid="{00000000-0005-0000-0000-0000608F0000}"/>
    <cellStyle name="Style 1 2 4" xfId="5980" xr:uid="{00000000-0005-0000-0000-0000618F0000}"/>
    <cellStyle name="Style 1 3" xfId="2081" xr:uid="{00000000-0005-0000-0000-0000628F0000}"/>
    <cellStyle name="Style 1 3 2" xfId="6227" xr:uid="{00000000-0005-0000-0000-0000638F0000}"/>
    <cellStyle name="Style 1 3 3" xfId="11094" xr:uid="{00000000-0005-0000-0000-0000648F0000}"/>
    <cellStyle name="Style 1 3 4" xfId="6226" xr:uid="{00000000-0005-0000-0000-0000658F0000}"/>
    <cellStyle name="Style 1 3_ACCRUAL WORKSHEET Apr 2012" xfId="6228" xr:uid="{00000000-0005-0000-0000-0000668F0000}"/>
    <cellStyle name="Style 1 4" xfId="2082" xr:uid="{00000000-0005-0000-0000-0000678F0000}"/>
    <cellStyle name="Style 1 4 2" xfId="10855" xr:uid="{00000000-0005-0000-0000-0000688F0000}"/>
    <cellStyle name="Style 1 4 3" xfId="6229" xr:uid="{00000000-0005-0000-0000-0000698F0000}"/>
    <cellStyle name="Style 1 5" xfId="6224" xr:uid="{00000000-0005-0000-0000-00006A8F0000}"/>
    <cellStyle name="Style 2" xfId="2083" xr:uid="{00000000-0005-0000-0000-00006B8F0000}"/>
    <cellStyle name="Style 2 2" xfId="2084" xr:uid="{00000000-0005-0000-0000-00006C8F0000}"/>
    <cellStyle name="Style 2 2 2" xfId="10097" xr:uid="{00000000-0005-0000-0000-00006D8F0000}"/>
    <cellStyle name="Style 2 2 3" xfId="5981" xr:uid="{00000000-0005-0000-0000-00006E8F0000}"/>
    <cellStyle name="Style 2 3" xfId="2085" xr:uid="{00000000-0005-0000-0000-00006F8F0000}"/>
    <cellStyle name="Style 2 4" xfId="2086" xr:uid="{00000000-0005-0000-0000-0000708F0000}"/>
    <cellStyle name="Style 27" xfId="1075" xr:uid="{00000000-0005-0000-0000-0000718F0000}"/>
    <cellStyle name="Style 3" xfId="2087" xr:uid="{00000000-0005-0000-0000-0000728F0000}"/>
    <cellStyle name="Style 3 2" xfId="2088" xr:uid="{00000000-0005-0000-0000-0000738F0000}"/>
    <cellStyle name="Style 4" xfId="2089" xr:uid="{00000000-0005-0000-0000-0000748F0000}"/>
    <cellStyle name="SUB_CALCULATED" xfId="6167" xr:uid="{00000000-0005-0000-0000-0000758F0000}"/>
    <cellStyle name="Subheading" xfId="5982" xr:uid="{00000000-0005-0000-0000-0000768F0000}"/>
    <cellStyle name="Subtotal" xfId="5983" xr:uid="{00000000-0005-0000-0000-0000778F0000}"/>
    <cellStyle name="t3" xfId="6168" xr:uid="{00000000-0005-0000-0000-0000788F0000}"/>
    <cellStyle name="Table" xfId="5984" xr:uid="{00000000-0005-0000-0000-0000798F0000}"/>
    <cellStyle name="Table  - Draw shadow and lines within range" xfId="5985" xr:uid="{00000000-0005-0000-0000-00007A8F0000}"/>
    <cellStyle name="Table  - Draw shadow and lines within range 2" xfId="8551" xr:uid="{00000000-0005-0000-0000-00007B8F0000}"/>
    <cellStyle name="Table  - Draw shadow and lines within range 2 2" xfId="6757" xr:uid="{00000000-0005-0000-0000-00007C8F0000}"/>
    <cellStyle name="Table  - Draw shadow and lines within range 2 2 2" xfId="13321" xr:uid="{00000000-0005-0000-0000-00007D8F0000}"/>
    <cellStyle name="Table  - Draw shadow and lines within range 2 3" xfId="6466" xr:uid="{00000000-0005-0000-0000-00007E8F0000}"/>
    <cellStyle name="Table  - Draw shadow and lines within range 3" xfId="7642" xr:uid="{00000000-0005-0000-0000-00007F8F0000}"/>
    <cellStyle name="Table  - Draw shadow and lines within range 3 2" xfId="14147" xr:uid="{00000000-0005-0000-0000-0000808F0000}"/>
    <cellStyle name="Table  - Draw shadow and lines within range 4" xfId="6471" xr:uid="{00000000-0005-0000-0000-0000818F0000}"/>
    <cellStyle name="Table  - Draw shadow and lines within range 4 2" xfId="13077" xr:uid="{00000000-0005-0000-0000-0000828F0000}"/>
    <cellStyle name="Table  - Draw shadow and lines within range 5" xfId="35097" xr:uid="{00000000-0005-0000-0000-0000838F0000}"/>
    <cellStyle name="Table  - Style5" xfId="5986" xr:uid="{00000000-0005-0000-0000-0000848F0000}"/>
    <cellStyle name="Table  - Style5 10" xfId="33823" xr:uid="{00000000-0005-0000-0000-0000858F0000}"/>
    <cellStyle name="Table  - Style5 11" xfId="31898" xr:uid="{00000000-0005-0000-0000-0000868F0000}"/>
    <cellStyle name="Table  - Style5 2" xfId="9508" xr:uid="{00000000-0005-0000-0000-0000878F0000}"/>
    <cellStyle name="Table  - Style5 2 2" xfId="11761" xr:uid="{00000000-0005-0000-0000-0000888F0000}"/>
    <cellStyle name="Table  - Style5 2 2 2" xfId="16999" xr:uid="{00000000-0005-0000-0000-0000898F0000}"/>
    <cellStyle name="Table  - Style5 2 2 2 2" xfId="29532" xr:uid="{00000000-0005-0000-0000-00008A8F0000}"/>
    <cellStyle name="Table  - Style5 2 2 3" xfId="24511" xr:uid="{00000000-0005-0000-0000-00008B8F0000}"/>
    <cellStyle name="Table  - Style5 2 3" xfId="6883" xr:uid="{00000000-0005-0000-0000-00008C8F0000}"/>
    <cellStyle name="Table  - Style5 2 3 2" xfId="13435" xr:uid="{00000000-0005-0000-0000-00008D8F0000}"/>
    <cellStyle name="Table  - Style5 2 3 2 2" xfId="26170" xr:uid="{00000000-0005-0000-0000-00008E8F0000}"/>
    <cellStyle name="Table  - Style5 2 3 3" xfId="21614" xr:uid="{00000000-0005-0000-0000-00008F8F0000}"/>
    <cellStyle name="Table  - Style5 2 4" xfId="11963" xr:uid="{00000000-0005-0000-0000-0000908F0000}"/>
    <cellStyle name="Table  - Style5 2 4 2" xfId="24712" xr:uid="{00000000-0005-0000-0000-0000918F0000}"/>
    <cellStyle name="Table  - Style5 2 5" xfId="19853" xr:uid="{00000000-0005-0000-0000-0000928F0000}"/>
    <cellStyle name="Table  - Style5 2 5 2" xfId="30181" xr:uid="{00000000-0005-0000-0000-0000938F0000}"/>
    <cellStyle name="Table  - Style5 2 6" xfId="20719" xr:uid="{00000000-0005-0000-0000-0000948F0000}"/>
    <cellStyle name="Table  - Style5 2 6 2" xfId="30397" xr:uid="{00000000-0005-0000-0000-0000958F0000}"/>
    <cellStyle name="Table  - Style5 2 7" xfId="32967" xr:uid="{00000000-0005-0000-0000-0000968F0000}"/>
    <cellStyle name="Table  - Style5 2 8" xfId="34040" xr:uid="{00000000-0005-0000-0000-0000978F0000}"/>
    <cellStyle name="Table  - Style5 2 9" xfId="31528" xr:uid="{00000000-0005-0000-0000-0000988F0000}"/>
    <cellStyle name="Table  - Style5 3" xfId="7643" xr:uid="{00000000-0005-0000-0000-0000998F0000}"/>
    <cellStyle name="Table  - Style5 3 2" xfId="14148" xr:uid="{00000000-0005-0000-0000-00009A8F0000}"/>
    <cellStyle name="Table  - Style5 3 2 2" xfId="26877" xr:uid="{00000000-0005-0000-0000-00009B8F0000}"/>
    <cellStyle name="Table  - Style5 3 3" xfId="22368" xr:uid="{00000000-0005-0000-0000-00009C8F0000}"/>
    <cellStyle name="Table  - Style5 4" xfId="11462" xr:uid="{00000000-0005-0000-0000-00009D8F0000}"/>
    <cellStyle name="Table  - Style5 4 2" xfId="16763" xr:uid="{00000000-0005-0000-0000-00009E8F0000}"/>
    <cellStyle name="Table  - Style5 4 2 2" xfId="29298" xr:uid="{00000000-0005-0000-0000-00009F8F0000}"/>
    <cellStyle name="Table  - Style5 4 3" xfId="24217" xr:uid="{00000000-0005-0000-0000-0000A08F0000}"/>
    <cellStyle name="Table  - Style5 5" xfId="11684" xr:uid="{00000000-0005-0000-0000-0000A18F0000}"/>
    <cellStyle name="Table  - Style5 5 2" xfId="16938" xr:uid="{00000000-0005-0000-0000-0000A28F0000}"/>
    <cellStyle name="Table  - Style5 5 2 2" xfId="29471" xr:uid="{00000000-0005-0000-0000-0000A38F0000}"/>
    <cellStyle name="Table  - Style5 5 3" xfId="24435" xr:uid="{00000000-0005-0000-0000-0000A48F0000}"/>
    <cellStyle name="Table  - Style5 6" xfId="6796" xr:uid="{00000000-0005-0000-0000-0000A58F0000}"/>
    <cellStyle name="Table  - Style5 6 2" xfId="21527" xr:uid="{00000000-0005-0000-0000-0000A68F0000}"/>
    <cellStyle name="Table  - Style5 7" xfId="18568" xr:uid="{00000000-0005-0000-0000-0000A78F0000}"/>
    <cellStyle name="Table  - Style5 7 2" xfId="30108" xr:uid="{00000000-0005-0000-0000-0000A88F0000}"/>
    <cellStyle name="Table  - Style5 8" xfId="20568" xr:uid="{00000000-0005-0000-0000-0000A98F0000}"/>
    <cellStyle name="Table  - Style5 8 2" xfId="30248" xr:uid="{00000000-0005-0000-0000-0000AA8F0000}"/>
    <cellStyle name="Table  - Style5 9" xfId="31936" xr:uid="{00000000-0005-0000-0000-0000AB8F0000}"/>
    <cellStyle name="Table  - Style6" xfId="5987" xr:uid="{00000000-0005-0000-0000-0000AC8F0000}"/>
    <cellStyle name="Table  - Style6 10" xfId="33824" xr:uid="{00000000-0005-0000-0000-0000AD8F0000}"/>
    <cellStyle name="Table  - Style6 11" xfId="31899" xr:uid="{00000000-0005-0000-0000-0000AE8F0000}"/>
    <cellStyle name="Table  - Style6 2" xfId="9509" xr:uid="{00000000-0005-0000-0000-0000AF8F0000}"/>
    <cellStyle name="Table  - Style6 2 2" xfId="11762" xr:uid="{00000000-0005-0000-0000-0000B08F0000}"/>
    <cellStyle name="Table  - Style6 2 2 2" xfId="17000" xr:uid="{00000000-0005-0000-0000-0000B18F0000}"/>
    <cellStyle name="Table  - Style6 2 2 2 2" xfId="29533" xr:uid="{00000000-0005-0000-0000-0000B28F0000}"/>
    <cellStyle name="Table  - Style6 2 2 3" xfId="24512" xr:uid="{00000000-0005-0000-0000-0000B38F0000}"/>
    <cellStyle name="Table  - Style6 2 3" xfId="7699" xr:uid="{00000000-0005-0000-0000-0000B48F0000}"/>
    <cellStyle name="Table  - Style6 2 3 2" xfId="14198" xr:uid="{00000000-0005-0000-0000-0000B58F0000}"/>
    <cellStyle name="Table  - Style6 2 3 2 2" xfId="26924" xr:uid="{00000000-0005-0000-0000-0000B68F0000}"/>
    <cellStyle name="Table  - Style6 2 3 3" xfId="22419" xr:uid="{00000000-0005-0000-0000-0000B78F0000}"/>
    <cellStyle name="Table  - Style6 2 4" xfId="11820" xr:uid="{00000000-0005-0000-0000-0000B88F0000}"/>
    <cellStyle name="Table  - Style6 2 4 2" xfId="24569" xr:uid="{00000000-0005-0000-0000-0000B98F0000}"/>
    <cellStyle name="Table  - Style6 2 5" xfId="19854" xr:uid="{00000000-0005-0000-0000-0000BA8F0000}"/>
    <cellStyle name="Table  - Style6 2 5 2" xfId="30182" xr:uid="{00000000-0005-0000-0000-0000BB8F0000}"/>
    <cellStyle name="Table  - Style6 2 6" xfId="20720" xr:uid="{00000000-0005-0000-0000-0000BC8F0000}"/>
    <cellStyle name="Table  - Style6 2 6 2" xfId="30398" xr:uid="{00000000-0005-0000-0000-0000BD8F0000}"/>
    <cellStyle name="Table  - Style6 2 7" xfId="32968" xr:uid="{00000000-0005-0000-0000-0000BE8F0000}"/>
    <cellStyle name="Table  - Style6 2 8" xfId="34041" xr:uid="{00000000-0005-0000-0000-0000BF8F0000}"/>
    <cellStyle name="Table  - Style6 2 9" xfId="31529" xr:uid="{00000000-0005-0000-0000-0000C08F0000}"/>
    <cellStyle name="Table  - Style6 3" xfId="7644" xr:uid="{00000000-0005-0000-0000-0000C18F0000}"/>
    <cellStyle name="Table  - Style6 3 2" xfId="14149" xr:uid="{00000000-0005-0000-0000-0000C28F0000}"/>
    <cellStyle name="Table  - Style6 3 2 2" xfId="26878" xr:uid="{00000000-0005-0000-0000-0000C38F0000}"/>
    <cellStyle name="Table  - Style6 3 3" xfId="22369" xr:uid="{00000000-0005-0000-0000-0000C48F0000}"/>
    <cellStyle name="Table  - Style6 4" xfId="11463" xr:uid="{00000000-0005-0000-0000-0000C58F0000}"/>
    <cellStyle name="Table  - Style6 4 2" xfId="16764" xr:uid="{00000000-0005-0000-0000-0000C68F0000}"/>
    <cellStyle name="Table  - Style6 4 2 2" xfId="29299" xr:uid="{00000000-0005-0000-0000-0000C78F0000}"/>
    <cellStyle name="Table  - Style6 4 3" xfId="24218" xr:uid="{00000000-0005-0000-0000-0000C88F0000}"/>
    <cellStyle name="Table  - Style6 5" xfId="11541" xr:uid="{00000000-0005-0000-0000-0000C98F0000}"/>
    <cellStyle name="Table  - Style6 5 2" xfId="16816" xr:uid="{00000000-0005-0000-0000-0000CA8F0000}"/>
    <cellStyle name="Table  - Style6 5 2 2" xfId="29351" xr:uid="{00000000-0005-0000-0000-0000CB8F0000}"/>
    <cellStyle name="Table  - Style6 5 3" xfId="24296" xr:uid="{00000000-0005-0000-0000-0000CC8F0000}"/>
    <cellStyle name="Table  - Style6 6" xfId="6745" xr:uid="{00000000-0005-0000-0000-0000CD8F0000}"/>
    <cellStyle name="Table  - Style6 6 2" xfId="21479" xr:uid="{00000000-0005-0000-0000-0000CE8F0000}"/>
    <cellStyle name="Table  - Style6 7" xfId="18569" xr:uid="{00000000-0005-0000-0000-0000CF8F0000}"/>
    <cellStyle name="Table  - Style6 7 2" xfId="30109" xr:uid="{00000000-0005-0000-0000-0000D08F0000}"/>
    <cellStyle name="Table  - Style6 8" xfId="20569" xr:uid="{00000000-0005-0000-0000-0000D18F0000}"/>
    <cellStyle name="Table  - Style6 8 2" xfId="30249" xr:uid="{00000000-0005-0000-0000-0000D28F0000}"/>
    <cellStyle name="Table  - Style6 9" xfId="31937" xr:uid="{00000000-0005-0000-0000-0000D38F0000}"/>
    <cellStyle name="Text" xfId="5988" xr:uid="{00000000-0005-0000-0000-0000D48F0000}"/>
    <cellStyle name="Text Indent A" xfId="5989" xr:uid="{00000000-0005-0000-0000-0000D58F0000}"/>
    <cellStyle name="Text Indent B" xfId="5990" xr:uid="{00000000-0005-0000-0000-0000D68F0000}"/>
    <cellStyle name="Text Indent B 2" xfId="5991" xr:uid="{00000000-0005-0000-0000-0000D78F0000}"/>
    <cellStyle name="Text Indent B_13A.Recv-08" xfId="5992" xr:uid="{00000000-0005-0000-0000-0000D88F0000}"/>
    <cellStyle name="Text Indent C" xfId="5993" xr:uid="{00000000-0005-0000-0000-0000D98F0000}"/>
    <cellStyle name="Text Indent C 2" xfId="5994" xr:uid="{00000000-0005-0000-0000-0000DA8F0000}"/>
    <cellStyle name="Text Indent C_13A.Recv-08" xfId="5995" xr:uid="{00000000-0005-0000-0000-0000DB8F0000}"/>
    <cellStyle name="times" xfId="5996" xr:uid="{00000000-0005-0000-0000-0000DC8F0000}"/>
    <cellStyle name="Times new roman" xfId="5997" xr:uid="{00000000-0005-0000-0000-0000DD8F0000}"/>
    <cellStyle name="Title" xfId="651" builtinId="15" customBuiltin="1"/>
    <cellStyle name="Title  - Enlarge title text, yellow on blue" xfId="5998" xr:uid="{00000000-0005-0000-0000-0000DF8F0000}"/>
    <cellStyle name="Title  - Style1" xfId="5999" xr:uid="{00000000-0005-0000-0000-0000E08F0000}"/>
    <cellStyle name="Title  - Style6" xfId="6000" xr:uid="{00000000-0005-0000-0000-0000E18F0000}"/>
    <cellStyle name="Title 10" xfId="3077" xr:uid="{00000000-0005-0000-0000-0000E28F0000}"/>
    <cellStyle name="Title 10 2" xfId="37240" xr:uid="{00000000-0005-0000-0000-0000E38F0000}"/>
    <cellStyle name="Title 11" xfId="3078" xr:uid="{00000000-0005-0000-0000-0000E48F0000}"/>
    <cellStyle name="Title 11 2" xfId="37241" xr:uid="{00000000-0005-0000-0000-0000E58F0000}"/>
    <cellStyle name="Title 12" xfId="3079" xr:uid="{00000000-0005-0000-0000-0000E68F0000}"/>
    <cellStyle name="Title 12 2" xfId="37242" xr:uid="{00000000-0005-0000-0000-0000E78F0000}"/>
    <cellStyle name="Title 13" xfId="37243" xr:uid="{00000000-0005-0000-0000-0000E88F0000}"/>
    <cellStyle name="Title 14" xfId="37244" xr:uid="{00000000-0005-0000-0000-0000E98F0000}"/>
    <cellStyle name="Title 15" xfId="37245" xr:uid="{00000000-0005-0000-0000-0000EA8F0000}"/>
    <cellStyle name="Title 16" xfId="37246" xr:uid="{00000000-0005-0000-0000-0000EB8F0000}"/>
    <cellStyle name="Title 17" xfId="37247" xr:uid="{00000000-0005-0000-0000-0000EC8F0000}"/>
    <cellStyle name="Title 2" xfId="1076" xr:uid="{00000000-0005-0000-0000-0000ED8F0000}"/>
    <cellStyle name="Title 2 2" xfId="1269" xr:uid="{00000000-0005-0000-0000-0000EE8F0000}"/>
    <cellStyle name="Title 2 2 2" xfId="3081" xr:uid="{00000000-0005-0000-0000-0000EF8F0000}"/>
    <cellStyle name="Title 2 3" xfId="10635" xr:uid="{00000000-0005-0000-0000-0000F08F0000}"/>
    <cellStyle name="Title 2 4" xfId="37248" xr:uid="{00000000-0005-0000-0000-0000F18F0000}"/>
    <cellStyle name="Title 2 5" xfId="3080" xr:uid="{00000000-0005-0000-0000-0000F28F0000}"/>
    <cellStyle name="Title 3" xfId="1077" xr:uid="{00000000-0005-0000-0000-0000F38F0000}"/>
    <cellStyle name="Title 3 2" xfId="37249" xr:uid="{00000000-0005-0000-0000-0000F48F0000}"/>
    <cellStyle name="Title 4" xfId="1078" xr:uid="{00000000-0005-0000-0000-0000F58F0000}"/>
    <cellStyle name="Title 4 2" xfId="37250" xr:uid="{00000000-0005-0000-0000-0000F68F0000}"/>
    <cellStyle name="Title 5" xfId="1079" xr:uid="{00000000-0005-0000-0000-0000F78F0000}"/>
    <cellStyle name="Title 5 2" xfId="37251" xr:uid="{00000000-0005-0000-0000-0000F88F0000}"/>
    <cellStyle name="Title 6" xfId="3082" xr:uid="{00000000-0005-0000-0000-0000F98F0000}"/>
    <cellStyle name="Title 6 2" xfId="37252" xr:uid="{00000000-0005-0000-0000-0000FA8F0000}"/>
    <cellStyle name="Title 7" xfId="3083" xr:uid="{00000000-0005-0000-0000-0000FB8F0000}"/>
    <cellStyle name="Title 7 2" xfId="37253" xr:uid="{00000000-0005-0000-0000-0000FC8F0000}"/>
    <cellStyle name="Title 8" xfId="3084" xr:uid="{00000000-0005-0000-0000-0000FD8F0000}"/>
    <cellStyle name="Title 8 2" xfId="37254" xr:uid="{00000000-0005-0000-0000-0000FE8F0000}"/>
    <cellStyle name="Title 9" xfId="3085" xr:uid="{00000000-0005-0000-0000-0000FF8F0000}"/>
    <cellStyle name="Title 9 2" xfId="37255" xr:uid="{00000000-0005-0000-0000-000000900000}"/>
    <cellStyle name="Total" xfId="666" builtinId="25" customBuiltin="1"/>
    <cellStyle name="Total 10" xfId="3086" xr:uid="{00000000-0005-0000-0000-000002900000}"/>
    <cellStyle name="Total 10 10" xfId="30675" xr:uid="{00000000-0005-0000-0000-000003900000}"/>
    <cellStyle name="Total 10 11" xfId="30764" xr:uid="{00000000-0005-0000-0000-000004900000}"/>
    <cellStyle name="Total 10 12" xfId="37256" xr:uid="{00000000-0005-0000-0000-000005900000}"/>
    <cellStyle name="Total 10 2" xfId="8732" xr:uid="{00000000-0005-0000-0000-000006900000}"/>
    <cellStyle name="Total 10 2 2" xfId="11645" xr:uid="{00000000-0005-0000-0000-000007900000}"/>
    <cellStyle name="Total 10 2 2 2" xfId="16904" xr:uid="{00000000-0005-0000-0000-000008900000}"/>
    <cellStyle name="Total 10 2 2 2 2" xfId="29438" xr:uid="{00000000-0005-0000-0000-000009900000}"/>
    <cellStyle name="Total 10 2 2 3" xfId="20804" xr:uid="{00000000-0005-0000-0000-00000A900000}"/>
    <cellStyle name="Total 10 2 2 3 2" xfId="30482" xr:uid="{00000000-0005-0000-0000-00000B900000}"/>
    <cellStyle name="Total 10 2 2 4" xfId="24397" xr:uid="{00000000-0005-0000-0000-00000C900000}"/>
    <cellStyle name="Total 10 2 2 5" xfId="33083" xr:uid="{00000000-0005-0000-0000-00000D900000}"/>
    <cellStyle name="Total 10 2 2 6" xfId="34125" xr:uid="{00000000-0005-0000-0000-00000E900000}"/>
    <cellStyle name="Total 10 2 2 7" xfId="31576" xr:uid="{00000000-0005-0000-0000-00000F900000}"/>
    <cellStyle name="Total 10 2 3" xfId="11528" xr:uid="{00000000-0005-0000-0000-000010900000}"/>
    <cellStyle name="Total 10 2 3 2" xfId="16809" xr:uid="{00000000-0005-0000-0000-000011900000}"/>
    <cellStyle name="Total 10 2 3 2 2" xfId="29344" xr:uid="{00000000-0005-0000-0000-000012900000}"/>
    <cellStyle name="Total 10 2 3 3" xfId="24283" xr:uid="{00000000-0005-0000-0000-000013900000}"/>
    <cellStyle name="Total 10 2 4" xfId="6699" xr:uid="{00000000-0005-0000-0000-000014900000}"/>
    <cellStyle name="Total 10 2 4 2" xfId="21437" xr:uid="{00000000-0005-0000-0000-000015900000}"/>
    <cellStyle name="Total 10 2 5" xfId="20653" xr:uid="{00000000-0005-0000-0000-000016900000}"/>
    <cellStyle name="Total 10 2 5 2" xfId="30331" xr:uid="{00000000-0005-0000-0000-000017900000}"/>
    <cellStyle name="Total 10 2 6" xfId="22788" xr:uid="{00000000-0005-0000-0000-000018900000}"/>
    <cellStyle name="Total 10 2 7" xfId="32103" xr:uid="{00000000-0005-0000-0000-000019900000}"/>
    <cellStyle name="Total 10 2 8" xfId="33942" xr:uid="{00000000-0005-0000-0000-00001A900000}"/>
    <cellStyle name="Total 10 2 9" xfId="33829" xr:uid="{00000000-0005-0000-0000-00001B900000}"/>
    <cellStyle name="Total 10 3" xfId="6584" xr:uid="{00000000-0005-0000-0000-00001C900000}"/>
    <cellStyle name="Total 10 3 2" xfId="13173" xr:uid="{00000000-0005-0000-0000-00001D900000}"/>
    <cellStyle name="Total 10 3 2 2" xfId="25918" xr:uid="{00000000-0005-0000-0000-00001E900000}"/>
    <cellStyle name="Total 10 3 3" xfId="20897" xr:uid="{00000000-0005-0000-0000-00001F900000}"/>
    <cellStyle name="Total 10 3 3 2" xfId="30575" xr:uid="{00000000-0005-0000-0000-000020900000}"/>
    <cellStyle name="Total 10 3 4" xfId="21327" xr:uid="{00000000-0005-0000-0000-000021900000}"/>
    <cellStyle name="Total 10 3 5" xfId="33223" xr:uid="{00000000-0005-0000-0000-000022900000}"/>
    <cellStyle name="Total 10 3 6" xfId="34220" xr:uid="{00000000-0005-0000-0000-000023900000}"/>
    <cellStyle name="Total 10 3 7" xfId="30894" xr:uid="{00000000-0005-0000-0000-000024900000}"/>
    <cellStyle name="Total 10 4" xfId="7190" xr:uid="{00000000-0005-0000-0000-000025900000}"/>
    <cellStyle name="Total 10 4 2" xfId="13725" xr:uid="{00000000-0005-0000-0000-000026900000}"/>
    <cellStyle name="Total 10 4 2 2" xfId="26456" xr:uid="{00000000-0005-0000-0000-000027900000}"/>
    <cellStyle name="Total 10 4 3" xfId="21918" xr:uid="{00000000-0005-0000-0000-000028900000}"/>
    <cellStyle name="Total 10 5" xfId="11403" xr:uid="{00000000-0005-0000-0000-000029900000}"/>
    <cellStyle name="Total 10 5 2" xfId="16706" xr:uid="{00000000-0005-0000-0000-00002A900000}"/>
    <cellStyle name="Total 10 5 2 2" xfId="29241" xr:uid="{00000000-0005-0000-0000-00002B900000}"/>
    <cellStyle name="Total 10 5 3" xfId="24158" xr:uid="{00000000-0005-0000-0000-00002C900000}"/>
    <cellStyle name="Total 10 6" xfId="11862" xr:uid="{00000000-0005-0000-0000-00002D900000}"/>
    <cellStyle name="Total 10 6 2" xfId="24611" xr:uid="{00000000-0005-0000-0000-00002E900000}"/>
    <cellStyle name="Total 10 7" xfId="17485" xr:uid="{00000000-0005-0000-0000-00002F900000}"/>
    <cellStyle name="Total 10 7 2" xfId="29984" xr:uid="{00000000-0005-0000-0000-000030900000}"/>
    <cellStyle name="Total 10 8" xfId="20989" xr:uid="{00000000-0005-0000-0000-000031900000}"/>
    <cellStyle name="Total 10 9" xfId="30930" xr:uid="{00000000-0005-0000-0000-000032900000}"/>
    <cellStyle name="Total 11" xfId="3087" xr:uid="{00000000-0005-0000-0000-000033900000}"/>
    <cellStyle name="Total 11 10" xfId="30808" xr:uid="{00000000-0005-0000-0000-000034900000}"/>
    <cellStyle name="Total 11 11" xfId="30666" xr:uid="{00000000-0005-0000-0000-000035900000}"/>
    <cellStyle name="Total 11 12" xfId="37257" xr:uid="{00000000-0005-0000-0000-000036900000}"/>
    <cellStyle name="Total 11 2" xfId="8733" xr:uid="{00000000-0005-0000-0000-000037900000}"/>
    <cellStyle name="Total 11 2 2" xfId="11646" xr:uid="{00000000-0005-0000-0000-000038900000}"/>
    <cellStyle name="Total 11 2 2 2" xfId="16905" xr:uid="{00000000-0005-0000-0000-000039900000}"/>
    <cellStyle name="Total 11 2 2 2 2" xfId="29439" xr:uid="{00000000-0005-0000-0000-00003A900000}"/>
    <cellStyle name="Total 11 2 2 3" xfId="20805" xr:uid="{00000000-0005-0000-0000-00003B900000}"/>
    <cellStyle name="Total 11 2 2 3 2" xfId="30483" xr:uid="{00000000-0005-0000-0000-00003C900000}"/>
    <cellStyle name="Total 11 2 2 4" xfId="24398" xr:uid="{00000000-0005-0000-0000-00003D900000}"/>
    <cellStyle name="Total 11 2 2 5" xfId="33084" xr:uid="{00000000-0005-0000-0000-00003E900000}"/>
    <cellStyle name="Total 11 2 2 6" xfId="34126" xr:uid="{00000000-0005-0000-0000-00003F900000}"/>
    <cellStyle name="Total 11 2 2 7" xfId="31704" xr:uid="{00000000-0005-0000-0000-000040900000}"/>
    <cellStyle name="Total 11 2 3" xfId="11473" xr:uid="{00000000-0005-0000-0000-000041900000}"/>
    <cellStyle name="Total 11 2 3 2" xfId="16768" xr:uid="{00000000-0005-0000-0000-000042900000}"/>
    <cellStyle name="Total 11 2 3 2 2" xfId="29303" xr:uid="{00000000-0005-0000-0000-000043900000}"/>
    <cellStyle name="Total 11 2 3 3" xfId="24228" xr:uid="{00000000-0005-0000-0000-000044900000}"/>
    <cellStyle name="Total 11 2 4" xfId="11769" xr:uid="{00000000-0005-0000-0000-000045900000}"/>
    <cellStyle name="Total 11 2 4 2" xfId="24519" xr:uid="{00000000-0005-0000-0000-000046900000}"/>
    <cellStyle name="Total 11 2 5" xfId="20654" xr:uid="{00000000-0005-0000-0000-000047900000}"/>
    <cellStyle name="Total 11 2 5 2" xfId="30332" xr:uid="{00000000-0005-0000-0000-000048900000}"/>
    <cellStyle name="Total 11 2 6" xfId="22789" xr:uid="{00000000-0005-0000-0000-000049900000}"/>
    <cellStyle name="Total 11 2 7" xfId="32104" xr:uid="{00000000-0005-0000-0000-00004A900000}"/>
    <cellStyle name="Total 11 2 8" xfId="33943" xr:uid="{00000000-0005-0000-0000-00004B900000}"/>
    <cellStyle name="Total 11 2 9" xfId="31118" xr:uid="{00000000-0005-0000-0000-00004C900000}"/>
    <cellStyle name="Total 11 3" xfId="6585" xr:uid="{00000000-0005-0000-0000-00004D900000}"/>
    <cellStyle name="Total 11 3 2" xfId="13174" xr:uid="{00000000-0005-0000-0000-00004E900000}"/>
    <cellStyle name="Total 11 3 2 2" xfId="25919" xr:uid="{00000000-0005-0000-0000-00004F900000}"/>
    <cellStyle name="Total 11 3 3" xfId="20898" xr:uid="{00000000-0005-0000-0000-000050900000}"/>
    <cellStyle name="Total 11 3 3 2" xfId="30576" xr:uid="{00000000-0005-0000-0000-000051900000}"/>
    <cellStyle name="Total 11 3 4" xfId="21328" xr:uid="{00000000-0005-0000-0000-000052900000}"/>
    <cellStyle name="Total 11 3 5" xfId="33224" xr:uid="{00000000-0005-0000-0000-000053900000}"/>
    <cellStyle name="Total 11 3 6" xfId="34221" xr:uid="{00000000-0005-0000-0000-000054900000}"/>
    <cellStyle name="Total 11 3 7" xfId="30647" xr:uid="{00000000-0005-0000-0000-000055900000}"/>
    <cellStyle name="Total 11 4" xfId="7206" xr:uid="{00000000-0005-0000-0000-000056900000}"/>
    <cellStyle name="Total 11 4 2" xfId="13740" xr:uid="{00000000-0005-0000-0000-000057900000}"/>
    <cellStyle name="Total 11 4 2 2" xfId="26471" xr:uid="{00000000-0005-0000-0000-000058900000}"/>
    <cellStyle name="Total 11 4 3" xfId="21934" xr:uid="{00000000-0005-0000-0000-000059900000}"/>
    <cellStyle name="Total 11 5" xfId="11715" xr:uid="{00000000-0005-0000-0000-00005A900000}"/>
    <cellStyle name="Total 11 5 2" xfId="16954" xr:uid="{00000000-0005-0000-0000-00005B900000}"/>
    <cellStyle name="Total 11 5 2 2" xfId="29487" xr:uid="{00000000-0005-0000-0000-00005C900000}"/>
    <cellStyle name="Total 11 5 3" xfId="24465" xr:uid="{00000000-0005-0000-0000-00005D900000}"/>
    <cellStyle name="Total 11 6" xfId="6837" xr:uid="{00000000-0005-0000-0000-00005E900000}"/>
    <cellStyle name="Total 11 6 2" xfId="21568" xr:uid="{00000000-0005-0000-0000-00005F900000}"/>
    <cellStyle name="Total 11 7" xfId="17484" xr:uid="{00000000-0005-0000-0000-000060900000}"/>
    <cellStyle name="Total 11 7 2" xfId="29983" xr:uid="{00000000-0005-0000-0000-000061900000}"/>
    <cellStyle name="Total 11 8" xfId="20990" xr:uid="{00000000-0005-0000-0000-000062900000}"/>
    <cellStyle name="Total 11 9" xfId="30931" xr:uid="{00000000-0005-0000-0000-000063900000}"/>
    <cellStyle name="Total 12" xfId="3088" xr:uid="{00000000-0005-0000-0000-000064900000}"/>
    <cellStyle name="Total 12 10" xfId="30679" xr:uid="{00000000-0005-0000-0000-000065900000}"/>
    <cellStyle name="Total 12 11" xfId="30765" xr:uid="{00000000-0005-0000-0000-000066900000}"/>
    <cellStyle name="Total 12 12" xfId="37258" xr:uid="{00000000-0005-0000-0000-000067900000}"/>
    <cellStyle name="Total 12 2" xfId="8734" xr:uid="{00000000-0005-0000-0000-000068900000}"/>
    <cellStyle name="Total 12 2 2" xfId="11647" xr:uid="{00000000-0005-0000-0000-000069900000}"/>
    <cellStyle name="Total 12 2 2 2" xfId="16906" xr:uid="{00000000-0005-0000-0000-00006A900000}"/>
    <cellStyle name="Total 12 2 2 2 2" xfId="29440" xr:uid="{00000000-0005-0000-0000-00006B900000}"/>
    <cellStyle name="Total 12 2 2 3" xfId="20806" xr:uid="{00000000-0005-0000-0000-00006C900000}"/>
    <cellStyle name="Total 12 2 2 3 2" xfId="30484" xr:uid="{00000000-0005-0000-0000-00006D900000}"/>
    <cellStyle name="Total 12 2 2 4" xfId="24399" xr:uid="{00000000-0005-0000-0000-00006E900000}"/>
    <cellStyle name="Total 12 2 2 5" xfId="33085" xr:uid="{00000000-0005-0000-0000-00006F900000}"/>
    <cellStyle name="Total 12 2 2 6" xfId="34127" xr:uid="{00000000-0005-0000-0000-000070900000}"/>
    <cellStyle name="Total 12 2 2 7" xfId="33841" xr:uid="{00000000-0005-0000-0000-000071900000}"/>
    <cellStyle name="Total 12 2 3" xfId="6530" xr:uid="{00000000-0005-0000-0000-000072900000}"/>
    <cellStyle name="Total 12 2 3 2" xfId="13123" xr:uid="{00000000-0005-0000-0000-000073900000}"/>
    <cellStyle name="Total 12 2 3 2 2" xfId="25868" xr:uid="{00000000-0005-0000-0000-000074900000}"/>
    <cellStyle name="Total 12 2 3 3" xfId="21274" xr:uid="{00000000-0005-0000-0000-000075900000}"/>
    <cellStyle name="Total 12 2 4" xfId="11397" xr:uid="{00000000-0005-0000-0000-000076900000}"/>
    <cellStyle name="Total 12 2 4 2" xfId="24152" xr:uid="{00000000-0005-0000-0000-000077900000}"/>
    <cellStyle name="Total 12 2 5" xfId="20655" xr:uid="{00000000-0005-0000-0000-000078900000}"/>
    <cellStyle name="Total 12 2 5 2" xfId="30333" xr:uid="{00000000-0005-0000-0000-000079900000}"/>
    <cellStyle name="Total 12 2 6" xfId="22790" xr:uid="{00000000-0005-0000-0000-00007A900000}"/>
    <cellStyle name="Total 12 2 7" xfId="32105" xr:uid="{00000000-0005-0000-0000-00007B900000}"/>
    <cellStyle name="Total 12 2 8" xfId="33944" xr:uid="{00000000-0005-0000-0000-00007C900000}"/>
    <cellStyle name="Total 12 2 9" xfId="30795" xr:uid="{00000000-0005-0000-0000-00007D900000}"/>
    <cellStyle name="Total 12 3" xfId="6586" xr:uid="{00000000-0005-0000-0000-00007E900000}"/>
    <cellStyle name="Total 12 3 2" xfId="13175" xr:uid="{00000000-0005-0000-0000-00007F900000}"/>
    <cellStyle name="Total 12 3 2 2" xfId="25920" xr:uid="{00000000-0005-0000-0000-000080900000}"/>
    <cellStyle name="Total 12 3 3" xfId="20899" xr:uid="{00000000-0005-0000-0000-000081900000}"/>
    <cellStyle name="Total 12 3 3 2" xfId="30577" xr:uid="{00000000-0005-0000-0000-000082900000}"/>
    <cellStyle name="Total 12 3 4" xfId="21329" xr:uid="{00000000-0005-0000-0000-000083900000}"/>
    <cellStyle name="Total 12 3 5" xfId="33225" xr:uid="{00000000-0005-0000-0000-000084900000}"/>
    <cellStyle name="Total 12 3 6" xfId="34222" xr:uid="{00000000-0005-0000-0000-000085900000}"/>
    <cellStyle name="Total 12 3 7" xfId="30871" xr:uid="{00000000-0005-0000-0000-000086900000}"/>
    <cellStyle name="Total 12 4" xfId="7205" xr:uid="{00000000-0005-0000-0000-000087900000}"/>
    <cellStyle name="Total 12 4 2" xfId="13739" xr:uid="{00000000-0005-0000-0000-000088900000}"/>
    <cellStyle name="Total 12 4 2 2" xfId="26470" xr:uid="{00000000-0005-0000-0000-000089900000}"/>
    <cellStyle name="Total 12 4 3" xfId="21933" xr:uid="{00000000-0005-0000-0000-00008A900000}"/>
    <cellStyle name="Total 12 5" xfId="11563" xr:uid="{00000000-0005-0000-0000-00008B900000}"/>
    <cellStyle name="Total 12 5 2" xfId="16828" xr:uid="{00000000-0005-0000-0000-00008C900000}"/>
    <cellStyle name="Total 12 5 2 2" xfId="29362" xr:uid="{00000000-0005-0000-0000-00008D900000}"/>
    <cellStyle name="Total 12 5 3" xfId="24315" xr:uid="{00000000-0005-0000-0000-00008E900000}"/>
    <cellStyle name="Total 12 6" xfId="6754" xr:uid="{00000000-0005-0000-0000-00008F900000}"/>
    <cellStyle name="Total 12 6 2" xfId="21487" xr:uid="{00000000-0005-0000-0000-000090900000}"/>
    <cellStyle name="Total 12 7" xfId="17483" xr:uid="{00000000-0005-0000-0000-000091900000}"/>
    <cellStyle name="Total 12 7 2" xfId="29982" xr:uid="{00000000-0005-0000-0000-000092900000}"/>
    <cellStyle name="Total 12 8" xfId="20991" xr:uid="{00000000-0005-0000-0000-000093900000}"/>
    <cellStyle name="Total 12 9" xfId="30932" xr:uid="{00000000-0005-0000-0000-000094900000}"/>
    <cellStyle name="Total 13" xfId="37259" xr:uid="{00000000-0005-0000-0000-000095900000}"/>
    <cellStyle name="Total 14" xfId="37260" xr:uid="{00000000-0005-0000-0000-000096900000}"/>
    <cellStyle name="Total 15" xfId="37261" xr:uid="{00000000-0005-0000-0000-000097900000}"/>
    <cellStyle name="Total 16" xfId="37262" xr:uid="{00000000-0005-0000-0000-000098900000}"/>
    <cellStyle name="Total 17" xfId="37263" xr:uid="{00000000-0005-0000-0000-000099900000}"/>
    <cellStyle name="Total 2" xfId="1080" xr:uid="{00000000-0005-0000-0000-00009A900000}"/>
    <cellStyle name="Total 2 10" xfId="20992" xr:uid="{00000000-0005-0000-0000-00009B900000}"/>
    <cellStyle name="Total 2 11" xfId="37264" xr:uid="{00000000-0005-0000-0000-00009C900000}"/>
    <cellStyle name="Total 2 12" xfId="3089" xr:uid="{00000000-0005-0000-0000-00009D900000}"/>
    <cellStyle name="Total 2 13" xfId="37797" xr:uid="{00000000-0005-0000-0000-00009E900000}"/>
    <cellStyle name="Total 2 2" xfId="3090" xr:uid="{00000000-0005-0000-0000-00009F900000}"/>
    <cellStyle name="Total 2 2 10" xfId="30934" xr:uid="{00000000-0005-0000-0000-0000A0900000}"/>
    <cellStyle name="Total 2 2 11" xfId="30807" xr:uid="{00000000-0005-0000-0000-0000A1900000}"/>
    <cellStyle name="Total 2 2 12" xfId="30767" xr:uid="{00000000-0005-0000-0000-0000A2900000}"/>
    <cellStyle name="Total 2 2 2" xfId="8736" xr:uid="{00000000-0005-0000-0000-0000A3900000}"/>
    <cellStyle name="Total 2 2 2 2" xfId="11649" xr:uid="{00000000-0005-0000-0000-0000A4900000}"/>
    <cellStyle name="Total 2 2 2 2 2" xfId="16908" xr:uid="{00000000-0005-0000-0000-0000A5900000}"/>
    <cellStyle name="Total 2 2 2 2 2 2" xfId="29442" xr:uid="{00000000-0005-0000-0000-0000A6900000}"/>
    <cellStyle name="Total 2 2 2 2 3" xfId="20808" xr:uid="{00000000-0005-0000-0000-0000A7900000}"/>
    <cellStyle name="Total 2 2 2 2 3 2" xfId="30486" xr:uid="{00000000-0005-0000-0000-0000A8900000}"/>
    <cellStyle name="Total 2 2 2 2 4" xfId="24401" xr:uid="{00000000-0005-0000-0000-0000A9900000}"/>
    <cellStyle name="Total 2 2 2 2 5" xfId="33087" xr:uid="{00000000-0005-0000-0000-0000AA900000}"/>
    <cellStyle name="Total 2 2 2 2 6" xfId="34129" xr:uid="{00000000-0005-0000-0000-0000AB900000}"/>
    <cellStyle name="Total 2 2 2 2 7" xfId="31577" xr:uid="{00000000-0005-0000-0000-0000AC900000}"/>
    <cellStyle name="Total 2 2 2 3" xfId="7099" xr:uid="{00000000-0005-0000-0000-0000AD900000}"/>
    <cellStyle name="Total 2 2 2 3 2" xfId="13634" xr:uid="{00000000-0005-0000-0000-0000AE900000}"/>
    <cellStyle name="Total 2 2 2 3 2 2" xfId="26365" xr:uid="{00000000-0005-0000-0000-0000AF900000}"/>
    <cellStyle name="Total 2 2 2 3 3" xfId="21827" xr:uid="{00000000-0005-0000-0000-0000B0900000}"/>
    <cellStyle name="Total 2 2 2 4" xfId="11835" xr:uid="{00000000-0005-0000-0000-0000B1900000}"/>
    <cellStyle name="Total 2 2 2 4 2" xfId="24584" xr:uid="{00000000-0005-0000-0000-0000B2900000}"/>
    <cellStyle name="Total 2 2 2 5" xfId="20657" xr:uid="{00000000-0005-0000-0000-0000B3900000}"/>
    <cellStyle name="Total 2 2 2 5 2" xfId="30335" xr:uid="{00000000-0005-0000-0000-0000B4900000}"/>
    <cellStyle name="Total 2 2 2 6" xfId="22792" xr:uid="{00000000-0005-0000-0000-0000B5900000}"/>
    <cellStyle name="Total 2 2 2 7" xfId="32107" xr:uid="{00000000-0005-0000-0000-0000B6900000}"/>
    <cellStyle name="Total 2 2 2 8" xfId="33946" xr:uid="{00000000-0005-0000-0000-0000B7900000}"/>
    <cellStyle name="Total 2 2 2 9" xfId="30707" xr:uid="{00000000-0005-0000-0000-0000B8900000}"/>
    <cellStyle name="Total 2 2 3" xfId="11333" xr:uid="{00000000-0005-0000-0000-0000B9900000}"/>
    <cellStyle name="Total 2 2 3 2" xfId="19972" xr:uid="{00000000-0005-0000-0000-0000BA900000}"/>
    <cellStyle name="Total 2 2 3 2 2" xfId="30212" xr:uid="{00000000-0005-0000-0000-0000BB900000}"/>
    <cellStyle name="Total 2 2 3 3" xfId="20901" xr:uid="{00000000-0005-0000-0000-0000BC900000}"/>
    <cellStyle name="Total 2 2 3 3 2" xfId="30579" xr:uid="{00000000-0005-0000-0000-0000BD900000}"/>
    <cellStyle name="Total 2 2 3 4" xfId="33227" xr:uid="{00000000-0005-0000-0000-0000BE900000}"/>
    <cellStyle name="Total 2 2 3 5" xfId="34224" xr:uid="{00000000-0005-0000-0000-0000BF900000}"/>
    <cellStyle name="Total 2 2 3 6" xfId="31966" xr:uid="{00000000-0005-0000-0000-0000C0900000}"/>
    <cellStyle name="Total 2 2 4" xfId="6588" xr:uid="{00000000-0005-0000-0000-0000C1900000}"/>
    <cellStyle name="Total 2 2 4 2" xfId="13177" xr:uid="{00000000-0005-0000-0000-0000C2900000}"/>
    <cellStyle name="Total 2 2 4 2 2" xfId="25922" xr:uid="{00000000-0005-0000-0000-0000C3900000}"/>
    <cellStyle name="Total 2 2 4 3" xfId="21331" xr:uid="{00000000-0005-0000-0000-0000C4900000}"/>
    <cellStyle name="Total 2 2 5" xfId="7203" xr:uid="{00000000-0005-0000-0000-0000C5900000}"/>
    <cellStyle name="Total 2 2 5 2" xfId="13737" xr:uid="{00000000-0005-0000-0000-0000C6900000}"/>
    <cellStyle name="Total 2 2 5 2 2" xfId="26468" xr:uid="{00000000-0005-0000-0000-0000C7900000}"/>
    <cellStyle name="Total 2 2 5 3" xfId="21931" xr:uid="{00000000-0005-0000-0000-0000C8900000}"/>
    <cellStyle name="Total 2 2 6" xfId="7236" xr:uid="{00000000-0005-0000-0000-0000C9900000}"/>
    <cellStyle name="Total 2 2 6 2" xfId="13768" xr:uid="{00000000-0005-0000-0000-0000CA900000}"/>
    <cellStyle name="Total 2 2 6 2 2" xfId="26499" xr:uid="{00000000-0005-0000-0000-0000CB900000}"/>
    <cellStyle name="Total 2 2 6 3" xfId="21964" xr:uid="{00000000-0005-0000-0000-0000CC900000}"/>
    <cellStyle name="Total 2 2 7" xfId="6836" xr:uid="{00000000-0005-0000-0000-0000CD900000}"/>
    <cellStyle name="Total 2 2 7 2" xfId="21567" xr:uid="{00000000-0005-0000-0000-0000CE900000}"/>
    <cellStyle name="Total 2 2 8" xfId="17481" xr:uid="{00000000-0005-0000-0000-0000CF900000}"/>
    <cellStyle name="Total 2 2 8 2" xfId="29980" xr:uid="{00000000-0005-0000-0000-0000D0900000}"/>
    <cellStyle name="Total 2 2 9" xfId="20993" xr:uid="{00000000-0005-0000-0000-0000D1900000}"/>
    <cellStyle name="Total 2 3" xfId="3091" xr:uid="{00000000-0005-0000-0000-0000D2900000}"/>
    <cellStyle name="Total 2 3 10" xfId="30935" xr:uid="{00000000-0005-0000-0000-0000D3900000}"/>
    <cellStyle name="Total 2 3 11" xfId="30678" xr:uid="{00000000-0005-0000-0000-0000D4900000}"/>
    <cellStyle name="Total 2 3 12" xfId="30768" xr:uid="{00000000-0005-0000-0000-0000D5900000}"/>
    <cellStyle name="Total 2 3 2" xfId="8737" xr:uid="{00000000-0005-0000-0000-0000D6900000}"/>
    <cellStyle name="Total 2 3 2 2" xfId="11650" xr:uid="{00000000-0005-0000-0000-0000D7900000}"/>
    <cellStyle name="Total 2 3 2 2 2" xfId="16909" xr:uid="{00000000-0005-0000-0000-0000D8900000}"/>
    <cellStyle name="Total 2 3 2 2 2 2" xfId="29443" xr:uid="{00000000-0005-0000-0000-0000D9900000}"/>
    <cellStyle name="Total 2 3 2 2 3" xfId="20809" xr:uid="{00000000-0005-0000-0000-0000DA900000}"/>
    <cellStyle name="Total 2 3 2 2 3 2" xfId="30487" xr:uid="{00000000-0005-0000-0000-0000DB900000}"/>
    <cellStyle name="Total 2 3 2 2 4" xfId="24402" xr:uid="{00000000-0005-0000-0000-0000DC900000}"/>
    <cellStyle name="Total 2 3 2 2 5" xfId="33088" xr:uid="{00000000-0005-0000-0000-0000DD900000}"/>
    <cellStyle name="Total 2 3 2 2 6" xfId="34130" xr:uid="{00000000-0005-0000-0000-0000DE900000}"/>
    <cellStyle name="Total 2 3 2 2 7" xfId="31578" xr:uid="{00000000-0005-0000-0000-0000DF900000}"/>
    <cellStyle name="Total 2 3 2 3" xfId="6779" xr:uid="{00000000-0005-0000-0000-0000E0900000}"/>
    <cellStyle name="Total 2 3 2 3 2" xfId="13343" xr:uid="{00000000-0005-0000-0000-0000E1900000}"/>
    <cellStyle name="Total 2 3 2 3 2 2" xfId="26078" xr:uid="{00000000-0005-0000-0000-0000E2900000}"/>
    <cellStyle name="Total 2 3 2 3 3" xfId="21510" xr:uid="{00000000-0005-0000-0000-0000E3900000}"/>
    <cellStyle name="Total 2 3 2 4" xfId="6451" xr:uid="{00000000-0005-0000-0000-0000E4900000}"/>
    <cellStyle name="Total 2 3 2 4 2" xfId="21200" xr:uid="{00000000-0005-0000-0000-0000E5900000}"/>
    <cellStyle name="Total 2 3 2 5" xfId="20658" xr:uid="{00000000-0005-0000-0000-0000E6900000}"/>
    <cellStyle name="Total 2 3 2 5 2" xfId="30336" xr:uid="{00000000-0005-0000-0000-0000E7900000}"/>
    <cellStyle name="Total 2 3 2 6" xfId="22793" xr:uid="{00000000-0005-0000-0000-0000E8900000}"/>
    <cellStyle name="Total 2 3 2 7" xfId="32108" xr:uid="{00000000-0005-0000-0000-0000E9900000}"/>
    <cellStyle name="Total 2 3 2 8" xfId="33947" xr:uid="{00000000-0005-0000-0000-0000EA900000}"/>
    <cellStyle name="Total 2 3 2 9" xfId="31119" xr:uid="{00000000-0005-0000-0000-0000EB900000}"/>
    <cellStyle name="Total 2 3 3" xfId="10393" xr:uid="{00000000-0005-0000-0000-0000EC900000}"/>
    <cellStyle name="Total 2 3 3 2" xfId="19973" xr:uid="{00000000-0005-0000-0000-0000ED900000}"/>
    <cellStyle name="Total 2 3 3 2 2" xfId="30213" xr:uid="{00000000-0005-0000-0000-0000EE900000}"/>
    <cellStyle name="Total 2 3 3 3" xfId="20902" xr:uid="{00000000-0005-0000-0000-0000EF900000}"/>
    <cellStyle name="Total 2 3 3 3 2" xfId="30580" xr:uid="{00000000-0005-0000-0000-0000F0900000}"/>
    <cellStyle name="Total 2 3 3 4" xfId="33228" xr:uid="{00000000-0005-0000-0000-0000F1900000}"/>
    <cellStyle name="Total 2 3 3 5" xfId="34225" xr:uid="{00000000-0005-0000-0000-0000F2900000}"/>
    <cellStyle name="Total 2 3 3 6" xfId="31654" xr:uid="{00000000-0005-0000-0000-0000F3900000}"/>
    <cellStyle name="Total 2 3 4" xfId="6589" xr:uid="{00000000-0005-0000-0000-0000F4900000}"/>
    <cellStyle name="Total 2 3 4 2" xfId="13178" xr:uid="{00000000-0005-0000-0000-0000F5900000}"/>
    <cellStyle name="Total 2 3 4 2 2" xfId="25923" xr:uid="{00000000-0005-0000-0000-0000F6900000}"/>
    <cellStyle name="Total 2 3 4 3" xfId="21332" xr:uid="{00000000-0005-0000-0000-0000F7900000}"/>
    <cellStyle name="Total 2 3 5" xfId="7202" xr:uid="{00000000-0005-0000-0000-0000F8900000}"/>
    <cellStyle name="Total 2 3 5 2" xfId="13736" xr:uid="{00000000-0005-0000-0000-0000F9900000}"/>
    <cellStyle name="Total 2 3 5 2 2" xfId="26467" xr:uid="{00000000-0005-0000-0000-0000FA900000}"/>
    <cellStyle name="Total 2 3 5 3" xfId="21930" xr:uid="{00000000-0005-0000-0000-0000FB900000}"/>
    <cellStyle name="Total 2 3 6" xfId="11791" xr:uid="{00000000-0005-0000-0000-0000FC900000}"/>
    <cellStyle name="Total 2 3 6 2" xfId="17023" xr:uid="{00000000-0005-0000-0000-0000FD900000}"/>
    <cellStyle name="Total 2 3 6 2 2" xfId="29556" xr:uid="{00000000-0005-0000-0000-0000FE900000}"/>
    <cellStyle name="Total 2 3 6 3" xfId="24542" xr:uid="{00000000-0005-0000-0000-0000FF900000}"/>
    <cellStyle name="Total 2 3 7" xfId="6753" xr:uid="{00000000-0005-0000-0000-000000910000}"/>
    <cellStyle name="Total 2 3 7 2" xfId="21486" xr:uid="{00000000-0005-0000-0000-000001910000}"/>
    <cellStyle name="Total 2 3 8" xfId="17480" xr:uid="{00000000-0005-0000-0000-000002910000}"/>
    <cellStyle name="Total 2 3 8 2" xfId="29979" xr:uid="{00000000-0005-0000-0000-000003910000}"/>
    <cellStyle name="Total 2 3 9" xfId="20994" xr:uid="{00000000-0005-0000-0000-000004910000}"/>
    <cellStyle name="Total 2 4" xfId="8735" xr:uid="{00000000-0005-0000-0000-000005910000}"/>
    <cellStyle name="Total 2 4 2" xfId="11648" xr:uid="{00000000-0005-0000-0000-000006910000}"/>
    <cellStyle name="Total 2 4 2 2" xfId="16907" xr:uid="{00000000-0005-0000-0000-000007910000}"/>
    <cellStyle name="Total 2 4 2 2 2" xfId="20807" xr:uid="{00000000-0005-0000-0000-000008910000}"/>
    <cellStyle name="Total 2 4 2 2 2 2" xfId="30485" xr:uid="{00000000-0005-0000-0000-000009910000}"/>
    <cellStyle name="Total 2 4 2 2 3" xfId="29441" xr:uid="{00000000-0005-0000-0000-00000A910000}"/>
    <cellStyle name="Total 2 4 2 2 4" xfId="33086" xr:uid="{00000000-0005-0000-0000-00000B910000}"/>
    <cellStyle name="Total 2 4 2 2 5" xfId="34128" xr:uid="{00000000-0005-0000-0000-00000C910000}"/>
    <cellStyle name="Total 2 4 2 2 6" xfId="31579" xr:uid="{00000000-0005-0000-0000-00000D910000}"/>
    <cellStyle name="Total 2 4 2 3" xfId="20656" xr:uid="{00000000-0005-0000-0000-00000E910000}"/>
    <cellStyle name="Total 2 4 2 3 2" xfId="30334" xr:uid="{00000000-0005-0000-0000-00000F910000}"/>
    <cellStyle name="Total 2 4 2 4" xfId="24400" xr:uid="{00000000-0005-0000-0000-000010910000}"/>
    <cellStyle name="Total 2 4 2 5" xfId="32106" xr:uid="{00000000-0005-0000-0000-000011910000}"/>
    <cellStyle name="Total 2 4 2 6" xfId="33945" xr:uid="{00000000-0005-0000-0000-000012910000}"/>
    <cellStyle name="Total 2 4 2 7" xfId="32033" xr:uid="{00000000-0005-0000-0000-000013910000}"/>
    <cellStyle name="Total 2 4 3" xfId="11467" xr:uid="{00000000-0005-0000-0000-000014910000}"/>
    <cellStyle name="Total 2 4 3 2" xfId="16767" xr:uid="{00000000-0005-0000-0000-000015910000}"/>
    <cellStyle name="Total 2 4 3 2 2" xfId="29302" xr:uid="{00000000-0005-0000-0000-000016910000}"/>
    <cellStyle name="Total 2 4 3 3" xfId="20900" xr:uid="{00000000-0005-0000-0000-000017910000}"/>
    <cellStyle name="Total 2 4 3 3 2" xfId="30578" xr:uid="{00000000-0005-0000-0000-000018910000}"/>
    <cellStyle name="Total 2 4 3 4" xfId="24222" xr:uid="{00000000-0005-0000-0000-000019910000}"/>
    <cellStyle name="Total 2 4 3 5" xfId="33226" xr:uid="{00000000-0005-0000-0000-00001A910000}"/>
    <cellStyle name="Total 2 4 3 6" xfId="34223" xr:uid="{00000000-0005-0000-0000-00001B910000}"/>
    <cellStyle name="Total 2 4 3 7" xfId="32061" xr:uid="{00000000-0005-0000-0000-00001C910000}"/>
    <cellStyle name="Total 2 4 4" xfId="11529" xr:uid="{00000000-0005-0000-0000-00001D910000}"/>
    <cellStyle name="Total 2 4 4 2" xfId="24284" xr:uid="{00000000-0005-0000-0000-00001E910000}"/>
    <cellStyle name="Total 2 4 5" xfId="17482" xr:uid="{00000000-0005-0000-0000-00001F910000}"/>
    <cellStyle name="Total 2 4 5 2" xfId="29981" xr:uid="{00000000-0005-0000-0000-000020910000}"/>
    <cellStyle name="Total 2 4 6" xfId="22791" xr:uid="{00000000-0005-0000-0000-000021910000}"/>
    <cellStyle name="Total 2 4 7" xfId="30933" xr:uid="{00000000-0005-0000-0000-000022910000}"/>
    <cellStyle name="Total 2 4 8" xfId="30806" xr:uid="{00000000-0005-0000-0000-000023910000}"/>
    <cellStyle name="Total 2 4 9" xfId="30766" xr:uid="{00000000-0005-0000-0000-000024910000}"/>
    <cellStyle name="Total 2 5" xfId="10028" xr:uid="{00000000-0005-0000-0000-000025910000}"/>
    <cellStyle name="Total 2 6" xfId="6587" xr:uid="{00000000-0005-0000-0000-000026910000}"/>
    <cellStyle name="Total 2 6 2" xfId="13176" xr:uid="{00000000-0005-0000-0000-000027910000}"/>
    <cellStyle name="Total 2 6 2 2" xfId="19855" xr:uid="{00000000-0005-0000-0000-000028910000}"/>
    <cellStyle name="Total 2 6 2 2 2" xfId="30183" xr:uid="{00000000-0005-0000-0000-000029910000}"/>
    <cellStyle name="Total 2 6 2 3" xfId="20721" xr:uid="{00000000-0005-0000-0000-00002A910000}"/>
    <cellStyle name="Total 2 6 2 3 2" xfId="30399" xr:uid="{00000000-0005-0000-0000-00002B910000}"/>
    <cellStyle name="Total 2 6 2 4" xfId="25921" xr:uid="{00000000-0005-0000-0000-00002C910000}"/>
    <cellStyle name="Total 2 6 2 5" xfId="32969" xr:uid="{00000000-0005-0000-0000-00002D910000}"/>
    <cellStyle name="Total 2 6 2 6" xfId="34042" xr:uid="{00000000-0005-0000-0000-00002E910000}"/>
    <cellStyle name="Total 2 6 2 7" xfId="30884" xr:uid="{00000000-0005-0000-0000-00002F910000}"/>
    <cellStyle name="Total 2 6 3" xfId="18570" xr:uid="{00000000-0005-0000-0000-000030910000}"/>
    <cellStyle name="Total 2 6 3 2" xfId="30110" xr:uid="{00000000-0005-0000-0000-000031910000}"/>
    <cellStyle name="Total 2 6 4" xfId="20570" xr:uid="{00000000-0005-0000-0000-000032910000}"/>
    <cellStyle name="Total 2 6 4 2" xfId="30250" xr:uid="{00000000-0005-0000-0000-000033910000}"/>
    <cellStyle name="Total 2 6 5" xfId="21330" xr:uid="{00000000-0005-0000-0000-000034910000}"/>
    <cellStyle name="Total 2 6 6" xfId="31938" xr:uid="{00000000-0005-0000-0000-000035910000}"/>
    <cellStyle name="Total 2 6 7" xfId="33825" xr:uid="{00000000-0005-0000-0000-000036910000}"/>
    <cellStyle name="Total 2 6 8" xfId="30621" xr:uid="{00000000-0005-0000-0000-000037910000}"/>
    <cellStyle name="Total 2 7" xfId="7204" xr:uid="{00000000-0005-0000-0000-000038910000}"/>
    <cellStyle name="Total 2 7 2" xfId="13738" xr:uid="{00000000-0005-0000-0000-000039910000}"/>
    <cellStyle name="Total 2 7 2 2" xfId="26469" xr:uid="{00000000-0005-0000-0000-00003A910000}"/>
    <cellStyle name="Total 2 7 3" xfId="21932" xr:uid="{00000000-0005-0000-0000-00003B910000}"/>
    <cellStyle name="Total 2 8" xfId="11402" xr:uid="{00000000-0005-0000-0000-00003C910000}"/>
    <cellStyle name="Total 2 8 2" xfId="16705" xr:uid="{00000000-0005-0000-0000-00003D910000}"/>
    <cellStyle name="Total 2 8 2 2" xfId="29240" xr:uid="{00000000-0005-0000-0000-00003E910000}"/>
    <cellStyle name="Total 2 8 3" xfId="24157" xr:uid="{00000000-0005-0000-0000-00003F910000}"/>
    <cellStyle name="Total 2 9" xfId="11859" xr:uid="{00000000-0005-0000-0000-000040910000}"/>
    <cellStyle name="Total 2 9 2" xfId="24608" xr:uid="{00000000-0005-0000-0000-000041910000}"/>
    <cellStyle name="Total 3" xfId="1081" xr:uid="{00000000-0005-0000-0000-000042910000}"/>
    <cellStyle name="Total 3 10" xfId="37265" xr:uid="{00000000-0005-0000-0000-000043910000}"/>
    <cellStyle name="Total 3 11" xfId="3092" xr:uid="{00000000-0005-0000-0000-000044910000}"/>
    <cellStyle name="Total 3 12" xfId="37798" xr:uid="{00000000-0005-0000-0000-000045910000}"/>
    <cellStyle name="Total 3 2" xfId="3093" xr:uid="{00000000-0005-0000-0000-000046910000}"/>
    <cellStyle name="Total 3 2 10" xfId="30805" xr:uid="{00000000-0005-0000-0000-000047910000}"/>
    <cellStyle name="Total 3 2 11" xfId="33991" xr:uid="{00000000-0005-0000-0000-000048910000}"/>
    <cellStyle name="Total 3 2 2" xfId="8739" xr:uid="{00000000-0005-0000-0000-000049910000}"/>
    <cellStyle name="Total 3 2 2 2" xfId="11652" xr:uid="{00000000-0005-0000-0000-00004A910000}"/>
    <cellStyle name="Total 3 2 2 2 2" xfId="16911" xr:uid="{00000000-0005-0000-0000-00004B910000}"/>
    <cellStyle name="Total 3 2 2 2 2 2" xfId="29445" xr:uid="{00000000-0005-0000-0000-00004C910000}"/>
    <cellStyle name="Total 3 2 2 2 3" xfId="20811" xr:uid="{00000000-0005-0000-0000-00004D910000}"/>
    <cellStyle name="Total 3 2 2 2 3 2" xfId="30489" xr:uid="{00000000-0005-0000-0000-00004E910000}"/>
    <cellStyle name="Total 3 2 2 2 4" xfId="24404" xr:uid="{00000000-0005-0000-0000-00004F910000}"/>
    <cellStyle name="Total 3 2 2 2 5" xfId="33090" xr:uid="{00000000-0005-0000-0000-000050910000}"/>
    <cellStyle name="Total 3 2 2 2 6" xfId="34132" xr:uid="{00000000-0005-0000-0000-000051910000}"/>
    <cellStyle name="Total 3 2 2 2 7" xfId="30868" xr:uid="{00000000-0005-0000-0000-000052910000}"/>
    <cellStyle name="Total 3 2 2 3" xfId="6781" xr:uid="{00000000-0005-0000-0000-000053910000}"/>
    <cellStyle name="Total 3 2 2 3 2" xfId="13345" xr:uid="{00000000-0005-0000-0000-000054910000}"/>
    <cellStyle name="Total 3 2 2 3 2 2" xfId="26080" xr:uid="{00000000-0005-0000-0000-000055910000}"/>
    <cellStyle name="Total 3 2 2 3 3" xfId="21512" xr:uid="{00000000-0005-0000-0000-000056910000}"/>
    <cellStyle name="Total 3 2 2 4" xfId="11683" xr:uid="{00000000-0005-0000-0000-000057910000}"/>
    <cellStyle name="Total 3 2 2 4 2" xfId="24434" xr:uid="{00000000-0005-0000-0000-000058910000}"/>
    <cellStyle name="Total 3 2 2 5" xfId="20660" xr:uid="{00000000-0005-0000-0000-000059910000}"/>
    <cellStyle name="Total 3 2 2 5 2" xfId="30338" xr:uid="{00000000-0005-0000-0000-00005A910000}"/>
    <cellStyle name="Total 3 2 2 6" xfId="22795" xr:uid="{00000000-0005-0000-0000-00005B910000}"/>
    <cellStyle name="Total 3 2 2 7" xfId="32110" xr:uid="{00000000-0005-0000-0000-00005C910000}"/>
    <cellStyle name="Total 3 2 2 8" xfId="33949" xr:uid="{00000000-0005-0000-0000-00005D910000}"/>
    <cellStyle name="Total 3 2 2 9" xfId="31120" xr:uid="{00000000-0005-0000-0000-00005E910000}"/>
    <cellStyle name="Total 3 2 3" xfId="6591" xr:uid="{00000000-0005-0000-0000-00005F910000}"/>
    <cellStyle name="Total 3 2 3 2" xfId="13180" xr:uid="{00000000-0005-0000-0000-000060910000}"/>
    <cellStyle name="Total 3 2 3 2 2" xfId="25925" xr:uid="{00000000-0005-0000-0000-000061910000}"/>
    <cellStyle name="Total 3 2 3 3" xfId="20904" xr:uid="{00000000-0005-0000-0000-000062910000}"/>
    <cellStyle name="Total 3 2 3 3 2" xfId="30582" xr:uid="{00000000-0005-0000-0000-000063910000}"/>
    <cellStyle name="Total 3 2 3 4" xfId="21334" xr:uid="{00000000-0005-0000-0000-000064910000}"/>
    <cellStyle name="Total 3 2 3 5" xfId="33230" xr:uid="{00000000-0005-0000-0000-000065910000}"/>
    <cellStyle name="Total 3 2 3 6" xfId="34227" xr:uid="{00000000-0005-0000-0000-000066910000}"/>
    <cellStyle name="Total 3 2 3 7" xfId="30872" xr:uid="{00000000-0005-0000-0000-000067910000}"/>
    <cellStyle name="Total 3 2 4" xfId="7200" xr:uid="{00000000-0005-0000-0000-000068910000}"/>
    <cellStyle name="Total 3 2 4 2" xfId="13734" xr:uid="{00000000-0005-0000-0000-000069910000}"/>
    <cellStyle name="Total 3 2 4 2 2" xfId="26465" xr:uid="{00000000-0005-0000-0000-00006A910000}"/>
    <cellStyle name="Total 3 2 4 3" xfId="21928" xr:uid="{00000000-0005-0000-0000-00006B910000}"/>
    <cellStyle name="Total 3 2 5" xfId="11522" xr:uid="{00000000-0005-0000-0000-00006C910000}"/>
    <cellStyle name="Total 3 2 5 2" xfId="16805" xr:uid="{00000000-0005-0000-0000-00006D910000}"/>
    <cellStyle name="Total 3 2 5 2 2" xfId="29340" xr:uid="{00000000-0005-0000-0000-00006E910000}"/>
    <cellStyle name="Total 3 2 5 3" xfId="24277" xr:uid="{00000000-0005-0000-0000-00006F910000}"/>
    <cellStyle name="Total 3 2 6" xfId="6835" xr:uid="{00000000-0005-0000-0000-000070910000}"/>
    <cellStyle name="Total 3 2 6 2" xfId="21566" xr:uid="{00000000-0005-0000-0000-000071910000}"/>
    <cellStyle name="Total 3 2 7" xfId="17479" xr:uid="{00000000-0005-0000-0000-000072910000}"/>
    <cellStyle name="Total 3 2 7 2" xfId="29978" xr:uid="{00000000-0005-0000-0000-000073910000}"/>
    <cellStyle name="Total 3 2 8" xfId="20996" xr:uid="{00000000-0005-0000-0000-000074910000}"/>
    <cellStyle name="Total 3 2 9" xfId="30937" xr:uid="{00000000-0005-0000-0000-000075910000}"/>
    <cellStyle name="Total 3 3" xfId="8738" xr:uid="{00000000-0005-0000-0000-000076910000}"/>
    <cellStyle name="Total 3 3 2" xfId="11651" xr:uid="{00000000-0005-0000-0000-000077910000}"/>
    <cellStyle name="Total 3 3 2 2" xfId="16910" xr:uid="{00000000-0005-0000-0000-000078910000}"/>
    <cellStyle name="Total 3 3 2 2 2" xfId="20810" xr:uid="{00000000-0005-0000-0000-000079910000}"/>
    <cellStyle name="Total 3 3 2 2 2 2" xfId="30488" xr:uid="{00000000-0005-0000-0000-00007A910000}"/>
    <cellStyle name="Total 3 3 2 2 3" xfId="29444" xr:uid="{00000000-0005-0000-0000-00007B910000}"/>
    <cellStyle name="Total 3 3 2 2 4" xfId="33089" xr:uid="{00000000-0005-0000-0000-00007C910000}"/>
    <cellStyle name="Total 3 3 2 2 5" xfId="34131" xr:uid="{00000000-0005-0000-0000-00007D910000}"/>
    <cellStyle name="Total 3 3 2 2 6" xfId="31705" xr:uid="{00000000-0005-0000-0000-00007E910000}"/>
    <cellStyle name="Total 3 3 2 3" xfId="20659" xr:uid="{00000000-0005-0000-0000-00007F910000}"/>
    <cellStyle name="Total 3 3 2 3 2" xfId="30337" xr:uid="{00000000-0005-0000-0000-000080910000}"/>
    <cellStyle name="Total 3 3 2 4" xfId="24403" xr:uid="{00000000-0005-0000-0000-000081910000}"/>
    <cellStyle name="Total 3 3 2 5" xfId="32109" xr:uid="{00000000-0005-0000-0000-000082910000}"/>
    <cellStyle name="Total 3 3 2 6" xfId="33948" xr:uid="{00000000-0005-0000-0000-000083910000}"/>
    <cellStyle name="Total 3 3 2 7" xfId="34248" xr:uid="{00000000-0005-0000-0000-000084910000}"/>
    <cellStyle name="Total 3 3 3" xfId="6780" xr:uid="{00000000-0005-0000-0000-000085910000}"/>
    <cellStyle name="Total 3 3 3 2" xfId="13344" xr:uid="{00000000-0005-0000-0000-000086910000}"/>
    <cellStyle name="Total 3 3 3 2 2" xfId="26079" xr:uid="{00000000-0005-0000-0000-000087910000}"/>
    <cellStyle name="Total 3 3 3 3" xfId="20903" xr:uid="{00000000-0005-0000-0000-000088910000}"/>
    <cellStyle name="Total 3 3 3 3 2" xfId="30581" xr:uid="{00000000-0005-0000-0000-000089910000}"/>
    <cellStyle name="Total 3 3 3 4" xfId="21511" xr:uid="{00000000-0005-0000-0000-00008A910000}"/>
    <cellStyle name="Total 3 3 3 5" xfId="33229" xr:uid="{00000000-0005-0000-0000-00008B910000}"/>
    <cellStyle name="Total 3 3 3 6" xfId="34226" xr:uid="{00000000-0005-0000-0000-00008C910000}"/>
    <cellStyle name="Total 3 3 3 7" xfId="30648" xr:uid="{00000000-0005-0000-0000-00008D910000}"/>
    <cellStyle name="Total 3 3 4" xfId="11880" xr:uid="{00000000-0005-0000-0000-00008E910000}"/>
    <cellStyle name="Total 3 3 4 2" xfId="24629" xr:uid="{00000000-0005-0000-0000-00008F910000}"/>
    <cellStyle name="Total 3 3 5" xfId="17446" xr:uid="{00000000-0005-0000-0000-000090910000}"/>
    <cellStyle name="Total 3 3 5 2" xfId="29963" xr:uid="{00000000-0005-0000-0000-000091910000}"/>
    <cellStyle name="Total 3 3 6" xfId="22794" xr:uid="{00000000-0005-0000-0000-000092910000}"/>
    <cellStyle name="Total 3 3 7" xfId="30936" xr:uid="{00000000-0005-0000-0000-000093910000}"/>
    <cellStyle name="Total 3 3 8" xfId="30804" xr:uid="{00000000-0005-0000-0000-000094910000}"/>
    <cellStyle name="Total 3 3 9" xfId="31941" xr:uid="{00000000-0005-0000-0000-000095910000}"/>
    <cellStyle name="Total 3 4" xfId="10029" xr:uid="{00000000-0005-0000-0000-000096910000}"/>
    <cellStyle name="Total 3 5" xfId="6590" xr:uid="{00000000-0005-0000-0000-000097910000}"/>
    <cellStyle name="Total 3 5 2" xfId="13179" xr:uid="{00000000-0005-0000-0000-000098910000}"/>
    <cellStyle name="Total 3 5 2 2" xfId="25924" xr:uid="{00000000-0005-0000-0000-000099910000}"/>
    <cellStyle name="Total 3 5 3" xfId="21333" xr:uid="{00000000-0005-0000-0000-00009A910000}"/>
    <cellStyle name="Total 3 6" xfId="7201" xr:uid="{00000000-0005-0000-0000-00009B910000}"/>
    <cellStyle name="Total 3 6 2" xfId="13735" xr:uid="{00000000-0005-0000-0000-00009C910000}"/>
    <cellStyle name="Total 3 6 2 2" xfId="26466" xr:uid="{00000000-0005-0000-0000-00009D910000}"/>
    <cellStyle name="Total 3 6 3" xfId="21929" xr:uid="{00000000-0005-0000-0000-00009E910000}"/>
    <cellStyle name="Total 3 7" xfId="11582" xr:uid="{00000000-0005-0000-0000-00009F910000}"/>
    <cellStyle name="Total 3 7 2" xfId="16841" xr:uid="{00000000-0005-0000-0000-0000A0910000}"/>
    <cellStyle name="Total 3 7 2 2" xfId="29375" xr:uid="{00000000-0005-0000-0000-0000A1910000}"/>
    <cellStyle name="Total 3 7 3" xfId="24334" xr:uid="{00000000-0005-0000-0000-0000A2910000}"/>
    <cellStyle name="Total 3 8" xfId="7329" xr:uid="{00000000-0005-0000-0000-0000A3910000}"/>
    <cellStyle name="Total 3 8 2" xfId="22057" xr:uid="{00000000-0005-0000-0000-0000A4910000}"/>
    <cellStyle name="Total 3 9" xfId="20995" xr:uid="{00000000-0005-0000-0000-0000A5910000}"/>
    <cellStyle name="Total 4" xfId="1082" xr:uid="{00000000-0005-0000-0000-0000A6910000}"/>
    <cellStyle name="Total 4 10" xfId="18305" xr:uid="{00000000-0005-0000-0000-0000A7910000}"/>
    <cellStyle name="Total 4 10 2" xfId="30062" xr:uid="{00000000-0005-0000-0000-0000A8910000}"/>
    <cellStyle name="Total 4 11" xfId="20997" xr:uid="{00000000-0005-0000-0000-0000A9910000}"/>
    <cellStyle name="Total 4 12" xfId="30708" xr:uid="{00000000-0005-0000-0000-0000AA910000}"/>
    <cellStyle name="Total 4 13" xfId="31662" xr:uid="{00000000-0005-0000-0000-0000AB910000}"/>
    <cellStyle name="Total 4 14" xfId="30728" xr:uid="{00000000-0005-0000-0000-0000AC910000}"/>
    <cellStyle name="Total 4 15" xfId="37266" xr:uid="{00000000-0005-0000-0000-0000AD910000}"/>
    <cellStyle name="Total 4 16" xfId="3094" xr:uid="{00000000-0005-0000-0000-0000AE910000}"/>
    <cellStyle name="Total 4 2" xfId="3095" xr:uid="{00000000-0005-0000-0000-0000AF910000}"/>
    <cellStyle name="Total 4 2 10" xfId="31979" xr:uid="{00000000-0005-0000-0000-0000B0910000}"/>
    <cellStyle name="Total 4 2 11" xfId="33990" xr:uid="{00000000-0005-0000-0000-0000B1910000}"/>
    <cellStyle name="Total 4 2 2" xfId="8741" xr:uid="{00000000-0005-0000-0000-0000B2910000}"/>
    <cellStyle name="Total 4 2 2 2" xfId="11654" xr:uid="{00000000-0005-0000-0000-0000B3910000}"/>
    <cellStyle name="Total 4 2 2 2 2" xfId="16913" xr:uid="{00000000-0005-0000-0000-0000B4910000}"/>
    <cellStyle name="Total 4 2 2 2 2 2" xfId="29447" xr:uid="{00000000-0005-0000-0000-0000B5910000}"/>
    <cellStyle name="Total 4 2 2 2 3" xfId="20813" xr:uid="{00000000-0005-0000-0000-0000B6910000}"/>
    <cellStyle name="Total 4 2 2 2 3 2" xfId="30491" xr:uid="{00000000-0005-0000-0000-0000B7910000}"/>
    <cellStyle name="Total 4 2 2 2 4" xfId="24406" xr:uid="{00000000-0005-0000-0000-0000B8910000}"/>
    <cellStyle name="Total 4 2 2 2 5" xfId="33092" xr:uid="{00000000-0005-0000-0000-0000B9910000}"/>
    <cellStyle name="Total 4 2 2 2 6" xfId="34134" xr:uid="{00000000-0005-0000-0000-0000BA910000}"/>
    <cellStyle name="Total 4 2 2 2 7" xfId="32060" xr:uid="{00000000-0005-0000-0000-0000BB910000}"/>
    <cellStyle name="Total 4 2 2 3" xfId="6783" xr:uid="{00000000-0005-0000-0000-0000BC910000}"/>
    <cellStyle name="Total 4 2 2 3 2" xfId="13347" xr:uid="{00000000-0005-0000-0000-0000BD910000}"/>
    <cellStyle name="Total 4 2 2 3 2 2" xfId="26082" xr:uid="{00000000-0005-0000-0000-0000BE910000}"/>
    <cellStyle name="Total 4 2 2 3 3" xfId="21514" xr:uid="{00000000-0005-0000-0000-0000BF910000}"/>
    <cellStyle name="Total 4 2 2 4" xfId="11509" xr:uid="{00000000-0005-0000-0000-0000C0910000}"/>
    <cellStyle name="Total 4 2 2 4 2" xfId="24264" xr:uid="{00000000-0005-0000-0000-0000C1910000}"/>
    <cellStyle name="Total 4 2 2 5" xfId="20662" xr:uid="{00000000-0005-0000-0000-0000C2910000}"/>
    <cellStyle name="Total 4 2 2 5 2" xfId="30340" xr:uid="{00000000-0005-0000-0000-0000C3910000}"/>
    <cellStyle name="Total 4 2 2 6" xfId="22797" xr:uid="{00000000-0005-0000-0000-0000C4910000}"/>
    <cellStyle name="Total 4 2 2 7" xfId="32112" xr:uid="{00000000-0005-0000-0000-0000C5910000}"/>
    <cellStyle name="Total 4 2 2 8" xfId="33951" xr:uid="{00000000-0005-0000-0000-0000C6910000}"/>
    <cellStyle name="Total 4 2 2 9" xfId="34253" xr:uid="{00000000-0005-0000-0000-0000C7910000}"/>
    <cellStyle name="Total 4 2 3" xfId="6593" xr:uid="{00000000-0005-0000-0000-0000C8910000}"/>
    <cellStyle name="Total 4 2 3 2" xfId="13182" xr:uid="{00000000-0005-0000-0000-0000C9910000}"/>
    <cellStyle name="Total 4 2 3 2 2" xfId="25927" xr:uid="{00000000-0005-0000-0000-0000CA910000}"/>
    <cellStyle name="Total 4 2 3 3" xfId="20906" xr:uid="{00000000-0005-0000-0000-0000CB910000}"/>
    <cellStyle name="Total 4 2 3 3 2" xfId="30584" xr:uid="{00000000-0005-0000-0000-0000CC910000}"/>
    <cellStyle name="Total 4 2 3 4" xfId="21336" xr:uid="{00000000-0005-0000-0000-0000CD910000}"/>
    <cellStyle name="Total 4 2 3 5" xfId="33232" xr:uid="{00000000-0005-0000-0000-0000CE910000}"/>
    <cellStyle name="Total 4 2 3 6" xfId="34229" xr:uid="{00000000-0005-0000-0000-0000CF910000}"/>
    <cellStyle name="Total 4 2 3 7" xfId="30723" xr:uid="{00000000-0005-0000-0000-0000D0910000}"/>
    <cellStyle name="Total 4 2 4" xfId="7198" xr:uid="{00000000-0005-0000-0000-0000D1910000}"/>
    <cellStyle name="Total 4 2 4 2" xfId="13732" xr:uid="{00000000-0005-0000-0000-0000D2910000}"/>
    <cellStyle name="Total 4 2 4 2 2" xfId="26463" xr:uid="{00000000-0005-0000-0000-0000D3910000}"/>
    <cellStyle name="Total 4 2 4 3" xfId="21926" xr:uid="{00000000-0005-0000-0000-0000D4910000}"/>
    <cellStyle name="Total 4 2 5" xfId="11399" xr:uid="{00000000-0005-0000-0000-0000D5910000}"/>
    <cellStyle name="Total 4 2 5 2" xfId="16702" xr:uid="{00000000-0005-0000-0000-0000D6910000}"/>
    <cellStyle name="Total 4 2 5 2 2" xfId="29237" xr:uid="{00000000-0005-0000-0000-0000D7910000}"/>
    <cellStyle name="Total 4 2 5 3" xfId="24154" xr:uid="{00000000-0005-0000-0000-0000D8910000}"/>
    <cellStyle name="Total 4 2 6" xfId="11907" xr:uid="{00000000-0005-0000-0000-0000D9910000}"/>
    <cellStyle name="Total 4 2 6 2" xfId="24656" xr:uid="{00000000-0005-0000-0000-0000DA910000}"/>
    <cellStyle name="Total 4 2 7" xfId="17477" xr:uid="{00000000-0005-0000-0000-0000DB910000}"/>
    <cellStyle name="Total 4 2 7 2" xfId="29976" xr:uid="{00000000-0005-0000-0000-0000DC910000}"/>
    <cellStyle name="Total 4 2 8" xfId="20998" xr:uid="{00000000-0005-0000-0000-0000DD910000}"/>
    <cellStyle name="Total 4 2 9" xfId="30939" xr:uid="{00000000-0005-0000-0000-0000DE910000}"/>
    <cellStyle name="Total 4 3" xfId="8740" xr:uid="{00000000-0005-0000-0000-0000DF910000}"/>
    <cellStyle name="Total 4 3 2" xfId="11653" xr:uid="{00000000-0005-0000-0000-0000E0910000}"/>
    <cellStyle name="Total 4 3 2 2" xfId="16912" xr:uid="{00000000-0005-0000-0000-0000E1910000}"/>
    <cellStyle name="Total 4 3 2 2 2" xfId="20812" xr:uid="{00000000-0005-0000-0000-0000E2910000}"/>
    <cellStyle name="Total 4 3 2 2 2 2" xfId="30490" xr:uid="{00000000-0005-0000-0000-0000E3910000}"/>
    <cellStyle name="Total 4 3 2 2 3" xfId="29446" xr:uid="{00000000-0005-0000-0000-0000E4910000}"/>
    <cellStyle name="Total 4 3 2 2 4" xfId="33091" xr:uid="{00000000-0005-0000-0000-0000E5910000}"/>
    <cellStyle name="Total 4 3 2 2 5" xfId="34133" xr:uid="{00000000-0005-0000-0000-0000E6910000}"/>
    <cellStyle name="Total 4 3 2 2 6" xfId="31581" xr:uid="{00000000-0005-0000-0000-0000E7910000}"/>
    <cellStyle name="Total 4 3 2 3" xfId="20661" xr:uid="{00000000-0005-0000-0000-0000E8910000}"/>
    <cellStyle name="Total 4 3 2 3 2" xfId="30339" xr:uid="{00000000-0005-0000-0000-0000E9910000}"/>
    <cellStyle name="Total 4 3 2 4" xfId="24405" xr:uid="{00000000-0005-0000-0000-0000EA910000}"/>
    <cellStyle name="Total 4 3 2 5" xfId="32111" xr:uid="{00000000-0005-0000-0000-0000EB910000}"/>
    <cellStyle name="Total 4 3 2 6" xfId="33950" xr:uid="{00000000-0005-0000-0000-0000EC910000}"/>
    <cellStyle name="Total 4 3 2 7" xfId="34240" xr:uid="{00000000-0005-0000-0000-0000ED910000}"/>
    <cellStyle name="Total 4 3 3" xfId="6782" xr:uid="{00000000-0005-0000-0000-0000EE910000}"/>
    <cellStyle name="Total 4 3 3 2" xfId="13346" xr:uid="{00000000-0005-0000-0000-0000EF910000}"/>
    <cellStyle name="Total 4 3 3 2 2" xfId="26081" xr:uid="{00000000-0005-0000-0000-0000F0910000}"/>
    <cellStyle name="Total 4 3 3 3" xfId="20905" xr:uid="{00000000-0005-0000-0000-0000F1910000}"/>
    <cellStyle name="Total 4 3 3 3 2" xfId="30583" xr:uid="{00000000-0005-0000-0000-0000F2910000}"/>
    <cellStyle name="Total 4 3 3 4" xfId="21513" xr:uid="{00000000-0005-0000-0000-0000F3910000}"/>
    <cellStyle name="Total 4 3 3 5" xfId="33231" xr:uid="{00000000-0005-0000-0000-0000F4910000}"/>
    <cellStyle name="Total 4 3 3 6" xfId="34228" xr:uid="{00000000-0005-0000-0000-0000F5910000}"/>
    <cellStyle name="Total 4 3 3 7" xfId="30724" xr:uid="{00000000-0005-0000-0000-0000F6910000}"/>
    <cellStyle name="Total 4 3 4" xfId="11396" xr:uid="{00000000-0005-0000-0000-0000F7910000}"/>
    <cellStyle name="Total 4 3 4 2" xfId="24151" xr:uid="{00000000-0005-0000-0000-0000F8910000}"/>
    <cellStyle name="Total 4 3 5" xfId="17449" xr:uid="{00000000-0005-0000-0000-0000F9910000}"/>
    <cellStyle name="Total 4 3 5 2" xfId="29966" xr:uid="{00000000-0005-0000-0000-0000FA910000}"/>
    <cellStyle name="Total 4 3 6" xfId="22796" xr:uid="{00000000-0005-0000-0000-0000FB910000}"/>
    <cellStyle name="Total 4 3 7" xfId="30938" xr:uid="{00000000-0005-0000-0000-0000FC910000}"/>
    <cellStyle name="Total 4 3 8" xfId="30677" xr:uid="{00000000-0005-0000-0000-0000FD910000}"/>
    <cellStyle name="Total 4 3 9" xfId="30769" xr:uid="{00000000-0005-0000-0000-0000FE910000}"/>
    <cellStyle name="Total 4 4" xfId="10030" xr:uid="{00000000-0005-0000-0000-0000FF910000}"/>
    <cellStyle name="Total 4 4 2" xfId="11852" xr:uid="{00000000-0005-0000-0000-000000920000}"/>
    <cellStyle name="Total 4 4 2 2" xfId="17064" xr:uid="{00000000-0005-0000-0000-000001920000}"/>
    <cellStyle name="Total 4 4 2 2 2" xfId="29595" xr:uid="{00000000-0005-0000-0000-000002920000}"/>
    <cellStyle name="Total 4 4 2 3" xfId="20741" xr:uid="{00000000-0005-0000-0000-000003920000}"/>
    <cellStyle name="Total 4 4 2 3 2" xfId="30419" xr:uid="{00000000-0005-0000-0000-000004920000}"/>
    <cellStyle name="Total 4 4 2 4" xfId="24601" xr:uid="{00000000-0005-0000-0000-000005920000}"/>
    <cellStyle name="Total 4 4 2 5" xfId="32995" xr:uid="{00000000-0005-0000-0000-000006920000}"/>
    <cellStyle name="Total 4 4 2 6" xfId="34062" xr:uid="{00000000-0005-0000-0000-000007920000}"/>
    <cellStyle name="Total 4 4 2 7" xfId="30643" xr:uid="{00000000-0005-0000-0000-000008920000}"/>
    <cellStyle name="Total 4 4 3" xfId="6524" xr:uid="{00000000-0005-0000-0000-000009920000}"/>
    <cellStyle name="Total 4 4 3 2" xfId="13119" xr:uid="{00000000-0005-0000-0000-00000A920000}"/>
    <cellStyle name="Total 4 4 3 2 2" xfId="25864" xr:uid="{00000000-0005-0000-0000-00000B920000}"/>
    <cellStyle name="Total 4 4 3 3" xfId="21268" xr:uid="{00000000-0005-0000-0000-00000C920000}"/>
    <cellStyle name="Total 4 4 4" xfId="7086" xr:uid="{00000000-0005-0000-0000-00000D920000}"/>
    <cellStyle name="Total 4 4 4 2" xfId="21813" xr:uid="{00000000-0005-0000-0000-00000E920000}"/>
    <cellStyle name="Total 4 4 5" xfId="20591" xr:uid="{00000000-0005-0000-0000-00000F920000}"/>
    <cellStyle name="Total 4 4 5 2" xfId="30269" xr:uid="{00000000-0005-0000-0000-000010920000}"/>
    <cellStyle name="Total 4 4 6" xfId="23601" xr:uid="{00000000-0005-0000-0000-000011920000}"/>
    <cellStyle name="Total 4 4 7" xfId="32000" xr:uid="{00000000-0005-0000-0000-000012920000}"/>
    <cellStyle name="Total 4 4 8" xfId="33874" xr:uid="{00000000-0005-0000-0000-000013920000}"/>
    <cellStyle name="Total 4 4 9" xfId="34245" xr:uid="{00000000-0005-0000-0000-000014920000}"/>
    <cellStyle name="Total 4 5" xfId="10566" xr:uid="{00000000-0005-0000-0000-000015920000}"/>
    <cellStyle name="Total 4 5 2" xfId="11896" xr:uid="{00000000-0005-0000-0000-000016920000}"/>
    <cellStyle name="Total 4 5 2 2" xfId="17086" xr:uid="{00000000-0005-0000-0000-000017920000}"/>
    <cellStyle name="Total 4 5 2 2 2" xfId="29617" xr:uid="{00000000-0005-0000-0000-000018920000}"/>
    <cellStyle name="Total 4 5 2 3" xfId="24645" xr:uid="{00000000-0005-0000-0000-000019920000}"/>
    <cellStyle name="Total 4 5 3" xfId="7551" xr:uid="{00000000-0005-0000-0000-00001A920000}"/>
    <cellStyle name="Total 4 5 3 2" xfId="14064" xr:uid="{00000000-0005-0000-0000-00001B920000}"/>
    <cellStyle name="Total 4 5 3 2 2" xfId="26794" xr:uid="{00000000-0005-0000-0000-00001C920000}"/>
    <cellStyle name="Total 4 5 3 3" xfId="22278" xr:uid="{00000000-0005-0000-0000-00001D920000}"/>
    <cellStyle name="Total 4 5 4" xfId="11865" xr:uid="{00000000-0005-0000-0000-00001E920000}"/>
    <cellStyle name="Total 4 5 4 2" xfId="24614" xr:uid="{00000000-0005-0000-0000-00001F920000}"/>
    <cellStyle name="Total 4 5 5" xfId="20835" xr:uid="{00000000-0005-0000-0000-000020920000}"/>
    <cellStyle name="Total 4 5 5 2" xfId="30513" xr:uid="{00000000-0005-0000-0000-000021920000}"/>
    <cellStyle name="Total 4 5 6" xfId="23753" xr:uid="{00000000-0005-0000-0000-000022920000}"/>
    <cellStyle name="Total 4 5 7" xfId="33132" xr:uid="{00000000-0005-0000-0000-000023920000}"/>
    <cellStyle name="Total 4 5 8" xfId="34157" xr:uid="{00000000-0005-0000-0000-000024920000}"/>
    <cellStyle name="Total 4 5 9" xfId="31620" xr:uid="{00000000-0005-0000-0000-000025920000}"/>
    <cellStyle name="Total 4 6" xfId="6592" xr:uid="{00000000-0005-0000-0000-000026920000}"/>
    <cellStyle name="Total 4 6 2" xfId="13181" xr:uid="{00000000-0005-0000-0000-000027920000}"/>
    <cellStyle name="Total 4 6 2 2" xfId="25926" xr:uid="{00000000-0005-0000-0000-000028920000}"/>
    <cellStyle name="Total 4 6 3" xfId="21335" xr:uid="{00000000-0005-0000-0000-000029920000}"/>
    <cellStyle name="Total 4 7" xfId="7199" xr:uid="{00000000-0005-0000-0000-00002A920000}"/>
    <cellStyle name="Total 4 7 2" xfId="13733" xr:uid="{00000000-0005-0000-0000-00002B920000}"/>
    <cellStyle name="Total 4 7 2 2" xfId="26464" xr:uid="{00000000-0005-0000-0000-00002C920000}"/>
    <cellStyle name="Total 4 7 3" xfId="21927" xr:uid="{00000000-0005-0000-0000-00002D920000}"/>
    <cellStyle name="Total 4 8" xfId="11400" xr:uid="{00000000-0005-0000-0000-00002E920000}"/>
    <cellStyle name="Total 4 8 2" xfId="16703" xr:uid="{00000000-0005-0000-0000-00002F920000}"/>
    <cellStyle name="Total 4 8 2 2" xfId="29238" xr:uid="{00000000-0005-0000-0000-000030920000}"/>
    <cellStyle name="Total 4 8 3" xfId="24155" xr:uid="{00000000-0005-0000-0000-000031920000}"/>
    <cellStyle name="Total 4 9" xfId="6752" xr:uid="{00000000-0005-0000-0000-000032920000}"/>
    <cellStyle name="Total 4 9 2" xfId="21485" xr:uid="{00000000-0005-0000-0000-000033920000}"/>
    <cellStyle name="Total 5" xfId="1083" xr:uid="{00000000-0005-0000-0000-000034920000}"/>
    <cellStyle name="Total 5 10" xfId="20999" xr:uid="{00000000-0005-0000-0000-000035920000}"/>
    <cellStyle name="Total 5 11" xfId="30709" xr:uid="{00000000-0005-0000-0000-000036920000}"/>
    <cellStyle name="Total 5 12" xfId="31661" xr:uid="{00000000-0005-0000-0000-000037920000}"/>
    <cellStyle name="Total 5 13" xfId="33999" xr:uid="{00000000-0005-0000-0000-000038920000}"/>
    <cellStyle name="Total 5 14" xfId="37267" xr:uid="{00000000-0005-0000-0000-000039920000}"/>
    <cellStyle name="Total 5 15" xfId="3096" xr:uid="{00000000-0005-0000-0000-00003A920000}"/>
    <cellStyle name="Total 5 2" xfId="8742" xr:uid="{00000000-0005-0000-0000-00003B920000}"/>
    <cellStyle name="Total 5 2 2" xfId="11655" xr:uid="{00000000-0005-0000-0000-00003C920000}"/>
    <cellStyle name="Total 5 2 2 2" xfId="16914" xr:uid="{00000000-0005-0000-0000-00003D920000}"/>
    <cellStyle name="Total 5 2 2 2 2" xfId="20814" xr:uid="{00000000-0005-0000-0000-00003E920000}"/>
    <cellStyle name="Total 5 2 2 2 2 2" xfId="30492" xr:uid="{00000000-0005-0000-0000-00003F920000}"/>
    <cellStyle name="Total 5 2 2 2 3" xfId="29448" xr:uid="{00000000-0005-0000-0000-000040920000}"/>
    <cellStyle name="Total 5 2 2 2 4" xfId="33093" xr:uid="{00000000-0005-0000-0000-000041920000}"/>
    <cellStyle name="Total 5 2 2 2 5" xfId="34135" xr:uid="{00000000-0005-0000-0000-000042920000}"/>
    <cellStyle name="Total 5 2 2 2 6" xfId="31580" xr:uid="{00000000-0005-0000-0000-000043920000}"/>
    <cellStyle name="Total 5 2 2 3" xfId="20663" xr:uid="{00000000-0005-0000-0000-000044920000}"/>
    <cellStyle name="Total 5 2 2 3 2" xfId="30341" xr:uid="{00000000-0005-0000-0000-000045920000}"/>
    <cellStyle name="Total 5 2 2 4" xfId="24407" xr:uid="{00000000-0005-0000-0000-000046920000}"/>
    <cellStyle name="Total 5 2 2 5" xfId="32113" xr:uid="{00000000-0005-0000-0000-000047920000}"/>
    <cellStyle name="Total 5 2 2 6" xfId="33952" xr:uid="{00000000-0005-0000-0000-000048920000}"/>
    <cellStyle name="Total 5 2 2 7" xfId="31952" xr:uid="{00000000-0005-0000-0000-000049920000}"/>
    <cellStyle name="Total 5 2 3" xfId="6784" xr:uid="{00000000-0005-0000-0000-00004A920000}"/>
    <cellStyle name="Total 5 2 3 2" xfId="13348" xr:uid="{00000000-0005-0000-0000-00004B920000}"/>
    <cellStyle name="Total 5 2 3 2 2" xfId="26083" xr:uid="{00000000-0005-0000-0000-00004C920000}"/>
    <cellStyle name="Total 5 2 3 3" xfId="20907" xr:uid="{00000000-0005-0000-0000-00004D920000}"/>
    <cellStyle name="Total 5 2 3 3 2" xfId="30585" xr:uid="{00000000-0005-0000-0000-00004E920000}"/>
    <cellStyle name="Total 5 2 3 4" xfId="21515" xr:uid="{00000000-0005-0000-0000-00004F920000}"/>
    <cellStyle name="Total 5 2 3 5" xfId="33233" xr:uid="{00000000-0005-0000-0000-000050920000}"/>
    <cellStyle name="Total 5 2 3 6" xfId="34230" xr:uid="{00000000-0005-0000-0000-000051920000}"/>
    <cellStyle name="Total 5 2 3 7" xfId="30649" xr:uid="{00000000-0005-0000-0000-000052920000}"/>
    <cellStyle name="Total 5 2 4" xfId="11395" xr:uid="{00000000-0005-0000-0000-000053920000}"/>
    <cellStyle name="Total 5 2 4 2" xfId="24150" xr:uid="{00000000-0005-0000-0000-000054920000}"/>
    <cellStyle name="Total 5 2 5" xfId="17478" xr:uid="{00000000-0005-0000-0000-000055920000}"/>
    <cellStyle name="Total 5 2 5 2" xfId="29977" xr:uid="{00000000-0005-0000-0000-000056920000}"/>
    <cellStyle name="Total 5 2 6" xfId="22798" xr:uid="{00000000-0005-0000-0000-000057920000}"/>
    <cellStyle name="Total 5 2 7" xfId="30940" xr:uid="{00000000-0005-0000-0000-000058920000}"/>
    <cellStyle name="Total 5 2 8" xfId="30801" xr:uid="{00000000-0005-0000-0000-000059920000}"/>
    <cellStyle name="Total 5 2 9" xfId="30770" xr:uid="{00000000-0005-0000-0000-00005A920000}"/>
    <cellStyle name="Total 5 3" xfId="10031" xr:uid="{00000000-0005-0000-0000-00005B920000}"/>
    <cellStyle name="Total 5 3 2" xfId="11853" xr:uid="{00000000-0005-0000-0000-00005C920000}"/>
    <cellStyle name="Total 5 3 2 2" xfId="17065" xr:uid="{00000000-0005-0000-0000-00005D920000}"/>
    <cellStyle name="Total 5 3 2 2 2" xfId="29596" xr:uid="{00000000-0005-0000-0000-00005E920000}"/>
    <cellStyle name="Total 5 3 2 3" xfId="20742" xr:uid="{00000000-0005-0000-0000-00005F920000}"/>
    <cellStyle name="Total 5 3 2 3 2" xfId="30420" xr:uid="{00000000-0005-0000-0000-000060920000}"/>
    <cellStyle name="Total 5 3 2 4" xfId="24602" xr:uid="{00000000-0005-0000-0000-000061920000}"/>
    <cellStyle name="Total 5 3 2 5" xfId="32996" xr:uid="{00000000-0005-0000-0000-000062920000}"/>
    <cellStyle name="Total 5 3 2 6" xfId="34063" xr:uid="{00000000-0005-0000-0000-000063920000}"/>
    <cellStyle name="Total 5 3 2 7" xfId="31539" xr:uid="{00000000-0005-0000-0000-000064920000}"/>
    <cellStyle name="Total 5 3 3" xfId="6928" xr:uid="{00000000-0005-0000-0000-000065920000}"/>
    <cellStyle name="Total 5 3 3 2" xfId="13467" xr:uid="{00000000-0005-0000-0000-000066920000}"/>
    <cellStyle name="Total 5 3 3 2 2" xfId="26199" xr:uid="{00000000-0005-0000-0000-000067920000}"/>
    <cellStyle name="Total 5 3 3 3" xfId="21656" xr:uid="{00000000-0005-0000-0000-000068920000}"/>
    <cellStyle name="Total 5 3 4" xfId="11827" xr:uid="{00000000-0005-0000-0000-000069920000}"/>
    <cellStyle name="Total 5 3 4 2" xfId="24576" xr:uid="{00000000-0005-0000-0000-00006A920000}"/>
    <cellStyle name="Total 5 3 5" xfId="20592" xr:uid="{00000000-0005-0000-0000-00006B920000}"/>
    <cellStyle name="Total 5 3 5 2" xfId="30270" xr:uid="{00000000-0005-0000-0000-00006C920000}"/>
    <cellStyle name="Total 5 3 6" xfId="23602" xr:uid="{00000000-0005-0000-0000-00006D920000}"/>
    <cellStyle name="Total 5 3 7" xfId="32001" xr:uid="{00000000-0005-0000-0000-00006E920000}"/>
    <cellStyle name="Total 5 3 8" xfId="33875" xr:uid="{00000000-0005-0000-0000-00006F920000}"/>
    <cellStyle name="Total 5 3 9" xfId="31078" xr:uid="{00000000-0005-0000-0000-000070920000}"/>
    <cellStyle name="Total 5 4" xfId="11017" xr:uid="{00000000-0005-0000-0000-000071920000}"/>
    <cellStyle name="Total 5 4 2" xfId="11936" xr:uid="{00000000-0005-0000-0000-000072920000}"/>
    <cellStyle name="Total 5 4 2 2" xfId="17109" xr:uid="{00000000-0005-0000-0000-000073920000}"/>
    <cellStyle name="Total 5 4 2 2 2" xfId="29640" xr:uid="{00000000-0005-0000-0000-000074920000}"/>
    <cellStyle name="Total 5 4 2 3" xfId="24685" xr:uid="{00000000-0005-0000-0000-000075920000}"/>
    <cellStyle name="Total 5 4 3" xfId="7641" xr:uid="{00000000-0005-0000-0000-000076920000}"/>
    <cellStyle name="Total 5 4 3 2" xfId="14146" xr:uid="{00000000-0005-0000-0000-000077920000}"/>
    <cellStyle name="Total 5 4 3 2 2" xfId="26876" xr:uid="{00000000-0005-0000-0000-000078920000}"/>
    <cellStyle name="Total 5 4 3 3" xfId="22367" xr:uid="{00000000-0005-0000-0000-000079920000}"/>
    <cellStyle name="Total 5 4 4" xfId="6503" xr:uid="{00000000-0005-0000-0000-00007A920000}"/>
    <cellStyle name="Total 5 4 4 2" xfId="21247" xr:uid="{00000000-0005-0000-0000-00007B920000}"/>
    <cellStyle name="Total 5 4 5" xfId="20836" xr:uid="{00000000-0005-0000-0000-00007C920000}"/>
    <cellStyle name="Total 5 4 5 2" xfId="30514" xr:uid="{00000000-0005-0000-0000-00007D920000}"/>
    <cellStyle name="Total 5 4 6" xfId="23912" xr:uid="{00000000-0005-0000-0000-00007E920000}"/>
    <cellStyle name="Total 5 4 7" xfId="33133" xr:uid="{00000000-0005-0000-0000-00007F920000}"/>
    <cellStyle name="Total 5 4 8" xfId="34158" xr:uid="{00000000-0005-0000-0000-000080920000}"/>
    <cellStyle name="Total 5 4 9" xfId="31621" xr:uid="{00000000-0005-0000-0000-000081920000}"/>
    <cellStyle name="Total 5 5" xfId="6594" xr:uid="{00000000-0005-0000-0000-000082920000}"/>
    <cellStyle name="Total 5 5 2" xfId="13183" xr:uid="{00000000-0005-0000-0000-000083920000}"/>
    <cellStyle name="Total 5 5 2 2" xfId="25928" xr:uid="{00000000-0005-0000-0000-000084920000}"/>
    <cellStyle name="Total 5 5 3" xfId="21337" xr:uid="{00000000-0005-0000-0000-000085920000}"/>
    <cellStyle name="Total 5 6" xfId="7197" xr:uid="{00000000-0005-0000-0000-000086920000}"/>
    <cellStyle name="Total 5 6 2" xfId="13731" xr:uid="{00000000-0005-0000-0000-000087920000}"/>
    <cellStyle name="Total 5 6 2 2" xfId="26462" xr:uid="{00000000-0005-0000-0000-000088920000}"/>
    <cellStyle name="Total 5 6 3" xfId="21925" xr:uid="{00000000-0005-0000-0000-000089920000}"/>
    <cellStyle name="Total 5 7" xfId="11713" xr:uid="{00000000-0005-0000-0000-00008A920000}"/>
    <cellStyle name="Total 5 7 2" xfId="16952" xr:uid="{00000000-0005-0000-0000-00008B920000}"/>
    <cellStyle name="Total 5 7 2 2" xfId="29485" xr:uid="{00000000-0005-0000-0000-00008C920000}"/>
    <cellStyle name="Total 5 7 3" xfId="24463" xr:uid="{00000000-0005-0000-0000-00008D920000}"/>
    <cellStyle name="Total 5 8" xfId="7235" xr:uid="{00000000-0005-0000-0000-00008E920000}"/>
    <cellStyle name="Total 5 8 2" xfId="21963" xr:uid="{00000000-0005-0000-0000-00008F920000}"/>
    <cellStyle name="Total 5 9" xfId="18304" xr:uid="{00000000-0005-0000-0000-000090920000}"/>
    <cellStyle name="Total 5 9 2" xfId="30061" xr:uid="{00000000-0005-0000-0000-000091920000}"/>
    <cellStyle name="Total 6" xfId="1345" xr:uid="{00000000-0005-0000-0000-000092920000}"/>
    <cellStyle name="Total 6 10" xfId="3097" xr:uid="{00000000-0005-0000-0000-000093920000}"/>
    <cellStyle name="Total 6 2" xfId="8743" xr:uid="{00000000-0005-0000-0000-000094920000}"/>
    <cellStyle name="Total 6 2 2" xfId="11656" xr:uid="{00000000-0005-0000-0000-000095920000}"/>
    <cellStyle name="Total 6 2 2 2" xfId="16915" xr:uid="{00000000-0005-0000-0000-000096920000}"/>
    <cellStyle name="Total 6 2 2 2 2" xfId="20815" xr:uid="{00000000-0005-0000-0000-000097920000}"/>
    <cellStyle name="Total 6 2 2 2 2 2" xfId="30493" xr:uid="{00000000-0005-0000-0000-000098920000}"/>
    <cellStyle name="Total 6 2 2 2 3" xfId="29449" xr:uid="{00000000-0005-0000-0000-000099920000}"/>
    <cellStyle name="Total 6 2 2 2 4" xfId="33094" xr:uid="{00000000-0005-0000-0000-00009A920000}"/>
    <cellStyle name="Total 6 2 2 2 5" xfId="34136" xr:uid="{00000000-0005-0000-0000-00009B920000}"/>
    <cellStyle name="Total 6 2 2 2 6" xfId="32173" xr:uid="{00000000-0005-0000-0000-00009C920000}"/>
    <cellStyle name="Total 6 2 2 3" xfId="20664" xr:uid="{00000000-0005-0000-0000-00009D920000}"/>
    <cellStyle name="Total 6 2 2 3 2" xfId="30342" xr:uid="{00000000-0005-0000-0000-00009E920000}"/>
    <cellStyle name="Total 6 2 2 4" xfId="24408" xr:uid="{00000000-0005-0000-0000-00009F920000}"/>
    <cellStyle name="Total 6 2 2 5" xfId="32114" xr:uid="{00000000-0005-0000-0000-0000A0920000}"/>
    <cellStyle name="Total 6 2 2 6" xfId="33953" xr:uid="{00000000-0005-0000-0000-0000A1920000}"/>
    <cellStyle name="Total 6 2 2 7" xfId="34238" xr:uid="{00000000-0005-0000-0000-0000A2920000}"/>
    <cellStyle name="Total 6 2 3" xfId="6785" xr:uid="{00000000-0005-0000-0000-0000A3920000}"/>
    <cellStyle name="Total 6 2 3 2" xfId="13349" xr:uid="{00000000-0005-0000-0000-0000A4920000}"/>
    <cellStyle name="Total 6 2 3 2 2" xfId="26084" xr:uid="{00000000-0005-0000-0000-0000A5920000}"/>
    <cellStyle name="Total 6 2 3 3" xfId="20908" xr:uid="{00000000-0005-0000-0000-0000A6920000}"/>
    <cellStyle name="Total 6 2 3 3 2" xfId="30586" xr:uid="{00000000-0005-0000-0000-0000A7920000}"/>
    <cellStyle name="Total 6 2 3 4" xfId="21516" xr:uid="{00000000-0005-0000-0000-0000A8920000}"/>
    <cellStyle name="Total 6 2 3 5" xfId="33234" xr:uid="{00000000-0005-0000-0000-0000A9920000}"/>
    <cellStyle name="Total 6 2 3 6" xfId="34231" xr:uid="{00000000-0005-0000-0000-0000AA920000}"/>
    <cellStyle name="Total 6 2 3 7" xfId="31967" xr:uid="{00000000-0005-0000-0000-0000AB920000}"/>
    <cellStyle name="Total 6 2 4" xfId="6583" xr:uid="{00000000-0005-0000-0000-0000AC920000}"/>
    <cellStyle name="Total 6 2 4 2" xfId="21326" xr:uid="{00000000-0005-0000-0000-0000AD920000}"/>
    <cellStyle name="Total 6 2 5" xfId="17448" xr:uid="{00000000-0005-0000-0000-0000AE920000}"/>
    <cellStyle name="Total 6 2 5 2" xfId="29965" xr:uid="{00000000-0005-0000-0000-0000AF920000}"/>
    <cellStyle name="Total 6 2 6" xfId="22799" xr:uid="{00000000-0005-0000-0000-0000B0920000}"/>
    <cellStyle name="Total 6 2 7" xfId="30941" xr:uid="{00000000-0005-0000-0000-0000B1920000}"/>
    <cellStyle name="Total 6 2 8" xfId="30803" xr:uid="{00000000-0005-0000-0000-0000B2920000}"/>
    <cellStyle name="Total 6 2 9" xfId="33989" xr:uid="{00000000-0005-0000-0000-0000B3920000}"/>
    <cellStyle name="Total 6 3" xfId="10027" xr:uid="{00000000-0005-0000-0000-0000B4920000}"/>
    <cellStyle name="Total 6 4" xfId="6595" xr:uid="{00000000-0005-0000-0000-0000B5920000}"/>
    <cellStyle name="Total 6 4 2" xfId="13184" xr:uid="{00000000-0005-0000-0000-0000B6920000}"/>
    <cellStyle name="Total 6 4 2 2" xfId="25929" xr:uid="{00000000-0005-0000-0000-0000B7920000}"/>
    <cellStyle name="Total 6 4 3" xfId="21338" xr:uid="{00000000-0005-0000-0000-0000B8920000}"/>
    <cellStyle name="Total 6 5" xfId="7196" xr:uid="{00000000-0005-0000-0000-0000B9920000}"/>
    <cellStyle name="Total 6 5 2" xfId="13730" xr:uid="{00000000-0005-0000-0000-0000BA920000}"/>
    <cellStyle name="Total 6 5 2 2" xfId="26461" xr:uid="{00000000-0005-0000-0000-0000BB920000}"/>
    <cellStyle name="Total 6 5 3" xfId="21924" xr:uid="{00000000-0005-0000-0000-0000BC920000}"/>
    <cellStyle name="Total 6 6" xfId="11561" xr:uid="{00000000-0005-0000-0000-0000BD920000}"/>
    <cellStyle name="Total 6 6 2" xfId="16826" xr:uid="{00000000-0005-0000-0000-0000BE920000}"/>
    <cellStyle name="Total 6 6 2 2" xfId="29360" xr:uid="{00000000-0005-0000-0000-0000BF920000}"/>
    <cellStyle name="Total 6 6 3" xfId="24313" xr:uid="{00000000-0005-0000-0000-0000C0920000}"/>
    <cellStyle name="Total 6 7" xfId="6900" xr:uid="{00000000-0005-0000-0000-0000C1920000}"/>
    <cellStyle name="Total 6 7 2" xfId="21631" xr:uid="{00000000-0005-0000-0000-0000C2920000}"/>
    <cellStyle name="Total 6 8" xfId="21000" xr:uid="{00000000-0005-0000-0000-0000C3920000}"/>
    <cellStyle name="Total 6 9" xfId="37268" xr:uid="{00000000-0005-0000-0000-0000C4920000}"/>
    <cellStyle name="Total 7" xfId="3098" xr:uid="{00000000-0005-0000-0000-0000C5920000}"/>
    <cellStyle name="Total 7 10" xfId="30802" xr:uid="{00000000-0005-0000-0000-0000C6920000}"/>
    <cellStyle name="Total 7 11" xfId="30771" xr:uid="{00000000-0005-0000-0000-0000C7920000}"/>
    <cellStyle name="Total 7 12" xfId="37269" xr:uid="{00000000-0005-0000-0000-0000C8920000}"/>
    <cellStyle name="Total 7 2" xfId="8744" xr:uid="{00000000-0005-0000-0000-0000C9920000}"/>
    <cellStyle name="Total 7 2 2" xfId="11657" xr:uid="{00000000-0005-0000-0000-0000CA920000}"/>
    <cellStyle name="Total 7 2 2 2" xfId="16916" xr:uid="{00000000-0005-0000-0000-0000CB920000}"/>
    <cellStyle name="Total 7 2 2 2 2" xfId="29450" xr:uid="{00000000-0005-0000-0000-0000CC920000}"/>
    <cellStyle name="Total 7 2 2 3" xfId="20816" xr:uid="{00000000-0005-0000-0000-0000CD920000}"/>
    <cellStyle name="Total 7 2 2 3 2" xfId="30494" xr:uid="{00000000-0005-0000-0000-0000CE920000}"/>
    <cellStyle name="Total 7 2 2 4" xfId="24409" xr:uid="{00000000-0005-0000-0000-0000CF920000}"/>
    <cellStyle name="Total 7 2 2 5" xfId="33095" xr:uid="{00000000-0005-0000-0000-0000D0920000}"/>
    <cellStyle name="Total 7 2 2 6" xfId="34137" xr:uid="{00000000-0005-0000-0000-0000D1920000}"/>
    <cellStyle name="Total 7 2 2 7" xfId="31601" xr:uid="{00000000-0005-0000-0000-0000D2920000}"/>
    <cellStyle name="Total 7 2 3" xfId="6500" xr:uid="{00000000-0005-0000-0000-0000D3920000}"/>
    <cellStyle name="Total 7 2 3 2" xfId="13098" xr:uid="{00000000-0005-0000-0000-0000D4920000}"/>
    <cellStyle name="Total 7 2 3 2 2" xfId="25843" xr:uid="{00000000-0005-0000-0000-0000D5920000}"/>
    <cellStyle name="Total 7 2 3 3" xfId="21244" xr:uid="{00000000-0005-0000-0000-0000D6920000}"/>
    <cellStyle name="Total 7 2 4" xfId="7296" xr:uid="{00000000-0005-0000-0000-0000D7920000}"/>
    <cellStyle name="Total 7 2 4 2" xfId="22024" xr:uid="{00000000-0005-0000-0000-0000D8920000}"/>
    <cellStyle name="Total 7 2 5" xfId="20665" xr:uid="{00000000-0005-0000-0000-0000D9920000}"/>
    <cellStyle name="Total 7 2 5 2" xfId="30343" xr:uid="{00000000-0005-0000-0000-0000DA920000}"/>
    <cellStyle name="Total 7 2 6" xfId="22800" xr:uid="{00000000-0005-0000-0000-0000DB920000}"/>
    <cellStyle name="Total 7 2 7" xfId="32115" xr:uid="{00000000-0005-0000-0000-0000DC920000}"/>
    <cellStyle name="Total 7 2 8" xfId="33954" xr:uid="{00000000-0005-0000-0000-0000DD920000}"/>
    <cellStyle name="Total 7 2 9" xfId="34252" xr:uid="{00000000-0005-0000-0000-0000DE920000}"/>
    <cellStyle name="Total 7 3" xfId="6596" xr:uid="{00000000-0005-0000-0000-0000DF920000}"/>
    <cellStyle name="Total 7 3 2" xfId="13185" xr:uid="{00000000-0005-0000-0000-0000E0920000}"/>
    <cellStyle name="Total 7 3 2 2" xfId="25930" xr:uid="{00000000-0005-0000-0000-0000E1920000}"/>
    <cellStyle name="Total 7 3 3" xfId="20909" xr:uid="{00000000-0005-0000-0000-0000E2920000}"/>
    <cellStyle name="Total 7 3 3 2" xfId="30587" xr:uid="{00000000-0005-0000-0000-0000E3920000}"/>
    <cellStyle name="Total 7 3 4" xfId="21339" xr:uid="{00000000-0005-0000-0000-0000E4920000}"/>
    <cellStyle name="Total 7 3 5" xfId="33235" xr:uid="{00000000-0005-0000-0000-0000E5920000}"/>
    <cellStyle name="Total 7 3 6" xfId="34232" xr:uid="{00000000-0005-0000-0000-0000E6920000}"/>
    <cellStyle name="Total 7 3 7" xfId="30895" xr:uid="{00000000-0005-0000-0000-0000E7920000}"/>
    <cellStyle name="Total 7 4" xfId="7195" xr:uid="{00000000-0005-0000-0000-0000E8920000}"/>
    <cellStyle name="Total 7 4 2" xfId="13729" xr:uid="{00000000-0005-0000-0000-0000E9920000}"/>
    <cellStyle name="Total 7 4 2 2" xfId="26460" xr:uid="{00000000-0005-0000-0000-0000EA920000}"/>
    <cellStyle name="Total 7 4 3" xfId="21923" xr:uid="{00000000-0005-0000-0000-0000EB920000}"/>
    <cellStyle name="Total 7 5" xfId="11398" xr:uid="{00000000-0005-0000-0000-0000EC920000}"/>
    <cellStyle name="Total 7 5 2" xfId="16701" xr:uid="{00000000-0005-0000-0000-0000ED920000}"/>
    <cellStyle name="Total 7 5 2 2" xfId="29236" xr:uid="{00000000-0005-0000-0000-0000EE920000}"/>
    <cellStyle name="Total 7 5 3" xfId="24153" xr:uid="{00000000-0005-0000-0000-0000EF920000}"/>
    <cellStyle name="Total 7 6" xfId="11953" xr:uid="{00000000-0005-0000-0000-0000F0920000}"/>
    <cellStyle name="Total 7 6 2" xfId="24702" xr:uid="{00000000-0005-0000-0000-0000F1920000}"/>
    <cellStyle name="Total 7 7" xfId="17475" xr:uid="{00000000-0005-0000-0000-0000F2920000}"/>
    <cellStyle name="Total 7 7 2" xfId="29974" xr:uid="{00000000-0005-0000-0000-0000F3920000}"/>
    <cellStyle name="Total 7 8" xfId="21001" xr:uid="{00000000-0005-0000-0000-0000F4920000}"/>
    <cellStyle name="Total 7 9" xfId="30942" xr:uid="{00000000-0005-0000-0000-0000F5920000}"/>
    <cellStyle name="Total 8" xfId="3099" xr:uid="{00000000-0005-0000-0000-0000F6920000}"/>
    <cellStyle name="Total 8 10" xfId="30676" xr:uid="{00000000-0005-0000-0000-0000F7920000}"/>
    <cellStyle name="Total 8 11" xfId="33988" xr:uid="{00000000-0005-0000-0000-0000F8920000}"/>
    <cellStyle name="Total 8 12" xfId="37270" xr:uid="{00000000-0005-0000-0000-0000F9920000}"/>
    <cellStyle name="Total 8 2" xfId="8745" xr:uid="{00000000-0005-0000-0000-0000FA920000}"/>
    <cellStyle name="Total 8 2 2" xfId="11658" xr:uid="{00000000-0005-0000-0000-0000FB920000}"/>
    <cellStyle name="Total 8 2 2 2" xfId="16917" xr:uid="{00000000-0005-0000-0000-0000FC920000}"/>
    <cellStyle name="Total 8 2 2 2 2" xfId="29451" xr:uid="{00000000-0005-0000-0000-0000FD920000}"/>
    <cellStyle name="Total 8 2 2 3" xfId="20817" xr:uid="{00000000-0005-0000-0000-0000FE920000}"/>
    <cellStyle name="Total 8 2 2 3 2" xfId="30495" xr:uid="{00000000-0005-0000-0000-0000FF920000}"/>
    <cellStyle name="Total 8 2 2 4" xfId="24410" xr:uid="{00000000-0005-0000-0000-000000930000}"/>
    <cellStyle name="Total 8 2 2 5" xfId="33096" xr:uid="{00000000-0005-0000-0000-000001930000}"/>
    <cellStyle name="Total 8 2 2 6" xfId="34138" xr:uid="{00000000-0005-0000-0000-000002930000}"/>
    <cellStyle name="Total 8 2 2 7" xfId="31602" xr:uid="{00000000-0005-0000-0000-000003930000}"/>
    <cellStyle name="Total 8 2 3" xfId="6787" xr:uid="{00000000-0005-0000-0000-000004930000}"/>
    <cellStyle name="Total 8 2 3 2" xfId="13351" xr:uid="{00000000-0005-0000-0000-000005930000}"/>
    <cellStyle name="Total 8 2 3 2 2" xfId="26086" xr:uid="{00000000-0005-0000-0000-000006930000}"/>
    <cellStyle name="Total 8 2 3 3" xfId="21518" xr:uid="{00000000-0005-0000-0000-000007930000}"/>
    <cellStyle name="Total 8 2 4" xfId="6457" xr:uid="{00000000-0005-0000-0000-000008930000}"/>
    <cellStyle name="Total 8 2 4 2" xfId="21205" xr:uid="{00000000-0005-0000-0000-000009930000}"/>
    <cellStyle name="Total 8 2 5" xfId="20666" xr:uid="{00000000-0005-0000-0000-00000A930000}"/>
    <cellStyle name="Total 8 2 5 2" xfId="30344" xr:uid="{00000000-0005-0000-0000-00000B930000}"/>
    <cellStyle name="Total 8 2 6" xfId="22801" xr:uid="{00000000-0005-0000-0000-00000C930000}"/>
    <cellStyle name="Total 8 2 7" xfId="32116" xr:uid="{00000000-0005-0000-0000-00000D930000}"/>
    <cellStyle name="Total 8 2 8" xfId="33955" xr:uid="{00000000-0005-0000-0000-00000E930000}"/>
    <cellStyle name="Total 8 2 9" xfId="34257" xr:uid="{00000000-0005-0000-0000-00000F930000}"/>
    <cellStyle name="Total 8 3" xfId="6597" xr:uid="{00000000-0005-0000-0000-000010930000}"/>
    <cellStyle name="Total 8 3 2" xfId="13186" xr:uid="{00000000-0005-0000-0000-000011930000}"/>
    <cellStyle name="Total 8 3 2 2" xfId="25931" xr:uid="{00000000-0005-0000-0000-000012930000}"/>
    <cellStyle name="Total 8 3 3" xfId="20910" xr:uid="{00000000-0005-0000-0000-000013930000}"/>
    <cellStyle name="Total 8 3 3 2" xfId="30588" xr:uid="{00000000-0005-0000-0000-000014930000}"/>
    <cellStyle name="Total 8 3 4" xfId="21340" xr:uid="{00000000-0005-0000-0000-000015930000}"/>
    <cellStyle name="Total 8 3 5" xfId="33236" xr:uid="{00000000-0005-0000-0000-000016930000}"/>
    <cellStyle name="Total 8 3 6" xfId="34233" xr:uid="{00000000-0005-0000-0000-000017930000}"/>
    <cellStyle name="Total 8 3 7" xfId="33965" xr:uid="{00000000-0005-0000-0000-000018930000}"/>
    <cellStyle name="Total 8 4" xfId="7194" xr:uid="{00000000-0005-0000-0000-000019930000}"/>
    <cellStyle name="Total 8 4 2" xfId="13728" xr:uid="{00000000-0005-0000-0000-00001A930000}"/>
    <cellStyle name="Total 8 4 2 2" xfId="26459" xr:uid="{00000000-0005-0000-0000-00001B930000}"/>
    <cellStyle name="Total 8 4 3" xfId="21922" xr:uid="{00000000-0005-0000-0000-00001C930000}"/>
    <cellStyle name="Total 8 5" xfId="11712" xr:uid="{00000000-0005-0000-0000-00001D930000}"/>
    <cellStyle name="Total 8 5 2" xfId="16951" xr:uid="{00000000-0005-0000-0000-00001E930000}"/>
    <cellStyle name="Total 8 5 2 2" xfId="29484" xr:uid="{00000000-0005-0000-0000-00001F930000}"/>
    <cellStyle name="Total 8 5 3" xfId="24462" xr:uid="{00000000-0005-0000-0000-000020930000}"/>
    <cellStyle name="Total 8 6" xfId="7368" xr:uid="{00000000-0005-0000-0000-000021930000}"/>
    <cellStyle name="Total 8 6 2" xfId="22096" xr:uid="{00000000-0005-0000-0000-000022930000}"/>
    <cellStyle name="Total 8 7" xfId="17476" xr:uid="{00000000-0005-0000-0000-000023930000}"/>
    <cellStyle name="Total 8 7 2" xfId="29975" xr:uid="{00000000-0005-0000-0000-000024930000}"/>
    <cellStyle name="Total 8 8" xfId="21002" xr:uid="{00000000-0005-0000-0000-000025930000}"/>
    <cellStyle name="Total 8 9" xfId="30943" xr:uid="{00000000-0005-0000-0000-000026930000}"/>
    <cellStyle name="Total 9" xfId="3100" xr:uid="{00000000-0005-0000-0000-000027930000}"/>
    <cellStyle name="Total 9 10" xfId="30800" xr:uid="{00000000-0005-0000-0000-000028930000}"/>
    <cellStyle name="Total 9 11" xfId="30772" xr:uid="{00000000-0005-0000-0000-000029930000}"/>
    <cellStyle name="Total 9 12" xfId="37271" xr:uid="{00000000-0005-0000-0000-00002A930000}"/>
    <cellStyle name="Total 9 2" xfId="8746" xr:uid="{00000000-0005-0000-0000-00002B930000}"/>
    <cellStyle name="Total 9 2 2" xfId="11659" xr:uid="{00000000-0005-0000-0000-00002C930000}"/>
    <cellStyle name="Total 9 2 2 2" xfId="16918" xr:uid="{00000000-0005-0000-0000-00002D930000}"/>
    <cellStyle name="Total 9 2 2 2 2" xfId="29452" xr:uid="{00000000-0005-0000-0000-00002E930000}"/>
    <cellStyle name="Total 9 2 2 3" xfId="20818" xr:uid="{00000000-0005-0000-0000-00002F930000}"/>
    <cellStyle name="Total 9 2 2 3 2" xfId="30496" xr:uid="{00000000-0005-0000-0000-000030930000}"/>
    <cellStyle name="Total 9 2 2 4" xfId="24411" xr:uid="{00000000-0005-0000-0000-000031930000}"/>
    <cellStyle name="Total 9 2 2 5" xfId="33097" xr:uid="{00000000-0005-0000-0000-000032930000}"/>
    <cellStyle name="Total 9 2 2 6" xfId="34139" xr:uid="{00000000-0005-0000-0000-000033930000}"/>
    <cellStyle name="Total 9 2 2 7" xfId="31603" xr:uid="{00000000-0005-0000-0000-000034930000}"/>
    <cellStyle name="Total 9 2 3" xfId="11951" xr:uid="{00000000-0005-0000-0000-000035930000}"/>
    <cellStyle name="Total 9 2 3 2" xfId="17118" xr:uid="{00000000-0005-0000-0000-000036930000}"/>
    <cellStyle name="Total 9 2 3 2 2" xfId="29649" xr:uid="{00000000-0005-0000-0000-000037930000}"/>
    <cellStyle name="Total 9 2 3 3" xfId="24700" xr:uid="{00000000-0005-0000-0000-000038930000}"/>
    <cellStyle name="Total 9 2 4" xfId="6456" xr:uid="{00000000-0005-0000-0000-000039930000}"/>
    <cellStyle name="Total 9 2 4 2" xfId="21204" xr:uid="{00000000-0005-0000-0000-00003A930000}"/>
    <cellStyle name="Total 9 2 5" xfId="20667" xr:uid="{00000000-0005-0000-0000-00003B930000}"/>
    <cellStyle name="Total 9 2 5 2" xfId="30345" xr:uid="{00000000-0005-0000-0000-00003C930000}"/>
    <cellStyle name="Total 9 2 6" xfId="22802" xr:uid="{00000000-0005-0000-0000-00003D930000}"/>
    <cellStyle name="Total 9 2 7" xfId="32117" xr:uid="{00000000-0005-0000-0000-00003E930000}"/>
    <cellStyle name="Total 9 2 8" xfId="33956" xr:uid="{00000000-0005-0000-0000-00003F930000}"/>
    <cellStyle name="Total 9 2 9" xfId="34244" xr:uid="{00000000-0005-0000-0000-000040930000}"/>
    <cellStyle name="Total 9 3" xfId="6598" xr:uid="{00000000-0005-0000-0000-000041930000}"/>
    <cellStyle name="Total 9 3 2" xfId="13187" xr:uid="{00000000-0005-0000-0000-000042930000}"/>
    <cellStyle name="Total 9 3 2 2" xfId="25932" xr:uid="{00000000-0005-0000-0000-000043930000}"/>
    <cellStyle name="Total 9 3 3" xfId="20911" xr:uid="{00000000-0005-0000-0000-000044930000}"/>
    <cellStyle name="Total 9 3 3 2" xfId="30589" xr:uid="{00000000-0005-0000-0000-000045930000}"/>
    <cellStyle name="Total 9 3 4" xfId="21341" xr:uid="{00000000-0005-0000-0000-000046930000}"/>
    <cellStyle name="Total 9 3 5" xfId="33237" xr:uid="{00000000-0005-0000-0000-000047930000}"/>
    <cellStyle name="Total 9 3 6" xfId="34234" xr:uid="{00000000-0005-0000-0000-000048930000}"/>
    <cellStyle name="Total 9 3 7" xfId="30798" xr:uid="{00000000-0005-0000-0000-000049930000}"/>
    <cellStyle name="Total 9 4" xfId="7193" xr:uid="{00000000-0005-0000-0000-00004A930000}"/>
    <cellStyle name="Total 9 4 2" xfId="13727" xr:uid="{00000000-0005-0000-0000-00004B930000}"/>
    <cellStyle name="Total 9 4 2 2" xfId="26458" xr:uid="{00000000-0005-0000-0000-00004C930000}"/>
    <cellStyle name="Total 9 4 3" xfId="21921" xr:uid="{00000000-0005-0000-0000-00004D930000}"/>
    <cellStyle name="Total 9 5" xfId="11560" xr:uid="{00000000-0005-0000-0000-00004E930000}"/>
    <cellStyle name="Total 9 5 2" xfId="16825" xr:uid="{00000000-0005-0000-0000-00004F930000}"/>
    <cellStyle name="Total 9 5 2 2" xfId="29359" xr:uid="{00000000-0005-0000-0000-000050930000}"/>
    <cellStyle name="Total 9 5 3" xfId="24312" xr:uid="{00000000-0005-0000-0000-000051930000}"/>
    <cellStyle name="Total 9 6" xfId="11551" xr:uid="{00000000-0005-0000-0000-000052930000}"/>
    <cellStyle name="Total 9 6 2" xfId="24306" xr:uid="{00000000-0005-0000-0000-000053930000}"/>
    <cellStyle name="Total 9 7" xfId="17447" xr:uid="{00000000-0005-0000-0000-000054930000}"/>
    <cellStyle name="Total 9 7 2" xfId="29964" xr:uid="{00000000-0005-0000-0000-000055930000}"/>
    <cellStyle name="Total 9 8" xfId="21003" xr:uid="{00000000-0005-0000-0000-000056930000}"/>
    <cellStyle name="Total 9 9" xfId="30944" xr:uid="{00000000-0005-0000-0000-000057930000}"/>
    <cellStyle name="TotCol - Format a column of totals" xfId="6002" xr:uid="{00000000-0005-0000-0000-000058930000}"/>
    <cellStyle name="TotCol - Format a column of totals 2" xfId="35098" xr:uid="{00000000-0005-0000-0000-000059930000}"/>
    <cellStyle name="TotCol - Style5" xfId="6003" xr:uid="{00000000-0005-0000-0000-00005A930000}"/>
    <cellStyle name="TotCol - Style7" xfId="6004" xr:uid="{00000000-0005-0000-0000-00005B930000}"/>
    <cellStyle name="TotRow - Format a row of totals" xfId="6005" xr:uid="{00000000-0005-0000-0000-00005C930000}"/>
    <cellStyle name="TotRow - Format a row of totals 2" xfId="8552" xr:uid="{00000000-0005-0000-0000-00005D930000}"/>
    <cellStyle name="TotRow - Format a row of totals 2 2" xfId="6758" xr:uid="{00000000-0005-0000-0000-00005E930000}"/>
    <cellStyle name="TotRow - Format a row of totals 2 2 2" xfId="13322" xr:uid="{00000000-0005-0000-0000-00005F930000}"/>
    <cellStyle name="TotRow - Format a row of totals 2 3" xfId="11988" xr:uid="{00000000-0005-0000-0000-000060930000}"/>
    <cellStyle name="TotRow - Format a row of totals 3" xfId="7646" xr:uid="{00000000-0005-0000-0000-000061930000}"/>
    <cellStyle name="TotRow - Format a row of totals 3 2" xfId="14151" xr:uid="{00000000-0005-0000-0000-000062930000}"/>
    <cellStyle name="TotRow - Format a row of totals 4" xfId="6744" xr:uid="{00000000-0005-0000-0000-000063930000}"/>
    <cellStyle name="TotRow - Format a row of totals 4 2" xfId="13319" xr:uid="{00000000-0005-0000-0000-000064930000}"/>
    <cellStyle name="TotRow - Format a row of totals 5" xfId="35099" xr:uid="{00000000-0005-0000-0000-000065930000}"/>
    <cellStyle name="TotRow - Style4" xfId="6006" xr:uid="{00000000-0005-0000-0000-000066930000}"/>
    <cellStyle name="TotRow - Style4 10" xfId="33826" xr:uid="{00000000-0005-0000-0000-000067930000}"/>
    <cellStyle name="TotRow - Style4 11" xfId="31046" xr:uid="{00000000-0005-0000-0000-000068930000}"/>
    <cellStyle name="TotRow - Style4 2" xfId="9510" xr:uid="{00000000-0005-0000-0000-000069930000}"/>
    <cellStyle name="TotRow - Style4 2 2" xfId="11763" xr:uid="{00000000-0005-0000-0000-00006A930000}"/>
    <cellStyle name="TotRow - Style4 2 2 2" xfId="17001" xr:uid="{00000000-0005-0000-0000-00006B930000}"/>
    <cellStyle name="TotRow - Style4 2 2 2 2" xfId="29534" xr:uid="{00000000-0005-0000-0000-00006C930000}"/>
    <cellStyle name="TotRow - Style4 2 2 3" xfId="24513" xr:uid="{00000000-0005-0000-0000-00006D930000}"/>
    <cellStyle name="TotRow - Style4 2 3" xfId="7672" xr:uid="{00000000-0005-0000-0000-00006E930000}"/>
    <cellStyle name="TotRow - Style4 2 3 2" xfId="14174" xr:uid="{00000000-0005-0000-0000-00006F930000}"/>
    <cellStyle name="TotRow - Style4 2 3 2 2" xfId="26902" xr:uid="{00000000-0005-0000-0000-000070930000}"/>
    <cellStyle name="TotRow - Style4 2 3 3" xfId="22396" xr:uid="{00000000-0005-0000-0000-000071930000}"/>
    <cellStyle name="TotRow - Style4 2 4" xfId="11965" xr:uid="{00000000-0005-0000-0000-000072930000}"/>
    <cellStyle name="TotRow - Style4 2 4 2" xfId="24714" xr:uid="{00000000-0005-0000-0000-000073930000}"/>
    <cellStyle name="TotRow - Style4 2 5" xfId="19856" xr:uid="{00000000-0005-0000-0000-000074930000}"/>
    <cellStyle name="TotRow - Style4 2 5 2" xfId="30184" xr:uid="{00000000-0005-0000-0000-000075930000}"/>
    <cellStyle name="TotRow - Style4 2 6" xfId="20722" xr:uid="{00000000-0005-0000-0000-000076930000}"/>
    <cellStyle name="TotRow - Style4 2 6 2" xfId="30400" xr:uid="{00000000-0005-0000-0000-000077930000}"/>
    <cellStyle name="TotRow - Style4 2 7" xfId="32970" xr:uid="{00000000-0005-0000-0000-000078930000}"/>
    <cellStyle name="TotRow - Style4 2 8" xfId="34043" xr:uid="{00000000-0005-0000-0000-000079930000}"/>
    <cellStyle name="TotRow - Style4 2 9" xfId="30864" xr:uid="{00000000-0005-0000-0000-00007A930000}"/>
    <cellStyle name="TotRow - Style4 3" xfId="7647" xr:uid="{00000000-0005-0000-0000-00007B930000}"/>
    <cellStyle name="TotRow - Style4 3 2" xfId="14152" xr:uid="{00000000-0005-0000-0000-00007C930000}"/>
    <cellStyle name="TotRow - Style4 3 2 2" xfId="26880" xr:uid="{00000000-0005-0000-0000-00007D930000}"/>
    <cellStyle name="TotRow - Style4 3 3" xfId="22371" xr:uid="{00000000-0005-0000-0000-00007E930000}"/>
    <cellStyle name="TotRow - Style4 4" xfId="11464" xr:uid="{00000000-0005-0000-0000-00007F930000}"/>
    <cellStyle name="TotRow - Style4 4 2" xfId="16765" xr:uid="{00000000-0005-0000-0000-000080930000}"/>
    <cellStyle name="TotRow - Style4 4 2 2" xfId="29300" xr:uid="{00000000-0005-0000-0000-000081930000}"/>
    <cellStyle name="TotRow - Style4 4 3" xfId="24219" xr:uid="{00000000-0005-0000-0000-000082930000}"/>
    <cellStyle name="TotRow - Style4 5" xfId="11539" xr:uid="{00000000-0005-0000-0000-000083930000}"/>
    <cellStyle name="TotRow - Style4 5 2" xfId="16814" xr:uid="{00000000-0005-0000-0000-000084930000}"/>
    <cellStyle name="TotRow - Style4 5 2 2" xfId="29349" xr:uid="{00000000-0005-0000-0000-000085930000}"/>
    <cellStyle name="TotRow - Style4 5 3" xfId="24294" xr:uid="{00000000-0005-0000-0000-000086930000}"/>
    <cellStyle name="TotRow - Style4 6" xfId="7299" xr:uid="{00000000-0005-0000-0000-000087930000}"/>
    <cellStyle name="TotRow - Style4 6 2" xfId="22027" xr:uid="{00000000-0005-0000-0000-000088930000}"/>
    <cellStyle name="TotRow - Style4 7" xfId="18571" xr:uid="{00000000-0005-0000-0000-000089930000}"/>
    <cellStyle name="TotRow - Style4 7 2" xfId="30111" xr:uid="{00000000-0005-0000-0000-00008A930000}"/>
    <cellStyle name="TotRow - Style4 8" xfId="20571" xr:uid="{00000000-0005-0000-0000-00008B930000}"/>
    <cellStyle name="TotRow - Style4 8 2" xfId="30251" xr:uid="{00000000-0005-0000-0000-00008C930000}"/>
    <cellStyle name="TotRow - Style4 9" xfId="31939" xr:uid="{00000000-0005-0000-0000-00008D930000}"/>
    <cellStyle name="TotRow - Style8" xfId="6007" xr:uid="{00000000-0005-0000-0000-00008E930000}"/>
    <cellStyle name="TotRow - Style8 10" xfId="33827" xr:uid="{00000000-0005-0000-0000-00008F930000}"/>
    <cellStyle name="TotRow - Style8 11" xfId="30622" xr:uid="{00000000-0005-0000-0000-000090930000}"/>
    <cellStyle name="TotRow - Style8 2" xfId="9511" xr:uid="{00000000-0005-0000-0000-000091930000}"/>
    <cellStyle name="TotRow - Style8 2 2" xfId="11764" xr:uid="{00000000-0005-0000-0000-000092930000}"/>
    <cellStyle name="TotRow - Style8 2 2 2" xfId="17002" xr:uid="{00000000-0005-0000-0000-000093930000}"/>
    <cellStyle name="TotRow - Style8 2 2 2 2" xfId="29535" xr:uid="{00000000-0005-0000-0000-000094930000}"/>
    <cellStyle name="TotRow - Style8 2 2 3" xfId="24514" xr:uid="{00000000-0005-0000-0000-000095930000}"/>
    <cellStyle name="TotRow - Style8 2 3" xfId="6885" xr:uid="{00000000-0005-0000-0000-000096930000}"/>
    <cellStyle name="TotRow - Style8 2 3 2" xfId="13437" xr:uid="{00000000-0005-0000-0000-000097930000}"/>
    <cellStyle name="TotRow - Style8 2 3 2 2" xfId="26172" xr:uid="{00000000-0005-0000-0000-000098930000}"/>
    <cellStyle name="TotRow - Style8 2 3 3" xfId="21616" xr:uid="{00000000-0005-0000-0000-000099930000}"/>
    <cellStyle name="TotRow - Style8 2 4" xfId="11929" xr:uid="{00000000-0005-0000-0000-00009A930000}"/>
    <cellStyle name="TotRow - Style8 2 4 2" xfId="24678" xr:uid="{00000000-0005-0000-0000-00009B930000}"/>
    <cellStyle name="TotRow - Style8 2 5" xfId="19857" xr:uid="{00000000-0005-0000-0000-00009C930000}"/>
    <cellStyle name="TotRow - Style8 2 5 2" xfId="30185" xr:uid="{00000000-0005-0000-0000-00009D930000}"/>
    <cellStyle name="TotRow - Style8 2 6" xfId="20723" xr:uid="{00000000-0005-0000-0000-00009E930000}"/>
    <cellStyle name="TotRow - Style8 2 6 2" xfId="30401" xr:uid="{00000000-0005-0000-0000-00009F930000}"/>
    <cellStyle name="TotRow - Style8 2 7" xfId="32971" xr:uid="{00000000-0005-0000-0000-0000A0930000}"/>
    <cellStyle name="TotRow - Style8 2 8" xfId="34044" xr:uid="{00000000-0005-0000-0000-0000A1930000}"/>
    <cellStyle name="TotRow - Style8 2 9" xfId="31530" xr:uid="{00000000-0005-0000-0000-0000A2930000}"/>
    <cellStyle name="TotRow - Style8 3" xfId="7648" xr:uid="{00000000-0005-0000-0000-0000A3930000}"/>
    <cellStyle name="TotRow - Style8 3 2" xfId="14153" xr:uid="{00000000-0005-0000-0000-0000A4930000}"/>
    <cellStyle name="TotRow - Style8 3 2 2" xfId="26881" xr:uid="{00000000-0005-0000-0000-0000A5930000}"/>
    <cellStyle name="TotRow - Style8 3 3" xfId="22372" xr:uid="{00000000-0005-0000-0000-0000A6930000}"/>
    <cellStyle name="TotRow - Style8 4" xfId="11465" xr:uid="{00000000-0005-0000-0000-0000A7930000}"/>
    <cellStyle name="TotRow - Style8 4 2" xfId="16766" xr:uid="{00000000-0005-0000-0000-0000A8930000}"/>
    <cellStyle name="TotRow - Style8 4 2 2" xfId="29301" xr:uid="{00000000-0005-0000-0000-0000A9930000}"/>
    <cellStyle name="TotRow - Style8 4 3" xfId="24220" xr:uid="{00000000-0005-0000-0000-0000AA930000}"/>
    <cellStyle name="TotRow - Style8 5" xfId="6493" xr:uid="{00000000-0005-0000-0000-0000AB930000}"/>
    <cellStyle name="TotRow - Style8 5 2" xfId="13094" xr:uid="{00000000-0005-0000-0000-0000AC930000}"/>
    <cellStyle name="TotRow - Style8 5 2 2" xfId="25839" xr:uid="{00000000-0005-0000-0000-0000AD930000}"/>
    <cellStyle name="TotRow - Style8 5 3" xfId="21237" xr:uid="{00000000-0005-0000-0000-0000AE930000}"/>
    <cellStyle name="TotRow - Style8 6" xfId="11913" xr:uid="{00000000-0005-0000-0000-0000AF930000}"/>
    <cellStyle name="TotRow - Style8 6 2" xfId="24662" xr:uid="{00000000-0005-0000-0000-0000B0930000}"/>
    <cellStyle name="TotRow - Style8 7" xfId="18572" xr:uid="{00000000-0005-0000-0000-0000B1930000}"/>
    <cellStyle name="TotRow - Style8 7 2" xfId="30112" xr:uid="{00000000-0005-0000-0000-0000B2930000}"/>
    <cellStyle name="TotRow - Style8 8" xfId="20572" xr:uid="{00000000-0005-0000-0000-0000B3930000}"/>
    <cellStyle name="TotRow - Style8 8 2" xfId="30252" xr:uid="{00000000-0005-0000-0000-0000B4930000}"/>
    <cellStyle name="TotRow - Style8 9" xfId="31940" xr:uid="{00000000-0005-0000-0000-0000B5930000}"/>
    <cellStyle name="User Normal" xfId="6230" xr:uid="{00000000-0005-0000-0000-0000B6930000}"/>
    <cellStyle name="User_Defined_A" xfId="6008" xr:uid="{00000000-0005-0000-0000-0000B7930000}"/>
    <cellStyle name="UserInput" xfId="6231" xr:uid="{00000000-0005-0000-0000-0000B8930000}"/>
    <cellStyle name="Währung [0]_1999-2003 tools set plan 01- Nov PO präsent" xfId="6009" xr:uid="{00000000-0005-0000-0000-0000B9930000}"/>
    <cellStyle name="Wahrung [0]_EjZL1p5cbwD9GdswfqamdXpJJ" xfId="2090" xr:uid="{00000000-0005-0000-0000-0000BA930000}"/>
    <cellStyle name="Währung [0]_EjZL1p5cbwD9GdswfqamdXpJJ" xfId="2091" xr:uid="{00000000-0005-0000-0000-0000BB930000}"/>
    <cellStyle name="Wahrung [0]_EjZL1p5cbwD9GdswfqamdXpJJ 10" xfId="2092" xr:uid="{00000000-0005-0000-0000-0000BC930000}"/>
    <cellStyle name="Währung [0]_EjZL1p5cbwD9GdswfqamdXpJJ 10" xfId="2093" xr:uid="{00000000-0005-0000-0000-0000BD930000}"/>
    <cellStyle name="Wahrung [0]_EjZL1p5cbwD9GdswfqamdXpJJ 11" xfId="2094" xr:uid="{00000000-0005-0000-0000-0000BE930000}"/>
    <cellStyle name="Währung [0]_EjZL1p5cbwD9GdswfqamdXpJJ 11" xfId="2095" xr:uid="{00000000-0005-0000-0000-0000BF930000}"/>
    <cellStyle name="Wahrung [0]_EjZL1p5cbwD9GdswfqamdXpJJ 12" xfId="2096" xr:uid="{00000000-0005-0000-0000-0000C0930000}"/>
    <cellStyle name="Währung [0]_EjZL1p5cbwD9GdswfqamdXpJJ 12" xfId="2097" xr:uid="{00000000-0005-0000-0000-0000C1930000}"/>
    <cellStyle name="Wahrung [0]_EjZL1p5cbwD9GdswfqamdXpJJ 13" xfId="2098" xr:uid="{00000000-0005-0000-0000-0000C2930000}"/>
    <cellStyle name="Währung [0]_EjZL1p5cbwD9GdswfqamdXpJJ 13" xfId="2099" xr:uid="{00000000-0005-0000-0000-0000C3930000}"/>
    <cellStyle name="Wahrung [0]_EjZL1p5cbwD9GdswfqamdXpJJ 14" xfId="2100" xr:uid="{00000000-0005-0000-0000-0000C4930000}"/>
    <cellStyle name="Währung [0]_EjZL1p5cbwD9GdswfqamdXpJJ 14" xfId="2101" xr:uid="{00000000-0005-0000-0000-0000C5930000}"/>
    <cellStyle name="Wahrung [0]_EjZL1p5cbwD9GdswfqamdXpJJ 15" xfId="2102" xr:uid="{00000000-0005-0000-0000-0000C6930000}"/>
    <cellStyle name="Währung [0]_EjZL1p5cbwD9GdswfqamdXpJJ 15" xfId="2103" xr:uid="{00000000-0005-0000-0000-0000C7930000}"/>
    <cellStyle name="Wahrung [0]_EjZL1p5cbwD9GdswfqamdXpJJ 16" xfId="2104" xr:uid="{00000000-0005-0000-0000-0000C8930000}"/>
    <cellStyle name="Währung [0]_EjZL1p5cbwD9GdswfqamdXpJJ 16" xfId="2105" xr:uid="{00000000-0005-0000-0000-0000C9930000}"/>
    <cellStyle name="Wahrung [0]_EjZL1p5cbwD9GdswfqamdXpJJ 17" xfId="2106" xr:uid="{00000000-0005-0000-0000-0000CA930000}"/>
    <cellStyle name="Währung [0]_EjZL1p5cbwD9GdswfqamdXpJJ 17" xfId="2107" xr:uid="{00000000-0005-0000-0000-0000CB930000}"/>
    <cellStyle name="Wahrung [0]_EjZL1p5cbwD9GdswfqamdXpJJ 18" xfId="2108" xr:uid="{00000000-0005-0000-0000-0000CC930000}"/>
    <cellStyle name="Währung [0]_EjZL1p5cbwD9GdswfqamdXpJJ 18" xfId="2109" xr:uid="{00000000-0005-0000-0000-0000CD930000}"/>
    <cellStyle name="Wahrung [0]_EjZL1p5cbwD9GdswfqamdXpJJ 19" xfId="20573" xr:uid="{00000000-0005-0000-0000-0000CE930000}"/>
    <cellStyle name="Währung [0]_EjZL1p5cbwD9GdswfqamdXpJJ 2" xfId="2110" xr:uid="{00000000-0005-0000-0000-0000CF930000}"/>
    <cellStyle name="Wahrung [0]_EjZL1p5cbwD9GdswfqamdXpJJ 2 2" xfId="10377" xr:uid="{00000000-0005-0000-0000-0000D0930000}"/>
    <cellStyle name="Währung [0]_EjZL1p5cbwD9GdswfqamdXpJJ 3" xfId="2111" xr:uid="{00000000-0005-0000-0000-0000D1930000}"/>
    <cellStyle name="Wahrung [0]_EjZL1p5cbwD9GdswfqamdXpJJ 4" xfId="2112" xr:uid="{00000000-0005-0000-0000-0000D2930000}"/>
    <cellStyle name="Währung [0]_EjZL1p5cbwD9GdswfqamdXpJJ 4" xfId="2113" xr:uid="{00000000-0005-0000-0000-0000D3930000}"/>
    <cellStyle name="Wahrung [0]_EjZL1p5cbwD9GdswfqamdXpJJ 5" xfId="2114" xr:uid="{00000000-0005-0000-0000-0000D4930000}"/>
    <cellStyle name="Währung [0]_EjZL1p5cbwD9GdswfqamdXpJJ 5" xfId="2115" xr:uid="{00000000-0005-0000-0000-0000D5930000}"/>
    <cellStyle name="Wahrung [0]_EjZL1p5cbwD9GdswfqamdXpJJ 6" xfId="2116" xr:uid="{00000000-0005-0000-0000-0000D6930000}"/>
    <cellStyle name="Währung [0]_EjZL1p5cbwD9GdswfqamdXpJJ 6" xfId="2117" xr:uid="{00000000-0005-0000-0000-0000D7930000}"/>
    <cellStyle name="Wahrung [0]_EjZL1p5cbwD9GdswfqamdXpJJ 7" xfId="2118" xr:uid="{00000000-0005-0000-0000-0000D8930000}"/>
    <cellStyle name="Währung [0]_EjZL1p5cbwD9GdswfqamdXpJJ 7" xfId="2119" xr:uid="{00000000-0005-0000-0000-0000D9930000}"/>
    <cellStyle name="Wahrung [0]_EjZL1p5cbwD9GdswfqamdXpJJ 8" xfId="2120" xr:uid="{00000000-0005-0000-0000-0000DA930000}"/>
    <cellStyle name="Währung [0]_EjZL1p5cbwD9GdswfqamdXpJJ 8" xfId="2121" xr:uid="{00000000-0005-0000-0000-0000DB930000}"/>
    <cellStyle name="Wahrung [0]_EjZL1p5cbwD9GdswfqamdXpJJ 9" xfId="2122" xr:uid="{00000000-0005-0000-0000-0000DC930000}"/>
    <cellStyle name="Währung [0]_EjZL1p5cbwD9GdswfqamdXpJJ 9" xfId="2123" xr:uid="{00000000-0005-0000-0000-0000DD930000}"/>
    <cellStyle name="Währung_1999-2003 tools set plan 01- Nov PO präsent" xfId="6010" xr:uid="{00000000-0005-0000-0000-0000DE930000}"/>
    <cellStyle name="Wahrung_EjZL1p5cbwD9GdswfqamdXpJJ" xfId="2124" xr:uid="{00000000-0005-0000-0000-0000DF930000}"/>
    <cellStyle name="Währung_EjZL1p5cbwD9GdswfqamdXpJJ" xfId="2125" xr:uid="{00000000-0005-0000-0000-0000E0930000}"/>
    <cellStyle name="Wahrung_EjZL1p5cbwD9GdswfqamdXpJJ 10" xfId="2126" xr:uid="{00000000-0005-0000-0000-0000E1930000}"/>
    <cellStyle name="Währung_EjZL1p5cbwD9GdswfqamdXpJJ 10" xfId="2127" xr:uid="{00000000-0005-0000-0000-0000E2930000}"/>
    <cellStyle name="Wahrung_EjZL1p5cbwD9GdswfqamdXpJJ 11" xfId="2128" xr:uid="{00000000-0005-0000-0000-0000E3930000}"/>
    <cellStyle name="Währung_EjZL1p5cbwD9GdswfqamdXpJJ 11" xfId="2129" xr:uid="{00000000-0005-0000-0000-0000E4930000}"/>
    <cellStyle name="Wahrung_EjZL1p5cbwD9GdswfqamdXpJJ 12" xfId="2130" xr:uid="{00000000-0005-0000-0000-0000E5930000}"/>
    <cellStyle name="Währung_EjZL1p5cbwD9GdswfqamdXpJJ 12" xfId="2131" xr:uid="{00000000-0005-0000-0000-0000E6930000}"/>
    <cellStyle name="Wahrung_EjZL1p5cbwD9GdswfqamdXpJJ 13" xfId="2132" xr:uid="{00000000-0005-0000-0000-0000E7930000}"/>
    <cellStyle name="Währung_EjZL1p5cbwD9GdswfqamdXpJJ 13" xfId="2133" xr:uid="{00000000-0005-0000-0000-0000E8930000}"/>
    <cellStyle name="Wahrung_EjZL1p5cbwD9GdswfqamdXpJJ 14" xfId="2134" xr:uid="{00000000-0005-0000-0000-0000E9930000}"/>
    <cellStyle name="Währung_EjZL1p5cbwD9GdswfqamdXpJJ 14" xfId="2135" xr:uid="{00000000-0005-0000-0000-0000EA930000}"/>
    <cellStyle name="Wahrung_EjZL1p5cbwD9GdswfqamdXpJJ 15" xfId="2136" xr:uid="{00000000-0005-0000-0000-0000EB930000}"/>
    <cellStyle name="Währung_EjZL1p5cbwD9GdswfqamdXpJJ 15" xfId="2137" xr:uid="{00000000-0005-0000-0000-0000EC930000}"/>
    <cellStyle name="Wahrung_EjZL1p5cbwD9GdswfqamdXpJJ 16" xfId="2138" xr:uid="{00000000-0005-0000-0000-0000ED930000}"/>
    <cellStyle name="Währung_EjZL1p5cbwD9GdswfqamdXpJJ 16" xfId="2139" xr:uid="{00000000-0005-0000-0000-0000EE930000}"/>
    <cellStyle name="Wahrung_EjZL1p5cbwD9GdswfqamdXpJJ 17" xfId="2140" xr:uid="{00000000-0005-0000-0000-0000EF930000}"/>
    <cellStyle name="Währung_EjZL1p5cbwD9GdswfqamdXpJJ 17" xfId="2141" xr:uid="{00000000-0005-0000-0000-0000F0930000}"/>
    <cellStyle name="Wahrung_EjZL1p5cbwD9GdswfqamdXpJJ 18" xfId="2142" xr:uid="{00000000-0005-0000-0000-0000F1930000}"/>
    <cellStyle name="Währung_EjZL1p5cbwD9GdswfqamdXpJJ 18" xfId="2143" xr:uid="{00000000-0005-0000-0000-0000F2930000}"/>
    <cellStyle name="Wahrung_EjZL1p5cbwD9GdswfqamdXpJJ 19" xfId="20574" xr:uid="{00000000-0005-0000-0000-0000F3930000}"/>
    <cellStyle name="Währung_EjZL1p5cbwD9GdswfqamdXpJJ 2" xfId="2144" xr:uid="{00000000-0005-0000-0000-0000F4930000}"/>
    <cellStyle name="Wahrung_EjZL1p5cbwD9GdswfqamdXpJJ 2 2" xfId="10489" xr:uid="{00000000-0005-0000-0000-0000F5930000}"/>
    <cellStyle name="Währung_EjZL1p5cbwD9GdswfqamdXpJJ 3" xfId="2145" xr:uid="{00000000-0005-0000-0000-0000F6930000}"/>
    <cellStyle name="Wahrung_EjZL1p5cbwD9GdswfqamdXpJJ 4" xfId="2146" xr:uid="{00000000-0005-0000-0000-0000F7930000}"/>
    <cellStyle name="Währung_EjZL1p5cbwD9GdswfqamdXpJJ 4" xfId="2147" xr:uid="{00000000-0005-0000-0000-0000F8930000}"/>
    <cellStyle name="Wahrung_EjZL1p5cbwD9GdswfqamdXpJJ 5" xfId="2148" xr:uid="{00000000-0005-0000-0000-0000F9930000}"/>
    <cellStyle name="Währung_EjZL1p5cbwD9GdswfqamdXpJJ 5" xfId="2149" xr:uid="{00000000-0005-0000-0000-0000FA930000}"/>
    <cellStyle name="Wahrung_EjZL1p5cbwD9GdswfqamdXpJJ 6" xfId="2150" xr:uid="{00000000-0005-0000-0000-0000FB930000}"/>
    <cellStyle name="Währung_EjZL1p5cbwD9GdswfqamdXpJJ 6" xfId="2151" xr:uid="{00000000-0005-0000-0000-0000FC930000}"/>
    <cellStyle name="Wahrung_EjZL1p5cbwD9GdswfqamdXpJJ 7" xfId="2152" xr:uid="{00000000-0005-0000-0000-0000FD930000}"/>
    <cellStyle name="Währung_EjZL1p5cbwD9GdswfqamdXpJJ 7" xfId="2153" xr:uid="{00000000-0005-0000-0000-0000FE930000}"/>
    <cellStyle name="Wahrung_EjZL1p5cbwD9GdswfqamdXpJJ 8" xfId="2154" xr:uid="{00000000-0005-0000-0000-0000FF930000}"/>
    <cellStyle name="Währung_EjZL1p5cbwD9GdswfqamdXpJJ 8" xfId="2155" xr:uid="{00000000-0005-0000-0000-000000940000}"/>
    <cellStyle name="Wahrung_EjZL1p5cbwD9GdswfqamdXpJJ 9" xfId="2156" xr:uid="{00000000-0005-0000-0000-000001940000}"/>
    <cellStyle name="Währung_EjZL1p5cbwD9GdswfqamdXpJJ 9" xfId="2157" xr:uid="{00000000-0005-0000-0000-000002940000}"/>
    <cellStyle name="Warning Text" xfId="664" builtinId="11" customBuiltin="1"/>
    <cellStyle name="Warning Text 10" xfId="3101" xr:uid="{00000000-0005-0000-0000-000004940000}"/>
    <cellStyle name="Warning Text 10 2" xfId="37272" xr:uid="{00000000-0005-0000-0000-000005940000}"/>
    <cellStyle name="Warning Text 11" xfId="3102" xr:uid="{00000000-0005-0000-0000-000006940000}"/>
    <cellStyle name="Warning Text 11 2" xfId="37273" xr:uid="{00000000-0005-0000-0000-000007940000}"/>
    <cellStyle name="Warning Text 12" xfId="3103" xr:uid="{00000000-0005-0000-0000-000008940000}"/>
    <cellStyle name="Warning Text 12 2" xfId="37274" xr:uid="{00000000-0005-0000-0000-000009940000}"/>
    <cellStyle name="Warning Text 13" xfId="37275" xr:uid="{00000000-0005-0000-0000-00000A940000}"/>
    <cellStyle name="Warning Text 14" xfId="37276" xr:uid="{00000000-0005-0000-0000-00000B940000}"/>
    <cellStyle name="Warning Text 15" xfId="37277" xr:uid="{00000000-0005-0000-0000-00000C940000}"/>
    <cellStyle name="Warning Text 16" xfId="37278" xr:uid="{00000000-0005-0000-0000-00000D940000}"/>
    <cellStyle name="Warning Text 17" xfId="37279" xr:uid="{00000000-0005-0000-0000-00000E940000}"/>
    <cellStyle name="Warning Text 2" xfId="1084" xr:uid="{00000000-0005-0000-0000-00000F940000}"/>
    <cellStyle name="Warning Text 2 2" xfId="3105" xr:uid="{00000000-0005-0000-0000-000010940000}"/>
    <cellStyle name="Warning Text 2 3" xfId="3106" xr:uid="{00000000-0005-0000-0000-000011940000}"/>
    <cellStyle name="Warning Text 2 4" xfId="10650" xr:uid="{00000000-0005-0000-0000-000012940000}"/>
    <cellStyle name="Warning Text 2 5" xfId="10032" xr:uid="{00000000-0005-0000-0000-000013940000}"/>
    <cellStyle name="Warning Text 2 6" xfId="37280" xr:uid="{00000000-0005-0000-0000-000014940000}"/>
    <cellStyle name="Warning Text 2 7" xfId="3104" xr:uid="{00000000-0005-0000-0000-000015940000}"/>
    <cellStyle name="Warning Text 3" xfId="1085" xr:uid="{00000000-0005-0000-0000-000016940000}"/>
    <cellStyle name="Warning Text 3 2" xfId="3108" xr:uid="{00000000-0005-0000-0000-000017940000}"/>
    <cellStyle name="Warning Text 3 3" xfId="10652" xr:uid="{00000000-0005-0000-0000-000018940000}"/>
    <cellStyle name="Warning Text 3 4" xfId="10033" xr:uid="{00000000-0005-0000-0000-000019940000}"/>
    <cellStyle name="Warning Text 3 5" xfId="37281" xr:uid="{00000000-0005-0000-0000-00001A940000}"/>
    <cellStyle name="Warning Text 3 6" xfId="3107" xr:uid="{00000000-0005-0000-0000-00001B940000}"/>
    <cellStyle name="Warning Text 4" xfId="1086" xr:uid="{00000000-0005-0000-0000-00001C940000}"/>
    <cellStyle name="Warning Text 4 2" xfId="3110" xr:uid="{00000000-0005-0000-0000-00001D940000}"/>
    <cellStyle name="Warning Text 4 3" xfId="10653" xr:uid="{00000000-0005-0000-0000-00001E940000}"/>
    <cellStyle name="Warning Text 4 4" xfId="10034" xr:uid="{00000000-0005-0000-0000-00001F940000}"/>
    <cellStyle name="Warning Text 4 5" xfId="37282" xr:uid="{00000000-0005-0000-0000-000020940000}"/>
    <cellStyle name="Warning Text 4 6" xfId="3109" xr:uid="{00000000-0005-0000-0000-000021940000}"/>
    <cellStyle name="Warning Text 5" xfId="1087" xr:uid="{00000000-0005-0000-0000-000022940000}"/>
    <cellStyle name="Warning Text 5 2" xfId="10654" xr:uid="{00000000-0005-0000-0000-000023940000}"/>
    <cellStyle name="Warning Text 5 3" xfId="10035" xr:uid="{00000000-0005-0000-0000-000024940000}"/>
    <cellStyle name="Warning Text 5 4" xfId="37283" xr:uid="{00000000-0005-0000-0000-000025940000}"/>
    <cellStyle name="Warning Text 5 5" xfId="3111" xr:uid="{00000000-0005-0000-0000-000026940000}"/>
    <cellStyle name="Warning Text 6" xfId="3112" xr:uid="{00000000-0005-0000-0000-000027940000}"/>
    <cellStyle name="Warning Text 6 2" xfId="37284" xr:uid="{00000000-0005-0000-0000-000028940000}"/>
    <cellStyle name="Warning Text 7" xfId="3113" xr:uid="{00000000-0005-0000-0000-000029940000}"/>
    <cellStyle name="Warning Text 7 2" xfId="37285" xr:uid="{00000000-0005-0000-0000-00002A940000}"/>
    <cellStyle name="Warning Text 8" xfId="3114" xr:uid="{00000000-0005-0000-0000-00002B940000}"/>
    <cellStyle name="Warning Text 8 2" xfId="37286" xr:uid="{00000000-0005-0000-0000-00002C940000}"/>
    <cellStyle name="Warning Text 9" xfId="3115" xr:uid="{00000000-0005-0000-0000-00002D940000}"/>
    <cellStyle name="Warning Text 9 2" xfId="37287" xr:uid="{00000000-0005-0000-0000-00002E940000}"/>
    <cellStyle name="Wдhrung [0]_EjZL1p5cbwD9GdswfqamdXpJJ" xfId="2158" xr:uid="{00000000-0005-0000-0000-00002F940000}"/>
    <cellStyle name="Wдhrung_EjZL1p5cbwD9GdswfqamdXpJJ" xfId="2159" xr:uid="{00000000-0005-0000-0000-000030940000}"/>
    <cellStyle name="Zahlen" xfId="6012" xr:uid="{00000000-0005-0000-0000-000031940000}"/>
    <cellStyle name="Акцент1" xfId="6169" xr:uid="{00000000-0005-0000-0000-000032940000}"/>
    <cellStyle name="Акцент2" xfId="6170" xr:uid="{00000000-0005-0000-0000-000033940000}"/>
    <cellStyle name="Акцент3" xfId="6171" xr:uid="{00000000-0005-0000-0000-000034940000}"/>
    <cellStyle name="Акцент4" xfId="6172" xr:uid="{00000000-0005-0000-0000-000035940000}"/>
    <cellStyle name="Акцент5" xfId="6173" xr:uid="{00000000-0005-0000-0000-000036940000}"/>
    <cellStyle name="Акцент6" xfId="6174" xr:uid="{00000000-0005-0000-0000-000037940000}"/>
    <cellStyle name="Ввод " xfId="6175" xr:uid="{00000000-0005-0000-0000-000038940000}"/>
    <cellStyle name="Ввод  2" xfId="9530" xr:uid="{00000000-0005-0000-0000-000039940000}"/>
    <cellStyle name="Ввод  2 2" xfId="11771" xr:uid="{00000000-0005-0000-0000-00003A940000}"/>
    <cellStyle name="Ввод  2 2 2" xfId="17004" xr:uid="{00000000-0005-0000-0000-00003B940000}"/>
    <cellStyle name="Ввод  2 2 2 2" xfId="29537" xr:uid="{00000000-0005-0000-0000-00003C940000}"/>
    <cellStyle name="Ввод  2 2 3" xfId="24521" xr:uid="{00000000-0005-0000-0000-00003D940000}"/>
    <cellStyle name="Ввод  2 3" xfId="6887" xr:uid="{00000000-0005-0000-0000-00003E940000}"/>
    <cellStyle name="Ввод  2 3 2" xfId="13439" xr:uid="{00000000-0005-0000-0000-00003F940000}"/>
    <cellStyle name="Ввод  2 3 2 2" xfId="26174" xr:uid="{00000000-0005-0000-0000-000040940000}"/>
    <cellStyle name="Ввод  2 3 3" xfId="21618" xr:uid="{00000000-0005-0000-0000-000041940000}"/>
    <cellStyle name="Ввод  2 4" xfId="11574" xr:uid="{00000000-0005-0000-0000-000042940000}"/>
    <cellStyle name="Ввод  2 4 2" xfId="24326" xr:uid="{00000000-0005-0000-0000-000043940000}"/>
    <cellStyle name="Ввод  2 5" xfId="23515" xr:uid="{00000000-0005-0000-0000-000044940000}"/>
    <cellStyle name="Ввод  3" xfId="7681" xr:uid="{00000000-0005-0000-0000-000045940000}"/>
    <cellStyle name="Ввод  3 2" xfId="14181" xr:uid="{00000000-0005-0000-0000-000046940000}"/>
    <cellStyle name="Ввод  3 2 2" xfId="26909" xr:uid="{00000000-0005-0000-0000-000047940000}"/>
    <cellStyle name="Ввод  3 3" xfId="22404" xr:uid="{00000000-0005-0000-0000-000048940000}"/>
    <cellStyle name="Ввод  4" xfId="11482" xr:uid="{00000000-0005-0000-0000-000049940000}"/>
    <cellStyle name="Ввод  4 2" xfId="16773" xr:uid="{00000000-0005-0000-0000-00004A940000}"/>
    <cellStyle name="Ввод  4 2 2" xfId="29308" xr:uid="{00000000-0005-0000-0000-00004B940000}"/>
    <cellStyle name="Ввод  4 3" xfId="24237" xr:uid="{00000000-0005-0000-0000-00004C940000}"/>
    <cellStyle name="Ввод  5" xfId="6701" xr:uid="{00000000-0005-0000-0000-00004D940000}"/>
    <cellStyle name="Ввод  5 2" xfId="13283" xr:uid="{00000000-0005-0000-0000-00004E940000}"/>
    <cellStyle name="Ввод  5 2 2" xfId="26025" xr:uid="{00000000-0005-0000-0000-00004F940000}"/>
    <cellStyle name="Ввод  5 3" xfId="21439" xr:uid="{00000000-0005-0000-0000-000050940000}"/>
    <cellStyle name="Ввод  6" xfId="11696" xr:uid="{00000000-0005-0000-0000-000051940000}"/>
    <cellStyle name="Ввод  6 2" xfId="24447" xr:uid="{00000000-0005-0000-0000-000052940000}"/>
    <cellStyle name="Ввод  7" xfId="21104" xr:uid="{00000000-0005-0000-0000-000053940000}"/>
    <cellStyle name="Вывод" xfId="6176" xr:uid="{00000000-0005-0000-0000-000054940000}"/>
    <cellStyle name="Вывод 2" xfId="9531" xr:uid="{00000000-0005-0000-0000-000055940000}"/>
    <cellStyle name="Вывод 2 2" xfId="11772" xr:uid="{00000000-0005-0000-0000-000056940000}"/>
    <cellStyle name="Вывод 2 2 2" xfId="17005" xr:uid="{00000000-0005-0000-0000-000057940000}"/>
    <cellStyle name="Вывод 2 2 2 2" xfId="29538" xr:uid="{00000000-0005-0000-0000-000058940000}"/>
    <cellStyle name="Вывод 2 2 3" xfId="24522" xr:uid="{00000000-0005-0000-0000-000059940000}"/>
    <cellStyle name="Вывод 2 3" xfId="6888" xr:uid="{00000000-0005-0000-0000-00005A940000}"/>
    <cellStyle name="Вывод 2 3 2" xfId="13440" xr:uid="{00000000-0005-0000-0000-00005B940000}"/>
    <cellStyle name="Вывод 2 3 2 2" xfId="26175" xr:uid="{00000000-0005-0000-0000-00005C940000}"/>
    <cellStyle name="Вывод 2 3 3" xfId="21619" xr:uid="{00000000-0005-0000-0000-00005D940000}"/>
    <cellStyle name="Вывод 2 4" xfId="11957" xr:uid="{00000000-0005-0000-0000-00005E940000}"/>
    <cellStyle name="Вывод 2 4 2" xfId="24706" xr:uid="{00000000-0005-0000-0000-00005F940000}"/>
    <cellStyle name="Вывод 2 5" xfId="23516" xr:uid="{00000000-0005-0000-0000-000060940000}"/>
    <cellStyle name="Вывод 3" xfId="7682" xr:uid="{00000000-0005-0000-0000-000061940000}"/>
    <cellStyle name="Вывод 3 2" xfId="14182" xr:uid="{00000000-0005-0000-0000-000062940000}"/>
    <cellStyle name="Вывод 3 2 2" xfId="26910" xr:uid="{00000000-0005-0000-0000-000063940000}"/>
    <cellStyle name="Вывод 3 3" xfId="22405" xr:uid="{00000000-0005-0000-0000-000064940000}"/>
    <cellStyle name="Вывод 4" xfId="11483" xr:uid="{00000000-0005-0000-0000-000065940000}"/>
    <cellStyle name="Вывод 4 2" xfId="16774" xr:uid="{00000000-0005-0000-0000-000066940000}"/>
    <cellStyle name="Вывод 4 2 2" xfId="29309" xr:uid="{00000000-0005-0000-0000-000067940000}"/>
    <cellStyle name="Вывод 4 3" xfId="24238" xr:uid="{00000000-0005-0000-0000-000068940000}"/>
    <cellStyle name="Вывод 5" xfId="11682" xr:uid="{00000000-0005-0000-0000-000069940000}"/>
    <cellStyle name="Вывод 5 2" xfId="16937" xr:uid="{00000000-0005-0000-0000-00006A940000}"/>
    <cellStyle name="Вывод 5 2 2" xfId="29470" xr:uid="{00000000-0005-0000-0000-00006B940000}"/>
    <cellStyle name="Вывод 5 3" xfId="24433" xr:uid="{00000000-0005-0000-0000-00006C940000}"/>
    <cellStyle name="Вывод 6" xfId="6794" xr:uid="{00000000-0005-0000-0000-00006D940000}"/>
    <cellStyle name="Вывод 6 2" xfId="21525" xr:uid="{00000000-0005-0000-0000-00006E940000}"/>
    <cellStyle name="Вывод 7" xfId="21105" xr:uid="{00000000-0005-0000-0000-00006F940000}"/>
    <cellStyle name="Вычисление" xfId="6177" xr:uid="{00000000-0005-0000-0000-000070940000}"/>
    <cellStyle name="Вычисление 2" xfId="9532" xr:uid="{00000000-0005-0000-0000-000071940000}"/>
    <cellStyle name="Вычисление 2 2" xfId="11773" xr:uid="{00000000-0005-0000-0000-000072940000}"/>
    <cellStyle name="Вычисление 2 2 2" xfId="17006" xr:uid="{00000000-0005-0000-0000-000073940000}"/>
    <cellStyle name="Вычисление 2 2 2 2" xfId="29539" xr:uid="{00000000-0005-0000-0000-000074940000}"/>
    <cellStyle name="Вычисление 2 2 3" xfId="24523" xr:uid="{00000000-0005-0000-0000-000075940000}"/>
    <cellStyle name="Вычисление 2 3" xfId="6889" xr:uid="{00000000-0005-0000-0000-000076940000}"/>
    <cellStyle name="Вычисление 2 3 2" xfId="13441" xr:uid="{00000000-0005-0000-0000-000077940000}"/>
    <cellStyle name="Вычисление 2 3 2 2" xfId="26176" xr:uid="{00000000-0005-0000-0000-000078940000}"/>
    <cellStyle name="Вычисление 2 3 3" xfId="21620" xr:uid="{00000000-0005-0000-0000-000079940000}"/>
    <cellStyle name="Вычисление 2 4" xfId="11766" xr:uid="{00000000-0005-0000-0000-00007A940000}"/>
    <cellStyle name="Вычисление 2 4 2" xfId="24516" xr:uid="{00000000-0005-0000-0000-00007B940000}"/>
    <cellStyle name="Вычисление 2 5" xfId="23517" xr:uid="{00000000-0005-0000-0000-00007C940000}"/>
    <cellStyle name="Вычисление 3" xfId="7683" xr:uid="{00000000-0005-0000-0000-00007D940000}"/>
    <cellStyle name="Вычисление 3 2" xfId="14183" xr:uid="{00000000-0005-0000-0000-00007E940000}"/>
    <cellStyle name="Вычисление 3 2 2" xfId="26911" xr:uid="{00000000-0005-0000-0000-00007F940000}"/>
    <cellStyle name="Вычисление 3 3" xfId="22406" xr:uid="{00000000-0005-0000-0000-000080940000}"/>
    <cellStyle name="Вычисление 4" xfId="11484" xr:uid="{00000000-0005-0000-0000-000081940000}"/>
    <cellStyle name="Вычисление 4 2" xfId="16775" xr:uid="{00000000-0005-0000-0000-000082940000}"/>
    <cellStyle name="Вычисление 4 2 2" xfId="29310" xr:uid="{00000000-0005-0000-0000-000083940000}"/>
    <cellStyle name="Вычисление 4 3" xfId="24239" xr:uid="{00000000-0005-0000-0000-000084940000}"/>
    <cellStyle name="Вычисление 5" xfId="11538" xr:uid="{00000000-0005-0000-0000-000085940000}"/>
    <cellStyle name="Вычисление 5 2" xfId="16813" xr:uid="{00000000-0005-0000-0000-000086940000}"/>
    <cellStyle name="Вычисление 5 2 2" xfId="29348" xr:uid="{00000000-0005-0000-0000-000087940000}"/>
    <cellStyle name="Вычисление 5 3" xfId="24293" xr:uid="{00000000-0005-0000-0000-000088940000}"/>
    <cellStyle name="Вычисление 6" xfId="6742" xr:uid="{00000000-0005-0000-0000-000089940000}"/>
    <cellStyle name="Вычисление 6 2" xfId="21477" xr:uid="{00000000-0005-0000-0000-00008A940000}"/>
    <cellStyle name="Вычисление 7" xfId="21106" xr:uid="{00000000-0005-0000-0000-00008B940000}"/>
    <cellStyle name="Денежный [0]_Balance sh" xfId="6013" xr:uid="{00000000-0005-0000-0000-00008C940000}"/>
    <cellStyle name="Денежный_Balance sh" xfId="6014" xr:uid="{00000000-0005-0000-0000-00008D940000}"/>
    <cellStyle name="Заголовок 1" xfId="6178" xr:uid="{00000000-0005-0000-0000-00008E940000}"/>
    <cellStyle name="Заголовок 2" xfId="6179" xr:uid="{00000000-0005-0000-0000-00008F940000}"/>
    <cellStyle name="Заголовок 3" xfId="6180" xr:uid="{00000000-0005-0000-0000-000090940000}"/>
    <cellStyle name="Заголовок 4" xfId="6181" xr:uid="{00000000-0005-0000-0000-000091940000}"/>
    <cellStyle name="ѕ_x000c_" xfId="2160" xr:uid="{00000000-0005-0000-0000-000092940000}"/>
    <cellStyle name="ѕ_x000c_ 2" xfId="2161" xr:uid="{00000000-0005-0000-0000-000093940000}"/>
    <cellStyle name="ѕ_x000c_ 2 2" xfId="10915" xr:uid="{00000000-0005-0000-0000-000094940000}"/>
    <cellStyle name="ѕ_x000c_ 2 3" xfId="6015" xr:uid="{00000000-0005-0000-0000-000095940000}"/>
    <cellStyle name="ѕ_x000c_ 3" xfId="2162" xr:uid="{00000000-0005-0000-0000-000096940000}"/>
    <cellStyle name="ѕ_x000c_ 4" xfId="2163" xr:uid="{00000000-0005-0000-0000-000097940000}"/>
    <cellStyle name="Итог" xfId="6182" xr:uid="{00000000-0005-0000-0000-000098940000}"/>
    <cellStyle name="Итог 2" xfId="9533" xr:uid="{00000000-0005-0000-0000-000099940000}"/>
    <cellStyle name="Итог 2 2" xfId="11774" xr:uid="{00000000-0005-0000-0000-00009A940000}"/>
    <cellStyle name="Итог 2 2 2" xfId="17007" xr:uid="{00000000-0005-0000-0000-00009B940000}"/>
    <cellStyle name="Итог 2 2 2 2" xfId="29540" xr:uid="{00000000-0005-0000-0000-00009C940000}"/>
    <cellStyle name="Итог 2 2 3" xfId="24524" xr:uid="{00000000-0005-0000-0000-00009D940000}"/>
    <cellStyle name="Итог 2 3" xfId="6540" xr:uid="{00000000-0005-0000-0000-00009E940000}"/>
    <cellStyle name="Итог 2 3 2" xfId="13131" xr:uid="{00000000-0005-0000-0000-00009F940000}"/>
    <cellStyle name="Итог 2 3 2 2" xfId="25876" xr:uid="{00000000-0005-0000-0000-0000A0940000}"/>
    <cellStyle name="Итог 2 3 3" xfId="21284" xr:uid="{00000000-0005-0000-0000-0000A1940000}"/>
    <cellStyle name="Итог 2 4" xfId="11895" xr:uid="{00000000-0005-0000-0000-0000A2940000}"/>
    <cellStyle name="Итог 2 4 2" xfId="24644" xr:uid="{00000000-0005-0000-0000-0000A3940000}"/>
    <cellStyle name="Итог 2 5" xfId="23518" xr:uid="{00000000-0005-0000-0000-0000A4940000}"/>
    <cellStyle name="Итог 3" xfId="7684" xr:uid="{00000000-0005-0000-0000-0000A5940000}"/>
    <cellStyle name="Итог 3 2" xfId="14184" xr:uid="{00000000-0005-0000-0000-0000A6940000}"/>
    <cellStyle name="Итог 3 2 2" xfId="26912" xr:uid="{00000000-0005-0000-0000-0000A7940000}"/>
    <cellStyle name="Итог 3 3" xfId="22407" xr:uid="{00000000-0005-0000-0000-0000A8940000}"/>
    <cellStyle name="Итог 4" xfId="11485" xr:uid="{00000000-0005-0000-0000-0000A9940000}"/>
    <cellStyle name="Итог 4 2" xfId="16776" xr:uid="{00000000-0005-0000-0000-0000AA940000}"/>
    <cellStyle name="Итог 4 2 2" xfId="29311" xr:uid="{00000000-0005-0000-0000-0000AB940000}"/>
    <cellStyle name="Итог 4 3" xfId="24240" xr:uid="{00000000-0005-0000-0000-0000AC940000}"/>
    <cellStyle name="Итог 5" xfId="11681" xr:uid="{00000000-0005-0000-0000-0000AD940000}"/>
    <cellStyle name="Итог 5 2" xfId="16936" xr:uid="{00000000-0005-0000-0000-0000AE940000}"/>
    <cellStyle name="Итог 5 2 2" xfId="29469" xr:uid="{00000000-0005-0000-0000-0000AF940000}"/>
    <cellStyle name="Итог 5 3" xfId="24432" xr:uid="{00000000-0005-0000-0000-0000B0940000}"/>
    <cellStyle name="Итог 6" xfId="6793" xr:uid="{00000000-0005-0000-0000-0000B1940000}"/>
    <cellStyle name="Итог 6 2" xfId="21524" xr:uid="{00000000-0005-0000-0000-0000B2940000}"/>
    <cellStyle name="Итог 7" xfId="21107" xr:uid="{00000000-0005-0000-0000-0000B3940000}"/>
    <cellStyle name="Контрольная ячейка" xfId="6183" xr:uid="{00000000-0005-0000-0000-0000B4940000}"/>
    <cellStyle name="Название" xfId="6184" xr:uid="{00000000-0005-0000-0000-0000B5940000}"/>
    <cellStyle name="Нейтральный" xfId="6185" xr:uid="{00000000-0005-0000-0000-0000B6940000}"/>
    <cellStyle name="Обычный_Balance sh" xfId="6016" xr:uid="{00000000-0005-0000-0000-0000B7940000}"/>
    <cellStyle name="Плохой" xfId="6186" xr:uid="{00000000-0005-0000-0000-0000B8940000}"/>
    <cellStyle name="Пояснение" xfId="6187" xr:uid="{00000000-0005-0000-0000-0000B9940000}"/>
    <cellStyle name="Примечание" xfId="6188" xr:uid="{00000000-0005-0000-0000-0000BA940000}"/>
    <cellStyle name="Примечание 2" xfId="9534" xr:uid="{00000000-0005-0000-0000-0000BB940000}"/>
    <cellStyle name="Примечание 2 2" xfId="11775" xr:uid="{00000000-0005-0000-0000-0000BC940000}"/>
    <cellStyle name="Примечание 2 2 2" xfId="17008" xr:uid="{00000000-0005-0000-0000-0000BD940000}"/>
    <cellStyle name="Примечание 2 2 2 2" xfId="29541" xr:uid="{00000000-0005-0000-0000-0000BE940000}"/>
    <cellStyle name="Примечание 2 2 3" xfId="24525" xr:uid="{00000000-0005-0000-0000-0000BF940000}"/>
    <cellStyle name="Примечание 2 3" xfId="6891" xr:uid="{00000000-0005-0000-0000-0000C0940000}"/>
    <cellStyle name="Примечание 2 3 2" xfId="13443" xr:uid="{00000000-0005-0000-0000-0000C1940000}"/>
    <cellStyle name="Примечание 2 3 2 2" xfId="26178" xr:uid="{00000000-0005-0000-0000-0000C2940000}"/>
    <cellStyle name="Примечание 2 3 3" xfId="21622" xr:uid="{00000000-0005-0000-0000-0000C3940000}"/>
    <cellStyle name="Примечание 2 4" xfId="11943" xr:uid="{00000000-0005-0000-0000-0000C4940000}"/>
    <cellStyle name="Примечание 2 4 2" xfId="24692" xr:uid="{00000000-0005-0000-0000-0000C5940000}"/>
    <cellStyle name="Примечание 2 5" xfId="23519" xr:uid="{00000000-0005-0000-0000-0000C6940000}"/>
    <cellStyle name="Примечание 3" xfId="7685" xr:uid="{00000000-0005-0000-0000-0000C7940000}"/>
    <cellStyle name="Примечание 3 2" xfId="14185" xr:uid="{00000000-0005-0000-0000-0000C8940000}"/>
    <cellStyle name="Примечание 3 2 2" xfId="26913" xr:uid="{00000000-0005-0000-0000-0000C9940000}"/>
    <cellStyle name="Примечание 3 3" xfId="22408" xr:uid="{00000000-0005-0000-0000-0000CA940000}"/>
    <cellStyle name="Примечание 4" xfId="11486" xr:uid="{00000000-0005-0000-0000-0000CB940000}"/>
    <cellStyle name="Примечание 4 2" xfId="16777" xr:uid="{00000000-0005-0000-0000-0000CC940000}"/>
    <cellStyle name="Примечание 4 2 2" xfId="29312" xr:uid="{00000000-0005-0000-0000-0000CD940000}"/>
    <cellStyle name="Примечание 4 3" xfId="24241" xr:uid="{00000000-0005-0000-0000-0000CE940000}"/>
    <cellStyle name="Примечание 5" xfId="7159" xr:uid="{00000000-0005-0000-0000-0000CF940000}"/>
    <cellStyle name="Примечание 5 2" xfId="13694" xr:uid="{00000000-0005-0000-0000-0000D0940000}"/>
    <cellStyle name="Примечание 5 2 2" xfId="26425" xr:uid="{00000000-0005-0000-0000-0000D1940000}"/>
    <cellStyle name="Примечание 5 3" xfId="21887" xr:uid="{00000000-0005-0000-0000-0000D2940000}"/>
    <cellStyle name="Примечание 6" xfId="6792" xr:uid="{00000000-0005-0000-0000-0000D3940000}"/>
    <cellStyle name="Примечание 6 2" xfId="21523" xr:uid="{00000000-0005-0000-0000-0000D4940000}"/>
    <cellStyle name="Примечание 7" xfId="21108" xr:uid="{00000000-0005-0000-0000-0000D5940000}"/>
    <cellStyle name="Связанная ячейка" xfId="6189" xr:uid="{00000000-0005-0000-0000-0000D6940000}"/>
    <cellStyle name="Текст предупреждения" xfId="6190" xr:uid="{00000000-0005-0000-0000-0000D7940000}"/>
    <cellStyle name="Финансовый [0]_Balance sh" xfId="6017" xr:uid="{00000000-0005-0000-0000-0000D8940000}"/>
    <cellStyle name="Финансовый_Balance sh" xfId="6018" xr:uid="{00000000-0005-0000-0000-0000D9940000}"/>
    <cellStyle name="Хороший" xfId="6191" xr:uid="{00000000-0005-0000-0000-0000DA940000}"/>
    <cellStyle name="яяя" xfId="2164" xr:uid="{00000000-0005-0000-0000-0000DB940000}"/>
    <cellStyle name="яяя 2" xfId="2165" xr:uid="{00000000-0005-0000-0000-0000DC940000}"/>
    <cellStyle name="яяя 2 2" xfId="10900" xr:uid="{00000000-0005-0000-0000-0000DD940000}"/>
    <cellStyle name="яяя 2 3" xfId="6019" xr:uid="{00000000-0005-0000-0000-0000DE940000}"/>
    <cellStyle name="яяя 3" xfId="2166" xr:uid="{00000000-0005-0000-0000-0000DF940000}"/>
    <cellStyle name="яяя 4" xfId="2167" xr:uid="{00000000-0005-0000-0000-0000E0940000}"/>
    <cellStyle name="ﾄﾞｸｶ [0]_1202" xfId="6020" xr:uid="{00000000-0005-0000-0000-0000E1940000}"/>
    <cellStyle name="ﾄﾞｸｶ_1202" xfId="6021" xr:uid="{00000000-0005-0000-0000-0000E2940000}"/>
    <cellStyle name="ﾅ・ｭ [0]_1202" xfId="6022" xr:uid="{00000000-0005-0000-0000-0000E3940000}"/>
    <cellStyle name="ﾅ・ｭ_1202" xfId="6023" xr:uid="{00000000-0005-0000-0000-0000E4940000}"/>
    <cellStyle name="ﾇ･ﾁﾘ_(ﾁ､ｺｸｺﾎｹｮ)ｿｰﾀﾎｿ霾ｹ" xfId="6024" xr:uid="{00000000-0005-0000-0000-0000E5940000}"/>
    <cellStyle name="콤마 [0]_BP매입매출명세서" xfId="6025" xr:uid="{00000000-0005-0000-0000-0000E6940000}"/>
    <cellStyle name="콤마_BP매입매출명세서" xfId="6026" xr:uid="{00000000-0005-0000-0000-0000E7940000}"/>
    <cellStyle name="통화 [0]_BP매입매출명세서" xfId="6027" xr:uid="{00000000-0005-0000-0000-0000E8940000}"/>
    <cellStyle name="통화_BP매입매출명세서" xfId="6028" xr:uid="{00000000-0005-0000-0000-0000E9940000}"/>
    <cellStyle name="표준_DEC99" xfId="6029" xr:uid="{00000000-0005-0000-0000-0000EA940000}"/>
    <cellStyle name="一般_Credit Assesment Log" xfId="6030" xr:uid="{00000000-0005-0000-0000-0000EB940000}"/>
    <cellStyle name="千位分隔_AR flash with provision-OP Suzhou-R" xfId="6031" xr:uid="{00000000-0005-0000-0000-0000EC940000}"/>
    <cellStyle name="常规 2 2" xfId="10683" xr:uid="{00000000-0005-0000-0000-0000ED940000}"/>
    <cellStyle name="常规 5" xfId="10681" xr:uid="{00000000-0005-0000-0000-0000EE940000}"/>
    <cellStyle name="常规_Book2-from Tuul-2005-11-14" xfId="6032" xr:uid="{00000000-0005-0000-0000-0000EF940000}"/>
    <cellStyle name="桁区切り [0.00]_#711 ﾃｸﾉﾛｼﾞｰ別TPNO" xfId="6033" xr:uid="{00000000-0005-0000-0000-0000F0940000}"/>
    <cellStyle name="桁区切り_3VSORT_TTR_599" xfId="6034" xr:uid="{00000000-0005-0000-0000-0000F1940000}"/>
    <cellStyle name="標準_(HKM)2002下方針_(HKM)新営 計画" xfId="6035" xr:uid="{00000000-0005-0000-0000-0000F2940000}"/>
    <cellStyle name="通貨 [0.00]_3VSORT_TTR_599" xfId="6036" xr:uid="{00000000-0005-0000-0000-0000F3940000}"/>
    <cellStyle name="通貨_3VSORT_TTR_599" xfId="6037" xr:uid="{00000000-0005-0000-0000-0000F4940000}"/>
  </cellStyles>
  <dxfs count="14">
    <dxf>
      <font>
        <b/>
        <i val="0"/>
        <strike val="0"/>
        <condense val="0"/>
        <extend val="0"/>
        <outline val="0"/>
        <shadow val="0"/>
        <u val="none"/>
        <vertAlign val="baseline"/>
        <sz val="10"/>
        <color auto="1"/>
        <name val="Times New Roman"/>
        <scheme val="none"/>
      </font>
      <numFmt numFmtId="168" formatCode="0.0"/>
      <fill>
        <patternFill patternType="solid">
          <fgColor indexed="64"/>
          <bgColor theme="0"/>
        </patternFill>
      </fill>
      <alignment horizontal="right"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0"/>
        <color auto="1"/>
        <name val="Times New Roman"/>
        <scheme val="none"/>
      </font>
      <numFmt numFmtId="168" formatCode="0.0"/>
      <fill>
        <patternFill patternType="solid">
          <fgColor indexed="64"/>
          <bgColor theme="0"/>
        </patternFill>
      </fill>
    </dxf>
    <dxf>
      <font>
        <b val="0"/>
        <i val="0"/>
        <strike val="0"/>
        <condense val="0"/>
        <extend val="0"/>
        <outline val="0"/>
        <shadow val="0"/>
        <u val="none"/>
        <vertAlign val="baseline"/>
        <sz val="10"/>
        <color auto="1"/>
        <name val="Times New Roman"/>
        <scheme val="none"/>
      </font>
      <numFmt numFmtId="171" formatCode="#,##0.0"/>
      <fill>
        <patternFill patternType="solid">
          <fgColor indexed="64"/>
          <bgColor theme="0"/>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0"/>
        <color auto="1"/>
        <name val="Times New Roman"/>
        <scheme val="none"/>
      </font>
      <numFmt numFmtId="171" formatCode="#,##0.0"/>
      <fill>
        <patternFill patternType="solid">
          <fgColor indexed="64"/>
          <bgColor theme="0"/>
        </patternFill>
      </fill>
    </dxf>
    <dxf>
      <font>
        <b val="0"/>
        <i val="0"/>
        <strike val="0"/>
        <condense val="0"/>
        <extend val="0"/>
        <outline val="0"/>
        <shadow val="0"/>
        <u val="none"/>
        <vertAlign val="baseline"/>
        <sz val="10"/>
        <color auto="1"/>
        <name val="Times New Roman"/>
        <scheme val="none"/>
      </font>
      <numFmt numFmtId="171" formatCode="#,##0.0"/>
      <fill>
        <patternFill patternType="solid">
          <fgColor indexed="64"/>
          <bgColor theme="0"/>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0"/>
        <color auto="1"/>
        <name val="Times New Roman"/>
        <scheme val="none"/>
      </font>
      <numFmt numFmtId="171" formatCode="#,##0.0"/>
      <fill>
        <patternFill patternType="solid">
          <fgColor indexed="64"/>
          <bgColor theme="0"/>
        </patternFill>
      </fill>
    </dxf>
    <dxf>
      <font>
        <b val="0"/>
        <i val="0"/>
        <strike val="0"/>
        <condense val="0"/>
        <extend val="0"/>
        <outline val="0"/>
        <shadow val="0"/>
        <u val="none"/>
        <vertAlign val="baseline"/>
        <sz val="10"/>
        <color auto="1"/>
        <name val="Times New Roman"/>
        <scheme val="none"/>
      </font>
      <numFmt numFmtId="0" formatCode="General"/>
      <fill>
        <patternFill patternType="solid">
          <fgColor indexed="64"/>
          <bgColor theme="0"/>
        </patternFill>
      </fill>
      <alignment horizontal="center"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0"/>
        <color auto="1"/>
        <name val="Times New Roman"/>
        <scheme val="none"/>
      </font>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0"/>
        <color auto="1"/>
        <name val="Times New Roman"/>
        <scheme val="none"/>
      </font>
      <numFmt numFmtId="0" formatCode="General"/>
      <fill>
        <patternFill patternType="solid">
          <fgColor indexed="64"/>
          <bgColor theme="0"/>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0"/>
        <color auto="1"/>
        <name val="Times New Roman"/>
        <scheme val="none"/>
      </font>
      <fill>
        <patternFill patternType="solid">
          <fgColor indexed="64"/>
          <bgColor theme="0"/>
        </patternFill>
      </fill>
    </dxf>
    <dxf>
      <font>
        <b val="0"/>
        <i val="0"/>
        <strike val="0"/>
        <condense val="0"/>
        <extend val="0"/>
        <outline val="0"/>
        <shadow val="0"/>
        <u val="none"/>
        <vertAlign val="baseline"/>
        <sz val="10"/>
        <color auto="1"/>
        <name val="Times New Roman"/>
        <scheme val="none"/>
      </font>
      <fill>
        <patternFill patternType="solid">
          <fgColor indexed="64"/>
          <bgColor theme="0"/>
        </patternFill>
      </fill>
    </dxf>
    <dxf>
      <font>
        <b val="0"/>
        <i val="0"/>
        <strike val="0"/>
        <condense val="0"/>
        <extend val="0"/>
        <outline val="0"/>
        <shadow val="0"/>
        <u val="none"/>
        <vertAlign val="baseline"/>
        <sz val="10"/>
        <color auto="1"/>
        <name val="Times New Roman"/>
        <scheme val="none"/>
      </font>
      <fill>
        <patternFill patternType="solid">
          <fgColor indexed="64"/>
          <bgColor rgb="FF7EA6A7"/>
        </patternFill>
      </fill>
      <alignment horizontal="center" vertical="center" textRotation="0" wrapText="1" indent="0" justifyLastLine="0" shrinkToFit="0" readingOrder="0"/>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13"/>
      <tableStyleElement type="headerRow" dxfId="12"/>
    </tableStyle>
  </tableStyles>
  <colors>
    <mruColors>
      <color rgb="FFBFBFB7"/>
      <color rgb="FF286A6C"/>
      <color rgb="FF122F83"/>
      <color rgb="FFAF945E"/>
      <color rgb="FF937843"/>
      <color rgb="FF7EA6A7"/>
      <color rgb="FFD4D9E4"/>
      <color rgb="FF7D8CAE"/>
      <color rgb="FFE6E5E2"/>
      <color rgb="FF93A9C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chartsheet" Target="chartsheets/sheet20.xml"/><Relationship Id="rId117" Type="http://schemas.openxmlformats.org/officeDocument/2006/relationships/externalLink" Target="externalLinks/externalLink52.xml"/><Relationship Id="rId21" Type="http://schemas.openxmlformats.org/officeDocument/2006/relationships/chartsheet" Target="chartsheets/sheet15.xml"/><Relationship Id="rId42" Type="http://schemas.openxmlformats.org/officeDocument/2006/relationships/chartsheet" Target="chartsheets/sheet25.xml"/><Relationship Id="rId47" Type="http://schemas.openxmlformats.org/officeDocument/2006/relationships/chartsheet" Target="chartsheets/sheet29.xml"/><Relationship Id="rId63" Type="http://schemas.openxmlformats.org/officeDocument/2006/relationships/chartsheet" Target="chartsheets/sheet36.xml"/><Relationship Id="rId68" Type="http://schemas.openxmlformats.org/officeDocument/2006/relationships/externalLink" Target="externalLinks/externalLink3.xml"/><Relationship Id="rId84" Type="http://schemas.openxmlformats.org/officeDocument/2006/relationships/externalLink" Target="externalLinks/externalLink19.xml"/><Relationship Id="rId89" Type="http://schemas.openxmlformats.org/officeDocument/2006/relationships/externalLink" Target="externalLinks/externalLink24.xml"/><Relationship Id="rId112" Type="http://schemas.openxmlformats.org/officeDocument/2006/relationships/externalLink" Target="externalLinks/externalLink47.xml"/><Relationship Id="rId133" Type="http://schemas.openxmlformats.org/officeDocument/2006/relationships/externalLink" Target="externalLinks/externalLink68.xml"/><Relationship Id="rId138" Type="http://schemas.openxmlformats.org/officeDocument/2006/relationships/externalLink" Target="externalLinks/externalLink73.xml"/><Relationship Id="rId154" Type="http://schemas.openxmlformats.org/officeDocument/2006/relationships/externalLink" Target="externalLinks/externalLink89.xml"/><Relationship Id="rId159" Type="http://schemas.openxmlformats.org/officeDocument/2006/relationships/externalLink" Target="externalLinks/externalLink94.xml"/><Relationship Id="rId175" Type="http://schemas.openxmlformats.org/officeDocument/2006/relationships/externalLink" Target="externalLinks/externalLink110.xml"/><Relationship Id="rId170" Type="http://schemas.openxmlformats.org/officeDocument/2006/relationships/externalLink" Target="externalLinks/externalLink105.xml"/><Relationship Id="rId191" Type="http://schemas.openxmlformats.org/officeDocument/2006/relationships/customXml" Target="../customXml/item2.xml"/><Relationship Id="rId16" Type="http://schemas.openxmlformats.org/officeDocument/2006/relationships/worksheet" Target="worksheets/sheet5.xml"/><Relationship Id="rId107" Type="http://schemas.openxmlformats.org/officeDocument/2006/relationships/externalLink" Target="externalLinks/externalLink42.xml"/><Relationship Id="rId11" Type="http://schemas.openxmlformats.org/officeDocument/2006/relationships/chartsheet" Target="chartsheets/sheet7.xml"/><Relationship Id="rId32" Type="http://schemas.openxmlformats.org/officeDocument/2006/relationships/worksheet" Target="worksheets/sheet12.xml"/><Relationship Id="rId37" Type="http://schemas.openxmlformats.org/officeDocument/2006/relationships/chartsheet" Target="chartsheets/sheet21.xml"/><Relationship Id="rId53" Type="http://schemas.openxmlformats.org/officeDocument/2006/relationships/worksheet" Target="worksheets/sheet23.xml"/><Relationship Id="rId58" Type="http://schemas.openxmlformats.org/officeDocument/2006/relationships/chartsheet" Target="chartsheets/sheet32.xml"/><Relationship Id="rId74" Type="http://schemas.openxmlformats.org/officeDocument/2006/relationships/externalLink" Target="externalLinks/externalLink9.xml"/><Relationship Id="rId79" Type="http://schemas.openxmlformats.org/officeDocument/2006/relationships/externalLink" Target="externalLinks/externalLink14.xml"/><Relationship Id="rId102" Type="http://schemas.openxmlformats.org/officeDocument/2006/relationships/externalLink" Target="externalLinks/externalLink37.xml"/><Relationship Id="rId123" Type="http://schemas.openxmlformats.org/officeDocument/2006/relationships/externalLink" Target="externalLinks/externalLink58.xml"/><Relationship Id="rId128" Type="http://schemas.openxmlformats.org/officeDocument/2006/relationships/externalLink" Target="externalLinks/externalLink63.xml"/><Relationship Id="rId144" Type="http://schemas.openxmlformats.org/officeDocument/2006/relationships/externalLink" Target="externalLinks/externalLink79.xml"/><Relationship Id="rId149" Type="http://schemas.openxmlformats.org/officeDocument/2006/relationships/externalLink" Target="externalLinks/externalLink84.xml"/><Relationship Id="rId5" Type="http://schemas.openxmlformats.org/officeDocument/2006/relationships/worksheet" Target="worksheets/sheet2.xml"/><Relationship Id="rId90" Type="http://schemas.openxmlformats.org/officeDocument/2006/relationships/externalLink" Target="externalLinks/externalLink25.xml"/><Relationship Id="rId95" Type="http://schemas.openxmlformats.org/officeDocument/2006/relationships/externalLink" Target="externalLinks/externalLink30.xml"/><Relationship Id="rId160" Type="http://schemas.openxmlformats.org/officeDocument/2006/relationships/externalLink" Target="externalLinks/externalLink95.xml"/><Relationship Id="rId165" Type="http://schemas.openxmlformats.org/officeDocument/2006/relationships/externalLink" Target="externalLinks/externalLink100.xml"/><Relationship Id="rId181" Type="http://schemas.openxmlformats.org/officeDocument/2006/relationships/externalLink" Target="externalLinks/externalLink116.xml"/><Relationship Id="rId186" Type="http://schemas.openxmlformats.org/officeDocument/2006/relationships/theme" Target="theme/theme1.xml"/><Relationship Id="rId22" Type="http://schemas.openxmlformats.org/officeDocument/2006/relationships/chartsheet" Target="chartsheets/sheet16.xml"/><Relationship Id="rId27" Type="http://schemas.openxmlformats.org/officeDocument/2006/relationships/worksheet" Target="worksheets/sheet7.xml"/><Relationship Id="rId43" Type="http://schemas.openxmlformats.org/officeDocument/2006/relationships/chartsheet" Target="chartsheets/sheet26.xml"/><Relationship Id="rId48" Type="http://schemas.openxmlformats.org/officeDocument/2006/relationships/chartsheet" Target="chartsheets/sheet30.xml"/><Relationship Id="rId64" Type="http://schemas.openxmlformats.org/officeDocument/2006/relationships/worksheet" Target="worksheets/sheet28.xml"/><Relationship Id="rId69" Type="http://schemas.openxmlformats.org/officeDocument/2006/relationships/externalLink" Target="externalLinks/externalLink4.xml"/><Relationship Id="rId113" Type="http://schemas.openxmlformats.org/officeDocument/2006/relationships/externalLink" Target="externalLinks/externalLink48.xml"/><Relationship Id="rId118" Type="http://schemas.openxmlformats.org/officeDocument/2006/relationships/externalLink" Target="externalLinks/externalLink53.xml"/><Relationship Id="rId134" Type="http://schemas.openxmlformats.org/officeDocument/2006/relationships/externalLink" Target="externalLinks/externalLink69.xml"/><Relationship Id="rId139" Type="http://schemas.openxmlformats.org/officeDocument/2006/relationships/externalLink" Target="externalLinks/externalLink74.xml"/><Relationship Id="rId80" Type="http://schemas.openxmlformats.org/officeDocument/2006/relationships/externalLink" Target="externalLinks/externalLink15.xml"/><Relationship Id="rId85" Type="http://schemas.openxmlformats.org/officeDocument/2006/relationships/externalLink" Target="externalLinks/externalLink20.xml"/><Relationship Id="rId150" Type="http://schemas.openxmlformats.org/officeDocument/2006/relationships/externalLink" Target="externalLinks/externalLink85.xml"/><Relationship Id="rId155" Type="http://schemas.openxmlformats.org/officeDocument/2006/relationships/externalLink" Target="externalLinks/externalLink90.xml"/><Relationship Id="rId171" Type="http://schemas.openxmlformats.org/officeDocument/2006/relationships/externalLink" Target="externalLinks/externalLink106.xml"/><Relationship Id="rId176" Type="http://schemas.openxmlformats.org/officeDocument/2006/relationships/externalLink" Target="externalLinks/externalLink111.xml"/><Relationship Id="rId192" Type="http://schemas.openxmlformats.org/officeDocument/2006/relationships/customXml" Target="../customXml/item3.xml"/><Relationship Id="rId12" Type="http://schemas.openxmlformats.org/officeDocument/2006/relationships/chartsheet" Target="chartsheets/sheet8.xml"/><Relationship Id="rId17" Type="http://schemas.openxmlformats.org/officeDocument/2006/relationships/worksheet" Target="worksheets/sheet6.xml"/><Relationship Id="rId33" Type="http://schemas.openxmlformats.org/officeDocument/2006/relationships/worksheet" Target="worksheets/sheet13.xml"/><Relationship Id="rId38" Type="http://schemas.openxmlformats.org/officeDocument/2006/relationships/chartsheet" Target="chartsheets/sheet22.xml"/><Relationship Id="rId59" Type="http://schemas.openxmlformats.org/officeDocument/2006/relationships/chartsheet" Target="chartsheets/sheet33.xml"/><Relationship Id="rId103" Type="http://schemas.openxmlformats.org/officeDocument/2006/relationships/externalLink" Target="externalLinks/externalLink38.xml"/><Relationship Id="rId108" Type="http://schemas.openxmlformats.org/officeDocument/2006/relationships/externalLink" Target="externalLinks/externalLink43.xml"/><Relationship Id="rId124" Type="http://schemas.openxmlformats.org/officeDocument/2006/relationships/externalLink" Target="externalLinks/externalLink59.xml"/><Relationship Id="rId129" Type="http://schemas.openxmlformats.org/officeDocument/2006/relationships/externalLink" Target="externalLinks/externalLink64.xml"/><Relationship Id="rId54" Type="http://schemas.openxmlformats.org/officeDocument/2006/relationships/worksheet" Target="worksheets/sheet24.xml"/><Relationship Id="rId70" Type="http://schemas.openxmlformats.org/officeDocument/2006/relationships/externalLink" Target="externalLinks/externalLink5.xml"/><Relationship Id="rId75" Type="http://schemas.openxmlformats.org/officeDocument/2006/relationships/externalLink" Target="externalLinks/externalLink10.xml"/><Relationship Id="rId91" Type="http://schemas.openxmlformats.org/officeDocument/2006/relationships/externalLink" Target="externalLinks/externalLink26.xml"/><Relationship Id="rId96" Type="http://schemas.openxmlformats.org/officeDocument/2006/relationships/externalLink" Target="externalLinks/externalLink31.xml"/><Relationship Id="rId140" Type="http://schemas.openxmlformats.org/officeDocument/2006/relationships/externalLink" Target="externalLinks/externalLink75.xml"/><Relationship Id="rId145" Type="http://schemas.openxmlformats.org/officeDocument/2006/relationships/externalLink" Target="externalLinks/externalLink80.xml"/><Relationship Id="rId161" Type="http://schemas.openxmlformats.org/officeDocument/2006/relationships/externalLink" Target="externalLinks/externalLink96.xml"/><Relationship Id="rId166" Type="http://schemas.openxmlformats.org/officeDocument/2006/relationships/externalLink" Target="externalLinks/externalLink101.xml"/><Relationship Id="rId182" Type="http://schemas.openxmlformats.org/officeDocument/2006/relationships/externalLink" Target="externalLinks/externalLink117.xml"/><Relationship Id="rId187"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3.xml"/><Relationship Id="rId23" Type="http://schemas.openxmlformats.org/officeDocument/2006/relationships/chartsheet" Target="chartsheets/sheet17.xml"/><Relationship Id="rId28" Type="http://schemas.openxmlformats.org/officeDocument/2006/relationships/worksheet" Target="worksheets/sheet8.xml"/><Relationship Id="rId49" Type="http://schemas.openxmlformats.org/officeDocument/2006/relationships/worksheet" Target="worksheets/sheet19.xml"/><Relationship Id="rId114" Type="http://schemas.openxmlformats.org/officeDocument/2006/relationships/externalLink" Target="externalLinks/externalLink49.xml"/><Relationship Id="rId119" Type="http://schemas.openxmlformats.org/officeDocument/2006/relationships/externalLink" Target="externalLinks/externalLink54.xml"/><Relationship Id="rId44" Type="http://schemas.openxmlformats.org/officeDocument/2006/relationships/worksheet" Target="worksheets/sheet18.xml"/><Relationship Id="rId60" Type="http://schemas.openxmlformats.org/officeDocument/2006/relationships/worksheet" Target="worksheets/sheet27.xml"/><Relationship Id="rId65" Type="http://schemas.openxmlformats.org/officeDocument/2006/relationships/chartsheet" Target="chartsheets/sheet37.xml"/><Relationship Id="rId81" Type="http://schemas.openxmlformats.org/officeDocument/2006/relationships/externalLink" Target="externalLinks/externalLink16.xml"/><Relationship Id="rId86" Type="http://schemas.openxmlformats.org/officeDocument/2006/relationships/externalLink" Target="externalLinks/externalLink21.xml"/><Relationship Id="rId130" Type="http://schemas.openxmlformats.org/officeDocument/2006/relationships/externalLink" Target="externalLinks/externalLink65.xml"/><Relationship Id="rId135" Type="http://schemas.openxmlformats.org/officeDocument/2006/relationships/externalLink" Target="externalLinks/externalLink70.xml"/><Relationship Id="rId151" Type="http://schemas.openxmlformats.org/officeDocument/2006/relationships/externalLink" Target="externalLinks/externalLink86.xml"/><Relationship Id="rId156" Type="http://schemas.openxmlformats.org/officeDocument/2006/relationships/externalLink" Target="externalLinks/externalLink91.xml"/><Relationship Id="rId177" Type="http://schemas.openxmlformats.org/officeDocument/2006/relationships/externalLink" Target="externalLinks/externalLink112.xml"/><Relationship Id="rId172" Type="http://schemas.openxmlformats.org/officeDocument/2006/relationships/externalLink" Target="externalLinks/externalLink107.xml"/><Relationship Id="rId13" Type="http://schemas.openxmlformats.org/officeDocument/2006/relationships/chartsheet" Target="chartsheets/sheet9.xml"/><Relationship Id="rId18" Type="http://schemas.openxmlformats.org/officeDocument/2006/relationships/chartsheet" Target="chartsheets/sheet12.xml"/><Relationship Id="rId39" Type="http://schemas.openxmlformats.org/officeDocument/2006/relationships/worksheet" Target="worksheets/sheet17.xml"/><Relationship Id="rId109" Type="http://schemas.openxmlformats.org/officeDocument/2006/relationships/externalLink" Target="externalLinks/externalLink44.xml"/><Relationship Id="rId34" Type="http://schemas.openxmlformats.org/officeDocument/2006/relationships/worksheet" Target="worksheets/sheet14.xml"/><Relationship Id="rId50" Type="http://schemas.openxmlformats.org/officeDocument/2006/relationships/worksheet" Target="worksheets/sheet20.xml"/><Relationship Id="rId55" Type="http://schemas.openxmlformats.org/officeDocument/2006/relationships/worksheet" Target="worksheets/sheet25.xml"/><Relationship Id="rId76" Type="http://schemas.openxmlformats.org/officeDocument/2006/relationships/externalLink" Target="externalLinks/externalLink11.xml"/><Relationship Id="rId97" Type="http://schemas.openxmlformats.org/officeDocument/2006/relationships/externalLink" Target="externalLinks/externalLink32.xml"/><Relationship Id="rId104" Type="http://schemas.openxmlformats.org/officeDocument/2006/relationships/externalLink" Target="externalLinks/externalLink39.xml"/><Relationship Id="rId120" Type="http://schemas.openxmlformats.org/officeDocument/2006/relationships/externalLink" Target="externalLinks/externalLink55.xml"/><Relationship Id="rId125" Type="http://schemas.openxmlformats.org/officeDocument/2006/relationships/externalLink" Target="externalLinks/externalLink60.xml"/><Relationship Id="rId141" Type="http://schemas.openxmlformats.org/officeDocument/2006/relationships/externalLink" Target="externalLinks/externalLink76.xml"/><Relationship Id="rId146" Type="http://schemas.openxmlformats.org/officeDocument/2006/relationships/externalLink" Target="externalLinks/externalLink81.xml"/><Relationship Id="rId167" Type="http://schemas.openxmlformats.org/officeDocument/2006/relationships/externalLink" Target="externalLinks/externalLink102.xml"/><Relationship Id="rId188" Type="http://schemas.openxmlformats.org/officeDocument/2006/relationships/sharedStrings" Target="sharedStrings.xml"/><Relationship Id="rId7" Type="http://schemas.openxmlformats.org/officeDocument/2006/relationships/worksheet" Target="worksheets/sheet4.xml"/><Relationship Id="rId71" Type="http://schemas.openxmlformats.org/officeDocument/2006/relationships/externalLink" Target="externalLinks/externalLink6.xml"/><Relationship Id="rId92" Type="http://schemas.openxmlformats.org/officeDocument/2006/relationships/externalLink" Target="externalLinks/externalLink27.xml"/><Relationship Id="rId162" Type="http://schemas.openxmlformats.org/officeDocument/2006/relationships/externalLink" Target="externalLinks/externalLink97.xml"/><Relationship Id="rId183" Type="http://schemas.openxmlformats.org/officeDocument/2006/relationships/externalLink" Target="externalLinks/externalLink118.xml"/><Relationship Id="rId2" Type="http://schemas.openxmlformats.org/officeDocument/2006/relationships/chartsheet" Target="chartsheets/sheet1.xml"/><Relationship Id="rId29" Type="http://schemas.openxmlformats.org/officeDocument/2006/relationships/worksheet" Target="worksheets/sheet9.xml"/><Relationship Id="rId24" Type="http://schemas.openxmlformats.org/officeDocument/2006/relationships/chartsheet" Target="chartsheets/sheet18.xml"/><Relationship Id="rId40" Type="http://schemas.openxmlformats.org/officeDocument/2006/relationships/chartsheet" Target="chartsheets/sheet23.xml"/><Relationship Id="rId45" Type="http://schemas.openxmlformats.org/officeDocument/2006/relationships/chartsheet" Target="chartsheets/sheet27.xml"/><Relationship Id="rId66" Type="http://schemas.openxmlformats.org/officeDocument/2006/relationships/externalLink" Target="externalLinks/externalLink1.xml"/><Relationship Id="rId87" Type="http://schemas.openxmlformats.org/officeDocument/2006/relationships/externalLink" Target="externalLinks/externalLink22.xml"/><Relationship Id="rId110" Type="http://schemas.openxmlformats.org/officeDocument/2006/relationships/externalLink" Target="externalLinks/externalLink45.xml"/><Relationship Id="rId115" Type="http://schemas.openxmlformats.org/officeDocument/2006/relationships/externalLink" Target="externalLinks/externalLink50.xml"/><Relationship Id="rId131" Type="http://schemas.openxmlformats.org/officeDocument/2006/relationships/externalLink" Target="externalLinks/externalLink66.xml"/><Relationship Id="rId136" Type="http://schemas.openxmlformats.org/officeDocument/2006/relationships/externalLink" Target="externalLinks/externalLink71.xml"/><Relationship Id="rId157" Type="http://schemas.openxmlformats.org/officeDocument/2006/relationships/externalLink" Target="externalLinks/externalLink92.xml"/><Relationship Id="rId178" Type="http://schemas.openxmlformats.org/officeDocument/2006/relationships/externalLink" Target="externalLinks/externalLink113.xml"/><Relationship Id="rId61" Type="http://schemas.openxmlformats.org/officeDocument/2006/relationships/chartsheet" Target="chartsheets/sheet34.xml"/><Relationship Id="rId82" Type="http://schemas.openxmlformats.org/officeDocument/2006/relationships/externalLink" Target="externalLinks/externalLink17.xml"/><Relationship Id="rId152" Type="http://schemas.openxmlformats.org/officeDocument/2006/relationships/externalLink" Target="externalLinks/externalLink87.xml"/><Relationship Id="rId173" Type="http://schemas.openxmlformats.org/officeDocument/2006/relationships/externalLink" Target="externalLinks/externalLink108.xml"/><Relationship Id="rId19" Type="http://schemas.openxmlformats.org/officeDocument/2006/relationships/chartsheet" Target="chartsheets/sheet13.xml"/><Relationship Id="rId14" Type="http://schemas.openxmlformats.org/officeDocument/2006/relationships/chartsheet" Target="chartsheets/sheet10.xml"/><Relationship Id="rId30" Type="http://schemas.openxmlformats.org/officeDocument/2006/relationships/worksheet" Target="worksheets/sheet10.xml"/><Relationship Id="rId35" Type="http://schemas.openxmlformats.org/officeDocument/2006/relationships/worksheet" Target="worksheets/sheet15.xml"/><Relationship Id="rId56" Type="http://schemas.openxmlformats.org/officeDocument/2006/relationships/chartsheet" Target="chartsheets/sheet31.xml"/><Relationship Id="rId77" Type="http://schemas.openxmlformats.org/officeDocument/2006/relationships/externalLink" Target="externalLinks/externalLink12.xml"/><Relationship Id="rId100" Type="http://schemas.openxmlformats.org/officeDocument/2006/relationships/externalLink" Target="externalLinks/externalLink35.xml"/><Relationship Id="rId105" Type="http://schemas.openxmlformats.org/officeDocument/2006/relationships/externalLink" Target="externalLinks/externalLink40.xml"/><Relationship Id="rId126" Type="http://schemas.openxmlformats.org/officeDocument/2006/relationships/externalLink" Target="externalLinks/externalLink61.xml"/><Relationship Id="rId147" Type="http://schemas.openxmlformats.org/officeDocument/2006/relationships/externalLink" Target="externalLinks/externalLink82.xml"/><Relationship Id="rId168" Type="http://schemas.openxmlformats.org/officeDocument/2006/relationships/externalLink" Target="externalLinks/externalLink103.xml"/><Relationship Id="rId8" Type="http://schemas.openxmlformats.org/officeDocument/2006/relationships/chartsheet" Target="chartsheets/sheet4.xml"/><Relationship Id="rId51" Type="http://schemas.openxmlformats.org/officeDocument/2006/relationships/worksheet" Target="worksheets/sheet21.xml"/><Relationship Id="rId72" Type="http://schemas.openxmlformats.org/officeDocument/2006/relationships/externalLink" Target="externalLinks/externalLink7.xml"/><Relationship Id="rId93" Type="http://schemas.openxmlformats.org/officeDocument/2006/relationships/externalLink" Target="externalLinks/externalLink28.xml"/><Relationship Id="rId98" Type="http://schemas.openxmlformats.org/officeDocument/2006/relationships/externalLink" Target="externalLinks/externalLink33.xml"/><Relationship Id="rId121" Type="http://schemas.openxmlformats.org/officeDocument/2006/relationships/externalLink" Target="externalLinks/externalLink56.xml"/><Relationship Id="rId142" Type="http://schemas.openxmlformats.org/officeDocument/2006/relationships/externalLink" Target="externalLinks/externalLink77.xml"/><Relationship Id="rId163" Type="http://schemas.openxmlformats.org/officeDocument/2006/relationships/externalLink" Target="externalLinks/externalLink98.xml"/><Relationship Id="rId184" Type="http://schemas.openxmlformats.org/officeDocument/2006/relationships/externalLink" Target="externalLinks/externalLink119.xml"/><Relationship Id="rId189" Type="http://schemas.openxmlformats.org/officeDocument/2006/relationships/calcChain" Target="calcChain.xml"/><Relationship Id="rId3" Type="http://schemas.openxmlformats.org/officeDocument/2006/relationships/chartsheet" Target="chartsheets/sheet2.xml"/><Relationship Id="rId25" Type="http://schemas.openxmlformats.org/officeDocument/2006/relationships/chartsheet" Target="chartsheets/sheet19.xml"/><Relationship Id="rId46" Type="http://schemas.openxmlformats.org/officeDocument/2006/relationships/chartsheet" Target="chartsheets/sheet28.xml"/><Relationship Id="rId67" Type="http://schemas.openxmlformats.org/officeDocument/2006/relationships/externalLink" Target="externalLinks/externalLink2.xml"/><Relationship Id="rId116" Type="http://schemas.openxmlformats.org/officeDocument/2006/relationships/externalLink" Target="externalLinks/externalLink51.xml"/><Relationship Id="rId137" Type="http://schemas.openxmlformats.org/officeDocument/2006/relationships/externalLink" Target="externalLinks/externalLink72.xml"/><Relationship Id="rId158" Type="http://schemas.openxmlformats.org/officeDocument/2006/relationships/externalLink" Target="externalLinks/externalLink93.xml"/><Relationship Id="rId20" Type="http://schemas.openxmlformats.org/officeDocument/2006/relationships/chartsheet" Target="chartsheets/sheet14.xml"/><Relationship Id="rId41" Type="http://schemas.openxmlformats.org/officeDocument/2006/relationships/chartsheet" Target="chartsheets/sheet24.xml"/><Relationship Id="rId62" Type="http://schemas.openxmlformats.org/officeDocument/2006/relationships/chartsheet" Target="chartsheets/sheet35.xml"/><Relationship Id="rId83" Type="http://schemas.openxmlformats.org/officeDocument/2006/relationships/externalLink" Target="externalLinks/externalLink18.xml"/><Relationship Id="rId88" Type="http://schemas.openxmlformats.org/officeDocument/2006/relationships/externalLink" Target="externalLinks/externalLink23.xml"/><Relationship Id="rId111" Type="http://schemas.openxmlformats.org/officeDocument/2006/relationships/externalLink" Target="externalLinks/externalLink46.xml"/><Relationship Id="rId132" Type="http://schemas.openxmlformats.org/officeDocument/2006/relationships/externalLink" Target="externalLinks/externalLink67.xml"/><Relationship Id="rId153" Type="http://schemas.openxmlformats.org/officeDocument/2006/relationships/externalLink" Target="externalLinks/externalLink88.xml"/><Relationship Id="rId174" Type="http://schemas.openxmlformats.org/officeDocument/2006/relationships/externalLink" Target="externalLinks/externalLink109.xml"/><Relationship Id="rId179" Type="http://schemas.openxmlformats.org/officeDocument/2006/relationships/externalLink" Target="externalLinks/externalLink114.xml"/><Relationship Id="rId190" Type="http://schemas.openxmlformats.org/officeDocument/2006/relationships/customXml" Target="../customXml/item1.xml"/><Relationship Id="rId15" Type="http://schemas.openxmlformats.org/officeDocument/2006/relationships/chartsheet" Target="chartsheets/sheet11.xml"/><Relationship Id="rId36" Type="http://schemas.openxmlformats.org/officeDocument/2006/relationships/worksheet" Target="worksheets/sheet16.xml"/><Relationship Id="rId57" Type="http://schemas.openxmlformats.org/officeDocument/2006/relationships/worksheet" Target="worksheets/sheet26.xml"/><Relationship Id="rId106" Type="http://schemas.openxmlformats.org/officeDocument/2006/relationships/externalLink" Target="externalLinks/externalLink41.xml"/><Relationship Id="rId127" Type="http://schemas.openxmlformats.org/officeDocument/2006/relationships/externalLink" Target="externalLinks/externalLink62.xml"/><Relationship Id="rId10" Type="http://schemas.openxmlformats.org/officeDocument/2006/relationships/chartsheet" Target="chartsheets/sheet6.xml"/><Relationship Id="rId31" Type="http://schemas.openxmlformats.org/officeDocument/2006/relationships/worksheet" Target="worksheets/sheet11.xml"/><Relationship Id="rId52" Type="http://schemas.openxmlformats.org/officeDocument/2006/relationships/worksheet" Target="worksheets/sheet22.xml"/><Relationship Id="rId73" Type="http://schemas.openxmlformats.org/officeDocument/2006/relationships/externalLink" Target="externalLinks/externalLink8.xml"/><Relationship Id="rId78" Type="http://schemas.openxmlformats.org/officeDocument/2006/relationships/externalLink" Target="externalLinks/externalLink13.xml"/><Relationship Id="rId94" Type="http://schemas.openxmlformats.org/officeDocument/2006/relationships/externalLink" Target="externalLinks/externalLink29.xml"/><Relationship Id="rId99" Type="http://schemas.openxmlformats.org/officeDocument/2006/relationships/externalLink" Target="externalLinks/externalLink34.xml"/><Relationship Id="rId101" Type="http://schemas.openxmlformats.org/officeDocument/2006/relationships/externalLink" Target="externalLinks/externalLink36.xml"/><Relationship Id="rId122" Type="http://schemas.openxmlformats.org/officeDocument/2006/relationships/externalLink" Target="externalLinks/externalLink57.xml"/><Relationship Id="rId143" Type="http://schemas.openxmlformats.org/officeDocument/2006/relationships/externalLink" Target="externalLinks/externalLink78.xml"/><Relationship Id="rId148" Type="http://schemas.openxmlformats.org/officeDocument/2006/relationships/externalLink" Target="externalLinks/externalLink83.xml"/><Relationship Id="rId164" Type="http://schemas.openxmlformats.org/officeDocument/2006/relationships/externalLink" Target="externalLinks/externalLink99.xml"/><Relationship Id="rId169" Type="http://schemas.openxmlformats.org/officeDocument/2006/relationships/externalLink" Target="externalLinks/externalLink104.xml"/><Relationship Id="rId185" Type="http://schemas.openxmlformats.org/officeDocument/2006/relationships/externalLink" Target="externalLinks/externalLink120.xml"/><Relationship Id="rId4" Type="http://schemas.openxmlformats.org/officeDocument/2006/relationships/chartsheet" Target="chartsheets/sheet3.xml"/><Relationship Id="rId9" Type="http://schemas.openxmlformats.org/officeDocument/2006/relationships/chartsheet" Target="chartsheets/sheet5.xml"/><Relationship Id="rId180" Type="http://schemas.openxmlformats.org/officeDocument/2006/relationships/externalLink" Target="externalLinks/externalLink115.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14.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5.xml.rels><?xml version="1.0" encoding="UTF-8" standalone="yes"?>
<Relationships xmlns="http://schemas.openxmlformats.org/package/2006/relationships"><Relationship Id="rId3" Type="http://schemas.openxmlformats.org/officeDocument/2006/relationships/chartUserShapes" Target="../drawings/drawing24.xml"/><Relationship Id="rId2" Type="http://schemas.microsoft.com/office/2011/relationships/chartColorStyle" Target="colors2.xml"/><Relationship Id="rId1" Type="http://schemas.microsoft.com/office/2011/relationships/chartStyle" Target="style2.xml"/></Relationships>
</file>

<file path=xl/charts/_rels/chart16.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17.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19.xml.rels><?xml version="1.0" encoding="UTF-8" standalone="yes"?>
<Relationships xmlns="http://schemas.openxmlformats.org/package/2006/relationships"><Relationship Id="rId3" Type="http://schemas.openxmlformats.org/officeDocument/2006/relationships/chartUserShapes" Target="../drawings/drawing29.xml"/><Relationship Id="rId2" Type="http://schemas.microsoft.com/office/2011/relationships/chartColorStyle" Target="colors5.xml"/><Relationship Id="rId1" Type="http://schemas.microsoft.com/office/2011/relationships/chartStyle" Target="style5.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20.xml.rels><?xml version="1.0" encoding="UTF-8" standalone="yes"?>
<Relationships xmlns="http://schemas.openxmlformats.org/package/2006/relationships"><Relationship Id="rId1" Type="http://schemas.openxmlformats.org/officeDocument/2006/relationships/chartUserShapes" Target="../drawings/drawing31.xml"/></Relationships>
</file>

<file path=xl/charts/_rels/chart21.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22.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39.xml"/></Relationships>
</file>

<file path=xl/charts/_rels/chart29.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31.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32.xml.rels><?xml version="1.0" encoding="UTF-8" standalone="yes"?>
<Relationships xmlns="http://schemas.openxmlformats.org/package/2006/relationships"><Relationship Id="rId1" Type="http://schemas.openxmlformats.org/officeDocument/2006/relationships/chartUserShapes" Target="../drawings/drawing44.xml"/></Relationships>
</file>

<file path=xl/charts/_rels/chart33.xml.rels><?xml version="1.0" encoding="UTF-8" standalone="yes"?>
<Relationships xmlns="http://schemas.openxmlformats.org/package/2006/relationships"><Relationship Id="rId1" Type="http://schemas.openxmlformats.org/officeDocument/2006/relationships/chartUserShapes" Target="../drawings/drawing46.xml"/></Relationships>
</file>

<file path=xl/charts/_rels/chart35.xml.rels><?xml version="1.0" encoding="UTF-8" standalone="yes"?>
<Relationships xmlns="http://schemas.openxmlformats.org/package/2006/relationships"><Relationship Id="rId1" Type="http://schemas.openxmlformats.org/officeDocument/2006/relationships/chartUserShapes" Target="../drawings/drawing49.xml"/></Relationships>
</file>

<file path=xl/charts/_rels/chart36.xml.rels><?xml version="1.0" encoding="UTF-8" standalone="yes"?>
<Relationships xmlns="http://schemas.openxmlformats.org/package/2006/relationships"><Relationship Id="rId3" Type="http://schemas.openxmlformats.org/officeDocument/2006/relationships/chartUserShapes" Target="../drawings/drawing51.xml"/><Relationship Id="rId2" Type="http://schemas.microsoft.com/office/2011/relationships/chartColorStyle" Target="colors10.xml"/><Relationship Id="rId1" Type="http://schemas.microsoft.com/office/2011/relationships/chartStyle" Target="style10.xml"/></Relationships>
</file>

<file path=xl/charts/_rels/chart37.xml.rels><?xml version="1.0" encoding="UTF-8" standalone="yes"?>
<Relationships xmlns="http://schemas.openxmlformats.org/package/2006/relationships"><Relationship Id="rId3" Type="http://schemas.openxmlformats.org/officeDocument/2006/relationships/chartUserShapes" Target="../drawings/drawing53.xml"/><Relationship Id="rId2" Type="http://schemas.microsoft.com/office/2011/relationships/chartColorStyle" Target="colors11.xml"/><Relationship Id="rId1" Type="http://schemas.microsoft.com/office/2011/relationships/chartStyle" Target="style11.xml"/></Relationships>
</file>

<file path=xl/charts/_rels/chart38.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41.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13.xml"/><Relationship Id="rId1" Type="http://schemas.microsoft.com/office/2011/relationships/chartStyle" Target="style13.xml"/></Relationships>
</file>

<file path=xl/charts/_rels/chart42.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43.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44.xml.rels><?xml version="1.0" encoding="UTF-8" standalone="yes"?>
<Relationships xmlns="http://schemas.openxmlformats.org/package/2006/relationships"><Relationship Id="rId1" Type="http://schemas.openxmlformats.org/officeDocument/2006/relationships/chartUserShapes" Target="../drawings/drawing61.xml"/></Relationships>
</file>

<file path=xl/charts/_rels/chart45.xml.rels><?xml version="1.0" encoding="UTF-8" standalone="yes"?>
<Relationships xmlns="http://schemas.openxmlformats.org/package/2006/relationships"><Relationship Id="rId1" Type="http://schemas.openxmlformats.org/officeDocument/2006/relationships/chartUserShapes" Target="../drawings/drawing63.xml"/></Relationships>
</file>

<file path=xl/charts/_rels/chart46.xml.rels><?xml version="1.0" encoding="UTF-8" standalone="yes"?>
<Relationships xmlns="http://schemas.openxmlformats.org/package/2006/relationships"><Relationship Id="rId1" Type="http://schemas.openxmlformats.org/officeDocument/2006/relationships/chartUserShapes" Target="../drawings/drawing65.xml"/></Relationships>
</file>

<file path=xl/charts/_rels/chart51.xml.rels><?xml version="1.0" encoding="UTF-8" standalone="yes"?>
<Relationships xmlns="http://schemas.openxmlformats.org/package/2006/relationships"><Relationship Id="rId1" Type="http://schemas.openxmlformats.org/officeDocument/2006/relationships/chartUserShapes" Target="../drawings/drawing71.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8.xml.rels><?xml version="1.0" encoding="UTF-8" standalone="yes"?>
<Relationships xmlns="http://schemas.openxmlformats.org/package/2006/relationships"><Relationship Id="rId2" Type="http://schemas.openxmlformats.org/officeDocument/2006/relationships/chartUserShapes" Target="../drawings/drawing13.xml"/><Relationship Id="rId1" Type="http://schemas.openxmlformats.org/officeDocument/2006/relationships/themeOverride" Target="../theme/themeOverride2.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0253583654810786E-2"/>
          <c:y val="3.6998796777717648E-2"/>
          <c:w val="0.87744478707124907"/>
          <c:h val="0.85592739828272613"/>
        </c:manualLayout>
      </c:layout>
      <c:barChart>
        <c:barDir val="col"/>
        <c:grouping val="clustered"/>
        <c:varyColors val="0"/>
        <c:dLbls>
          <c:showLegendKey val="0"/>
          <c:showVal val="0"/>
          <c:showCatName val="0"/>
          <c:showSerName val="0"/>
          <c:showPercent val="0"/>
          <c:showBubbleSize val="0"/>
        </c:dLbls>
        <c:gapWidth val="30"/>
        <c:axId val="212824448"/>
        <c:axId val="212825984"/>
        <c:extLst>
          <c:ext xmlns:c15="http://schemas.microsoft.com/office/drawing/2012/chart" uri="{02D57815-91ED-43cb-92C2-25804820EDAC}">
            <c15:filteredBarSeries>
              <c15:ser>
                <c:idx val="1"/>
                <c:order val="1"/>
                <c:tx>
                  <c:v>Сарын инфляци</c:v>
                </c:tx>
                <c:spPr>
                  <a:solidFill>
                    <a:srgbClr val="373334"/>
                  </a:solidFill>
                </c:spPr>
                <c:invertIfNegative val="0"/>
                <c:cat>
                  <c:multiLvlStrRef>
                    <c:extLst>
                      <c:ext uri="{02D57815-91ED-43cb-92C2-25804820EDAC}">
                        <c15:formulaRef>
                          <c15:sqref>'I. Инфляц'!$C$3:$D$54</c15:sqref>
                        </c15:formulaRef>
                      </c:ext>
                    </c:extLst>
                    <c:multiLvlStrCache>
                      <c:ptCount val="52"/>
                      <c:lvl>
                        <c:pt idx="0">
                          <c:v>3</c:v>
                        </c:pt>
                        <c:pt idx="3">
                          <c:v>6</c:v>
                        </c:pt>
                        <c:pt idx="6">
                          <c:v>9</c:v>
                        </c:pt>
                        <c:pt idx="9">
                          <c:v>12</c:v>
                        </c:pt>
                        <c:pt idx="12">
                          <c:v>3</c:v>
                        </c:pt>
                        <c:pt idx="15">
                          <c:v>6</c:v>
                        </c:pt>
                        <c:pt idx="18">
                          <c:v>9</c:v>
                        </c:pt>
                        <c:pt idx="21">
                          <c:v>12</c:v>
                        </c:pt>
                        <c:pt idx="24">
                          <c:v>3</c:v>
                        </c:pt>
                        <c:pt idx="27">
                          <c:v>6</c:v>
                        </c:pt>
                        <c:pt idx="30">
                          <c:v>9</c:v>
                        </c:pt>
                        <c:pt idx="33">
                          <c:v>12</c:v>
                        </c:pt>
                        <c:pt idx="36">
                          <c:v>3</c:v>
                        </c:pt>
                        <c:pt idx="39">
                          <c:v>6</c:v>
                        </c:pt>
                        <c:pt idx="42">
                          <c:v>9</c:v>
                        </c:pt>
                        <c:pt idx="45">
                          <c:v>12</c:v>
                        </c:pt>
                        <c:pt idx="48">
                          <c:v>3</c:v>
                        </c:pt>
                        <c:pt idx="51">
                          <c:v>6</c:v>
                        </c:pt>
                      </c:lvl>
                      <c:lvl>
                        <c:pt idx="10">
                          <c:v>2014</c:v>
                        </c:pt>
                        <c:pt idx="22">
                          <c:v>2015</c:v>
                        </c:pt>
                        <c:pt idx="34">
                          <c:v>2016</c:v>
                        </c:pt>
                        <c:pt idx="46">
                          <c:v>2017</c:v>
                        </c:pt>
                      </c:lvl>
                    </c:multiLvlStrCache>
                  </c:multiLvlStrRef>
                </c:cat>
                <c:val>
                  <c:numRef>
                    <c:extLst>
                      <c:ext uri="{02D57815-91ED-43cb-92C2-25804820EDAC}">
                        <c15:formulaRef>
                          <c15:sqref>'I. Инфляц'!$I$61:$I$98</c15:sqref>
                        </c15:formulaRef>
                      </c:ext>
                    </c:extLst>
                    <c:numCache>
                      <c:formatCode>0.0%</c:formatCode>
                      <c:ptCount val="38"/>
                      <c:pt idx="0">
                        <c:v>1.7002310493111406E-2</c:v>
                      </c:pt>
                      <c:pt idx="1">
                        <c:v>7.0744903735093789E-3</c:v>
                      </c:pt>
                      <c:pt idx="2">
                        <c:v>1.1804035533342638E-2</c:v>
                      </c:pt>
                      <c:pt idx="3">
                        <c:v>5.8438340475119865E-3</c:v>
                      </c:pt>
                      <c:pt idx="4">
                        <c:v>5.1687806577203066E-3</c:v>
                      </c:pt>
                      <c:pt idx="5">
                        <c:v>6.810790142777412E-3</c:v>
                      </c:pt>
                      <c:pt idx="6">
                        <c:v>6.968879944788009E-3</c:v>
                      </c:pt>
                      <c:pt idx="7">
                        <c:v>-8.8821845518303189E-3</c:v>
                      </c:pt>
                      <c:pt idx="8">
                        <c:v>-1.3619300594880368E-4</c:v>
                      </c:pt>
                      <c:pt idx="9">
                        <c:v>1.2204466251321433E-2</c:v>
                      </c:pt>
                      <c:pt idx="10">
                        <c:v>2.2453216089786343E-2</c:v>
                      </c:pt>
                      <c:pt idx="11">
                        <c:v>6.6528931891645104E-3</c:v>
                      </c:pt>
                      <c:pt idx="12">
                        <c:v>2.6353628501696313E-3</c:v>
                      </c:pt>
                      <c:pt idx="13">
                        <c:v>4.6053443441544939E-3</c:v>
                      </c:pt>
                      <c:pt idx="14">
                        <c:v>8.1413733621409357E-3</c:v>
                      </c:pt>
                      <c:pt idx="15">
                        <c:v>9.3807417129985193E-3</c:v>
                      </c:pt>
                      <c:pt idx="16">
                        <c:v>1.5211481460585929E-2</c:v>
                      </c:pt>
                      <c:pt idx="17">
                        <c:v>1.5200740060492324E-2</c:v>
                      </c:pt>
                      <c:pt idx="18">
                        <c:v>-1.5019778641789383E-4</c:v>
                      </c:pt>
                      <c:pt idx="19">
                        <c:v>3.9946841750753137E-3</c:v>
                      </c:pt>
                      <c:pt idx="20">
                        <c:v>-1.6831459081823041E-5</c:v>
                      </c:pt>
                      <c:pt idx="21">
                        <c:v>-6.2376400693293643E-3</c:v>
                      </c:pt>
                      <c:pt idx="22">
                        <c:v>-9.9304965412874147E-3</c:v>
                      </c:pt>
                      <c:pt idx="23">
                        <c:v>6.4411426418826689E-3</c:v>
                      </c:pt>
                      <c:pt idx="24">
                        <c:v>1.2125418869187499E-2</c:v>
                      </c:pt>
                      <c:pt idx="25">
                        <c:v>1.3414495057649134E-2</c:v>
                      </c:pt>
                      <c:pt idx="26">
                        <c:v>6.736241873824822E-3</c:v>
                      </c:pt>
                      <c:pt idx="27">
                        <c:v>-5.0175332268349582E-3</c:v>
                      </c:pt>
                      <c:pt idx="28">
                        <c:v>-1.3546096481591441E-3</c:v>
                      </c:pt>
                      <c:pt idx="29">
                        <c:v>4.3663253030439275E-3</c:v>
                      </c:pt>
                      <c:pt idx="30">
                        <c:v>7.4764247121981153E-3</c:v>
                      </c:pt>
                      <c:pt idx="31">
                        <c:v>-1.1085363185314168E-2</c:v>
                      </c:pt>
                      <c:pt idx="32">
                        <c:v>-2.9316750548129544E-3</c:v>
                      </c:pt>
                      <c:pt idx="33">
                        <c:v>5.4007226731633828E-3</c:v>
                      </c:pt>
                      <c:pt idx="34">
                        <c:v>7.365213818969929E-3</c:v>
                      </c:pt>
                      <c:pt idx="35">
                        <c:v>-1.7261489107409655E-2</c:v>
                      </c:pt>
                      <c:pt idx="36">
                        <c:v>6.6991370338562728E-3</c:v>
                      </c:pt>
                      <c:pt idx="37">
                        <c:v>1.968495351506383E-2</c:v>
                      </c:pt>
                    </c:numCache>
                  </c:numRef>
                </c:val>
                <c:extLst>
                  <c:ext xmlns:c16="http://schemas.microsoft.com/office/drawing/2014/chart" uri="{C3380CC4-5D6E-409C-BE32-E72D297353CC}">
                    <c16:uniqueId val="{00000005-27E2-41A8-8A5C-CD7807484851}"/>
                  </c:ext>
                </c:extLst>
              </c15:ser>
            </c15:filteredBarSeries>
          </c:ext>
        </c:extLst>
      </c:barChart>
      <c:lineChart>
        <c:grouping val="standard"/>
        <c:varyColors val="0"/>
        <c:ser>
          <c:idx val="0"/>
          <c:order val="0"/>
          <c:tx>
            <c:strRef>
              <c:f>'I. Инфляц'!$F$2</c:f>
              <c:strCache>
                <c:ptCount val="1"/>
                <c:pt idx="0">
                  <c:v>Жилийн инфляц (УБ)</c:v>
                </c:pt>
              </c:strCache>
            </c:strRef>
          </c:tx>
          <c:spPr>
            <a:ln w="15875">
              <a:solidFill>
                <a:srgbClr val="937843"/>
              </a:solidFill>
            </a:ln>
          </c:spPr>
          <c:marker>
            <c:symbol val="none"/>
          </c:marker>
          <c:cat>
            <c:multiLvlStrRef>
              <c:f>'I. Инфляц'!$C$61:$D$98</c:f>
              <c:multiLvlStrCache>
                <c:ptCount val="38"/>
                <c:lvl>
                  <c:pt idx="2">
                    <c:v>3</c:v>
                  </c:pt>
                  <c:pt idx="5">
                    <c:v>6</c:v>
                  </c:pt>
                  <c:pt idx="8">
                    <c:v>9</c:v>
                  </c:pt>
                  <c:pt idx="11">
                    <c:v>12</c:v>
                  </c:pt>
                  <c:pt idx="14">
                    <c:v>3</c:v>
                  </c:pt>
                  <c:pt idx="17">
                    <c:v>6</c:v>
                  </c:pt>
                  <c:pt idx="20">
                    <c:v>9</c:v>
                  </c:pt>
                  <c:pt idx="23">
                    <c:v>12</c:v>
                  </c:pt>
                  <c:pt idx="26">
                    <c:v>3</c:v>
                  </c:pt>
                  <c:pt idx="29">
                    <c:v>6</c:v>
                  </c:pt>
                  <c:pt idx="32">
                    <c:v>9</c:v>
                  </c:pt>
                  <c:pt idx="35">
                    <c:v>12</c:v>
                  </c:pt>
                  <c:pt idx="37">
                    <c:v>2</c:v>
                  </c:pt>
                </c:lvl>
                <c:lvl>
                  <c:pt idx="0">
                    <c:v>2018</c:v>
                  </c:pt>
                  <c:pt idx="12">
                    <c:v>2019</c:v>
                  </c:pt>
                  <c:pt idx="24">
                    <c:v>2020</c:v>
                  </c:pt>
                  <c:pt idx="36">
                    <c:v>2021</c:v>
                  </c:pt>
                </c:lvl>
              </c:multiLvlStrCache>
              <c:extLst/>
            </c:multiLvlStrRef>
          </c:cat>
          <c:val>
            <c:numRef>
              <c:f>'I. Инфляц'!$F$61:$F$98</c:f>
              <c:numCache>
                <c:formatCode>0.0%</c:formatCode>
                <c:ptCount val="38"/>
                <c:pt idx="0">
                  <c:v>8.0258308565034131E-2</c:v>
                </c:pt>
                <c:pt idx="1">
                  <c:v>8.1358993732355778E-2</c:v>
                </c:pt>
                <c:pt idx="2">
                  <c:v>7.6915677251460979E-2</c:v>
                </c:pt>
                <c:pt idx="3">
                  <c:v>6.6909736962180499E-2</c:v>
                </c:pt>
                <c:pt idx="4">
                  <c:v>6.5715156660060448E-2</c:v>
                </c:pt>
                <c:pt idx="5">
                  <c:v>7.9574164668087866E-2</c:v>
                </c:pt>
                <c:pt idx="6">
                  <c:v>8.7723020467056934E-2</c:v>
                </c:pt>
                <c:pt idx="7">
                  <c:v>6.4461301768564461E-2</c:v>
                </c:pt>
                <c:pt idx="8">
                  <c:v>5.9247435025859163E-2</c:v>
                </c:pt>
                <c:pt idx="9">
                  <c:v>6.8174821404141772E-2</c:v>
                </c:pt>
                <c:pt idx="10">
                  <c:v>9.2914618251904946E-2</c:v>
                </c:pt>
                <c:pt idx="11">
                  <c:v>9.6657399469244121E-2</c:v>
                </c:pt>
                <c:pt idx="12">
                  <c:v>8.1165183495044424E-2</c:v>
                </c:pt>
                <c:pt idx="13">
                  <c:v>7.8514381845889769E-2</c:v>
                </c:pt>
                <c:pt idx="14">
                  <c:v>7.461023273325873E-2</c:v>
                </c:pt>
                <c:pt idx="15">
                  <c:v>7.8388947719530755E-2</c:v>
                </c:pt>
                <c:pt idx="16">
                  <c:v>8.9163195546823948E-2</c:v>
                </c:pt>
                <c:pt idx="17">
                  <c:v>9.823940405821685E-2</c:v>
                </c:pt>
                <c:pt idx="18">
                  <c:v>9.0475061146852775E-2</c:v>
                </c:pt>
                <c:pt idx="19">
                  <c:v>0.10464280588263164</c:v>
                </c:pt>
                <c:pt idx="20">
                  <c:v>0.10477467571642629</c:v>
                </c:pt>
                <c:pt idx="21">
                  <c:v>8.464596387090273E-2</c:v>
                </c:pt>
                <c:pt idx="22">
                  <c:v>5.0292447594843193E-2</c:v>
                </c:pt>
                <c:pt idx="23">
                  <c:v>5.0071517419120415E-2</c:v>
                </c:pt>
                <c:pt idx="24">
                  <c:v>6.0010561954667807E-2</c:v>
                </c:pt>
                <c:pt idx="25">
                  <c:v>6.9305548140761397E-2</c:v>
                </c:pt>
                <c:pt idx="26">
                  <c:v>6.7815166993807185E-2</c:v>
                </c:pt>
                <c:pt idx="27">
                  <c:v>5.2583356316293184E-2</c:v>
                </c:pt>
                <c:pt idx="28">
                  <c:v>3.5407435733521897E-2</c:v>
                </c:pt>
                <c:pt idx="29">
                  <c:v>2.4357371289110086E-2</c:v>
                </c:pt>
                <c:pt idx="30">
                  <c:v>3.2170931843106043E-2</c:v>
                </c:pt>
                <c:pt idx="31">
                  <c:v>1.666767591800089E-2</c:v>
                </c:pt>
                <c:pt idx="32">
                  <c:v>1.3704198774220355E-2</c:v>
                </c:pt>
                <c:pt idx="33">
                  <c:v>2.5576108653907692E-2</c:v>
                </c:pt>
                <c:pt idx="34">
                  <c:v>4.3492090578117315E-2</c:v>
                </c:pt>
                <c:pt idx="35">
                  <c:v>1.8916874295377362E-2</c:v>
                </c:pt>
                <c:pt idx="36">
                  <c:v>1.3454181605691895E-2</c:v>
                </c:pt>
                <c:pt idx="37">
                  <c:v>1.9724885621910104E-2</c:v>
                </c:pt>
              </c:numCache>
              <c:extLst/>
            </c:numRef>
          </c:val>
          <c:smooth val="0"/>
          <c:extLst xmlns:c15="http://schemas.microsoft.com/office/drawing/2012/chart">
            <c:ext xmlns:c16="http://schemas.microsoft.com/office/drawing/2014/chart" uri="{C3380CC4-5D6E-409C-BE32-E72D297353CC}">
              <c16:uniqueId val="{00000000-27E2-41A8-8A5C-CD7807484851}"/>
            </c:ext>
          </c:extLst>
        </c:ser>
        <c:ser>
          <c:idx val="4"/>
          <c:order val="3"/>
          <c:tx>
            <c:strRef>
              <c:f>'I. Инфляц'!$G$2</c:f>
              <c:strCache>
                <c:ptCount val="1"/>
                <c:pt idx="0">
                  <c:v>Жилийн инфляц (Улс)</c:v>
                </c:pt>
              </c:strCache>
            </c:strRef>
          </c:tx>
          <c:spPr>
            <a:ln w="19050">
              <a:solidFill>
                <a:srgbClr val="122F83"/>
              </a:solidFill>
            </a:ln>
          </c:spPr>
          <c:marker>
            <c:symbol val="none"/>
          </c:marker>
          <c:cat>
            <c:strLit>
              <c:ptCount val="35"/>
              <c:pt idx="0">
                <c:v>2018</c:v>
              </c:pt>
              <c:pt idx="2">
                <c:v>2018 3</c:v>
              </c:pt>
              <c:pt idx="5">
                <c:v>2018 6</c:v>
              </c:pt>
              <c:pt idx="8">
                <c:v>2018 9</c:v>
              </c:pt>
              <c:pt idx="11">
                <c:v>2018 12</c:v>
              </c:pt>
              <c:pt idx="12">
                <c:v>2019</c:v>
              </c:pt>
              <c:pt idx="14">
                <c:v>2019 3</c:v>
              </c:pt>
              <c:pt idx="17">
                <c:v>2019 6</c:v>
              </c:pt>
              <c:pt idx="20">
                <c:v>2019 9</c:v>
              </c:pt>
              <c:pt idx="23">
                <c:v>2019 12</c:v>
              </c:pt>
              <c:pt idx="24">
                <c:v>2020</c:v>
              </c:pt>
              <c:pt idx="26">
                <c:v>2020 3</c:v>
              </c:pt>
              <c:pt idx="29">
                <c:v>2020 6</c:v>
              </c:pt>
              <c:pt idx="32">
                <c:v>2020 9</c:v>
              </c:pt>
              <c:pt idx="34">
                <c:v>2020 11</c:v>
              </c:pt>
              <c:extLst>
                <c:ext xmlns:c15="http://schemas.microsoft.com/office/drawing/2012/chart" uri="{02D57815-91ED-43cb-92C2-25804820EDAC}">
                  <c15:autoCat val="1"/>
                </c:ext>
              </c:extLst>
            </c:strLit>
          </c:cat>
          <c:val>
            <c:numRef>
              <c:f>'I. Инфляц'!$G$61:$G$98</c:f>
              <c:numCache>
                <c:formatCode>0.0%</c:formatCode>
                <c:ptCount val="38"/>
                <c:pt idx="0">
                  <c:v>6.852567114574426E-2</c:v>
                </c:pt>
                <c:pt idx="1">
                  <c:v>6.9114883011520689E-2</c:v>
                </c:pt>
                <c:pt idx="2">
                  <c:v>6.6280833375635728E-2</c:v>
                </c:pt>
                <c:pt idx="3">
                  <c:v>6.0319907661503303E-2</c:v>
                </c:pt>
                <c:pt idx="4">
                  <c:v>6.1402705425187776E-2</c:v>
                </c:pt>
                <c:pt idx="5">
                  <c:v>7.2001644530136577E-2</c:v>
                </c:pt>
                <c:pt idx="6">
                  <c:v>7.7312533539736883E-2</c:v>
                </c:pt>
                <c:pt idx="7">
                  <c:v>5.9998522196566428E-2</c:v>
                </c:pt>
                <c:pt idx="8">
                  <c:v>5.6870089921373213E-2</c:v>
                </c:pt>
                <c:pt idx="9">
                  <c:v>6.2798962627032884E-2</c:v>
                </c:pt>
                <c:pt idx="10">
                  <c:v>8.0661332203150193E-2</c:v>
                </c:pt>
                <c:pt idx="11">
                  <c:v>8.1324306010331027E-2</c:v>
                </c:pt>
                <c:pt idx="12">
                  <c:v>7.2824577370836474E-2</c:v>
                </c:pt>
                <c:pt idx="13">
                  <c:v>6.8731023241096034E-2</c:v>
                </c:pt>
                <c:pt idx="14">
                  <c:v>6.6756424619326848E-2</c:v>
                </c:pt>
                <c:pt idx="15">
                  <c:v>7.0124106230146088E-2</c:v>
                </c:pt>
                <c:pt idx="16">
                  <c:v>7.9810635998761148E-2</c:v>
                </c:pt>
                <c:pt idx="17">
                  <c:v>8.3046338586776347E-2</c:v>
                </c:pt>
                <c:pt idx="18">
                  <c:v>7.6850499058821242E-2</c:v>
                </c:pt>
                <c:pt idx="19">
                  <c:v>8.9412289400866651E-2</c:v>
                </c:pt>
                <c:pt idx="20">
                  <c:v>8.9943493167324418E-2</c:v>
                </c:pt>
                <c:pt idx="21">
                  <c:v>7.5952464937249609E-2</c:v>
                </c:pt>
                <c:pt idx="22">
                  <c:v>5.2277873849990941E-2</c:v>
                </c:pt>
                <c:pt idx="23">
                  <c:v>5.2310703097043998E-2</c:v>
                </c:pt>
                <c:pt idx="24">
                  <c:v>5.5857441077042047E-2</c:v>
                </c:pt>
                <c:pt idx="25">
                  <c:v>6.3527064615065409E-2</c:v>
                </c:pt>
                <c:pt idx="26">
                  <c:v>6.3618198915813995E-2</c:v>
                </c:pt>
                <c:pt idx="27">
                  <c:v>4.6963440640156895E-2</c:v>
                </c:pt>
                <c:pt idx="28">
                  <c:v>3.2895032942207525E-2</c:v>
                </c:pt>
                <c:pt idx="29">
                  <c:v>2.8469815674201149E-2</c:v>
                </c:pt>
                <c:pt idx="30">
                  <c:v>3.4421713958054934E-2</c:v>
                </c:pt>
                <c:pt idx="31">
                  <c:v>2.135555107157705E-2</c:v>
                </c:pt>
                <c:pt idx="32">
                  <c:v>1.7206505681071071E-2</c:v>
                </c:pt>
                <c:pt idx="33">
                  <c:v>2.4381998242032132E-2</c:v>
                </c:pt>
                <c:pt idx="34">
                  <c:v>3.4964638588516728E-2</c:v>
                </c:pt>
                <c:pt idx="35">
                  <c:v>2.2769385378522466E-2</c:v>
                </c:pt>
                <c:pt idx="36">
                  <c:v>2.3647722250514258E-2</c:v>
                </c:pt>
                <c:pt idx="37">
                  <c:v>2.5798557654852727E-2</c:v>
                </c:pt>
              </c:numCache>
              <c:extLst/>
            </c:numRef>
          </c:val>
          <c:smooth val="0"/>
          <c:extLst>
            <c:ext xmlns:c16="http://schemas.microsoft.com/office/drawing/2014/chart" uri="{C3380CC4-5D6E-409C-BE32-E72D297353CC}">
              <c16:uniqueId val="{00000001-27E2-41A8-8A5C-CD7807484851}"/>
            </c:ext>
          </c:extLst>
        </c:ser>
        <c:ser>
          <c:idx val="3"/>
          <c:order val="4"/>
          <c:tx>
            <c:strRef>
              <c:f>'I. Инфляц'!$E$2</c:f>
              <c:strCache>
                <c:ptCount val="1"/>
                <c:pt idx="0">
                  <c:v>Инфляцын зорилт</c:v>
                </c:pt>
              </c:strCache>
            </c:strRef>
          </c:tx>
          <c:spPr>
            <a:ln w="15875">
              <a:solidFill>
                <a:srgbClr val="373334"/>
              </a:solidFill>
            </a:ln>
          </c:spPr>
          <c:marker>
            <c:symbol val="none"/>
          </c:marker>
          <c:dPt>
            <c:idx val="24"/>
            <c:bubble3D val="0"/>
            <c:extLst>
              <c:ext xmlns:c16="http://schemas.microsoft.com/office/drawing/2014/chart" uri="{C3380CC4-5D6E-409C-BE32-E72D297353CC}">
                <c16:uniqueId val="{00000000-F571-470E-A233-27AE8025706A}"/>
              </c:ext>
            </c:extLst>
          </c:dPt>
          <c:dPt>
            <c:idx val="48"/>
            <c:bubble3D val="0"/>
            <c:extLst>
              <c:ext xmlns:c16="http://schemas.microsoft.com/office/drawing/2014/chart" uri="{C3380CC4-5D6E-409C-BE32-E72D297353CC}">
                <c16:uniqueId val="{00000001-F571-470E-A233-27AE8025706A}"/>
              </c:ext>
            </c:extLst>
          </c:dPt>
          <c:cat>
            <c:multiLvlStrRef>
              <c:f>'I. Инфляц'!$C$61:$D$98</c:f>
              <c:multiLvlStrCache>
                <c:ptCount val="38"/>
                <c:lvl>
                  <c:pt idx="2">
                    <c:v>3</c:v>
                  </c:pt>
                  <c:pt idx="5">
                    <c:v>6</c:v>
                  </c:pt>
                  <c:pt idx="8">
                    <c:v>9</c:v>
                  </c:pt>
                  <c:pt idx="11">
                    <c:v>12</c:v>
                  </c:pt>
                  <c:pt idx="14">
                    <c:v>3</c:v>
                  </c:pt>
                  <c:pt idx="17">
                    <c:v>6</c:v>
                  </c:pt>
                  <c:pt idx="20">
                    <c:v>9</c:v>
                  </c:pt>
                  <c:pt idx="23">
                    <c:v>12</c:v>
                  </c:pt>
                  <c:pt idx="26">
                    <c:v>3</c:v>
                  </c:pt>
                  <c:pt idx="29">
                    <c:v>6</c:v>
                  </c:pt>
                  <c:pt idx="32">
                    <c:v>9</c:v>
                  </c:pt>
                  <c:pt idx="35">
                    <c:v>12</c:v>
                  </c:pt>
                  <c:pt idx="37">
                    <c:v>2</c:v>
                  </c:pt>
                </c:lvl>
                <c:lvl>
                  <c:pt idx="0">
                    <c:v>2018</c:v>
                  </c:pt>
                  <c:pt idx="12">
                    <c:v>2019</c:v>
                  </c:pt>
                  <c:pt idx="24">
                    <c:v>2020</c:v>
                  </c:pt>
                  <c:pt idx="36">
                    <c:v>2021</c:v>
                  </c:pt>
                </c:lvl>
              </c:multiLvlStrCache>
              <c:extLst/>
            </c:multiLvlStrRef>
          </c:cat>
          <c:val>
            <c:numRef>
              <c:f>'I. Инфляц'!$E$61:$E$98</c:f>
              <c:numCache>
                <c:formatCode>0.0%</c:formatCode>
                <c:ptCount val="38"/>
                <c:pt idx="0">
                  <c:v>0.08</c:v>
                </c:pt>
                <c:pt idx="1">
                  <c:v>0.08</c:v>
                </c:pt>
                <c:pt idx="2">
                  <c:v>0.08</c:v>
                </c:pt>
                <c:pt idx="3">
                  <c:v>0.08</c:v>
                </c:pt>
                <c:pt idx="4">
                  <c:v>0.08</c:v>
                </c:pt>
                <c:pt idx="5">
                  <c:v>0.08</c:v>
                </c:pt>
                <c:pt idx="6">
                  <c:v>0.08</c:v>
                </c:pt>
                <c:pt idx="7">
                  <c:v>0.08</c:v>
                </c:pt>
                <c:pt idx="8">
                  <c:v>0.08</c:v>
                </c:pt>
                <c:pt idx="9">
                  <c:v>0.08</c:v>
                </c:pt>
                <c:pt idx="10">
                  <c:v>0.08</c:v>
                </c:pt>
                <c:pt idx="11">
                  <c:v>0.08</c:v>
                </c:pt>
                <c:pt idx="12">
                  <c:v>0.08</c:v>
                </c:pt>
                <c:pt idx="13">
                  <c:v>0.08</c:v>
                </c:pt>
                <c:pt idx="14">
                  <c:v>0.08</c:v>
                </c:pt>
                <c:pt idx="15">
                  <c:v>0.08</c:v>
                </c:pt>
                <c:pt idx="16">
                  <c:v>0.08</c:v>
                </c:pt>
                <c:pt idx="17">
                  <c:v>0.08</c:v>
                </c:pt>
                <c:pt idx="18">
                  <c:v>0.08</c:v>
                </c:pt>
                <c:pt idx="19">
                  <c:v>0.08</c:v>
                </c:pt>
                <c:pt idx="20">
                  <c:v>0.08</c:v>
                </c:pt>
                <c:pt idx="21">
                  <c:v>0.08</c:v>
                </c:pt>
                <c:pt idx="22">
                  <c:v>0.08</c:v>
                </c:pt>
                <c:pt idx="23">
                  <c:v>0.08</c:v>
                </c:pt>
                <c:pt idx="24">
                  <c:v>0.08</c:v>
                </c:pt>
                <c:pt idx="25">
                  <c:v>0.08</c:v>
                </c:pt>
                <c:pt idx="26">
                  <c:v>0.08</c:v>
                </c:pt>
                <c:pt idx="27">
                  <c:v>0.08</c:v>
                </c:pt>
                <c:pt idx="28">
                  <c:v>0.08</c:v>
                </c:pt>
                <c:pt idx="29">
                  <c:v>0.08</c:v>
                </c:pt>
                <c:pt idx="30">
                  <c:v>0.08</c:v>
                </c:pt>
                <c:pt idx="31">
                  <c:v>0.08</c:v>
                </c:pt>
                <c:pt idx="32">
                  <c:v>0.08</c:v>
                </c:pt>
                <c:pt idx="33">
                  <c:v>0.08</c:v>
                </c:pt>
                <c:pt idx="34">
                  <c:v>0.08</c:v>
                </c:pt>
                <c:pt idx="35">
                  <c:v>0.08</c:v>
                </c:pt>
                <c:pt idx="36">
                  <c:v>0.06</c:v>
                </c:pt>
                <c:pt idx="37">
                  <c:v>0.06</c:v>
                </c:pt>
              </c:numCache>
              <c:extLst/>
            </c:numRef>
          </c:val>
          <c:smooth val="0"/>
          <c:extLst>
            <c:ext xmlns:c16="http://schemas.microsoft.com/office/drawing/2014/chart" uri="{C3380CC4-5D6E-409C-BE32-E72D297353CC}">
              <c16:uniqueId val="{00000004-27E2-41A8-8A5C-CD7807484851}"/>
            </c:ext>
          </c:extLst>
        </c:ser>
        <c:dLbls>
          <c:showLegendKey val="0"/>
          <c:showVal val="0"/>
          <c:showCatName val="0"/>
          <c:showSerName val="0"/>
          <c:showPercent val="0"/>
          <c:showBubbleSize val="0"/>
        </c:dLbls>
        <c:marker val="1"/>
        <c:smooth val="0"/>
        <c:axId val="212824448"/>
        <c:axId val="212825984"/>
        <c:extLst>
          <c:ext xmlns:c15="http://schemas.microsoft.com/office/drawing/2012/chart" uri="{02D57815-91ED-43cb-92C2-25804820EDAC}">
            <c15:filteredLineSeries>
              <c15:ser>
                <c:idx val="2"/>
                <c:order val="2"/>
                <c:tx>
                  <c:v>Суурь инфляци</c:v>
                </c:tx>
                <c:spPr>
                  <a:ln w="38100">
                    <a:solidFill>
                      <a:srgbClr val="002060"/>
                    </a:solidFill>
                  </a:ln>
                </c:spPr>
                <c:marker>
                  <c:symbol val="none"/>
                </c:marker>
                <c:cat>
                  <c:multiLvlStrRef>
                    <c:extLst>
                      <c:ext uri="{02D57815-91ED-43cb-92C2-25804820EDAC}">
                        <c15:formulaRef>
                          <c15:sqref>'I. Инфляц'!$C$61:$D$98</c15:sqref>
                        </c15:formulaRef>
                      </c:ext>
                    </c:extLst>
                    <c:multiLvlStrCache>
                      <c:ptCount val="38"/>
                      <c:lvl>
                        <c:pt idx="2">
                          <c:v>3</c:v>
                        </c:pt>
                        <c:pt idx="5">
                          <c:v>6</c:v>
                        </c:pt>
                        <c:pt idx="8">
                          <c:v>9</c:v>
                        </c:pt>
                        <c:pt idx="11">
                          <c:v>12</c:v>
                        </c:pt>
                        <c:pt idx="14">
                          <c:v>3</c:v>
                        </c:pt>
                        <c:pt idx="17">
                          <c:v>6</c:v>
                        </c:pt>
                        <c:pt idx="20">
                          <c:v>9</c:v>
                        </c:pt>
                        <c:pt idx="23">
                          <c:v>12</c:v>
                        </c:pt>
                        <c:pt idx="26">
                          <c:v>3</c:v>
                        </c:pt>
                        <c:pt idx="29">
                          <c:v>6</c:v>
                        </c:pt>
                        <c:pt idx="32">
                          <c:v>9</c:v>
                        </c:pt>
                        <c:pt idx="35">
                          <c:v>12</c:v>
                        </c:pt>
                        <c:pt idx="37">
                          <c:v>2</c:v>
                        </c:pt>
                      </c:lvl>
                      <c:lvl>
                        <c:pt idx="0">
                          <c:v>2018</c:v>
                        </c:pt>
                        <c:pt idx="12">
                          <c:v>2019</c:v>
                        </c:pt>
                        <c:pt idx="24">
                          <c:v>2020</c:v>
                        </c:pt>
                        <c:pt idx="36">
                          <c:v>2021</c:v>
                        </c:pt>
                      </c:lvl>
                    </c:multiLvlStrCache>
                  </c:multiLvlStrRef>
                </c:cat>
                <c:val>
                  <c:numRef>
                    <c:extLst>
                      <c:ext uri="{02D57815-91ED-43cb-92C2-25804820EDAC}">
                        <c15:formulaRef>
                          <c15:sqref>'I. Инфляц'!$H$61:$H$98</c15:sqref>
                        </c15:formulaRef>
                      </c:ext>
                    </c:extLst>
                    <c:numCache>
                      <c:formatCode>0.0%</c:formatCode>
                      <c:ptCount val="38"/>
                      <c:pt idx="0">
                        <c:v>8.8166019607825996E-2</c:v>
                      </c:pt>
                      <c:pt idx="1">
                        <c:v>8.5568004999241554E-2</c:v>
                      </c:pt>
                      <c:pt idx="2">
                        <c:v>8.2368344585830533E-2</c:v>
                      </c:pt>
                      <c:pt idx="3">
                        <c:v>6.6867405878679564E-2</c:v>
                      </c:pt>
                      <c:pt idx="4">
                        <c:v>6.4267372173159476E-2</c:v>
                      </c:pt>
                      <c:pt idx="5">
                        <c:v>6.7461224221112337E-2</c:v>
                      </c:pt>
                      <c:pt idx="6">
                        <c:v>7.4598394730507334E-2</c:v>
                      </c:pt>
                      <c:pt idx="7">
                        <c:v>6.5306346086682954E-2</c:v>
                      </c:pt>
                      <c:pt idx="8">
                        <c:v>6.5306346086682954E-2</c:v>
                      </c:pt>
                      <c:pt idx="9">
                        <c:v>6.9056655385373089E-2</c:v>
                      </c:pt>
                      <c:pt idx="10">
                        <c:v>8.9194195029013823E-2</c:v>
                      </c:pt>
                      <c:pt idx="11">
                        <c:v>8.9612545278115352E-2</c:v>
                      </c:pt>
                      <c:pt idx="12">
                        <c:v>6.6516857754660874E-2</c:v>
                      </c:pt>
                      <c:pt idx="13">
                        <c:v>7.1779791819684968E-2</c:v>
                      </c:pt>
                      <c:pt idx="14">
                        <c:v>7.1034600733144604E-2</c:v>
                      </c:pt>
                      <c:pt idx="15">
                        <c:v>7.6160699233241536E-2</c:v>
                      </c:pt>
                      <c:pt idx="16">
                        <c:v>7.8611487424218751E-2</c:v>
                      </c:pt>
                      <c:pt idx="17">
                        <c:v>8.5444767746596817E-2</c:v>
                      </c:pt>
                      <c:pt idx="18">
                        <c:v>8.0922075734581433E-2</c:v>
                      </c:pt>
                      <c:pt idx="19">
                        <c:v>8.4694092252265429E-2</c:v>
                      </c:pt>
                      <c:pt idx="20">
                        <c:v>7.68060604249865E-2</c:v>
                      </c:pt>
                      <c:pt idx="21">
                        <c:v>6.0388477674135688E-2</c:v>
                      </c:pt>
                      <c:pt idx="22">
                        <c:v>3.9582634478660284E-2</c:v>
                      </c:pt>
                      <c:pt idx="23">
                        <c:v>4.2463521264983761E-2</c:v>
                      </c:pt>
                      <c:pt idx="24">
                        <c:v>5.0332403289129246E-2</c:v>
                      </c:pt>
                      <c:pt idx="25">
                        <c:v>5.1253062975713748E-2</c:v>
                      </c:pt>
                      <c:pt idx="26">
                        <c:v>5.1547498796199021E-2</c:v>
                      </c:pt>
                      <c:pt idx="27">
                        <c:v>4.0536546693445974E-2</c:v>
                      </c:pt>
                      <c:pt idx="28">
                        <c:v>2.9473818507891547E-2</c:v>
                      </c:pt>
                      <c:pt idx="29">
                        <c:v>2.0588585235125745E-2</c:v>
                      </c:pt>
                      <c:pt idx="30">
                        <c:v>2.029809392063342E-2</c:v>
                      </c:pt>
                      <c:pt idx="31">
                        <c:v>1.5135558852630959E-2</c:v>
                      </c:pt>
                      <c:pt idx="32">
                        <c:v>2.0398999548304486E-2</c:v>
                      </c:pt>
                      <c:pt idx="33">
                        <c:v>3.0351621081621705E-2</c:v>
                      </c:pt>
                      <c:pt idx="34">
                        <c:v>3.319044385520753E-2</c:v>
                      </c:pt>
                      <c:pt idx="35">
                        <c:v>2.1698539998298294E-3</c:v>
                      </c:pt>
                      <c:pt idx="36">
                        <c:v>3.1106205802511333E-4</c:v>
                      </c:pt>
                      <c:pt idx="37">
                        <c:v>1.9449362570000961E-3</c:v>
                      </c:pt>
                    </c:numCache>
                  </c:numRef>
                </c:val>
                <c:smooth val="0"/>
                <c:extLst>
                  <c:ext xmlns:c16="http://schemas.microsoft.com/office/drawing/2014/chart" uri="{C3380CC4-5D6E-409C-BE32-E72D297353CC}">
                    <c16:uniqueId val="{00000006-27E2-41A8-8A5C-CD7807484851}"/>
                  </c:ext>
                </c:extLst>
              </c15:ser>
            </c15:filteredLineSeries>
          </c:ext>
        </c:extLst>
      </c:lineChart>
      <c:catAx>
        <c:axId val="212824448"/>
        <c:scaling>
          <c:orientation val="minMax"/>
        </c:scaling>
        <c:delete val="0"/>
        <c:axPos val="b"/>
        <c:numFmt formatCode="General" sourceLinked="0"/>
        <c:majorTickMark val="none"/>
        <c:minorTickMark val="none"/>
        <c:tickLblPos val="low"/>
        <c:spPr>
          <a:ln w="3175">
            <a:solidFill>
              <a:schemeClr val="bg1">
                <a:lumMod val="75000"/>
              </a:schemeClr>
            </a:solidFill>
          </a:ln>
        </c:spPr>
        <c:crossAx val="212825984"/>
        <c:crosses val="autoZero"/>
        <c:auto val="1"/>
        <c:lblAlgn val="ctr"/>
        <c:lblOffset val="100"/>
        <c:noMultiLvlLbl val="0"/>
      </c:catAx>
      <c:valAx>
        <c:axId val="212825984"/>
        <c:scaling>
          <c:orientation val="minMax"/>
          <c:max val="0.14000000000000001"/>
        </c:scaling>
        <c:delete val="0"/>
        <c:axPos val="l"/>
        <c:majorGridlines>
          <c:spPr>
            <a:ln>
              <a:noFill/>
            </a:ln>
          </c:spPr>
        </c:majorGridlines>
        <c:numFmt formatCode="0%" sourceLinked="0"/>
        <c:majorTickMark val="out"/>
        <c:minorTickMark val="none"/>
        <c:tickLblPos val="nextTo"/>
        <c:spPr>
          <a:ln w="3175">
            <a:solidFill>
              <a:schemeClr val="bg1">
                <a:lumMod val="75000"/>
              </a:schemeClr>
            </a:solidFill>
          </a:ln>
        </c:spPr>
        <c:crossAx val="212824448"/>
        <c:crosses val="autoZero"/>
        <c:crossBetween val="between"/>
      </c:valAx>
      <c:spPr>
        <a:ln w="3175">
          <a:solidFill>
            <a:schemeClr val="bg1">
              <a:lumMod val="75000"/>
            </a:schemeClr>
          </a:solidFill>
        </a:ln>
      </c:spPr>
    </c:plotArea>
    <c:legend>
      <c:legendPos val="b"/>
      <c:layout>
        <c:manualLayout>
          <c:xMode val="edge"/>
          <c:yMode val="edge"/>
          <c:x val="6.7072840206746892E-2"/>
          <c:y val="7.5784517134821081E-2"/>
          <c:w val="0.25506959193256823"/>
          <c:h val="0.14713960900780873"/>
        </c:manualLayout>
      </c:layout>
      <c:overlay val="0"/>
    </c:legend>
    <c:plotVisOnly val="1"/>
    <c:dispBlanksAs val="gap"/>
    <c:showDLblsOverMax val="0"/>
  </c:chart>
  <c:spPr>
    <a:ln>
      <a:noFill/>
    </a:ln>
  </c:spPr>
  <c:txPr>
    <a:bodyPr/>
    <a:lstStyle/>
    <a:p>
      <a:pPr>
        <a:defRPr sz="1200" b="1">
          <a:latin typeface="Times New Roman" panose="02020603050405020304" pitchFamily="18" charset="0"/>
          <a:cs typeface="Times New Roman" panose="02020603050405020304" pitchFamily="18" charset="0"/>
        </a:defRPr>
      </a:pPr>
      <a:endParaRPr lang="en-US"/>
    </a:p>
  </c:txPr>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3277668604510856E-2"/>
          <c:y val="0.1170807314204682"/>
          <c:w val="0.92584916988015808"/>
          <c:h val="0.76683233720827926"/>
        </c:manualLayout>
      </c:layout>
      <c:barChart>
        <c:barDir val="col"/>
        <c:grouping val="stacked"/>
        <c:varyColors val="0"/>
        <c:ser>
          <c:idx val="0"/>
          <c:order val="1"/>
          <c:tx>
            <c:strRef>
              <c:f>'II. ЭЗ өсөлт'!$A$48</c:f>
              <c:strCache>
                <c:ptCount val="1"/>
                <c:pt idx="0">
                  <c:v>Хөдөө аж ахуй</c:v>
                </c:pt>
              </c:strCache>
            </c:strRef>
          </c:tx>
          <c:spPr>
            <a:solidFill>
              <a:schemeClr val="bg1">
                <a:lumMod val="50000"/>
              </a:schemeClr>
            </a:solidFill>
            <a:ln>
              <a:noFill/>
            </a:ln>
            <a:effectLst/>
          </c:spPr>
          <c:invertIfNegative val="0"/>
          <c:cat>
            <c:multiLvlStrRef>
              <c:extLst>
                <c:ext xmlns:c15="http://schemas.microsoft.com/office/drawing/2012/chart" uri="{02D57815-91ED-43cb-92C2-25804820EDAC}">
                  <c15:fullRef>
                    <c15:sqref>'II. ЭЗ өсөлт'!$B$1:$AG$2</c15:sqref>
                  </c15:fullRef>
                </c:ext>
              </c:extLst>
              <c:f>'II. ЭЗ өсөлт'!$N$1:$AG$2</c:f>
              <c:multiLvlStrCache>
                <c:ptCount val="20"/>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pt idx="19">
                    <c:v>IV</c:v>
                  </c:pt>
                </c:lvl>
                <c:lvl>
                  <c:pt idx="0">
                    <c:v>2016</c:v>
                  </c:pt>
                  <c:pt idx="4">
                    <c:v>2017</c:v>
                  </c:pt>
                  <c:pt idx="8">
                    <c:v>2018</c:v>
                  </c:pt>
                  <c:pt idx="12">
                    <c:v>2019</c:v>
                  </c:pt>
                  <c:pt idx="16">
                    <c:v>2020</c:v>
                  </c:pt>
                </c:lvl>
              </c:multiLvlStrCache>
            </c:multiLvlStrRef>
          </c:cat>
          <c:val>
            <c:numRef>
              <c:extLst>
                <c:ext xmlns:c15="http://schemas.microsoft.com/office/drawing/2012/chart" uri="{02D57815-91ED-43cb-92C2-25804820EDAC}">
                  <c15:fullRef>
                    <c15:sqref>'II. ЭЗ өсөлт'!$B$48:$AG$48</c15:sqref>
                  </c15:fullRef>
                </c:ext>
              </c:extLst>
              <c:f>'II. ЭЗ өсөлт'!$N$48:$AG$48</c:f>
              <c:numCache>
                <c:formatCode>0.0</c:formatCode>
                <c:ptCount val="20"/>
                <c:pt idx="0">
                  <c:v>0.17512928583629581</c:v>
                </c:pt>
                <c:pt idx="1">
                  <c:v>1.0688338766701373</c:v>
                </c:pt>
                <c:pt idx="2">
                  <c:v>0.43667932822259692</c:v>
                </c:pt>
                <c:pt idx="3">
                  <c:v>1.373371023820656</c:v>
                </c:pt>
                <c:pt idx="4">
                  <c:v>0.16200806850482832</c:v>
                </c:pt>
                <c:pt idx="5">
                  <c:v>0.84724084211670259</c:v>
                </c:pt>
                <c:pt idx="6">
                  <c:v>0.68138812123822268</c:v>
                </c:pt>
                <c:pt idx="7">
                  <c:v>-0.63592576634248466</c:v>
                </c:pt>
                <c:pt idx="8">
                  <c:v>0.16572045131760116</c:v>
                </c:pt>
                <c:pt idx="9">
                  <c:v>0.22395022140649437</c:v>
                </c:pt>
                <c:pt idx="10">
                  <c:v>0.51582429777768557</c:v>
                </c:pt>
                <c:pt idx="11">
                  <c:v>1.2867623154258827</c:v>
                </c:pt>
                <c:pt idx="12">
                  <c:v>7.659704251386272E-2</c:v>
                </c:pt>
                <c:pt idx="13">
                  <c:v>1.1028444583073431</c:v>
                </c:pt>
                <c:pt idx="14">
                  <c:v>0.47957539103232488</c:v>
                </c:pt>
                <c:pt idx="15">
                  <c:v>2.2481889479680972</c:v>
                </c:pt>
                <c:pt idx="16">
                  <c:v>0.53136233855119896</c:v>
                </c:pt>
                <c:pt idx="17">
                  <c:v>2.7675150731018174</c:v>
                </c:pt>
                <c:pt idx="18">
                  <c:v>1.148810135407847</c:v>
                </c:pt>
                <c:pt idx="19">
                  <c:v>-1.2</c:v>
                </c:pt>
              </c:numCache>
            </c:numRef>
          </c:val>
          <c:extLst>
            <c:ext xmlns:c16="http://schemas.microsoft.com/office/drawing/2014/chart" uri="{C3380CC4-5D6E-409C-BE32-E72D297353CC}">
              <c16:uniqueId val="{00000000-4681-4012-9C54-4B8A6384D887}"/>
            </c:ext>
          </c:extLst>
        </c:ser>
        <c:ser>
          <c:idx val="1"/>
          <c:order val="2"/>
          <c:tx>
            <c:strRef>
              <c:f>'II. ЭЗ өсөлт'!$A$49</c:f>
              <c:strCache>
                <c:ptCount val="1"/>
                <c:pt idx="0">
                  <c:v>Уул уурхай</c:v>
                </c:pt>
              </c:strCache>
            </c:strRef>
          </c:tx>
          <c:spPr>
            <a:solidFill>
              <a:srgbClr val="D4D9E4"/>
            </a:solidFill>
            <a:ln>
              <a:noFill/>
            </a:ln>
            <a:effectLst/>
          </c:spPr>
          <c:invertIfNegative val="0"/>
          <c:cat>
            <c:multiLvlStrRef>
              <c:extLst>
                <c:ext xmlns:c15="http://schemas.microsoft.com/office/drawing/2012/chart" uri="{02D57815-91ED-43cb-92C2-25804820EDAC}">
                  <c15:fullRef>
                    <c15:sqref>'II. ЭЗ өсөлт'!$B$1:$AG$2</c15:sqref>
                  </c15:fullRef>
                </c:ext>
              </c:extLst>
              <c:f>'II. ЭЗ өсөлт'!$N$1:$AG$2</c:f>
              <c:multiLvlStrCache>
                <c:ptCount val="20"/>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pt idx="19">
                    <c:v>IV</c:v>
                  </c:pt>
                </c:lvl>
                <c:lvl>
                  <c:pt idx="0">
                    <c:v>2016</c:v>
                  </c:pt>
                  <c:pt idx="4">
                    <c:v>2017</c:v>
                  </c:pt>
                  <c:pt idx="8">
                    <c:v>2018</c:v>
                  </c:pt>
                  <c:pt idx="12">
                    <c:v>2019</c:v>
                  </c:pt>
                  <c:pt idx="16">
                    <c:v>2020</c:v>
                  </c:pt>
                </c:lvl>
              </c:multiLvlStrCache>
            </c:multiLvlStrRef>
          </c:cat>
          <c:val>
            <c:numRef>
              <c:extLst>
                <c:ext xmlns:c15="http://schemas.microsoft.com/office/drawing/2012/chart" uri="{02D57815-91ED-43cb-92C2-25804820EDAC}">
                  <c15:fullRef>
                    <c15:sqref>'II. ЭЗ өсөлт'!$B$49:$AG$49</c15:sqref>
                  </c15:fullRef>
                </c:ext>
              </c:extLst>
              <c:f>'II. ЭЗ өсөлт'!$N$49:$AG$49</c:f>
              <c:numCache>
                <c:formatCode>0.0</c:formatCode>
                <c:ptCount val="20"/>
                <c:pt idx="0">
                  <c:v>3.842436993715701</c:v>
                </c:pt>
                <c:pt idx="1">
                  <c:v>0.53507128537067983</c:v>
                </c:pt>
                <c:pt idx="2">
                  <c:v>-3.2345256091647694</c:v>
                </c:pt>
                <c:pt idx="3">
                  <c:v>0.43639181504511393</c:v>
                </c:pt>
                <c:pt idx="4">
                  <c:v>-1.5033372714696422</c:v>
                </c:pt>
                <c:pt idx="5">
                  <c:v>-1.0224852443595889</c:v>
                </c:pt>
                <c:pt idx="6">
                  <c:v>1.6473700310406278</c:v>
                </c:pt>
                <c:pt idx="7">
                  <c:v>-4.3045662464744181</c:v>
                </c:pt>
                <c:pt idx="8">
                  <c:v>0.93435099000770272</c:v>
                </c:pt>
                <c:pt idx="9">
                  <c:v>0.23290654332231903</c:v>
                </c:pt>
                <c:pt idx="10">
                  <c:v>1.4909308410066444E-2</c:v>
                </c:pt>
                <c:pt idx="11">
                  <c:v>3.8660290358814122</c:v>
                </c:pt>
                <c:pt idx="12">
                  <c:v>3.6</c:v>
                </c:pt>
                <c:pt idx="13">
                  <c:v>2</c:v>
                </c:pt>
                <c:pt idx="14">
                  <c:v>-0.4</c:v>
                </c:pt>
                <c:pt idx="15">
                  <c:v>-3.9</c:v>
                </c:pt>
                <c:pt idx="16">
                  <c:v>-7.7</c:v>
                </c:pt>
                <c:pt idx="17">
                  <c:v>-5.2</c:v>
                </c:pt>
                <c:pt idx="18">
                  <c:v>-1.1000000000000001</c:v>
                </c:pt>
                <c:pt idx="19">
                  <c:v>4.2</c:v>
                </c:pt>
              </c:numCache>
            </c:numRef>
          </c:val>
          <c:extLst>
            <c:ext xmlns:c16="http://schemas.microsoft.com/office/drawing/2014/chart" uri="{C3380CC4-5D6E-409C-BE32-E72D297353CC}">
              <c16:uniqueId val="{00000001-4681-4012-9C54-4B8A6384D887}"/>
            </c:ext>
          </c:extLst>
        </c:ser>
        <c:ser>
          <c:idx val="2"/>
          <c:order val="3"/>
          <c:tx>
            <c:strRef>
              <c:f>'II. ЭЗ өсөлт'!$A$50</c:f>
              <c:strCache>
                <c:ptCount val="1"/>
                <c:pt idx="0">
                  <c:v>Боловсруулах</c:v>
                </c:pt>
              </c:strCache>
            </c:strRef>
          </c:tx>
          <c:spPr>
            <a:pattFill prst="pct80">
              <a:fgClr>
                <a:srgbClr val="7B8BAD"/>
              </a:fgClr>
              <a:bgClr>
                <a:schemeClr val="bg1"/>
              </a:bgClr>
            </a:pattFill>
            <a:ln>
              <a:noFill/>
            </a:ln>
            <a:effectLst/>
          </c:spPr>
          <c:invertIfNegative val="0"/>
          <c:cat>
            <c:multiLvlStrRef>
              <c:extLst>
                <c:ext xmlns:c15="http://schemas.microsoft.com/office/drawing/2012/chart" uri="{02D57815-91ED-43cb-92C2-25804820EDAC}">
                  <c15:fullRef>
                    <c15:sqref>'II. ЭЗ өсөлт'!$B$1:$AG$2</c15:sqref>
                  </c15:fullRef>
                </c:ext>
              </c:extLst>
              <c:f>'II. ЭЗ өсөлт'!$N$1:$AG$2</c:f>
              <c:multiLvlStrCache>
                <c:ptCount val="20"/>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pt idx="19">
                    <c:v>IV</c:v>
                  </c:pt>
                </c:lvl>
                <c:lvl>
                  <c:pt idx="0">
                    <c:v>2016</c:v>
                  </c:pt>
                  <c:pt idx="4">
                    <c:v>2017</c:v>
                  </c:pt>
                  <c:pt idx="8">
                    <c:v>2018</c:v>
                  </c:pt>
                  <c:pt idx="12">
                    <c:v>2019</c:v>
                  </c:pt>
                  <c:pt idx="16">
                    <c:v>2020</c:v>
                  </c:pt>
                </c:lvl>
              </c:multiLvlStrCache>
            </c:multiLvlStrRef>
          </c:cat>
          <c:val>
            <c:numRef>
              <c:extLst>
                <c:ext xmlns:c15="http://schemas.microsoft.com/office/drawing/2012/chart" uri="{02D57815-91ED-43cb-92C2-25804820EDAC}">
                  <c15:fullRef>
                    <c15:sqref>'II. ЭЗ өсөлт'!$B$50:$AG$50</c15:sqref>
                  </c15:fullRef>
                </c:ext>
              </c:extLst>
              <c:f>'II. ЭЗ өсөлт'!$N$50:$AG$50</c:f>
              <c:numCache>
                <c:formatCode>0.0</c:formatCode>
                <c:ptCount val="20"/>
                <c:pt idx="0">
                  <c:v>-0.71428954509956777</c:v>
                </c:pt>
                <c:pt idx="1">
                  <c:v>-0.57069947568225199</c:v>
                </c:pt>
                <c:pt idx="2">
                  <c:v>9.8926023027398308E-2</c:v>
                </c:pt>
                <c:pt idx="3">
                  <c:v>0.76108313715756959</c:v>
                </c:pt>
                <c:pt idx="4">
                  <c:v>1.0993531230277438</c:v>
                </c:pt>
                <c:pt idx="5">
                  <c:v>0.9778187067861448</c:v>
                </c:pt>
                <c:pt idx="6">
                  <c:v>1.1201411390771217</c:v>
                </c:pt>
                <c:pt idx="7">
                  <c:v>1.2979494909619353</c:v>
                </c:pt>
                <c:pt idx="8">
                  <c:v>0.44894385722046526</c:v>
                </c:pt>
                <c:pt idx="9">
                  <c:v>0.94448687444919166</c:v>
                </c:pt>
                <c:pt idx="10">
                  <c:v>0.25869760947348486</c:v>
                </c:pt>
                <c:pt idx="11">
                  <c:v>2.1490179308085033</c:v>
                </c:pt>
                <c:pt idx="12">
                  <c:v>0.4</c:v>
                </c:pt>
                <c:pt idx="13">
                  <c:v>0.3</c:v>
                </c:pt>
                <c:pt idx="14">
                  <c:v>0.9</c:v>
                </c:pt>
                <c:pt idx="15">
                  <c:v>1.2</c:v>
                </c:pt>
                <c:pt idx="16">
                  <c:v>0.2</c:v>
                </c:pt>
                <c:pt idx="17">
                  <c:v>-0.7</c:v>
                </c:pt>
                <c:pt idx="18">
                  <c:v>-0.61147169397552636</c:v>
                </c:pt>
                <c:pt idx="19">
                  <c:v>1.4151342488996914</c:v>
                </c:pt>
              </c:numCache>
            </c:numRef>
          </c:val>
          <c:extLst>
            <c:ext xmlns:c16="http://schemas.microsoft.com/office/drawing/2014/chart" uri="{C3380CC4-5D6E-409C-BE32-E72D297353CC}">
              <c16:uniqueId val="{00000002-4681-4012-9C54-4B8A6384D887}"/>
            </c:ext>
          </c:extLst>
        </c:ser>
        <c:ser>
          <c:idx val="3"/>
          <c:order val="4"/>
          <c:tx>
            <c:strRef>
              <c:f>'II. ЭЗ өсөлт'!$A$51</c:f>
              <c:strCache>
                <c:ptCount val="1"/>
                <c:pt idx="0">
                  <c:v>Эрчим хүч</c:v>
                </c:pt>
              </c:strCache>
            </c:strRef>
          </c:tx>
          <c:spPr>
            <a:solidFill>
              <a:srgbClr val="286A6C"/>
            </a:solidFill>
            <a:ln>
              <a:noFill/>
            </a:ln>
            <a:effectLst/>
          </c:spPr>
          <c:invertIfNegative val="0"/>
          <c:cat>
            <c:multiLvlStrRef>
              <c:extLst>
                <c:ext xmlns:c15="http://schemas.microsoft.com/office/drawing/2012/chart" uri="{02D57815-91ED-43cb-92C2-25804820EDAC}">
                  <c15:fullRef>
                    <c15:sqref>'II. ЭЗ өсөлт'!$B$1:$AG$2</c15:sqref>
                  </c15:fullRef>
                </c:ext>
              </c:extLst>
              <c:f>'II. ЭЗ өсөлт'!$N$1:$AG$2</c:f>
              <c:multiLvlStrCache>
                <c:ptCount val="20"/>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pt idx="19">
                    <c:v>IV</c:v>
                  </c:pt>
                </c:lvl>
                <c:lvl>
                  <c:pt idx="0">
                    <c:v>2016</c:v>
                  </c:pt>
                  <c:pt idx="4">
                    <c:v>2017</c:v>
                  </c:pt>
                  <c:pt idx="8">
                    <c:v>2018</c:v>
                  </c:pt>
                  <c:pt idx="12">
                    <c:v>2019</c:v>
                  </c:pt>
                  <c:pt idx="16">
                    <c:v>2020</c:v>
                  </c:pt>
                </c:lvl>
              </c:multiLvlStrCache>
            </c:multiLvlStrRef>
          </c:cat>
          <c:val>
            <c:numRef>
              <c:extLst>
                <c:ext xmlns:c15="http://schemas.microsoft.com/office/drawing/2012/chart" uri="{02D57815-91ED-43cb-92C2-25804820EDAC}">
                  <c15:fullRef>
                    <c15:sqref>'II. ЭЗ өсөлт'!$B$51:$AG$51</c15:sqref>
                  </c15:fullRef>
                </c:ext>
              </c:extLst>
              <c:f>'II. ЭЗ өсөлт'!$N$51:$AG$51</c:f>
              <c:numCache>
                <c:formatCode>0.0</c:formatCode>
                <c:ptCount val="20"/>
                <c:pt idx="0">
                  <c:v>6.9338732273728304E-2</c:v>
                </c:pt>
                <c:pt idx="1">
                  <c:v>4.2129063030658429E-2</c:v>
                </c:pt>
                <c:pt idx="2">
                  <c:v>-1.0678205121410279E-2</c:v>
                </c:pt>
                <c:pt idx="3">
                  <c:v>2.427563899864656E-2</c:v>
                </c:pt>
                <c:pt idx="4">
                  <c:v>8.9639829733739254E-2</c:v>
                </c:pt>
                <c:pt idx="5">
                  <c:v>0.10088029653076004</c:v>
                </c:pt>
                <c:pt idx="6">
                  <c:v>7.9910547745250388E-2</c:v>
                </c:pt>
                <c:pt idx="7">
                  <c:v>8.7533364465477367E-2</c:v>
                </c:pt>
                <c:pt idx="8">
                  <c:v>0.30173965744672931</c:v>
                </c:pt>
                <c:pt idx="9">
                  <c:v>9.9473994215037262E-2</c:v>
                </c:pt>
                <c:pt idx="10">
                  <c:v>0.13541029405755614</c:v>
                </c:pt>
                <c:pt idx="11">
                  <c:v>0.11257021894320542</c:v>
                </c:pt>
                <c:pt idx="12">
                  <c:v>0.1</c:v>
                </c:pt>
                <c:pt idx="13">
                  <c:v>0.1</c:v>
                </c:pt>
                <c:pt idx="14">
                  <c:v>0.1</c:v>
                </c:pt>
                <c:pt idx="15">
                  <c:v>0.1</c:v>
                </c:pt>
                <c:pt idx="16">
                  <c:v>0.2</c:v>
                </c:pt>
                <c:pt idx="17">
                  <c:v>0</c:v>
                </c:pt>
                <c:pt idx="18">
                  <c:v>-2.8966649131411944E-2</c:v>
                </c:pt>
                <c:pt idx="19">
                  <c:v>5.9018425968328736E-2</c:v>
                </c:pt>
              </c:numCache>
            </c:numRef>
          </c:val>
          <c:extLst>
            <c:ext xmlns:c16="http://schemas.microsoft.com/office/drawing/2014/chart" uri="{C3380CC4-5D6E-409C-BE32-E72D297353CC}">
              <c16:uniqueId val="{00000003-4681-4012-9C54-4B8A6384D887}"/>
            </c:ext>
          </c:extLst>
        </c:ser>
        <c:ser>
          <c:idx val="4"/>
          <c:order val="5"/>
          <c:tx>
            <c:strRef>
              <c:f>'II. ЭЗ өсөлт'!$A$52</c:f>
              <c:strCache>
                <c:ptCount val="1"/>
                <c:pt idx="0">
                  <c:v>Барилга</c:v>
                </c:pt>
              </c:strCache>
            </c:strRef>
          </c:tx>
          <c:spPr>
            <a:solidFill>
              <a:srgbClr val="7D8CAE"/>
            </a:solidFill>
            <a:ln>
              <a:noFill/>
            </a:ln>
            <a:effectLst/>
          </c:spPr>
          <c:invertIfNegative val="0"/>
          <c:cat>
            <c:multiLvlStrRef>
              <c:extLst>
                <c:ext xmlns:c15="http://schemas.microsoft.com/office/drawing/2012/chart" uri="{02D57815-91ED-43cb-92C2-25804820EDAC}">
                  <c15:fullRef>
                    <c15:sqref>'II. ЭЗ өсөлт'!$B$1:$AG$2</c15:sqref>
                  </c15:fullRef>
                </c:ext>
              </c:extLst>
              <c:f>'II. ЭЗ өсөлт'!$N$1:$AG$2</c:f>
              <c:multiLvlStrCache>
                <c:ptCount val="20"/>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pt idx="19">
                    <c:v>IV</c:v>
                  </c:pt>
                </c:lvl>
                <c:lvl>
                  <c:pt idx="0">
                    <c:v>2016</c:v>
                  </c:pt>
                  <c:pt idx="4">
                    <c:v>2017</c:v>
                  </c:pt>
                  <c:pt idx="8">
                    <c:v>2018</c:v>
                  </c:pt>
                  <c:pt idx="12">
                    <c:v>2019</c:v>
                  </c:pt>
                  <c:pt idx="16">
                    <c:v>2020</c:v>
                  </c:pt>
                </c:lvl>
              </c:multiLvlStrCache>
            </c:multiLvlStrRef>
          </c:cat>
          <c:val>
            <c:numRef>
              <c:extLst>
                <c:ext xmlns:c15="http://schemas.microsoft.com/office/drawing/2012/chart" uri="{02D57815-91ED-43cb-92C2-25804820EDAC}">
                  <c15:fullRef>
                    <c15:sqref>'II. ЭЗ өсөлт'!$B$52:$AG$52</c15:sqref>
                  </c15:fullRef>
                </c:ext>
              </c:extLst>
              <c:f>'II. ЭЗ өсөлт'!$N$52:$AG$52</c:f>
              <c:numCache>
                <c:formatCode>0.0</c:formatCode>
                <c:ptCount val="20"/>
                <c:pt idx="0">
                  <c:v>0.38106332265694703</c:v>
                </c:pt>
                <c:pt idx="1">
                  <c:v>0.2075143888309941</c:v>
                </c:pt>
                <c:pt idx="2">
                  <c:v>-1.3790091265221496</c:v>
                </c:pt>
                <c:pt idx="3">
                  <c:v>0.30732865962175493</c:v>
                </c:pt>
                <c:pt idx="4">
                  <c:v>-0.34724485918831099</c:v>
                </c:pt>
                <c:pt idx="5">
                  <c:v>-8.3665510365622336E-2</c:v>
                </c:pt>
                <c:pt idx="6">
                  <c:v>8.3731891302060019E-2</c:v>
                </c:pt>
                <c:pt idx="7">
                  <c:v>1.5892459476058403</c:v>
                </c:pt>
                <c:pt idx="8">
                  <c:v>0.27150517038517263</c:v>
                </c:pt>
                <c:pt idx="9">
                  <c:v>-3.4817562719113668E-2</c:v>
                </c:pt>
                <c:pt idx="10">
                  <c:v>5.8704013143658935E-3</c:v>
                </c:pt>
                <c:pt idx="11">
                  <c:v>0.45860307487759316</c:v>
                </c:pt>
                <c:pt idx="12">
                  <c:v>0.1</c:v>
                </c:pt>
                <c:pt idx="13">
                  <c:v>0.2</c:v>
                </c:pt>
                <c:pt idx="14">
                  <c:v>0.2</c:v>
                </c:pt>
                <c:pt idx="15">
                  <c:v>0.6</c:v>
                </c:pt>
                <c:pt idx="16">
                  <c:v>0.1</c:v>
                </c:pt>
                <c:pt idx="17">
                  <c:v>-0.4</c:v>
                </c:pt>
                <c:pt idx="18">
                  <c:v>-0.17990123687444357</c:v>
                </c:pt>
                <c:pt idx="19">
                  <c:v>-0.55231927466798769</c:v>
                </c:pt>
              </c:numCache>
            </c:numRef>
          </c:val>
          <c:extLst>
            <c:ext xmlns:c16="http://schemas.microsoft.com/office/drawing/2014/chart" uri="{C3380CC4-5D6E-409C-BE32-E72D297353CC}">
              <c16:uniqueId val="{00000004-4681-4012-9C54-4B8A6384D887}"/>
            </c:ext>
          </c:extLst>
        </c:ser>
        <c:ser>
          <c:idx val="5"/>
          <c:order val="6"/>
          <c:tx>
            <c:strRef>
              <c:f>'II. ЭЗ өсөлт'!$A$53</c:f>
              <c:strCache>
                <c:ptCount val="1"/>
                <c:pt idx="0">
                  <c:v>Худалдаа</c:v>
                </c:pt>
              </c:strCache>
            </c:strRef>
          </c:tx>
          <c:spPr>
            <a:solidFill>
              <a:srgbClr val="BEAE8E"/>
            </a:solidFill>
            <a:ln>
              <a:noFill/>
            </a:ln>
            <a:effectLst/>
          </c:spPr>
          <c:invertIfNegative val="0"/>
          <c:cat>
            <c:multiLvlStrRef>
              <c:extLst>
                <c:ext xmlns:c15="http://schemas.microsoft.com/office/drawing/2012/chart" uri="{02D57815-91ED-43cb-92C2-25804820EDAC}">
                  <c15:fullRef>
                    <c15:sqref>'II. ЭЗ өсөлт'!$B$1:$AG$2</c15:sqref>
                  </c15:fullRef>
                </c:ext>
              </c:extLst>
              <c:f>'II. ЭЗ өсөлт'!$N$1:$AG$2</c:f>
              <c:multiLvlStrCache>
                <c:ptCount val="20"/>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pt idx="19">
                    <c:v>IV</c:v>
                  </c:pt>
                </c:lvl>
                <c:lvl>
                  <c:pt idx="0">
                    <c:v>2016</c:v>
                  </c:pt>
                  <c:pt idx="4">
                    <c:v>2017</c:v>
                  </c:pt>
                  <c:pt idx="8">
                    <c:v>2018</c:v>
                  </c:pt>
                  <c:pt idx="12">
                    <c:v>2019</c:v>
                  </c:pt>
                  <c:pt idx="16">
                    <c:v>2020</c:v>
                  </c:pt>
                </c:lvl>
              </c:multiLvlStrCache>
            </c:multiLvlStrRef>
          </c:cat>
          <c:val>
            <c:numRef>
              <c:extLst>
                <c:ext xmlns:c15="http://schemas.microsoft.com/office/drawing/2012/chart" uri="{02D57815-91ED-43cb-92C2-25804820EDAC}">
                  <c15:fullRef>
                    <c15:sqref>'II. ЭЗ өсөлт'!$B$53:$AG$53</c15:sqref>
                  </c15:fullRef>
                </c:ext>
              </c:extLst>
              <c:f>'II. ЭЗ өсөлт'!$N$53:$AG$53</c:f>
              <c:numCache>
                <c:formatCode>0.0</c:formatCode>
                <c:ptCount val="20"/>
                <c:pt idx="0">
                  <c:v>-0.40081930542297128</c:v>
                </c:pt>
                <c:pt idx="1">
                  <c:v>0.40440066722098816</c:v>
                </c:pt>
                <c:pt idx="2">
                  <c:v>-2.376887954186274</c:v>
                </c:pt>
                <c:pt idx="3">
                  <c:v>1.1197184993181297</c:v>
                </c:pt>
                <c:pt idx="4">
                  <c:v>1.59187632695694</c:v>
                </c:pt>
                <c:pt idx="5">
                  <c:v>0.75656923191960246</c:v>
                </c:pt>
                <c:pt idx="6">
                  <c:v>0.501922894370739</c:v>
                </c:pt>
                <c:pt idx="7">
                  <c:v>0.71991721898712635</c:v>
                </c:pt>
                <c:pt idx="8">
                  <c:v>0.69451318975408904</c:v>
                </c:pt>
                <c:pt idx="9">
                  <c:v>0.90408909034311835</c:v>
                </c:pt>
                <c:pt idx="10">
                  <c:v>0.16204929532853551</c:v>
                </c:pt>
                <c:pt idx="11">
                  <c:v>-0.48827019271140371</c:v>
                </c:pt>
                <c:pt idx="12">
                  <c:v>1.7</c:v>
                </c:pt>
                <c:pt idx="13">
                  <c:v>1.3</c:v>
                </c:pt>
                <c:pt idx="14">
                  <c:v>0.9</c:v>
                </c:pt>
                <c:pt idx="15">
                  <c:v>0.2</c:v>
                </c:pt>
                <c:pt idx="16">
                  <c:v>-1.2</c:v>
                </c:pt>
                <c:pt idx="17">
                  <c:v>-1.8</c:v>
                </c:pt>
                <c:pt idx="18">
                  <c:v>-1.463062687571262</c:v>
                </c:pt>
                <c:pt idx="19">
                  <c:v>-0.9347993052587017</c:v>
                </c:pt>
              </c:numCache>
            </c:numRef>
          </c:val>
          <c:extLst>
            <c:ext xmlns:c16="http://schemas.microsoft.com/office/drawing/2014/chart" uri="{C3380CC4-5D6E-409C-BE32-E72D297353CC}">
              <c16:uniqueId val="{00000005-4681-4012-9C54-4B8A6384D887}"/>
            </c:ext>
          </c:extLst>
        </c:ser>
        <c:ser>
          <c:idx val="6"/>
          <c:order val="7"/>
          <c:tx>
            <c:strRef>
              <c:f>'II. ЭЗ өсөлт'!$A$54</c:f>
              <c:strCache>
                <c:ptCount val="1"/>
                <c:pt idx="0">
                  <c:v>Тээвэр</c:v>
                </c:pt>
              </c:strCache>
            </c:strRef>
          </c:tx>
          <c:spPr>
            <a:pattFill prst="pct80">
              <a:fgClr>
                <a:schemeClr val="accent1">
                  <a:lumMod val="75000"/>
                </a:schemeClr>
              </a:fgClr>
              <a:bgClr>
                <a:schemeClr val="bg1"/>
              </a:bgClr>
            </a:pattFill>
            <a:ln>
              <a:noFill/>
            </a:ln>
            <a:effectLst/>
          </c:spPr>
          <c:invertIfNegative val="0"/>
          <c:cat>
            <c:multiLvlStrRef>
              <c:extLst>
                <c:ext xmlns:c15="http://schemas.microsoft.com/office/drawing/2012/chart" uri="{02D57815-91ED-43cb-92C2-25804820EDAC}">
                  <c15:fullRef>
                    <c15:sqref>'II. ЭЗ өсөлт'!$B$1:$AG$2</c15:sqref>
                  </c15:fullRef>
                </c:ext>
              </c:extLst>
              <c:f>'II. ЭЗ өсөлт'!$N$1:$AG$2</c:f>
              <c:multiLvlStrCache>
                <c:ptCount val="20"/>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pt idx="19">
                    <c:v>IV</c:v>
                  </c:pt>
                </c:lvl>
                <c:lvl>
                  <c:pt idx="0">
                    <c:v>2016</c:v>
                  </c:pt>
                  <c:pt idx="4">
                    <c:v>2017</c:v>
                  </c:pt>
                  <c:pt idx="8">
                    <c:v>2018</c:v>
                  </c:pt>
                  <c:pt idx="12">
                    <c:v>2019</c:v>
                  </c:pt>
                  <c:pt idx="16">
                    <c:v>2020</c:v>
                  </c:pt>
                </c:lvl>
              </c:multiLvlStrCache>
            </c:multiLvlStrRef>
          </c:cat>
          <c:val>
            <c:numRef>
              <c:extLst>
                <c:ext xmlns:c15="http://schemas.microsoft.com/office/drawing/2012/chart" uri="{02D57815-91ED-43cb-92C2-25804820EDAC}">
                  <c15:fullRef>
                    <c15:sqref>'II. ЭЗ өсөлт'!$B$54:$AG$54</c15:sqref>
                  </c15:fullRef>
                </c:ext>
              </c:extLst>
              <c:f>'II. ЭЗ өсөлт'!$N$54:$AG$54</c:f>
              <c:numCache>
                <c:formatCode>0.0</c:formatCode>
                <c:ptCount val="20"/>
                <c:pt idx="0">
                  <c:v>-0.30650867442228041</c:v>
                </c:pt>
                <c:pt idx="1">
                  <c:v>0.12356154583511618</c:v>
                </c:pt>
                <c:pt idx="2">
                  <c:v>0.41710970036553874</c:v>
                </c:pt>
                <c:pt idx="3">
                  <c:v>2.3239622623565488</c:v>
                </c:pt>
                <c:pt idx="4">
                  <c:v>0.89469090446598465</c:v>
                </c:pt>
                <c:pt idx="5">
                  <c:v>0.78542785907610813</c:v>
                </c:pt>
                <c:pt idx="6">
                  <c:v>0.51345350725622552</c:v>
                </c:pt>
                <c:pt idx="7">
                  <c:v>1.6656635548277645</c:v>
                </c:pt>
                <c:pt idx="8">
                  <c:v>-6.0455888432974737E-3</c:v>
                </c:pt>
                <c:pt idx="9">
                  <c:v>0.26308280018616698</c:v>
                </c:pt>
                <c:pt idx="10">
                  <c:v>1.329163733780544</c:v>
                </c:pt>
                <c:pt idx="11">
                  <c:v>0.5232611159441567</c:v>
                </c:pt>
                <c:pt idx="12">
                  <c:v>0.3</c:v>
                </c:pt>
                <c:pt idx="13">
                  <c:v>0</c:v>
                </c:pt>
                <c:pt idx="14">
                  <c:v>1.1000000000000001</c:v>
                </c:pt>
                <c:pt idx="15">
                  <c:v>-0.6</c:v>
                </c:pt>
                <c:pt idx="16">
                  <c:v>-2.1</c:v>
                </c:pt>
                <c:pt idx="17">
                  <c:v>-1.6</c:v>
                </c:pt>
                <c:pt idx="18">
                  <c:v>-1.0743395087712599</c:v>
                </c:pt>
                <c:pt idx="19">
                  <c:v>-1.302034236627732</c:v>
                </c:pt>
              </c:numCache>
            </c:numRef>
          </c:val>
          <c:extLst>
            <c:ext xmlns:c16="http://schemas.microsoft.com/office/drawing/2014/chart" uri="{C3380CC4-5D6E-409C-BE32-E72D297353CC}">
              <c16:uniqueId val="{00000006-4681-4012-9C54-4B8A6384D887}"/>
            </c:ext>
          </c:extLst>
        </c:ser>
        <c:ser>
          <c:idx val="7"/>
          <c:order val="8"/>
          <c:tx>
            <c:strRef>
              <c:f>'II. ЭЗ өсөлт'!$A$55</c:f>
              <c:strCache>
                <c:ptCount val="1"/>
                <c:pt idx="0">
                  <c:v>Мэдээлэл, холбоо</c:v>
                </c:pt>
              </c:strCache>
            </c:strRef>
          </c:tx>
          <c:spPr>
            <a:solidFill>
              <a:schemeClr val="tx1"/>
            </a:solidFill>
            <a:ln>
              <a:noFill/>
            </a:ln>
            <a:effectLst/>
          </c:spPr>
          <c:invertIfNegative val="0"/>
          <c:cat>
            <c:multiLvlStrRef>
              <c:extLst>
                <c:ext xmlns:c15="http://schemas.microsoft.com/office/drawing/2012/chart" uri="{02D57815-91ED-43cb-92C2-25804820EDAC}">
                  <c15:fullRef>
                    <c15:sqref>'II. ЭЗ өсөлт'!$B$1:$AG$2</c15:sqref>
                  </c15:fullRef>
                </c:ext>
              </c:extLst>
              <c:f>'II. ЭЗ өсөлт'!$N$1:$AG$2</c:f>
              <c:multiLvlStrCache>
                <c:ptCount val="20"/>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pt idx="19">
                    <c:v>IV</c:v>
                  </c:pt>
                </c:lvl>
                <c:lvl>
                  <c:pt idx="0">
                    <c:v>2016</c:v>
                  </c:pt>
                  <c:pt idx="4">
                    <c:v>2017</c:v>
                  </c:pt>
                  <c:pt idx="8">
                    <c:v>2018</c:v>
                  </c:pt>
                  <c:pt idx="12">
                    <c:v>2019</c:v>
                  </c:pt>
                  <c:pt idx="16">
                    <c:v>2020</c:v>
                  </c:pt>
                </c:lvl>
              </c:multiLvlStrCache>
            </c:multiLvlStrRef>
          </c:cat>
          <c:val>
            <c:numRef>
              <c:extLst>
                <c:ext xmlns:c15="http://schemas.microsoft.com/office/drawing/2012/chart" uri="{02D57815-91ED-43cb-92C2-25804820EDAC}">
                  <c15:fullRef>
                    <c15:sqref>'II. ЭЗ өсөлт'!$B$55:$AG$55</c15:sqref>
                  </c15:fullRef>
                </c:ext>
              </c:extLst>
              <c:f>'II. ЭЗ өсөлт'!$N$55:$AG$55</c:f>
              <c:numCache>
                <c:formatCode>0.0</c:formatCode>
                <c:ptCount val="20"/>
                <c:pt idx="0">
                  <c:v>-0.1461578171419752</c:v>
                </c:pt>
                <c:pt idx="1">
                  <c:v>-5.4444513205445036E-2</c:v>
                </c:pt>
                <c:pt idx="2">
                  <c:v>-0.28555197699644047</c:v>
                </c:pt>
                <c:pt idx="3">
                  <c:v>-0.12023882113218572</c:v>
                </c:pt>
                <c:pt idx="4">
                  <c:v>8.8320945419898655E-2</c:v>
                </c:pt>
                <c:pt idx="5">
                  <c:v>0.33204152918108931</c:v>
                </c:pt>
                <c:pt idx="6">
                  <c:v>0.32026758821525225</c:v>
                </c:pt>
                <c:pt idx="7">
                  <c:v>0.33471496550590546</c:v>
                </c:pt>
                <c:pt idx="8">
                  <c:v>0.19611196666080191</c:v>
                </c:pt>
                <c:pt idx="9">
                  <c:v>0.2305181908114308</c:v>
                </c:pt>
                <c:pt idx="10">
                  <c:v>0.40100040348454763</c:v>
                </c:pt>
                <c:pt idx="11">
                  <c:v>-7.2052560350749209E-2</c:v>
                </c:pt>
                <c:pt idx="12">
                  <c:v>0.3</c:v>
                </c:pt>
                <c:pt idx="13">
                  <c:v>0.3</c:v>
                </c:pt>
                <c:pt idx="14">
                  <c:v>0.1</c:v>
                </c:pt>
                <c:pt idx="15">
                  <c:v>0.1</c:v>
                </c:pt>
                <c:pt idx="16">
                  <c:v>0</c:v>
                </c:pt>
                <c:pt idx="17">
                  <c:v>0</c:v>
                </c:pt>
                <c:pt idx="18">
                  <c:v>1.3284397521778849E-2</c:v>
                </c:pt>
                <c:pt idx="19">
                  <c:v>4.0956777970712387E-3</c:v>
                </c:pt>
              </c:numCache>
            </c:numRef>
          </c:val>
          <c:extLst>
            <c:ext xmlns:c16="http://schemas.microsoft.com/office/drawing/2014/chart" uri="{C3380CC4-5D6E-409C-BE32-E72D297353CC}">
              <c16:uniqueId val="{00000007-4681-4012-9C54-4B8A6384D887}"/>
            </c:ext>
          </c:extLst>
        </c:ser>
        <c:ser>
          <c:idx val="8"/>
          <c:order val="9"/>
          <c:tx>
            <c:strRef>
              <c:f>'II. ЭЗ өсөлт'!$A$56</c:f>
              <c:strCache>
                <c:ptCount val="1"/>
                <c:pt idx="0">
                  <c:v>Бусад үйлчилгээ</c:v>
                </c:pt>
              </c:strCache>
            </c:strRef>
          </c:tx>
          <c:spPr>
            <a:pattFill prst="pct90">
              <a:fgClr>
                <a:srgbClr val="7EA6A7"/>
              </a:fgClr>
              <a:bgClr>
                <a:schemeClr val="bg1"/>
              </a:bgClr>
            </a:pattFill>
            <a:ln>
              <a:noFill/>
            </a:ln>
            <a:effectLst/>
          </c:spPr>
          <c:invertIfNegative val="0"/>
          <c:cat>
            <c:multiLvlStrRef>
              <c:extLst>
                <c:ext xmlns:c15="http://schemas.microsoft.com/office/drawing/2012/chart" uri="{02D57815-91ED-43cb-92C2-25804820EDAC}">
                  <c15:fullRef>
                    <c15:sqref>'II. ЭЗ өсөлт'!$B$1:$AG$2</c15:sqref>
                  </c15:fullRef>
                </c:ext>
              </c:extLst>
              <c:f>'II. ЭЗ өсөлт'!$N$1:$AG$2</c:f>
              <c:multiLvlStrCache>
                <c:ptCount val="20"/>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pt idx="19">
                    <c:v>IV</c:v>
                  </c:pt>
                </c:lvl>
                <c:lvl>
                  <c:pt idx="0">
                    <c:v>2016</c:v>
                  </c:pt>
                  <c:pt idx="4">
                    <c:v>2017</c:v>
                  </c:pt>
                  <c:pt idx="8">
                    <c:v>2018</c:v>
                  </c:pt>
                  <c:pt idx="12">
                    <c:v>2019</c:v>
                  </c:pt>
                  <c:pt idx="16">
                    <c:v>2020</c:v>
                  </c:pt>
                </c:lvl>
              </c:multiLvlStrCache>
            </c:multiLvlStrRef>
          </c:cat>
          <c:val>
            <c:numRef>
              <c:extLst>
                <c:ext xmlns:c15="http://schemas.microsoft.com/office/drawing/2012/chart" uri="{02D57815-91ED-43cb-92C2-25804820EDAC}">
                  <c15:fullRef>
                    <c15:sqref>'II. ЭЗ өсөлт'!$B$56:$AG$56</c15:sqref>
                  </c15:fullRef>
                </c:ext>
              </c:extLst>
              <c:f>'II. ЭЗ өсөлт'!$N$56:$AG$56</c:f>
              <c:numCache>
                <c:formatCode>0.0</c:formatCode>
                <c:ptCount val="20"/>
                <c:pt idx="0">
                  <c:v>0.1668146671136197</c:v>
                </c:pt>
                <c:pt idx="1">
                  <c:v>7.3627649084924418E-2</c:v>
                </c:pt>
                <c:pt idx="2">
                  <c:v>-0.14363583559124266</c:v>
                </c:pt>
                <c:pt idx="3">
                  <c:v>0.80989019296040121</c:v>
                </c:pt>
                <c:pt idx="4">
                  <c:v>0.2321338631454038</c:v>
                </c:pt>
                <c:pt idx="5">
                  <c:v>0.98843036758034097</c:v>
                </c:pt>
                <c:pt idx="6">
                  <c:v>0.73312488027090883</c:v>
                </c:pt>
                <c:pt idx="7">
                  <c:v>2.1407525668544447</c:v>
                </c:pt>
                <c:pt idx="8">
                  <c:v>1.2858653413130756</c:v>
                </c:pt>
                <c:pt idx="9">
                  <c:v>0.87728227503273259</c:v>
                </c:pt>
                <c:pt idx="10">
                  <c:v>1.2106491746186876</c:v>
                </c:pt>
                <c:pt idx="11">
                  <c:v>0.66745941877049331</c:v>
                </c:pt>
                <c:pt idx="12">
                  <c:v>1.7</c:v>
                </c:pt>
                <c:pt idx="13">
                  <c:v>1.3</c:v>
                </c:pt>
                <c:pt idx="14">
                  <c:v>1</c:v>
                </c:pt>
                <c:pt idx="15">
                  <c:v>0.9</c:v>
                </c:pt>
                <c:pt idx="16">
                  <c:v>0.2</c:v>
                </c:pt>
                <c:pt idx="17">
                  <c:v>-0.2</c:v>
                </c:pt>
                <c:pt idx="18">
                  <c:v>0.41823252787047821</c:v>
                </c:pt>
                <c:pt idx="19">
                  <c:v>-0.91963327194091105</c:v>
                </c:pt>
              </c:numCache>
            </c:numRef>
          </c:val>
          <c:extLst>
            <c:ext xmlns:c16="http://schemas.microsoft.com/office/drawing/2014/chart" uri="{C3380CC4-5D6E-409C-BE32-E72D297353CC}">
              <c16:uniqueId val="{00000008-4681-4012-9C54-4B8A6384D887}"/>
            </c:ext>
          </c:extLst>
        </c:ser>
        <c:ser>
          <c:idx val="9"/>
          <c:order val="10"/>
          <c:tx>
            <c:strRef>
              <c:f>'II. ЭЗ өсөлт'!$A$57</c:f>
              <c:strCache>
                <c:ptCount val="1"/>
                <c:pt idx="0">
                  <c:v>Бүт. татвар</c:v>
                </c:pt>
              </c:strCache>
            </c:strRef>
          </c:tx>
          <c:spPr>
            <a:solidFill>
              <a:srgbClr val="A9C3C4"/>
            </a:solidFill>
            <a:ln>
              <a:noFill/>
            </a:ln>
            <a:effectLst/>
          </c:spPr>
          <c:invertIfNegative val="0"/>
          <c:cat>
            <c:multiLvlStrRef>
              <c:extLst>
                <c:ext xmlns:c15="http://schemas.microsoft.com/office/drawing/2012/chart" uri="{02D57815-91ED-43cb-92C2-25804820EDAC}">
                  <c15:fullRef>
                    <c15:sqref>'II. ЭЗ өсөлт'!$B$1:$AG$2</c15:sqref>
                  </c15:fullRef>
                </c:ext>
              </c:extLst>
              <c:f>'II. ЭЗ өсөлт'!$N$1:$AG$2</c:f>
              <c:multiLvlStrCache>
                <c:ptCount val="20"/>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pt idx="19">
                    <c:v>IV</c:v>
                  </c:pt>
                </c:lvl>
                <c:lvl>
                  <c:pt idx="0">
                    <c:v>2016</c:v>
                  </c:pt>
                  <c:pt idx="4">
                    <c:v>2017</c:v>
                  </c:pt>
                  <c:pt idx="8">
                    <c:v>2018</c:v>
                  </c:pt>
                  <c:pt idx="12">
                    <c:v>2019</c:v>
                  </c:pt>
                  <c:pt idx="16">
                    <c:v>2020</c:v>
                  </c:pt>
                </c:lvl>
              </c:multiLvlStrCache>
            </c:multiLvlStrRef>
          </c:cat>
          <c:val>
            <c:numRef>
              <c:extLst>
                <c:ext xmlns:c15="http://schemas.microsoft.com/office/drawing/2012/chart" uri="{02D57815-91ED-43cb-92C2-25804820EDAC}">
                  <c15:fullRef>
                    <c15:sqref>'II. ЭЗ өсөлт'!$B$57:$AG$57</c15:sqref>
                  </c15:fullRef>
                </c:ext>
              </c:extLst>
              <c:f>'II. ЭЗ өсөлт'!$N$57:$AG$57</c:f>
              <c:numCache>
                <c:formatCode>0.0</c:formatCode>
                <c:ptCount val="20"/>
                <c:pt idx="0">
                  <c:v>-0.21047342604740912</c:v>
                </c:pt>
                <c:pt idx="1">
                  <c:v>-1.4073572982117386</c:v>
                </c:pt>
                <c:pt idx="2">
                  <c:v>0.52018401040869011</c:v>
                </c:pt>
                <c:pt idx="3">
                  <c:v>1.1548437677772834</c:v>
                </c:pt>
                <c:pt idx="4">
                  <c:v>1.8665109815181369</c:v>
                </c:pt>
                <c:pt idx="5">
                  <c:v>2.4861403297052198</c:v>
                </c:pt>
                <c:pt idx="6">
                  <c:v>1.3387614642684629</c:v>
                </c:pt>
                <c:pt idx="7">
                  <c:v>0.89589521649334269</c:v>
                </c:pt>
                <c:pt idx="8">
                  <c:v>1.8976671551336703</c:v>
                </c:pt>
                <c:pt idx="9">
                  <c:v>3.0024010489573199</c:v>
                </c:pt>
                <c:pt idx="10">
                  <c:v>2.5090966223395079</c:v>
                </c:pt>
                <c:pt idx="11">
                  <c:v>0.54041076834170032</c:v>
                </c:pt>
                <c:pt idx="12">
                  <c:v>0.7</c:v>
                </c:pt>
                <c:pt idx="13">
                  <c:v>0.6</c:v>
                </c:pt>
                <c:pt idx="14">
                  <c:v>1.2</c:v>
                </c:pt>
                <c:pt idx="15">
                  <c:v>0</c:v>
                </c:pt>
                <c:pt idx="16">
                  <c:v>-1</c:v>
                </c:pt>
                <c:pt idx="17">
                  <c:v>-2</c:v>
                </c:pt>
                <c:pt idx="18">
                  <c:v>-0.21496267081265136</c:v>
                </c:pt>
                <c:pt idx="19">
                  <c:v>-1.1043468597495425</c:v>
                </c:pt>
              </c:numCache>
            </c:numRef>
          </c:val>
          <c:extLst>
            <c:ext xmlns:c16="http://schemas.microsoft.com/office/drawing/2014/chart" uri="{C3380CC4-5D6E-409C-BE32-E72D297353CC}">
              <c16:uniqueId val="{00000009-4681-4012-9C54-4B8A6384D887}"/>
            </c:ext>
          </c:extLst>
        </c:ser>
        <c:dLbls>
          <c:showLegendKey val="0"/>
          <c:showVal val="0"/>
          <c:showCatName val="0"/>
          <c:showSerName val="0"/>
          <c:showPercent val="0"/>
          <c:showBubbleSize val="0"/>
        </c:dLbls>
        <c:gapWidth val="25"/>
        <c:overlap val="100"/>
        <c:axId val="513166336"/>
        <c:axId val="513180416"/>
      </c:barChart>
      <c:lineChart>
        <c:grouping val="standard"/>
        <c:varyColors val="0"/>
        <c:ser>
          <c:idx val="10"/>
          <c:order val="0"/>
          <c:tx>
            <c:strRef>
              <c:f>'II. ЭЗ өсөлт'!$A$45</c:f>
              <c:strCache>
                <c:ptCount val="1"/>
                <c:pt idx="0">
                  <c:v>Нийт нийлүүлэлт</c:v>
                </c:pt>
              </c:strCache>
            </c:strRef>
          </c:tx>
          <c:spPr>
            <a:ln w="31750" cap="rnd">
              <a:solidFill>
                <a:schemeClr val="tx1"/>
              </a:solidFill>
              <a:round/>
            </a:ln>
            <a:effectLst/>
          </c:spPr>
          <c:marker>
            <c:symbol val="circle"/>
            <c:size val="7"/>
            <c:spPr>
              <a:solidFill>
                <a:schemeClr val="bg1"/>
              </a:solidFill>
              <a:ln w="9525">
                <a:solidFill>
                  <a:schemeClr val="tx1"/>
                </a:solidFill>
              </a:ln>
              <a:effectLst/>
            </c:spPr>
          </c:marker>
          <c:cat>
            <c:multiLvlStrRef>
              <c:extLst>
                <c:ext xmlns:c15="http://schemas.microsoft.com/office/drawing/2012/chart" uri="{02D57815-91ED-43cb-92C2-25804820EDAC}">
                  <c15:fullRef>
                    <c15:sqref>'II. ЭЗ өсөлт'!$B$1:$AG$2</c15:sqref>
                  </c15:fullRef>
                </c:ext>
              </c:extLst>
              <c:f>'II. ЭЗ өсөлт'!$N$1:$AG$2</c:f>
              <c:multiLvlStrCache>
                <c:ptCount val="20"/>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pt idx="19">
                    <c:v>IV</c:v>
                  </c:pt>
                </c:lvl>
                <c:lvl>
                  <c:pt idx="0">
                    <c:v>2016</c:v>
                  </c:pt>
                  <c:pt idx="4">
                    <c:v>2017</c:v>
                  </c:pt>
                  <c:pt idx="8">
                    <c:v>2018</c:v>
                  </c:pt>
                  <c:pt idx="12">
                    <c:v>2019</c:v>
                  </c:pt>
                  <c:pt idx="16">
                    <c:v>2020</c:v>
                  </c:pt>
                </c:lvl>
              </c:multiLvlStrCache>
            </c:multiLvlStrRef>
          </c:cat>
          <c:val>
            <c:numRef>
              <c:extLst>
                <c:ext xmlns:c15="http://schemas.microsoft.com/office/drawing/2012/chart" uri="{02D57815-91ED-43cb-92C2-25804820EDAC}">
                  <c15:fullRef>
                    <c15:sqref>'II. ЭЗ өсөлт'!$B$45:$AG$45</c15:sqref>
                  </c15:fullRef>
                </c:ext>
              </c:extLst>
              <c:f>'II. ЭЗ өсөлт'!$N$45:$AG$45</c:f>
              <c:numCache>
                <c:formatCode>0.0</c:formatCode>
                <c:ptCount val="20"/>
                <c:pt idx="0">
                  <c:v>2.8565412441018116</c:v>
                </c:pt>
                <c:pt idx="1">
                  <c:v>0.42263008933788404</c:v>
                </c:pt>
                <c:pt idx="2">
                  <c:v>-5.9573896455580453</c:v>
                </c:pt>
                <c:pt idx="3">
                  <c:v>8.1906261759239207</c:v>
                </c:pt>
                <c:pt idx="4">
                  <c:v>4.173941688205332</c:v>
                </c:pt>
                <c:pt idx="5">
                  <c:v>6.1683960515949554</c:v>
                </c:pt>
                <c:pt idx="6">
                  <c:v>7.0200696868486094</c:v>
                </c:pt>
                <c:pt idx="7">
                  <c:v>3.79117816366659</c:v>
                </c:pt>
                <c:pt idx="8">
                  <c:v>6.1903754618185305</c:v>
                </c:pt>
                <c:pt idx="9">
                  <c:v>6.7433756956631719</c:v>
                </c:pt>
                <c:pt idx="10">
                  <c:v>6.5426733625385411</c:v>
                </c:pt>
                <c:pt idx="11">
                  <c:v>9.0437931966446747</c:v>
                </c:pt>
                <c:pt idx="12">
                  <c:v>8.8000000000000007</c:v>
                </c:pt>
                <c:pt idx="13">
                  <c:v>7.1</c:v>
                </c:pt>
                <c:pt idx="14">
                  <c:v>5.4</c:v>
                </c:pt>
                <c:pt idx="15">
                  <c:v>0.9</c:v>
                </c:pt>
                <c:pt idx="16">
                  <c:v>-10.7</c:v>
                </c:pt>
                <c:pt idx="17">
                  <c:v>-9.1</c:v>
                </c:pt>
                <c:pt idx="18">
                  <c:v>-3.0669257174077091</c:v>
                </c:pt>
                <c:pt idx="19">
                  <c:v>-0.3</c:v>
                </c:pt>
              </c:numCache>
            </c:numRef>
          </c:val>
          <c:smooth val="1"/>
          <c:extLst>
            <c:ext xmlns:c16="http://schemas.microsoft.com/office/drawing/2014/chart" uri="{C3380CC4-5D6E-409C-BE32-E72D297353CC}">
              <c16:uniqueId val="{0000000A-4681-4012-9C54-4B8A6384D887}"/>
            </c:ext>
          </c:extLst>
        </c:ser>
        <c:dLbls>
          <c:showLegendKey val="0"/>
          <c:showVal val="0"/>
          <c:showCatName val="0"/>
          <c:showSerName val="0"/>
          <c:showPercent val="0"/>
          <c:showBubbleSize val="0"/>
        </c:dLbls>
        <c:marker val="1"/>
        <c:smooth val="0"/>
        <c:axId val="513166336"/>
        <c:axId val="513180416"/>
      </c:lineChart>
      <c:catAx>
        <c:axId val="513166336"/>
        <c:scaling>
          <c:orientation val="minMax"/>
        </c:scaling>
        <c:delete val="0"/>
        <c:axPos val="b"/>
        <c:numFmt formatCode="General" sourceLinked="1"/>
        <c:majorTickMark val="none"/>
        <c:minorTickMark val="none"/>
        <c:tickLblPos val="low"/>
        <c:spPr>
          <a:noFill/>
          <a:ln w="9525" cap="flat" cmpd="sng" algn="ctr">
            <a:solidFill>
              <a:schemeClr val="bg1">
                <a:lumMod val="65000"/>
              </a:schemeClr>
            </a:solidFill>
            <a:round/>
          </a:ln>
          <a:effectLst/>
        </c:spPr>
        <c:txPr>
          <a:bodyPr rot="-60000000" vert="horz"/>
          <a:lstStyle/>
          <a:p>
            <a:pPr>
              <a:defRPr/>
            </a:pPr>
            <a:endParaRPr lang="en-US"/>
          </a:p>
        </c:txPr>
        <c:crossAx val="513180416"/>
        <c:crosses val="autoZero"/>
        <c:auto val="1"/>
        <c:lblAlgn val="ctr"/>
        <c:lblOffset val="100"/>
        <c:noMultiLvlLbl val="0"/>
      </c:catAx>
      <c:valAx>
        <c:axId val="513180416"/>
        <c:scaling>
          <c:orientation val="minMax"/>
        </c:scaling>
        <c:delete val="0"/>
        <c:axPos val="l"/>
        <c:majorGridlines>
          <c:spPr>
            <a:ln w="9525" cap="flat" cmpd="sng" algn="ctr">
              <a:noFill/>
              <a:round/>
            </a:ln>
            <a:effectLst/>
          </c:spPr>
        </c:majorGridlines>
        <c:numFmt formatCode="0.0" sourceLinked="1"/>
        <c:majorTickMark val="in"/>
        <c:minorTickMark val="none"/>
        <c:tickLblPos val="nextTo"/>
        <c:spPr>
          <a:noFill/>
          <a:ln>
            <a:solidFill>
              <a:schemeClr val="bg1">
                <a:lumMod val="65000"/>
              </a:schemeClr>
            </a:solidFill>
          </a:ln>
          <a:effectLst/>
        </c:spPr>
        <c:txPr>
          <a:bodyPr rot="-60000000" vert="horz"/>
          <a:lstStyle/>
          <a:p>
            <a:pPr>
              <a:defRPr/>
            </a:pPr>
            <a:endParaRPr lang="en-US"/>
          </a:p>
        </c:txPr>
        <c:crossAx val="513166336"/>
        <c:crosses val="autoZero"/>
        <c:crossBetween val="between"/>
      </c:valAx>
      <c:spPr>
        <a:noFill/>
        <a:ln>
          <a:solidFill>
            <a:schemeClr val="bg1">
              <a:lumMod val="65000"/>
            </a:schemeClr>
          </a:solidFill>
        </a:ln>
        <a:effectLst/>
      </c:spPr>
    </c:plotArea>
    <c:legend>
      <c:legendPos val="b"/>
      <c:layout>
        <c:manualLayout>
          <c:xMode val="edge"/>
          <c:yMode val="edge"/>
          <c:x val="8.0170642159466121E-2"/>
          <c:y val="9.4488194834657746E-5"/>
          <c:w val="0.91982935784053388"/>
          <c:h val="0.11185170263821084"/>
        </c:manualLayout>
      </c:layout>
      <c:overlay val="0"/>
      <c:spPr>
        <a:noFill/>
        <a:ln>
          <a:noFill/>
        </a:ln>
        <a:effectLst/>
      </c:spPr>
      <c:txPr>
        <a:bodyPr rot="0" vert="horz"/>
        <a:lstStyle/>
        <a:p>
          <a:pPr>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200" b="1">
          <a:solidFill>
            <a:sysClr val="windowText" lastClr="000000"/>
          </a:solidFill>
          <a:latin typeface="Times New Roman" panose="02020603050405020304" pitchFamily="18" charset="0"/>
          <a:cs typeface="Times New Roman" panose="02020603050405020304" pitchFamily="18" charset="0"/>
        </a:defRPr>
      </a:pPr>
      <a:endParaRPr lang="en-US"/>
    </a:p>
  </c:txPr>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7268871106012462E-2"/>
          <c:y val="7.8474148472918157E-2"/>
          <c:w val="0.91619701685077304"/>
          <c:h val="0.84094376342161758"/>
        </c:manualLayout>
      </c:layout>
      <c:lineChart>
        <c:grouping val="standard"/>
        <c:varyColors val="0"/>
        <c:ser>
          <c:idx val="0"/>
          <c:order val="0"/>
          <c:tx>
            <c:strRef>
              <c:f>'II. ЭЗӨ'!$C$2:$C$4</c:f>
              <c:strCache>
                <c:ptCount val="3"/>
                <c:pt idx="0">
                  <c:v>Калман фильтр</c:v>
                </c:pt>
              </c:strCache>
            </c:strRef>
          </c:tx>
          <c:spPr>
            <a:ln w="25400" cap="rnd">
              <a:solidFill>
                <a:srgbClr val="183579"/>
              </a:solidFill>
              <a:round/>
            </a:ln>
            <a:effectLst/>
          </c:spPr>
          <c:marker>
            <c:symbol val="none"/>
          </c:marker>
          <c:cat>
            <c:strRef>
              <c:f>'II. ЭЗӨ'!$A$5:$A$48</c:f>
              <c:strCache>
                <c:ptCount val="44"/>
                <c:pt idx="0">
                  <c:v>I/10</c:v>
                </c:pt>
                <c:pt idx="4">
                  <c:v>I/11</c:v>
                </c:pt>
                <c:pt idx="8">
                  <c:v>I/12</c:v>
                </c:pt>
                <c:pt idx="12">
                  <c:v>I/13</c:v>
                </c:pt>
                <c:pt idx="16">
                  <c:v>I/14</c:v>
                </c:pt>
                <c:pt idx="20">
                  <c:v>I/15</c:v>
                </c:pt>
                <c:pt idx="24">
                  <c:v>I/16</c:v>
                </c:pt>
                <c:pt idx="28">
                  <c:v>I/17</c:v>
                </c:pt>
                <c:pt idx="32">
                  <c:v>I/18</c:v>
                </c:pt>
                <c:pt idx="36">
                  <c:v>I/19</c:v>
                </c:pt>
                <c:pt idx="40">
                  <c:v>I/20</c:v>
                </c:pt>
                <c:pt idx="43">
                  <c:v>IV</c:v>
                </c:pt>
              </c:strCache>
            </c:strRef>
          </c:cat>
          <c:val>
            <c:numRef>
              <c:f>'II. ЭЗӨ'!$C$5:$C$48</c:f>
              <c:numCache>
                <c:formatCode>0.0</c:formatCode>
                <c:ptCount val="44"/>
                <c:pt idx="0">
                  <c:v>9.4194510965847087</c:v>
                </c:pt>
                <c:pt idx="1">
                  <c:v>9.455830416693134</c:v>
                </c:pt>
                <c:pt idx="2">
                  <c:v>9.0693347944773794</c:v>
                </c:pt>
                <c:pt idx="3">
                  <c:v>8.4057570469577172</c:v>
                </c:pt>
                <c:pt idx="4">
                  <c:v>7.0556473402386244</c:v>
                </c:pt>
                <c:pt idx="5">
                  <c:v>6.8711666470886668</c:v>
                </c:pt>
                <c:pt idx="6">
                  <c:v>7.6166159621108731</c:v>
                </c:pt>
                <c:pt idx="7">
                  <c:v>8.811092509652596</c:v>
                </c:pt>
                <c:pt idx="8">
                  <c:v>11.030011996586575</c:v>
                </c:pt>
                <c:pt idx="9">
                  <c:v>12.302262914669893</c:v>
                </c:pt>
                <c:pt idx="10">
                  <c:v>13.074360589034061</c:v>
                </c:pt>
                <c:pt idx="11">
                  <c:v>13.80222981923389</c:v>
                </c:pt>
                <c:pt idx="12">
                  <c:v>14.254419463482847</c:v>
                </c:pt>
                <c:pt idx="13">
                  <c:v>14.394051406349018</c:v>
                </c:pt>
                <c:pt idx="14">
                  <c:v>14.091902540051148</c:v>
                </c:pt>
                <c:pt idx="15">
                  <c:v>13.187918021269462</c:v>
                </c:pt>
                <c:pt idx="16">
                  <c:v>12.087020359692978</c:v>
                </c:pt>
                <c:pt idx="17">
                  <c:v>10.655063295065226</c:v>
                </c:pt>
                <c:pt idx="18">
                  <c:v>9.1736039136550716</c:v>
                </c:pt>
                <c:pt idx="19">
                  <c:v>7.5917506247956679</c:v>
                </c:pt>
                <c:pt idx="20">
                  <c:v>5.873710423982681</c:v>
                </c:pt>
                <c:pt idx="21">
                  <c:v>4.6685519190958313</c:v>
                </c:pt>
                <c:pt idx="22">
                  <c:v>3.6333199672947014</c:v>
                </c:pt>
                <c:pt idx="23">
                  <c:v>3.0223511154470417</c:v>
                </c:pt>
                <c:pt idx="24">
                  <c:v>2.8316593359744235</c:v>
                </c:pt>
                <c:pt idx="25">
                  <c:v>2.7488142980555574</c:v>
                </c:pt>
                <c:pt idx="26">
                  <c:v>3.0162524693876147</c:v>
                </c:pt>
                <c:pt idx="27">
                  <c:v>3.6674046324447929</c:v>
                </c:pt>
                <c:pt idx="28">
                  <c:v>4.3711576869515101</c:v>
                </c:pt>
                <c:pt idx="29">
                  <c:v>4.8513437833773043</c:v>
                </c:pt>
                <c:pt idx="30">
                  <c:v>5.1863170828954308</c:v>
                </c:pt>
                <c:pt idx="31">
                  <c:v>5.1609211809303668</c:v>
                </c:pt>
                <c:pt idx="32">
                  <c:v>4.9433421371634978</c:v>
                </c:pt>
                <c:pt idx="33">
                  <c:v>4.7985249470418934</c:v>
                </c:pt>
                <c:pt idx="34">
                  <c:v>4.6087118348900891</c:v>
                </c:pt>
                <c:pt idx="35">
                  <c:v>4.4683868242921143</c:v>
                </c:pt>
                <c:pt idx="36">
                  <c:v>4.2791074071088397</c:v>
                </c:pt>
                <c:pt idx="37">
                  <c:v>4.0257078475682828</c:v>
                </c:pt>
                <c:pt idx="38">
                  <c:v>3.614274092561276</c:v>
                </c:pt>
                <c:pt idx="39">
                  <c:v>2.8697988763017657</c:v>
                </c:pt>
                <c:pt idx="40">
                  <c:v>2.3173394917885171</c:v>
                </c:pt>
                <c:pt idx="41">
                  <c:v>2.0691542453399769</c:v>
                </c:pt>
                <c:pt idx="42">
                  <c:v>1.9960583636662532</c:v>
                </c:pt>
                <c:pt idx="43">
                  <c:v>2.1237882597754387</c:v>
                </c:pt>
              </c:numCache>
            </c:numRef>
          </c:val>
          <c:smooth val="1"/>
          <c:extLst>
            <c:ext xmlns:c16="http://schemas.microsoft.com/office/drawing/2014/chart" uri="{C3380CC4-5D6E-409C-BE32-E72D297353CC}">
              <c16:uniqueId val="{00000000-7E2F-4718-8A0F-4D75B00A6CB5}"/>
            </c:ext>
          </c:extLst>
        </c:ser>
        <c:ser>
          <c:idx val="1"/>
          <c:order val="1"/>
          <c:tx>
            <c:strRef>
              <c:f>'II. ЭЗӨ'!$D$2:$D$4</c:f>
              <c:strCache>
                <c:ptCount val="3"/>
                <c:pt idx="0">
                  <c:v>HP фильтр</c:v>
                </c:pt>
              </c:strCache>
            </c:strRef>
          </c:tx>
          <c:spPr>
            <a:ln w="25400" cap="rnd">
              <a:solidFill>
                <a:srgbClr val="AF945E"/>
              </a:solidFill>
              <a:round/>
            </a:ln>
            <a:effectLst/>
          </c:spPr>
          <c:marker>
            <c:symbol val="none"/>
          </c:marker>
          <c:cat>
            <c:strRef>
              <c:f>'II. ЭЗӨ'!$A$5:$A$48</c:f>
              <c:strCache>
                <c:ptCount val="44"/>
                <c:pt idx="0">
                  <c:v>I/10</c:v>
                </c:pt>
                <c:pt idx="4">
                  <c:v>I/11</c:v>
                </c:pt>
                <c:pt idx="8">
                  <c:v>I/12</c:v>
                </c:pt>
                <c:pt idx="12">
                  <c:v>I/13</c:v>
                </c:pt>
                <c:pt idx="16">
                  <c:v>I/14</c:v>
                </c:pt>
                <c:pt idx="20">
                  <c:v>I/15</c:v>
                </c:pt>
                <c:pt idx="24">
                  <c:v>I/16</c:v>
                </c:pt>
                <c:pt idx="28">
                  <c:v>I/17</c:v>
                </c:pt>
                <c:pt idx="32">
                  <c:v>I/18</c:v>
                </c:pt>
                <c:pt idx="36">
                  <c:v>I/19</c:v>
                </c:pt>
                <c:pt idx="40">
                  <c:v>I/20</c:v>
                </c:pt>
                <c:pt idx="43">
                  <c:v>IV</c:v>
                </c:pt>
              </c:strCache>
            </c:strRef>
          </c:cat>
          <c:val>
            <c:numRef>
              <c:f>'II. ЭЗӨ'!$D$5:$D$48</c:f>
              <c:numCache>
                <c:formatCode>0.0</c:formatCode>
                <c:ptCount val="44"/>
                <c:pt idx="0">
                  <c:v>7.6770618362931531</c:v>
                </c:pt>
                <c:pt idx="1">
                  <c:v>9.8471327041890877</c:v>
                </c:pt>
                <c:pt idx="2">
                  <c:v>11.971983396802299</c:v>
                </c:pt>
                <c:pt idx="3">
                  <c:v>13.763711146089408</c:v>
                </c:pt>
                <c:pt idx="4">
                  <c:v>15.05960431727511</c:v>
                </c:pt>
                <c:pt idx="5">
                  <c:v>15.749494966054245</c:v>
                </c:pt>
                <c:pt idx="6">
                  <c:v>15.830337879645873</c:v>
                </c:pt>
                <c:pt idx="7">
                  <c:v>15.422205172078041</c:v>
                </c:pt>
                <c:pt idx="8">
                  <c:v>14.755883194153153</c:v>
                </c:pt>
                <c:pt idx="9">
                  <c:v>13.942593052884057</c:v>
                </c:pt>
                <c:pt idx="10">
                  <c:v>13.161813645779796</c:v>
                </c:pt>
                <c:pt idx="11">
                  <c:v>12.524819679186216</c:v>
                </c:pt>
                <c:pt idx="12">
                  <c:v>11.923150235569624</c:v>
                </c:pt>
                <c:pt idx="13">
                  <c:v>11.365629923570264</c:v>
                </c:pt>
                <c:pt idx="14">
                  <c:v>10.75055629796584</c:v>
                </c:pt>
                <c:pt idx="15">
                  <c:v>9.9471833459831025</c:v>
                </c:pt>
                <c:pt idx="16">
                  <c:v>9.0014917345166534</c:v>
                </c:pt>
                <c:pt idx="17">
                  <c:v>7.9564326411401876</c:v>
                </c:pt>
                <c:pt idx="18">
                  <c:v>6.8217483125676992</c:v>
                </c:pt>
                <c:pt idx="19">
                  <c:v>5.6379842888010678</c:v>
                </c:pt>
                <c:pt idx="20">
                  <c:v>4.51311355367634</c:v>
                </c:pt>
                <c:pt idx="21">
                  <c:v>3.5287538580883515</c:v>
                </c:pt>
                <c:pt idx="22">
                  <c:v>2.7590729233093247</c:v>
                </c:pt>
                <c:pt idx="23">
                  <c:v>2.2499966108454394</c:v>
                </c:pt>
                <c:pt idx="24">
                  <c:v>2.0133520704505026</c:v>
                </c:pt>
                <c:pt idx="25">
                  <c:v>2.0599505552298947</c:v>
                </c:pt>
                <c:pt idx="26">
                  <c:v>2.422774015312168</c:v>
                </c:pt>
                <c:pt idx="27">
                  <c:v>3.0884022640826014</c:v>
                </c:pt>
                <c:pt idx="28">
                  <c:v>3.8635285294676303</c:v>
                </c:pt>
                <c:pt idx="29">
                  <c:v>4.6405434710923732</c:v>
                </c:pt>
                <c:pt idx="30">
                  <c:v>5.3201709679176146</c:v>
                </c:pt>
                <c:pt idx="31">
                  <c:v>5.841006198459997</c:v>
                </c:pt>
                <c:pt idx="32">
                  <c:v>6.2061332867303864</c:v>
                </c:pt>
                <c:pt idx="33">
                  <c:v>6.3423675081541786</c:v>
                </c:pt>
                <c:pt idx="34">
                  <c:v>6.1817239974157445</c:v>
                </c:pt>
                <c:pt idx="35">
                  <c:v>5.6769804474720464</c:v>
                </c:pt>
                <c:pt idx="36">
                  <c:v>4.7995040404554379</c:v>
                </c:pt>
                <c:pt idx="37">
                  <c:v>3.5881884104830286</c:v>
                </c:pt>
                <c:pt idx="38">
                  <c:v>2.1936031981057091</c:v>
                </c:pt>
                <c:pt idx="39">
                  <c:v>0.85473522796100099</c:v>
                </c:pt>
                <c:pt idx="40">
                  <c:v>-0.13481765686901293</c:v>
                </c:pt>
                <c:pt idx="41">
                  <c:v>-0.49626601735026643</c:v>
                </c:pt>
                <c:pt idx="42">
                  <c:v>-0.21031006728303714</c:v>
                </c:pt>
                <c:pt idx="43">
                  <c:v>0.53520881787489927</c:v>
                </c:pt>
              </c:numCache>
            </c:numRef>
          </c:val>
          <c:smooth val="1"/>
          <c:extLst>
            <c:ext xmlns:c16="http://schemas.microsoft.com/office/drawing/2014/chart" uri="{C3380CC4-5D6E-409C-BE32-E72D297353CC}">
              <c16:uniqueId val="{00000001-7E2F-4718-8A0F-4D75B00A6CB5}"/>
            </c:ext>
          </c:extLst>
        </c:ser>
        <c:ser>
          <c:idx val="2"/>
          <c:order val="2"/>
          <c:tx>
            <c:strRef>
              <c:f>'II. ЭЗӨ'!$E$2:$E$4</c:f>
              <c:strCache>
                <c:ptCount val="3"/>
                <c:pt idx="0">
                  <c:v>Үйлдвэрлэлийн функц</c:v>
                </c:pt>
              </c:strCache>
            </c:strRef>
          </c:tx>
          <c:spPr>
            <a:ln w="25400" cap="rnd">
              <a:solidFill>
                <a:srgbClr val="B8B8B1"/>
              </a:solidFill>
              <a:round/>
            </a:ln>
            <a:effectLst/>
          </c:spPr>
          <c:marker>
            <c:symbol val="none"/>
          </c:marker>
          <c:cat>
            <c:strRef>
              <c:f>'II. ЭЗӨ'!$A$5:$A$48</c:f>
              <c:strCache>
                <c:ptCount val="44"/>
                <c:pt idx="0">
                  <c:v>I/10</c:v>
                </c:pt>
                <c:pt idx="4">
                  <c:v>I/11</c:v>
                </c:pt>
                <c:pt idx="8">
                  <c:v>I/12</c:v>
                </c:pt>
                <c:pt idx="12">
                  <c:v>I/13</c:v>
                </c:pt>
                <c:pt idx="16">
                  <c:v>I/14</c:v>
                </c:pt>
                <c:pt idx="20">
                  <c:v>I/15</c:v>
                </c:pt>
                <c:pt idx="24">
                  <c:v>I/16</c:v>
                </c:pt>
                <c:pt idx="28">
                  <c:v>I/17</c:v>
                </c:pt>
                <c:pt idx="32">
                  <c:v>I/18</c:v>
                </c:pt>
                <c:pt idx="36">
                  <c:v>I/19</c:v>
                </c:pt>
                <c:pt idx="40">
                  <c:v>I/20</c:v>
                </c:pt>
                <c:pt idx="43">
                  <c:v>IV</c:v>
                </c:pt>
              </c:strCache>
            </c:strRef>
          </c:cat>
          <c:val>
            <c:numRef>
              <c:f>'II. ЭЗӨ'!$E$5:$E$48</c:f>
              <c:numCache>
                <c:formatCode>0.0</c:formatCode>
                <c:ptCount val="44"/>
                <c:pt idx="0">
                  <c:v>3.7815341047171325</c:v>
                </c:pt>
                <c:pt idx="1">
                  <c:v>5.3122389143923643</c:v>
                </c:pt>
                <c:pt idx="2">
                  <c:v>7.1280954994495493</c:v>
                </c:pt>
                <c:pt idx="3">
                  <c:v>8.9193803954096484</c:v>
                </c:pt>
                <c:pt idx="4">
                  <c:v>10.371131338230754</c:v>
                </c:pt>
                <c:pt idx="5">
                  <c:v>11.485145211689618</c:v>
                </c:pt>
                <c:pt idx="6">
                  <c:v>12.663069329920562</c:v>
                </c:pt>
                <c:pt idx="7">
                  <c:v>12.622310432969286</c:v>
                </c:pt>
                <c:pt idx="8">
                  <c:v>13.560380481031565</c:v>
                </c:pt>
                <c:pt idx="9">
                  <c:v>13.937984684414872</c:v>
                </c:pt>
                <c:pt idx="10">
                  <c:v>13.734564918423686</c:v>
                </c:pt>
                <c:pt idx="11">
                  <c:v>13.584996453280063</c:v>
                </c:pt>
                <c:pt idx="12">
                  <c:v>13.005453934292245</c:v>
                </c:pt>
                <c:pt idx="13">
                  <c:v>12.138258669933766</c:v>
                </c:pt>
                <c:pt idx="14">
                  <c:v>11.788129928430347</c:v>
                </c:pt>
                <c:pt idx="15">
                  <c:v>11.347659287762312</c:v>
                </c:pt>
                <c:pt idx="16">
                  <c:v>10.877642666475552</c:v>
                </c:pt>
                <c:pt idx="17">
                  <c:v>9.7842719887861094</c:v>
                </c:pt>
                <c:pt idx="18">
                  <c:v>8.5893016496827013</c:v>
                </c:pt>
                <c:pt idx="19">
                  <c:v>7.8797443728287897</c:v>
                </c:pt>
                <c:pt idx="20">
                  <c:v>6.6039094719743785</c:v>
                </c:pt>
                <c:pt idx="21">
                  <c:v>5.4962335870906376</c:v>
                </c:pt>
                <c:pt idx="22">
                  <c:v>4.213706673569817</c:v>
                </c:pt>
                <c:pt idx="23">
                  <c:v>3.005265702793336</c:v>
                </c:pt>
                <c:pt idx="24">
                  <c:v>2.3544520299753513</c:v>
                </c:pt>
                <c:pt idx="25">
                  <c:v>2.0257777539425037</c:v>
                </c:pt>
                <c:pt idx="26">
                  <c:v>1.7615671155096768</c:v>
                </c:pt>
                <c:pt idx="27">
                  <c:v>2.3210810573924601</c:v>
                </c:pt>
                <c:pt idx="28">
                  <c:v>3.0527582548382171</c:v>
                </c:pt>
                <c:pt idx="29">
                  <c:v>3.8769388000150284</c:v>
                </c:pt>
                <c:pt idx="30">
                  <c:v>4.7436696120727095</c:v>
                </c:pt>
                <c:pt idx="31">
                  <c:v>5.6225825352416159</c:v>
                </c:pt>
                <c:pt idx="32">
                  <c:v>6.1198324430415951</c:v>
                </c:pt>
                <c:pt idx="33">
                  <c:v>6.4400717096456894</c:v>
                </c:pt>
                <c:pt idx="34">
                  <c:v>6.4435525504014768</c:v>
                </c:pt>
                <c:pt idx="35">
                  <c:v>5.9554257188352722</c:v>
                </c:pt>
                <c:pt idx="36">
                  <c:v>5.5660618612039636</c:v>
                </c:pt>
                <c:pt idx="37">
                  <c:v>4.7747557953729203</c:v>
                </c:pt>
                <c:pt idx="38">
                  <c:v>4.0021102945276388</c:v>
                </c:pt>
                <c:pt idx="39">
                  <c:v>2.9102653567798731</c:v>
                </c:pt>
                <c:pt idx="40">
                  <c:v>1.6060737761057764</c:v>
                </c:pt>
                <c:pt idx="41">
                  <c:v>0.24179024252226622</c:v>
                </c:pt>
                <c:pt idx="42">
                  <c:v>-0.82435232290591909</c:v>
                </c:pt>
                <c:pt idx="43">
                  <c:v>-2.065953595175507</c:v>
                </c:pt>
              </c:numCache>
            </c:numRef>
          </c:val>
          <c:smooth val="1"/>
          <c:extLst>
            <c:ext xmlns:c16="http://schemas.microsoft.com/office/drawing/2014/chart" uri="{C3380CC4-5D6E-409C-BE32-E72D297353CC}">
              <c16:uniqueId val="{00000002-7E2F-4718-8A0F-4D75B00A6CB5}"/>
            </c:ext>
          </c:extLst>
        </c:ser>
        <c:dLbls>
          <c:showLegendKey val="0"/>
          <c:showVal val="0"/>
          <c:showCatName val="0"/>
          <c:showSerName val="0"/>
          <c:showPercent val="0"/>
          <c:showBubbleSize val="0"/>
        </c:dLbls>
        <c:smooth val="0"/>
        <c:axId val="510797696"/>
        <c:axId val="510799232"/>
      </c:lineChart>
      <c:catAx>
        <c:axId val="510797696"/>
        <c:scaling>
          <c:orientation val="minMax"/>
        </c:scaling>
        <c:delete val="0"/>
        <c:axPos val="b"/>
        <c:numFmt formatCode="General" sourceLinked="1"/>
        <c:majorTickMark val="none"/>
        <c:minorTickMark val="none"/>
        <c:tickLblPos val="low"/>
        <c:spPr>
          <a:noFill/>
          <a:ln w="9525" cap="flat" cmpd="sng" algn="ctr">
            <a:solidFill>
              <a:schemeClr val="bg1">
                <a:lumMod val="65000"/>
              </a:schemeClr>
            </a:solidFill>
            <a:round/>
          </a:ln>
          <a:effectLst/>
        </c:spPr>
        <c:txPr>
          <a:bodyPr rot="-60000000" vert="horz"/>
          <a:lstStyle/>
          <a:p>
            <a:pPr>
              <a:defRPr/>
            </a:pPr>
            <a:endParaRPr lang="en-US"/>
          </a:p>
        </c:txPr>
        <c:crossAx val="510799232"/>
        <c:crosses val="autoZero"/>
        <c:auto val="1"/>
        <c:lblAlgn val="ctr"/>
        <c:lblOffset val="100"/>
        <c:tickMarkSkip val="4"/>
        <c:noMultiLvlLbl val="0"/>
      </c:catAx>
      <c:valAx>
        <c:axId val="510799232"/>
        <c:scaling>
          <c:orientation val="minMax"/>
          <c:max val="16"/>
        </c:scaling>
        <c:delete val="0"/>
        <c:axPos val="l"/>
        <c:numFmt formatCode="0.0" sourceLinked="1"/>
        <c:majorTickMark val="in"/>
        <c:minorTickMark val="none"/>
        <c:tickLblPos val="nextTo"/>
        <c:spPr>
          <a:noFill/>
          <a:ln>
            <a:solidFill>
              <a:schemeClr val="bg1">
                <a:lumMod val="65000"/>
              </a:schemeClr>
            </a:solidFill>
          </a:ln>
          <a:effectLst/>
        </c:spPr>
        <c:txPr>
          <a:bodyPr rot="-60000000" vert="horz"/>
          <a:lstStyle/>
          <a:p>
            <a:pPr>
              <a:defRPr/>
            </a:pPr>
            <a:endParaRPr lang="en-US"/>
          </a:p>
        </c:txPr>
        <c:crossAx val="510797696"/>
        <c:crosses val="autoZero"/>
        <c:crossBetween val="between"/>
      </c:valAx>
      <c:spPr>
        <a:noFill/>
        <a:ln>
          <a:solidFill>
            <a:schemeClr val="bg1">
              <a:lumMod val="65000"/>
            </a:schemeClr>
          </a:solidFill>
        </a:ln>
        <a:effectLst/>
      </c:spPr>
    </c:plotArea>
    <c:legend>
      <c:legendPos val="b"/>
      <c:layout>
        <c:manualLayout>
          <c:xMode val="edge"/>
          <c:yMode val="edge"/>
          <c:x val="0.13331496525082251"/>
          <c:y val="1.5289459556191839E-3"/>
          <c:w val="0.75199969502051678"/>
          <c:h val="8.6181512467191607E-2"/>
        </c:manualLayout>
      </c:layout>
      <c:overlay val="0"/>
      <c:spPr>
        <a:noFill/>
        <a:ln>
          <a:noFill/>
        </a:ln>
        <a:effectLst/>
      </c:spPr>
      <c:txPr>
        <a:bodyPr rot="0" vert="horz"/>
        <a:lstStyle/>
        <a:p>
          <a:pPr>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200" b="1">
          <a:solidFill>
            <a:sysClr val="windowText" lastClr="000000"/>
          </a:solidFill>
          <a:latin typeface="Times New Roman" panose="02020603050405020304" pitchFamily="18" charset="0"/>
          <a:cs typeface="Times New Roman" panose="02020603050405020304" pitchFamily="18" charset="0"/>
        </a:defRPr>
      </a:pPr>
      <a:endParaRPr lang="en-US"/>
    </a:p>
  </c:txPr>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4544818045031797E-2"/>
          <c:y val="0.10343257874015747"/>
          <c:w val="0.90553376030460997"/>
          <c:h val="0.8173565751014078"/>
        </c:manualLayout>
      </c:layout>
      <c:barChart>
        <c:barDir val="col"/>
        <c:grouping val="stacked"/>
        <c:varyColors val="0"/>
        <c:ser>
          <c:idx val="1"/>
          <c:order val="1"/>
          <c:tx>
            <c:strRef>
              <c:f>'II. ЭЗӨ'!$I$2:$I$4</c:f>
              <c:strCache>
                <c:ptCount val="3"/>
                <c:pt idx="0">
                  <c:v>Уул уурхайн</c:v>
                </c:pt>
              </c:strCache>
            </c:strRef>
          </c:tx>
          <c:spPr>
            <a:solidFill>
              <a:srgbClr val="286A6C">
                <a:alpha val="80000"/>
              </a:srgbClr>
            </a:solidFill>
            <a:ln w="3175">
              <a:solidFill>
                <a:schemeClr val="bg1"/>
              </a:solidFill>
            </a:ln>
            <a:effectLst/>
          </c:spPr>
          <c:invertIfNegative val="0"/>
          <c:cat>
            <c:strRef>
              <c:f>'II. ЭЗӨ'!$A$5:$A$42</c:f>
              <c:strCache>
                <c:ptCount val="37"/>
                <c:pt idx="0">
                  <c:v>I/10</c:v>
                </c:pt>
                <c:pt idx="4">
                  <c:v>I/11</c:v>
                </c:pt>
                <c:pt idx="8">
                  <c:v>I/12</c:v>
                </c:pt>
                <c:pt idx="12">
                  <c:v>I/13</c:v>
                </c:pt>
                <c:pt idx="16">
                  <c:v>I/14</c:v>
                </c:pt>
                <c:pt idx="20">
                  <c:v>I/15</c:v>
                </c:pt>
                <c:pt idx="24">
                  <c:v>I/16</c:v>
                </c:pt>
                <c:pt idx="28">
                  <c:v>I/17</c:v>
                </c:pt>
                <c:pt idx="32">
                  <c:v>I/18</c:v>
                </c:pt>
                <c:pt idx="36">
                  <c:v>I/19</c:v>
                </c:pt>
              </c:strCache>
            </c:strRef>
          </c:cat>
          <c:val>
            <c:numRef>
              <c:f>'II. ЭЗӨ'!$I$5:$I$48</c:f>
              <c:numCache>
                <c:formatCode>0.0</c:formatCode>
                <c:ptCount val="44"/>
                <c:pt idx="0">
                  <c:v>-0.43691600173221384</c:v>
                </c:pt>
                <c:pt idx="1">
                  <c:v>-4.7589740495292951E-2</c:v>
                </c:pt>
                <c:pt idx="2">
                  <c:v>0.73815074067867015</c:v>
                </c:pt>
                <c:pt idx="3">
                  <c:v>0.70604498918451963</c:v>
                </c:pt>
                <c:pt idx="4">
                  <c:v>0.27468374222200309</c:v>
                </c:pt>
                <c:pt idx="5">
                  <c:v>0.20263704507747332</c:v>
                </c:pt>
                <c:pt idx="6">
                  <c:v>-9.4286300187409688E-2</c:v>
                </c:pt>
                <c:pt idx="7">
                  <c:v>-0.60434616575862066</c:v>
                </c:pt>
                <c:pt idx="8">
                  <c:v>-0.33722571375923072</c:v>
                </c:pt>
                <c:pt idx="9">
                  <c:v>-0.35221109140415391</c:v>
                </c:pt>
                <c:pt idx="10">
                  <c:v>-1.456927262401047</c:v>
                </c:pt>
                <c:pt idx="11">
                  <c:v>-1.5976743413672414</c:v>
                </c:pt>
                <c:pt idx="12">
                  <c:v>-1.0949479741213222</c:v>
                </c:pt>
                <c:pt idx="13">
                  <c:v>-0.40015244424798502</c:v>
                </c:pt>
                <c:pt idx="14">
                  <c:v>-2.2035900956010768E-2</c:v>
                </c:pt>
                <c:pt idx="15">
                  <c:v>0.36252951615127932</c:v>
                </c:pt>
                <c:pt idx="16">
                  <c:v>0.23766516798664616</c:v>
                </c:pt>
                <c:pt idx="17">
                  <c:v>0.47854334381462071</c:v>
                </c:pt>
                <c:pt idx="18">
                  <c:v>1.6989723231579261</c:v>
                </c:pt>
                <c:pt idx="19">
                  <c:v>1.6173560653497594</c:v>
                </c:pt>
                <c:pt idx="20">
                  <c:v>1.3408540630131034</c:v>
                </c:pt>
                <c:pt idx="21">
                  <c:v>1.8894339124309976</c:v>
                </c:pt>
                <c:pt idx="22">
                  <c:v>2.8762556794590379</c:v>
                </c:pt>
                <c:pt idx="23">
                  <c:v>3.0465496353488599</c:v>
                </c:pt>
                <c:pt idx="24">
                  <c:v>2.4479357479471417</c:v>
                </c:pt>
                <c:pt idx="25">
                  <c:v>1.6082085189070361</c:v>
                </c:pt>
                <c:pt idx="26">
                  <c:v>1.0931726604321881</c:v>
                </c:pt>
                <c:pt idx="27">
                  <c:v>1.5130636770179544</c:v>
                </c:pt>
                <c:pt idx="28">
                  <c:v>0.89953901326060137</c:v>
                </c:pt>
                <c:pt idx="29">
                  <c:v>0.42891731513498998</c:v>
                </c:pt>
                <c:pt idx="30">
                  <c:v>0.14112985591010913</c:v>
                </c:pt>
                <c:pt idx="31">
                  <c:v>-0.32938738375272936</c:v>
                </c:pt>
                <c:pt idx="32">
                  <c:v>-5.6060131083452473E-2</c:v>
                </c:pt>
                <c:pt idx="33">
                  <c:v>0.1981870680773066</c:v>
                </c:pt>
                <c:pt idx="34">
                  <c:v>0.75881720001314512</c:v>
                </c:pt>
                <c:pt idx="35">
                  <c:v>1.7126833191825215</c:v>
                </c:pt>
                <c:pt idx="36">
                  <c:v>2.2759148503419402</c:v>
                </c:pt>
                <c:pt idx="37">
                  <c:v>1.6048341348810939</c:v>
                </c:pt>
                <c:pt idx="38">
                  <c:v>-0.29012447624794652</c:v>
                </c:pt>
                <c:pt idx="39">
                  <c:v>-2.5122000720262783</c:v>
                </c:pt>
                <c:pt idx="40">
                  <c:v>-4.2694063323905098</c:v>
                </c:pt>
                <c:pt idx="41">
                  <c:v>-4.2159895378707093</c:v>
                </c:pt>
                <c:pt idx="42">
                  <c:v>-1.9994632642156605</c:v>
                </c:pt>
                <c:pt idx="43">
                  <c:v>1.0491097978742572</c:v>
                </c:pt>
              </c:numCache>
            </c:numRef>
          </c:val>
          <c:extLst>
            <c:ext xmlns:c16="http://schemas.microsoft.com/office/drawing/2014/chart" uri="{C3380CC4-5D6E-409C-BE32-E72D297353CC}">
              <c16:uniqueId val="{00000000-C885-4703-A48A-D885BAC5BCA6}"/>
            </c:ext>
          </c:extLst>
        </c:ser>
        <c:ser>
          <c:idx val="2"/>
          <c:order val="2"/>
          <c:tx>
            <c:strRef>
              <c:f>'II. ЭЗӨ'!$J$2:$J$4</c:f>
              <c:strCache>
                <c:ptCount val="3"/>
                <c:pt idx="0">
                  <c:v>Уул уурхайн бус</c:v>
                </c:pt>
              </c:strCache>
            </c:strRef>
          </c:tx>
          <c:spPr>
            <a:solidFill>
              <a:srgbClr val="AF945E"/>
            </a:solidFill>
            <a:ln w="3175">
              <a:solidFill>
                <a:schemeClr val="bg1"/>
              </a:solidFill>
            </a:ln>
            <a:effectLst/>
          </c:spPr>
          <c:invertIfNegative val="0"/>
          <c:cat>
            <c:strRef>
              <c:f>'II. ЭЗӨ'!$A$5:$A$42</c:f>
              <c:strCache>
                <c:ptCount val="37"/>
                <c:pt idx="0">
                  <c:v>I/10</c:v>
                </c:pt>
                <c:pt idx="4">
                  <c:v>I/11</c:v>
                </c:pt>
                <c:pt idx="8">
                  <c:v>I/12</c:v>
                </c:pt>
                <c:pt idx="12">
                  <c:v>I/13</c:v>
                </c:pt>
                <c:pt idx="16">
                  <c:v>I/14</c:v>
                </c:pt>
                <c:pt idx="20">
                  <c:v>I/15</c:v>
                </c:pt>
                <c:pt idx="24">
                  <c:v>I/16</c:v>
                </c:pt>
                <c:pt idx="28">
                  <c:v>I/17</c:v>
                </c:pt>
                <c:pt idx="32">
                  <c:v>I/18</c:v>
                </c:pt>
                <c:pt idx="36">
                  <c:v>I/19</c:v>
                </c:pt>
              </c:strCache>
            </c:strRef>
          </c:cat>
          <c:val>
            <c:numRef>
              <c:f>'II. ЭЗӨ'!$J$5:$J$48</c:f>
              <c:numCache>
                <c:formatCode>0.0</c:formatCode>
                <c:ptCount val="44"/>
                <c:pt idx="0">
                  <c:v>-6.0665449906994766</c:v>
                </c:pt>
                <c:pt idx="1">
                  <c:v>-4.6248475510276839</c:v>
                </c:pt>
                <c:pt idx="2">
                  <c:v>-3.235621383085479</c:v>
                </c:pt>
                <c:pt idx="3">
                  <c:v>-0.46034374578922271</c:v>
                </c:pt>
                <c:pt idx="4">
                  <c:v>4.0696542361744852</c:v>
                </c:pt>
                <c:pt idx="5">
                  <c:v>6.5335142150820795</c:v>
                </c:pt>
                <c:pt idx="6">
                  <c:v>6.9718700651637331</c:v>
                </c:pt>
                <c:pt idx="7">
                  <c:v>6.3178410399799265</c:v>
                </c:pt>
                <c:pt idx="8">
                  <c:v>7.4604775741849059</c:v>
                </c:pt>
                <c:pt idx="9">
                  <c:v>6.1640425329497583</c:v>
                </c:pt>
                <c:pt idx="10">
                  <c:v>4.9420789624736061</c:v>
                </c:pt>
                <c:pt idx="11">
                  <c:v>5.1800857700856557</c:v>
                </c:pt>
                <c:pt idx="12">
                  <c:v>4.8727799662754991</c:v>
                </c:pt>
                <c:pt idx="13">
                  <c:v>3.767281040259606</c:v>
                </c:pt>
                <c:pt idx="14">
                  <c:v>3.0996329688330735</c:v>
                </c:pt>
                <c:pt idx="15">
                  <c:v>1.3902338971800905</c:v>
                </c:pt>
                <c:pt idx="16">
                  <c:v>0.82659912004586522</c:v>
                </c:pt>
                <c:pt idx="17">
                  <c:v>1.1065839450191324</c:v>
                </c:pt>
                <c:pt idx="18">
                  <c:v>0.24708333018467343</c:v>
                </c:pt>
                <c:pt idx="19">
                  <c:v>-1.6948750529378793</c:v>
                </c:pt>
                <c:pt idx="20">
                  <c:v>-2.0402412309161186</c:v>
                </c:pt>
                <c:pt idx="21">
                  <c:v>-2.0937793550755059</c:v>
                </c:pt>
                <c:pt idx="22">
                  <c:v>-2.7398728061090276</c:v>
                </c:pt>
                <c:pt idx="23">
                  <c:v>-4.6904452982132971</c:v>
                </c:pt>
                <c:pt idx="24">
                  <c:v>-4.9165689237542702</c:v>
                </c:pt>
                <c:pt idx="25">
                  <c:v>-4.6695899420633094</c:v>
                </c:pt>
                <c:pt idx="26">
                  <c:v>-4.2884029818581473</c:v>
                </c:pt>
                <c:pt idx="27">
                  <c:v>-3.1405886442187558</c:v>
                </c:pt>
                <c:pt idx="28">
                  <c:v>-2.4094681703840104</c:v>
                </c:pt>
                <c:pt idx="29">
                  <c:v>-2.2336733539092712</c:v>
                </c:pt>
                <c:pt idx="30">
                  <c:v>-2.2022953650908645</c:v>
                </c:pt>
                <c:pt idx="31">
                  <c:v>-1.0083987454580461</c:v>
                </c:pt>
                <c:pt idx="32">
                  <c:v>-0.53475317044493775</c:v>
                </c:pt>
                <c:pt idx="33">
                  <c:v>-0.2669987737577329</c:v>
                </c:pt>
                <c:pt idx="34">
                  <c:v>-0.1585564774514279</c:v>
                </c:pt>
                <c:pt idx="35">
                  <c:v>0.49575701400402089</c:v>
                </c:pt>
                <c:pt idx="36">
                  <c:v>1.1568116382922873</c:v>
                </c:pt>
                <c:pt idx="37">
                  <c:v>1.5970351314600431</c:v>
                </c:pt>
                <c:pt idx="38">
                  <c:v>1.6072397156451967</c:v>
                </c:pt>
                <c:pt idx="39">
                  <c:v>0.61870630071974675</c:v>
                </c:pt>
                <c:pt idx="40">
                  <c:v>-2.2386957046600005</c:v>
                </c:pt>
                <c:pt idx="41">
                  <c:v>-3.4954456728804444</c:v>
                </c:pt>
                <c:pt idx="42">
                  <c:v>-3.3328360307810505</c:v>
                </c:pt>
                <c:pt idx="43">
                  <c:v>-3.6777927827393087</c:v>
                </c:pt>
              </c:numCache>
            </c:numRef>
          </c:val>
          <c:extLst>
            <c:ext xmlns:c16="http://schemas.microsoft.com/office/drawing/2014/chart" uri="{C3380CC4-5D6E-409C-BE32-E72D297353CC}">
              <c16:uniqueId val="{00000001-C885-4703-A48A-D885BAC5BCA6}"/>
            </c:ext>
          </c:extLst>
        </c:ser>
        <c:dLbls>
          <c:showLegendKey val="0"/>
          <c:showVal val="0"/>
          <c:showCatName val="0"/>
          <c:showSerName val="0"/>
          <c:showPercent val="0"/>
          <c:showBubbleSize val="0"/>
        </c:dLbls>
        <c:gapWidth val="25"/>
        <c:overlap val="100"/>
        <c:axId val="513240064"/>
        <c:axId val="513254144"/>
      </c:barChart>
      <c:lineChart>
        <c:grouping val="standard"/>
        <c:varyColors val="0"/>
        <c:ser>
          <c:idx val="0"/>
          <c:order val="0"/>
          <c:tx>
            <c:strRef>
              <c:f>'II. ЭЗӨ'!$H$2:$H$4</c:f>
              <c:strCache>
                <c:ptCount val="3"/>
                <c:pt idx="0">
                  <c:v>Үйлдвэрлэлийн зөрүү</c:v>
                </c:pt>
              </c:strCache>
            </c:strRef>
          </c:tx>
          <c:spPr>
            <a:ln w="25400" cap="rnd">
              <a:solidFill>
                <a:srgbClr val="183579"/>
              </a:solidFill>
              <a:round/>
            </a:ln>
            <a:effectLst/>
          </c:spPr>
          <c:marker>
            <c:symbol val="none"/>
          </c:marker>
          <c:cat>
            <c:strRef>
              <c:f>'II. ЭЗӨ'!$A$5:$A$48</c:f>
              <c:strCache>
                <c:ptCount val="44"/>
                <c:pt idx="0">
                  <c:v>I/10</c:v>
                </c:pt>
                <c:pt idx="4">
                  <c:v>I/11</c:v>
                </c:pt>
                <c:pt idx="8">
                  <c:v>I/12</c:v>
                </c:pt>
                <c:pt idx="12">
                  <c:v>I/13</c:v>
                </c:pt>
                <c:pt idx="16">
                  <c:v>I/14</c:v>
                </c:pt>
                <c:pt idx="20">
                  <c:v>I/15</c:v>
                </c:pt>
                <c:pt idx="24">
                  <c:v>I/16</c:v>
                </c:pt>
                <c:pt idx="28">
                  <c:v>I/17</c:v>
                </c:pt>
                <c:pt idx="32">
                  <c:v>I/18</c:v>
                </c:pt>
                <c:pt idx="36">
                  <c:v>I/19</c:v>
                </c:pt>
                <c:pt idx="40">
                  <c:v>I/20</c:v>
                </c:pt>
                <c:pt idx="43">
                  <c:v>IV</c:v>
                </c:pt>
              </c:strCache>
            </c:strRef>
          </c:cat>
          <c:val>
            <c:numRef>
              <c:f>'II. ЭЗӨ'!$H$5:$H$48</c:f>
              <c:numCache>
                <c:formatCode>0.0</c:formatCode>
                <c:ptCount val="44"/>
                <c:pt idx="0">
                  <c:v>-6.6741212699999997</c:v>
                </c:pt>
                <c:pt idx="1">
                  <c:v>-4.8532710100000003</c:v>
                </c:pt>
                <c:pt idx="2">
                  <c:v>-2.75936329</c:v>
                </c:pt>
                <c:pt idx="3">
                  <c:v>0.10040022799999999</c:v>
                </c:pt>
                <c:pt idx="4">
                  <c:v>4.4971005999999996</c:v>
                </c:pt>
                <c:pt idx="5">
                  <c:v>7.03986293</c:v>
                </c:pt>
                <c:pt idx="6">
                  <c:v>7.2683882799999999</c:v>
                </c:pt>
                <c:pt idx="7">
                  <c:v>6.1681452600000002</c:v>
                </c:pt>
                <c:pt idx="8">
                  <c:v>7.5784125900000001</c:v>
                </c:pt>
                <c:pt idx="9">
                  <c:v>6.1938013099999996</c:v>
                </c:pt>
                <c:pt idx="10">
                  <c:v>4.0031559699999999</c:v>
                </c:pt>
                <c:pt idx="11">
                  <c:v>4.1240800499999999</c:v>
                </c:pt>
                <c:pt idx="12">
                  <c:v>4.2054545900000004</c:v>
                </c:pt>
                <c:pt idx="13">
                  <c:v>3.6158344900000001</c:v>
                </c:pt>
                <c:pt idx="14">
                  <c:v>3.2290426800000001</c:v>
                </c:pt>
                <c:pt idx="15">
                  <c:v>1.7535193499999999</c:v>
                </c:pt>
                <c:pt idx="16">
                  <c:v>1.0608260199999999</c:v>
                </c:pt>
                <c:pt idx="17">
                  <c:v>1.54938687</c:v>
                </c:pt>
                <c:pt idx="18">
                  <c:v>1.6091900100000001</c:v>
                </c:pt>
                <c:pt idx="19">
                  <c:v>-0.52807221699999995</c:v>
                </c:pt>
                <c:pt idx="20">
                  <c:v>-1.13023713</c:v>
                </c:pt>
                <c:pt idx="21">
                  <c:v>-0.78601320500000005</c:v>
                </c:pt>
                <c:pt idx="22">
                  <c:v>-0.74557643600000001</c:v>
                </c:pt>
                <c:pt idx="23">
                  <c:v>-2.7205170500000002</c:v>
                </c:pt>
                <c:pt idx="24">
                  <c:v>-3.4160136200000002</c:v>
                </c:pt>
                <c:pt idx="25">
                  <c:v>-3.7806125100000001</c:v>
                </c:pt>
                <c:pt idx="26">
                  <c:v>-3.7524935699999999</c:v>
                </c:pt>
                <c:pt idx="27">
                  <c:v>-2.19322697</c:v>
                </c:pt>
                <c:pt idx="28">
                  <c:v>-1.8731635200000001</c:v>
                </c:pt>
                <c:pt idx="29">
                  <c:v>-2.0413496000000002</c:v>
                </c:pt>
                <c:pt idx="30">
                  <c:v>-2.2257718899999999</c:v>
                </c:pt>
                <c:pt idx="31">
                  <c:v>-1.3268266</c:v>
                </c:pt>
                <c:pt idx="32">
                  <c:v>-0.60976519299999998</c:v>
                </c:pt>
                <c:pt idx="33">
                  <c:v>-0.12469156200000001</c:v>
                </c:pt>
                <c:pt idx="34">
                  <c:v>0.437922967</c:v>
                </c:pt>
                <c:pt idx="35">
                  <c:v>1.8961721899999999</c:v>
                </c:pt>
                <c:pt idx="36">
                  <c:v>3.0525129</c:v>
                </c:pt>
                <c:pt idx="37">
                  <c:v>2.9786431800000002</c:v>
                </c:pt>
                <c:pt idx="38">
                  <c:v>1.4486841500000001</c:v>
                </c:pt>
                <c:pt idx="39">
                  <c:v>-1.4073260299999999</c:v>
                </c:pt>
                <c:pt idx="40">
                  <c:v>-5.8513481399999998</c:v>
                </c:pt>
                <c:pt idx="41">
                  <c:v>-7.1285576400000004</c:v>
                </c:pt>
                <c:pt idx="42">
                  <c:v>-5.1323054499999996</c:v>
                </c:pt>
                <c:pt idx="43">
                  <c:v>-2.9813253799999999</c:v>
                </c:pt>
              </c:numCache>
            </c:numRef>
          </c:val>
          <c:smooth val="1"/>
          <c:extLst>
            <c:ext xmlns:c16="http://schemas.microsoft.com/office/drawing/2014/chart" uri="{C3380CC4-5D6E-409C-BE32-E72D297353CC}">
              <c16:uniqueId val="{00000002-C885-4703-A48A-D885BAC5BCA6}"/>
            </c:ext>
          </c:extLst>
        </c:ser>
        <c:dLbls>
          <c:showLegendKey val="0"/>
          <c:showVal val="0"/>
          <c:showCatName val="0"/>
          <c:showSerName val="0"/>
          <c:showPercent val="0"/>
          <c:showBubbleSize val="0"/>
        </c:dLbls>
        <c:marker val="1"/>
        <c:smooth val="0"/>
        <c:axId val="513240064"/>
        <c:axId val="513254144"/>
      </c:lineChart>
      <c:catAx>
        <c:axId val="513240064"/>
        <c:scaling>
          <c:orientation val="minMax"/>
        </c:scaling>
        <c:delete val="0"/>
        <c:axPos val="b"/>
        <c:numFmt formatCode="General" sourceLinked="1"/>
        <c:majorTickMark val="none"/>
        <c:minorTickMark val="none"/>
        <c:tickLblPos val="low"/>
        <c:spPr>
          <a:noFill/>
          <a:ln w="9525" cap="flat" cmpd="sng" algn="ctr">
            <a:solidFill>
              <a:schemeClr val="tx1"/>
            </a:solidFill>
            <a:round/>
          </a:ln>
          <a:effectLst/>
        </c:spPr>
        <c:txPr>
          <a:bodyPr rot="-60000000" vert="horz"/>
          <a:lstStyle/>
          <a:p>
            <a:pPr>
              <a:defRPr/>
            </a:pPr>
            <a:endParaRPr lang="en-US"/>
          </a:p>
        </c:txPr>
        <c:crossAx val="513254144"/>
        <c:crosses val="autoZero"/>
        <c:auto val="1"/>
        <c:lblAlgn val="ctr"/>
        <c:lblOffset val="100"/>
        <c:tickMarkSkip val="4"/>
        <c:noMultiLvlLbl val="0"/>
      </c:catAx>
      <c:valAx>
        <c:axId val="513254144"/>
        <c:scaling>
          <c:orientation val="minMax"/>
          <c:max val="8"/>
          <c:min val="-10"/>
        </c:scaling>
        <c:delete val="0"/>
        <c:axPos val="l"/>
        <c:numFmt formatCode="#,##0.0" sourceLinked="0"/>
        <c:majorTickMark val="in"/>
        <c:minorTickMark val="none"/>
        <c:tickLblPos val="nextTo"/>
        <c:spPr>
          <a:noFill/>
          <a:ln>
            <a:solidFill>
              <a:schemeClr val="tx1"/>
            </a:solidFill>
          </a:ln>
          <a:effectLst/>
        </c:spPr>
        <c:txPr>
          <a:bodyPr rot="-60000000" vert="horz"/>
          <a:lstStyle/>
          <a:p>
            <a:pPr>
              <a:defRPr/>
            </a:pPr>
            <a:endParaRPr lang="en-US"/>
          </a:p>
        </c:txPr>
        <c:crossAx val="513240064"/>
        <c:crosses val="autoZero"/>
        <c:crossBetween val="between"/>
      </c:valAx>
      <c:spPr>
        <a:noFill/>
        <a:ln>
          <a:solidFill>
            <a:sysClr val="windowText" lastClr="000000"/>
          </a:solidFill>
        </a:ln>
        <a:effectLst/>
      </c:spPr>
    </c:plotArea>
    <c:legend>
      <c:legendPos val="b"/>
      <c:layout>
        <c:manualLayout>
          <c:xMode val="edge"/>
          <c:yMode val="edge"/>
          <c:x val="0.16799166888648107"/>
          <c:y val="0.68325957985809871"/>
          <c:w val="0.33918529502603068"/>
          <c:h val="0.13942570567449475"/>
        </c:manualLayout>
      </c:layout>
      <c:overlay val="0"/>
      <c:spPr>
        <a:noFill/>
        <a:ln>
          <a:noFill/>
        </a:ln>
        <a:effectLst/>
      </c:spPr>
      <c:txPr>
        <a:bodyPr rot="0" vert="horz"/>
        <a:lstStyle/>
        <a:p>
          <a:pPr>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200" b="1">
          <a:solidFill>
            <a:sysClr val="windowText" lastClr="000000"/>
          </a:solidFill>
          <a:latin typeface="Times New Roman" panose="02020603050405020304" pitchFamily="18" charset="0"/>
          <a:cs typeface="Times New Roman" panose="02020603050405020304" pitchFamily="18" charset="0"/>
        </a:defRPr>
      </a:pPr>
      <a:endParaRPr lang="en-US"/>
    </a:p>
  </c:txPr>
  <c:userShapes r:id="rId1"/>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mn-MN"/>
              <a:t>Эдийн засгийн өсөлт</a:t>
            </a:r>
            <a:endParaRPr lang="en-US"/>
          </a:p>
        </c:rich>
      </c:tx>
      <c:layout>
        <c:manualLayout>
          <c:xMode val="edge"/>
          <c:yMode val="edge"/>
          <c:x val="0.12975855975498002"/>
          <c:y val="0.15467239320807341"/>
        </c:manualLayout>
      </c:layout>
      <c:overlay val="0"/>
    </c:title>
    <c:autoTitleDeleted val="0"/>
    <c:plotArea>
      <c:layout>
        <c:manualLayout>
          <c:layoutTarget val="inner"/>
          <c:xMode val="edge"/>
          <c:yMode val="edge"/>
          <c:x val="9.4694482120199944E-2"/>
          <c:y val="0.12472266939197257"/>
          <c:w val="0.8781859758276761"/>
          <c:h val="0.77722870860728377"/>
        </c:manualLayout>
      </c:layout>
      <c:areaChart>
        <c:grouping val="stacked"/>
        <c:varyColors val="0"/>
        <c:ser>
          <c:idx val="0"/>
          <c:order val="0"/>
          <c:tx>
            <c:strRef>
              <c:f>II.9!$A$20</c:f>
              <c:strCache>
                <c:ptCount val="1"/>
                <c:pt idx="0">
                  <c:v>90%a</c:v>
                </c:pt>
              </c:strCache>
            </c:strRef>
          </c:tx>
          <c:spPr>
            <a:solidFill>
              <a:schemeClr val="bg1"/>
            </a:solidFill>
            <a:ln w="25400">
              <a:noFill/>
            </a:ln>
          </c:spPr>
          <c:cat>
            <c:multiLvlStrRef>
              <c:f>II.9!$B$1:$Y$2</c:f>
              <c:multiLvlStrCache>
                <c:ptCount val="12"/>
                <c:lvl>
                  <c:pt idx="0">
                    <c:v>I</c:v>
                  </c:pt>
                  <c:pt idx="1">
                    <c:v>II</c:v>
                  </c:pt>
                  <c:pt idx="2">
                    <c:v>III</c:v>
                  </c:pt>
                  <c:pt idx="3">
                    <c:v>IV</c:v>
                  </c:pt>
                  <c:pt idx="4">
                    <c:v>I</c:v>
                  </c:pt>
                  <c:pt idx="5">
                    <c:v>II</c:v>
                  </c:pt>
                  <c:pt idx="6">
                    <c:v>III</c:v>
                  </c:pt>
                  <c:pt idx="7">
                    <c:v>IV</c:v>
                  </c:pt>
                  <c:pt idx="8">
                    <c:v>I</c:v>
                  </c:pt>
                  <c:pt idx="9">
                    <c:v>II</c:v>
                  </c:pt>
                  <c:pt idx="10">
                    <c:v>III</c:v>
                  </c:pt>
                  <c:pt idx="11">
                    <c:v>IV</c:v>
                  </c:pt>
                </c:lvl>
                <c:lvl>
                  <c:pt idx="0">
                    <c:v>2020</c:v>
                  </c:pt>
                  <c:pt idx="4">
                    <c:v>2021</c:v>
                  </c:pt>
                  <c:pt idx="8">
                    <c:v>2022</c:v>
                  </c:pt>
                </c:lvl>
              </c:multiLvlStrCache>
            </c:multiLvlStrRef>
          </c:cat>
          <c:val>
            <c:numRef>
              <c:f>II.9!$B$20:$Y$20</c:f>
              <c:numCache>
                <c:formatCode>General</c:formatCode>
                <c:ptCount val="12"/>
                <c:pt idx="0">
                  <c:v>1.4742288354186117E-2</c:v>
                </c:pt>
                <c:pt idx="1">
                  <c:v>-2.8617147008956345E-2</c:v>
                </c:pt>
                <c:pt idx="2" formatCode="0.000">
                  <c:v>-5.0084207816514015E-2</c:v>
                </c:pt>
                <c:pt idx="3" formatCode="0.000">
                  <c:v>-5.3355520616945151E-2</c:v>
                </c:pt>
                <c:pt idx="4" formatCode="0.000">
                  <c:v>-7.4721148013628183E-2</c:v>
                </c:pt>
                <c:pt idx="5" formatCode="0.000">
                  <c:v>-4.5811726602971233E-2</c:v>
                </c:pt>
                <c:pt idx="6" formatCode="0.000">
                  <c:v>-2.4830906080534239E-2</c:v>
                </c:pt>
                <c:pt idx="7" formatCode="0.000">
                  <c:v>-1.6177030149170157E-2</c:v>
                </c:pt>
                <c:pt idx="8" formatCode="0.000">
                  <c:v>-2.7658486663007374E-2</c:v>
                </c:pt>
                <c:pt idx="9" formatCode="0.000">
                  <c:v>-3.8695761622250684E-2</c:v>
                </c:pt>
                <c:pt idx="10" formatCode="0.000">
                  <c:v>-4.7014824578784718E-2</c:v>
                </c:pt>
                <c:pt idx="11" formatCode="0.000">
                  <c:v>-4.4221331311850277E-2</c:v>
                </c:pt>
              </c:numCache>
            </c:numRef>
          </c:val>
          <c:extLst>
            <c:ext xmlns:c16="http://schemas.microsoft.com/office/drawing/2014/chart" uri="{C3380CC4-5D6E-409C-BE32-E72D297353CC}">
              <c16:uniqueId val="{00000000-B469-4042-B9D6-7C8F95D2DC0D}"/>
            </c:ext>
          </c:extLst>
        </c:ser>
        <c:ser>
          <c:idx val="1"/>
          <c:order val="1"/>
          <c:tx>
            <c:strRef>
              <c:f>II.9!$A$21</c:f>
              <c:strCache>
                <c:ptCount val="1"/>
                <c:pt idx="0">
                  <c:v>60%a</c:v>
                </c:pt>
              </c:strCache>
            </c:strRef>
          </c:tx>
          <c:spPr>
            <a:solidFill>
              <a:srgbClr val="93A9CF">
                <a:alpha val="40000"/>
              </a:srgbClr>
            </a:solidFill>
            <a:ln w="25400">
              <a:noFill/>
            </a:ln>
          </c:spPr>
          <c:cat>
            <c:multiLvlStrRef>
              <c:f>II.9!$B$1:$Y$2</c:f>
              <c:multiLvlStrCache>
                <c:ptCount val="12"/>
                <c:lvl>
                  <c:pt idx="0">
                    <c:v>I</c:v>
                  </c:pt>
                  <c:pt idx="1">
                    <c:v>II</c:v>
                  </c:pt>
                  <c:pt idx="2">
                    <c:v>III</c:v>
                  </c:pt>
                  <c:pt idx="3">
                    <c:v>IV</c:v>
                  </c:pt>
                  <c:pt idx="4">
                    <c:v>I</c:v>
                  </c:pt>
                  <c:pt idx="5">
                    <c:v>II</c:v>
                  </c:pt>
                  <c:pt idx="6">
                    <c:v>III</c:v>
                  </c:pt>
                  <c:pt idx="7">
                    <c:v>IV</c:v>
                  </c:pt>
                  <c:pt idx="8">
                    <c:v>I</c:v>
                  </c:pt>
                  <c:pt idx="9">
                    <c:v>II</c:v>
                  </c:pt>
                  <c:pt idx="10">
                    <c:v>III</c:v>
                  </c:pt>
                  <c:pt idx="11">
                    <c:v>IV</c:v>
                  </c:pt>
                </c:lvl>
                <c:lvl>
                  <c:pt idx="0">
                    <c:v>2020</c:v>
                  </c:pt>
                  <c:pt idx="4">
                    <c:v>2021</c:v>
                  </c:pt>
                  <c:pt idx="8">
                    <c:v>2022</c:v>
                  </c:pt>
                </c:lvl>
              </c:multiLvlStrCache>
            </c:multiLvlStrRef>
          </c:cat>
          <c:val>
            <c:numRef>
              <c:f>II.9!$B$21:$Y$21</c:f>
              <c:numCache>
                <c:formatCode>General</c:formatCode>
                <c:ptCount val="12"/>
                <c:pt idx="0">
                  <c:v>0</c:v>
                </c:pt>
                <c:pt idx="1">
                  <c:v>0</c:v>
                </c:pt>
                <c:pt idx="2" formatCode="0.000">
                  <c:v>0</c:v>
                </c:pt>
                <c:pt idx="3" formatCode="0.000">
                  <c:v>0</c:v>
                </c:pt>
                <c:pt idx="4" formatCode="0.000">
                  <c:v>2.5350633999999997E-2</c:v>
                </c:pt>
                <c:pt idx="5" formatCode="0.000">
                  <c:v>3.1933826700000001E-2</c:v>
                </c:pt>
                <c:pt idx="6" formatCode="0.000">
                  <c:v>3.494924806E-2</c:v>
                </c:pt>
                <c:pt idx="7" formatCode="0.000">
                  <c:v>3.6865692639999996E-2</c:v>
                </c:pt>
                <c:pt idx="8" formatCode="0.000">
                  <c:v>3.8936512620000002E-2</c:v>
                </c:pt>
                <c:pt idx="9" formatCode="0.000">
                  <c:v>4.2404487344999998E-2</c:v>
                </c:pt>
                <c:pt idx="10" formatCode="0.000">
                  <c:v>4.4583021570000006E-2</c:v>
                </c:pt>
                <c:pt idx="11" formatCode="0.000">
                  <c:v>4.6493134500000005E-2</c:v>
                </c:pt>
              </c:numCache>
            </c:numRef>
          </c:val>
          <c:extLst>
            <c:ext xmlns:c16="http://schemas.microsoft.com/office/drawing/2014/chart" uri="{C3380CC4-5D6E-409C-BE32-E72D297353CC}">
              <c16:uniqueId val="{00000001-B469-4042-B9D6-7C8F95D2DC0D}"/>
            </c:ext>
          </c:extLst>
        </c:ser>
        <c:ser>
          <c:idx val="2"/>
          <c:order val="2"/>
          <c:tx>
            <c:strRef>
              <c:f>II.9!$A$22</c:f>
              <c:strCache>
                <c:ptCount val="1"/>
                <c:pt idx="0">
                  <c:v>30%a</c:v>
                </c:pt>
              </c:strCache>
            </c:strRef>
          </c:tx>
          <c:spPr>
            <a:solidFill>
              <a:srgbClr val="93A9CF">
                <a:alpha val="90000"/>
              </a:srgbClr>
            </a:solidFill>
            <a:ln w="25400">
              <a:noFill/>
            </a:ln>
          </c:spPr>
          <c:cat>
            <c:multiLvlStrRef>
              <c:f>II.9!$B$1:$Y$2</c:f>
              <c:multiLvlStrCache>
                <c:ptCount val="12"/>
                <c:lvl>
                  <c:pt idx="0">
                    <c:v>I</c:v>
                  </c:pt>
                  <c:pt idx="1">
                    <c:v>II</c:v>
                  </c:pt>
                  <c:pt idx="2">
                    <c:v>III</c:v>
                  </c:pt>
                  <c:pt idx="3">
                    <c:v>IV</c:v>
                  </c:pt>
                  <c:pt idx="4">
                    <c:v>I</c:v>
                  </c:pt>
                  <c:pt idx="5">
                    <c:v>II</c:v>
                  </c:pt>
                  <c:pt idx="6">
                    <c:v>III</c:v>
                  </c:pt>
                  <c:pt idx="7">
                    <c:v>IV</c:v>
                  </c:pt>
                  <c:pt idx="8">
                    <c:v>I</c:v>
                  </c:pt>
                  <c:pt idx="9">
                    <c:v>II</c:v>
                  </c:pt>
                  <c:pt idx="10">
                    <c:v>III</c:v>
                  </c:pt>
                  <c:pt idx="11">
                    <c:v>IV</c:v>
                  </c:pt>
                </c:lvl>
                <c:lvl>
                  <c:pt idx="0">
                    <c:v>2020</c:v>
                  </c:pt>
                  <c:pt idx="4">
                    <c:v>2021</c:v>
                  </c:pt>
                  <c:pt idx="8">
                    <c:v>2022</c:v>
                  </c:pt>
                </c:lvl>
              </c:multiLvlStrCache>
            </c:multiLvlStrRef>
          </c:cat>
          <c:val>
            <c:numRef>
              <c:f>II.9!$B$22:$Y$22</c:f>
              <c:numCache>
                <c:formatCode>General</c:formatCode>
                <c:ptCount val="12"/>
                <c:pt idx="0">
                  <c:v>0</c:v>
                </c:pt>
                <c:pt idx="1">
                  <c:v>0</c:v>
                </c:pt>
                <c:pt idx="2" formatCode="0.000">
                  <c:v>0</c:v>
                </c:pt>
                <c:pt idx="3" formatCode="0.000">
                  <c:v>0</c:v>
                </c:pt>
                <c:pt idx="4" formatCode="0.000">
                  <c:v>1.4710909700000002E-2</c:v>
                </c:pt>
                <c:pt idx="5" formatCode="0.000">
                  <c:v>1.8614568099999999E-2</c:v>
                </c:pt>
                <c:pt idx="6" formatCode="0.000">
                  <c:v>2.0419892700000001E-2</c:v>
                </c:pt>
                <c:pt idx="7" formatCode="0.000">
                  <c:v>2.1617093560000002E-2</c:v>
                </c:pt>
                <c:pt idx="8" formatCode="0.000">
                  <c:v>2.2856840580000003E-2</c:v>
                </c:pt>
                <c:pt idx="9" formatCode="0.000">
                  <c:v>2.4942989254999999E-2</c:v>
                </c:pt>
                <c:pt idx="10" formatCode="0.000">
                  <c:v>2.6257268730000002E-2</c:v>
                </c:pt>
                <c:pt idx="11" formatCode="0.000">
                  <c:v>2.7414198399999999E-2</c:v>
                </c:pt>
              </c:numCache>
            </c:numRef>
          </c:val>
          <c:extLst>
            <c:ext xmlns:c16="http://schemas.microsoft.com/office/drawing/2014/chart" uri="{C3380CC4-5D6E-409C-BE32-E72D297353CC}">
              <c16:uniqueId val="{00000002-B469-4042-B9D6-7C8F95D2DC0D}"/>
            </c:ext>
          </c:extLst>
        </c:ser>
        <c:ser>
          <c:idx val="3"/>
          <c:order val="3"/>
          <c:tx>
            <c:strRef>
              <c:f>II.9!$A$23</c:f>
              <c:strCache>
                <c:ptCount val="1"/>
                <c:pt idx="0">
                  <c:v>ДНБ-ий өсөлт</c:v>
                </c:pt>
              </c:strCache>
            </c:strRef>
          </c:tx>
          <c:spPr>
            <a:solidFill>
              <a:srgbClr val="93A9CF"/>
            </a:solidFill>
            <a:ln w="25400">
              <a:noFill/>
            </a:ln>
          </c:spPr>
          <c:cat>
            <c:multiLvlStrRef>
              <c:f>II.9!$B$1:$Y$2</c:f>
              <c:multiLvlStrCache>
                <c:ptCount val="12"/>
                <c:lvl>
                  <c:pt idx="0">
                    <c:v>I</c:v>
                  </c:pt>
                  <c:pt idx="1">
                    <c:v>II</c:v>
                  </c:pt>
                  <c:pt idx="2">
                    <c:v>III</c:v>
                  </c:pt>
                  <c:pt idx="3">
                    <c:v>IV</c:v>
                  </c:pt>
                  <c:pt idx="4">
                    <c:v>I</c:v>
                  </c:pt>
                  <c:pt idx="5">
                    <c:v>II</c:v>
                  </c:pt>
                  <c:pt idx="6">
                    <c:v>III</c:v>
                  </c:pt>
                  <c:pt idx="7">
                    <c:v>IV</c:v>
                  </c:pt>
                  <c:pt idx="8">
                    <c:v>I</c:v>
                  </c:pt>
                  <c:pt idx="9">
                    <c:v>II</c:v>
                  </c:pt>
                  <c:pt idx="10">
                    <c:v>III</c:v>
                  </c:pt>
                  <c:pt idx="11">
                    <c:v>IV</c:v>
                  </c:pt>
                </c:lvl>
                <c:lvl>
                  <c:pt idx="0">
                    <c:v>2020</c:v>
                  </c:pt>
                  <c:pt idx="4">
                    <c:v>2021</c:v>
                  </c:pt>
                  <c:pt idx="8">
                    <c:v>2022</c:v>
                  </c:pt>
                </c:lvl>
              </c:multiLvlStrCache>
            </c:multiLvlStrRef>
          </c:cat>
          <c:val>
            <c:numRef>
              <c:f>II.9!$B$23:$Y$23</c:f>
              <c:numCache>
                <c:formatCode>General</c:formatCode>
                <c:ptCount val="12"/>
                <c:pt idx="0">
                  <c:v>0</c:v>
                </c:pt>
                <c:pt idx="1">
                  <c:v>0</c:v>
                </c:pt>
                <c:pt idx="2" formatCode="0.000">
                  <c:v>0</c:v>
                </c:pt>
                <c:pt idx="3" formatCode="0.000">
                  <c:v>0</c:v>
                </c:pt>
                <c:pt idx="4" formatCode="0.000">
                  <c:v>1.2600905899999999E-2</c:v>
                </c:pt>
                <c:pt idx="5" formatCode="0.000">
                  <c:v>1.5992664000000004E-2</c:v>
                </c:pt>
                <c:pt idx="6" formatCode="0.000">
                  <c:v>1.7571044899999996E-2</c:v>
                </c:pt>
                <c:pt idx="7" formatCode="0.000">
                  <c:v>1.8646715600000002E-2</c:v>
                </c:pt>
                <c:pt idx="8" formatCode="0.000">
                  <c:v>1.9730581099999998E-2</c:v>
                </c:pt>
                <c:pt idx="9" formatCode="0.000">
                  <c:v>2.1560145899999997E-2</c:v>
                </c:pt>
                <c:pt idx="10" formatCode="0.000">
                  <c:v>2.2714998699999996E-2</c:v>
                </c:pt>
                <c:pt idx="11" formatCode="0.000">
                  <c:v>2.3734518999999999E-2</c:v>
                </c:pt>
              </c:numCache>
            </c:numRef>
          </c:val>
          <c:extLst>
            <c:ext xmlns:c16="http://schemas.microsoft.com/office/drawing/2014/chart" uri="{C3380CC4-5D6E-409C-BE32-E72D297353CC}">
              <c16:uniqueId val="{00000003-B469-4042-B9D6-7C8F95D2DC0D}"/>
            </c:ext>
          </c:extLst>
        </c:ser>
        <c:ser>
          <c:idx val="4"/>
          <c:order val="4"/>
          <c:tx>
            <c:strRef>
              <c:f>II.9!$A$24</c:f>
              <c:strCache>
                <c:ptCount val="1"/>
                <c:pt idx="0">
                  <c:v>0.30</c:v>
                </c:pt>
              </c:strCache>
            </c:strRef>
          </c:tx>
          <c:spPr>
            <a:solidFill>
              <a:srgbClr val="93A9CF"/>
            </a:solidFill>
            <a:ln w="25400">
              <a:noFill/>
            </a:ln>
          </c:spPr>
          <c:cat>
            <c:multiLvlStrRef>
              <c:f>II.9!$B$1:$Y$2</c:f>
              <c:multiLvlStrCache>
                <c:ptCount val="12"/>
                <c:lvl>
                  <c:pt idx="0">
                    <c:v>I</c:v>
                  </c:pt>
                  <c:pt idx="1">
                    <c:v>II</c:v>
                  </c:pt>
                  <c:pt idx="2">
                    <c:v>III</c:v>
                  </c:pt>
                  <c:pt idx="3">
                    <c:v>IV</c:v>
                  </c:pt>
                  <c:pt idx="4">
                    <c:v>I</c:v>
                  </c:pt>
                  <c:pt idx="5">
                    <c:v>II</c:v>
                  </c:pt>
                  <c:pt idx="6">
                    <c:v>III</c:v>
                  </c:pt>
                  <c:pt idx="7">
                    <c:v>IV</c:v>
                  </c:pt>
                  <c:pt idx="8">
                    <c:v>I</c:v>
                  </c:pt>
                  <c:pt idx="9">
                    <c:v>II</c:v>
                  </c:pt>
                  <c:pt idx="10">
                    <c:v>III</c:v>
                  </c:pt>
                  <c:pt idx="11">
                    <c:v>IV</c:v>
                  </c:pt>
                </c:lvl>
                <c:lvl>
                  <c:pt idx="0">
                    <c:v>2020</c:v>
                  </c:pt>
                  <c:pt idx="4">
                    <c:v>2021</c:v>
                  </c:pt>
                  <c:pt idx="8">
                    <c:v>2022</c:v>
                  </c:pt>
                </c:lvl>
              </c:multiLvlStrCache>
            </c:multiLvlStrRef>
          </c:cat>
          <c:val>
            <c:numRef>
              <c:f>II.9!$B$24:$Y$24</c:f>
              <c:numCache>
                <c:formatCode>General</c:formatCode>
                <c:ptCount val="12"/>
                <c:pt idx="0">
                  <c:v>0</c:v>
                </c:pt>
                <c:pt idx="1">
                  <c:v>0</c:v>
                </c:pt>
                <c:pt idx="2" formatCode="0.000">
                  <c:v>0</c:v>
                </c:pt>
                <c:pt idx="3" formatCode="0.000">
                  <c:v>0</c:v>
                </c:pt>
                <c:pt idx="4" formatCode="0.000">
                  <c:v>1.2766747700000004E-2</c:v>
                </c:pt>
                <c:pt idx="5" formatCode="0.000">
                  <c:v>1.6247816399999993E-2</c:v>
                </c:pt>
                <c:pt idx="6" formatCode="0.000">
                  <c:v>1.7876797799999997E-2</c:v>
                </c:pt>
                <c:pt idx="7" formatCode="0.000">
                  <c:v>1.9014198000000003E-2</c:v>
                </c:pt>
                <c:pt idx="8" formatCode="0.000">
                  <c:v>2.0132772400000002E-2</c:v>
                </c:pt>
                <c:pt idx="9" formatCode="0.000">
                  <c:v>2.2026254500000002E-2</c:v>
                </c:pt>
                <c:pt idx="10" formatCode="0.000">
                  <c:v>2.3223554600000008E-2</c:v>
                </c:pt>
                <c:pt idx="11" formatCode="0.000">
                  <c:v>2.4283491300000001E-2</c:v>
                </c:pt>
              </c:numCache>
            </c:numRef>
          </c:val>
          <c:extLst>
            <c:ext xmlns:c16="http://schemas.microsoft.com/office/drawing/2014/chart" uri="{C3380CC4-5D6E-409C-BE32-E72D297353CC}">
              <c16:uniqueId val="{00000004-B469-4042-B9D6-7C8F95D2DC0D}"/>
            </c:ext>
          </c:extLst>
        </c:ser>
        <c:ser>
          <c:idx val="5"/>
          <c:order val="5"/>
          <c:tx>
            <c:strRef>
              <c:f>II.9!$A$25</c:f>
              <c:strCache>
                <c:ptCount val="1"/>
                <c:pt idx="0">
                  <c:v>0.60</c:v>
                </c:pt>
              </c:strCache>
            </c:strRef>
          </c:tx>
          <c:spPr>
            <a:solidFill>
              <a:srgbClr val="93A9CF">
                <a:alpha val="90000"/>
              </a:srgbClr>
            </a:solidFill>
            <a:ln w="25400">
              <a:noFill/>
            </a:ln>
            <a:effectLst>
              <a:outerShdw blurRad="50800" dist="50800" dir="5400000" sx="8000" sy="8000" algn="ctr" rotWithShape="0">
                <a:srgbClr val="000000">
                  <a:alpha val="43000"/>
                </a:srgbClr>
              </a:outerShdw>
            </a:effectLst>
          </c:spPr>
          <c:cat>
            <c:multiLvlStrRef>
              <c:f>II.9!$B$1:$Y$2</c:f>
              <c:multiLvlStrCache>
                <c:ptCount val="12"/>
                <c:lvl>
                  <c:pt idx="0">
                    <c:v>I</c:v>
                  </c:pt>
                  <c:pt idx="1">
                    <c:v>II</c:v>
                  </c:pt>
                  <c:pt idx="2">
                    <c:v>III</c:v>
                  </c:pt>
                  <c:pt idx="3">
                    <c:v>IV</c:v>
                  </c:pt>
                  <c:pt idx="4">
                    <c:v>I</c:v>
                  </c:pt>
                  <c:pt idx="5">
                    <c:v>II</c:v>
                  </c:pt>
                  <c:pt idx="6">
                    <c:v>III</c:v>
                  </c:pt>
                  <c:pt idx="7">
                    <c:v>IV</c:v>
                  </c:pt>
                  <c:pt idx="8">
                    <c:v>I</c:v>
                  </c:pt>
                  <c:pt idx="9">
                    <c:v>II</c:v>
                  </c:pt>
                  <c:pt idx="10">
                    <c:v>III</c:v>
                  </c:pt>
                  <c:pt idx="11">
                    <c:v>IV</c:v>
                  </c:pt>
                </c:lvl>
                <c:lvl>
                  <c:pt idx="0">
                    <c:v>2020</c:v>
                  </c:pt>
                  <c:pt idx="4">
                    <c:v>2021</c:v>
                  </c:pt>
                  <c:pt idx="8">
                    <c:v>2022</c:v>
                  </c:pt>
                </c:lvl>
              </c:multiLvlStrCache>
            </c:multiLvlStrRef>
          </c:cat>
          <c:val>
            <c:numRef>
              <c:f>II.9!$B$25:$Y$25</c:f>
              <c:numCache>
                <c:formatCode>General</c:formatCode>
                <c:ptCount val="12"/>
                <c:pt idx="0">
                  <c:v>0</c:v>
                </c:pt>
                <c:pt idx="1">
                  <c:v>0</c:v>
                </c:pt>
                <c:pt idx="2" formatCode="0.000">
                  <c:v>0</c:v>
                </c:pt>
                <c:pt idx="3" formatCode="0.000">
                  <c:v>0</c:v>
                </c:pt>
                <c:pt idx="4" formatCode="0.000">
                  <c:v>1.5336318299999992E-2</c:v>
                </c:pt>
                <c:pt idx="5" formatCode="0.000">
                  <c:v>1.9576807700000014E-2</c:v>
                </c:pt>
                <c:pt idx="6" formatCode="0.000">
                  <c:v>2.1572975300000009E-2</c:v>
                </c:pt>
                <c:pt idx="7" formatCode="0.000">
                  <c:v>2.3003067699999987E-2</c:v>
                </c:pt>
                <c:pt idx="8" formatCode="0.000">
                  <c:v>2.437372119999999E-2</c:v>
                </c:pt>
                <c:pt idx="9" formatCode="0.000">
                  <c:v>2.6700942799999999E-2</c:v>
                </c:pt>
                <c:pt idx="10" formatCode="0.000">
                  <c:v>2.8175323199999987E-2</c:v>
                </c:pt>
                <c:pt idx="11" formatCode="0.000">
                  <c:v>2.9484726400000005E-2</c:v>
                </c:pt>
              </c:numCache>
            </c:numRef>
          </c:val>
          <c:extLst>
            <c:ext xmlns:c16="http://schemas.microsoft.com/office/drawing/2014/chart" uri="{C3380CC4-5D6E-409C-BE32-E72D297353CC}">
              <c16:uniqueId val="{00000005-B469-4042-B9D6-7C8F95D2DC0D}"/>
            </c:ext>
          </c:extLst>
        </c:ser>
        <c:ser>
          <c:idx val="6"/>
          <c:order val="6"/>
          <c:tx>
            <c:strRef>
              <c:f>II.9!$A$26</c:f>
              <c:strCache>
                <c:ptCount val="1"/>
                <c:pt idx="0">
                  <c:v>0.90</c:v>
                </c:pt>
              </c:strCache>
            </c:strRef>
          </c:tx>
          <c:spPr>
            <a:solidFill>
              <a:srgbClr val="93A9CF">
                <a:alpha val="40000"/>
              </a:srgbClr>
            </a:solidFill>
            <a:ln w="25400">
              <a:noFill/>
            </a:ln>
            <a:effectLst/>
          </c:spPr>
          <c:cat>
            <c:multiLvlStrRef>
              <c:f>II.9!$B$1:$Y$2</c:f>
              <c:multiLvlStrCache>
                <c:ptCount val="12"/>
                <c:lvl>
                  <c:pt idx="0">
                    <c:v>I</c:v>
                  </c:pt>
                  <c:pt idx="1">
                    <c:v>II</c:v>
                  </c:pt>
                  <c:pt idx="2">
                    <c:v>III</c:v>
                  </c:pt>
                  <c:pt idx="3">
                    <c:v>IV</c:v>
                  </c:pt>
                  <c:pt idx="4">
                    <c:v>I</c:v>
                  </c:pt>
                  <c:pt idx="5">
                    <c:v>II</c:v>
                  </c:pt>
                  <c:pt idx="6">
                    <c:v>III</c:v>
                  </c:pt>
                  <c:pt idx="7">
                    <c:v>IV</c:v>
                  </c:pt>
                  <c:pt idx="8">
                    <c:v>I</c:v>
                  </c:pt>
                  <c:pt idx="9">
                    <c:v>II</c:v>
                  </c:pt>
                  <c:pt idx="10">
                    <c:v>III</c:v>
                  </c:pt>
                  <c:pt idx="11">
                    <c:v>IV</c:v>
                  </c:pt>
                </c:lvl>
                <c:lvl>
                  <c:pt idx="0">
                    <c:v>2020</c:v>
                  </c:pt>
                  <c:pt idx="4">
                    <c:v>2021</c:v>
                  </c:pt>
                  <c:pt idx="8">
                    <c:v>2022</c:v>
                  </c:pt>
                </c:lvl>
              </c:multiLvlStrCache>
            </c:multiLvlStrRef>
          </c:cat>
          <c:val>
            <c:numRef>
              <c:f>II.9!$B$26:$Y$26</c:f>
              <c:numCache>
                <c:formatCode>General</c:formatCode>
                <c:ptCount val="12"/>
                <c:pt idx="0">
                  <c:v>0</c:v>
                </c:pt>
                <c:pt idx="1">
                  <c:v>0</c:v>
                </c:pt>
                <c:pt idx="2" formatCode="0.000">
                  <c:v>0</c:v>
                </c:pt>
                <c:pt idx="3" formatCode="0.000">
                  <c:v>0</c:v>
                </c:pt>
                <c:pt idx="4" formatCode="0.000">
                  <c:v>2.7582437100000003E-2</c:v>
                </c:pt>
                <c:pt idx="5" formatCode="0.000">
                  <c:v>3.536801299999999E-2</c:v>
                </c:pt>
                <c:pt idx="6" formatCode="0.000">
                  <c:v>3.9064750000000002E-2</c:v>
                </c:pt>
                <c:pt idx="7" formatCode="0.000">
                  <c:v>4.1813599300000011E-2</c:v>
                </c:pt>
                <c:pt idx="8" formatCode="0.000">
                  <c:v>4.4351764400000014E-2</c:v>
                </c:pt>
                <c:pt idx="9" formatCode="0.000">
                  <c:v>4.8680445300000007E-2</c:v>
                </c:pt>
                <c:pt idx="10" formatCode="0.000">
                  <c:v>5.143066000000001E-2</c:v>
                </c:pt>
                <c:pt idx="11" formatCode="0.000">
                  <c:v>5.3885620000000002E-2</c:v>
                </c:pt>
              </c:numCache>
            </c:numRef>
          </c:val>
          <c:extLst>
            <c:ext xmlns:c16="http://schemas.microsoft.com/office/drawing/2014/chart" uri="{C3380CC4-5D6E-409C-BE32-E72D297353CC}">
              <c16:uniqueId val="{00000006-B469-4042-B9D6-7C8F95D2DC0D}"/>
            </c:ext>
          </c:extLst>
        </c:ser>
        <c:dLbls>
          <c:showLegendKey val="0"/>
          <c:showVal val="0"/>
          <c:showCatName val="0"/>
          <c:showSerName val="0"/>
          <c:showPercent val="0"/>
          <c:showBubbleSize val="0"/>
        </c:dLbls>
        <c:axId val="495758336"/>
        <c:axId val="495764224"/>
      </c:areaChart>
      <c:lineChart>
        <c:grouping val="standard"/>
        <c:varyColors val="0"/>
        <c:ser>
          <c:idx val="8"/>
          <c:order val="7"/>
          <c:tx>
            <c:strRef>
              <c:f>II.9!$A$28</c:f>
              <c:strCache>
                <c:ptCount val="1"/>
                <c:pt idx="0">
                  <c:v>Өмнөх төсөөлөл</c:v>
                </c:pt>
              </c:strCache>
            </c:strRef>
          </c:tx>
          <c:spPr>
            <a:ln w="34925">
              <a:solidFill>
                <a:srgbClr val="122F83"/>
              </a:solidFill>
              <a:prstDash val="sysDash"/>
            </a:ln>
          </c:spPr>
          <c:marker>
            <c:symbol val="none"/>
          </c:marker>
          <c:cat>
            <c:multiLvlStrRef>
              <c:f>II.9!$B$1:$Y$2</c:f>
              <c:multiLvlStrCache>
                <c:ptCount val="12"/>
                <c:lvl>
                  <c:pt idx="0">
                    <c:v>I</c:v>
                  </c:pt>
                  <c:pt idx="1">
                    <c:v>II</c:v>
                  </c:pt>
                  <c:pt idx="2">
                    <c:v>III</c:v>
                  </c:pt>
                  <c:pt idx="3">
                    <c:v>IV</c:v>
                  </c:pt>
                  <c:pt idx="4">
                    <c:v>I</c:v>
                  </c:pt>
                  <c:pt idx="5">
                    <c:v>II</c:v>
                  </c:pt>
                  <c:pt idx="6">
                    <c:v>III</c:v>
                  </c:pt>
                  <c:pt idx="7">
                    <c:v>IV</c:v>
                  </c:pt>
                  <c:pt idx="8">
                    <c:v>I</c:v>
                  </c:pt>
                  <c:pt idx="9">
                    <c:v>II</c:v>
                  </c:pt>
                  <c:pt idx="10">
                    <c:v>III</c:v>
                  </c:pt>
                  <c:pt idx="11">
                    <c:v>IV</c:v>
                  </c:pt>
                </c:lvl>
                <c:lvl>
                  <c:pt idx="0">
                    <c:v>2020</c:v>
                  </c:pt>
                  <c:pt idx="4">
                    <c:v>2021</c:v>
                  </c:pt>
                  <c:pt idx="8">
                    <c:v>2022</c:v>
                  </c:pt>
                </c:lvl>
              </c:multiLvlStrCache>
            </c:multiLvlStrRef>
          </c:cat>
          <c:val>
            <c:numRef>
              <c:f>II.9!$B$28:$Y$28</c:f>
              <c:numCache>
                <c:formatCode>General</c:formatCode>
                <c:ptCount val="12"/>
                <c:pt idx="0">
                  <c:v>1.4742273449545262E-2</c:v>
                </c:pt>
                <c:pt idx="1">
                  <c:v>-2.8617142602929357E-2</c:v>
                </c:pt>
                <c:pt idx="2" formatCode="0.000">
                  <c:v>-5.0084186976755769E-2</c:v>
                </c:pt>
                <c:pt idx="3" formatCode="0.000">
                  <c:v>-5.391255804348849E-2</c:v>
                </c:pt>
                <c:pt idx="4" formatCode="0.000">
                  <c:v>-2.7807271357724983E-2</c:v>
                </c:pt>
                <c:pt idx="5" formatCode="0.000">
                  <c:v>1.2711568302121723E-2</c:v>
                </c:pt>
                <c:pt idx="6" formatCode="0.000">
                  <c:v>4.070099366036839E-2</c:v>
                </c:pt>
                <c:pt idx="7" formatCode="0.000">
                  <c:v>6.4291470904472181E-2</c:v>
                </c:pt>
                <c:pt idx="8" formatCode="0.000">
                  <c:v>7.2840677026153156E-2</c:v>
                </c:pt>
                <c:pt idx="9" formatCode="0.000">
                  <c:v>7.6439954858866122E-2</c:v>
                </c:pt>
                <c:pt idx="10" formatCode="0.000">
                  <c:v>7.324924917343556E-2</c:v>
                </c:pt>
                <c:pt idx="11" formatCode="0.000">
                  <c:v>6.7969582935672124E-2</c:v>
                </c:pt>
              </c:numCache>
            </c:numRef>
          </c:val>
          <c:smooth val="1"/>
          <c:extLst>
            <c:ext xmlns:c16="http://schemas.microsoft.com/office/drawing/2014/chart" uri="{C3380CC4-5D6E-409C-BE32-E72D297353CC}">
              <c16:uniqueId val="{00000007-B469-4042-B9D6-7C8F95D2DC0D}"/>
            </c:ext>
          </c:extLst>
        </c:ser>
        <c:ser>
          <c:idx val="7"/>
          <c:order val="8"/>
          <c:tx>
            <c:strRef>
              <c:f>II.9!$A$27</c:f>
              <c:strCache>
                <c:ptCount val="1"/>
                <c:pt idx="0">
                  <c:v>Одоогийн төсөөлөл</c:v>
                </c:pt>
              </c:strCache>
            </c:strRef>
          </c:tx>
          <c:spPr>
            <a:ln w="34925">
              <a:solidFill>
                <a:srgbClr val="122F83"/>
              </a:solidFill>
            </a:ln>
          </c:spPr>
          <c:marker>
            <c:symbol val="none"/>
          </c:marker>
          <c:cat>
            <c:multiLvlStrRef>
              <c:f>II.9!$B$1:$Y$2</c:f>
              <c:multiLvlStrCache>
                <c:ptCount val="12"/>
                <c:lvl>
                  <c:pt idx="0">
                    <c:v>I</c:v>
                  </c:pt>
                  <c:pt idx="1">
                    <c:v>II</c:v>
                  </c:pt>
                  <c:pt idx="2">
                    <c:v>III</c:v>
                  </c:pt>
                  <c:pt idx="3">
                    <c:v>IV</c:v>
                  </c:pt>
                  <c:pt idx="4">
                    <c:v>I</c:v>
                  </c:pt>
                  <c:pt idx="5">
                    <c:v>II</c:v>
                  </c:pt>
                  <c:pt idx="6">
                    <c:v>III</c:v>
                  </c:pt>
                  <c:pt idx="7">
                    <c:v>IV</c:v>
                  </c:pt>
                  <c:pt idx="8">
                    <c:v>I</c:v>
                  </c:pt>
                  <c:pt idx="9">
                    <c:v>II</c:v>
                  </c:pt>
                  <c:pt idx="10">
                    <c:v>III</c:v>
                  </c:pt>
                  <c:pt idx="11">
                    <c:v>IV</c:v>
                  </c:pt>
                </c:lvl>
                <c:lvl>
                  <c:pt idx="0">
                    <c:v>2020</c:v>
                  </c:pt>
                  <c:pt idx="4">
                    <c:v>2021</c:v>
                  </c:pt>
                  <c:pt idx="8">
                    <c:v>2022</c:v>
                  </c:pt>
                </c:lvl>
              </c:multiLvlStrCache>
            </c:multiLvlStrRef>
          </c:cat>
          <c:val>
            <c:numRef>
              <c:f>II.9!$B$27:$Y$27</c:f>
              <c:numCache>
                <c:formatCode>General</c:formatCode>
                <c:ptCount val="12"/>
                <c:pt idx="0">
                  <c:v>1.4742288354186117E-2</c:v>
                </c:pt>
                <c:pt idx="1">
                  <c:v>-2.8617147008956345E-2</c:v>
                </c:pt>
                <c:pt idx="2" formatCode="0.000">
                  <c:v>-5.0084207816514015E-2</c:v>
                </c:pt>
                <c:pt idx="3" formatCode="0.000">
                  <c:v>-5.3355520616945151E-2</c:v>
                </c:pt>
                <c:pt idx="4" formatCode="0.000">
                  <c:v>-2.2058698413628175E-2</c:v>
                </c:pt>
                <c:pt idx="5" formatCode="0.000">
                  <c:v>2.0729332197028771E-2</c:v>
                </c:pt>
                <c:pt idx="6" formatCode="0.000">
                  <c:v>4.8109279579465758E-2</c:v>
                </c:pt>
                <c:pt idx="7" formatCode="0.000">
                  <c:v>6.0952471650829843E-2</c:v>
                </c:pt>
                <c:pt idx="8" formatCode="0.000">
                  <c:v>5.3865447636992636E-2</c:v>
                </c:pt>
                <c:pt idx="9" formatCode="0.000">
                  <c:v>5.0211860877749315E-2</c:v>
                </c:pt>
                <c:pt idx="10" formatCode="0.000">
                  <c:v>4.6540464421215288E-2</c:v>
                </c:pt>
                <c:pt idx="11" formatCode="0.000">
                  <c:v>5.3420520588149722E-2</c:v>
                </c:pt>
              </c:numCache>
            </c:numRef>
          </c:val>
          <c:smooth val="1"/>
          <c:extLst>
            <c:ext xmlns:c16="http://schemas.microsoft.com/office/drawing/2014/chart" uri="{C3380CC4-5D6E-409C-BE32-E72D297353CC}">
              <c16:uniqueId val="{00000008-B469-4042-B9D6-7C8F95D2DC0D}"/>
            </c:ext>
          </c:extLst>
        </c:ser>
        <c:dLbls>
          <c:showLegendKey val="0"/>
          <c:showVal val="0"/>
          <c:showCatName val="0"/>
          <c:showSerName val="0"/>
          <c:showPercent val="0"/>
          <c:showBubbleSize val="0"/>
        </c:dLbls>
        <c:marker val="1"/>
        <c:smooth val="0"/>
        <c:axId val="495758336"/>
        <c:axId val="495764224"/>
      </c:lineChart>
      <c:catAx>
        <c:axId val="495758336"/>
        <c:scaling>
          <c:orientation val="minMax"/>
        </c:scaling>
        <c:delete val="0"/>
        <c:axPos val="b"/>
        <c:numFmt formatCode="General" sourceLinked="0"/>
        <c:majorTickMark val="none"/>
        <c:minorTickMark val="none"/>
        <c:tickLblPos val="low"/>
        <c:txPr>
          <a:bodyPr rot="0" vert="horz"/>
          <a:lstStyle/>
          <a:p>
            <a:pPr>
              <a:defRPr/>
            </a:pPr>
            <a:endParaRPr lang="en-US"/>
          </a:p>
        </c:txPr>
        <c:crossAx val="495764224"/>
        <c:crosses val="autoZero"/>
        <c:auto val="1"/>
        <c:lblAlgn val="ctr"/>
        <c:lblOffset val="100"/>
        <c:tickMarkSkip val="4"/>
        <c:noMultiLvlLbl val="1"/>
      </c:catAx>
      <c:valAx>
        <c:axId val="495764224"/>
        <c:scaling>
          <c:orientation val="minMax"/>
          <c:max val="0.25"/>
        </c:scaling>
        <c:delete val="0"/>
        <c:axPos val="l"/>
        <c:numFmt formatCode="0%" sourceLinked="0"/>
        <c:majorTickMark val="none"/>
        <c:minorTickMark val="none"/>
        <c:tickLblPos val="nextTo"/>
        <c:txPr>
          <a:bodyPr rot="0" vert="horz"/>
          <a:lstStyle/>
          <a:p>
            <a:pPr>
              <a:defRPr/>
            </a:pPr>
            <a:endParaRPr lang="en-US"/>
          </a:p>
        </c:txPr>
        <c:crossAx val="495758336"/>
        <c:crosses val="autoZero"/>
        <c:crossBetween val="between"/>
      </c:valAx>
      <c:spPr>
        <a:ln w="12700">
          <a:solidFill>
            <a:schemeClr val="bg1">
              <a:lumMod val="65000"/>
            </a:schemeClr>
          </a:solidFill>
        </a:ln>
      </c:spPr>
    </c:plotArea>
    <c:legend>
      <c:legendPos val="t"/>
      <c:legendEntry>
        <c:idx val="0"/>
        <c:delete val="1"/>
      </c:legendEntry>
      <c:legendEntry>
        <c:idx val="1"/>
        <c:delete val="1"/>
      </c:legendEntry>
      <c:legendEntry>
        <c:idx val="2"/>
        <c:delete val="1"/>
      </c:legendEntry>
      <c:legendEntry>
        <c:idx val="3"/>
        <c:delete val="1"/>
      </c:legendEntry>
      <c:legendEntry>
        <c:idx val="4"/>
        <c:delete val="1"/>
      </c:legendEntry>
      <c:legendEntry>
        <c:idx val="5"/>
        <c:delete val="1"/>
      </c:legendEntry>
      <c:legendEntry>
        <c:idx val="6"/>
        <c:delete val="1"/>
      </c:legendEntry>
      <c:layout>
        <c:manualLayout>
          <c:xMode val="edge"/>
          <c:yMode val="edge"/>
          <c:x val="0.3095676050372847"/>
          <c:y val="8.937516108125829E-3"/>
          <c:w val="0.39635591566878542"/>
          <c:h val="0.10295804431458792"/>
        </c:manualLayout>
      </c:layout>
      <c:overlay val="0"/>
    </c:legend>
    <c:plotVisOnly val="1"/>
    <c:dispBlanksAs val="zero"/>
    <c:showDLblsOverMax val="0"/>
  </c:chart>
  <c:spPr>
    <a:ln>
      <a:noFill/>
    </a:ln>
  </c:spPr>
  <c:txPr>
    <a:bodyPr/>
    <a:lstStyle/>
    <a:p>
      <a:pPr>
        <a:defRPr sz="1200" b="1" i="0" u="none" strike="noStrike" baseline="0">
          <a:solidFill>
            <a:srgbClr val="000000"/>
          </a:solidFill>
          <a:latin typeface="Times New Roman"/>
          <a:ea typeface="Times New Roman"/>
          <a:cs typeface="Times New Roman"/>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9397296300805429E-2"/>
          <c:y val="5.0925925925925923E-2"/>
          <c:w val="0.92486961278213053"/>
          <c:h val="0.83158088917040396"/>
        </c:manualLayout>
      </c:layout>
      <c:barChart>
        <c:barDir val="col"/>
        <c:grouping val="stacked"/>
        <c:varyColors val="0"/>
        <c:ser>
          <c:idx val="1"/>
          <c:order val="1"/>
          <c:tx>
            <c:strRef>
              <c:f>'III.1 Хөдөлмөр'!$A$5</c:f>
              <c:strCache>
                <c:ptCount val="1"/>
                <c:pt idx="0">
                  <c:v>Ажиллагчид</c:v>
                </c:pt>
              </c:strCache>
            </c:strRef>
          </c:tx>
          <c:spPr>
            <a:solidFill>
              <a:srgbClr val="286A6C"/>
            </a:solidFill>
            <a:ln>
              <a:noFill/>
            </a:ln>
            <a:effectLst/>
          </c:spPr>
          <c:invertIfNegative val="0"/>
          <c:cat>
            <c:multiLvlStrRef>
              <c:extLst>
                <c:ext xmlns:c15="http://schemas.microsoft.com/office/drawing/2012/chart" uri="{02D57815-91ED-43cb-92C2-25804820EDAC}">
                  <c15:fullRef>
                    <c15:sqref>'III.1 Хөдөлмөр'!$B$1:$AB$2</c15:sqref>
                  </c15:fullRef>
                </c:ext>
              </c:extLst>
              <c:f>'III.1 Хөдөлмөр'!$N$1:$AB$2</c:f>
              <c:multiLvlStrCache>
                <c:ptCount val="15"/>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lvl>
                <c:lvl>
                  <c:pt idx="0">
                    <c:v>2017</c:v>
                  </c:pt>
                  <c:pt idx="4">
                    <c:v>2018</c:v>
                  </c:pt>
                  <c:pt idx="8">
                    <c:v>2019</c:v>
                  </c:pt>
                  <c:pt idx="12">
                    <c:v>2020</c:v>
                  </c:pt>
                </c:lvl>
              </c:multiLvlStrCache>
            </c:multiLvlStrRef>
          </c:cat>
          <c:val>
            <c:numRef>
              <c:extLst>
                <c:ext xmlns:c15="http://schemas.microsoft.com/office/drawing/2012/chart" uri="{02D57815-91ED-43cb-92C2-25804820EDAC}">
                  <c15:fullRef>
                    <c15:sqref>'III.1 Хөдөлмөр'!$B$5:$AC$5</c15:sqref>
                  </c15:fullRef>
                </c:ext>
              </c:extLst>
              <c:f>'III.1 Хөдөлмөр'!$N$5:$AC$5</c:f>
              <c:numCache>
                <c:formatCode>0%</c:formatCode>
                <c:ptCount val="16"/>
                <c:pt idx="0">
                  <c:v>1.6966288138473788E-2</c:v>
                </c:pt>
                <c:pt idx="1">
                  <c:v>3.158524888773815E-2</c:v>
                </c:pt>
                <c:pt idx="2">
                  <c:v>3.3876145744763358E-2</c:v>
                </c:pt>
                <c:pt idx="3">
                  <c:v>4.1689299096463288E-2</c:v>
                </c:pt>
                <c:pt idx="4">
                  <c:v>3.392215237930462E-2</c:v>
                </c:pt>
                <c:pt idx="5">
                  <c:v>2.5265847754710368E-2</c:v>
                </c:pt>
                <c:pt idx="6">
                  <c:v>2.5159251582802744E-2</c:v>
                </c:pt>
                <c:pt idx="7">
                  <c:v>8.0984410293673398E-3</c:v>
                </c:pt>
                <c:pt idx="8">
                  <c:v>8.6256169352372757E-3</c:v>
                </c:pt>
                <c:pt idx="9">
                  <c:v>-8.6176130282923178E-3</c:v>
                </c:pt>
                <c:pt idx="10">
                  <c:v>-2.3622299456197433E-2</c:v>
                </c:pt>
                <c:pt idx="11">
                  <c:v>-3.0262940700450592E-2</c:v>
                </c:pt>
                <c:pt idx="12" formatCode="0.0%">
                  <c:v>-2.7005021593033057E-2</c:v>
                </c:pt>
                <c:pt idx="13" formatCode="0.0%">
                  <c:v>-1.1683879299808478E-2</c:v>
                </c:pt>
                <c:pt idx="14" formatCode="0.0%">
                  <c:v>2.7984154760079497E-4</c:v>
                </c:pt>
                <c:pt idx="15" formatCode="0.0%">
                  <c:v>7.5912747009574343E-4</c:v>
                </c:pt>
              </c:numCache>
            </c:numRef>
          </c:val>
          <c:extLst>
            <c:ext xmlns:c16="http://schemas.microsoft.com/office/drawing/2014/chart" uri="{C3380CC4-5D6E-409C-BE32-E72D297353CC}">
              <c16:uniqueId val="{00000000-F90F-4A81-A694-786E085DDB7F}"/>
            </c:ext>
          </c:extLst>
        </c:ser>
        <c:ser>
          <c:idx val="2"/>
          <c:order val="2"/>
          <c:tx>
            <c:strRef>
              <c:f>'III.1 Хөдөлмөр'!$A$6</c:f>
              <c:strCache>
                <c:ptCount val="1"/>
                <c:pt idx="0">
                  <c:v>Ажилгүй хүн</c:v>
                </c:pt>
              </c:strCache>
            </c:strRef>
          </c:tx>
          <c:spPr>
            <a:solidFill>
              <a:srgbClr val="7EA6A7"/>
            </a:solidFill>
            <a:ln>
              <a:noFill/>
            </a:ln>
            <a:effectLst/>
          </c:spPr>
          <c:invertIfNegative val="0"/>
          <c:cat>
            <c:multiLvlStrRef>
              <c:extLst>
                <c:ext xmlns:c15="http://schemas.microsoft.com/office/drawing/2012/chart" uri="{02D57815-91ED-43cb-92C2-25804820EDAC}">
                  <c15:fullRef>
                    <c15:sqref>'III.1 Хөдөлмөр'!$B$1:$AB$2</c15:sqref>
                  </c15:fullRef>
                </c:ext>
              </c:extLst>
              <c:f>'III.1 Хөдөлмөр'!$N$1:$AB$2</c:f>
              <c:multiLvlStrCache>
                <c:ptCount val="15"/>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lvl>
                <c:lvl>
                  <c:pt idx="0">
                    <c:v>2017</c:v>
                  </c:pt>
                  <c:pt idx="4">
                    <c:v>2018</c:v>
                  </c:pt>
                  <c:pt idx="8">
                    <c:v>2019</c:v>
                  </c:pt>
                  <c:pt idx="12">
                    <c:v>2020</c:v>
                  </c:pt>
                </c:lvl>
              </c:multiLvlStrCache>
            </c:multiLvlStrRef>
          </c:cat>
          <c:val>
            <c:numRef>
              <c:extLst>
                <c:ext xmlns:c15="http://schemas.microsoft.com/office/drawing/2012/chart" uri="{02D57815-91ED-43cb-92C2-25804820EDAC}">
                  <c15:fullRef>
                    <c15:sqref>'III.1 Хөдөлмөр'!$B$6:$AC$6</c15:sqref>
                  </c15:fullRef>
                </c:ext>
              </c:extLst>
              <c:f>'III.1 Хөдөлмөр'!$N$6:$AC$6</c:f>
              <c:numCache>
                <c:formatCode>0%</c:formatCode>
                <c:ptCount val="16"/>
                <c:pt idx="0">
                  <c:v>7.5968926362270321E-3</c:v>
                </c:pt>
                <c:pt idx="1">
                  <c:v>3.1614284830682269E-3</c:v>
                </c:pt>
                <c:pt idx="2">
                  <c:v>-2.197910373196887E-3</c:v>
                </c:pt>
                <c:pt idx="3">
                  <c:v>-4.246942138668928E-3</c:v>
                </c:pt>
                <c:pt idx="4">
                  <c:v>8.7223551800690849E-5</c:v>
                </c:pt>
                <c:pt idx="5">
                  <c:v>-3.1772849746623129E-3</c:v>
                </c:pt>
                <c:pt idx="6">
                  <c:v>-6.2234300321106998E-3</c:v>
                </c:pt>
                <c:pt idx="7">
                  <c:v>-6.6749013411430292E-3</c:v>
                </c:pt>
                <c:pt idx="8">
                  <c:v>-4.0250026797505594E-3</c:v>
                </c:pt>
                <c:pt idx="9">
                  <c:v>2.2894313377315434E-3</c:v>
                </c:pt>
                <c:pt idx="10">
                  <c:v>9.2378829777842019E-3</c:v>
                </c:pt>
                <c:pt idx="11">
                  <c:v>1.2437934273164549E-2</c:v>
                </c:pt>
                <c:pt idx="12" formatCode="0.0%">
                  <c:v>7.4772398996047823E-4</c:v>
                </c:pt>
                <c:pt idx="13" formatCode="0.0%">
                  <c:v>-7.8863803558955701E-3</c:v>
                </c:pt>
                <c:pt idx="14" formatCode="0.0%">
                  <c:v>-1.5874531093278382E-2</c:v>
                </c:pt>
                <c:pt idx="15" formatCode="0.0%">
                  <c:v>-1.9384719798241416E-2</c:v>
                </c:pt>
              </c:numCache>
            </c:numRef>
          </c:val>
          <c:extLst>
            <c:ext xmlns:c16="http://schemas.microsoft.com/office/drawing/2014/chart" uri="{C3380CC4-5D6E-409C-BE32-E72D297353CC}">
              <c16:uniqueId val="{00000001-F90F-4A81-A694-786E085DDB7F}"/>
            </c:ext>
          </c:extLst>
        </c:ser>
        <c:ser>
          <c:idx val="3"/>
          <c:order val="3"/>
          <c:tx>
            <c:strRef>
              <c:f>'III.1 Хөдөлмөр'!$A$7</c:f>
              <c:strCache>
                <c:ptCount val="1"/>
                <c:pt idx="0">
                  <c:v>Ажиллах хүчнээс гадуурх хүн ам</c:v>
                </c:pt>
              </c:strCache>
            </c:strRef>
          </c:tx>
          <c:spPr>
            <a:solidFill>
              <a:srgbClr val="AF945E"/>
            </a:solidFill>
            <a:ln>
              <a:noFill/>
            </a:ln>
            <a:effectLst/>
          </c:spPr>
          <c:invertIfNegative val="0"/>
          <c:cat>
            <c:multiLvlStrRef>
              <c:extLst>
                <c:ext xmlns:c15="http://schemas.microsoft.com/office/drawing/2012/chart" uri="{02D57815-91ED-43cb-92C2-25804820EDAC}">
                  <c15:fullRef>
                    <c15:sqref>'III.1 Хөдөлмөр'!$B$1:$AB$2</c15:sqref>
                  </c15:fullRef>
                </c:ext>
              </c:extLst>
              <c:f>'III.1 Хөдөлмөр'!$N$1:$AB$2</c:f>
              <c:multiLvlStrCache>
                <c:ptCount val="15"/>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lvl>
                <c:lvl>
                  <c:pt idx="0">
                    <c:v>2017</c:v>
                  </c:pt>
                  <c:pt idx="4">
                    <c:v>2018</c:v>
                  </c:pt>
                  <c:pt idx="8">
                    <c:v>2019</c:v>
                  </c:pt>
                  <c:pt idx="12">
                    <c:v>2020</c:v>
                  </c:pt>
                </c:lvl>
              </c:multiLvlStrCache>
            </c:multiLvlStrRef>
          </c:cat>
          <c:val>
            <c:numRef>
              <c:extLst>
                <c:ext xmlns:c15="http://schemas.microsoft.com/office/drawing/2012/chart" uri="{02D57815-91ED-43cb-92C2-25804820EDAC}">
                  <c15:fullRef>
                    <c15:sqref>'III.1 Хөдөлмөр'!$B$7:$AC$7</c15:sqref>
                  </c15:fullRef>
                </c:ext>
              </c:extLst>
              <c:f>'III.1 Хөдөлмөр'!$N$7:$AC$7</c:f>
              <c:numCache>
                <c:formatCode>0%</c:formatCode>
                <c:ptCount val="16"/>
                <c:pt idx="0">
                  <c:v>2.8530186903617291E-2</c:v>
                </c:pt>
                <c:pt idx="1">
                  <c:v>1.8320433820068257E-2</c:v>
                </c:pt>
                <c:pt idx="2">
                  <c:v>1.9795467102097904E-2</c:v>
                </c:pt>
                <c:pt idx="3">
                  <c:v>1.4169395075732462E-2</c:v>
                </c:pt>
                <c:pt idx="4">
                  <c:v>5.0073046721067112E-3</c:v>
                </c:pt>
                <c:pt idx="5">
                  <c:v>5.5707520781588639E-3</c:v>
                </c:pt>
                <c:pt idx="6">
                  <c:v>3.9706841103702428E-4</c:v>
                </c:pt>
                <c:pt idx="7">
                  <c:v>-1.4974927938983834E-5</c:v>
                </c:pt>
                <c:pt idx="8">
                  <c:v>5.9984785260921219E-3</c:v>
                </c:pt>
                <c:pt idx="9">
                  <c:v>-2.4397184552235251E-3</c:v>
                </c:pt>
                <c:pt idx="10">
                  <c:v>-1.8255338001583912E-3</c:v>
                </c:pt>
                <c:pt idx="11">
                  <c:v>-1.1770991918586241E-3</c:v>
                </c:pt>
                <c:pt idx="12" formatCode="0.0%">
                  <c:v>8.1934988402555581E-4</c:v>
                </c:pt>
                <c:pt idx="13" formatCode="0.0%">
                  <c:v>8.7472831024657804E-3</c:v>
                </c:pt>
                <c:pt idx="14" formatCode="0.0%">
                  <c:v>1.1095168882273417E-2</c:v>
                </c:pt>
                <c:pt idx="15" formatCode="0.0%">
                  <c:v>1.9213875077214327E-2</c:v>
                </c:pt>
              </c:numCache>
            </c:numRef>
          </c:val>
          <c:extLst>
            <c:ext xmlns:c16="http://schemas.microsoft.com/office/drawing/2014/chart" uri="{C3380CC4-5D6E-409C-BE32-E72D297353CC}">
              <c16:uniqueId val="{00000002-F90F-4A81-A694-786E085DDB7F}"/>
            </c:ext>
          </c:extLst>
        </c:ser>
        <c:dLbls>
          <c:showLegendKey val="0"/>
          <c:showVal val="0"/>
          <c:showCatName val="0"/>
          <c:showSerName val="0"/>
          <c:showPercent val="0"/>
          <c:showBubbleSize val="0"/>
        </c:dLbls>
        <c:gapWidth val="43"/>
        <c:overlap val="100"/>
        <c:axId val="1672298095"/>
        <c:axId val="1448446959"/>
      </c:barChart>
      <c:lineChart>
        <c:grouping val="standard"/>
        <c:varyColors val="0"/>
        <c:ser>
          <c:idx val="0"/>
          <c:order val="0"/>
          <c:tx>
            <c:strRef>
              <c:f>'III.1 Хөдөлмөр'!$A$4</c:f>
              <c:strCache>
                <c:ptCount val="1"/>
                <c:pt idx="0">
                  <c:v>Хөдөлмөрийн насны хүн ам</c:v>
                </c:pt>
              </c:strCache>
            </c:strRef>
          </c:tx>
          <c:spPr>
            <a:ln w="28575" cap="rnd">
              <a:solidFill>
                <a:sysClr val="windowText" lastClr="000000"/>
              </a:solidFill>
              <a:round/>
            </a:ln>
            <a:effectLst/>
          </c:spPr>
          <c:marker>
            <c:symbol val="circle"/>
            <c:size val="9"/>
            <c:spPr>
              <a:solidFill>
                <a:schemeClr val="bg1"/>
              </a:solidFill>
              <a:ln w="28575">
                <a:solidFill>
                  <a:sysClr val="windowText" lastClr="000000"/>
                </a:solidFill>
              </a:ln>
              <a:effectLst/>
            </c:spPr>
          </c:marker>
          <c:cat>
            <c:multiLvlStrRef>
              <c:extLst>
                <c:ext xmlns:c15="http://schemas.microsoft.com/office/drawing/2012/chart" uri="{02D57815-91ED-43cb-92C2-25804820EDAC}">
                  <c15:fullRef>
                    <c15:sqref>'III.1 Хөдөлмөр'!$B$1:$AC$2</c15:sqref>
                  </c15:fullRef>
                </c:ext>
              </c:extLst>
              <c:f>'III.1 Хөдөлмөр'!$N$1:$AC$2</c:f>
              <c:multiLvlStrCache>
                <c:ptCount val="16"/>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lvl>
                <c:lvl>
                  <c:pt idx="0">
                    <c:v>2017</c:v>
                  </c:pt>
                  <c:pt idx="4">
                    <c:v>2018</c:v>
                  </c:pt>
                  <c:pt idx="8">
                    <c:v>2019</c:v>
                  </c:pt>
                  <c:pt idx="12">
                    <c:v>2020</c:v>
                  </c:pt>
                </c:lvl>
              </c:multiLvlStrCache>
            </c:multiLvlStrRef>
          </c:cat>
          <c:val>
            <c:numRef>
              <c:extLst>
                <c:ext xmlns:c15="http://schemas.microsoft.com/office/drawing/2012/chart" uri="{02D57815-91ED-43cb-92C2-25804820EDAC}">
                  <c15:fullRef>
                    <c15:sqref>'III.1 Хөдөлмөр'!$B$4:$AC$4</c15:sqref>
                  </c15:fullRef>
                </c:ext>
              </c:extLst>
              <c:f>'III.1 Хөдөлмөр'!$N$4:$AC$4</c:f>
              <c:numCache>
                <c:formatCode>0%</c:formatCode>
                <c:ptCount val="16"/>
                <c:pt idx="0">
                  <c:v>5.2906170078719006E-2</c:v>
                </c:pt>
                <c:pt idx="1">
                  <c:v>5.2978750689495202E-2</c:v>
                </c:pt>
                <c:pt idx="2">
                  <c:v>5.1473702473664451E-2</c:v>
                </c:pt>
                <c:pt idx="3">
                  <c:v>5.1611752033527081E-2</c:v>
                </c:pt>
                <c:pt idx="4">
                  <c:v>3.9016680603211951E-2</c:v>
                </c:pt>
                <c:pt idx="5">
                  <c:v>2.765931485820694E-2</c:v>
                </c:pt>
                <c:pt idx="6">
                  <c:v>1.9332889961728883E-2</c:v>
                </c:pt>
                <c:pt idx="7">
                  <c:v>1.4085647602850582E-3</c:v>
                </c:pt>
                <c:pt idx="8">
                  <c:v>1.0599092781578889E-2</c:v>
                </c:pt>
                <c:pt idx="9">
                  <c:v>-8.7679001457845462E-3</c:v>
                </c:pt>
                <c:pt idx="10">
                  <c:v>-1.6209950278571528E-2</c:v>
                </c:pt>
                <c:pt idx="11">
                  <c:v>-1.9002105619144505E-2</c:v>
                </c:pt>
                <c:pt idx="12" formatCode="0.0%">
                  <c:v>-2.5437947719047171E-2</c:v>
                </c:pt>
                <c:pt idx="13" formatCode="0.0%">
                  <c:v>-1.0822976553238051E-2</c:v>
                </c:pt>
                <c:pt idx="14" formatCode="0.0%">
                  <c:v>-4.4995206634043106E-3</c:v>
                </c:pt>
                <c:pt idx="15" formatCode="0.0%">
                  <c:v>5.840614656389409E-4</c:v>
                </c:pt>
              </c:numCache>
            </c:numRef>
          </c:val>
          <c:smooth val="0"/>
          <c:extLst>
            <c:ext xmlns:c16="http://schemas.microsoft.com/office/drawing/2014/chart" uri="{C3380CC4-5D6E-409C-BE32-E72D297353CC}">
              <c16:uniqueId val="{00000003-F90F-4A81-A694-786E085DDB7F}"/>
            </c:ext>
          </c:extLst>
        </c:ser>
        <c:dLbls>
          <c:showLegendKey val="0"/>
          <c:showVal val="0"/>
          <c:showCatName val="0"/>
          <c:showSerName val="0"/>
          <c:showPercent val="0"/>
          <c:showBubbleSize val="0"/>
        </c:dLbls>
        <c:marker val="1"/>
        <c:smooth val="0"/>
        <c:axId val="1672298095"/>
        <c:axId val="1448446959"/>
      </c:lineChart>
      <c:catAx>
        <c:axId val="1672298095"/>
        <c:scaling>
          <c:orientation val="minMax"/>
        </c:scaling>
        <c:delete val="0"/>
        <c:axPos val="b"/>
        <c:numFmt formatCode="General" sourceLinked="1"/>
        <c:majorTickMark val="none"/>
        <c:minorTickMark val="none"/>
        <c:tickLblPos val="low"/>
        <c:spPr>
          <a:noFill/>
          <a:ln w="9525" cap="flat" cmpd="sng" algn="ctr">
            <a:solidFill>
              <a:sysClr val="windowText" lastClr="000000"/>
            </a:solidFill>
            <a:round/>
          </a:ln>
          <a:effectLst/>
        </c:spPr>
        <c:txPr>
          <a:bodyPr rot="-60000000" spcFirstLastPara="1" vertOverflow="ellipsis" vert="horz" wrap="square" anchor="ctr" anchorCtr="1"/>
          <a:lstStyle/>
          <a:p>
            <a:pPr>
              <a:defRPr sz="1200" b="1"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1448446959"/>
        <c:crosses val="autoZero"/>
        <c:auto val="1"/>
        <c:lblAlgn val="ctr"/>
        <c:lblOffset val="100"/>
        <c:noMultiLvlLbl val="0"/>
      </c:catAx>
      <c:valAx>
        <c:axId val="1448446959"/>
        <c:scaling>
          <c:orientation val="minMax"/>
          <c:max val="6.0000000000000012E-2"/>
        </c:scaling>
        <c:delete val="0"/>
        <c:axPos val="l"/>
        <c:majorGridlines>
          <c:spPr>
            <a:ln w="9525" cap="flat" cmpd="sng" algn="ctr">
              <a:no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1672298095"/>
        <c:crosses val="autoZero"/>
        <c:crossBetween val="between"/>
        <c:majorUnit val="2.0000000000000004E-2"/>
      </c:valAx>
      <c:spPr>
        <a:noFill/>
        <a:ln>
          <a:solidFill>
            <a:sysClr val="windowText" lastClr="000000"/>
          </a:solidFill>
        </a:ln>
        <a:effectLst/>
      </c:spPr>
    </c:plotArea>
    <c:legend>
      <c:legendPos val="b"/>
      <c:layout>
        <c:manualLayout>
          <c:xMode val="edge"/>
          <c:yMode val="edge"/>
          <c:x val="0.15375270708476155"/>
          <c:y val="0.62939318015777468"/>
          <c:w val="0.46287370481739748"/>
          <c:h val="0.13995698454359873"/>
        </c:manualLayout>
      </c:layout>
      <c:overlay val="0"/>
      <c:spPr>
        <a:noFill/>
        <a:ln>
          <a:noFill/>
        </a:ln>
        <a:effectLst/>
      </c:spPr>
      <c:txPr>
        <a:bodyPr rot="0" spcFirstLastPara="1" vertOverflow="ellipsis" vert="horz" wrap="square" anchor="ctr" anchorCtr="1"/>
        <a:lstStyle/>
        <a:p>
          <a:pPr>
            <a:defRPr sz="1200" b="1"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200" b="1">
          <a:solidFill>
            <a:sysClr val="windowText" lastClr="000000"/>
          </a:solidFill>
          <a:latin typeface="Times New Roman" panose="02020603050405020304" pitchFamily="18" charset="0"/>
          <a:cs typeface="Times New Roman" panose="02020603050405020304" pitchFamily="18" charset="0"/>
        </a:defRPr>
      </a:pPr>
      <a:endParaRPr lang="en-US"/>
    </a:p>
  </c:txPr>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3001166147445395E-2"/>
          <c:y val="2.5163312919218427E-2"/>
          <c:w val="0.91394950231859995"/>
          <c:h val="0.84778352001774426"/>
        </c:manualLayout>
      </c:layout>
      <c:barChart>
        <c:barDir val="col"/>
        <c:grouping val="clustered"/>
        <c:varyColors val="0"/>
        <c:ser>
          <c:idx val="0"/>
          <c:order val="0"/>
          <c:tx>
            <c:strRef>
              <c:f>'III.1 Хөдөлмөр'!$A$12</c:f>
              <c:strCache>
                <c:ptCount val="1"/>
                <c:pt idx="0">
                  <c:v>Ажиллах хүчний оролцооны түвшин</c:v>
                </c:pt>
              </c:strCache>
            </c:strRef>
          </c:tx>
          <c:spPr>
            <a:solidFill>
              <a:srgbClr val="A9C3C4"/>
            </a:solidFill>
            <a:ln w="12700">
              <a:noFill/>
            </a:ln>
            <a:effectLst/>
          </c:spPr>
          <c:invertIfNegative val="0"/>
          <c:cat>
            <c:multiLvlStrRef>
              <c:extLst>
                <c:ext xmlns:c15="http://schemas.microsoft.com/office/drawing/2012/chart" uri="{02D57815-91ED-43cb-92C2-25804820EDAC}">
                  <c15:fullRef>
                    <c15:sqref>'III.1 Хөдөлмөр'!$B$1:$AC$2</c15:sqref>
                  </c15:fullRef>
                </c:ext>
              </c:extLst>
              <c:f>'III.1 Хөдөлмөр'!$N$1:$AC$2</c:f>
              <c:multiLvlStrCache>
                <c:ptCount val="16"/>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lvl>
                <c:lvl>
                  <c:pt idx="0">
                    <c:v>2017</c:v>
                  </c:pt>
                  <c:pt idx="4">
                    <c:v>2018</c:v>
                  </c:pt>
                  <c:pt idx="8">
                    <c:v>2019</c:v>
                  </c:pt>
                  <c:pt idx="12">
                    <c:v>2020</c:v>
                  </c:pt>
                </c:lvl>
              </c:multiLvlStrCache>
            </c:multiLvlStrRef>
          </c:cat>
          <c:val>
            <c:numRef>
              <c:extLst>
                <c:ext xmlns:c15="http://schemas.microsoft.com/office/drawing/2012/chart" uri="{02D57815-91ED-43cb-92C2-25804820EDAC}">
                  <c15:fullRef>
                    <c15:sqref>'III.1 Хөдөлмөр'!$B$12:$AC$12</c15:sqref>
                  </c15:fullRef>
                </c:ext>
              </c:extLst>
              <c:f>'III.1 Хөдөлмөр'!$N$12:$AC$12</c:f>
              <c:numCache>
                <c:formatCode>0.0</c:formatCode>
                <c:ptCount val="16"/>
                <c:pt idx="0">
                  <c:v>60.421316186576689</c:v>
                </c:pt>
                <c:pt idx="1">
                  <c:v>60.769980639473722</c:v>
                </c:pt>
                <c:pt idx="2">
                  <c:v>60.634534747113754</c:v>
                </c:pt>
                <c:pt idx="3">
                  <c:v>61.152214728486683</c:v>
                </c:pt>
                <c:pt idx="4">
                  <c:v>61.425629608404911</c:v>
                </c:pt>
                <c:pt idx="5">
                  <c:v>61.283769831997425</c:v>
                </c:pt>
                <c:pt idx="6">
                  <c:v>61.342194996308407</c:v>
                </c:pt>
                <c:pt idx="7">
                  <c:v>61.208352768564225</c:v>
                </c:pt>
                <c:pt idx="8">
                  <c:v>61.236638223787679</c:v>
                </c:pt>
                <c:pt idx="9">
                  <c:v>61.187437000740317</c:v>
                </c:pt>
                <c:pt idx="10">
                  <c:v>60.890790027231454</c:v>
                </c:pt>
                <c:pt idx="11">
                  <c:v>60.576941567587674</c:v>
                </c:pt>
                <c:pt idx="12">
                  <c:v>60.140766128028645</c:v>
                </c:pt>
                <c:pt idx="13">
                  <c:v>59.878474359203238</c:v>
                </c:pt>
                <c:pt idx="14" formatCode="General">
                  <c:v>59.6</c:v>
                </c:pt>
                <c:pt idx="15">
                  <c:v>58.679687662051016</c:v>
                </c:pt>
              </c:numCache>
            </c:numRef>
          </c:val>
          <c:extLst>
            <c:ext xmlns:c16="http://schemas.microsoft.com/office/drawing/2014/chart" uri="{C3380CC4-5D6E-409C-BE32-E72D297353CC}">
              <c16:uniqueId val="{00000000-7654-43B4-A885-EE06DB4F4C1F}"/>
            </c:ext>
          </c:extLst>
        </c:ser>
        <c:ser>
          <c:idx val="1"/>
          <c:order val="1"/>
          <c:tx>
            <c:strRef>
              <c:f>'III.1 Хөдөлмөр'!$A$13</c:f>
              <c:strCache>
                <c:ptCount val="1"/>
                <c:pt idx="0">
                  <c:v>Хөдөлмөр эрхлэлтийн түвшин</c:v>
                </c:pt>
              </c:strCache>
            </c:strRef>
          </c:tx>
          <c:spPr>
            <a:solidFill>
              <a:srgbClr val="B99E66">
                <a:alpha val="60000"/>
              </a:srgbClr>
            </a:solidFill>
            <a:ln w="12700">
              <a:noFill/>
            </a:ln>
            <a:effectLst/>
          </c:spPr>
          <c:invertIfNegative val="0"/>
          <c:cat>
            <c:multiLvlStrRef>
              <c:extLst>
                <c:ext xmlns:c15="http://schemas.microsoft.com/office/drawing/2012/chart" uri="{02D57815-91ED-43cb-92C2-25804820EDAC}">
                  <c15:fullRef>
                    <c15:sqref>'III.1 Хөдөлмөр'!$B$1:$AC$2</c15:sqref>
                  </c15:fullRef>
                </c:ext>
              </c:extLst>
              <c:f>'III.1 Хөдөлмөр'!$N$1:$AC$2</c:f>
              <c:multiLvlStrCache>
                <c:ptCount val="16"/>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lvl>
                <c:lvl>
                  <c:pt idx="0">
                    <c:v>2017</c:v>
                  </c:pt>
                  <c:pt idx="4">
                    <c:v>2018</c:v>
                  </c:pt>
                  <c:pt idx="8">
                    <c:v>2019</c:v>
                  </c:pt>
                  <c:pt idx="12">
                    <c:v>2020</c:v>
                  </c:pt>
                </c:lvl>
              </c:multiLvlStrCache>
            </c:multiLvlStrRef>
          </c:cat>
          <c:val>
            <c:numRef>
              <c:extLst>
                <c:ext xmlns:c15="http://schemas.microsoft.com/office/drawing/2012/chart" uri="{02D57815-91ED-43cb-92C2-25804820EDAC}">
                  <c15:fullRef>
                    <c15:sqref>'III.1 Хөдөлмөр'!$B$13:$AC$13</c15:sqref>
                  </c15:fullRef>
                </c:ext>
              </c:extLst>
              <c:f>'III.1 Хөдөлмөр'!$N$13:$AC$13</c:f>
              <c:numCache>
                <c:formatCode>0.0</c:formatCode>
                <c:ptCount val="16"/>
                <c:pt idx="0">
                  <c:v>54.737680574377897</c:v>
                </c:pt>
                <c:pt idx="1">
                  <c:v>55.172505614718318</c:v>
                </c:pt>
                <c:pt idx="2">
                  <c:v>55.100374751598189</c:v>
                </c:pt>
                <c:pt idx="3">
                  <c:v>55.781560495771473</c:v>
                </c:pt>
                <c:pt idx="4">
                  <c:v>55.947028471728132</c:v>
                </c:pt>
                <c:pt idx="5">
                  <c:v>56.146126985819691</c:v>
                </c:pt>
                <c:pt idx="6">
                  <c:v>56.523536596608473</c:v>
                </c:pt>
                <c:pt idx="7">
                  <c:v>56.511804062964977</c:v>
                </c:pt>
                <c:pt idx="8">
                  <c:v>56.213775146867405</c:v>
                </c:pt>
                <c:pt idx="9">
                  <c:v>55.773381119438483</c:v>
                </c:pt>
                <c:pt idx="10">
                  <c:v>55.053724792525728</c:v>
                </c:pt>
                <c:pt idx="11">
                  <c:v>54.521533939353283</c:v>
                </c:pt>
                <c:pt idx="12">
                  <c:v>54.910072542140142</c:v>
                </c:pt>
                <c:pt idx="13">
                  <c:v>55.202447989731837</c:v>
                </c:pt>
                <c:pt idx="14" formatCode="General">
                  <c:v>55.3</c:v>
                </c:pt>
                <c:pt idx="15">
                  <c:v>54.565577035466092</c:v>
                </c:pt>
              </c:numCache>
            </c:numRef>
          </c:val>
          <c:extLst>
            <c:ext xmlns:c16="http://schemas.microsoft.com/office/drawing/2014/chart" uri="{C3380CC4-5D6E-409C-BE32-E72D297353CC}">
              <c16:uniqueId val="{00000001-7654-43B4-A885-EE06DB4F4C1F}"/>
            </c:ext>
          </c:extLst>
        </c:ser>
        <c:dLbls>
          <c:showLegendKey val="0"/>
          <c:showVal val="0"/>
          <c:showCatName val="0"/>
          <c:showSerName val="0"/>
          <c:showPercent val="0"/>
          <c:showBubbleSize val="0"/>
        </c:dLbls>
        <c:gapWidth val="20"/>
        <c:axId val="941521264"/>
        <c:axId val="941513104"/>
      </c:barChart>
      <c:lineChart>
        <c:grouping val="standard"/>
        <c:varyColors val="0"/>
        <c:ser>
          <c:idx val="7"/>
          <c:order val="2"/>
          <c:tx>
            <c:strRef>
              <c:f>'III.1 Хөдөлмөр'!$A$14</c:f>
              <c:strCache>
                <c:ptCount val="1"/>
                <c:pt idx="0">
                  <c:v>Хөдөлмөр дутуу ашиглалтын нийлмэл түвшин</c:v>
                </c:pt>
              </c:strCache>
            </c:strRef>
          </c:tx>
          <c:spPr>
            <a:ln w="38100" cap="rnd">
              <a:solidFill>
                <a:srgbClr val="122F83"/>
              </a:solidFill>
              <a:prstDash val="solid"/>
              <a:round/>
            </a:ln>
            <a:effectLst/>
          </c:spPr>
          <c:marker>
            <c:symbol val="triangle"/>
            <c:size val="7"/>
            <c:spPr>
              <a:solidFill>
                <a:schemeClr val="bg1"/>
              </a:solidFill>
              <a:ln w="9525">
                <a:solidFill>
                  <a:srgbClr val="122F83"/>
                </a:solidFill>
              </a:ln>
              <a:effectLst/>
            </c:spPr>
          </c:marker>
          <c:dPt>
            <c:idx val="72"/>
            <c:marker>
              <c:symbol val="triangle"/>
              <c:size val="7"/>
              <c:spPr>
                <a:solidFill>
                  <a:schemeClr val="bg1"/>
                </a:solidFill>
                <a:ln w="9525">
                  <a:solidFill>
                    <a:srgbClr val="122F83"/>
                  </a:solidFill>
                </a:ln>
                <a:effectLst/>
              </c:spPr>
            </c:marker>
            <c:bubble3D val="0"/>
            <c:extLst>
              <c:ext xmlns:c16="http://schemas.microsoft.com/office/drawing/2014/chart" uri="{C3380CC4-5D6E-409C-BE32-E72D297353CC}">
                <c16:uniqueId val="{00000002-7654-43B4-A885-EE06DB4F4C1F}"/>
              </c:ext>
            </c:extLst>
          </c:dPt>
          <c:dPt>
            <c:idx val="76"/>
            <c:marker>
              <c:symbol val="triangle"/>
              <c:size val="7"/>
              <c:spPr>
                <a:solidFill>
                  <a:schemeClr val="bg1"/>
                </a:solidFill>
                <a:ln w="9525">
                  <a:solidFill>
                    <a:srgbClr val="122F83"/>
                  </a:solidFill>
                </a:ln>
                <a:effectLst/>
              </c:spPr>
            </c:marker>
            <c:bubble3D val="0"/>
            <c:extLst>
              <c:ext xmlns:c16="http://schemas.microsoft.com/office/drawing/2014/chart" uri="{C3380CC4-5D6E-409C-BE32-E72D297353CC}">
                <c16:uniqueId val="{00000003-7654-43B4-A885-EE06DB4F4C1F}"/>
              </c:ext>
            </c:extLst>
          </c:dPt>
          <c:dPt>
            <c:idx val="88"/>
            <c:marker>
              <c:symbol val="triangle"/>
              <c:size val="7"/>
              <c:spPr>
                <a:solidFill>
                  <a:schemeClr val="bg1"/>
                </a:solidFill>
                <a:ln w="9525">
                  <a:solidFill>
                    <a:srgbClr val="122F83"/>
                  </a:solidFill>
                </a:ln>
                <a:effectLst/>
              </c:spPr>
            </c:marker>
            <c:bubble3D val="0"/>
            <c:extLst>
              <c:ext xmlns:c16="http://schemas.microsoft.com/office/drawing/2014/chart" uri="{C3380CC4-5D6E-409C-BE32-E72D297353CC}">
                <c16:uniqueId val="{00000004-7654-43B4-A885-EE06DB4F4C1F}"/>
              </c:ext>
            </c:extLst>
          </c:dPt>
          <c:dPt>
            <c:idx val="89"/>
            <c:marker>
              <c:symbol val="triangle"/>
              <c:size val="7"/>
              <c:spPr>
                <a:solidFill>
                  <a:schemeClr val="bg1"/>
                </a:solidFill>
                <a:ln w="9525">
                  <a:solidFill>
                    <a:srgbClr val="122F83"/>
                  </a:solidFill>
                </a:ln>
                <a:effectLst/>
              </c:spPr>
            </c:marker>
            <c:bubble3D val="0"/>
            <c:spPr>
              <a:ln w="38100" cap="rnd">
                <a:solidFill>
                  <a:srgbClr val="122F83"/>
                </a:solidFill>
                <a:prstDash val="solid"/>
                <a:round/>
              </a:ln>
              <a:effectLst/>
            </c:spPr>
            <c:extLst>
              <c:ext xmlns:c16="http://schemas.microsoft.com/office/drawing/2014/chart" uri="{C3380CC4-5D6E-409C-BE32-E72D297353CC}">
                <c16:uniqueId val="{00000006-7654-43B4-A885-EE06DB4F4C1F}"/>
              </c:ext>
            </c:extLst>
          </c:dPt>
          <c:dPt>
            <c:idx val="90"/>
            <c:marker>
              <c:symbol val="triangle"/>
              <c:size val="7"/>
              <c:spPr>
                <a:solidFill>
                  <a:schemeClr val="bg1"/>
                </a:solidFill>
                <a:ln w="9525">
                  <a:solidFill>
                    <a:srgbClr val="122F83"/>
                  </a:solidFill>
                </a:ln>
                <a:effectLst/>
              </c:spPr>
            </c:marker>
            <c:bubble3D val="0"/>
            <c:extLst>
              <c:ext xmlns:c16="http://schemas.microsoft.com/office/drawing/2014/chart" uri="{C3380CC4-5D6E-409C-BE32-E72D297353CC}">
                <c16:uniqueId val="{00000007-7654-43B4-A885-EE06DB4F4C1F}"/>
              </c:ext>
            </c:extLst>
          </c:dPt>
          <c:cat>
            <c:multiLvlStrRef>
              <c:extLst>
                <c:ext xmlns:c15="http://schemas.microsoft.com/office/drawing/2012/chart" uri="{02D57815-91ED-43cb-92C2-25804820EDAC}">
                  <c15:fullRef>
                    <c15:sqref>'III.1 Хөдөлмөр'!$B$1:$Z$2</c15:sqref>
                  </c15:fullRef>
                </c:ext>
              </c:extLst>
              <c:f>'III.1 Хөдөлмөр'!$N$1:$Z$2</c:f>
              <c:multiLvlStrCache>
                <c:ptCount val="13"/>
                <c:lvl>
                  <c:pt idx="0">
                    <c:v>I</c:v>
                  </c:pt>
                  <c:pt idx="1">
                    <c:v>II</c:v>
                  </c:pt>
                  <c:pt idx="2">
                    <c:v>III</c:v>
                  </c:pt>
                  <c:pt idx="3">
                    <c:v>IV</c:v>
                  </c:pt>
                  <c:pt idx="4">
                    <c:v>I</c:v>
                  </c:pt>
                  <c:pt idx="5">
                    <c:v>II</c:v>
                  </c:pt>
                  <c:pt idx="6">
                    <c:v>III</c:v>
                  </c:pt>
                  <c:pt idx="7">
                    <c:v>IV</c:v>
                  </c:pt>
                  <c:pt idx="8">
                    <c:v>I</c:v>
                  </c:pt>
                  <c:pt idx="9">
                    <c:v>II</c:v>
                  </c:pt>
                  <c:pt idx="10">
                    <c:v>III</c:v>
                  </c:pt>
                  <c:pt idx="11">
                    <c:v>IV</c:v>
                  </c:pt>
                  <c:pt idx="12">
                    <c:v>I</c:v>
                  </c:pt>
                </c:lvl>
                <c:lvl>
                  <c:pt idx="0">
                    <c:v>2017</c:v>
                  </c:pt>
                  <c:pt idx="4">
                    <c:v>2018</c:v>
                  </c:pt>
                  <c:pt idx="8">
                    <c:v>2019</c:v>
                  </c:pt>
                  <c:pt idx="12">
                    <c:v>2020</c:v>
                  </c:pt>
                </c:lvl>
              </c:multiLvlStrCache>
            </c:multiLvlStrRef>
          </c:cat>
          <c:val>
            <c:numRef>
              <c:extLst>
                <c:ext xmlns:c15="http://schemas.microsoft.com/office/drawing/2012/chart" uri="{02D57815-91ED-43cb-92C2-25804820EDAC}">
                  <c15:fullRef>
                    <c15:sqref>'III.1 Хөдөлмөр'!$B$14:$AC$14</c15:sqref>
                  </c15:fullRef>
                </c:ext>
              </c:extLst>
              <c:f>'III.1 Хөдөлмөр'!$N$14:$AC$14</c:f>
              <c:numCache>
                <c:formatCode>0.0%</c:formatCode>
                <c:ptCount val="16"/>
                <c:pt idx="8" formatCode="0.0">
                  <c:v>18.718267809463718</c:v>
                </c:pt>
                <c:pt idx="9" formatCode="0.0">
                  <c:v>15.633842066229148</c:v>
                </c:pt>
                <c:pt idx="10" formatCode="0.0">
                  <c:v>14.155527734254933</c:v>
                </c:pt>
                <c:pt idx="11" formatCode="0.0">
                  <c:v>12.893192275508159</c:v>
                </c:pt>
                <c:pt idx="12" formatCode="0.0">
                  <c:v>12.767710049423394</c:v>
                </c:pt>
                <c:pt idx="13" formatCode="0.0">
                  <c:v>11.968421836597898</c:v>
                </c:pt>
                <c:pt idx="14" formatCode="General">
                  <c:v>12</c:v>
                </c:pt>
                <c:pt idx="15" formatCode="0.0">
                  <c:v>12.969661628461751</c:v>
                </c:pt>
              </c:numCache>
            </c:numRef>
          </c:val>
          <c:smooth val="0"/>
          <c:extLst>
            <c:ext xmlns:c16="http://schemas.microsoft.com/office/drawing/2014/chart" uri="{C3380CC4-5D6E-409C-BE32-E72D297353CC}">
              <c16:uniqueId val="{00000008-7654-43B4-A885-EE06DB4F4C1F}"/>
            </c:ext>
          </c:extLst>
        </c:ser>
        <c:ser>
          <c:idx val="5"/>
          <c:order val="3"/>
          <c:tx>
            <c:strRef>
              <c:f>'III.1 Хөдөлмөр'!$A$15</c:f>
              <c:strCache>
                <c:ptCount val="1"/>
                <c:pt idx="0">
                  <c:v>Ажилгүй хүн болон боломжит ажиллах хүчний нэгдсэн түвшин</c:v>
                </c:pt>
              </c:strCache>
            </c:strRef>
          </c:tx>
          <c:spPr>
            <a:ln w="38100" cap="rnd">
              <a:solidFill>
                <a:srgbClr val="122F83"/>
              </a:solidFill>
              <a:prstDash val="solid"/>
              <a:round/>
            </a:ln>
            <a:effectLst/>
          </c:spPr>
          <c:marker>
            <c:symbol val="circle"/>
            <c:size val="7"/>
            <c:spPr>
              <a:solidFill>
                <a:schemeClr val="bg1"/>
              </a:solidFill>
              <a:ln w="9525">
                <a:solidFill>
                  <a:srgbClr val="122F83"/>
                </a:solidFill>
              </a:ln>
              <a:effectLst/>
            </c:spPr>
          </c:marker>
          <c:dPt>
            <c:idx val="72"/>
            <c:marker>
              <c:symbol val="circle"/>
              <c:size val="7"/>
              <c:spPr>
                <a:solidFill>
                  <a:schemeClr val="bg1"/>
                </a:solidFill>
                <a:ln w="9525">
                  <a:solidFill>
                    <a:srgbClr val="122F83"/>
                  </a:solidFill>
                </a:ln>
                <a:effectLst/>
              </c:spPr>
            </c:marker>
            <c:bubble3D val="0"/>
            <c:extLst>
              <c:ext xmlns:c16="http://schemas.microsoft.com/office/drawing/2014/chart" uri="{C3380CC4-5D6E-409C-BE32-E72D297353CC}">
                <c16:uniqueId val="{00000009-7654-43B4-A885-EE06DB4F4C1F}"/>
              </c:ext>
            </c:extLst>
          </c:dPt>
          <c:dPt>
            <c:idx val="76"/>
            <c:marker>
              <c:symbol val="circle"/>
              <c:size val="7"/>
              <c:spPr>
                <a:solidFill>
                  <a:schemeClr val="bg1"/>
                </a:solidFill>
                <a:ln w="9525">
                  <a:solidFill>
                    <a:srgbClr val="122F83"/>
                  </a:solidFill>
                </a:ln>
                <a:effectLst/>
              </c:spPr>
            </c:marker>
            <c:bubble3D val="0"/>
            <c:extLst>
              <c:ext xmlns:c16="http://schemas.microsoft.com/office/drawing/2014/chart" uri="{C3380CC4-5D6E-409C-BE32-E72D297353CC}">
                <c16:uniqueId val="{0000000A-7654-43B4-A885-EE06DB4F4C1F}"/>
              </c:ext>
            </c:extLst>
          </c:dPt>
          <c:dPt>
            <c:idx val="88"/>
            <c:marker>
              <c:symbol val="circle"/>
              <c:size val="7"/>
              <c:spPr>
                <a:solidFill>
                  <a:schemeClr val="bg1"/>
                </a:solidFill>
                <a:ln w="9525">
                  <a:solidFill>
                    <a:srgbClr val="122F83"/>
                  </a:solidFill>
                </a:ln>
                <a:effectLst/>
              </c:spPr>
            </c:marker>
            <c:bubble3D val="0"/>
            <c:spPr>
              <a:ln w="38100" cap="rnd">
                <a:solidFill>
                  <a:srgbClr val="122F83"/>
                </a:solidFill>
                <a:prstDash val="solid"/>
                <a:round/>
              </a:ln>
              <a:effectLst/>
            </c:spPr>
            <c:extLst>
              <c:ext xmlns:c16="http://schemas.microsoft.com/office/drawing/2014/chart" uri="{C3380CC4-5D6E-409C-BE32-E72D297353CC}">
                <c16:uniqueId val="{0000000C-7654-43B4-A885-EE06DB4F4C1F}"/>
              </c:ext>
            </c:extLst>
          </c:dPt>
          <c:dPt>
            <c:idx val="89"/>
            <c:marker>
              <c:symbol val="circle"/>
              <c:size val="7"/>
              <c:spPr>
                <a:solidFill>
                  <a:schemeClr val="bg1"/>
                </a:solidFill>
                <a:ln w="9525">
                  <a:solidFill>
                    <a:srgbClr val="122F83"/>
                  </a:solidFill>
                </a:ln>
                <a:effectLst/>
              </c:spPr>
            </c:marker>
            <c:bubble3D val="0"/>
            <c:spPr>
              <a:ln w="38100" cap="rnd">
                <a:solidFill>
                  <a:srgbClr val="122F83"/>
                </a:solidFill>
                <a:prstDash val="solid"/>
                <a:round/>
              </a:ln>
              <a:effectLst/>
            </c:spPr>
            <c:extLst>
              <c:ext xmlns:c16="http://schemas.microsoft.com/office/drawing/2014/chart" uri="{C3380CC4-5D6E-409C-BE32-E72D297353CC}">
                <c16:uniqueId val="{0000000E-7654-43B4-A885-EE06DB4F4C1F}"/>
              </c:ext>
            </c:extLst>
          </c:dPt>
          <c:dPt>
            <c:idx val="90"/>
            <c:marker>
              <c:symbol val="circle"/>
              <c:size val="7"/>
              <c:spPr>
                <a:solidFill>
                  <a:schemeClr val="bg1"/>
                </a:solidFill>
                <a:ln w="9525">
                  <a:solidFill>
                    <a:srgbClr val="122F83"/>
                  </a:solidFill>
                </a:ln>
                <a:effectLst/>
              </c:spPr>
            </c:marker>
            <c:bubble3D val="0"/>
            <c:extLst>
              <c:ext xmlns:c16="http://schemas.microsoft.com/office/drawing/2014/chart" uri="{C3380CC4-5D6E-409C-BE32-E72D297353CC}">
                <c16:uniqueId val="{0000000F-7654-43B4-A885-EE06DB4F4C1F}"/>
              </c:ext>
            </c:extLst>
          </c:dPt>
          <c:dPt>
            <c:idx val="91"/>
            <c:marker>
              <c:symbol val="circle"/>
              <c:size val="7"/>
              <c:spPr>
                <a:solidFill>
                  <a:schemeClr val="bg1"/>
                </a:solidFill>
                <a:ln w="9525">
                  <a:solidFill>
                    <a:srgbClr val="122F83"/>
                  </a:solidFill>
                </a:ln>
                <a:effectLst/>
              </c:spPr>
            </c:marker>
            <c:bubble3D val="0"/>
            <c:extLst>
              <c:ext xmlns:c16="http://schemas.microsoft.com/office/drawing/2014/chart" uri="{C3380CC4-5D6E-409C-BE32-E72D297353CC}">
                <c16:uniqueId val="{00000010-7654-43B4-A885-EE06DB4F4C1F}"/>
              </c:ext>
            </c:extLst>
          </c:dPt>
          <c:cat>
            <c:multiLvlStrRef>
              <c:extLst>
                <c:ext xmlns:c15="http://schemas.microsoft.com/office/drawing/2012/chart" uri="{02D57815-91ED-43cb-92C2-25804820EDAC}">
                  <c15:fullRef>
                    <c15:sqref>'III.1 Хөдөлмөр'!$B$1:$Z$2</c15:sqref>
                  </c15:fullRef>
                </c:ext>
              </c:extLst>
              <c:f>'III.1 Хөдөлмөр'!$N$1:$Z$2</c:f>
              <c:multiLvlStrCache>
                <c:ptCount val="13"/>
                <c:lvl>
                  <c:pt idx="0">
                    <c:v>I</c:v>
                  </c:pt>
                  <c:pt idx="1">
                    <c:v>II</c:v>
                  </c:pt>
                  <c:pt idx="2">
                    <c:v>III</c:v>
                  </c:pt>
                  <c:pt idx="3">
                    <c:v>IV</c:v>
                  </c:pt>
                  <c:pt idx="4">
                    <c:v>I</c:v>
                  </c:pt>
                  <c:pt idx="5">
                    <c:v>II</c:v>
                  </c:pt>
                  <c:pt idx="6">
                    <c:v>III</c:v>
                  </c:pt>
                  <c:pt idx="7">
                    <c:v>IV</c:v>
                  </c:pt>
                  <c:pt idx="8">
                    <c:v>I</c:v>
                  </c:pt>
                  <c:pt idx="9">
                    <c:v>II</c:v>
                  </c:pt>
                  <c:pt idx="10">
                    <c:v>III</c:v>
                  </c:pt>
                  <c:pt idx="11">
                    <c:v>IV</c:v>
                  </c:pt>
                  <c:pt idx="12">
                    <c:v>I</c:v>
                  </c:pt>
                </c:lvl>
                <c:lvl>
                  <c:pt idx="0">
                    <c:v>2017</c:v>
                  </c:pt>
                  <c:pt idx="4">
                    <c:v>2018</c:v>
                  </c:pt>
                  <c:pt idx="8">
                    <c:v>2019</c:v>
                  </c:pt>
                  <c:pt idx="12">
                    <c:v>2020</c:v>
                  </c:pt>
                </c:lvl>
              </c:multiLvlStrCache>
            </c:multiLvlStrRef>
          </c:cat>
          <c:val>
            <c:numRef>
              <c:extLst>
                <c:ext xmlns:c15="http://schemas.microsoft.com/office/drawing/2012/chart" uri="{02D57815-91ED-43cb-92C2-25804820EDAC}">
                  <c15:fullRef>
                    <c15:sqref>'III.1 Хөдөлмөр'!$B$15:$AC$15</c15:sqref>
                  </c15:fullRef>
                </c:ext>
              </c:extLst>
              <c:f>'III.1 Хөдөлмөр'!$N$15:$AC$15</c:f>
              <c:numCache>
                <c:formatCode>0.0%</c:formatCode>
                <c:ptCount val="16"/>
                <c:pt idx="8" formatCode="0.0">
                  <c:v>16.515564475137158</c:v>
                </c:pt>
                <c:pt idx="9" formatCode="0.0">
                  <c:v>14.320110996268179</c:v>
                </c:pt>
                <c:pt idx="10" formatCode="0.0">
                  <c:v>13.341604755943054</c:v>
                </c:pt>
                <c:pt idx="11" formatCode="0.0">
                  <c:v>12.071423656607701</c:v>
                </c:pt>
                <c:pt idx="12" formatCode="0.0">
                  <c:v>12.355848434925866</c:v>
                </c:pt>
                <c:pt idx="13" formatCode="0.0">
                  <c:v>11.730096075072614</c:v>
                </c:pt>
                <c:pt idx="14" formatCode="General">
                  <c:v>11.7</c:v>
                </c:pt>
                <c:pt idx="15" formatCode="0.0">
                  <c:v>12.330556967472551</c:v>
                </c:pt>
              </c:numCache>
            </c:numRef>
          </c:val>
          <c:smooth val="0"/>
          <c:extLst>
            <c:ext xmlns:c16="http://schemas.microsoft.com/office/drawing/2014/chart" uri="{C3380CC4-5D6E-409C-BE32-E72D297353CC}">
              <c16:uniqueId val="{00000011-7654-43B4-A885-EE06DB4F4C1F}"/>
            </c:ext>
          </c:extLst>
        </c:ser>
        <c:ser>
          <c:idx val="3"/>
          <c:order val="4"/>
          <c:tx>
            <c:strRef>
              <c:f>'III.1 Хөдөлмөр'!$A$16</c:f>
              <c:strCache>
                <c:ptCount val="1"/>
                <c:pt idx="0">
                  <c:v>Цаг хугацаанаас хамаарсан бүрэн бус хөдөлмөр эрхлэлт болон ажилгүйдлийн нэгдсэн түвшин</c:v>
                </c:pt>
              </c:strCache>
            </c:strRef>
          </c:tx>
          <c:spPr>
            <a:ln w="38100" cap="rnd">
              <a:solidFill>
                <a:srgbClr val="122F83"/>
              </a:solidFill>
              <a:prstDash val="solid"/>
              <a:round/>
            </a:ln>
            <a:effectLst/>
          </c:spPr>
          <c:marker>
            <c:symbol val="x"/>
            <c:size val="7"/>
            <c:spPr>
              <a:solidFill>
                <a:schemeClr val="bg1"/>
              </a:solidFill>
              <a:ln w="9525">
                <a:solidFill>
                  <a:srgbClr val="122F83"/>
                </a:solidFill>
              </a:ln>
              <a:effectLst/>
            </c:spPr>
          </c:marker>
          <c:dPt>
            <c:idx val="72"/>
            <c:marker>
              <c:symbol val="x"/>
              <c:size val="7"/>
              <c:spPr>
                <a:solidFill>
                  <a:schemeClr val="bg1"/>
                </a:solidFill>
                <a:ln w="9525">
                  <a:solidFill>
                    <a:srgbClr val="122F83"/>
                  </a:solidFill>
                </a:ln>
                <a:effectLst/>
              </c:spPr>
            </c:marker>
            <c:bubble3D val="0"/>
            <c:extLst>
              <c:ext xmlns:c16="http://schemas.microsoft.com/office/drawing/2014/chart" uri="{C3380CC4-5D6E-409C-BE32-E72D297353CC}">
                <c16:uniqueId val="{00000012-7654-43B4-A885-EE06DB4F4C1F}"/>
              </c:ext>
            </c:extLst>
          </c:dPt>
          <c:dPt>
            <c:idx val="76"/>
            <c:marker>
              <c:symbol val="x"/>
              <c:size val="7"/>
              <c:spPr>
                <a:solidFill>
                  <a:schemeClr val="bg1"/>
                </a:solidFill>
                <a:ln w="9525">
                  <a:solidFill>
                    <a:srgbClr val="122F83"/>
                  </a:solidFill>
                </a:ln>
                <a:effectLst/>
              </c:spPr>
            </c:marker>
            <c:bubble3D val="0"/>
            <c:extLst>
              <c:ext xmlns:c16="http://schemas.microsoft.com/office/drawing/2014/chart" uri="{C3380CC4-5D6E-409C-BE32-E72D297353CC}">
                <c16:uniqueId val="{00000013-7654-43B4-A885-EE06DB4F4C1F}"/>
              </c:ext>
            </c:extLst>
          </c:dPt>
          <c:dPt>
            <c:idx val="88"/>
            <c:marker>
              <c:symbol val="x"/>
              <c:size val="7"/>
              <c:spPr>
                <a:solidFill>
                  <a:schemeClr val="bg1"/>
                </a:solidFill>
                <a:ln w="9525">
                  <a:solidFill>
                    <a:srgbClr val="122F83"/>
                  </a:solidFill>
                </a:ln>
                <a:effectLst/>
              </c:spPr>
            </c:marker>
            <c:bubble3D val="0"/>
            <c:spPr>
              <a:ln w="38100" cap="rnd">
                <a:solidFill>
                  <a:srgbClr val="122F83"/>
                </a:solidFill>
                <a:prstDash val="solid"/>
                <a:round/>
              </a:ln>
              <a:effectLst/>
            </c:spPr>
            <c:extLst>
              <c:ext xmlns:c16="http://schemas.microsoft.com/office/drawing/2014/chart" uri="{C3380CC4-5D6E-409C-BE32-E72D297353CC}">
                <c16:uniqueId val="{00000015-7654-43B4-A885-EE06DB4F4C1F}"/>
              </c:ext>
            </c:extLst>
          </c:dPt>
          <c:dPt>
            <c:idx val="89"/>
            <c:marker>
              <c:symbol val="x"/>
              <c:size val="7"/>
              <c:spPr>
                <a:solidFill>
                  <a:schemeClr val="bg1"/>
                </a:solidFill>
                <a:ln w="9525">
                  <a:solidFill>
                    <a:srgbClr val="122F83"/>
                  </a:solidFill>
                </a:ln>
                <a:effectLst/>
              </c:spPr>
            </c:marker>
            <c:bubble3D val="0"/>
            <c:spPr>
              <a:ln w="38100" cap="rnd">
                <a:solidFill>
                  <a:srgbClr val="122F83"/>
                </a:solidFill>
                <a:prstDash val="solid"/>
                <a:round/>
              </a:ln>
              <a:effectLst/>
            </c:spPr>
            <c:extLst>
              <c:ext xmlns:c16="http://schemas.microsoft.com/office/drawing/2014/chart" uri="{C3380CC4-5D6E-409C-BE32-E72D297353CC}">
                <c16:uniqueId val="{00000017-7654-43B4-A885-EE06DB4F4C1F}"/>
              </c:ext>
            </c:extLst>
          </c:dPt>
          <c:dPt>
            <c:idx val="90"/>
            <c:marker>
              <c:symbol val="x"/>
              <c:size val="7"/>
              <c:spPr>
                <a:solidFill>
                  <a:schemeClr val="bg1"/>
                </a:solidFill>
                <a:ln w="9525">
                  <a:solidFill>
                    <a:srgbClr val="122F83"/>
                  </a:solidFill>
                </a:ln>
                <a:effectLst/>
              </c:spPr>
            </c:marker>
            <c:bubble3D val="0"/>
            <c:spPr>
              <a:ln w="38100" cap="rnd">
                <a:solidFill>
                  <a:srgbClr val="122F83"/>
                </a:solidFill>
                <a:prstDash val="solid"/>
                <a:round/>
              </a:ln>
              <a:effectLst/>
            </c:spPr>
            <c:extLst>
              <c:ext xmlns:c16="http://schemas.microsoft.com/office/drawing/2014/chart" uri="{C3380CC4-5D6E-409C-BE32-E72D297353CC}">
                <c16:uniqueId val="{00000019-7654-43B4-A885-EE06DB4F4C1F}"/>
              </c:ext>
            </c:extLst>
          </c:dPt>
          <c:dPt>
            <c:idx val="91"/>
            <c:marker>
              <c:symbol val="x"/>
              <c:size val="7"/>
              <c:spPr>
                <a:solidFill>
                  <a:schemeClr val="bg1"/>
                </a:solidFill>
                <a:ln w="9525">
                  <a:solidFill>
                    <a:srgbClr val="122F83"/>
                  </a:solidFill>
                </a:ln>
                <a:effectLst/>
              </c:spPr>
            </c:marker>
            <c:bubble3D val="0"/>
            <c:extLst>
              <c:ext xmlns:c16="http://schemas.microsoft.com/office/drawing/2014/chart" uri="{C3380CC4-5D6E-409C-BE32-E72D297353CC}">
                <c16:uniqueId val="{0000001A-7654-43B4-A885-EE06DB4F4C1F}"/>
              </c:ext>
            </c:extLst>
          </c:dPt>
          <c:cat>
            <c:multiLvlStrRef>
              <c:extLst>
                <c:ext xmlns:c15="http://schemas.microsoft.com/office/drawing/2012/chart" uri="{02D57815-91ED-43cb-92C2-25804820EDAC}">
                  <c15:fullRef>
                    <c15:sqref>'III.1 Хөдөлмөр'!$B$1:$Z$2</c15:sqref>
                  </c15:fullRef>
                </c:ext>
              </c:extLst>
              <c:f>'III.1 Хөдөлмөр'!$N$1:$Z$2</c:f>
              <c:multiLvlStrCache>
                <c:ptCount val="13"/>
                <c:lvl>
                  <c:pt idx="0">
                    <c:v>I</c:v>
                  </c:pt>
                  <c:pt idx="1">
                    <c:v>II</c:v>
                  </c:pt>
                  <c:pt idx="2">
                    <c:v>III</c:v>
                  </c:pt>
                  <c:pt idx="3">
                    <c:v>IV</c:v>
                  </c:pt>
                  <c:pt idx="4">
                    <c:v>I</c:v>
                  </c:pt>
                  <c:pt idx="5">
                    <c:v>II</c:v>
                  </c:pt>
                  <c:pt idx="6">
                    <c:v>III</c:v>
                  </c:pt>
                  <c:pt idx="7">
                    <c:v>IV</c:v>
                  </c:pt>
                  <c:pt idx="8">
                    <c:v>I</c:v>
                  </c:pt>
                  <c:pt idx="9">
                    <c:v>II</c:v>
                  </c:pt>
                  <c:pt idx="10">
                    <c:v>III</c:v>
                  </c:pt>
                  <c:pt idx="11">
                    <c:v>IV</c:v>
                  </c:pt>
                  <c:pt idx="12">
                    <c:v>I</c:v>
                  </c:pt>
                </c:lvl>
                <c:lvl>
                  <c:pt idx="0">
                    <c:v>2017</c:v>
                  </c:pt>
                  <c:pt idx="4">
                    <c:v>2018</c:v>
                  </c:pt>
                  <c:pt idx="8">
                    <c:v>2019</c:v>
                  </c:pt>
                  <c:pt idx="12">
                    <c:v>2020</c:v>
                  </c:pt>
                </c:lvl>
              </c:multiLvlStrCache>
            </c:multiLvlStrRef>
          </c:cat>
          <c:val>
            <c:numRef>
              <c:extLst>
                <c:ext xmlns:c15="http://schemas.microsoft.com/office/drawing/2012/chart" uri="{02D57815-91ED-43cb-92C2-25804820EDAC}">
                  <c15:fullRef>
                    <c15:sqref>'III.1 Хөдөлмөр'!$B$16:$AC$16</c15:sqref>
                  </c15:fullRef>
                </c:ext>
              </c:extLst>
              <c:f>'III.1 Хөдөлмөр'!$N$16:$AC$16</c:f>
              <c:numCache>
                <c:formatCode>0.0%</c:formatCode>
                <c:ptCount val="16"/>
                <c:pt idx="8" formatCode="0.0">
                  <c:v>14.170588738826625</c:v>
                </c:pt>
                <c:pt idx="9" formatCode="0.0">
                  <c:v>11.515089658030638</c:v>
                </c:pt>
                <c:pt idx="10" formatCode="0.0">
                  <c:v>10.716265622478122</c:v>
                </c:pt>
                <c:pt idx="11" formatCode="0.0">
                  <c:v>8.9863858334125712</c:v>
                </c:pt>
                <c:pt idx="12" formatCode="0.0">
                  <c:v>7.0385444098635395</c:v>
                </c:pt>
                <c:pt idx="13" formatCode="0.0">
                  <c:v>6.8484514146110804</c:v>
                </c:pt>
                <c:pt idx="14" formatCode="General">
                  <c:v>7.6</c:v>
                </c:pt>
                <c:pt idx="15" formatCode="0.0">
                  <c:v>8.2425580426236316</c:v>
                </c:pt>
              </c:numCache>
            </c:numRef>
          </c:val>
          <c:smooth val="0"/>
          <c:extLst>
            <c:ext xmlns:c16="http://schemas.microsoft.com/office/drawing/2014/chart" uri="{C3380CC4-5D6E-409C-BE32-E72D297353CC}">
              <c16:uniqueId val="{0000001B-7654-43B4-A885-EE06DB4F4C1F}"/>
            </c:ext>
          </c:extLst>
        </c:ser>
        <c:ser>
          <c:idx val="2"/>
          <c:order val="5"/>
          <c:tx>
            <c:strRef>
              <c:f>'III.1 Хөдөлмөр'!$A$17</c:f>
              <c:strCache>
                <c:ptCount val="1"/>
                <c:pt idx="0">
                  <c:v>Ажилгүйдлийн түвшин /4 улирлын дундаж/</c:v>
                </c:pt>
              </c:strCache>
            </c:strRef>
          </c:tx>
          <c:spPr>
            <a:ln w="28575" cap="rnd">
              <a:solidFill>
                <a:srgbClr val="122F83"/>
              </a:solidFill>
              <a:round/>
            </a:ln>
            <a:effectLst/>
          </c:spPr>
          <c:marker>
            <c:symbol val="none"/>
          </c:marker>
          <c:cat>
            <c:multiLvlStrRef>
              <c:extLst>
                <c:ext xmlns:c15="http://schemas.microsoft.com/office/drawing/2012/chart" uri="{02D57815-91ED-43cb-92C2-25804820EDAC}">
                  <c15:fullRef>
                    <c15:sqref>'III.1 Хөдөлмөр'!$B$1:$Z$2</c15:sqref>
                  </c15:fullRef>
                </c:ext>
              </c:extLst>
              <c:f>'III.1 Хөдөлмөр'!$N$1:$Z$2</c:f>
              <c:multiLvlStrCache>
                <c:ptCount val="13"/>
                <c:lvl>
                  <c:pt idx="0">
                    <c:v>I</c:v>
                  </c:pt>
                  <c:pt idx="1">
                    <c:v>II</c:v>
                  </c:pt>
                  <c:pt idx="2">
                    <c:v>III</c:v>
                  </c:pt>
                  <c:pt idx="3">
                    <c:v>IV</c:v>
                  </c:pt>
                  <c:pt idx="4">
                    <c:v>I</c:v>
                  </c:pt>
                  <c:pt idx="5">
                    <c:v>II</c:v>
                  </c:pt>
                  <c:pt idx="6">
                    <c:v>III</c:v>
                  </c:pt>
                  <c:pt idx="7">
                    <c:v>IV</c:v>
                  </c:pt>
                  <c:pt idx="8">
                    <c:v>I</c:v>
                  </c:pt>
                  <c:pt idx="9">
                    <c:v>II</c:v>
                  </c:pt>
                  <c:pt idx="10">
                    <c:v>III</c:v>
                  </c:pt>
                  <c:pt idx="11">
                    <c:v>IV</c:v>
                  </c:pt>
                  <c:pt idx="12">
                    <c:v>I</c:v>
                  </c:pt>
                </c:lvl>
                <c:lvl>
                  <c:pt idx="0">
                    <c:v>2017</c:v>
                  </c:pt>
                  <c:pt idx="4">
                    <c:v>2018</c:v>
                  </c:pt>
                  <c:pt idx="8">
                    <c:v>2019</c:v>
                  </c:pt>
                  <c:pt idx="12">
                    <c:v>2020</c:v>
                  </c:pt>
                </c:lvl>
              </c:multiLvlStrCache>
            </c:multiLvlStrRef>
          </c:cat>
          <c:val>
            <c:numRef>
              <c:extLst>
                <c:ext xmlns:c15="http://schemas.microsoft.com/office/drawing/2012/chart" uri="{02D57815-91ED-43cb-92C2-25804820EDAC}">
                  <c15:fullRef>
                    <c15:sqref>'III.1 Хөдөлмөр'!$B$17:$AC$17</c15:sqref>
                  </c15:fullRef>
                </c:ext>
              </c:extLst>
              <c:f>'III.1 Хөдөлмөр'!$N$17:$AC$17</c:f>
              <c:numCache>
                <c:formatCode>0.0</c:formatCode>
                <c:ptCount val="16"/>
                <c:pt idx="0">
                  <c:v>9.4066729606620001</c:v>
                </c:pt>
                <c:pt idx="1">
                  <c:v>9.2109211914402351</c:v>
                </c:pt>
                <c:pt idx="2">
                  <c:v>9.1270758794417919</c:v>
                </c:pt>
                <c:pt idx="3">
                  <c:v>8.782436182500831</c:v>
                </c:pt>
                <c:pt idx="4">
                  <c:v>8.9190801487969118</c:v>
                </c:pt>
                <c:pt idx="5">
                  <c:v>8.38336619999391</c:v>
                </c:pt>
                <c:pt idx="6">
                  <c:v>7.8553732874898436</c:v>
                </c:pt>
                <c:pt idx="7">
                  <c:v>7.6730519498824474</c:v>
                </c:pt>
                <c:pt idx="8">
                  <c:v>8.2023821401892452</c:v>
                </c:pt>
                <c:pt idx="9">
                  <c:v>8.8483128999770599</c:v>
                </c:pt>
                <c:pt idx="10">
                  <c:v>9.5861216977071244</c:v>
                </c:pt>
                <c:pt idx="11">
                  <c:v>9.9962254143817511</c:v>
                </c:pt>
                <c:pt idx="12">
                  <c:v>8.6974176131266923</c:v>
                </c:pt>
                <c:pt idx="13">
                  <c:v>7.8091942380170201</c:v>
                </c:pt>
                <c:pt idx="14" formatCode="General">
                  <c:v>7.2</c:v>
                </c:pt>
                <c:pt idx="15">
                  <c:v>7.0118514130807501</c:v>
                </c:pt>
              </c:numCache>
            </c:numRef>
          </c:val>
          <c:smooth val="0"/>
          <c:extLst>
            <c:ext xmlns:c16="http://schemas.microsoft.com/office/drawing/2014/chart" uri="{C3380CC4-5D6E-409C-BE32-E72D297353CC}">
              <c16:uniqueId val="{0000001C-7654-43B4-A885-EE06DB4F4C1F}"/>
            </c:ext>
          </c:extLst>
        </c:ser>
        <c:ser>
          <c:idx val="4"/>
          <c:order val="6"/>
          <c:tx>
            <c:strRef>
              <c:f>'III.1 Хөдөлмөр'!$A$18</c:f>
              <c:strCache>
                <c:ptCount val="1"/>
                <c:pt idx="0">
                  <c:v>Ажилгүйдлийн түвшин /тухайн улирал/</c:v>
                </c:pt>
              </c:strCache>
            </c:strRef>
          </c:tx>
          <c:spPr>
            <a:ln w="38100" cap="rnd">
              <a:solidFill>
                <a:srgbClr val="122F83"/>
              </a:solidFill>
              <a:prstDash val="sysDash"/>
              <a:round/>
            </a:ln>
            <a:effectLst/>
          </c:spPr>
          <c:marker>
            <c:symbol val="none"/>
          </c:marker>
          <c:cat>
            <c:multiLvlStrRef>
              <c:extLst>
                <c:ext xmlns:c15="http://schemas.microsoft.com/office/drawing/2012/chart" uri="{02D57815-91ED-43cb-92C2-25804820EDAC}">
                  <c15:fullRef>
                    <c15:sqref>'III.1 Хөдөлмөр'!$B$1:$Z$2</c15:sqref>
                  </c15:fullRef>
                </c:ext>
              </c:extLst>
              <c:f>'III.1 Хөдөлмөр'!$N$1:$Z$2</c:f>
              <c:multiLvlStrCache>
                <c:ptCount val="13"/>
                <c:lvl>
                  <c:pt idx="0">
                    <c:v>I</c:v>
                  </c:pt>
                  <c:pt idx="1">
                    <c:v>II</c:v>
                  </c:pt>
                  <c:pt idx="2">
                    <c:v>III</c:v>
                  </c:pt>
                  <c:pt idx="3">
                    <c:v>IV</c:v>
                  </c:pt>
                  <c:pt idx="4">
                    <c:v>I</c:v>
                  </c:pt>
                  <c:pt idx="5">
                    <c:v>II</c:v>
                  </c:pt>
                  <c:pt idx="6">
                    <c:v>III</c:v>
                  </c:pt>
                  <c:pt idx="7">
                    <c:v>IV</c:v>
                  </c:pt>
                  <c:pt idx="8">
                    <c:v>I</c:v>
                  </c:pt>
                  <c:pt idx="9">
                    <c:v>II</c:v>
                  </c:pt>
                  <c:pt idx="10">
                    <c:v>III</c:v>
                  </c:pt>
                  <c:pt idx="11">
                    <c:v>IV</c:v>
                  </c:pt>
                  <c:pt idx="12">
                    <c:v>I</c:v>
                  </c:pt>
                </c:lvl>
                <c:lvl>
                  <c:pt idx="0">
                    <c:v>2017</c:v>
                  </c:pt>
                  <c:pt idx="4">
                    <c:v>2018</c:v>
                  </c:pt>
                  <c:pt idx="8">
                    <c:v>2019</c:v>
                  </c:pt>
                  <c:pt idx="12">
                    <c:v>2020</c:v>
                  </c:pt>
                </c:lvl>
              </c:multiLvlStrCache>
            </c:multiLvlStrRef>
          </c:cat>
          <c:val>
            <c:numRef>
              <c:extLst>
                <c:ext xmlns:c15="http://schemas.microsoft.com/office/drawing/2012/chart" uri="{02D57815-91ED-43cb-92C2-25804820EDAC}">
                  <c15:fullRef>
                    <c15:sqref>'III.1 Хөдөлмөр'!$B$18:$AC$18</c15:sqref>
                  </c15:fullRef>
                </c:ext>
              </c:extLst>
              <c:f>'III.1 Хөдөлмөр'!$N$18:$AC$18</c:f>
              <c:numCache>
                <c:formatCode>0.0</c:formatCode>
                <c:ptCount val="16"/>
                <c:pt idx="0">
                  <c:v>9.1</c:v>
                </c:pt>
                <c:pt idx="1">
                  <c:v>9.6</c:v>
                </c:pt>
                <c:pt idx="2">
                  <c:v>9.1</c:v>
                </c:pt>
                <c:pt idx="3">
                  <c:v>7.3</c:v>
                </c:pt>
                <c:pt idx="4">
                  <c:v>9.6999999999999993</c:v>
                </c:pt>
                <c:pt idx="5">
                  <c:v>7.5</c:v>
                </c:pt>
                <c:pt idx="6">
                  <c:v>6.9</c:v>
                </c:pt>
                <c:pt idx="7">
                  <c:v>6.6</c:v>
                </c:pt>
                <c:pt idx="8">
                  <c:v>11.844645070142306</c:v>
                </c:pt>
                <c:pt idx="9">
                  <c:v>10.137222290522791</c:v>
                </c:pt>
                <c:pt idx="10">
                  <c:v>9.8697337365996969</c:v>
                </c:pt>
                <c:pt idx="11">
                  <c:v>8.1277602682170933</c:v>
                </c:pt>
                <c:pt idx="12">
                  <c:v>6.5996329103822529</c:v>
                </c:pt>
                <c:pt idx="13">
                  <c:v>6.5962644810465747</c:v>
                </c:pt>
                <c:pt idx="14" formatCode="General">
                  <c:v>7.3</c:v>
                </c:pt>
                <c:pt idx="15">
                  <c:v>7.5687400392389259</c:v>
                </c:pt>
              </c:numCache>
            </c:numRef>
          </c:val>
          <c:smooth val="0"/>
          <c:extLst>
            <c:ext xmlns:c16="http://schemas.microsoft.com/office/drawing/2014/chart" uri="{C3380CC4-5D6E-409C-BE32-E72D297353CC}">
              <c16:uniqueId val="{0000001D-7654-43B4-A885-EE06DB4F4C1F}"/>
            </c:ext>
          </c:extLst>
        </c:ser>
        <c:dLbls>
          <c:showLegendKey val="0"/>
          <c:showVal val="0"/>
          <c:showCatName val="0"/>
          <c:showSerName val="0"/>
          <c:showPercent val="0"/>
          <c:showBubbleSize val="0"/>
        </c:dLbls>
        <c:marker val="1"/>
        <c:smooth val="0"/>
        <c:axId val="941520720"/>
        <c:axId val="941515824"/>
      </c:lineChart>
      <c:catAx>
        <c:axId val="941521264"/>
        <c:scaling>
          <c:orientation val="minMax"/>
        </c:scaling>
        <c:delete val="0"/>
        <c:axPos val="b"/>
        <c:numFmt formatCode="General" sourceLinked="1"/>
        <c:majorTickMark val="none"/>
        <c:minorTickMark val="none"/>
        <c:tickLblPos val="low"/>
        <c:spPr>
          <a:noFill/>
          <a:ln w="9525" cap="flat" cmpd="sng" algn="ctr">
            <a:solidFill>
              <a:schemeClr val="bg1">
                <a:lumMod val="75000"/>
              </a:schemeClr>
            </a:solidFill>
            <a:round/>
          </a:ln>
          <a:effectLst/>
        </c:spPr>
        <c:txPr>
          <a:bodyPr rot="-60000000" spcFirstLastPara="1" vertOverflow="ellipsis" vert="horz" wrap="square" anchor="ctr" anchorCtr="1"/>
          <a:lstStyle/>
          <a:p>
            <a:pPr>
              <a:defRPr sz="1200" b="1"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941513104"/>
        <c:crosses val="autoZero"/>
        <c:auto val="1"/>
        <c:lblAlgn val="ctr"/>
        <c:lblOffset val="100"/>
        <c:noMultiLvlLbl val="0"/>
      </c:catAx>
      <c:valAx>
        <c:axId val="941513104"/>
        <c:scaling>
          <c:orientation val="minMax"/>
          <c:max val="70"/>
          <c:min val="50"/>
        </c:scaling>
        <c:delete val="0"/>
        <c:axPos val="l"/>
        <c:numFmt formatCode="0.0"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200" b="1"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941521264"/>
        <c:crosses val="autoZero"/>
        <c:crossBetween val="between"/>
        <c:majorUnit val="5"/>
      </c:valAx>
      <c:valAx>
        <c:axId val="941515824"/>
        <c:scaling>
          <c:orientation val="minMax"/>
          <c:max val="20"/>
          <c:min val="0"/>
        </c:scaling>
        <c:delete val="0"/>
        <c:axPos val="r"/>
        <c:numFmt formatCode="#,##0.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200" b="1"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941520720"/>
        <c:crosses val="max"/>
        <c:crossBetween val="between"/>
      </c:valAx>
      <c:catAx>
        <c:axId val="941520720"/>
        <c:scaling>
          <c:orientation val="minMax"/>
        </c:scaling>
        <c:delete val="1"/>
        <c:axPos val="b"/>
        <c:numFmt formatCode="General" sourceLinked="1"/>
        <c:majorTickMark val="out"/>
        <c:minorTickMark val="none"/>
        <c:tickLblPos val="nextTo"/>
        <c:crossAx val="941515824"/>
        <c:crosses val="autoZero"/>
        <c:auto val="1"/>
        <c:lblAlgn val="ctr"/>
        <c:lblOffset val="100"/>
        <c:noMultiLvlLbl val="0"/>
      </c:catAx>
      <c:spPr>
        <a:noFill/>
        <a:ln>
          <a:solidFill>
            <a:schemeClr val="tx1"/>
          </a:solidFill>
        </a:ln>
        <a:effectLst/>
      </c:spPr>
    </c:plotArea>
    <c:legend>
      <c:legendPos val="b"/>
      <c:legendEntry>
        <c:idx val="2"/>
        <c:delete val="1"/>
      </c:legendEntry>
      <c:legendEntry>
        <c:idx val="3"/>
        <c:delete val="1"/>
      </c:legendEntry>
      <c:legendEntry>
        <c:idx val="4"/>
        <c:delete val="1"/>
      </c:legendEntry>
      <c:layout>
        <c:manualLayout>
          <c:xMode val="edge"/>
          <c:yMode val="edge"/>
          <c:x val="0.1171875"/>
          <c:y val="0.65260707900642856"/>
          <c:w val="0.64201988131248988"/>
          <c:h val="0.19642673741869224"/>
        </c:manualLayout>
      </c:layout>
      <c:overlay val="0"/>
      <c:spPr>
        <a:solidFill>
          <a:schemeClr val="bg1">
            <a:alpha val="70000"/>
          </a:schemeClr>
        </a:solidFill>
        <a:ln>
          <a:noFill/>
        </a:ln>
        <a:effectLst/>
      </c:spPr>
      <c:txPr>
        <a:bodyPr rot="0" spcFirstLastPara="1" vertOverflow="ellipsis" vert="horz" wrap="square" anchor="ctr" anchorCtr="1"/>
        <a:lstStyle/>
        <a:p>
          <a:pPr>
            <a:defRPr sz="1200" b="1"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200" b="1">
          <a:solidFill>
            <a:sysClr val="windowText" lastClr="000000"/>
          </a:solidFill>
          <a:latin typeface="Times New Roman" panose="02020603050405020304" pitchFamily="18" charset="0"/>
          <a:cs typeface="Times New Roman" panose="02020603050405020304" pitchFamily="18" charset="0"/>
        </a:defRPr>
      </a:pPr>
      <a:endParaRPr lang="en-US"/>
    </a:p>
  </c:txPr>
  <c:userShapes r:id="rId3"/>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1380936087616059E-2"/>
          <c:y val="2.0063524668112138E-2"/>
          <c:w val="0.92683775439139082"/>
          <c:h val="0.87628594923244951"/>
        </c:manualLayout>
      </c:layout>
      <c:barChart>
        <c:barDir val="col"/>
        <c:grouping val="stacked"/>
        <c:varyColors val="0"/>
        <c:ser>
          <c:idx val="1"/>
          <c:order val="1"/>
          <c:tx>
            <c:strRef>
              <c:f>'III.1 Хөдөлмөр'!$A$21</c:f>
              <c:strCache>
                <c:ptCount val="1"/>
                <c:pt idx="0">
                  <c:v>Хөдөө аж ахуй</c:v>
                </c:pt>
              </c:strCache>
            </c:strRef>
          </c:tx>
          <c:spPr>
            <a:solidFill>
              <a:srgbClr val="122F83"/>
            </a:solidFill>
            <a:ln>
              <a:noFill/>
            </a:ln>
            <a:effectLst/>
          </c:spPr>
          <c:invertIfNegative val="0"/>
          <c:cat>
            <c:multiLvlStrRef>
              <c:extLst>
                <c:ext xmlns:c15="http://schemas.microsoft.com/office/drawing/2012/chart" uri="{02D57815-91ED-43cb-92C2-25804820EDAC}">
                  <c15:fullRef>
                    <c15:sqref>'III.1 Хөдөлмөр'!$J$1:$Z$2</c15:sqref>
                  </c15:fullRef>
                </c:ext>
              </c:extLst>
              <c:f>'III.1 Хөдөлмөр'!$N$1:$Z$2</c:f>
              <c:multiLvlStrCache>
                <c:ptCount val="13"/>
                <c:lvl>
                  <c:pt idx="0">
                    <c:v>I</c:v>
                  </c:pt>
                  <c:pt idx="1">
                    <c:v>II</c:v>
                  </c:pt>
                  <c:pt idx="2">
                    <c:v>III</c:v>
                  </c:pt>
                  <c:pt idx="3">
                    <c:v>IV</c:v>
                  </c:pt>
                  <c:pt idx="4">
                    <c:v>I</c:v>
                  </c:pt>
                  <c:pt idx="5">
                    <c:v>II</c:v>
                  </c:pt>
                  <c:pt idx="6">
                    <c:v>III</c:v>
                  </c:pt>
                  <c:pt idx="7">
                    <c:v>IV</c:v>
                  </c:pt>
                  <c:pt idx="8">
                    <c:v>I</c:v>
                  </c:pt>
                  <c:pt idx="9">
                    <c:v>II</c:v>
                  </c:pt>
                  <c:pt idx="10">
                    <c:v>III</c:v>
                  </c:pt>
                  <c:pt idx="11">
                    <c:v>IV</c:v>
                  </c:pt>
                  <c:pt idx="12">
                    <c:v>I</c:v>
                  </c:pt>
                </c:lvl>
                <c:lvl>
                  <c:pt idx="0">
                    <c:v>2017</c:v>
                  </c:pt>
                  <c:pt idx="4">
                    <c:v>2018</c:v>
                  </c:pt>
                  <c:pt idx="8">
                    <c:v>2019</c:v>
                  </c:pt>
                  <c:pt idx="12">
                    <c:v>2020</c:v>
                  </c:pt>
                </c:lvl>
              </c:multiLvlStrCache>
            </c:multiLvlStrRef>
          </c:cat>
          <c:val>
            <c:numRef>
              <c:extLst>
                <c:ext xmlns:c15="http://schemas.microsoft.com/office/drawing/2012/chart" uri="{02D57815-91ED-43cb-92C2-25804820EDAC}">
                  <c15:fullRef>
                    <c15:sqref>'III.1 Хөдөлмөр'!$J$21:$AC$21</c15:sqref>
                  </c15:fullRef>
                </c:ext>
              </c:extLst>
              <c:f>'III.1 Хөдөлмөр'!$N$21:$AC$21</c:f>
              <c:numCache>
                <c:formatCode>0.0%</c:formatCode>
                <c:ptCount val="16"/>
                <c:pt idx="0">
                  <c:v>-1.1952597211244251E-3</c:v>
                </c:pt>
                <c:pt idx="1">
                  <c:v>3.83481425394556E-2</c:v>
                </c:pt>
                <c:pt idx="2">
                  <c:v>-3.6922853754809512E-2</c:v>
                </c:pt>
                <c:pt idx="3">
                  <c:v>2.4526787913241279E-2</c:v>
                </c:pt>
                <c:pt idx="4">
                  <c:v>-2.0477500294241793E-2</c:v>
                </c:pt>
                <c:pt idx="5">
                  <c:v>-2.3904479039748763E-2</c:v>
                </c:pt>
                <c:pt idx="6">
                  <c:v>-5.5732691333931651E-3</c:v>
                </c:pt>
                <c:pt idx="7">
                  <c:v>-1.0467724647221436E-2</c:v>
                </c:pt>
                <c:pt idx="8">
                  <c:v>-2.7219610018483281E-3</c:v>
                </c:pt>
                <c:pt idx="9">
                  <c:v>-2.3043188326207182E-2</c:v>
                </c:pt>
                <c:pt idx="10">
                  <c:v>-3.194284464297676E-2</c:v>
                </c:pt>
                <c:pt idx="11">
                  <c:v>-4.4994412411768617E-2</c:v>
                </c:pt>
                <c:pt idx="12">
                  <c:v>-3.0205689821533564E-2</c:v>
                </c:pt>
                <c:pt idx="13">
                  <c:v>-2.4908857964699608E-2</c:v>
                </c:pt>
                <c:pt idx="14" formatCode="0%">
                  <c:v>-6.5141507597680217E-3</c:v>
                </c:pt>
                <c:pt idx="15" formatCode="0%">
                  <c:v>-3.4335455164296737E-2</c:v>
                </c:pt>
              </c:numCache>
            </c:numRef>
          </c:val>
          <c:extLst>
            <c:ext xmlns:c16="http://schemas.microsoft.com/office/drawing/2014/chart" uri="{C3380CC4-5D6E-409C-BE32-E72D297353CC}">
              <c16:uniqueId val="{00000000-9224-459D-9C2F-7AE4CA0D406A}"/>
            </c:ext>
          </c:extLst>
        </c:ser>
        <c:ser>
          <c:idx val="2"/>
          <c:order val="2"/>
          <c:tx>
            <c:strRef>
              <c:f>'III.1 Хөдөлмөр'!$A$22</c:f>
              <c:strCache>
                <c:ptCount val="1"/>
                <c:pt idx="0">
                  <c:v>Уул уурхай</c:v>
                </c:pt>
              </c:strCache>
            </c:strRef>
          </c:tx>
          <c:spPr>
            <a:solidFill>
              <a:srgbClr val="7D8CAE"/>
            </a:solidFill>
            <a:ln>
              <a:noFill/>
            </a:ln>
            <a:effectLst/>
          </c:spPr>
          <c:invertIfNegative val="0"/>
          <c:cat>
            <c:multiLvlStrRef>
              <c:extLst>
                <c:ext xmlns:c15="http://schemas.microsoft.com/office/drawing/2012/chart" uri="{02D57815-91ED-43cb-92C2-25804820EDAC}">
                  <c15:fullRef>
                    <c15:sqref>'III.1 Хөдөлмөр'!$J$1:$Z$2</c15:sqref>
                  </c15:fullRef>
                </c:ext>
              </c:extLst>
              <c:f>'III.1 Хөдөлмөр'!$N$1:$Z$2</c:f>
              <c:multiLvlStrCache>
                <c:ptCount val="13"/>
                <c:lvl>
                  <c:pt idx="0">
                    <c:v>I</c:v>
                  </c:pt>
                  <c:pt idx="1">
                    <c:v>II</c:v>
                  </c:pt>
                  <c:pt idx="2">
                    <c:v>III</c:v>
                  </c:pt>
                  <c:pt idx="3">
                    <c:v>IV</c:v>
                  </c:pt>
                  <c:pt idx="4">
                    <c:v>I</c:v>
                  </c:pt>
                  <c:pt idx="5">
                    <c:v>II</c:v>
                  </c:pt>
                  <c:pt idx="6">
                    <c:v>III</c:v>
                  </c:pt>
                  <c:pt idx="7">
                    <c:v>IV</c:v>
                  </c:pt>
                  <c:pt idx="8">
                    <c:v>I</c:v>
                  </c:pt>
                  <c:pt idx="9">
                    <c:v>II</c:v>
                  </c:pt>
                  <c:pt idx="10">
                    <c:v>III</c:v>
                  </c:pt>
                  <c:pt idx="11">
                    <c:v>IV</c:v>
                  </c:pt>
                  <c:pt idx="12">
                    <c:v>I</c:v>
                  </c:pt>
                </c:lvl>
                <c:lvl>
                  <c:pt idx="0">
                    <c:v>2017</c:v>
                  </c:pt>
                  <c:pt idx="4">
                    <c:v>2018</c:v>
                  </c:pt>
                  <c:pt idx="8">
                    <c:v>2019</c:v>
                  </c:pt>
                  <c:pt idx="12">
                    <c:v>2020</c:v>
                  </c:pt>
                </c:lvl>
              </c:multiLvlStrCache>
            </c:multiLvlStrRef>
          </c:cat>
          <c:val>
            <c:numRef>
              <c:extLst>
                <c:ext xmlns:c15="http://schemas.microsoft.com/office/drawing/2012/chart" uri="{02D57815-91ED-43cb-92C2-25804820EDAC}">
                  <c15:fullRef>
                    <c15:sqref>'III.1 Хөдөлмөр'!$J$22:$AC$22</c15:sqref>
                  </c15:fullRef>
                </c:ext>
              </c:extLst>
              <c:f>'III.1 Хөдөлмөр'!$N$22:$AC$22</c:f>
              <c:numCache>
                <c:formatCode>0.0%</c:formatCode>
                <c:ptCount val="16"/>
                <c:pt idx="0">
                  <c:v>1.4890255512010887E-2</c:v>
                </c:pt>
                <c:pt idx="1">
                  <c:v>1.1251580389825065E-2</c:v>
                </c:pt>
                <c:pt idx="2">
                  <c:v>1.0068518707853056E-2</c:v>
                </c:pt>
                <c:pt idx="3">
                  <c:v>1.2260304384632289E-2</c:v>
                </c:pt>
                <c:pt idx="4">
                  <c:v>2.7985684581282423E-3</c:v>
                </c:pt>
                <c:pt idx="5">
                  <c:v>7.7685921032645293E-3</c:v>
                </c:pt>
                <c:pt idx="6">
                  <c:v>4.5983459054483918E-3</c:v>
                </c:pt>
                <c:pt idx="7">
                  <c:v>3.5329162660958486E-3</c:v>
                </c:pt>
                <c:pt idx="8">
                  <c:v>7.2480633041824344E-3</c:v>
                </c:pt>
                <c:pt idx="9">
                  <c:v>1.4984505550543279E-3</c:v>
                </c:pt>
                <c:pt idx="10">
                  <c:v>3.5475905846380834E-3</c:v>
                </c:pt>
                <c:pt idx="11">
                  <c:v>-5.0105224952163218E-3</c:v>
                </c:pt>
                <c:pt idx="12">
                  <c:v>-7.1426759359617007E-3</c:v>
                </c:pt>
                <c:pt idx="13">
                  <c:v>-5.4982072746702993E-3</c:v>
                </c:pt>
                <c:pt idx="14" formatCode="0%">
                  <c:v>-2.7025507268944623E-3</c:v>
                </c:pt>
                <c:pt idx="15" formatCode="0%">
                  <c:v>-8.0217234540434848E-3</c:v>
                </c:pt>
              </c:numCache>
            </c:numRef>
          </c:val>
          <c:extLst>
            <c:ext xmlns:c16="http://schemas.microsoft.com/office/drawing/2014/chart" uri="{C3380CC4-5D6E-409C-BE32-E72D297353CC}">
              <c16:uniqueId val="{00000001-9224-459D-9C2F-7AE4CA0D406A}"/>
            </c:ext>
          </c:extLst>
        </c:ser>
        <c:ser>
          <c:idx val="3"/>
          <c:order val="3"/>
          <c:tx>
            <c:strRef>
              <c:f>'III.1 Хөдөлмөр'!$A$23</c:f>
              <c:strCache>
                <c:ptCount val="1"/>
                <c:pt idx="0">
                  <c:v>Боловсруулах</c:v>
                </c:pt>
              </c:strCache>
            </c:strRef>
          </c:tx>
          <c:spPr>
            <a:solidFill>
              <a:srgbClr val="D4D9E4"/>
            </a:solidFill>
            <a:ln>
              <a:noFill/>
            </a:ln>
            <a:effectLst/>
          </c:spPr>
          <c:invertIfNegative val="0"/>
          <c:cat>
            <c:multiLvlStrRef>
              <c:extLst>
                <c:ext xmlns:c15="http://schemas.microsoft.com/office/drawing/2012/chart" uri="{02D57815-91ED-43cb-92C2-25804820EDAC}">
                  <c15:fullRef>
                    <c15:sqref>'III.1 Хөдөлмөр'!$J$1:$Z$2</c15:sqref>
                  </c15:fullRef>
                </c:ext>
              </c:extLst>
              <c:f>'III.1 Хөдөлмөр'!$N$1:$Z$2</c:f>
              <c:multiLvlStrCache>
                <c:ptCount val="13"/>
                <c:lvl>
                  <c:pt idx="0">
                    <c:v>I</c:v>
                  </c:pt>
                  <c:pt idx="1">
                    <c:v>II</c:v>
                  </c:pt>
                  <c:pt idx="2">
                    <c:v>III</c:v>
                  </c:pt>
                  <c:pt idx="3">
                    <c:v>IV</c:v>
                  </c:pt>
                  <c:pt idx="4">
                    <c:v>I</c:v>
                  </c:pt>
                  <c:pt idx="5">
                    <c:v>II</c:v>
                  </c:pt>
                  <c:pt idx="6">
                    <c:v>III</c:v>
                  </c:pt>
                  <c:pt idx="7">
                    <c:v>IV</c:v>
                  </c:pt>
                  <c:pt idx="8">
                    <c:v>I</c:v>
                  </c:pt>
                  <c:pt idx="9">
                    <c:v>II</c:v>
                  </c:pt>
                  <c:pt idx="10">
                    <c:v>III</c:v>
                  </c:pt>
                  <c:pt idx="11">
                    <c:v>IV</c:v>
                  </c:pt>
                  <c:pt idx="12">
                    <c:v>I</c:v>
                  </c:pt>
                </c:lvl>
                <c:lvl>
                  <c:pt idx="0">
                    <c:v>2017</c:v>
                  </c:pt>
                  <c:pt idx="4">
                    <c:v>2018</c:v>
                  </c:pt>
                  <c:pt idx="8">
                    <c:v>2019</c:v>
                  </c:pt>
                  <c:pt idx="12">
                    <c:v>2020</c:v>
                  </c:pt>
                </c:lvl>
              </c:multiLvlStrCache>
            </c:multiLvlStrRef>
          </c:cat>
          <c:val>
            <c:numRef>
              <c:extLst>
                <c:ext xmlns:c15="http://schemas.microsoft.com/office/drawing/2012/chart" uri="{02D57815-91ED-43cb-92C2-25804820EDAC}">
                  <c15:fullRef>
                    <c15:sqref>'III.1 Хөдөлмөр'!$J$23:$AC$23</c15:sqref>
                  </c15:fullRef>
                </c:ext>
              </c:extLst>
              <c:f>'III.1 Хөдөлмөр'!$N$23:$AC$23</c:f>
              <c:numCache>
                <c:formatCode>0.0%</c:formatCode>
                <c:ptCount val="16"/>
                <c:pt idx="0">
                  <c:v>7.9683981408295006E-4</c:v>
                </c:pt>
                <c:pt idx="1">
                  <c:v>6.5044471794183049E-3</c:v>
                </c:pt>
                <c:pt idx="2">
                  <c:v>1.4475352577294383E-2</c:v>
                </c:pt>
                <c:pt idx="3">
                  <c:v>2.2968760896258343E-3</c:v>
                </c:pt>
                <c:pt idx="4">
                  <c:v>3.5997785556422159E-3</c:v>
                </c:pt>
                <c:pt idx="5">
                  <c:v>6.7642904928268991E-3</c:v>
                </c:pt>
                <c:pt idx="6">
                  <c:v>9.6593814737715201E-3</c:v>
                </c:pt>
                <c:pt idx="7">
                  <c:v>6.9213902451730324E-3</c:v>
                </c:pt>
                <c:pt idx="8">
                  <c:v>-2.6047180657352855E-3</c:v>
                </c:pt>
                <c:pt idx="9">
                  <c:v>-1.4854273722198243E-2</c:v>
                </c:pt>
                <c:pt idx="10">
                  <c:v>-5.1635806529988218E-3</c:v>
                </c:pt>
                <c:pt idx="11">
                  <c:v>-3.0437232758867691E-3</c:v>
                </c:pt>
                <c:pt idx="12">
                  <c:v>4.2584870124019051E-3</c:v>
                </c:pt>
                <c:pt idx="13">
                  <c:v>3.579427584135907E-4</c:v>
                </c:pt>
                <c:pt idx="14" formatCode="0%">
                  <c:v>-1.1177002366029596E-3</c:v>
                </c:pt>
                <c:pt idx="15" formatCode="0%">
                  <c:v>-5.2103389404083633E-3</c:v>
                </c:pt>
              </c:numCache>
            </c:numRef>
          </c:val>
          <c:extLst>
            <c:ext xmlns:c16="http://schemas.microsoft.com/office/drawing/2014/chart" uri="{C3380CC4-5D6E-409C-BE32-E72D297353CC}">
              <c16:uniqueId val="{00000002-9224-459D-9C2F-7AE4CA0D406A}"/>
            </c:ext>
          </c:extLst>
        </c:ser>
        <c:ser>
          <c:idx val="4"/>
          <c:order val="4"/>
          <c:tx>
            <c:strRef>
              <c:f>'III.1 Хөдөлмөр'!$A$24</c:f>
              <c:strCache>
                <c:ptCount val="1"/>
                <c:pt idx="0">
                  <c:v>Эрчим хүч</c:v>
                </c:pt>
              </c:strCache>
            </c:strRef>
          </c:tx>
          <c:spPr>
            <a:solidFill>
              <a:srgbClr val="AF945E"/>
            </a:solidFill>
            <a:ln>
              <a:noFill/>
            </a:ln>
            <a:effectLst/>
          </c:spPr>
          <c:invertIfNegative val="0"/>
          <c:cat>
            <c:multiLvlStrRef>
              <c:extLst>
                <c:ext xmlns:c15="http://schemas.microsoft.com/office/drawing/2012/chart" uri="{02D57815-91ED-43cb-92C2-25804820EDAC}">
                  <c15:fullRef>
                    <c15:sqref>'III.1 Хөдөлмөр'!$J$1:$Z$2</c15:sqref>
                  </c15:fullRef>
                </c:ext>
              </c:extLst>
              <c:f>'III.1 Хөдөлмөр'!$N$1:$Z$2</c:f>
              <c:multiLvlStrCache>
                <c:ptCount val="13"/>
                <c:lvl>
                  <c:pt idx="0">
                    <c:v>I</c:v>
                  </c:pt>
                  <c:pt idx="1">
                    <c:v>II</c:v>
                  </c:pt>
                  <c:pt idx="2">
                    <c:v>III</c:v>
                  </c:pt>
                  <c:pt idx="3">
                    <c:v>IV</c:v>
                  </c:pt>
                  <c:pt idx="4">
                    <c:v>I</c:v>
                  </c:pt>
                  <c:pt idx="5">
                    <c:v>II</c:v>
                  </c:pt>
                  <c:pt idx="6">
                    <c:v>III</c:v>
                  </c:pt>
                  <c:pt idx="7">
                    <c:v>IV</c:v>
                  </c:pt>
                  <c:pt idx="8">
                    <c:v>I</c:v>
                  </c:pt>
                  <c:pt idx="9">
                    <c:v>II</c:v>
                  </c:pt>
                  <c:pt idx="10">
                    <c:v>III</c:v>
                  </c:pt>
                  <c:pt idx="11">
                    <c:v>IV</c:v>
                  </c:pt>
                  <c:pt idx="12">
                    <c:v>I</c:v>
                  </c:pt>
                </c:lvl>
                <c:lvl>
                  <c:pt idx="0">
                    <c:v>2017</c:v>
                  </c:pt>
                  <c:pt idx="4">
                    <c:v>2018</c:v>
                  </c:pt>
                  <c:pt idx="8">
                    <c:v>2019</c:v>
                  </c:pt>
                  <c:pt idx="12">
                    <c:v>2020</c:v>
                  </c:pt>
                </c:lvl>
              </c:multiLvlStrCache>
            </c:multiLvlStrRef>
          </c:cat>
          <c:val>
            <c:numRef>
              <c:extLst>
                <c:ext xmlns:c15="http://schemas.microsoft.com/office/drawing/2012/chart" uri="{02D57815-91ED-43cb-92C2-25804820EDAC}">
                  <c15:fullRef>
                    <c15:sqref>'III.1 Хөдөлмөр'!$J$24:$AC$24</c15:sqref>
                  </c15:fullRef>
                </c:ext>
              </c:extLst>
              <c:f>'III.1 Хөдөлмөр'!$N$24:$AC$24</c:f>
              <c:numCache>
                <c:formatCode>0.0%</c:formatCode>
                <c:ptCount val="16"/>
                <c:pt idx="0">
                  <c:v>3.7638746978572524E-3</c:v>
                </c:pt>
                <c:pt idx="1">
                  <c:v>-3.2486895244119955E-3</c:v>
                </c:pt>
                <c:pt idx="2">
                  <c:v>-2.8487563780247322E-3</c:v>
                </c:pt>
                <c:pt idx="3">
                  <c:v>3.0048294423852188E-3</c:v>
                </c:pt>
                <c:pt idx="4">
                  <c:v>-2.3888092134801821E-4</c:v>
                </c:pt>
                <c:pt idx="5">
                  <c:v>1.4365633655334721E-3</c:v>
                </c:pt>
                <c:pt idx="6">
                  <c:v>-7.8262570925454725E-4</c:v>
                </c:pt>
                <c:pt idx="7">
                  <c:v>1.8169734683987139E-3</c:v>
                </c:pt>
                <c:pt idx="8">
                  <c:v>8.0976371173597794E-3</c:v>
                </c:pt>
                <c:pt idx="9">
                  <c:v>3.6888557643274611E-3</c:v>
                </c:pt>
                <c:pt idx="10">
                  <c:v>9.7572866864858148E-3</c:v>
                </c:pt>
                <c:pt idx="11">
                  <c:v>4.2782459748669944E-3</c:v>
                </c:pt>
                <c:pt idx="12">
                  <c:v>-8.7907838922815836E-3</c:v>
                </c:pt>
                <c:pt idx="13">
                  <c:v>-7.0418354203289086E-3</c:v>
                </c:pt>
                <c:pt idx="14" formatCode="0%">
                  <c:v>-6.5167460389551806E-3</c:v>
                </c:pt>
                <c:pt idx="15" formatCode="0%">
                  <c:v>-4.2201568612272086E-3</c:v>
                </c:pt>
              </c:numCache>
            </c:numRef>
          </c:val>
          <c:extLst>
            <c:ext xmlns:c16="http://schemas.microsoft.com/office/drawing/2014/chart" uri="{C3380CC4-5D6E-409C-BE32-E72D297353CC}">
              <c16:uniqueId val="{00000003-9224-459D-9C2F-7AE4CA0D406A}"/>
            </c:ext>
          </c:extLst>
        </c:ser>
        <c:ser>
          <c:idx val="5"/>
          <c:order val="5"/>
          <c:tx>
            <c:strRef>
              <c:f>'III.1 Хөдөлмөр'!$A$25</c:f>
              <c:strCache>
                <c:ptCount val="1"/>
                <c:pt idx="0">
                  <c:v>Барилга</c:v>
                </c:pt>
              </c:strCache>
            </c:strRef>
          </c:tx>
          <c:spPr>
            <a:solidFill>
              <a:srgbClr val="B99E66">
                <a:alpha val="40000"/>
              </a:srgbClr>
            </a:solidFill>
            <a:ln>
              <a:noFill/>
            </a:ln>
            <a:effectLst/>
          </c:spPr>
          <c:invertIfNegative val="0"/>
          <c:cat>
            <c:multiLvlStrRef>
              <c:extLst>
                <c:ext xmlns:c15="http://schemas.microsoft.com/office/drawing/2012/chart" uri="{02D57815-91ED-43cb-92C2-25804820EDAC}">
                  <c15:fullRef>
                    <c15:sqref>'III.1 Хөдөлмөр'!$J$1:$Z$2</c15:sqref>
                  </c15:fullRef>
                </c:ext>
              </c:extLst>
              <c:f>'III.1 Хөдөлмөр'!$N$1:$Z$2</c:f>
              <c:multiLvlStrCache>
                <c:ptCount val="13"/>
                <c:lvl>
                  <c:pt idx="0">
                    <c:v>I</c:v>
                  </c:pt>
                  <c:pt idx="1">
                    <c:v>II</c:v>
                  </c:pt>
                  <c:pt idx="2">
                    <c:v>III</c:v>
                  </c:pt>
                  <c:pt idx="3">
                    <c:v>IV</c:v>
                  </c:pt>
                  <c:pt idx="4">
                    <c:v>I</c:v>
                  </c:pt>
                  <c:pt idx="5">
                    <c:v>II</c:v>
                  </c:pt>
                  <c:pt idx="6">
                    <c:v>III</c:v>
                  </c:pt>
                  <c:pt idx="7">
                    <c:v>IV</c:v>
                  </c:pt>
                  <c:pt idx="8">
                    <c:v>I</c:v>
                  </c:pt>
                  <c:pt idx="9">
                    <c:v>II</c:v>
                  </c:pt>
                  <c:pt idx="10">
                    <c:v>III</c:v>
                  </c:pt>
                  <c:pt idx="11">
                    <c:v>IV</c:v>
                  </c:pt>
                  <c:pt idx="12">
                    <c:v>I</c:v>
                  </c:pt>
                </c:lvl>
                <c:lvl>
                  <c:pt idx="0">
                    <c:v>2017</c:v>
                  </c:pt>
                  <c:pt idx="4">
                    <c:v>2018</c:v>
                  </c:pt>
                  <c:pt idx="8">
                    <c:v>2019</c:v>
                  </c:pt>
                  <c:pt idx="12">
                    <c:v>2020</c:v>
                  </c:pt>
                </c:lvl>
              </c:multiLvlStrCache>
            </c:multiLvlStrRef>
          </c:cat>
          <c:val>
            <c:numRef>
              <c:extLst>
                <c:ext xmlns:c15="http://schemas.microsoft.com/office/drawing/2012/chart" uri="{02D57815-91ED-43cb-92C2-25804820EDAC}">
                  <c15:fullRef>
                    <c15:sqref>'III.1 Хөдөлмөр'!$J$25:$AC$25</c15:sqref>
                  </c15:fullRef>
                </c:ext>
              </c:extLst>
              <c:f>'III.1 Хөдөлмөр'!$N$25:$AC$25</c:f>
              <c:numCache>
                <c:formatCode>0.0%</c:formatCode>
                <c:ptCount val="16"/>
                <c:pt idx="0">
                  <c:v>-2.0368988242940662E-2</c:v>
                </c:pt>
                <c:pt idx="1">
                  <c:v>1.1856789071963279E-3</c:v>
                </c:pt>
                <c:pt idx="2">
                  <c:v>1.0410194702886084E-2</c:v>
                </c:pt>
                <c:pt idx="3">
                  <c:v>3.5150501878901124E-3</c:v>
                </c:pt>
                <c:pt idx="4">
                  <c:v>8.5796611203863022E-3</c:v>
                </c:pt>
                <c:pt idx="5">
                  <c:v>-4.502793946073138E-3</c:v>
                </c:pt>
                <c:pt idx="6">
                  <c:v>1.1453038678672499E-2</c:v>
                </c:pt>
                <c:pt idx="7">
                  <c:v>3.3790023536989112E-3</c:v>
                </c:pt>
                <c:pt idx="8">
                  <c:v>-1.2942220231224839E-2</c:v>
                </c:pt>
                <c:pt idx="9">
                  <c:v>-4.1187777036833621E-3</c:v>
                </c:pt>
                <c:pt idx="10">
                  <c:v>-4.8746074040112363E-3</c:v>
                </c:pt>
                <c:pt idx="11">
                  <c:v>5.0614634705449706E-3</c:v>
                </c:pt>
                <c:pt idx="12">
                  <c:v>2.0570731737187924E-2</c:v>
                </c:pt>
                <c:pt idx="13">
                  <c:v>1.9993168111774502E-2</c:v>
                </c:pt>
                <c:pt idx="14" formatCode="0%">
                  <c:v>-1.8755217592532631E-3</c:v>
                </c:pt>
                <c:pt idx="15" formatCode="0%">
                  <c:v>-7.7927828016414484E-3</c:v>
                </c:pt>
              </c:numCache>
            </c:numRef>
          </c:val>
          <c:extLst>
            <c:ext xmlns:c16="http://schemas.microsoft.com/office/drawing/2014/chart" uri="{C3380CC4-5D6E-409C-BE32-E72D297353CC}">
              <c16:uniqueId val="{00000004-9224-459D-9C2F-7AE4CA0D406A}"/>
            </c:ext>
          </c:extLst>
        </c:ser>
        <c:ser>
          <c:idx val="6"/>
          <c:order val="6"/>
          <c:tx>
            <c:strRef>
              <c:f>'III.1 Хөдөлмөр'!$A$26</c:f>
              <c:strCache>
                <c:ptCount val="1"/>
                <c:pt idx="0">
                  <c:v>Худалдаа</c:v>
                </c:pt>
              </c:strCache>
            </c:strRef>
          </c:tx>
          <c:spPr>
            <a:solidFill>
              <a:srgbClr val="286A6C"/>
            </a:solidFill>
            <a:ln>
              <a:noFill/>
            </a:ln>
            <a:effectLst/>
          </c:spPr>
          <c:invertIfNegative val="0"/>
          <c:cat>
            <c:multiLvlStrRef>
              <c:extLst>
                <c:ext xmlns:c15="http://schemas.microsoft.com/office/drawing/2012/chart" uri="{02D57815-91ED-43cb-92C2-25804820EDAC}">
                  <c15:fullRef>
                    <c15:sqref>'III.1 Хөдөлмөр'!$J$1:$Z$2</c15:sqref>
                  </c15:fullRef>
                </c:ext>
              </c:extLst>
              <c:f>'III.1 Хөдөлмөр'!$N$1:$Z$2</c:f>
              <c:multiLvlStrCache>
                <c:ptCount val="13"/>
                <c:lvl>
                  <c:pt idx="0">
                    <c:v>I</c:v>
                  </c:pt>
                  <c:pt idx="1">
                    <c:v>II</c:v>
                  </c:pt>
                  <c:pt idx="2">
                    <c:v>III</c:v>
                  </c:pt>
                  <c:pt idx="3">
                    <c:v>IV</c:v>
                  </c:pt>
                  <c:pt idx="4">
                    <c:v>I</c:v>
                  </c:pt>
                  <c:pt idx="5">
                    <c:v>II</c:v>
                  </c:pt>
                  <c:pt idx="6">
                    <c:v>III</c:v>
                  </c:pt>
                  <c:pt idx="7">
                    <c:v>IV</c:v>
                  </c:pt>
                  <c:pt idx="8">
                    <c:v>I</c:v>
                  </c:pt>
                  <c:pt idx="9">
                    <c:v>II</c:v>
                  </c:pt>
                  <c:pt idx="10">
                    <c:v>III</c:v>
                  </c:pt>
                  <c:pt idx="11">
                    <c:v>IV</c:v>
                  </c:pt>
                  <c:pt idx="12">
                    <c:v>I</c:v>
                  </c:pt>
                </c:lvl>
                <c:lvl>
                  <c:pt idx="0">
                    <c:v>2017</c:v>
                  </c:pt>
                  <c:pt idx="4">
                    <c:v>2018</c:v>
                  </c:pt>
                  <c:pt idx="8">
                    <c:v>2019</c:v>
                  </c:pt>
                  <c:pt idx="12">
                    <c:v>2020</c:v>
                  </c:pt>
                </c:lvl>
              </c:multiLvlStrCache>
            </c:multiLvlStrRef>
          </c:cat>
          <c:val>
            <c:numRef>
              <c:extLst>
                <c:ext xmlns:c15="http://schemas.microsoft.com/office/drawing/2012/chart" uri="{02D57815-91ED-43cb-92C2-25804820EDAC}">
                  <c15:fullRef>
                    <c15:sqref>'III.1 Хөдөлмөр'!$J$26:$AC$26</c15:sqref>
                  </c15:fullRef>
                </c:ext>
              </c:extLst>
              <c:f>'III.1 Хөдөлмөр'!$N$26:$AC$26</c:f>
              <c:numCache>
                <c:formatCode>0.0%</c:formatCode>
                <c:ptCount val="16"/>
                <c:pt idx="0">
                  <c:v>3.6082706097385196E-2</c:v>
                </c:pt>
                <c:pt idx="1">
                  <c:v>2.4728738400535036E-2</c:v>
                </c:pt>
                <c:pt idx="2">
                  <c:v>1.9616221832484414E-2</c:v>
                </c:pt>
                <c:pt idx="3">
                  <c:v>3.0535564063157904E-2</c:v>
                </c:pt>
                <c:pt idx="4">
                  <c:v>-3.7689132225820531E-3</c:v>
                </c:pt>
                <c:pt idx="5">
                  <c:v>9.0799207547048143E-3</c:v>
                </c:pt>
                <c:pt idx="6">
                  <c:v>1.367999509599338E-2</c:v>
                </c:pt>
                <c:pt idx="7">
                  <c:v>3.4729293053667859E-5</c:v>
                </c:pt>
                <c:pt idx="8">
                  <c:v>-3.3681095713967019E-2</c:v>
                </c:pt>
                <c:pt idx="9">
                  <c:v>-3.2685835327344752E-2</c:v>
                </c:pt>
                <c:pt idx="10">
                  <c:v>-4.0661280571230668E-2</c:v>
                </c:pt>
                <c:pt idx="11">
                  <c:v>-3.6765057037973295E-2</c:v>
                </c:pt>
                <c:pt idx="12">
                  <c:v>4.0590344571784799E-4</c:v>
                </c:pt>
                <c:pt idx="13">
                  <c:v>6.356925719133673E-3</c:v>
                </c:pt>
                <c:pt idx="14" formatCode="0%">
                  <c:v>1.2870854582181755E-2</c:v>
                </c:pt>
                <c:pt idx="15" formatCode="0%">
                  <c:v>3.7481856452034204E-3</c:v>
                </c:pt>
              </c:numCache>
            </c:numRef>
          </c:val>
          <c:extLst>
            <c:ext xmlns:c16="http://schemas.microsoft.com/office/drawing/2014/chart" uri="{C3380CC4-5D6E-409C-BE32-E72D297353CC}">
              <c16:uniqueId val="{00000005-9224-459D-9C2F-7AE4CA0D406A}"/>
            </c:ext>
          </c:extLst>
        </c:ser>
        <c:ser>
          <c:idx val="7"/>
          <c:order val="7"/>
          <c:tx>
            <c:strRef>
              <c:f>'III.1 Хөдөлмөр'!$A$27</c:f>
              <c:strCache>
                <c:ptCount val="1"/>
                <c:pt idx="0">
                  <c:v>Тээвэр ба агуулах</c:v>
                </c:pt>
              </c:strCache>
            </c:strRef>
          </c:tx>
          <c:spPr>
            <a:solidFill>
              <a:srgbClr val="7EA6A7"/>
            </a:solidFill>
            <a:ln>
              <a:noFill/>
            </a:ln>
            <a:effectLst/>
          </c:spPr>
          <c:invertIfNegative val="0"/>
          <c:cat>
            <c:multiLvlStrRef>
              <c:extLst>
                <c:ext xmlns:c15="http://schemas.microsoft.com/office/drawing/2012/chart" uri="{02D57815-91ED-43cb-92C2-25804820EDAC}">
                  <c15:fullRef>
                    <c15:sqref>'III.1 Хөдөлмөр'!$J$1:$Z$2</c15:sqref>
                  </c15:fullRef>
                </c:ext>
              </c:extLst>
              <c:f>'III.1 Хөдөлмөр'!$N$1:$Z$2</c:f>
              <c:multiLvlStrCache>
                <c:ptCount val="13"/>
                <c:lvl>
                  <c:pt idx="0">
                    <c:v>I</c:v>
                  </c:pt>
                  <c:pt idx="1">
                    <c:v>II</c:v>
                  </c:pt>
                  <c:pt idx="2">
                    <c:v>III</c:v>
                  </c:pt>
                  <c:pt idx="3">
                    <c:v>IV</c:v>
                  </c:pt>
                  <c:pt idx="4">
                    <c:v>I</c:v>
                  </c:pt>
                  <c:pt idx="5">
                    <c:v>II</c:v>
                  </c:pt>
                  <c:pt idx="6">
                    <c:v>III</c:v>
                  </c:pt>
                  <c:pt idx="7">
                    <c:v>IV</c:v>
                  </c:pt>
                  <c:pt idx="8">
                    <c:v>I</c:v>
                  </c:pt>
                  <c:pt idx="9">
                    <c:v>II</c:v>
                  </c:pt>
                  <c:pt idx="10">
                    <c:v>III</c:v>
                  </c:pt>
                  <c:pt idx="11">
                    <c:v>IV</c:v>
                  </c:pt>
                  <c:pt idx="12">
                    <c:v>I</c:v>
                  </c:pt>
                </c:lvl>
                <c:lvl>
                  <c:pt idx="0">
                    <c:v>2017</c:v>
                  </c:pt>
                  <c:pt idx="4">
                    <c:v>2018</c:v>
                  </c:pt>
                  <c:pt idx="8">
                    <c:v>2019</c:v>
                  </c:pt>
                  <c:pt idx="12">
                    <c:v>2020</c:v>
                  </c:pt>
                </c:lvl>
              </c:multiLvlStrCache>
            </c:multiLvlStrRef>
          </c:cat>
          <c:val>
            <c:numRef>
              <c:extLst>
                <c:ext xmlns:c15="http://schemas.microsoft.com/office/drawing/2012/chart" uri="{02D57815-91ED-43cb-92C2-25804820EDAC}">
                  <c15:fullRef>
                    <c15:sqref>'III.1 Хөдөлмөр'!$J$27:$AC$27</c15:sqref>
                  </c15:fullRef>
                </c:ext>
              </c:extLst>
              <c:f>'III.1 Хөдөлмөр'!$N$27:$AC$27</c:f>
              <c:numCache>
                <c:formatCode>0.0%</c:formatCode>
                <c:ptCount val="16"/>
                <c:pt idx="0">
                  <c:v>1.9113139319362927E-3</c:v>
                </c:pt>
                <c:pt idx="1">
                  <c:v>8.5930797700383647E-3</c:v>
                </c:pt>
                <c:pt idx="2">
                  <c:v>3.2550973951356215E-3</c:v>
                </c:pt>
                <c:pt idx="3">
                  <c:v>9.5291227469296233E-3</c:v>
                </c:pt>
                <c:pt idx="4">
                  <c:v>1.7035522639198084E-3</c:v>
                </c:pt>
                <c:pt idx="5">
                  <c:v>3.1308678523296984E-3</c:v>
                </c:pt>
                <c:pt idx="6">
                  <c:v>5.3087550792996216E-3</c:v>
                </c:pt>
                <c:pt idx="7">
                  <c:v>-6.4217620064691292E-3</c:v>
                </c:pt>
                <c:pt idx="8">
                  <c:v>-7.222689832934088E-3</c:v>
                </c:pt>
                <c:pt idx="9">
                  <c:v>-1.7039187227866466E-2</c:v>
                </c:pt>
                <c:pt idx="10">
                  <c:v>-1.3362994796059947E-2</c:v>
                </c:pt>
                <c:pt idx="11">
                  <c:v>4.1182594742254558E-3</c:v>
                </c:pt>
                <c:pt idx="12">
                  <c:v>1.2184976498715312E-2</c:v>
                </c:pt>
                <c:pt idx="13">
                  <c:v>6.1082587547550008E-3</c:v>
                </c:pt>
                <c:pt idx="14" formatCode="0%">
                  <c:v>2.8392354307514808E-3</c:v>
                </c:pt>
                <c:pt idx="15" formatCode="0%">
                  <c:v>-2.0843114371035983E-3</c:v>
                </c:pt>
              </c:numCache>
            </c:numRef>
          </c:val>
          <c:extLst>
            <c:ext xmlns:c16="http://schemas.microsoft.com/office/drawing/2014/chart" uri="{C3380CC4-5D6E-409C-BE32-E72D297353CC}">
              <c16:uniqueId val="{00000006-9224-459D-9C2F-7AE4CA0D406A}"/>
            </c:ext>
          </c:extLst>
        </c:ser>
        <c:ser>
          <c:idx val="9"/>
          <c:order val="8"/>
          <c:tx>
            <c:strRef>
              <c:f>'III.1 Хөдөлмөр'!$A$28</c:f>
              <c:strCache>
                <c:ptCount val="1"/>
                <c:pt idx="0">
                  <c:v>Мэдээлэл, холбоо</c:v>
                </c:pt>
              </c:strCache>
            </c:strRef>
          </c:tx>
          <c:spPr>
            <a:solidFill>
              <a:srgbClr val="A9C3C4"/>
            </a:solidFill>
            <a:ln>
              <a:noFill/>
            </a:ln>
            <a:effectLst/>
          </c:spPr>
          <c:invertIfNegative val="0"/>
          <c:cat>
            <c:multiLvlStrRef>
              <c:extLst>
                <c:ext xmlns:c15="http://schemas.microsoft.com/office/drawing/2012/chart" uri="{02D57815-91ED-43cb-92C2-25804820EDAC}">
                  <c15:fullRef>
                    <c15:sqref>'III.1 Хөдөлмөр'!$J$1:$Z$2</c15:sqref>
                  </c15:fullRef>
                </c:ext>
              </c:extLst>
              <c:f>'III.1 Хөдөлмөр'!$N$1:$Z$2</c:f>
              <c:multiLvlStrCache>
                <c:ptCount val="13"/>
                <c:lvl>
                  <c:pt idx="0">
                    <c:v>I</c:v>
                  </c:pt>
                  <c:pt idx="1">
                    <c:v>II</c:v>
                  </c:pt>
                  <c:pt idx="2">
                    <c:v>III</c:v>
                  </c:pt>
                  <c:pt idx="3">
                    <c:v>IV</c:v>
                  </c:pt>
                  <c:pt idx="4">
                    <c:v>I</c:v>
                  </c:pt>
                  <c:pt idx="5">
                    <c:v>II</c:v>
                  </c:pt>
                  <c:pt idx="6">
                    <c:v>III</c:v>
                  </c:pt>
                  <c:pt idx="7">
                    <c:v>IV</c:v>
                  </c:pt>
                  <c:pt idx="8">
                    <c:v>I</c:v>
                  </c:pt>
                  <c:pt idx="9">
                    <c:v>II</c:v>
                  </c:pt>
                  <c:pt idx="10">
                    <c:v>III</c:v>
                  </c:pt>
                  <c:pt idx="11">
                    <c:v>IV</c:v>
                  </c:pt>
                  <c:pt idx="12">
                    <c:v>I</c:v>
                  </c:pt>
                </c:lvl>
                <c:lvl>
                  <c:pt idx="0">
                    <c:v>2017</c:v>
                  </c:pt>
                  <c:pt idx="4">
                    <c:v>2018</c:v>
                  </c:pt>
                  <c:pt idx="8">
                    <c:v>2019</c:v>
                  </c:pt>
                  <c:pt idx="12">
                    <c:v>2020</c:v>
                  </c:pt>
                </c:lvl>
              </c:multiLvlStrCache>
            </c:multiLvlStrRef>
          </c:cat>
          <c:val>
            <c:numRef>
              <c:extLst>
                <c:ext xmlns:c15="http://schemas.microsoft.com/office/drawing/2012/chart" uri="{02D57815-91ED-43cb-92C2-25804820EDAC}">
                  <c15:fullRef>
                    <c15:sqref>'III.1 Хөдөлмөр'!$J$28:$AC$28</c15:sqref>
                  </c15:fullRef>
                </c:ext>
              </c:extLst>
              <c:f>'III.1 Хөдөлмөр'!$N$28:$AC$28</c:f>
              <c:numCache>
                <c:formatCode>0.0%</c:formatCode>
                <c:ptCount val="16"/>
                <c:pt idx="0">
                  <c:v>-1.154499712201288E-2</c:v>
                </c:pt>
                <c:pt idx="1">
                  <c:v>-1.0937932094702339E-3</c:v>
                </c:pt>
                <c:pt idx="2">
                  <c:v>-6.1519156138939001E-4</c:v>
                </c:pt>
                <c:pt idx="3">
                  <c:v>-2.9836438058936663E-4</c:v>
                </c:pt>
                <c:pt idx="4">
                  <c:v>1.326922490115634E-3</c:v>
                </c:pt>
                <c:pt idx="5">
                  <c:v>1.5512945229607797E-3</c:v>
                </c:pt>
                <c:pt idx="6">
                  <c:v>-7.2048589972146084E-4</c:v>
                </c:pt>
                <c:pt idx="7">
                  <c:v>-3.0672280183307566E-3</c:v>
                </c:pt>
                <c:pt idx="8">
                  <c:v>-5.0834437225132719E-4</c:v>
                </c:pt>
                <c:pt idx="9">
                  <c:v>-1.8052014278429364E-3</c:v>
                </c:pt>
                <c:pt idx="10">
                  <c:v>1.8702542399559588E-3</c:v>
                </c:pt>
                <c:pt idx="11">
                  <c:v>-1.575190471490564E-3</c:v>
                </c:pt>
                <c:pt idx="12">
                  <c:v>8.2860289608608969E-3</c:v>
                </c:pt>
                <c:pt idx="13">
                  <c:v>6.6684047540993456E-3</c:v>
                </c:pt>
                <c:pt idx="14" formatCode="0%">
                  <c:v>2.2483768691417116E-3</c:v>
                </c:pt>
                <c:pt idx="15" formatCode="0%">
                  <c:v>3.1243572450920885E-3</c:v>
                </c:pt>
              </c:numCache>
            </c:numRef>
          </c:val>
          <c:extLst>
            <c:ext xmlns:c16="http://schemas.microsoft.com/office/drawing/2014/chart" uri="{C3380CC4-5D6E-409C-BE32-E72D297353CC}">
              <c16:uniqueId val="{00000007-9224-459D-9C2F-7AE4CA0D406A}"/>
            </c:ext>
          </c:extLst>
        </c:ser>
        <c:ser>
          <c:idx val="8"/>
          <c:order val="9"/>
          <c:tx>
            <c:strRef>
              <c:f>'III.1 Хөдөлмөр'!$A$29</c:f>
              <c:strCache>
                <c:ptCount val="1"/>
                <c:pt idx="0">
                  <c:v>Төр, Боловсрол, Эрүүл мэнд</c:v>
                </c:pt>
              </c:strCache>
            </c:strRef>
          </c:tx>
          <c:spPr>
            <a:solidFill>
              <a:schemeClr val="bg1">
                <a:lumMod val="50000"/>
              </a:schemeClr>
            </a:solidFill>
            <a:ln>
              <a:noFill/>
            </a:ln>
            <a:effectLst/>
          </c:spPr>
          <c:invertIfNegative val="0"/>
          <c:cat>
            <c:multiLvlStrRef>
              <c:extLst>
                <c:ext xmlns:c15="http://schemas.microsoft.com/office/drawing/2012/chart" uri="{02D57815-91ED-43cb-92C2-25804820EDAC}">
                  <c15:fullRef>
                    <c15:sqref>'III.1 Хөдөлмөр'!$J$1:$Z$2</c15:sqref>
                  </c15:fullRef>
                </c:ext>
              </c:extLst>
              <c:f>'III.1 Хөдөлмөр'!$N$1:$Z$2</c:f>
              <c:multiLvlStrCache>
                <c:ptCount val="13"/>
                <c:lvl>
                  <c:pt idx="0">
                    <c:v>I</c:v>
                  </c:pt>
                  <c:pt idx="1">
                    <c:v>II</c:v>
                  </c:pt>
                  <c:pt idx="2">
                    <c:v>III</c:v>
                  </c:pt>
                  <c:pt idx="3">
                    <c:v>IV</c:v>
                  </c:pt>
                  <c:pt idx="4">
                    <c:v>I</c:v>
                  </c:pt>
                  <c:pt idx="5">
                    <c:v>II</c:v>
                  </c:pt>
                  <c:pt idx="6">
                    <c:v>III</c:v>
                  </c:pt>
                  <c:pt idx="7">
                    <c:v>IV</c:v>
                  </c:pt>
                  <c:pt idx="8">
                    <c:v>I</c:v>
                  </c:pt>
                  <c:pt idx="9">
                    <c:v>II</c:v>
                  </c:pt>
                  <c:pt idx="10">
                    <c:v>III</c:v>
                  </c:pt>
                  <c:pt idx="11">
                    <c:v>IV</c:v>
                  </c:pt>
                  <c:pt idx="12">
                    <c:v>I</c:v>
                  </c:pt>
                </c:lvl>
                <c:lvl>
                  <c:pt idx="0">
                    <c:v>2017</c:v>
                  </c:pt>
                  <c:pt idx="4">
                    <c:v>2018</c:v>
                  </c:pt>
                  <c:pt idx="8">
                    <c:v>2019</c:v>
                  </c:pt>
                  <c:pt idx="12">
                    <c:v>2020</c:v>
                  </c:pt>
                </c:lvl>
              </c:multiLvlStrCache>
            </c:multiLvlStrRef>
          </c:cat>
          <c:val>
            <c:numRef>
              <c:extLst>
                <c:ext xmlns:c15="http://schemas.microsoft.com/office/drawing/2012/chart" uri="{02D57815-91ED-43cb-92C2-25804820EDAC}">
                  <c15:fullRef>
                    <c15:sqref>'III.1 Хөдөлмөр'!$J$29:$AC$29</c15:sqref>
                  </c15:fullRef>
                </c:ext>
              </c:extLst>
              <c:f>'III.1 Хөдөлмөр'!$N$29:$AC$29</c:f>
              <c:numCache>
                <c:formatCode>0.0%</c:formatCode>
                <c:ptCount val="16"/>
                <c:pt idx="0">
                  <c:v>2.0394692753072371E-2</c:v>
                </c:pt>
                <c:pt idx="1">
                  <c:v>-7.0354404903162134E-3</c:v>
                </c:pt>
                <c:pt idx="2">
                  <c:v>6.8527446369539722E-3</c:v>
                </c:pt>
                <c:pt idx="3">
                  <c:v>1.5901585656617902E-2</c:v>
                </c:pt>
                <c:pt idx="4">
                  <c:v>-6.4419384227755701E-3</c:v>
                </c:pt>
                <c:pt idx="5">
                  <c:v>2.2900177429311133E-2</c:v>
                </c:pt>
                <c:pt idx="6">
                  <c:v>1.0177493128932524E-3</c:v>
                </c:pt>
                <c:pt idx="7">
                  <c:v>-6.4012401514828713E-3</c:v>
                </c:pt>
                <c:pt idx="8">
                  <c:v>2.8217924870012998E-2</c:v>
                </c:pt>
                <c:pt idx="9">
                  <c:v>-6.8214804063860632E-3</c:v>
                </c:pt>
                <c:pt idx="10">
                  <c:v>5.7633212228250089E-4</c:v>
                </c:pt>
                <c:pt idx="11">
                  <c:v>1.172756766394238E-2</c:v>
                </c:pt>
                <c:pt idx="12">
                  <c:v>3.4592771244540049E-2</c:v>
                </c:pt>
                <c:pt idx="13">
                  <c:v>2.6054102703758474E-2</c:v>
                </c:pt>
                <c:pt idx="14" formatCode="0%">
                  <c:v>2.0219820147152453E-2</c:v>
                </c:pt>
                <c:pt idx="15" formatCode="0%">
                  <c:v>7.5347443158631606E-3</c:v>
                </c:pt>
              </c:numCache>
            </c:numRef>
          </c:val>
          <c:extLst>
            <c:ext xmlns:c16="http://schemas.microsoft.com/office/drawing/2014/chart" uri="{C3380CC4-5D6E-409C-BE32-E72D297353CC}">
              <c16:uniqueId val="{00000008-9224-459D-9C2F-7AE4CA0D406A}"/>
            </c:ext>
          </c:extLst>
        </c:ser>
        <c:ser>
          <c:idx val="10"/>
          <c:order val="10"/>
          <c:tx>
            <c:strRef>
              <c:f>'III.1 Хөдөлмөр'!$A$30</c:f>
              <c:strCache>
                <c:ptCount val="1"/>
                <c:pt idx="0">
                  <c:v>Бусад үйлчилгээ</c:v>
                </c:pt>
              </c:strCache>
            </c:strRef>
          </c:tx>
          <c:spPr>
            <a:solidFill>
              <a:srgbClr val="BFBFB7"/>
            </a:solidFill>
            <a:ln>
              <a:noFill/>
            </a:ln>
            <a:effectLst/>
          </c:spPr>
          <c:invertIfNegative val="0"/>
          <c:cat>
            <c:multiLvlStrRef>
              <c:extLst>
                <c:ext xmlns:c15="http://schemas.microsoft.com/office/drawing/2012/chart" uri="{02D57815-91ED-43cb-92C2-25804820EDAC}">
                  <c15:fullRef>
                    <c15:sqref>'III.1 Хөдөлмөр'!$J$1:$Z$2</c15:sqref>
                  </c15:fullRef>
                </c:ext>
              </c:extLst>
              <c:f>'III.1 Хөдөлмөр'!$N$1:$Z$2</c:f>
              <c:multiLvlStrCache>
                <c:ptCount val="13"/>
                <c:lvl>
                  <c:pt idx="0">
                    <c:v>I</c:v>
                  </c:pt>
                  <c:pt idx="1">
                    <c:v>II</c:v>
                  </c:pt>
                  <c:pt idx="2">
                    <c:v>III</c:v>
                  </c:pt>
                  <c:pt idx="3">
                    <c:v>IV</c:v>
                  </c:pt>
                  <c:pt idx="4">
                    <c:v>I</c:v>
                  </c:pt>
                  <c:pt idx="5">
                    <c:v>II</c:v>
                  </c:pt>
                  <c:pt idx="6">
                    <c:v>III</c:v>
                  </c:pt>
                  <c:pt idx="7">
                    <c:v>IV</c:v>
                  </c:pt>
                  <c:pt idx="8">
                    <c:v>I</c:v>
                  </c:pt>
                  <c:pt idx="9">
                    <c:v>II</c:v>
                  </c:pt>
                  <c:pt idx="10">
                    <c:v>III</c:v>
                  </c:pt>
                  <c:pt idx="11">
                    <c:v>IV</c:v>
                  </c:pt>
                  <c:pt idx="12">
                    <c:v>I</c:v>
                  </c:pt>
                </c:lvl>
                <c:lvl>
                  <c:pt idx="0">
                    <c:v>2017</c:v>
                  </c:pt>
                  <c:pt idx="4">
                    <c:v>2018</c:v>
                  </c:pt>
                  <c:pt idx="8">
                    <c:v>2019</c:v>
                  </c:pt>
                  <c:pt idx="12">
                    <c:v>2020</c:v>
                  </c:pt>
                </c:lvl>
              </c:multiLvlStrCache>
            </c:multiLvlStrRef>
          </c:cat>
          <c:val>
            <c:numRef>
              <c:extLst>
                <c:ext xmlns:c15="http://schemas.microsoft.com/office/drawing/2012/chart" uri="{02D57815-91ED-43cb-92C2-25804820EDAC}">
                  <c15:fullRef>
                    <c15:sqref>'III.1 Хөдөлмөр'!$J$30:$AC$30</c15:sqref>
                  </c15:fullRef>
                </c:ext>
              </c:extLst>
              <c:f>'III.1 Хөдөлмөр'!$N$30:$AC$30</c:f>
              <c:numCache>
                <c:formatCode>0.0%</c:formatCode>
                <c:ptCount val="16"/>
                <c:pt idx="0">
                  <c:v>8.250229734059299E-3</c:v>
                </c:pt>
                <c:pt idx="1">
                  <c:v>1.4273206218894692E-2</c:v>
                </c:pt>
                <c:pt idx="2">
                  <c:v>1.6346268959303877E-2</c:v>
                </c:pt>
                <c:pt idx="3">
                  <c:v>1.7102105057805884E-2</c:v>
                </c:pt>
                <c:pt idx="4">
                  <c:v>9.3538445443171053E-3</c:v>
                </c:pt>
                <c:pt idx="5">
                  <c:v>5.6492975544488394E-3</c:v>
                </c:pt>
                <c:pt idx="6">
                  <c:v>1.672736494458217E-3</c:v>
                </c:pt>
                <c:pt idx="7">
                  <c:v>2.3173910092174734E-3</c:v>
                </c:pt>
                <c:pt idx="8">
                  <c:v>1.6295018225144089E-2</c:v>
                </c:pt>
                <c:pt idx="9">
                  <c:v>6.9579884674224263E-3</c:v>
                </c:pt>
                <c:pt idx="10">
                  <c:v>1.3316985088818907E-2</c:v>
                </c:pt>
                <c:pt idx="11">
                  <c:v>1.2145442852185204E-2</c:v>
                </c:pt>
                <c:pt idx="12">
                  <c:v>-1.0254310755828909E-2</c:v>
                </c:pt>
                <c:pt idx="13">
                  <c:v>-8.2920537568071471E-3</c:v>
                </c:pt>
                <c:pt idx="14" formatCode="0%">
                  <c:v>-2.1134223514094655E-3</c:v>
                </c:pt>
                <c:pt idx="15" formatCode="0%">
                  <c:v>-6.490733643039333E-3</c:v>
                </c:pt>
              </c:numCache>
            </c:numRef>
          </c:val>
          <c:extLst>
            <c:ext xmlns:c16="http://schemas.microsoft.com/office/drawing/2014/chart" uri="{C3380CC4-5D6E-409C-BE32-E72D297353CC}">
              <c16:uniqueId val="{00000009-9224-459D-9C2F-7AE4CA0D406A}"/>
            </c:ext>
          </c:extLst>
        </c:ser>
        <c:dLbls>
          <c:showLegendKey val="0"/>
          <c:showVal val="0"/>
          <c:showCatName val="0"/>
          <c:showSerName val="0"/>
          <c:showPercent val="0"/>
          <c:showBubbleSize val="0"/>
        </c:dLbls>
        <c:gapWidth val="25"/>
        <c:overlap val="100"/>
        <c:axId val="736373072"/>
        <c:axId val="941510384"/>
      </c:barChart>
      <c:lineChart>
        <c:grouping val="standard"/>
        <c:varyColors val="0"/>
        <c:ser>
          <c:idx val="0"/>
          <c:order val="0"/>
          <c:tx>
            <c:strRef>
              <c:f>'III.1 Хөдөлмөр'!$A$20</c:f>
              <c:strCache>
                <c:ptCount val="1"/>
                <c:pt idx="0">
                  <c:v>Ажиллагчид</c:v>
                </c:pt>
              </c:strCache>
            </c:strRef>
          </c:tx>
          <c:spPr>
            <a:ln w="38100" cap="rnd">
              <a:solidFill>
                <a:srgbClr val="122F83"/>
              </a:solidFill>
              <a:round/>
            </a:ln>
            <a:effectLst/>
          </c:spPr>
          <c:marker>
            <c:symbol val="circle"/>
            <c:size val="7"/>
            <c:spPr>
              <a:solidFill>
                <a:schemeClr val="bg1"/>
              </a:solidFill>
              <a:ln w="9525">
                <a:solidFill>
                  <a:srgbClr val="122F83"/>
                </a:solidFill>
              </a:ln>
              <a:effectLst/>
            </c:spPr>
          </c:marker>
          <c:cat>
            <c:multiLvlStrRef>
              <c:extLst>
                <c:ext xmlns:c15="http://schemas.microsoft.com/office/drawing/2012/chart" uri="{02D57815-91ED-43cb-92C2-25804820EDAC}">
                  <c15:fullRef>
                    <c15:sqref>'III.1 Хөдөлмөр'!$J$1:$AC$2</c15:sqref>
                  </c15:fullRef>
                </c:ext>
              </c:extLst>
              <c:f>'III.1 Хөдөлмөр'!$N$1:$AC$2</c:f>
              <c:multiLvlStrCache>
                <c:ptCount val="16"/>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lvl>
                <c:lvl>
                  <c:pt idx="0">
                    <c:v>2017</c:v>
                  </c:pt>
                  <c:pt idx="4">
                    <c:v>2018</c:v>
                  </c:pt>
                  <c:pt idx="8">
                    <c:v>2019</c:v>
                  </c:pt>
                  <c:pt idx="12">
                    <c:v>2020</c:v>
                  </c:pt>
                </c:lvl>
              </c:multiLvlStrCache>
            </c:multiLvlStrRef>
          </c:cat>
          <c:val>
            <c:numRef>
              <c:extLst>
                <c:ext xmlns:c15="http://schemas.microsoft.com/office/drawing/2012/chart" uri="{02D57815-91ED-43cb-92C2-25804820EDAC}">
                  <c15:fullRef>
                    <c15:sqref>'III.1 Хөдөлмөр'!$J$20:$AC$20</c15:sqref>
                  </c15:fullRef>
                </c:ext>
              </c:extLst>
              <c:f>'III.1 Хөдөлмөр'!$N$20:$AC$20</c:f>
              <c:numCache>
                <c:formatCode>0.0%</c:formatCode>
                <c:ptCount val="16"/>
                <c:pt idx="0">
                  <c:v>5.298066745432628E-2</c:v>
                </c:pt>
                <c:pt idx="1">
                  <c:v>9.3506950181164949E-2</c:v>
                </c:pt>
                <c:pt idx="2">
                  <c:v>4.0637597117687774E-2</c:v>
                </c:pt>
                <c:pt idx="3">
                  <c:v>0.11837386116169668</c:v>
                </c:pt>
                <c:pt idx="4">
                  <c:v>-3.5649054284381254E-3</c:v>
                </c:pt>
                <c:pt idx="5">
                  <c:v>2.9873731089558264E-2</c:v>
                </c:pt>
                <c:pt idx="6">
                  <c:v>4.0311941843856003E-2</c:v>
                </c:pt>
                <c:pt idx="7">
                  <c:v>-8.355552187866544E-3</c:v>
                </c:pt>
                <c:pt idx="8">
                  <c:v>1.776142987384155E-4</c:v>
                </c:pt>
                <c:pt idx="9">
                  <c:v>-8.8222649354724791E-2</c:v>
                </c:pt>
                <c:pt idx="10">
                  <c:v>-6.6935244969403507E-2</c:v>
                </c:pt>
                <c:pt idx="11">
                  <c:v>-5.4058722209310073E-2</c:v>
                </c:pt>
                <c:pt idx="12">
                  <c:v>2.3904563701909298E-2</c:v>
                </c:pt>
                <c:pt idx="13">
                  <c:v>1.9796987946105515E-2</c:v>
                </c:pt>
                <c:pt idx="14" formatCode="0%">
                  <c:v>1.733819515634405E-2</c:v>
                </c:pt>
                <c:pt idx="15" formatCode="0%">
                  <c:v>-5.3747373655695485E-2</c:v>
                </c:pt>
              </c:numCache>
            </c:numRef>
          </c:val>
          <c:smooth val="0"/>
          <c:extLst>
            <c:ext xmlns:c16="http://schemas.microsoft.com/office/drawing/2014/chart" uri="{C3380CC4-5D6E-409C-BE32-E72D297353CC}">
              <c16:uniqueId val="{0000000A-9224-459D-9C2F-7AE4CA0D406A}"/>
            </c:ext>
          </c:extLst>
        </c:ser>
        <c:ser>
          <c:idx val="11"/>
          <c:order val="11"/>
          <c:tx>
            <c:strRef>
              <c:f>'III.1 Хөдөлмөр'!$A$31</c:f>
              <c:strCache>
                <c:ptCount val="1"/>
                <c:pt idx="0">
                  <c:v>ХАА бус ажиллагчид</c:v>
                </c:pt>
              </c:strCache>
            </c:strRef>
          </c:tx>
          <c:spPr>
            <a:ln w="38100" cap="rnd">
              <a:solidFill>
                <a:srgbClr val="B99E66"/>
              </a:solidFill>
              <a:round/>
            </a:ln>
            <a:effectLst/>
          </c:spPr>
          <c:marker>
            <c:symbol val="circle"/>
            <c:size val="7"/>
            <c:spPr>
              <a:solidFill>
                <a:schemeClr val="bg1"/>
              </a:solidFill>
              <a:ln w="9525">
                <a:solidFill>
                  <a:srgbClr val="B99E66"/>
                </a:solidFill>
              </a:ln>
              <a:effectLst/>
            </c:spPr>
          </c:marker>
          <c:cat>
            <c:multiLvlStrRef>
              <c:extLst>
                <c:ext xmlns:c15="http://schemas.microsoft.com/office/drawing/2012/chart" uri="{02D57815-91ED-43cb-92C2-25804820EDAC}">
                  <c15:fullRef>
                    <c15:sqref>'III.1 Хөдөлмөр'!$J$1:$AC$2</c15:sqref>
                  </c15:fullRef>
                </c:ext>
              </c:extLst>
              <c:f>'III.1 Хөдөлмөр'!$N$1:$AC$2</c:f>
              <c:multiLvlStrCache>
                <c:ptCount val="16"/>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lvl>
                <c:lvl>
                  <c:pt idx="0">
                    <c:v>2017</c:v>
                  </c:pt>
                  <c:pt idx="4">
                    <c:v>2018</c:v>
                  </c:pt>
                  <c:pt idx="8">
                    <c:v>2019</c:v>
                  </c:pt>
                  <c:pt idx="12">
                    <c:v>2020</c:v>
                  </c:pt>
                </c:lvl>
              </c:multiLvlStrCache>
            </c:multiLvlStrRef>
          </c:cat>
          <c:val>
            <c:numRef>
              <c:extLst>
                <c:ext xmlns:c15="http://schemas.microsoft.com/office/drawing/2012/chart" uri="{02D57815-91ED-43cb-92C2-25804820EDAC}">
                  <c15:fullRef>
                    <c15:sqref>'III.1 Хөдөлмөр'!$J$31:$AC$31</c15:sqref>
                  </c15:fullRef>
                </c:ext>
              </c:extLst>
              <c:f>'III.1 Хөдөлмөр'!$N$31:$AC$31</c:f>
              <c:numCache>
                <c:formatCode>0.0%</c:formatCode>
                <c:ptCount val="16"/>
                <c:pt idx="0">
                  <c:v>5.4175927175450701E-2</c:v>
                </c:pt>
                <c:pt idx="1">
                  <c:v>5.5158807641709343E-2</c:v>
                </c:pt>
                <c:pt idx="2">
                  <c:v>7.7560450872497286E-2</c:v>
                </c:pt>
                <c:pt idx="3">
                  <c:v>9.3847073248455398E-2</c:v>
                </c:pt>
                <c:pt idx="4">
                  <c:v>1.6912594865803668E-2</c:v>
                </c:pt>
                <c:pt idx="5">
                  <c:v>5.377821012930703E-2</c:v>
                </c:pt>
                <c:pt idx="6">
                  <c:v>4.5885210977249166E-2</c:v>
                </c:pt>
                <c:pt idx="7">
                  <c:v>2.1121724593548908E-3</c:v>
                </c:pt>
                <c:pt idx="8">
                  <c:v>2.8995753005867436E-3</c:v>
                </c:pt>
                <c:pt idx="9">
                  <c:v>-6.5179461028517613E-2</c:v>
                </c:pt>
                <c:pt idx="10">
                  <c:v>-3.499240032642674E-2</c:v>
                </c:pt>
                <c:pt idx="11">
                  <c:v>-9.064309797541456E-3</c:v>
                </c:pt>
                <c:pt idx="12">
                  <c:v>5.4110253523442862E-2</c:v>
                </c:pt>
                <c:pt idx="13">
                  <c:v>4.470584591080512E-2</c:v>
                </c:pt>
                <c:pt idx="14">
                  <c:v>2.3852345916112069E-2</c:v>
                </c:pt>
                <c:pt idx="15" formatCode="0">
                  <c:v>-1.9411918491398696E-2</c:v>
                </c:pt>
              </c:numCache>
            </c:numRef>
          </c:val>
          <c:smooth val="0"/>
          <c:extLst>
            <c:ext xmlns:c16="http://schemas.microsoft.com/office/drawing/2014/chart" uri="{C3380CC4-5D6E-409C-BE32-E72D297353CC}">
              <c16:uniqueId val="{0000000B-9224-459D-9C2F-7AE4CA0D406A}"/>
            </c:ext>
          </c:extLst>
        </c:ser>
        <c:dLbls>
          <c:showLegendKey val="0"/>
          <c:showVal val="0"/>
          <c:showCatName val="0"/>
          <c:showSerName val="0"/>
          <c:showPercent val="0"/>
          <c:showBubbleSize val="0"/>
        </c:dLbls>
        <c:marker val="1"/>
        <c:smooth val="0"/>
        <c:axId val="736373072"/>
        <c:axId val="941510384"/>
      </c:lineChart>
      <c:catAx>
        <c:axId val="736373072"/>
        <c:scaling>
          <c:orientation val="minMax"/>
        </c:scaling>
        <c:delete val="0"/>
        <c:axPos val="b"/>
        <c:numFmt formatCode="General" sourceLinked="1"/>
        <c:majorTickMark val="none"/>
        <c:minorTickMark val="none"/>
        <c:tickLblPos val="low"/>
        <c:spPr>
          <a:noFill/>
          <a:ln w="9525" cap="flat" cmpd="sng" algn="ctr">
            <a:solidFill>
              <a:schemeClr val="bg1">
                <a:lumMod val="75000"/>
              </a:schemeClr>
            </a:solidFill>
            <a:round/>
          </a:ln>
          <a:effectLst/>
        </c:spPr>
        <c:txPr>
          <a:bodyPr rot="-60000000" spcFirstLastPara="1" vertOverflow="ellipsis" vert="horz" wrap="square" anchor="ctr" anchorCtr="1"/>
          <a:lstStyle/>
          <a:p>
            <a:pPr>
              <a:defRPr sz="1200" b="1"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941510384"/>
        <c:crosses val="autoZero"/>
        <c:auto val="1"/>
        <c:lblAlgn val="ctr"/>
        <c:lblOffset val="100"/>
        <c:noMultiLvlLbl val="0"/>
      </c:catAx>
      <c:valAx>
        <c:axId val="941510384"/>
        <c:scaling>
          <c:orientation val="minMax"/>
          <c:max val="0.15000000000000002"/>
          <c:min val="-0.15000000000000002"/>
        </c:scaling>
        <c:delete val="0"/>
        <c:axPos val="l"/>
        <c:majorGridlines>
          <c:spPr>
            <a:ln w="9525" cap="flat" cmpd="sng" algn="ctr">
              <a:noFill/>
              <a:round/>
            </a:ln>
            <a:effectLst/>
          </c:spPr>
        </c:majorGridlines>
        <c:numFmt formatCode="0.0%"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200" b="1"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736373072"/>
        <c:crosses val="autoZero"/>
        <c:crossBetween val="between"/>
        <c:majorUnit val="5.000000000000001E-2"/>
      </c:valAx>
      <c:spPr>
        <a:noFill/>
        <a:ln>
          <a:solidFill>
            <a:schemeClr val="tx1"/>
          </a:solidFill>
        </a:ln>
        <a:effectLst/>
      </c:spPr>
    </c:plotArea>
    <c:legend>
      <c:legendPos val="b"/>
      <c:layout>
        <c:manualLayout>
          <c:xMode val="edge"/>
          <c:yMode val="edge"/>
          <c:x val="0.12903796476501453"/>
          <c:y val="0.60058807178839901"/>
          <c:w val="0.65246554309687743"/>
          <c:h val="0.25639430940697633"/>
        </c:manualLayout>
      </c:layout>
      <c:overlay val="0"/>
      <c:spPr>
        <a:noFill/>
        <a:ln>
          <a:noFill/>
        </a:ln>
        <a:effectLst/>
      </c:spPr>
      <c:txPr>
        <a:bodyPr rot="0" spcFirstLastPara="1" vertOverflow="ellipsis" vert="horz" wrap="square" anchor="ctr" anchorCtr="1"/>
        <a:lstStyle/>
        <a:p>
          <a:pPr>
            <a:defRPr sz="1200" b="1"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200" b="1">
          <a:solidFill>
            <a:sysClr val="windowText" lastClr="000000"/>
          </a:solidFill>
          <a:latin typeface="Times New Roman" panose="02020603050405020304" pitchFamily="18" charset="0"/>
          <a:cs typeface="Times New Roman" panose="02020603050405020304" pitchFamily="18" charset="0"/>
        </a:defRPr>
      </a:pPr>
      <a:endParaRPr lang="en-US"/>
    </a:p>
  </c:txPr>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695603674540683E-2"/>
          <c:y val="2.0063524668112141E-2"/>
          <c:w val="0.91107289011923054"/>
          <c:h val="0.84758929590322962"/>
        </c:manualLayout>
      </c:layout>
      <c:barChart>
        <c:barDir val="col"/>
        <c:grouping val="stacked"/>
        <c:varyColors val="0"/>
        <c:ser>
          <c:idx val="3"/>
          <c:order val="1"/>
          <c:tx>
            <c:strRef>
              <c:f>'III.1 Хөдөлмөр'!$A$36</c:f>
              <c:strCache>
                <c:ptCount val="1"/>
                <c:pt idx="0">
                  <c:v>Албан журам - Хувийн ААНБ</c:v>
                </c:pt>
              </c:strCache>
            </c:strRef>
          </c:tx>
          <c:spPr>
            <a:solidFill>
              <a:srgbClr val="7EA6A7">
                <a:alpha val="60000"/>
              </a:srgbClr>
            </a:solidFill>
            <a:ln>
              <a:noFill/>
            </a:ln>
            <a:effectLst/>
          </c:spPr>
          <c:invertIfNegative val="0"/>
          <c:cat>
            <c:multiLvlStrRef>
              <c:extLst>
                <c:ext xmlns:c15="http://schemas.microsoft.com/office/drawing/2012/chart" uri="{02D57815-91ED-43cb-92C2-25804820EDAC}">
                  <c15:fullRef>
                    <c15:sqref>'III.1 Хөдөлмөр'!$B$33:$AR$34</c15:sqref>
                  </c15:fullRef>
                </c:ext>
              </c:extLst>
              <c:f>'III.1 Хөдөлмөр'!$L$33:$AR$34</c:f>
              <c:multiLvlStrCache>
                <c:ptCount val="33"/>
                <c:lvl>
                  <c:pt idx="0">
                    <c:v>3</c:v>
                  </c:pt>
                  <c:pt idx="1">
                    <c:v>4</c:v>
                  </c:pt>
                  <c:pt idx="2">
                    <c:v>5</c:v>
                  </c:pt>
                  <c:pt idx="3">
                    <c:v>6</c:v>
                  </c:pt>
                  <c:pt idx="4">
                    <c:v>7</c:v>
                  </c:pt>
                  <c:pt idx="5">
                    <c:v>8</c:v>
                  </c:pt>
                  <c:pt idx="6">
                    <c:v>9</c:v>
                  </c:pt>
                  <c:pt idx="7">
                    <c:v>10</c:v>
                  </c:pt>
                  <c:pt idx="8">
                    <c:v>11</c:v>
                  </c:pt>
                  <c:pt idx="9">
                    <c:v>12</c:v>
                  </c:pt>
                  <c:pt idx="10">
                    <c:v>3</c:v>
                  </c:pt>
                  <c:pt idx="11">
                    <c:v>4</c:v>
                  </c:pt>
                  <c:pt idx="12">
                    <c:v>5</c:v>
                  </c:pt>
                  <c:pt idx="13">
                    <c:v>6</c:v>
                  </c:pt>
                  <c:pt idx="14">
                    <c:v>7</c:v>
                  </c:pt>
                  <c:pt idx="15">
                    <c:v>8</c:v>
                  </c:pt>
                  <c:pt idx="16">
                    <c:v>9</c:v>
                  </c:pt>
                  <c:pt idx="17">
                    <c:v>10</c:v>
                  </c:pt>
                  <c:pt idx="18">
                    <c:v>11</c:v>
                  </c:pt>
                  <c:pt idx="19">
                    <c:v>12</c:v>
                  </c:pt>
                  <c:pt idx="20">
                    <c:v>3</c:v>
                  </c:pt>
                  <c:pt idx="21">
                    <c:v>4</c:v>
                  </c:pt>
                  <c:pt idx="22">
                    <c:v>5</c:v>
                  </c:pt>
                  <c:pt idx="23">
                    <c:v>6</c:v>
                  </c:pt>
                  <c:pt idx="24">
                    <c:v>7</c:v>
                  </c:pt>
                  <c:pt idx="25">
                    <c:v>8</c:v>
                  </c:pt>
                  <c:pt idx="26">
                    <c:v>9</c:v>
                  </c:pt>
                  <c:pt idx="27">
                    <c:v>10</c:v>
                  </c:pt>
                  <c:pt idx="28">
                    <c:v>11</c:v>
                  </c:pt>
                  <c:pt idx="29">
                    <c:v>12</c:v>
                  </c:pt>
                  <c:pt idx="30">
                    <c:v>3</c:v>
                  </c:pt>
                  <c:pt idx="31">
                    <c:v>4</c:v>
                  </c:pt>
                  <c:pt idx="32">
                    <c:v>5</c:v>
                  </c:pt>
                </c:lvl>
                <c:lvl>
                  <c:pt idx="0">
                    <c:v>2017</c:v>
                  </c:pt>
                  <c:pt idx="10">
                    <c:v>2018</c:v>
                  </c:pt>
                  <c:pt idx="20">
                    <c:v>2019</c:v>
                  </c:pt>
                  <c:pt idx="30">
                    <c:v>2020</c:v>
                  </c:pt>
                </c:lvl>
              </c:multiLvlStrCache>
            </c:multiLvlStrRef>
          </c:cat>
          <c:val>
            <c:numRef>
              <c:extLst>
                <c:ext xmlns:c15="http://schemas.microsoft.com/office/drawing/2012/chart" uri="{02D57815-91ED-43cb-92C2-25804820EDAC}">
                  <c15:fullRef>
                    <c15:sqref>'III.1 Хөдөлмөр'!$B$36:$AY$36</c15:sqref>
                  </c15:fullRef>
                </c:ext>
              </c:extLst>
              <c:f>'III.1 Хөдөлмөр'!$L$36:$AY$36</c:f>
              <c:numCache>
                <c:formatCode>0.0%</c:formatCode>
                <c:ptCount val="40"/>
                <c:pt idx="0">
                  <c:v>3.7445536605928784E-3</c:v>
                </c:pt>
                <c:pt idx="1">
                  <c:v>-1.8274405090745402E-3</c:v>
                </c:pt>
                <c:pt idx="2">
                  <c:v>6.5380238360241609E-3</c:v>
                </c:pt>
                <c:pt idx="3">
                  <c:v>1.1758048734483124E-2</c:v>
                </c:pt>
                <c:pt idx="4">
                  <c:v>1.3990007614518348E-2</c:v>
                </c:pt>
                <c:pt idx="5">
                  <c:v>1.5322657826964571E-2</c:v>
                </c:pt>
                <c:pt idx="6">
                  <c:v>1.6287910699241785E-2</c:v>
                </c:pt>
                <c:pt idx="7">
                  <c:v>1.5620495242976583E-2</c:v>
                </c:pt>
                <c:pt idx="8">
                  <c:v>2.3027387847256307E-2</c:v>
                </c:pt>
                <c:pt idx="9">
                  <c:v>2.7388591204367287E-2</c:v>
                </c:pt>
                <c:pt idx="10">
                  <c:v>4.2306607113387247E-2</c:v>
                </c:pt>
                <c:pt idx="11">
                  <c:v>4.7105166079631305E-2</c:v>
                </c:pt>
                <c:pt idx="12">
                  <c:v>5.0318866027762386E-2</c:v>
                </c:pt>
                <c:pt idx="13">
                  <c:v>5.1549809190283027E-2</c:v>
                </c:pt>
                <c:pt idx="14">
                  <c:v>5.7512950459930746E-2</c:v>
                </c:pt>
                <c:pt idx="15">
                  <c:v>6.7805363807294267E-2</c:v>
                </c:pt>
                <c:pt idx="16">
                  <c:v>6.451340127073453E-2</c:v>
                </c:pt>
                <c:pt idx="17">
                  <c:v>6.715959801479203E-2</c:v>
                </c:pt>
                <c:pt idx="18">
                  <c:v>6.7116243148040003E-2</c:v>
                </c:pt>
                <c:pt idx="19">
                  <c:v>6.9552645138466984E-2</c:v>
                </c:pt>
                <c:pt idx="20">
                  <c:v>6.380754888445235E-2</c:v>
                </c:pt>
                <c:pt idx="21">
                  <c:v>6.1023773076178331E-2</c:v>
                </c:pt>
                <c:pt idx="22">
                  <c:v>6.3828649481240368E-2</c:v>
                </c:pt>
                <c:pt idx="23">
                  <c:v>6.2497993204020011E-2</c:v>
                </c:pt>
                <c:pt idx="24">
                  <c:v>6.000293288164122E-2</c:v>
                </c:pt>
                <c:pt idx="25">
                  <c:v>5.2645995120392398E-2</c:v>
                </c:pt>
                <c:pt idx="26">
                  <c:v>5.9484859205812153E-2</c:v>
                </c:pt>
                <c:pt idx="27">
                  <c:v>5.7445154603558472E-2</c:v>
                </c:pt>
                <c:pt idx="28">
                  <c:v>6.0440558509027936E-2</c:v>
                </c:pt>
                <c:pt idx="29">
                  <c:v>5.4078109828460459E-2</c:v>
                </c:pt>
                <c:pt idx="30">
                  <c:v>1.8911586055473512E-2</c:v>
                </c:pt>
                <c:pt idx="31">
                  <c:v>1.5288457471797797E-2</c:v>
                </c:pt>
                <c:pt idx="32">
                  <c:v>1.068187006098025E-2</c:v>
                </c:pt>
                <c:pt idx="33">
                  <c:v>1.7953619815476685E-3</c:v>
                </c:pt>
                <c:pt idx="34">
                  <c:v>-5.7802772728320949E-3</c:v>
                </c:pt>
                <c:pt idx="35">
                  <c:v>-7.4307557655608255E-3</c:v>
                </c:pt>
                <c:pt idx="36">
                  <c:v>-1.0670713076277266E-2</c:v>
                </c:pt>
                <c:pt idx="37">
                  <c:v>-1.4482988716917666E-2</c:v>
                </c:pt>
                <c:pt idx="38">
                  <c:v>-2.029992397854663E-2</c:v>
                </c:pt>
                <c:pt idx="39">
                  <c:v>-1.796506543994969E-2</c:v>
                </c:pt>
              </c:numCache>
            </c:numRef>
          </c:val>
          <c:extLst>
            <c:ext xmlns:c16="http://schemas.microsoft.com/office/drawing/2014/chart" uri="{C3380CC4-5D6E-409C-BE32-E72D297353CC}">
              <c16:uniqueId val="{00000000-92E6-4C1D-923E-46E65698E431}"/>
            </c:ext>
          </c:extLst>
        </c:ser>
        <c:ser>
          <c:idx val="4"/>
          <c:order val="2"/>
          <c:tx>
            <c:strRef>
              <c:f>'III.1 Хөдөлмөр'!$A$37</c:f>
              <c:strCache>
                <c:ptCount val="1"/>
                <c:pt idx="0">
                  <c:v>Албан журам - Төсөвт байгууллага</c:v>
                </c:pt>
              </c:strCache>
            </c:strRef>
          </c:tx>
          <c:spPr>
            <a:solidFill>
              <a:srgbClr val="286A6C"/>
            </a:solidFill>
            <a:ln>
              <a:noFill/>
            </a:ln>
            <a:effectLst/>
          </c:spPr>
          <c:invertIfNegative val="0"/>
          <c:cat>
            <c:multiLvlStrRef>
              <c:extLst>
                <c:ext xmlns:c15="http://schemas.microsoft.com/office/drawing/2012/chart" uri="{02D57815-91ED-43cb-92C2-25804820EDAC}">
                  <c15:fullRef>
                    <c15:sqref>'III.1 Хөдөлмөр'!$B$33:$AR$34</c15:sqref>
                  </c15:fullRef>
                </c:ext>
              </c:extLst>
              <c:f>'III.1 Хөдөлмөр'!$L$33:$AR$34</c:f>
              <c:multiLvlStrCache>
                <c:ptCount val="33"/>
                <c:lvl>
                  <c:pt idx="0">
                    <c:v>3</c:v>
                  </c:pt>
                  <c:pt idx="1">
                    <c:v>4</c:v>
                  </c:pt>
                  <c:pt idx="2">
                    <c:v>5</c:v>
                  </c:pt>
                  <c:pt idx="3">
                    <c:v>6</c:v>
                  </c:pt>
                  <c:pt idx="4">
                    <c:v>7</c:v>
                  </c:pt>
                  <c:pt idx="5">
                    <c:v>8</c:v>
                  </c:pt>
                  <c:pt idx="6">
                    <c:v>9</c:v>
                  </c:pt>
                  <c:pt idx="7">
                    <c:v>10</c:v>
                  </c:pt>
                  <c:pt idx="8">
                    <c:v>11</c:v>
                  </c:pt>
                  <c:pt idx="9">
                    <c:v>12</c:v>
                  </c:pt>
                  <c:pt idx="10">
                    <c:v>3</c:v>
                  </c:pt>
                  <c:pt idx="11">
                    <c:v>4</c:v>
                  </c:pt>
                  <c:pt idx="12">
                    <c:v>5</c:v>
                  </c:pt>
                  <c:pt idx="13">
                    <c:v>6</c:v>
                  </c:pt>
                  <c:pt idx="14">
                    <c:v>7</c:v>
                  </c:pt>
                  <c:pt idx="15">
                    <c:v>8</c:v>
                  </c:pt>
                  <c:pt idx="16">
                    <c:v>9</c:v>
                  </c:pt>
                  <c:pt idx="17">
                    <c:v>10</c:v>
                  </c:pt>
                  <c:pt idx="18">
                    <c:v>11</c:v>
                  </c:pt>
                  <c:pt idx="19">
                    <c:v>12</c:v>
                  </c:pt>
                  <c:pt idx="20">
                    <c:v>3</c:v>
                  </c:pt>
                  <c:pt idx="21">
                    <c:v>4</c:v>
                  </c:pt>
                  <c:pt idx="22">
                    <c:v>5</c:v>
                  </c:pt>
                  <c:pt idx="23">
                    <c:v>6</c:v>
                  </c:pt>
                  <c:pt idx="24">
                    <c:v>7</c:v>
                  </c:pt>
                  <c:pt idx="25">
                    <c:v>8</c:v>
                  </c:pt>
                  <c:pt idx="26">
                    <c:v>9</c:v>
                  </c:pt>
                  <c:pt idx="27">
                    <c:v>10</c:v>
                  </c:pt>
                  <c:pt idx="28">
                    <c:v>11</c:v>
                  </c:pt>
                  <c:pt idx="29">
                    <c:v>12</c:v>
                  </c:pt>
                  <c:pt idx="30">
                    <c:v>3</c:v>
                  </c:pt>
                  <c:pt idx="31">
                    <c:v>4</c:v>
                  </c:pt>
                  <c:pt idx="32">
                    <c:v>5</c:v>
                  </c:pt>
                </c:lvl>
                <c:lvl>
                  <c:pt idx="0">
                    <c:v>2017</c:v>
                  </c:pt>
                  <c:pt idx="10">
                    <c:v>2018</c:v>
                  </c:pt>
                  <c:pt idx="20">
                    <c:v>2019</c:v>
                  </c:pt>
                  <c:pt idx="30">
                    <c:v>2020</c:v>
                  </c:pt>
                </c:lvl>
              </c:multiLvlStrCache>
            </c:multiLvlStrRef>
          </c:cat>
          <c:val>
            <c:numRef>
              <c:extLst>
                <c:ext xmlns:c15="http://schemas.microsoft.com/office/drawing/2012/chart" uri="{02D57815-91ED-43cb-92C2-25804820EDAC}">
                  <c15:fullRef>
                    <c15:sqref>'III.1 Хөдөлмөр'!$B$37:$AY$37</c15:sqref>
                  </c15:fullRef>
                </c:ext>
              </c:extLst>
              <c:f>'III.1 Хөдөлмөр'!$L$37:$AY$37</c:f>
              <c:numCache>
                <c:formatCode>0.0%</c:formatCode>
                <c:ptCount val="40"/>
                <c:pt idx="0">
                  <c:v>1.326705362239732E-2</c:v>
                </c:pt>
                <c:pt idx="1">
                  <c:v>4.9695128189388826E-3</c:v>
                </c:pt>
                <c:pt idx="2">
                  <c:v>1.2226904943536386E-2</c:v>
                </c:pt>
                <c:pt idx="3">
                  <c:v>1.1664918009596001E-2</c:v>
                </c:pt>
                <c:pt idx="4">
                  <c:v>8.5852581143602696E-3</c:v>
                </c:pt>
                <c:pt idx="5">
                  <c:v>1.0576538247372451E-2</c:v>
                </c:pt>
                <c:pt idx="6">
                  <c:v>1.0736099410278012E-2</c:v>
                </c:pt>
                <c:pt idx="7">
                  <c:v>1.7638626389467277E-3</c:v>
                </c:pt>
                <c:pt idx="8">
                  <c:v>1.953470108962403E-4</c:v>
                </c:pt>
                <c:pt idx="9">
                  <c:v>9.0371399802103587E-3</c:v>
                </c:pt>
                <c:pt idx="10">
                  <c:v>1.815345794094004E-3</c:v>
                </c:pt>
                <c:pt idx="11">
                  <c:v>2.0971564579785433E-3</c:v>
                </c:pt>
                <c:pt idx="12">
                  <c:v>1.1762694311827813E-3</c:v>
                </c:pt>
                <c:pt idx="13">
                  <c:v>1.8307106622437006E-3</c:v>
                </c:pt>
                <c:pt idx="14">
                  <c:v>4.6369100735776944E-3</c:v>
                </c:pt>
                <c:pt idx="15">
                  <c:v>8.8967310955383131E-3</c:v>
                </c:pt>
                <c:pt idx="16">
                  <c:v>1.1880765315775733E-3</c:v>
                </c:pt>
                <c:pt idx="17">
                  <c:v>1.193004174493203E-3</c:v>
                </c:pt>
                <c:pt idx="18">
                  <c:v>1.1143574648565958E-3</c:v>
                </c:pt>
                <c:pt idx="19">
                  <c:v>1.6774845998261954E-3</c:v>
                </c:pt>
                <c:pt idx="20">
                  <c:v>1.1317019422487041E-2</c:v>
                </c:pt>
                <c:pt idx="21">
                  <c:v>3.7374914600329543E-3</c:v>
                </c:pt>
                <c:pt idx="22">
                  <c:v>5.2067772966375072E-3</c:v>
                </c:pt>
                <c:pt idx="23">
                  <c:v>4.7111265626712693E-3</c:v>
                </c:pt>
                <c:pt idx="24">
                  <c:v>2.2804217398789016E-3</c:v>
                </c:pt>
                <c:pt idx="25">
                  <c:v>-4.2648379128264694E-3</c:v>
                </c:pt>
                <c:pt idx="26">
                  <c:v>3.79304674536458E-3</c:v>
                </c:pt>
                <c:pt idx="27">
                  <c:v>3.6765129268152242E-3</c:v>
                </c:pt>
                <c:pt idx="28">
                  <c:v>4.839306158075307E-3</c:v>
                </c:pt>
                <c:pt idx="29">
                  <c:v>3.9009961520480455E-3</c:v>
                </c:pt>
                <c:pt idx="30">
                  <c:v>3.1844983970923837E-3</c:v>
                </c:pt>
                <c:pt idx="31">
                  <c:v>6.6731973622695734E-3</c:v>
                </c:pt>
                <c:pt idx="32">
                  <c:v>4.9566833701098949E-3</c:v>
                </c:pt>
                <c:pt idx="33">
                  <c:v>1.8400382345607181E-3</c:v>
                </c:pt>
                <c:pt idx="34">
                  <c:v>-6.1332100742261799E-3</c:v>
                </c:pt>
                <c:pt idx="35">
                  <c:v>-1.107498396695536E-2</c:v>
                </c:pt>
                <c:pt idx="36">
                  <c:v>-1.362748775688449E-2</c:v>
                </c:pt>
                <c:pt idx="37">
                  <c:v>-2.4981842368825502E-2</c:v>
                </c:pt>
                <c:pt idx="38">
                  <c:v>-3.1616327971061398E-2</c:v>
                </c:pt>
                <c:pt idx="39">
                  <c:v>-3.2904267325742587E-2</c:v>
                </c:pt>
              </c:numCache>
            </c:numRef>
          </c:val>
          <c:extLst>
            <c:ext xmlns:c16="http://schemas.microsoft.com/office/drawing/2014/chart" uri="{C3380CC4-5D6E-409C-BE32-E72D297353CC}">
              <c16:uniqueId val="{00000001-92E6-4C1D-923E-46E65698E431}"/>
            </c:ext>
          </c:extLst>
        </c:ser>
        <c:ser>
          <c:idx val="2"/>
          <c:order val="3"/>
          <c:tx>
            <c:strRef>
              <c:f>'III.1 Хөдөлмөр'!$A$38</c:f>
              <c:strCache>
                <c:ptCount val="1"/>
                <c:pt idx="0">
                  <c:v>Сайн дураар даатгуулагчид</c:v>
                </c:pt>
              </c:strCache>
            </c:strRef>
          </c:tx>
          <c:spPr>
            <a:solidFill>
              <a:srgbClr val="B99E66"/>
            </a:solidFill>
            <a:ln>
              <a:noFill/>
            </a:ln>
            <a:effectLst/>
          </c:spPr>
          <c:invertIfNegative val="0"/>
          <c:cat>
            <c:multiLvlStrRef>
              <c:extLst>
                <c:ext xmlns:c15="http://schemas.microsoft.com/office/drawing/2012/chart" uri="{02D57815-91ED-43cb-92C2-25804820EDAC}">
                  <c15:fullRef>
                    <c15:sqref>'III.1 Хөдөлмөр'!$B$33:$AR$34</c15:sqref>
                  </c15:fullRef>
                </c:ext>
              </c:extLst>
              <c:f>'III.1 Хөдөлмөр'!$L$33:$AR$34</c:f>
              <c:multiLvlStrCache>
                <c:ptCount val="33"/>
                <c:lvl>
                  <c:pt idx="0">
                    <c:v>3</c:v>
                  </c:pt>
                  <c:pt idx="1">
                    <c:v>4</c:v>
                  </c:pt>
                  <c:pt idx="2">
                    <c:v>5</c:v>
                  </c:pt>
                  <c:pt idx="3">
                    <c:v>6</c:v>
                  </c:pt>
                  <c:pt idx="4">
                    <c:v>7</c:v>
                  </c:pt>
                  <c:pt idx="5">
                    <c:v>8</c:v>
                  </c:pt>
                  <c:pt idx="6">
                    <c:v>9</c:v>
                  </c:pt>
                  <c:pt idx="7">
                    <c:v>10</c:v>
                  </c:pt>
                  <c:pt idx="8">
                    <c:v>11</c:v>
                  </c:pt>
                  <c:pt idx="9">
                    <c:v>12</c:v>
                  </c:pt>
                  <c:pt idx="10">
                    <c:v>3</c:v>
                  </c:pt>
                  <c:pt idx="11">
                    <c:v>4</c:v>
                  </c:pt>
                  <c:pt idx="12">
                    <c:v>5</c:v>
                  </c:pt>
                  <c:pt idx="13">
                    <c:v>6</c:v>
                  </c:pt>
                  <c:pt idx="14">
                    <c:v>7</c:v>
                  </c:pt>
                  <c:pt idx="15">
                    <c:v>8</c:v>
                  </c:pt>
                  <c:pt idx="16">
                    <c:v>9</c:v>
                  </c:pt>
                  <c:pt idx="17">
                    <c:v>10</c:v>
                  </c:pt>
                  <c:pt idx="18">
                    <c:v>11</c:v>
                  </c:pt>
                  <c:pt idx="19">
                    <c:v>12</c:v>
                  </c:pt>
                  <c:pt idx="20">
                    <c:v>3</c:v>
                  </c:pt>
                  <c:pt idx="21">
                    <c:v>4</c:v>
                  </c:pt>
                  <c:pt idx="22">
                    <c:v>5</c:v>
                  </c:pt>
                  <c:pt idx="23">
                    <c:v>6</c:v>
                  </c:pt>
                  <c:pt idx="24">
                    <c:v>7</c:v>
                  </c:pt>
                  <c:pt idx="25">
                    <c:v>8</c:v>
                  </c:pt>
                  <c:pt idx="26">
                    <c:v>9</c:v>
                  </c:pt>
                  <c:pt idx="27">
                    <c:v>10</c:v>
                  </c:pt>
                  <c:pt idx="28">
                    <c:v>11</c:v>
                  </c:pt>
                  <c:pt idx="29">
                    <c:v>12</c:v>
                  </c:pt>
                  <c:pt idx="30">
                    <c:v>3</c:v>
                  </c:pt>
                  <c:pt idx="31">
                    <c:v>4</c:v>
                  </c:pt>
                  <c:pt idx="32">
                    <c:v>5</c:v>
                  </c:pt>
                </c:lvl>
                <c:lvl>
                  <c:pt idx="0">
                    <c:v>2017</c:v>
                  </c:pt>
                  <c:pt idx="10">
                    <c:v>2018</c:v>
                  </c:pt>
                  <c:pt idx="20">
                    <c:v>2019</c:v>
                  </c:pt>
                  <c:pt idx="30">
                    <c:v>2020</c:v>
                  </c:pt>
                </c:lvl>
              </c:multiLvlStrCache>
            </c:multiLvlStrRef>
          </c:cat>
          <c:val>
            <c:numRef>
              <c:extLst>
                <c:ext xmlns:c15="http://schemas.microsoft.com/office/drawing/2012/chart" uri="{02D57815-91ED-43cb-92C2-25804820EDAC}">
                  <c15:fullRef>
                    <c15:sqref>'III.1 Хөдөлмөр'!$B$38:$AY$38</c15:sqref>
                  </c15:fullRef>
                </c:ext>
              </c:extLst>
              <c:f>'III.1 Хөдөлмөр'!$L$38:$AY$38</c:f>
              <c:numCache>
                <c:formatCode>0.0%</c:formatCode>
                <c:ptCount val="40"/>
                <c:pt idx="0">
                  <c:v>2.6591053350167159E-2</c:v>
                </c:pt>
                <c:pt idx="1">
                  <c:v>9.1090684017760323E-3</c:v>
                </c:pt>
                <c:pt idx="2">
                  <c:v>1.2513287395420382E-2</c:v>
                </c:pt>
                <c:pt idx="3">
                  <c:v>-2.7762386975844957E-3</c:v>
                </c:pt>
                <c:pt idx="4">
                  <c:v>-3.080094936567945E-2</c:v>
                </c:pt>
                <c:pt idx="5">
                  <c:v>-2.9864446300549873E-2</c:v>
                </c:pt>
                <c:pt idx="6">
                  <c:v>-3.074452401010952E-2</c:v>
                </c:pt>
                <c:pt idx="7">
                  <c:v>-3.7308397667937344E-2</c:v>
                </c:pt>
                <c:pt idx="8">
                  <c:v>-3.3085304800235596E-2</c:v>
                </c:pt>
                <c:pt idx="9">
                  <c:v>-2.8289882376656365E-2</c:v>
                </c:pt>
                <c:pt idx="10">
                  <c:v>-1.016939678348408E-2</c:v>
                </c:pt>
                <c:pt idx="11">
                  <c:v>-1.1818613653246549E-2</c:v>
                </c:pt>
                <c:pt idx="12">
                  <c:v>-8.3442370680089882E-3</c:v>
                </c:pt>
                <c:pt idx="13">
                  <c:v>-1.018614342607394E-2</c:v>
                </c:pt>
                <c:pt idx="14">
                  <c:v>-5.8480516783683822E-3</c:v>
                </c:pt>
                <c:pt idx="15">
                  <c:v>-3.8652955422441862E-4</c:v>
                </c:pt>
                <c:pt idx="16">
                  <c:v>-5.0842065096869463E-3</c:v>
                </c:pt>
                <c:pt idx="17">
                  <c:v>-4.0253676812309191E-3</c:v>
                </c:pt>
                <c:pt idx="18">
                  <c:v>-3.9389165550491601E-3</c:v>
                </c:pt>
                <c:pt idx="19">
                  <c:v>-1.9851035522298528E-3</c:v>
                </c:pt>
                <c:pt idx="20">
                  <c:v>1.1786845638275005E-2</c:v>
                </c:pt>
                <c:pt idx="21">
                  <c:v>6.4057364222135354E-4</c:v>
                </c:pt>
                <c:pt idx="22">
                  <c:v>4.1733267459095002E-4</c:v>
                </c:pt>
                <c:pt idx="23">
                  <c:v>-1.5533984882321484E-3</c:v>
                </c:pt>
                <c:pt idx="24">
                  <c:v>-2.4536317788352211E-3</c:v>
                </c:pt>
                <c:pt idx="25">
                  <c:v>-7.5273780478526172E-3</c:v>
                </c:pt>
                <c:pt idx="26">
                  <c:v>-3.2389390232356501E-3</c:v>
                </c:pt>
                <c:pt idx="27">
                  <c:v>-4.2379224966891229E-3</c:v>
                </c:pt>
                <c:pt idx="28">
                  <c:v>-5.0656683133038531E-3</c:v>
                </c:pt>
                <c:pt idx="29">
                  <c:v>-7.5808249721293196E-3</c:v>
                </c:pt>
                <c:pt idx="30">
                  <c:v>-3.6852071818787947E-2</c:v>
                </c:pt>
                <c:pt idx="31">
                  <c:v>-2.9056642163222429E-2</c:v>
                </c:pt>
                <c:pt idx="32">
                  <c:v>-1.0343815559203018E-2</c:v>
                </c:pt>
                <c:pt idx="33">
                  <c:v>-4.4541185271382263E-3</c:v>
                </c:pt>
                <c:pt idx="34">
                  <c:v>-3.6295930143368923E-3</c:v>
                </c:pt>
                <c:pt idx="35">
                  <c:v>-4.3908125293614271E-3</c:v>
                </c:pt>
                <c:pt idx="36">
                  <c:v>-9.4015093183059603E-4</c:v>
                </c:pt>
                <c:pt idx="37">
                  <c:v>1.2428287545890315E-2</c:v>
                </c:pt>
                <c:pt idx="38">
                  <c:v>1.1092656958071156E-2</c:v>
                </c:pt>
                <c:pt idx="39">
                  <c:v>3.2819674599163351E-2</c:v>
                </c:pt>
              </c:numCache>
            </c:numRef>
          </c:val>
          <c:extLst>
            <c:ext xmlns:c16="http://schemas.microsoft.com/office/drawing/2014/chart" uri="{C3380CC4-5D6E-409C-BE32-E72D297353CC}">
              <c16:uniqueId val="{00000002-92E6-4C1D-923E-46E65698E431}"/>
            </c:ext>
          </c:extLst>
        </c:ser>
        <c:dLbls>
          <c:showLegendKey val="0"/>
          <c:showVal val="0"/>
          <c:showCatName val="0"/>
          <c:showSerName val="0"/>
          <c:showPercent val="0"/>
          <c:showBubbleSize val="0"/>
        </c:dLbls>
        <c:gapWidth val="30"/>
        <c:overlap val="100"/>
        <c:axId val="954874640"/>
        <c:axId val="954871376"/>
      </c:barChart>
      <c:lineChart>
        <c:grouping val="standard"/>
        <c:varyColors val="0"/>
        <c:ser>
          <c:idx val="0"/>
          <c:order val="0"/>
          <c:tx>
            <c:strRef>
              <c:f>'III.1 Хөдөлмөр'!$A$35</c:f>
              <c:strCache>
                <c:ptCount val="1"/>
                <c:pt idx="0">
                  <c:v>Нийгмийн даатгалд даатгуулагчид</c:v>
                </c:pt>
              </c:strCache>
            </c:strRef>
          </c:tx>
          <c:spPr>
            <a:ln w="38100" cap="rnd">
              <a:solidFill>
                <a:srgbClr val="122F83"/>
              </a:solidFill>
              <a:round/>
            </a:ln>
            <a:effectLst/>
          </c:spPr>
          <c:marker>
            <c:symbol val="circle"/>
            <c:size val="7"/>
            <c:spPr>
              <a:solidFill>
                <a:schemeClr val="bg1"/>
              </a:solidFill>
              <a:ln w="9525">
                <a:solidFill>
                  <a:srgbClr val="122F83"/>
                </a:solidFill>
              </a:ln>
              <a:effectLst/>
            </c:spPr>
          </c:marker>
          <c:cat>
            <c:multiLvlStrRef>
              <c:extLst>
                <c:ext xmlns:c15="http://schemas.microsoft.com/office/drawing/2012/chart" uri="{02D57815-91ED-43cb-92C2-25804820EDAC}">
                  <c15:fullRef>
                    <c15:sqref>'III.1 Хөдөлмөр'!$B$33:$AY$34</c15:sqref>
                  </c15:fullRef>
                </c:ext>
              </c:extLst>
              <c:f>'III.1 Хөдөлмөр'!$L$33:$AY$34</c:f>
              <c:multiLvlStrCache>
                <c:ptCount val="40"/>
                <c:lvl>
                  <c:pt idx="0">
                    <c:v>3</c:v>
                  </c:pt>
                  <c:pt idx="1">
                    <c:v>4</c:v>
                  </c:pt>
                  <c:pt idx="2">
                    <c:v>5</c:v>
                  </c:pt>
                  <c:pt idx="3">
                    <c:v>6</c:v>
                  </c:pt>
                  <c:pt idx="4">
                    <c:v>7</c:v>
                  </c:pt>
                  <c:pt idx="5">
                    <c:v>8</c:v>
                  </c:pt>
                  <c:pt idx="6">
                    <c:v>9</c:v>
                  </c:pt>
                  <c:pt idx="7">
                    <c:v>10</c:v>
                  </c:pt>
                  <c:pt idx="8">
                    <c:v>11</c:v>
                  </c:pt>
                  <c:pt idx="9">
                    <c:v>12</c:v>
                  </c:pt>
                  <c:pt idx="10">
                    <c:v>3</c:v>
                  </c:pt>
                  <c:pt idx="11">
                    <c:v>4</c:v>
                  </c:pt>
                  <c:pt idx="12">
                    <c:v>5</c:v>
                  </c:pt>
                  <c:pt idx="13">
                    <c:v>6</c:v>
                  </c:pt>
                  <c:pt idx="14">
                    <c:v>7</c:v>
                  </c:pt>
                  <c:pt idx="15">
                    <c:v>8</c:v>
                  </c:pt>
                  <c:pt idx="16">
                    <c:v>9</c:v>
                  </c:pt>
                  <c:pt idx="17">
                    <c:v>10</c:v>
                  </c:pt>
                  <c:pt idx="18">
                    <c:v>11</c:v>
                  </c:pt>
                  <c:pt idx="19">
                    <c:v>12</c:v>
                  </c:pt>
                  <c:pt idx="20">
                    <c:v>3</c:v>
                  </c:pt>
                  <c:pt idx="21">
                    <c:v>4</c:v>
                  </c:pt>
                  <c:pt idx="22">
                    <c:v>5</c:v>
                  </c:pt>
                  <c:pt idx="23">
                    <c:v>6</c:v>
                  </c:pt>
                  <c:pt idx="24">
                    <c:v>7</c:v>
                  </c:pt>
                  <c:pt idx="25">
                    <c:v>8</c:v>
                  </c:pt>
                  <c:pt idx="26">
                    <c:v>9</c:v>
                  </c:pt>
                  <c:pt idx="27">
                    <c:v>10</c:v>
                  </c:pt>
                  <c:pt idx="28">
                    <c:v>11</c:v>
                  </c:pt>
                  <c:pt idx="29">
                    <c:v>12</c:v>
                  </c:pt>
                  <c:pt idx="30">
                    <c:v>3</c:v>
                  </c:pt>
                  <c:pt idx="31">
                    <c:v>4</c:v>
                  </c:pt>
                  <c:pt idx="32">
                    <c:v>5</c:v>
                  </c:pt>
                  <c:pt idx="33">
                    <c:v>6</c:v>
                  </c:pt>
                  <c:pt idx="34">
                    <c:v>7</c:v>
                  </c:pt>
                  <c:pt idx="35">
                    <c:v>8</c:v>
                  </c:pt>
                  <c:pt idx="36">
                    <c:v>9</c:v>
                  </c:pt>
                  <c:pt idx="37">
                    <c:v>10</c:v>
                  </c:pt>
                  <c:pt idx="38">
                    <c:v>11</c:v>
                  </c:pt>
                  <c:pt idx="39">
                    <c:v>12</c:v>
                  </c:pt>
                </c:lvl>
                <c:lvl>
                  <c:pt idx="0">
                    <c:v>2017</c:v>
                  </c:pt>
                  <c:pt idx="10">
                    <c:v>2018</c:v>
                  </c:pt>
                  <c:pt idx="20">
                    <c:v>2019</c:v>
                  </c:pt>
                  <c:pt idx="30">
                    <c:v>2020</c:v>
                  </c:pt>
                </c:lvl>
              </c:multiLvlStrCache>
            </c:multiLvlStrRef>
          </c:cat>
          <c:val>
            <c:numRef>
              <c:extLst>
                <c:ext xmlns:c15="http://schemas.microsoft.com/office/drawing/2012/chart" uri="{02D57815-91ED-43cb-92C2-25804820EDAC}">
                  <c15:fullRef>
                    <c15:sqref>'III.1 Хөдөлмөр'!$B$35:$AY$35</c15:sqref>
                  </c15:fullRef>
                </c:ext>
              </c:extLst>
              <c:f>'III.1 Хөдөлмөр'!$L$35:$AY$35</c:f>
              <c:numCache>
                <c:formatCode>0.0%</c:formatCode>
                <c:ptCount val="40"/>
                <c:pt idx="0">
                  <c:v>4.3602660633157354E-2</c:v>
                </c:pt>
                <c:pt idx="1">
                  <c:v>1.2251140711640374E-2</c:v>
                </c:pt>
                <c:pt idx="2">
                  <c:v>3.127821617498093E-2</c:v>
                </c:pt>
                <c:pt idx="3">
                  <c:v>2.0646728046494631E-2</c:v>
                </c:pt>
                <c:pt idx="4">
                  <c:v>-8.2256836368008335E-3</c:v>
                </c:pt>
                <c:pt idx="5">
                  <c:v>-3.9652502262128488E-3</c:v>
                </c:pt>
                <c:pt idx="6">
                  <c:v>-3.7205139005897221E-3</c:v>
                </c:pt>
                <c:pt idx="7">
                  <c:v>-1.9924039786014029E-2</c:v>
                </c:pt>
                <c:pt idx="8">
                  <c:v>-9.8625699420830468E-3</c:v>
                </c:pt>
                <c:pt idx="9">
                  <c:v>8.135848807921283E-3</c:v>
                </c:pt>
                <c:pt idx="10">
                  <c:v>3.3952556123997168E-2</c:v>
                </c:pt>
                <c:pt idx="11">
                  <c:v>3.7383708884363299E-2</c:v>
                </c:pt>
                <c:pt idx="12">
                  <c:v>4.3150898390936179E-2</c:v>
                </c:pt>
                <c:pt idx="13">
                  <c:v>4.3194376426452789E-2</c:v>
                </c:pt>
                <c:pt idx="14">
                  <c:v>5.6301808855140058E-2</c:v>
                </c:pt>
                <c:pt idx="15">
                  <c:v>7.6315565348608172E-2</c:v>
                </c:pt>
                <c:pt idx="16">
                  <c:v>6.0617271292625154E-2</c:v>
                </c:pt>
                <c:pt idx="17">
                  <c:v>6.4327234508054304E-2</c:v>
                </c:pt>
                <c:pt idx="18">
                  <c:v>6.4291684057847451E-2</c:v>
                </c:pt>
                <c:pt idx="19">
                  <c:v>6.9245026186063319E-2</c:v>
                </c:pt>
                <c:pt idx="20">
                  <c:v>8.69114139452144E-2</c:v>
                </c:pt>
                <c:pt idx="21">
                  <c:v>6.5401838178432634E-2</c:v>
                </c:pt>
                <c:pt idx="22">
                  <c:v>6.9452759452468829E-2</c:v>
                </c:pt>
                <c:pt idx="23">
                  <c:v>6.5655721278459131E-2</c:v>
                </c:pt>
                <c:pt idx="24">
                  <c:v>5.9829722842684903E-2</c:v>
                </c:pt>
                <c:pt idx="25">
                  <c:v>4.0853779159713312E-2</c:v>
                </c:pt>
                <c:pt idx="26">
                  <c:v>6.0038966927941084E-2</c:v>
                </c:pt>
                <c:pt idx="27">
                  <c:v>5.6883745033684575E-2</c:v>
                </c:pt>
                <c:pt idx="28">
                  <c:v>6.021419635379939E-2</c:v>
                </c:pt>
                <c:pt idx="29">
                  <c:v>5.0398281008379182E-2</c:v>
                </c:pt>
                <c:pt idx="30">
                  <c:v>-1.4755987366222053E-2</c:v>
                </c:pt>
                <c:pt idx="31">
                  <c:v>-7.0949873291550596E-3</c:v>
                </c:pt>
                <c:pt idx="32">
                  <c:v>5.2947378718871266E-3</c:v>
                </c:pt>
                <c:pt idx="33">
                  <c:v>-8.1871831102983954E-4</c:v>
                </c:pt>
                <c:pt idx="34">
                  <c:v>-9.4098702871689872E-3</c:v>
                </c:pt>
                <c:pt idx="35">
                  <c:v>-1.1821568294922253E-2</c:v>
                </c:pt>
                <c:pt idx="36">
                  <c:v>-1.1610864008107862E-2</c:v>
                </c:pt>
                <c:pt idx="37">
                  <c:v>-1.012990173377859E-2</c:v>
                </c:pt>
                <c:pt idx="38">
                  <c:v>-1.528457370396108E-2</c:v>
                </c:pt>
                <c:pt idx="39">
                  <c:v>-9.8807107880688472E-3</c:v>
                </c:pt>
              </c:numCache>
            </c:numRef>
          </c:val>
          <c:smooth val="0"/>
          <c:extLst>
            <c:ext xmlns:c16="http://schemas.microsoft.com/office/drawing/2014/chart" uri="{C3380CC4-5D6E-409C-BE32-E72D297353CC}">
              <c16:uniqueId val="{00000003-92E6-4C1D-923E-46E65698E431}"/>
            </c:ext>
          </c:extLst>
        </c:ser>
        <c:dLbls>
          <c:showLegendKey val="0"/>
          <c:showVal val="0"/>
          <c:showCatName val="0"/>
          <c:showSerName val="0"/>
          <c:showPercent val="0"/>
          <c:showBubbleSize val="0"/>
        </c:dLbls>
        <c:marker val="1"/>
        <c:smooth val="0"/>
        <c:axId val="954874640"/>
        <c:axId val="954871376"/>
      </c:lineChart>
      <c:catAx>
        <c:axId val="954874640"/>
        <c:scaling>
          <c:orientation val="minMax"/>
        </c:scaling>
        <c:delete val="0"/>
        <c:axPos val="b"/>
        <c:numFmt formatCode="General" sourceLinked="1"/>
        <c:majorTickMark val="none"/>
        <c:minorTickMark val="none"/>
        <c:tickLblPos val="low"/>
        <c:spPr>
          <a:noFill/>
          <a:ln w="9525" cap="flat" cmpd="sng" algn="ctr">
            <a:solidFill>
              <a:schemeClr val="bg1">
                <a:lumMod val="75000"/>
              </a:schemeClr>
            </a:solidFill>
            <a:round/>
          </a:ln>
          <a:effectLst/>
        </c:spPr>
        <c:txPr>
          <a:bodyPr rot="-60000000" spcFirstLastPara="1" vertOverflow="ellipsis" vert="horz" wrap="square" anchor="ctr" anchorCtr="1"/>
          <a:lstStyle/>
          <a:p>
            <a:pPr>
              <a:defRPr sz="1200" b="1"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en-US"/>
          </a:p>
        </c:txPr>
        <c:crossAx val="954871376"/>
        <c:crosses val="autoZero"/>
        <c:auto val="1"/>
        <c:lblAlgn val="ctr"/>
        <c:lblOffset val="100"/>
        <c:noMultiLvlLbl val="0"/>
      </c:catAx>
      <c:valAx>
        <c:axId val="954871376"/>
        <c:scaling>
          <c:orientation val="minMax"/>
          <c:max val="0.12000000000000001"/>
          <c:min val="-5.000000000000001E-2"/>
        </c:scaling>
        <c:delete val="0"/>
        <c:axPos val="l"/>
        <c:numFmt formatCode="0.0%" sourceLinked="1"/>
        <c:majorTickMark val="in"/>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en-US"/>
          </a:p>
        </c:txPr>
        <c:crossAx val="954874640"/>
        <c:crosses val="autoZero"/>
        <c:crossBetween val="between"/>
        <c:majorUnit val="5.000000000000001E-2"/>
      </c:valAx>
      <c:spPr>
        <a:noFill/>
        <a:ln w="9525">
          <a:solidFill>
            <a:schemeClr val="tx1"/>
          </a:solidFill>
        </a:ln>
        <a:effectLst/>
      </c:spPr>
    </c:plotArea>
    <c:legend>
      <c:legendPos val="b"/>
      <c:layout>
        <c:manualLayout>
          <c:xMode val="edge"/>
          <c:yMode val="edge"/>
          <c:x val="0.16059027777777776"/>
          <c:y val="1.8694130624976227E-2"/>
          <c:w val="0.54861111111111116"/>
          <c:h val="0.20155483281981054"/>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200" b="1">
          <a:solidFill>
            <a:schemeClr val="tx1"/>
          </a:solidFill>
          <a:latin typeface="Times New Roman" panose="02020603050405020304" pitchFamily="18" charset="0"/>
          <a:cs typeface="Times New Roman" panose="02020603050405020304" pitchFamily="18" charset="0"/>
        </a:defRPr>
      </a:pPr>
      <a:endParaRPr lang="en-US"/>
    </a:p>
  </c:txPr>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0033974860172751E-2"/>
          <c:y val="2.1744238776435668E-2"/>
          <c:w val="0.90774378496835151"/>
          <c:h val="0.83482190707836912"/>
        </c:manualLayout>
      </c:layout>
      <c:barChart>
        <c:barDir val="col"/>
        <c:grouping val="clustered"/>
        <c:varyColors val="0"/>
        <c:ser>
          <c:idx val="1"/>
          <c:order val="0"/>
          <c:tx>
            <c:strRef>
              <c:f>'III.1 Хөдөлмөр'!$A$42</c:f>
              <c:strCache>
                <c:ptCount val="1"/>
                <c:pt idx="0">
                  <c:v>Ажилгүйдлийн тэтгэмж авсан хүний тоо, мянган хүн</c:v>
                </c:pt>
              </c:strCache>
            </c:strRef>
          </c:tx>
          <c:spPr>
            <a:solidFill>
              <a:srgbClr val="B99E66"/>
            </a:solidFill>
            <a:ln w="12700">
              <a:noFill/>
            </a:ln>
            <a:effectLst/>
          </c:spPr>
          <c:invertIfNegative val="0"/>
          <c:cat>
            <c:multiLvlStrRef>
              <c:f>'III.1 Хөдөлмөр'!$B$40:$AW$41</c:f>
              <c:multiLvlStrCache>
                <c:ptCount val="48"/>
                <c:lvl>
                  <c:pt idx="0">
                    <c:v>1</c:v>
                  </c:pt>
                  <c:pt idx="1">
                    <c:v>2</c:v>
                  </c:pt>
                  <c:pt idx="2">
                    <c:v>3</c:v>
                  </c:pt>
                  <c:pt idx="3">
                    <c:v>4</c:v>
                  </c:pt>
                  <c:pt idx="4">
                    <c:v>5</c:v>
                  </c:pt>
                  <c:pt idx="5">
                    <c:v>6</c:v>
                  </c:pt>
                  <c:pt idx="6">
                    <c:v>7</c:v>
                  </c:pt>
                  <c:pt idx="7">
                    <c:v>8</c:v>
                  </c:pt>
                  <c:pt idx="8">
                    <c:v>9</c:v>
                  </c:pt>
                  <c:pt idx="9">
                    <c:v>10</c:v>
                  </c:pt>
                  <c:pt idx="10">
                    <c:v>11</c:v>
                  </c:pt>
                  <c:pt idx="11">
                    <c:v>12</c:v>
                  </c:pt>
                  <c:pt idx="12">
                    <c:v>1</c:v>
                  </c:pt>
                  <c:pt idx="13">
                    <c:v>2</c:v>
                  </c:pt>
                  <c:pt idx="14">
                    <c:v>3</c:v>
                  </c:pt>
                  <c:pt idx="15">
                    <c:v>4</c:v>
                  </c:pt>
                  <c:pt idx="16">
                    <c:v>5</c:v>
                  </c:pt>
                  <c:pt idx="17">
                    <c:v>6</c:v>
                  </c:pt>
                  <c:pt idx="18">
                    <c:v>7</c:v>
                  </c:pt>
                  <c:pt idx="19">
                    <c:v>8</c:v>
                  </c:pt>
                  <c:pt idx="20">
                    <c:v>9</c:v>
                  </c:pt>
                  <c:pt idx="21">
                    <c:v>10</c:v>
                  </c:pt>
                  <c:pt idx="22">
                    <c:v>11</c:v>
                  </c:pt>
                  <c:pt idx="23">
                    <c:v>12</c:v>
                  </c:pt>
                  <c:pt idx="24">
                    <c:v>1</c:v>
                  </c:pt>
                  <c:pt idx="25">
                    <c:v>2</c:v>
                  </c:pt>
                  <c:pt idx="26">
                    <c:v>3</c:v>
                  </c:pt>
                  <c:pt idx="27">
                    <c:v>4</c:v>
                  </c:pt>
                  <c:pt idx="28">
                    <c:v>5</c:v>
                  </c:pt>
                  <c:pt idx="29">
                    <c:v>6</c:v>
                  </c:pt>
                  <c:pt idx="30">
                    <c:v>7</c:v>
                  </c:pt>
                  <c:pt idx="31">
                    <c:v>8</c:v>
                  </c:pt>
                  <c:pt idx="32">
                    <c:v>9</c:v>
                  </c:pt>
                  <c:pt idx="33">
                    <c:v>10</c:v>
                  </c:pt>
                  <c:pt idx="34">
                    <c:v>11</c:v>
                  </c:pt>
                  <c:pt idx="35">
                    <c:v>12</c:v>
                  </c:pt>
                  <c:pt idx="36">
                    <c:v>1</c:v>
                  </c:pt>
                  <c:pt idx="37">
                    <c:v>2</c:v>
                  </c:pt>
                  <c:pt idx="38">
                    <c:v>3</c:v>
                  </c:pt>
                  <c:pt idx="39">
                    <c:v>4</c:v>
                  </c:pt>
                  <c:pt idx="40">
                    <c:v>5</c:v>
                  </c:pt>
                  <c:pt idx="41">
                    <c:v>6</c:v>
                  </c:pt>
                  <c:pt idx="42">
                    <c:v>7</c:v>
                  </c:pt>
                  <c:pt idx="43">
                    <c:v>8</c:v>
                  </c:pt>
                  <c:pt idx="44">
                    <c:v>9</c:v>
                  </c:pt>
                  <c:pt idx="45">
                    <c:v>10</c:v>
                  </c:pt>
                  <c:pt idx="46">
                    <c:v>11</c:v>
                  </c:pt>
                  <c:pt idx="47">
                    <c:v>12</c:v>
                  </c:pt>
                </c:lvl>
                <c:lvl>
                  <c:pt idx="0">
                    <c:v>2017</c:v>
                  </c:pt>
                  <c:pt idx="12">
                    <c:v>2018</c:v>
                  </c:pt>
                  <c:pt idx="24">
                    <c:v>2019</c:v>
                  </c:pt>
                  <c:pt idx="36">
                    <c:v>2020</c:v>
                  </c:pt>
                </c:lvl>
              </c:multiLvlStrCache>
            </c:multiLvlStrRef>
          </c:cat>
          <c:val>
            <c:numRef>
              <c:f>'III.1 Хөдөлмөр'!$B$42:$AW$42</c:f>
              <c:numCache>
                <c:formatCode>0.0</c:formatCode>
                <c:ptCount val="48"/>
                <c:pt idx="0">
                  <c:v>2.4009999999999998</c:v>
                </c:pt>
                <c:pt idx="1">
                  <c:v>2.2389999999999999</c:v>
                </c:pt>
                <c:pt idx="2">
                  <c:v>1.7060000000000004</c:v>
                </c:pt>
                <c:pt idx="3">
                  <c:v>1.5979999999999999</c:v>
                </c:pt>
                <c:pt idx="4">
                  <c:v>1.8090000000000002</c:v>
                </c:pt>
                <c:pt idx="5">
                  <c:v>1.6549999999999994</c:v>
                </c:pt>
                <c:pt idx="6">
                  <c:v>1.0920000000000005</c:v>
                </c:pt>
                <c:pt idx="7">
                  <c:v>1.6929999999999996</c:v>
                </c:pt>
                <c:pt idx="8">
                  <c:v>1.974000000000002</c:v>
                </c:pt>
                <c:pt idx="9">
                  <c:v>1.7769999999999975</c:v>
                </c:pt>
                <c:pt idx="10">
                  <c:v>1.8780000000000001</c:v>
                </c:pt>
                <c:pt idx="11">
                  <c:v>1.3090000000000011</c:v>
                </c:pt>
                <c:pt idx="12">
                  <c:v>1.782</c:v>
                </c:pt>
                <c:pt idx="13">
                  <c:v>1.3220000000000001</c:v>
                </c:pt>
                <c:pt idx="14">
                  <c:v>1.7569999999999997</c:v>
                </c:pt>
                <c:pt idx="15">
                  <c:v>1.5250000000000004</c:v>
                </c:pt>
                <c:pt idx="16">
                  <c:v>1.7549999999999999</c:v>
                </c:pt>
                <c:pt idx="17">
                  <c:v>1.7219999999999995</c:v>
                </c:pt>
                <c:pt idx="18">
                  <c:v>1.6290000000000013</c:v>
                </c:pt>
                <c:pt idx="19">
                  <c:v>2.0869999999999997</c:v>
                </c:pt>
                <c:pt idx="20">
                  <c:v>2.6720000000000006</c:v>
                </c:pt>
                <c:pt idx="21">
                  <c:v>2.2439999999999998</c:v>
                </c:pt>
                <c:pt idx="22">
                  <c:v>1.8939999999999984</c:v>
                </c:pt>
                <c:pt idx="23">
                  <c:v>1.5459999999999994</c:v>
                </c:pt>
                <c:pt idx="24">
                  <c:v>1.369</c:v>
                </c:pt>
                <c:pt idx="25">
                  <c:v>2.016</c:v>
                </c:pt>
                <c:pt idx="26">
                  <c:v>1.6580000000000004</c:v>
                </c:pt>
                <c:pt idx="27">
                  <c:v>1.9279999999999999</c:v>
                </c:pt>
                <c:pt idx="28">
                  <c:v>1.9149999999999991</c:v>
                </c:pt>
                <c:pt idx="29">
                  <c:v>1.8420000000000005</c:v>
                </c:pt>
                <c:pt idx="30">
                  <c:v>1.9260000000000002</c:v>
                </c:pt>
                <c:pt idx="31">
                  <c:v>1.7469999999999999</c:v>
                </c:pt>
                <c:pt idx="32">
                  <c:v>2.472999999999999</c:v>
                </c:pt>
                <c:pt idx="33">
                  <c:v>2.3560000000000016</c:v>
                </c:pt>
                <c:pt idx="34">
                  <c:v>1.875</c:v>
                </c:pt>
                <c:pt idx="35">
                  <c:v>1.9280000000000008</c:v>
                </c:pt>
                <c:pt idx="36">
                  <c:v>2.0760000000000001</c:v>
                </c:pt>
                <c:pt idx="37">
                  <c:v>1.5859999999999999</c:v>
                </c:pt>
                <c:pt idx="38">
                  <c:v>1.6059999999999999</c:v>
                </c:pt>
                <c:pt idx="39">
                  <c:v>2.2300000000000004</c:v>
                </c:pt>
                <c:pt idx="40">
                  <c:v>1.8779999999999992</c:v>
                </c:pt>
                <c:pt idx="41">
                  <c:v>1.2460000000000004</c:v>
                </c:pt>
                <c:pt idx="42">
                  <c:v>1.4530000000000001</c:v>
                </c:pt>
                <c:pt idx="43">
                  <c:v>1.66</c:v>
                </c:pt>
                <c:pt idx="44">
                  <c:v>2.0529999999999999</c:v>
                </c:pt>
                <c:pt idx="45">
                  <c:v>2.0630000000000002</c:v>
                </c:pt>
                <c:pt idx="46">
                  <c:v>1.5630000000000024</c:v>
                </c:pt>
                <c:pt idx="47">
                  <c:v>1.9599999999999973</c:v>
                </c:pt>
              </c:numCache>
            </c:numRef>
          </c:val>
          <c:extLst>
            <c:ext xmlns:c16="http://schemas.microsoft.com/office/drawing/2014/chart" uri="{C3380CC4-5D6E-409C-BE32-E72D297353CC}">
              <c16:uniqueId val="{00000000-DE77-4F5A-89B7-650832051E95}"/>
            </c:ext>
          </c:extLst>
        </c:ser>
        <c:dLbls>
          <c:showLegendKey val="0"/>
          <c:showVal val="0"/>
          <c:showCatName val="0"/>
          <c:showSerName val="0"/>
          <c:showPercent val="0"/>
          <c:showBubbleSize val="0"/>
        </c:dLbls>
        <c:gapWidth val="30"/>
        <c:axId val="958201632"/>
        <c:axId val="958203808"/>
      </c:barChart>
      <c:lineChart>
        <c:grouping val="standard"/>
        <c:varyColors val="0"/>
        <c:ser>
          <c:idx val="2"/>
          <c:order val="1"/>
          <c:tx>
            <c:strRef>
              <c:f>'III.1 Хөдөлмөр'!$A$43</c:f>
              <c:strCache>
                <c:ptCount val="1"/>
                <c:pt idx="0">
                  <c:v>Ажилгүйдлийн тэтгэмж авсан хэмжээ, тэрбум төгрөг</c:v>
                </c:pt>
              </c:strCache>
            </c:strRef>
          </c:tx>
          <c:spPr>
            <a:ln w="28575" cap="rnd">
              <a:solidFill>
                <a:srgbClr val="286A6C"/>
              </a:solidFill>
              <a:round/>
            </a:ln>
            <a:effectLst/>
          </c:spPr>
          <c:marker>
            <c:symbol val="none"/>
          </c:marker>
          <c:cat>
            <c:multiLvlStrRef>
              <c:f>'III.1 Хөдөлмөр'!$B$40:$AW$41</c:f>
              <c:multiLvlStrCache>
                <c:ptCount val="48"/>
                <c:lvl>
                  <c:pt idx="0">
                    <c:v>1</c:v>
                  </c:pt>
                  <c:pt idx="1">
                    <c:v>2</c:v>
                  </c:pt>
                  <c:pt idx="2">
                    <c:v>3</c:v>
                  </c:pt>
                  <c:pt idx="3">
                    <c:v>4</c:v>
                  </c:pt>
                  <c:pt idx="4">
                    <c:v>5</c:v>
                  </c:pt>
                  <c:pt idx="5">
                    <c:v>6</c:v>
                  </c:pt>
                  <c:pt idx="6">
                    <c:v>7</c:v>
                  </c:pt>
                  <c:pt idx="7">
                    <c:v>8</c:v>
                  </c:pt>
                  <c:pt idx="8">
                    <c:v>9</c:v>
                  </c:pt>
                  <c:pt idx="9">
                    <c:v>10</c:v>
                  </c:pt>
                  <c:pt idx="10">
                    <c:v>11</c:v>
                  </c:pt>
                  <c:pt idx="11">
                    <c:v>12</c:v>
                  </c:pt>
                  <c:pt idx="12">
                    <c:v>1</c:v>
                  </c:pt>
                  <c:pt idx="13">
                    <c:v>2</c:v>
                  </c:pt>
                  <c:pt idx="14">
                    <c:v>3</c:v>
                  </c:pt>
                  <c:pt idx="15">
                    <c:v>4</c:v>
                  </c:pt>
                  <c:pt idx="16">
                    <c:v>5</c:v>
                  </c:pt>
                  <c:pt idx="17">
                    <c:v>6</c:v>
                  </c:pt>
                  <c:pt idx="18">
                    <c:v>7</c:v>
                  </c:pt>
                  <c:pt idx="19">
                    <c:v>8</c:v>
                  </c:pt>
                  <c:pt idx="20">
                    <c:v>9</c:v>
                  </c:pt>
                  <c:pt idx="21">
                    <c:v>10</c:v>
                  </c:pt>
                  <c:pt idx="22">
                    <c:v>11</c:v>
                  </c:pt>
                  <c:pt idx="23">
                    <c:v>12</c:v>
                  </c:pt>
                  <c:pt idx="24">
                    <c:v>1</c:v>
                  </c:pt>
                  <c:pt idx="25">
                    <c:v>2</c:v>
                  </c:pt>
                  <c:pt idx="26">
                    <c:v>3</c:v>
                  </c:pt>
                  <c:pt idx="27">
                    <c:v>4</c:v>
                  </c:pt>
                  <c:pt idx="28">
                    <c:v>5</c:v>
                  </c:pt>
                  <c:pt idx="29">
                    <c:v>6</c:v>
                  </c:pt>
                  <c:pt idx="30">
                    <c:v>7</c:v>
                  </c:pt>
                  <c:pt idx="31">
                    <c:v>8</c:v>
                  </c:pt>
                  <c:pt idx="32">
                    <c:v>9</c:v>
                  </c:pt>
                  <c:pt idx="33">
                    <c:v>10</c:v>
                  </c:pt>
                  <c:pt idx="34">
                    <c:v>11</c:v>
                  </c:pt>
                  <c:pt idx="35">
                    <c:v>12</c:v>
                  </c:pt>
                  <c:pt idx="36">
                    <c:v>1</c:v>
                  </c:pt>
                  <c:pt idx="37">
                    <c:v>2</c:v>
                  </c:pt>
                  <c:pt idx="38">
                    <c:v>3</c:v>
                  </c:pt>
                  <c:pt idx="39">
                    <c:v>4</c:v>
                  </c:pt>
                  <c:pt idx="40">
                    <c:v>5</c:v>
                  </c:pt>
                  <c:pt idx="41">
                    <c:v>6</c:v>
                  </c:pt>
                  <c:pt idx="42">
                    <c:v>7</c:v>
                  </c:pt>
                  <c:pt idx="43">
                    <c:v>8</c:v>
                  </c:pt>
                  <c:pt idx="44">
                    <c:v>9</c:v>
                  </c:pt>
                  <c:pt idx="45">
                    <c:v>10</c:v>
                  </c:pt>
                  <c:pt idx="46">
                    <c:v>11</c:v>
                  </c:pt>
                  <c:pt idx="47">
                    <c:v>12</c:v>
                  </c:pt>
                </c:lvl>
                <c:lvl>
                  <c:pt idx="0">
                    <c:v>2017</c:v>
                  </c:pt>
                  <c:pt idx="12">
                    <c:v>2018</c:v>
                  </c:pt>
                  <c:pt idx="24">
                    <c:v>2019</c:v>
                  </c:pt>
                  <c:pt idx="36">
                    <c:v>2020</c:v>
                  </c:pt>
                </c:lvl>
              </c:multiLvlStrCache>
            </c:multiLvlStrRef>
          </c:cat>
          <c:val>
            <c:numRef>
              <c:f>'III.1 Хөдөлмөр'!$B$43:$AW$43</c:f>
              <c:numCache>
                <c:formatCode>0.0</c:formatCode>
                <c:ptCount val="48"/>
                <c:pt idx="0">
                  <c:v>3.3366219999999998</c:v>
                </c:pt>
                <c:pt idx="1">
                  <c:v>3.5017625999999997</c:v>
                </c:pt>
                <c:pt idx="2">
                  <c:v>3.148123</c:v>
                </c:pt>
                <c:pt idx="3">
                  <c:v>2.9745509999999999</c:v>
                </c:pt>
                <c:pt idx="4">
                  <c:v>2.9931692000000005</c:v>
                </c:pt>
                <c:pt idx="5">
                  <c:v>2.8227965999999984</c:v>
                </c:pt>
                <c:pt idx="6">
                  <c:v>2.121950800000004</c:v>
                </c:pt>
                <c:pt idx="7">
                  <c:v>2.6803316999999964</c:v>
                </c:pt>
                <c:pt idx="8">
                  <c:v>2.7506443000000012</c:v>
                </c:pt>
                <c:pt idx="9">
                  <c:v>2.6443785999999996</c:v>
                </c:pt>
                <c:pt idx="10">
                  <c:v>3.0272621000000015</c:v>
                </c:pt>
                <c:pt idx="11">
                  <c:v>2.6912143999999927</c:v>
                </c:pt>
                <c:pt idx="12">
                  <c:v>2.5583594999999999</c:v>
                </c:pt>
                <c:pt idx="13">
                  <c:v>2.4051419000000003</c:v>
                </c:pt>
                <c:pt idx="14">
                  <c:v>2.4928330000000001</c:v>
                </c:pt>
                <c:pt idx="15">
                  <c:v>2.5670501000000003</c:v>
                </c:pt>
                <c:pt idx="16">
                  <c:v>2.8636800999999998</c:v>
                </c:pt>
                <c:pt idx="17">
                  <c:v>2.6718640999999987</c:v>
                </c:pt>
                <c:pt idx="18">
                  <c:v>2.5243032999999997</c:v>
                </c:pt>
                <c:pt idx="19">
                  <c:v>2.8924093999999982</c:v>
                </c:pt>
                <c:pt idx="20">
                  <c:v>2.8553674000000022</c:v>
                </c:pt>
                <c:pt idx="21">
                  <c:v>3.2713868000000019</c:v>
                </c:pt>
                <c:pt idx="22">
                  <c:v>3.8488327000000027</c:v>
                </c:pt>
                <c:pt idx="23">
                  <c:v>3.4131100999999973</c:v>
                </c:pt>
                <c:pt idx="24">
                  <c:v>3.4272642000000002</c:v>
                </c:pt>
                <c:pt idx="25">
                  <c:v>2.7158867</c:v>
                </c:pt>
                <c:pt idx="26">
                  <c:v>2.8790692</c:v>
                </c:pt>
                <c:pt idx="27">
                  <c:v>3.2362242000000006</c:v>
                </c:pt>
                <c:pt idx="28">
                  <c:v>3.9241211999999983</c:v>
                </c:pt>
                <c:pt idx="29">
                  <c:v>3.3577353999999993</c:v>
                </c:pt>
                <c:pt idx="30">
                  <c:v>3.2763457000000002</c:v>
                </c:pt>
                <c:pt idx="31">
                  <c:v>3.2042773000000011</c:v>
                </c:pt>
                <c:pt idx="32">
                  <c:v>4.7218608000000017</c:v>
                </c:pt>
                <c:pt idx="33">
                  <c:v>3.8272413999999984</c:v>
                </c:pt>
                <c:pt idx="34">
                  <c:v>4.6756506999999914</c:v>
                </c:pt>
                <c:pt idx="35">
                  <c:v>4.3040809000000095</c:v>
                </c:pt>
                <c:pt idx="36">
                  <c:v>4.9489538</c:v>
                </c:pt>
                <c:pt idx="37">
                  <c:v>3.8015255000000003</c:v>
                </c:pt>
                <c:pt idx="38">
                  <c:v>4.1465147000000009</c:v>
                </c:pt>
                <c:pt idx="39">
                  <c:v>4.1433041999999976</c:v>
                </c:pt>
                <c:pt idx="40">
                  <c:v>4.5889594999999979</c:v>
                </c:pt>
                <c:pt idx="41">
                  <c:v>4.4259184900000044</c:v>
                </c:pt>
                <c:pt idx="42">
                  <c:v>4.0600861000000004</c:v>
                </c:pt>
                <c:pt idx="43">
                  <c:v>3.6598110000000004</c:v>
                </c:pt>
                <c:pt idx="44">
                  <c:v>3.8817710000000001</c:v>
                </c:pt>
                <c:pt idx="45">
                  <c:v>3.8575870000000001</c:v>
                </c:pt>
                <c:pt idx="46">
                  <c:v>3.9883935800000003</c:v>
                </c:pt>
                <c:pt idx="47">
                  <c:v>4.7252985199999955</c:v>
                </c:pt>
              </c:numCache>
            </c:numRef>
          </c:val>
          <c:smooth val="0"/>
          <c:extLst>
            <c:ext xmlns:c16="http://schemas.microsoft.com/office/drawing/2014/chart" uri="{C3380CC4-5D6E-409C-BE32-E72D297353CC}">
              <c16:uniqueId val="{00000001-DE77-4F5A-89B7-650832051E95}"/>
            </c:ext>
          </c:extLst>
        </c:ser>
        <c:dLbls>
          <c:showLegendKey val="0"/>
          <c:showVal val="0"/>
          <c:showCatName val="0"/>
          <c:showSerName val="0"/>
          <c:showPercent val="0"/>
          <c:showBubbleSize val="0"/>
        </c:dLbls>
        <c:marker val="1"/>
        <c:smooth val="0"/>
        <c:axId val="958201632"/>
        <c:axId val="958203808"/>
      </c:lineChart>
      <c:catAx>
        <c:axId val="958201632"/>
        <c:scaling>
          <c:orientation val="minMax"/>
        </c:scaling>
        <c:delete val="0"/>
        <c:axPos val="b"/>
        <c:numFmt formatCode="General" sourceLinked="1"/>
        <c:majorTickMark val="none"/>
        <c:minorTickMark val="none"/>
        <c:tickLblPos val="nextTo"/>
        <c:spPr>
          <a:noFill/>
          <a:ln w="9525" cap="flat" cmpd="sng" algn="ctr">
            <a:solidFill>
              <a:schemeClr val="bg1">
                <a:lumMod val="75000"/>
              </a:schemeClr>
            </a:solidFill>
            <a:round/>
          </a:ln>
          <a:effectLst/>
        </c:spPr>
        <c:txPr>
          <a:bodyPr rot="-60000000" spcFirstLastPara="1" vertOverflow="ellipsis" vert="horz" wrap="square" anchor="ctr" anchorCtr="1"/>
          <a:lstStyle/>
          <a:p>
            <a:pPr>
              <a:defRPr sz="1200" b="1"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958203808"/>
        <c:crosses val="autoZero"/>
        <c:auto val="1"/>
        <c:lblAlgn val="ctr"/>
        <c:lblOffset val="100"/>
        <c:noMultiLvlLbl val="0"/>
      </c:catAx>
      <c:valAx>
        <c:axId val="958203808"/>
        <c:scaling>
          <c:orientation val="minMax"/>
        </c:scaling>
        <c:delete val="0"/>
        <c:axPos val="l"/>
        <c:numFmt formatCode="#,##0.0" sourceLinked="0"/>
        <c:majorTickMark val="in"/>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958201632"/>
        <c:crosses val="autoZero"/>
        <c:crossBetween val="between"/>
      </c:valAx>
      <c:spPr>
        <a:noFill/>
        <a:ln>
          <a:solidFill>
            <a:schemeClr val="tx1"/>
          </a:solidFill>
        </a:ln>
        <a:effectLst/>
      </c:spPr>
    </c:plotArea>
    <c:legend>
      <c:legendPos val="b"/>
      <c:layout>
        <c:manualLayout>
          <c:xMode val="edge"/>
          <c:yMode val="edge"/>
          <c:x val="5.5118749360875345E-2"/>
          <c:y val="2.7040132745186955E-2"/>
          <c:w val="0.79961111111111116"/>
          <c:h val="0.14585583542894834"/>
        </c:manualLayout>
      </c:layout>
      <c:overlay val="0"/>
      <c:spPr>
        <a:noFill/>
        <a:ln>
          <a:noFill/>
        </a:ln>
        <a:effectLst/>
      </c:spPr>
      <c:txPr>
        <a:bodyPr rot="0" spcFirstLastPara="1" vertOverflow="ellipsis" vert="horz" wrap="square" anchor="ctr" anchorCtr="1"/>
        <a:lstStyle/>
        <a:p>
          <a:pPr>
            <a:defRPr sz="1200" b="1"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200" b="1">
          <a:solidFill>
            <a:sysClr val="windowText" lastClr="000000"/>
          </a:solidFill>
          <a:latin typeface="Times New Roman" panose="02020603050405020304" pitchFamily="18" charset="0"/>
          <a:cs typeface="Times New Roman" panose="02020603050405020304" pitchFamily="18" charset="0"/>
        </a:defRPr>
      </a:pPr>
      <a:endParaRPr lang="en-US"/>
    </a:p>
  </c:txPr>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125177039816411E-2"/>
          <c:y val="2.0259266372191279E-2"/>
          <c:w val="0.84324984068349484"/>
          <c:h val="0.87416898032254642"/>
        </c:manualLayout>
      </c:layout>
      <c:barChart>
        <c:barDir val="col"/>
        <c:grouping val="stacked"/>
        <c:varyColors val="0"/>
        <c:ser>
          <c:idx val="2"/>
          <c:order val="1"/>
          <c:tx>
            <c:strRef>
              <c:f>'III.1 Хөдөлмөр'!$BE$2</c:f>
              <c:strCache>
                <c:ptCount val="1"/>
                <c:pt idx="0">
                  <c:v>Ажил идэвхтэй хайгаагүй тул хасагдсан (-)</c:v>
                </c:pt>
              </c:strCache>
            </c:strRef>
          </c:tx>
          <c:spPr>
            <a:solidFill>
              <a:srgbClr val="A9C3C4"/>
            </a:solidFill>
            <a:ln w="25400">
              <a:noFill/>
            </a:ln>
            <a:effectLst/>
          </c:spPr>
          <c:invertIfNegative val="0"/>
          <c:cat>
            <c:multiLvlStrRef>
              <c:extLst>
                <c:ext xmlns:c15="http://schemas.microsoft.com/office/drawing/2012/chart" uri="{02D57815-91ED-43cb-92C2-25804820EDAC}">
                  <c15:fullRef>
                    <c15:sqref>'III.1 Хөдөлмөр'!$BB$22:$BC$81</c15:sqref>
                  </c15:fullRef>
                </c:ext>
              </c:extLst>
              <c:f>'III.1 Хөдөлмөр'!$BB$34:$BC$81</c:f>
              <c:multiLvlStrCache>
                <c:ptCount val="46"/>
                <c:lvl>
                  <c:pt idx="0">
                    <c:v>I</c:v>
                  </c:pt>
                  <c:pt idx="3">
                    <c:v>II</c:v>
                  </c:pt>
                  <c:pt idx="6">
                    <c:v>III</c:v>
                  </c:pt>
                  <c:pt idx="9">
                    <c:v>IV</c:v>
                  </c:pt>
                  <c:pt idx="12">
                    <c:v>I</c:v>
                  </c:pt>
                  <c:pt idx="15">
                    <c:v>II</c:v>
                  </c:pt>
                  <c:pt idx="18">
                    <c:v>III</c:v>
                  </c:pt>
                  <c:pt idx="21">
                    <c:v>IV</c:v>
                  </c:pt>
                  <c:pt idx="24">
                    <c:v>I</c:v>
                  </c:pt>
                  <c:pt idx="27">
                    <c:v>II</c:v>
                  </c:pt>
                  <c:pt idx="30">
                    <c:v>III</c:v>
                  </c:pt>
                  <c:pt idx="33">
                    <c:v>IV</c:v>
                  </c:pt>
                  <c:pt idx="36">
                    <c:v>I</c:v>
                  </c:pt>
                  <c:pt idx="39">
                    <c:v>II</c:v>
                  </c:pt>
                  <c:pt idx="42">
                    <c:v>III</c:v>
                  </c:pt>
                  <c:pt idx="45">
                    <c:v>IV</c:v>
                  </c:pt>
                </c:lvl>
                <c:lvl>
                  <c:pt idx="0">
                    <c:v>2017</c:v>
                  </c:pt>
                  <c:pt idx="12">
                    <c:v>2018</c:v>
                  </c:pt>
                  <c:pt idx="24">
                    <c:v>2019</c:v>
                  </c:pt>
                  <c:pt idx="36">
                    <c:v>2020</c:v>
                  </c:pt>
                </c:lvl>
              </c:multiLvlStrCache>
            </c:multiLvlStrRef>
          </c:cat>
          <c:val>
            <c:numRef>
              <c:extLst>
                <c:ext xmlns:c15="http://schemas.microsoft.com/office/drawing/2012/chart" uri="{02D57815-91ED-43cb-92C2-25804820EDAC}">
                  <c15:fullRef>
                    <c15:sqref>'III.1 Хөдөлмөр'!$BE$22:$BE$81</c15:sqref>
                  </c15:fullRef>
                </c:ext>
              </c:extLst>
              <c:f>'III.1 Хөдөлмөр'!$BE$34:$BE$81</c:f>
              <c:numCache>
                <c:formatCode>0</c:formatCode>
                <c:ptCount val="48"/>
                <c:pt idx="0">
                  <c:v>98.25</c:v>
                </c:pt>
                <c:pt idx="1">
                  <c:v>-39.91666666666606</c:v>
                </c:pt>
                <c:pt idx="2">
                  <c:v>588.08333333333303</c:v>
                </c:pt>
                <c:pt idx="3">
                  <c:v>880.83333333333303</c:v>
                </c:pt>
                <c:pt idx="4">
                  <c:v>709.58333333333303</c:v>
                </c:pt>
                <c:pt idx="5">
                  <c:v>1472.833333333333</c:v>
                </c:pt>
                <c:pt idx="6">
                  <c:v>1271.916666666667</c:v>
                </c:pt>
                <c:pt idx="7">
                  <c:v>1316.5</c:v>
                </c:pt>
                <c:pt idx="8">
                  <c:v>1757.25</c:v>
                </c:pt>
                <c:pt idx="9">
                  <c:v>2425.166666666667</c:v>
                </c:pt>
                <c:pt idx="10">
                  <c:v>2274.0833333333339</c:v>
                </c:pt>
                <c:pt idx="11">
                  <c:v>1728.083333333333</c:v>
                </c:pt>
                <c:pt idx="12">
                  <c:v>1858.75</c:v>
                </c:pt>
                <c:pt idx="13">
                  <c:v>1832.833333333333</c:v>
                </c:pt>
                <c:pt idx="14">
                  <c:v>1129.583333333333</c:v>
                </c:pt>
                <c:pt idx="15">
                  <c:v>1040.166666666667</c:v>
                </c:pt>
                <c:pt idx="16">
                  <c:v>1425.75</c:v>
                </c:pt>
                <c:pt idx="17">
                  <c:v>903.75</c:v>
                </c:pt>
                <c:pt idx="18">
                  <c:v>1014.75</c:v>
                </c:pt>
                <c:pt idx="19">
                  <c:v>852.83333333333303</c:v>
                </c:pt>
                <c:pt idx="20">
                  <c:v>471</c:v>
                </c:pt>
                <c:pt idx="21">
                  <c:v>442.66666666666697</c:v>
                </c:pt>
                <c:pt idx="22">
                  <c:v>385.58333333333303</c:v>
                </c:pt>
                <c:pt idx="23">
                  <c:v>442.83333333333394</c:v>
                </c:pt>
                <c:pt idx="24">
                  <c:v>499.75</c:v>
                </c:pt>
                <c:pt idx="25">
                  <c:v>431.41666666666697</c:v>
                </c:pt>
                <c:pt idx="26">
                  <c:v>606.91666666666697</c:v>
                </c:pt>
                <c:pt idx="27">
                  <c:v>622.83333333333303</c:v>
                </c:pt>
                <c:pt idx="28">
                  <c:v>427</c:v>
                </c:pt>
                <c:pt idx="29">
                  <c:v>292.91666666666606</c:v>
                </c:pt>
                <c:pt idx="30">
                  <c:v>304.66666666666606</c:v>
                </c:pt>
                <c:pt idx="31">
                  <c:v>356.58333333333303</c:v>
                </c:pt>
                <c:pt idx="32">
                  <c:v>444.16666666666697</c:v>
                </c:pt>
                <c:pt idx="33">
                  <c:v>-12.75</c:v>
                </c:pt>
                <c:pt idx="34">
                  <c:v>170</c:v>
                </c:pt>
                <c:pt idx="35">
                  <c:v>361.83333333333303</c:v>
                </c:pt>
                <c:pt idx="36">
                  <c:v>248.33333333333303</c:v>
                </c:pt>
                <c:pt idx="37">
                  <c:v>328.58333333333303</c:v>
                </c:pt>
                <c:pt idx="38">
                  <c:v>558.83333333333303</c:v>
                </c:pt>
                <c:pt idx="39">
                  <c:v>416.25</c:v>
                </c:pt>
                <c:pt idx="40">
                  <c:v>215.91666666666697</c:v>
                </c:pt>
                <c:pt idx="41">
                  <c:v>566.75</c:v>
                </c:pt>
                <c:pt idx="42">
                  <c:v>518.41666666666697</c:v>
                </c:pt>
                <c:pt idx="43" formatCode="General">
                  <c:v>619.58333333333394</c:v>
                </c:pt>
                <c:pt idx="44" formatCode="General">
                  <c:v>775.41666666666606</c:v>
                </c:pt>
                <c:pt idx="45" formatCode="General">
                  <c:v>987.25</c:v>
                </c:pt>
                <c:pt idx="46" formatCode="General">
                  <c:v>967.58333333333394</c:v>
                </c:pt>
                <c:pt idx="47" formatCode="General">
                  <c:v>1046.083333333333</c:v>
                </c:pt>
              </c:numCache>
            </c:numRef>
          </c:val>
          <c:extLst>
            <c:ext xmlns:c16="http://schemas.microsoft.com/office/drawing/2014/chart" uri="{C3380CC4-5D6E-409C-BE32-E72D297353CC}">
              <c16:uniqueId val="{00000000-0E1B-464A-BD2C-68AB033D1C6D}"/>
            </c:ext>
          </c:extLst>
        </c:ser>
        <c:ser>
          <c:idx val="3"/>
          <c:order val="2"/>
          <c:tx>
            <c:strRef>
              <c:f>'III.1 Хөдөлмөр'!$BF$2</c:f>
              <c:strCache>
                <c:ptCount val="1"/>
                <c:pt idx="0">
                  <c:v>Ажилд орсон тул хасагдсан (-)</c:v>
                </c:pt>
              </c:strCache>
            </c:strRef>
          </c:tx>
          <c:spPr>
            <a:solidFill>
              <a:srgbClr val="286A6C"/>
            </a:solidFill>
            <a:ln w="22225">
              <a:noFill/>
            </a:ln>
            <a:effectLst/>
          </c:spPr>
          <c:invertIfNegative val="0"/>
          <c:cat>
            <c:multiLvlStrRef>
              <c:extLst>
                <c:ext xmlns:c15="http://schemas.microsoft.com/office/drawing/2012/chart" uri="{02D57815-91ED-43cb-92C2-25804820EDAC}">
                  <c15:fullRef>
                    <c15:sqref>'III.1 Хөдөлмөр'!$BB$22:$BC$81</c15:sqref>
                  </c15:fullRef>
                </c:ext>
              </c:extLst>
              <c:f>'III.1 Хөдөлмөр'!$BB$34:$BC$81</c:f>
              <c:multiLvlStrCache>
                <c:ptCount val="46"/>
                <c:lvl>
                  <c:pt idx="0">
                    <c:v>I</c:v>
                  </c:pt>
                  <c:pt idx="3">
                    <c:v>II</c:v>
                  </c:pt>
                  <c:pt idx="6">
                    <c:v>III</c:v>
                  </c:pt>
                  <c:pt idx="9">
                    <c:v>IV</c:v>
                  </c:pt>
                  <c:pt idx="12">
                    <c:v>I</c:v>
                  </c:pt>
                  <c:pt idx="15">
                    <c:v>II</c:v>
                  </c:pt>
                  <c:pt idx="18">
                    <c:v>III</c:v>
                  </c:pt>
                  <c:pt idx="21">
                    <c:v>IV</c:v>
                  </c:pt>
                  <c:pt idx="24">
                    <c:v>I</c:v>
                  </c:pt>
                  <c:pt idx="27">
                    <c:v>II</c:v>
                  </c:pt>
                  <c:pt idx="30">
                    <c:v>III</c:v>
                  </c:pt>
                  <c:pt idx="33">
                    <c:v>IV</c:v>
                  </c:pt>
                  <c:pt idx="36">
                    <c:v>I</c:v>
                  </c:pt>
                  <c:pt idx="39">
                    <c:v>II</c:v>
                  </c:pt>
                  <c:pt idx="42">
                    <c:v>III</c:v>
                  </c:pt>
                  <c:pt idx="45">
                    <c:v>IV</c:v>
                  </c:pt>
                </c:lvl>
                <c:lvl>
                  <c:pt idx="0">
                    <c:v>2017</c:v>
                  </c:pt>
                  <c:pt idx="12">
                    <c:v>2018</c:v>
                  </c:pt>
                  <c:pt idx="24">
                    <c:v>2019</c:v>
                  </c:pt>
                  <c:pt idx="36">
                    <c:v>2020</c:v>
                  </c:pt>
                </c:lvl>
              </c:multiLvlStrCache>
            </c:multiLvlStrRef>
          </c:cat>
          <c:val>
            <c:numRef>
              <c:extLst>
                <c:ext xmlns:c15="http://schemas.microsoft.com/office/drawing/2012/chart" uri="{02D57815-91ED-43cb-92C2-25804820EDAC}">
                  <c15:fullRef>
                    <c15:sqref>'III.1 Хөдөлмөр'!$BF$22:$BF$81</c15:sqref>
                  </c15:fullRef>
                </c:ext>
              </c:extLst>
              <c:f>'III.1 Хөдөлмөр'!$BF$34:$BF$81</c:f>
              <c:numCache>
                <c:formatCode>0</c:formatCode>
                <c:ptCount val="48"/>
                <c:pt idx="0">
                  <c:v>609.66666666666674</c:v>
                </c:pt>
                <c:pt idx="1">
                  <c:v>716.33333333333326</c:v>
                </c:pt>
                <c:pt idx="2">
                  <c:v>810.91666666666652</c:v>
                </c:pt>
                <c:pt idx="3">
                  <c:v>920.75000000000023</c:v>
                </c:pt>
                <c:pt idx="4">
                  <c:v>1072.6666666666665</c:v>
                </c:pt>
                <c:pt idx="5">
                  <c:v>1214.8333333333335</c:v>
                </c:pt>
                <c:pt idx="6">
                  <c:v>1089.3333333333333</c:v>
                </c:pt>
                <c:pt idx="7">
                  <c:v>932.49999999999977</c:v>
                </c:pt>
                <c:pt idx="8">
                  <c:v>621.25000000000023</c:v>
                </c:pt>
                <c:pt idx="9">
                  <c:v>194.25</c:v>
                </c:pt>
                <c:pt idx="10">
                  <c:v>-268.25000000000023</c:v>
                </c:pt>
                <c:pt idx="11">
                  <c:v>-627.49999999999977</c:v>
                </c:pt>
                <c:pt idx="12">
                  <c:v>-686.41666666666674</c:v>
                </c:pt>
                <c:pt idx="13">
                  <c:v>-733.00000000000023</c:v>
                </c:pt>
                <c:pt idx="14">
                  <c:v>-796.58333333333348</c:v>
                </c:pt>
                <c:pt idx="15">
                  <c:v>-913.16666666666674</c:v>
                </c:pt>
                <c:pt idx="16">
                  <c:v>-1035.0833333333335</c:v>
                </c:pt>
                <c:pt idx="17">
                  <c:v>-1248.75</c:v>
                </c:pt>
                <c:pt idx="18">
                  <c:v>-1250.6666666666667</c:v>
                </c:pt>
                <c:pt idx="19">
                  <c:v>-1189.7499999999998</c:v>
                </c:pt>
                <c:pt idx="20">
                  <c:v>-1006.5833333333333</c:v>
                </c:pt>
                <c:pt idx="21">
                  <c:v>-787.83333333333326</c:v>
                </c:pt>
                <c:pt idx="22">
                  <c:v>-49.666666666666515</c:v>
                </c:pt>
                <c:pt idx="23">
                  <c:v>244.41666666666652</c:v>
                </c:pt>
                <c:pt idx="24">
                  <c:v>299.08333333333348</c:v>
                </c:pt>
                <c:pt idx="25">
                  <c:v>274.16666666666697</c:v>
                </c:pt>
                <c:pt idx="26">
                  <c:v>301.66666666666697</c:v>
                </c:pt>
                <c:pt idx="27">
                  <c:v>382.66666666666652</c:v>
                </c:pt>
                <c:pt idx="28">
                  <c:v>395.91666666666697</c:v>
                </c:pt>
                <c:pt idx="29">
                  <c:v>371.91666666666652</c:v>
                </c:pt>
                <c:pt idx="30">
                  <c:v>443.66666666666652</c:v>
                </c:pt>
                <c:pt idx="31">
                  <c:v>400.33333333333303</c:v>
                </c:pt>
                <c:pt idx="32">
                  <c:v>348.08333333333303</c:v>
                </c:pt>
                <c:pt idx="33">
                  <c:v>443.16666666666652</c:v>
                </c:pt>
                <c:pt idx="34">
                  <c:v>-38.166666666666515</c:v>
                </c:pt>
                <c:pt idx="35">
                  <c:v>-130.25</c:v>
                </c:pt>
                <c:pt idx="36">
                  <c:v>-152.83333333333348</c:v>
                </c:pt>
                <c:pt idx="37">
                  <c:v>-135.5</c:v>
                </c:pt>
                <c:pt idx="38">
                  <c:v>-174.33333333333348</c:v>
                </c:pt>
                <c:pt idx="39">
                  <c:v>-193.33333333333303</c:v>
                </c:pt>
                <c:pt idx="40">
                  <c:v>-177.33333333333348</c:v>
                </c:pt>
                <c:pt idx="41">
                  <c:v>-3.4166666666665151</c:v>
                </c:pt>
                <c:pt idx="42">
                  <c:v>-34.83333333333303</c:v>
                </c:pt>
                <c:pt idx="43" formatCode="General">
                  <c:v>40.75</c:v>
                </c:pt>
                <c:pt idx="44" formatCode="General">
                  <c:v>141.41666666666674</c:v>
                </c:pt>
                <c:pt idx="45" formatCode="General">
                  <c:v>222.08333333333348</c:v>
                </c:pt>
                <c:pt idx="46" formatCode="General">
                  <c:v>430.74999999999977</c:v>
                </c:pt>
                <c:pt idx="47" formatCode="General">
                  <c:v>661.5</c:v>
                </c:pt>
              </c:numCache>
            </c:numRef>
          </c:val>
          <c:extLst>
            <c:ext xmlns:c16="http://schemas.microsoft.com/office/drawing/2014/chart" uri="{C3380CC4-5D6E-409C-BE32-E72D297353CC}">
              <c16:uniqueId val="{00000001-0E1B-464A-BD2C-68AB033D1C6D}"/>
            </c:ext>
          </c:extLst>
        </c:ser>
        <c:ser>
          <c:idx val="4"/>
          <c:order val="3"/>
          <c:tx>
            <c:strRef>
              <c:f>'III.1 Хөдөлмөр'!$BG$2</c:f>
              <c:strCache>
                <c:ptCount val="1"/>
                <c:pt idx="0">
                  <c:v>Шинээр бүртгүүлсэн (+)</c:v>
                </c:pt>
              </c:strCache>
            </c:strRef>
          </c:tx>
          <c:spPr>
            <a:solidFill>
              <a:srgbClr val="B99E66"/>
            </a:solidFill>
            <a:ln>
              <a:noFill/>
            </a:ln>
            <a:effectLst/>
          </c:spPr>
          <c:invertIfNegative val="0"/>
          <c:cat>
            <c:multiLvlStrRef>
              <c:extLst>
                <c:ext xmlns:c15="http://schemas.microsoft.com/office/drawing/2012/chart" uri="{02D57815-91ED-43cb-92C2-25804820EDAC}">
                  <c15:fullRef>
                    <c15:sqref>'III.1 Хөдөлмөр'!$BB$22:$BC$81</c15:sqref>
                  </c15:fullRef>
                </c:ext>
              </c:extLst>
              <c:f>'III.1 Хөдөлмөр'!$BB$34:$BC$81</c:f>
              <c:multiLvlStrCache>
                <c:ptCount val="46"/>
                <c:lvl>
                  <c:pt idx="0">
                    <c:v>I</c:v>
                  </c:pt>
                  <c:pt idx="3">
                    <c:v>II</c:v>
                  </c:pt>
                  <c:pt idx="6">
                    <c:v>III</c:v>
                  </c:pt>
                  <c:pt idx="9">
                    <c:v>IV</c:v>
                  </c:pt>
                  <c:pt idx="12">
                    <c:v>I</c:v>
                  </c:pt>
                  <c:pt idx="15">
                    <c:v>II</c:v>
                  </c:pt>
                  <c:pt idx="18">
                    <c:v>III</c:v>
                  </c:pt>
                  <c:pt idx="21">
                    <c:v>IV</c:v>
                  </c:pt>
                  <c:pt idx="24">
                    <c:v>I</c:v>
                  </c:pt>
                  <c:pt idx="27">
                    <c:v>II</c:v>
                  </c:pt>
                  <c:pt idx="30">
                    <c:v>III</c:v>
                  </c:pt>
                  <c:pt idx="33">
                    <c:v>IV</c:v>
                  </c:pt>
                  <c:pt idx="36">
                    <c:v>I</c:v>
                  </c:pt>
                  <c:pt idx="39">
                    <c:v>II</c:v>
                  </c:pt>
                  <c:pt idx="42">
                    <c:v>III</c:v>
                  </c:pt>
                  <c:pt idx="45">
                    <c:v>IV</c:v>
                  </c:pt>
                </c:lvl>
                <c:lvl>
                  <c:pt idx="0">
                    <c:v>2017</c:v>
                  </c:pt>
                  <c:pt idx="12">
                    <c:v>2018</c:v>
                  </c:pt>
                  <c:pt idx="24">
                    <c:v>2019</c:v>
                  </c:pt>
                  <c:pt idx="36">
                    <c:v>2020</c:v>
                  </c:pt>
                </c:lvl>
              </c:multiLvlStrCache>
            </c:multiLvlStrRef>
          </c:cat>
          <c:val>
            <c:numRef>
              <c:extLst>
                <c:ext xmlns:c15="http://schemas.microsoft.com/office/drawing/2012/chart" uri="{02D57815-91ED-43cb-92C2-25804820EDAC}">
                  <c15:fullRef>
                    <c15:sqref>'III.1 Хөдөлмөр'!$BG$22:$BG$81</c15:sqref>
                  </c15:fullRef>
                </c:ext>
              </c:extLst>
              <c:f>'III.1 Хөдөлмөр'!$BG$34:$BG$81</c:f>
              <c:numCache>
                <c:formatCode>0</c:formatCode>
                <c:ptCount val="48"/>
                <c:pt idx="0">
                  <c:v>-639.58333333333394</c:v>
                </c:pt>
                <c:pt idx="1">
                  <c:v>-870.41666666666606</c:v>
                </c:pt>
                <c:pt idx="2">
                  <c:v>-1658.75</c:v>
                </c:pt>
                <c:pt idx="3">
                  <c:v>-1790.4166666666661</c:v>
                </c:pt>
                <c:pt idx="4">
                  <c:v>-2355.75</c:v>
                </c:pt>
                <c:pt idx="5">
                  <c:v>-2997.166666666667</c:v>
                </c:pt>
                <c:pt idx="6">
                  <c:v>-2605.4166666666661</c:v>
                </c:pt>
                <c:pt idx="7">
                  <c:v>-2596.5</c:v>
                </c:pt>
                <c:pt idx="8">
                  <c:v>-2541.333333333333</c:v>
                </c:pt>
                <c:pt idx="9">
                  <c:v>-3204.333333333333</c:v>
                </c:pt>
                <c:pt idx="10">
                  <c:v>-2958.8333333333339</c:v>
                </c:pt>
                <c:pt idx="11">
                  <c:v>-1982.75</c:v>
                </c:pt>
                <c:pt idx="12">
                  <c:v>-1977.333333333333</c:v>
                </c:pt>
                <c:pt idx="13">
                  <c:v>-1807.416666666667</c:v>
                </c:pt>
                <c:pt idx="14">
                  <c:v>-1185.7499999999991</c:v>
                </c:pt>
                <c:pt idx="15">
                  <c:v>-895.16666666666697</c:v>
                </c:pt>
                <c:pt idx="16">
                  <c:v>-329.33333333333303</c:v>
                </c:pt>
                <c:pt idx="17">
                  <c:v>383</c:v>
                </c:pt>
                <c:pt idx="18">
                  <c:v>141.08333333333303</c:v>
                </c:pt>
                <c:pt idx="19">
                  <c:v>540.91666666666697</c:v>
                </c:pt>
                <c:pt idx="20">
                  <c:v>758.33333333333303</c:v>
                </c:pt>
                <c:pt idx="21">
                  <c:v>1197.333333333333</c:v>
                </c:pt>
                <c:pt idx="22">
                  <c:v>447.08333333333303</c:v>
                </c:pt>
                <c:pt idx="23">
                  <c:v>19.08333333333303</c:v>
                </c:pt>
                <c:pt idx="24">
                  <c:v>48.5</c:v>
                </c:pt>
                <c:pt idx="25">
                  <c:v>38.25</c:v>
                </c:pt>
                <c:pt idx="26">
                  <c:v>-84.58333333333394</c:v>
                </c:pt>
                <c:pt idx="27">
                  <c:v>-286.08333333333303</c:v>
                </c:pt>
                <c:pt idx="28">
                  <c:v>-493.41666666666606</c:v>
                </c:pt>
                <c:pt idx="29">
                  <c:v>-626.66666666666606</c:v>
                </c:pt>
                <c:pt idx="30">
                  <c:v>-375.41666666666606</c:v>
                </c:pt>
                <c:pt idx="31">
                  <c:v>-716.58333333333394</c:v>
                </c:pt>
                <c:pt idx="32">
                  <c:v>-1008.833333333333</c:v>
                </c:pt>
                <c:pt idx="33">
                  <c:v>-1129.4999999999991</c:v>
                </c:pt>
                <c:pt idx="34">
                  <c:v>-391.66666666666606</c:v>
                </c:pt>
                <c:pt idx="35">
                  <c:v>-541.33333333333303</c:v>
                </c:pt>
                <c:pt idx="36">
                  <c:v>-424.83333333333394</c:v>
                </c:pt>
                <c:pt idx="37">
                  <c:v>-427.66666666666697</c:v>
                </c:pt>
                <c:pt idx="38">
                  <c:v>-466.41666666666606</c:v>
                </c:pt>
                <c:pt idx="39">
                  <c:v>-294.66666666666697</c:v>
                </c:pt>
                <c:pt idx="40">
                  <c:v>-305.91666666666697</c:v>
                </c:pt>
                <c:pt idx="41">
                  <c:v>-621.91666666666697</c:v>
                </c:pt>
                <c:pt idx="42">
                  <c:v>-838.66666666666697</c:v>
                </c:pt>
                <c:pt idx="43" formatCode="General">
                  <c:v>-769.16666666666606</c:v>
                </c:pt>
                <c:pt idx="44" formatCode="General">
                  <c:v>-818.16666666666697</c:v>
                </c:pt>
                <c:pt idx="45" formatCode="General">
                  <c:v>-1064.5</c:v>
                </c:pt>
                <c:pt idx="46" formatCode="General">
                  <c:v>-1357.75</c:v>
                </c:pt>
                <c:pt idx="47" formatCode="General">
                  <c:v>-1578.833333333333</c:v>
                </c:pt>
              </c:numCache>
            </c:numRef>
          </c:val>
          <c:extLst>
            <c:ext xmlns:c16="http://schemas.microsoft.com/office/drawing/2014/chart" uri="{C3380CC4-5D6E-409C-BE32-E72D297353CC}">
              <c16:uniqueId val="{00000002-0E1B-464A-BD2C-68AB033D1C6D}"/>
            </c:ext>
          </c:extLst>
        </c:ser>
        <c:dLbls>
          <c:showLegendKey val="0"/>
          <c:showVal val="0"/>
          <c:showCatName val="0"/>
          <c:showSerName val="0"/>
          <c:showPercent val="0"/>
          <c:showBubbleSize val="0"/>
        </c:dLbls>
        <c:gapWidth val="25"/>
        <c:overlap val="100"/>
        <c:axId val="958200544"/>
        <c:axId val="958202720"/>
      </c:barChart>
      <c:lineChart>
        <c:grouping val="standard"/>
        <c:varyColors val="0"/>
        <c:ser>
          <c:idx val="5"/>
          <c:order val="4"/>
          <c:tx>
            <c:strRef>
              <c:f>'III.1 Хөдөлмөр'!$BH$2</c:f>
              <c:strCache>
                <c:ptCount val="1"/>
                <c:pt idx="0">
                  <c:v>Бүртгэлтэй ажилгүй иргэд, сарын ∆-н жилийн ∆</c:v>
                </c:pt>
              </c:strCache>
            </c:strRef>
          </c:tx>
          <c:spPr>
            <a:ln w="28575" cap="rnd">
              <a:solidFill>
                <a:srgbClr val="122F83"/>
              </a:solidFill>
              <a:prstDash val="solid"/>
              <a:round/>
            </a:ln>
            <a:effectLst/>
          </c:spPr>
          <c:marker>
            <c:symbol val="none"/>
          </c:marker>
          <c:cat>
            <c:multiLvlStrRef>
              <c:extLst>
                <c:ext xmlns:c15="http://schemas.microsoft.com/office/drawing/2012/chart" uri="{02D57815-91ED-43cb-92C2-25804820EDAC}">
                  <c15:fullRef>
                    <c15:sqref>'III.1 Хөдөлмөр'!$BB$22:$BC$81</c15:sqref>
                  </c15:fullRef>
                </c:ext>
              </c:extLst>
              <c:f>'III.1 Хөдөлмөр'!$BB$34:$BC$81</c:f>
              <c:multiLvlStrCache>
                <c:ptCount val="46"/>
                <c:lvl>
                  <c:pt idx="0">
                    <c:v>I</c:v>
                  </c:pt>
                  <c:pt idx="3">
                    <c:v>II</c:v>
                  </c:pt>
                  <c:pt idx="6">
                    <c:v>III</c:v>
                  </c:pt>
                  <c:pt idx="9">
                    <c:v>IV</c:v>
                  </c:pt>
                  <c:pt idx="12">
                    <c:v>I</c:v>
                  </c:pt>
                  <c:pt idx="15">
                    <c:v>II</c:v>
                  </c:pt>
                  <c:pt idx="18">
                    <c:v>III</c:v>
                  </c:pt>
                  <c:pt idx="21">
                    <c:v>IV</c:v>
                  </c:pt>
                  <c:pt idx="24">
                    <c:v>I</c:v>
                  </c:pt>
                  <c:pt idx="27">
                    <c:v>II</c:v>
                  </c:pt>
                  <c:pt idx="30">
                    <c:v>III</c:v>
                  </c:pt>
                  <c:pt idx="33">
                    <c:v>IV</c:v>
                  </c:pt>
                  <c:pt idx="36">
                    <c:v>I</c:v>
                  </c:pt>
                  <c:pt idx="39">
                    <c:v>II</c:v>
                  </c:pt>
                  <c:pt idx="42">
                    <c:v>III</c:v>
                  </c:pt>
                  <c:pt idx="45">
                    <c:v>IV</c:v>
                  </c:pt>
                </c:lvl>
                <c:lvl>
                  <c:pt idx="0">
                    <c:v>2017</c:v>
                  </c:pt>
                  <c:pt idx="12">
                    <c:v>2018</c:v>
                  </c:pt>
                  <c:pt idx="24">
                    <c:v>2019</c:v>
                  </c:pt>
                  <c:pt idx="36">
                    <c:v>2020</c:v>
                  </c:pt>
                </c:lvl>
              </c:multiLvlStrCache>
            </c:multiLvlStrRef>
          </c:cat>
          <c:val>
            <c:numRef>
              <c:extLst>
                <c:ext xmlns:c15="http://schemas.microsoft.com/office/drawing/2012/chart" uri="{02D57815-91ED-43cb-92C2-25804820EDAC}">
                  <c15:fullRef>
                    <c15:sqref>'III.1 Хөдөлмөр'!$BH$22:$BH$81</c15:sqref>
                  </c15:fullRef>
                </c:ext>
              </c:extLst>
              <c:f>'III.1 Хөдөлмөр'!$BH$34:$BH$81</c:f>
              <c:numCache>
                <c:formatCode>0</c:formatCode>
                <c:ptCount val="48"/>
                <c:pt idx="0">
                  <c:v>68.333333333333329</c:v>
                </c:pt>
                <c:pt idx="1">
                  <c:v>-194</c:v>
                </c:pt>
                <c:pt idx="2">
                  <c:v>-259.75</c:v>
                </c:pt>
                <c:pt idx="3">
                  <c:v>11.166666666666668</c:v>
                </c:pt>
                <c:pt idx="4">
                  <c:v>-573.5</c:v>
                </c:pt>
                <c:pt idx="5">
                  <c:v>-309.5</c:v>
                </c:pt>
                <c:pt idx="6">
                  <c:v>-244.16666666666669</c:v>
                </c:pt>
                <c:pt idx="7">
                  <c:v>-347.5</c:v>
                </c:pt>
                <c:pt idx="8">
                  <c:v>-162.83333333333334</c:v>
                </c:pt>
                <c:pt idx="9">
                  <c:v>-584.91666666666663</c:v>
                </c:pt>
                <c:pt idx="10">
                  <c:v>-953</c:v>
                </c:pt>
                <c:pt idx="11">
                  <c:v>-882.16666666666674</c:v>
                </c:pt>
                <c:pt idx="12">
                  <c:v>-805</c:v>
                </c:pt>
                <c:pt idx="13">
                  <c:v>-707.58333333333326</c:v>
                </c:pt>
                <c:pt idx="14">
                  <c:v>-852.75</c:v>
                </c:pt>
                <c:pt idx="15">
                  <c:v>-768.16666666666663</c:v>
                </c:pt>
                <c:pt idx="16">
                  <c:v>61.333333333333314</c:v>
                </c:pt>
                <c:pt idx="17">
                  <c:v>38</c:v>
                </c:pt>
                <c:pt idx="18">
                  <c:v>-94.833333333333314</c:v>
                </c:pt>
                <c:pt idx="19">
                  <c:v>204</c:v>
                </c:pt>
                <c:pt idx="20">
                  <c:v>222.75</c:v>
                </c:pt>
                <c:pt idx="21">
                  <c:v>852.16666666666663</c:v>
                </c:pt>
                <c:pt idx="22">
                  <c:v>783</c:v>
                </c:pt>
                <c:pt idx="23">
                  <c:v>706.33333333333337</c:v>
                </c:pt>
                <c:pt idx="24">
                  <c:v>847.33333333333337</c:v>
                </c:pt>
                <c:pt idx="25">
                  <c:v>743.83333333333326</c:v>
                </c:pt>
                <c:pt idx="26">
                  <c:v>824</c:v>
                </c:pt>
                <c:pt idx="27">
                  <c:v>719.41666666666663</c:v>
                </c:pt>
                <c:pt idx="28">
                  <c:v>329.5</c:v>
                </c:pt>
                <c:pt idx="29">
                  <c:v>38.166666666666657</c:v>
                </c:pt>
                <c:pt idx="30">
                  <c:v>372.91666666666669</c:v>
                </c:pt>
                <c:pt idx="31">
                  <c:v>40.333333333333343</c:v>
                </c:pt>
                <c:pt idx="32">
                  <c:v>-216.58333333333331</c:v>
                </c:pt>
                <c:pt idx="33">
                  <c:v>-699.08333333333337</c:v>
                </c:pt>
                <c:pt idx="34">
                  <c:v>-259.83333333333331</c:v>
                </c:pt>
                <c:pt idx="35">
                  <c:v>-309.75</c:v>
                </c:pt>
                <c:pt idx="36">
                  <c:v>-329.33333333333331</c:v>
                </c:pt>
                <c:pt idx="37">
                  <c:v>-234.58333333333334</c:v>
                </c:pt>
                <c:pt idx="38">
                  <c:v>-81.916666666666671</c:v>
                </c:pt>
                <c:pt idx="39">
                  <c:v>-71.750000000000014</c:v>
                </c:pt>
                <c:pt idx="40">
                  <c:v>-267.33333333333331</c:v>
                </c:pt>
                <c:pt idx="41">
                  <c:v>-58.583333333333343</c:v>
                </c:pt>
                <c:pt idx="42">
                  <c:v>-355.08333333333337</c:v>
                </c:pt>
                <c:pt idx="43" formatCode="General">
                  <c:v>-108.83333333333334</c:v>
                </c:pt>
                <c:pt idx="44" formatCode="General">
                  <c:v>98.666666666666657</c:v>
                </c:pt>
                <c:pt idx="45" formatCode="General">
                  <c:v>144.83333333333337</c:v>
                </c:pt>
                <c:pt idx="46" formatCode="General">
                  <c:v>40.583333333333314</c:v>
                </c:pt>
                <c:pt idx="47" formatCode="General">
                  <c:v>128.75</c:v>
                </c:pt>
              </c:numCache>
            </c:numRef>
          </c:val>
          <c:smooth val="1"/>
          <c:extLst>
            <c:ext xmlns:c16="http://schemas.microsoft.com/office/drawing/2014/chart" uri="{C3380CC4-5D6E-409C-BE32-E72D297353CC}">
              <c16:uniqueId val="{00000003-0E1B-464A-BD2C-68AB033D1C6D}"/>
            </c:ext>
          </c:extLst>
        </c:ser>
        <c:dLbls>
          <c:showLegendKey val="0"/>
          <c:showVal val="0"/>
          <c:showCatName val="0"/>
          <c:showSerName val="0"/>
          <c:showPercent val="0"/>
          <c:showBubbleSize val="0"/>
        </c:dLbls>
        <c:marker val="1"/>
        <c:smooth val="0"/>
        <c:axId val="958200544"/>
        <c:axId val="958202720"/>
      </c:lineChart>
      <c:lineChart>
        <c:grouping val="standard"/>
        <c:varyColors val="0"/>
        <c:ser>
          <c:idx val="1"/>
          <c:order val="0"/>
          <c:tx>
            <c:strRef>
              <c:f>'III.1 Хөдөлмөр'!$BD$2</c:f>
              <c:strCache>
                <c:ptCount val="1"/>
                <c:pt idx="0">
                  <c:v>Бүртгэлтэй ажилгүй иргэдийн тоо</c:v>
                </c:pt>
              </c:strCache>
            </c:strRef>
          </c:tx>
          <c:spPr>
            <a:ln w="28575" cap="rnd">
              <a:solidFill>
                <a:srgbClr val="122F83"/>
              </a:solidFill>
              <a:prstDash val="sysDash"/>
              <a:round/>
            </a:ln>
            <a:effectLst/>
          </c:spPr>
          <c:marker>
            <c:symbol val="none"/>
          </c:marker>
          <c:cat>
            <c:multiLvlStrRef>
              <c:extLst>
                <c:ext xmlns:c15="http://schemas.microsoft.com/office/drawing/2012/chart" uri="{02D57815-91ED-43cb-92C2-25804820EDAC}">
                  <c15:fullRef>
                    <c15:sqref>'III.1 Хөдөлмөр'!$BB$22:$BC$81</c15:sqref>
                  </c15:fullRef>
                </c:ext>
              </c:extLst>
              <c:f>'III.1 Хөдөлмөр'!$BB$34:$BC$81</c:f>
              <c:multiLvlStrCache>
                <c:ptCount val="46"/>
                <c:lvl>
                  <c:pt idx="0">
                    <c:v>I</c:v>
                  </c:pt>
                  <c:pt idx="3">
                    <c:v>II</c:v>
                  </c:pt>
                  <c:pt idx="6">
                    <c:v>III</c:v>
                  </c:pt>
                  <c:pt idx="9">
                    <c:v>IV</c:v>
                  </c:pt>
                  <c:pt idx="12">
                    <c:v>I</c:v>
                  </c:pt>
                  <c:pt idx="15">
                    <c:v>II</c:v>
                  </c:pt>
                  <c:pt idx="18">
                    <c:v>III</c:v>
                  </c:pt>
                  <c:pt idx="21">
                    <c:v>IV</c:v>
                  </c:pt>
                  <c:pt idx="24">
                    <c:v>I</c:v>
                  </c:pt>
                  <c:pt idx="27">
                    <c:v>II</c:v>
                  </c:pt>
                  <c:pt idx="30">
                    <c:v>III</c:v>
                  </c:pt>
                  <c:pt idx="33">
                    <c:v>IV</c:v>
                  </c:pt>
                  <c:pt idx="36">
                    <c:v>I</c:v>
                  </c:pt>
                  <c:pt idx="39">
                    <c:v>II</c:v>
                  </c:pt>
                  <c:pt idx="42">
                    <c:v>III</c:v>
                  </c:pt>
                  <c:pt idx="45">
                    <c:v>IV</c:v>
                  </c:pt>
                </c:lvl>
                <c:lvl>
                  <c:pt idx="0">
                    <c:v>2017</c:v>
                  </c:pt>
                  <c:pt idx="12">
                    <c:v>2018</c:v>
                  </c:pt>
                  <c:pt idx="24">
                    <c:v>2019</c:v>
                  </c:pt>
                  <c:pt idx="36">
                    <c:v>2020</c:v>
                  </c:pt>
                </c:lvl>
              </c:multiLvlStrCache>
            </c:multiLvlStrRef>
          </c:cat>
          <c:val>
            <c:numRef>
              <c:extLst>
                <c:ext xmlns:c15="http://schemas.microsoft.com/office/drawing/2012/chart" uri="{02D57815-91ED-43cb-92C2-25804820EDAC}">
                  <c15:fullRef>
                    <c15:sqref>'III.1 Хөдөлмөр'!$BD$22:$BD$81</c15:sqref>
                  </c15:fullRef>
                </c:ext>
              </c:extLst>
              <c:f>'III.1 Хөдөлмөр'!$BD$34:$BD$81</c:f>
              <c:numCache>
                <c:formatCode>General</c:formatCode>
                <c:ptCount val="48"/>
                <c:pt idx="0">
                  <c:v>34252</c:v>
                </c:pt>
                <c:pt idx="1">
                  <c:v>34079</c:v>
                </c:pt>
                <c:pt idx="2">
                  <c:v>34390</c:v>
                </c:pt>
                <c:pt idx="3">
                  <c:v>33006</c:v>
                </c:pt>
                <c:pt idx="4">
                  <c:v>28487</c:v>
                </c:pt>
                <c:pt idx="5">
                  <c:v>29061</c:v>
                </c:pt>
                <c:pt idx="6">
                  <c:v>27101</c:v>
                </c:pt>
                <c:pt idx="7">
                  <c:v>25270</c:v>
                </c:pt>
                <c:pt idx="8">
                  <c:v>25350</c:v>
                </c:pt>
                <c:pt idx="9">
                  <c:v>24199</c:v>
                </c:pt>
                <c:pt idx="10">
                  <c:v>24105</c:v>
                </c:pt>
                <c:pt idx="11">
                  <c:v>25450</c:v>
                </c:pt>
                <c:pt idx="12">
                  <c:v>24244</c:v>
                </c:pt>
                <c:pt idx="13">
                  <c:v>24588</c:v>
                </c:pt>
                <c:pt idx="14">
                  <c:v>23127</c:v>
                </c:pt>
                <c:pt idx="15">
                  <c:v>23421</c:v>
                </c:pt>
                <c:pt idx="16" formatCode="0">
                  <c:v>24021</c:v>
                </c:pt>
                <c:pt idx="17">
                  <c:v>25824</c:v>
                </c:pt>
                <c:pt idx="18">
                  <c:v>22520</c:v>
                </c:pt>
                <c:pt idx="19">
                  <c:v>23056</c:v>
                </c:pt>
                <c:pt idx="20">
                  <c:v>24181</c:v>
                </c:pt>
                <c:pt idx="21">
                  <c:v>27252</c:v>
                </c:pt>
                <c:pt idx="22">
                  <c:v>24182</c:v>
                </c:pt>
                <c:pt idx="23">
                  <c:v>24964</c:v>
                </c:pt>
                <c:pt idx="24">
                  <c:v>24404</c:v>
                </c:pt>
                <c:pt idx="25">
                  <c:v>24023</c:v>
                </c:pt>
                <c:pt idx="26">
                  <c:v>21752</c:v>
                </c:pt>
                <c:pt idx="27">
                  <c:v>22469</c:v>
                </c:pt>
                <c:pt idx="28">
                  <c:v>23509</c:v>
                </c:pt>
                <c:pt idx="29">
                  <c:v>23045</c:v>
                </c:pt>
                <c:pt idx="30" formatCode="0">
                  <c:v>22414</c:v>
                </c:pt>
                <c:pt idx="31" formatCode="0">
                  <c:v>21326</c:v>
                </c:pt>
                <c:pt idx="32">
                  <c:v>20413</c:v>
                </c:pt>
                <c:pt idx="33">
                  <c:v>21916</c:v>
                </c:pt>
                <c:pt idx="34">
                  <c:v>21141</c:v>
                </c:pt>
                <c:pt idx="35">
                  <c:v>20761</c:v>
                </c:pt>
                <c:pt idx="36">
                  <c:v>20612</c:v>
                </c:pt>
                <c:pt idx="37">
                  <c:v>20643</c:v>
                </c:pt>
                <c:pt idx="38">
                  <c:v>19394</c:v>
                </c:pt>
                <c:pt idx="39">
                  <c:v>20656</c:v>
                </c:pt>
                <c:pt idx="40">
                  <c:v>19789</c:v>
                </c:pt>
                <c:pt idx="41">
                  <c:v>19563</c:v>
                </c:pt>
                <c:pt idx="42">
                  <c:v>18047</c:v>
                </c:pt>
                <c:pt idx="43">
                  <c:v>18290</c:v>
                </c:pt>
                <c:pt idx="44">
                  <c:v>17829</c:v>
                </c:pt>
                <c:pt idx="45">
                  <c:v>18318</c:v>
                </c:pt>
                <c:pt idx="46">
                  <c:v>18587</c:v>
                </c:pt>
                <c:pt idx="47">
                  <c:v>18103</c:v>
                </c:pt>
              </c:numCache>
            </c:numRef>
          </c:val>
          <c:smooth val="1"/>
          <c:extLst>
            <c:ext xmlns:c16="http://schemas.microsoft.com/office/drawing/2014/chart" uri="{C3380CC4-5D6E-409C-BE32-E72D297353CC}">
              <c16:uniqueId val="{00000004-0E1B-464A-BD2C-68AB033D1C6D}"/>
            </c:ext>
          </c:extLst>
        </c:ser>
        <c:dLbls>
          <c:showLegendKey val="0"/>
          <c:showVal val="0"/>
          <c:showCatName val="0"/>
          <c:showSerName val="0"/>
          <c:showPercent val="0"/>
          <c:showBubbleSize val="0"/>
        </c:dLbls>
        <c:marker val="1"/>
        <c:smooth val="0"/>
        <c:axId val="958192928"/>
        <c:axId val="958203264"/>
      </c:lineChart>
      <c:catAx>
        <c:axId val="958200544"/>
        <c:scaling>
          <c:orientation val="minMax"/>
        </c:scaling>
        <c:delete val="0"/>
        <c:axPos val="b"/>
        <c:numFmt formatCode="General" sourceLinked="1"/>
        <c:majorTickMark val="none"/>
        <c:minorTickMark val="none"/>
        <c:tickLblPos val="low"/>
        <c:spPr>
          <a:noFill/>
          <a:ln w="9525" cap="flat" cmpd="sng" algn="ctr">
            <a:solidFill>
              <a:schemeClr val="bg1">
                <a:lumMod val="75000"/>
              </a:schemeClr>
            </a:solidFill>
            <a:round/>
          </a:ln>
          <a:effectLst/>
        </c:spPr>
        <c:txPr>
          <a:bodyPr rot="-60000000" spcFirstLastPara="1" vertOverflow="ellipsis" vert="horz" wrap="square" anchor="ctr" anchorCtr="1"/>
          <a:lstStyle/>
          <a:p>
            <a:pPr>
              <a:defRPr sz="1200" b="1"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958202720"/>
        <c:crosses val="autoZero"/>
        <c:auto val="1"/>
        <c:lblAlgn val="ctr"/>
        <c:lblOffset val="100"/>
        <c:noMultiLvlLbl val="0"/>
      </c:catAx>
      <c:valAx>
        <c:axId val="958202720"/>
        <c:scaling>
          <c:orientation val="minMax"/>
          <c:max val="5000"/>
          <c:min val="-3000"/>
        </c:scaling>
        <c:delete val="0"/>
        <c:axPos val="l"/>
        <c:numFmt formatCode="#,##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200" b="1"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958200544"/>
        <c:crosses val="autoZero"/>
        <c:crossBetween val="between"/>
      </c:valAx>
      <c:valAx>
        <c:axId val="958203264"/>
        <c:scaling>
          <c:orientation val="minMax"/>
          <c:max val="50000"/>
          <c:min val="-30000"/>
        </c:scaling>
        <c:delete val="0"/>
        <c:axPos val="r"/>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200" b="1"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958192928"/>
        <c:crosses val="max"/>
        <c:crossBetween val="between"/>
        <c:majorUnit val="10000"/>
      </c:valAx>
      <c:catAx>
        <c:axId val="958192928"/>
        <c:scaling>
          <c:orientation val="minMax"/>
        </c:scaling>
        <c:delete val="1"/>
        <c:axPos val="b"/>
        <c:numFmt formatCode="General" sourceLinked="1"/>
        <c:majorTickMark val="out"/>
        <c:minorTickMark val="none"/>
        <c:tickLblPos val="nextTo"/>
        <c:crossAx val="958203264"/>
        <c:crosses val="autoZero"/>
        <c:auto val="1"/>
        <c:lblAlgn val="ctr"/>
        <c:lblOffset val="100"/>
        <c:noMultiLvlLbl val="0"/>
      </c:catAx>
      <c:spPr>
        <a:noFill/>
        <a:ln>
          <a:solidFill>
            <a:schemeClr val="tx1"/>
          </a:solidFill>
        </a:ln>
        <a:effectLst/>
      </c:spPr>
    </c:plotArea>
    <c:legend>
      <c:legendPos val="t"/>
      <c:layout>
        <c:manualLayout>
          <c:xMode val="edge"/>
          <c:yMode val="edge"/>
          <c:x val="0.18194148667196416"/>
          <c:y val="2.0385260383197951E-2"/>
          <c:w val="0.74569389763779526"/>
          <c:h val="0.23007959602875724"/>
        </c:manualLayout>
      </c:layout>
      <c:overlay val="0"/>
      <c:spPr>
        <a:solidFill>
          <a:schemeClr val="bg1">
            <a:alpha val="60000"/>
          </a:schemeClr>
        </a:solidFill>
        <a:ln>
          <a:noFill/>
        </a:ln>
        <a:effectLst/>
      </c:spPr>
      <c:txPr>
        <a:bodyPr rot="0" spcFirstLastPara="1" vertOverflow="ellipsis" vert="horz" wrap="square" anchor="ctr" anchorCtr="1"/>
        <a:lstStyle/>
        <a:p>
          <a:pPr>
            <a:defRPr sz="1200" b="1"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200" b="1">
          <a:solidFill>
            <a:sysClr val="windowText" lastClr="000000"/>
          </a:solidFill>
          <a:latin typeface="Times New Roman" panose="02020603050405020304" pitchFamily="18" charset="0"/>
          <a:cs typeface="Times New Roman" panose="02020603050405020304" pitchFamily="18" charset="0"/>
        </a:defRPr>
      </a:pPr>
      <a:endParaRPr lang="en-US"/>
    </a:p>
  </c:txPr>
  <c:userShapes r:id="rId3"/>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6030729716259164E-2"/>
          <c:y val="3.2416342411379022E-2"/>
          <c:w val="0.86068902266400338"/>
          <c:h val="0.8313410430717767"/>
        </c:manualLayout>
      </c:layout>
      <c:lineChart>
        <c:grouping val="standard"/>
        <c:varyColors val="0"/>
        <c:ser>
          <c:idx val="2"/>
          <c:order val="0"/>
          <c:tx>
            <c:strRef>
              <c:f>'I. Инфляц'!$L$1</c:f>
              <c:strCache>
                <c:ptCount val="1"/>
                <c:pt idx="0">
                  <c:v>Импортын барааны жилийн өсөлт</c:v>
                </c:pt>
              </c:strCache>
            </c:strRef>
          </c:tx>
          <c:spPr>
            <a:ln>
              <a:solidFill>
                <a:srgbClr val="937843"/>
              </a:solidFill>
            </a:ln>
          </c:spPr>
          <c:marker>
            <c:symbol val="none"/>
          </c:marker>
          <c:cat>
            <c:multiLvlStrRef>
              <c:extLst>
                <c:ext xmlns:c15="http://schemas.microsoft.com/office/drawing/2012/chart" uri="{02D57815-91ED-43cb-92C2-25804820EDAC}">
                  <c15:fullRef>
                    <c15:sqref>'I. Инфляц'!$C$3:$D$98</c15:sqref>
                  </c15:fullRef>
                </c:ext>
              </c:extLst>
              <c:f>'I. Инфляц'!$C$61:$D$98</c:f>
              <c:multiLvlStrCache>
                <c:ptCount val="38"/>
                <c:lvl>
                  <c:pt idx="2">
                    <c:v>3</c:v>
                  </c:pt>
                  <c:pt idx="5">
                    <c:v>6</c:v>
                  </c:pt>
                  <c:pt idx="8">
                    <c:v>9</c:v>
                  </c:pt>
                  <c:pt idx="11">
                    <c:v>12</c:v>
                  </c:pt>
                  <c:pt idx="14">
                    <c:v>3</c:v>
                  </c:pt>
                  <c:pt idx="17">
                    <c:v>6</c:v>
                  </c:pt>
                  <c:pt idx="20">
                    <c:v>9</c:v>
                  </c:pt>
                  <c:pt idx="23">
                    <c:v>12</c:v>
                  </c:pt>
                  <c:pt idx="26">
                    <c:v>3</c:v>
                  </c:pt>
                  <c:pt idx="29">
                    <c:v>6</c:v>
                  </c:pt>
                  <c:pt idx="32">
                    <c:v>9</c:v>
                  </c:pt>
                  <c:pt idx="35">
                    <c:v>12</c:v>
                  </c:pt>
                  <c:pt idx="37">
                    <c:v>2</c:v>
                  </c:pt>
                </c:lvl>
                <c:lvl>
                  <c:pt idx="0">
                    <c:v>2018</c:v>
                  </c:pt>
                  <c:pt idx="12">
                    <c:v>2019</c:v>
                  </c:pt>
                  <c:pt idx="24">
                    <c:v>2020</c:v>
                  </c:pt>
                  <c:pt idx="36">
                    <c:v>2021</c:v>
                  </c:pt>
                </c:lvl>
              </c:multiLvlStrCache>
            </c:multiLvlStrRef>
          </c:cat>
          <c:val>
            <c:numRef>
              <c:extLst>
                <c:ext xmlns:c15="http://schemas.microsoft.com/office/drawing/2012/chart" uri="{02D57815-91ED-43cb-92C2-25804820EDAC}">
                  <c15:fullRef>
                    <c15:sqref>'I. Инфляц'!$L$3:$L$98</c15:sqref>
                  </c15:fullRef>
                </c:ext>
              </c:extLst>
              <c:f>'I. Инфляц'!$L$61:$L$98</c:f>
              <c:numCache>
                <c:formatCode>General</c:formatCode>
                <c:ptCount val="38"/>
                <c:pt idx="0" formatCode="0.0%">
                  <c:v>9.8274775591637553E-2</c:v>
                </c:pt>
                <c:pt idx="1" formatCode="0.0%">
                  <c:v>9.9445556000836044E-2</c:v>
                </c:pt>
                <c:pt idx="2" formatCode="0.0%">
                  <c:v>7.3083124722612913E-2</c:v>
                </c:pt>
                <c:pt idx="3" formatCode="0.0%">
                  <c:v>4.3584865565857056E-2</c:v>
                </c:pt>
                <c:pt idx="4" formatCode="0.0%">
                  <c:v>2.7506749478353187E-2</c:v>
                </c:pt>
                <c:pt idx="5" formatCode="0.0%">
                  <c:v>2.4903015927475458E-2</c:v>
                </c:pt>
                <c:pt idx="6" formatCode="0.0%">
                  <c:v>3.0156499613574583E-2</c:v>
                </c:pt>
                <c:pt idx="7" formatCode="0.0%">
                  <c:v>2.4632991930091608E-2</c:v>
                </c:pt>
                <c:pt idx="8" formatCode="0.0%">
                  <c:v>2.2028146583848329E-2</c:v>
                </c:pt>
                <c:pt idx="9" formatCode="0.0%">
                  <c:v>2.4131559213405263E-2</c:v>
                </c:pt>
                <c:pt idx="10" formatCode="0.0%">
                  <c:v>4.0190317616051408E-2</c:v>
                </c:pt>
                <c:pt idx="11" formatCode="0.0%">
                  <c:v>3.5512316323122572E-2</c:v>
                </c:pt>
                <c:pt idx="12" formatCode="0.0%">
                  <c:v>3.323889414798642E-2</c:v>
                </c:pt>
                <c:pt idx="13" formatCode="0.0%">
                  <c:v>4.5317749124932138E-2</c:v>
                </c:pt>
                <c:pt idx="14" formatCode="0.0%">
                  <c:v>5.9159363310554491E-2</c:v>
                </c:pt>
                <c:pt idx="15" formatCode="0.0%">
                  <c:v>7.2976120314374393E-2</c:v>
                </c:pt>
                <c:pt idx="16" formatCode="0.0%">
                  <c:v>7.1898466872101219E-2</c:v>
                </c:pt>
                <c:pt idx="17" formatCode="0.0%">
                  <c:v>7.8436004908866375E-2</c:v>
                </c:pt>
                <c:pt idx="18" formatCode="0.0%">
                  <c:v>7.9346348614254936E-2</c:v>
                </c:pt>
                <c:pt idx="19" formatCode="0.0%">
                  <c:v>8.6564595930996413E-2</c:v>
                </c:pt>
                <c:pt idx="20" formatCode="0.0%">
                  <c:v>8.0329700737509668E-2</c:v>
                </c:pt>
                <c:pt idx="21" formatCode="0.0%">
                  <c:v>6.7546879706297691E-2</c:v>
                </c:pt>
                <c:pt idx="22" formatCode="0.0%">
                  <c:v>4.5646199757962691E-2</c:v>
                </c:pt>
                <c:pt idx="23" formatCode="0.0%">
                  <c:v>5.3480806777702172E-2</c:v>
                </c:pt>
                <c:pt idx="24" formatCode="0.0%">
                  <c:v>4.9600643278232992E-2</c:v>
                </c:pt>
                <c:pt idx="25" formatCode="0.0%">
                  <c:v>5.4838143973205966E-2</c:v>
                </c:pt>
                <c:pt idx="26" formatCode="0.0%">
                  <c:v>5.7531525007205708E-2</c:v>
                </c:pt>
                <c:pt idx="27" formatCode="0.0%">
                  <c:v>4.5438086624410845E-2</c:v>
                </c:pt>
                <c:pt idx="28" formatCode="0.0%">
                  <c:v>4.9659233395563884E-2</c:v>
                </c:pt>
                <c:pt idx="29" formatCode="0.0%">
                  <c:v>4.5206354911917268E-2</c:v>
                </c:pt>
                <c:pt idx="30" formatCode="0.0%">
                  <c:v>4.1882349125351048E-2</c:v>
                </c:pt>
                <c:pt idx="31" formatCode="0.0%">
                  <c:v>4.2257834819852125E-2</c:v>
                </c:pt>
                <c:pt idx="32" formatCode="0.0%">
                  <c:v>4.7805857228084836E-2</c:v>
                </c:pt>
                <c:pt idx="33" formatCode="0.0%">
                  <c:v>5.7531180736352994E-2</c:v>
                </c:pt>
                <c:pt idx="34" formatCode="0.0%">
                  <c:v>5.7758646209327136E-2</c:v>
                </c:pt>
                <c:pt idx="35" formatCode="0.0%">
                  <c:v>5.1248294708807762E-2</c:v>
                </c:pt>
                <c:pt idx="36" formatCode="0.0%">
                  <c:v>4.3311686779228253E-2</c:v>
                </c:pt>
                <c:pt idx="37" formatCode="0.0%">
                  <c:v>3.7194477394919767E-2</c:v>
                </c:pt>
              </c:numCache>
            </c:numRef>
          </c:val>
          <c:smooth val="0"/>
          <c:extLst xmlns:c15="http://schemas.microsoft.com/office/drawing/2012/chart">
            <c:ext xmlns:c16="http://schemas.microsoft.com/office/drawing/2014/chart" uri="{C3380CC4-5D6E-409C-BE32-E72D297353CC}">
              <c16:uniqueId val="{00000000-2FA3-4F19-98DE-EF69B43D8DF2}"/>
            </c:ext>
          </c:extLst>
        </c:ser>
        <c:ser>
          <c:idx val="3"/>
          <c:order val="1"/>
          <c:tx>
            <c:strRef>
              <c:f>'I. Инфляц'!$M$1</c:f>
              <c:strCache>
                <c:ptCount val="1"/>
                <c:pt idx="0">
                  <c:v>Мах, хүнсний ногоо, шатахууны жилийн өсөлт</c:v>
                </c:pt>
              </c:strCache>
            </c:strRef>
          </c:tx>
          <c:spPr>
            <a:ln>
              <a:solidFill>
                <a:srgbClr val="7D8CAE"/>
              </a:solidFill>
              <a:prstDash val="sysDot"/>
            </a:ln>
          </c:spPr>
          <c:marker>
            <c:symbol val="none"/>
          </c:marker>
          <c:cat>
            <c:multiLvlStrRef>
              <c:extLst>
                <c:ext xmlns:c15="http://schemas.microsoft.com/office/drawing/2012/chart" uri="{02D57815-91ED-43cb-92C2-25804820EDAC}">
                  <c15:fullRef>
                    <c15:sqref>'I. Инфляц'!$C$3:$D$98</c15:sqref>
                  </c15:fullRef>
                </c:ext>
              </c:extLst>
              <c:f>'I. Инфляц'!$C$61:$D$98</c:f>
              <c:multiLvlStrCache>
                <c:ptCount val="38"/>
                <c:lvl>
                  <c:pt idx="2">
                    <c:v>3</c:v>
                  </c:pt>
                  <c:pt idx="5">
                    <c:v>6</c:v>
                  </c:pt>
                  <c:pt idx="8">
                    <c:v>9</c:v>
                  </c:pt>
                  <c:pt idx="11">
                    <c:v>12</c:v>
                  </c:pt>
                  <c:pt idx="14">
                    <c:v>3</c:v>
                  </c:pt>
                  <c:pt idx="17">
                    <c:v>6</c:v>
                  </c:pt>
                  <c:pt idx="20">
                    <c:v>9</c:v>
                  </c:pt>
                  <c:pt idx="23">
                    <c:v>12</c:v>
                  </c:pt>
                  <c:pt idx="26">
                    <c:v>3</c:v>
                  </c:pt>
                  <c:pt idx="29">
                    <c:v>6</c:v>
                  </c:pt>
                  <c:pt idx="32">
                    <c:v>9</c:v>
                  </c:pt>
                  <c:pt idx="35">
                    <c:v>12</c:v>
                  </c:pt>
                  <c:pt idx="37">
                    <c:v>2</c:v>
                  </c:pt>
                </c:lvl>
                <c:lvl>
                  <c:pt idx="0">
                    <c:v>2018</c:v>
                  </c:pt>
                  <c:pt idx="12">
                    <c:v>2019</c:v>
                  </c:pt>
                  <c:pt idx="24">
                    <c:v>2020</c:v>
                  </c:pt>
                  <c:pt idx="36">
                    <c:v>2021</c:v>
                  </c:pt>
                </c:lvl>
              </c:multiLvlStrCache>
            </c:multiLvlStrRef>
          </c:cat>
          <c:val>
            <c:numRef>
              <c:extLst>
                <c:ext xmlns:c15="http://schemas.microsoft.com/office/drawing/2012/chart" uri="{02D57815-91ED-43cb-92C2-25804820EDAC}">
                  <c15:fullRef>
                    <c15:sqref>'I. Инфляц'!$M$3:$M$98</c15:sqref>
                  </c15:fullRef>
                </c:ext>
              </c:extLst>
              <c:f>'I. Инфляц'!$M$61:$M$98</c:f>
              <c:numCache>
                <c:formatCode>General</c:formatCode>
                <c:ptCount val="38"/>
                <c:pt idx="0" formatCode="0.0%">
                  <c:v>2.574264118900671E-2</c:v>
                </c:pt>
                <c:pt idx="1" formatCode="0.0%">
                  <c:v>3.70522596880134E-2</c:v>
                </c:pt>
                <c:pt idx="2" formatCode="0.0%">
                  <c:v>4.1812133392149509E-2</c:v>
                </c:pt>
                <c:pt idx="3" formatCode="0.0%">
                  <c:v>6.1458405189034115E-2</c:v>
                </c:pt>
                <c:pt idx="4" formatCode="0.0%">
                  <c:v>7.5772115471564705E-2</c:v>
                </c:pt>
                <c:pt idx="5" formatCode="0.0%">
                  <c:v>0.142096909290786</c:v>
                </c:pt>
                <c:pt idx="6" formatCode="0.0%">
                  <c:v>0.17658533687306321</c:v>
                </c:pt>
                <c:pt idx="7" formatCode="0.0%">
                  <c:v>8.9070945536176227E-2</c:v>
                </c:pt>
                <c:pt idx="8" formatCode="0.0%">
                  <c:v>5.6163823449831174E-2</c:v>
                </c:pt>
                <c:pt idx="9" formatCode="0.0%">
                  <c:v>0.11272903534215617</c:v>
                </c:pt>
                <c:pt idx="10" formatCode="0.0%">
                  <c:v>0.17608087215690382</c:v>
                </c:pt>
                <c:pt idx="11" formatCode="0.0%">
                  <c:v>0.18655606442274708</c:v>
                </c:pt>
                <c:pt idx="12" formatCode="0.0%">
                  <c:v>0.17599939316166857</c:v>
                </c:pt>
                <c:pt idx="13" formatCode="0.0%">
                  <c:v>0.13569252353908423</c:v>
                </c:pt>
                <c:pt idx="14" formatCode="0.0%">
                  <c:v>0.11392649593892235</c:v>
                </c:pt>
                <c:pt idx="15" formatCode="0.0%">
                  <c:v>0.11887705219540368</c:v>
                </c:pt>
                <c:pt idx="16" formatCode="0.0%">
                  <c:v>0.17586771600841855</c:v>
                </c:pt>
                <c:pt idx="17" formatCode="0.0%">
                  <c:v>0.19032880174434008</c:v>
                </c:pt>
                <c:pt idx="18" formatCode="0.0%">
                  <c:v>0.13938225637740764</c:v>
                </c:pt>
                <c:pt idx="19" formatCode="0.0%">
                  <c:v>0.20547937412385697</c:v>
                </c:pt>
                <c:pt idx="20" formatCode="0.0%">
                  <c:v>0.25079943922423231</c:v>
                </c:pt>
                <c:pt idx="21" formatCode="0.0%">
                  <c:v>0.19052842066673037</c:v>
                </c:pt>
                <c:pt idx="22" formatCode="0.0%">
                  <c:v>8.4290981924855624E-2</c:v>
                </c:pt>
                <c:pt idx="23" formatCode="0.0%">
                  <c:v>7.0868964654139166E-2</c:v>
                </c:pt>
                <c:pt idx="24" formatCode="0.0%">
                  <c:v>0.12589718161572749</c:v>
                </c:pt>
                <c:pt idx="25" formatCode="0.0%">
                  <c:v>0.17539133786470784</c:v>
                </c:pt>
                <c:pt idx="26" formatCode="0.0%">
                  <c:v>0.15480083999988636</c:v>
                </c:pt>
                <c:pt idx="27" formatCode="0.0%">
                  <c:v>7.2669924652521756E-2</c:v>
                </c:pt>
                <c:pt idx="28" formatCode="0.0%">
                  <c:v>-1.6249209450869717E-2</c:v>
                </c:pt>
                <c:pt idx="29" formatCode="0.0%">
                  <c:v>-3.1731105292230222E-2</c:v>
                </c:pt>
                <c:pt idx="30" formatCode="0.0%">
                  <c:v>1.1867102809575369E-2</c:v>
                </c:pt>
                <c:pt idx="31" formatCode="0.0%">
                  <c:v>-4.5270204025633531E-2</c:v>
                </c:pt>
                <c:pt idx="32" formatCode="0.0%">
                  <c:v>-9.2211748592898601E-2</c:v>
                </c:pt>
                <c:pt idx="33" formatCode="0.0%">
                  <c:v>-7.0266331004379179E-2</c:v>
                </c:pt>
                <c:pt idx="34" formatCode="0.0%">
                  <c:v>2.8592540589464921E-3</c:v>
                </c:pt>
                <c:pt idx="35" formatCode="0.0%">
                  <c:v>2.497156427622893E-2</c:v>
                </c:pt>
                <c:pt idx="36" formatCode="0.0%">
                  <c:v>-9.4573251059443253E-3</c:v>
                </c:pt>
                <c:pt idx="37" formatCode="0.0%">
                  <c:v>9.772602737840197E-3</c:v>
                </c:pt>
              </c:numCache>
            </c:numRef>
          </c:val>
          <c:smooth val="0"/>
          <c:extLst>
            <c:ext xmlns:c16="http://schemas.microsoft.com/office/drawing/2014/chart" uri="{C3380CC4-5D6E-409C-BE32-E72D297353CC}">
              <c16:uniqueId val="{00000001-2FA3-4F19-98DE-EF69B43D8DF2}"/>
            </c:ext>
          </c:extLst>
        </c:ser>
        <c:ser>
          <c:idx val="0"/>
          <c:order val="2"/>
          <c:tx>
            <c:strRef>
              <c:f>'I. Инфляц'!$F$2</c:f>
              <c:strCache>
                <c:ptCount val="1"/>
                <c:pt idx="0">
                  <c:v>Жилийн инфляц (УБ)</c:v>
                </c:pt>
              </c:strCache>
            </c:strRef>
          </c:tx>
          <c:spPr>
            <a:ln w="15875">
              <a:solidFill>
                <a:schemeClr val="tx1"/>
              </a:solidFill>
            </a:ln>
          </c:spPr>
          <c:marker>
            <c:symbol val="circle"/>
            <c:size val="5"/>
            <c:spPr>
              <a:solidFill>
                <a:schemeClr val="bg1"/>
              </a:solidFill>
              <a:ln w="0">
                <a:solidFill>
                  <a:schemeClr val="tx1"/>
                </a:solidFill>
              </a:ln>
            </c:spPr>
          </c:marker>
          <c:cat>
            <c:multiLvlStrRef>
              <c:extLst>
                <c:ext xmlns:c15="http://schemas.microsoft.com/office/drawing/2012/chart" uri="{02D57815-91ED-43cb-92C2-25804820EDAC}">
                  <c15:fullRef>
                    <c15:sqref>'I. Инфляц'!$C$3:$D$98</c15:sqref>
                  </c15:fullRef>
                </c:ext>
              </c:extLst>
              <c:f>'I. Инфляц'!$C$61:$D$98</c:f>
              <c:multiLvlStrCache>
                <c:ptCount val="38"/>
                <c:lvl>
                  <c:pt idx="2">
                    <c:v>3</c:v>
                  </c:pt>
                  <c:pt idx="5">
                    <c:v>6</c:v>
                  </c:pt>
                  <c:pt idx="8">
                    <c:v>9</c:v>
                  </c:pt>
                  <c:pt idx="11">
                    <c:v>12</c:v>
                  </c:pt>
                  <c:pt idx="14">
                    <c:v>3</c:v>
                  </c:pt>
                  <c:pt idx="17">
                    <c:v>6</c:v>
                  </c:pt>
                  <c:pt idx="20">
                    <c:v>9</c:v>
                  </c:pt>
                  <c:pt idx="23">
                    <c:v>12</c:v>
                  </c:pt>
                  <c:pt idx="26">
                    <c:v>3</c:v>
                  </c:pt>
                  <c:pt idx="29">
                    <c:v>6</c:v>
                  </c:pt>
                  <c:pt idx="32">
                    <c:v>9</c:v>
                  </c:pt>
                  <c:pt idx="35">
                    <c:v>12</c:v>
                  </c:pt>
                  <c:pt idx="37">
                    <c:v>2</c:v>
                  </c:pt>
                </c:lvl>
                <c:lvl>
                  <c:pt idx="0">
                    <c:v>2018</c:v>
                  </c:pt>
                  <c:pt idx="12">
                    <c:v>2019</c:v>
                  </c:pt>
                  <c:pt idx="24">
                    <c:v>2020</c:v>
                  </c:pt>
                  <c:pt idx="36">
                    <c:v>2021</c:v>
                  </c:pt>
                </c:lvl>
              </c:multiLvlStrCache>
            </c:multiLvlStrRef>
          </c:cat>
          <c:val>
            <c:numRef>
              <c:extLst>
                <c:ext xmlns:c15="http://schemas.microsoft.com/office/drawing/2012/chart" uri="{02D57815-91ED-43cb-92C2-25804820EDAC}">
                  <c15:fullRef>
                    <c15:sqref>'I. Инфляц'!$F$3:$F$98</c15:sqref>
                  </c15:fullRef>
                </c:ext>
              </c:extLst>
              <c:f>'I. Инфляц'!$F$61:$F$98</c:f>
              <c:numCache>
                <c:formatCode>0.0%</c:formatCode>
                <c:ptCount val="38"/>
                <c:pt idx="0">
                  <c:v>8.0258308565034131E-2</c:v>
                </c:pt>
                <c:pt idx="1">
                  <c:v>8.1358993732355778E-2</c:v>
                </c:pt>
                <c:pt idx="2">
                  <c:v>7.6915677251460979E-2</c:v>
                </c:pt>
                <c:pt idx="3">
                  <c:v>6.6909736962180499E-2</c:v>
                </c:pt>
                <c:pt idx="4">
                  <c:v>6.5715156660060448E-2</c:v>
                </c:pt>
                <c:pt idx="5">
                  <c:v>7.9574164668087866E-2</c:v>
                </c:pt>
                <c:pt idx="6">
                  <c:v>8.7723020467056934E-2</c:v>
                </c:pt>
                <c:pt idx="7">
                  <c:v>6.4461301768564461E-2</c:v>
                </c:pt>
                <c:pt idx="8">
                  <c:v>5.9247435025859163E-2</c:v>
                </c:pt>
                <c:pt idx="9">
                  <c:v>6.8174821404141772E-2</c:v>
                </c:pt>
                <c:pt idx="10">
                  <c:v>9.2914618251904946E-2</c:v>
                </c:pt>
                <c:pt idx="11">
                  <c:v>9.6657399469244121E-2</c:v>
                </c:pt>
                <c:pt idx="12">
                  <c:v>8.1165183495044424E-2</c:v>
                </c:pt>
                <c:pt idx="13">
                  <c:v>7.8514381845889769E-2</c:v>
                </c:pt>
                <c:pt idx="14">
                  <c:v>7.461023273325873E-2</c:v>
                </c:pt>
                <c:pt idx="15">
                  <c:v>7.8388947719530755E-2</c:v>
                </c:pt>
                <c:pt idx="16">
                  <c:v>8.9163195546823948E-2</c:v>
                </c:pt>
                <c:pt idx="17">
                  <c:v>9.823940405821685E-2</c:v>
                </c:pt>
                <c:pt idx="18">
                  <c:v>9.0475061146852775E-2</c:v>
                </c:pt>
                <c:pt idx="19">
                  <c:v>0.10464280588263164</c:v>
                </c:pt>
                <c:pt idx="20">
                  <c:v>0.10477467571642629</c:v>
                </c:pt>
                <c:pt idx="21">
                  <c:v>8.464596387090273E-2</c:v>
                </c:pt>
                <c:pt idx="22">
                  <c:v>5.0292447594843193E-2</c:v>
                </c:pt>
                <c:pt idx="23">
                  <c:v>5.0071517419120415E-2</c:v>
                </c:pt>
                <c:pt idx="24">
                  <c:v>6.0010561954667807E-2</c:v>
                </c:pt>
                <c:pt idx="25">
                  <c:v>6.9305548140761397E-2</c:v>
                </c:pt>
                <c:pt idx="26">
                  <c:v>6.7815166993807185E-2</c:v>
                </c:pt>
                <c:pt idx="27">
                  <c:v>5.2583356316293184E-2</c:v>
                </c:pt>
                <c:pt idx="28">
                  <c:v>3.5407435733521897E-2</c:v>
                </c:pt>
                <c:pt idx="29">
                  <c:v>2.4357371289110086E-2</c:v>
                </c:pt>
                <c:pt idx="30">
                  <c:v>3.2170931843106043E-2</c:v>
                </c:pt>
                <c:pt idx="31">
                  <c:v>1.666767591800089E-2</c:v>
                </c:pt>
                <c:pt idx="32">
                  <c:v>1.3704198774220355E-2</c:v>
                </c:pt>
                <c:pt idx="33">
                  <c:v>2.5576108653907692E-2</c:v>
                </c:pt>
                <c:pt idx="34">
                  <c:v>4.3492090578117315E-2</c:v>
                </c:pt>
                <c:pt idx="35">
                  <c:v>1.8916874295377362E-2</c:v>
                </c:pt>
                <c:pt idx="36">
                  <c:v>1.3454181605691895E-2</c:v>
                </c:pt>
                <c:pt idx="37">
                  <c:v>1.9724885621910104E-2</c:v>
                </c:pt>
              </c:numCache>
            </c:numRef>
          </c:val>
          <c:smooth val="0"/>
          <c:extLst>
            <c:ext xmlns:c16="http://schemas.microsoft.com/office/drawing/2014/chart" uri="{C3380CC4-5D6E-409C-BE32-E72D297353CC}">
              <c16:uniqueId val="{00000002-2FA3-4F19-98DE-EF69B43D8DF2}"/>
            </c:ext>
          </c:extLst>
        </c:ser>
        <c:ser>
          <c:idx val="1"/>
          <c:order val="3"/>
          <c:tx>
            <c:strRef>
              <c:f>'I. Инфляц'!$N$1</c:f>
              <c:strCache>
                <c:ptCount val="1"/>
                <c:pt idx="0">
                  <c:v>Бусад</c:v>
                </c:pt>
              </c:strCache>
            </c:strRef>
          </c:tx>
          <c:spPr>
            <a:ln>
              <a:solidFill>
                <a:srgbClr val="286A6C"/>
              </a:solidFill>
            </a:ln>
          </c:spPr>
          <c:marker>
            <c:symbol val="none"/>
          </c:marker>
          <c:cat>
            <c:strLit>
              <c:ptCount val="38"/>
              <c:pt idx="0">
                <c:v>2018</c:v>
              </c:pt>
              <c:pt idx="2">
                <c:v>2018 3</c:v>
              </c:pt>
              <c:pt idx="5">
                <c:v>2018 6</c:v>
              </c:pt>
              <c:pt idx="8">
                <c:v>2018 9</c:v>
              </c:pt>
              <c:pt idx="11">
                <c:v>2018 12</c:v>
              </c:pt>
              <c:pt idx="12">
                <c:v>2019</c:v>
              </c:pt>
              <c:pt idx="14">
                <c:v>2019 3</c:v>
              </c:pt>
              <c:pt idx="17">
                <c:v>2019 6</c:v>
              </c:pt>
              <c:pt idx="20">
                <c:v>2019 9</c:v>
              </c:pt>
              <c:pt idx="23">
                <c:v>2019 12</c:v>
              </c:pt>
              <c:pt idx="24">
                <c:v>2020</c:v>
              </c:pt>
              <c:pt idx="26">
                <c:v>2020 3</c:v>
              </c:pt>
              <c:pt idx="29">
                <c:v>2020 6</c:v>
              </c:pt>
              <c:pt idx="32">
                <c:v>2020 9</c:v>
              </c:pt>
              <c:pt idx="35">
                <c:v>2020 12</c:v>
              </c:pt>
              <c:pt idx="36">
                <c:v>2021</c:v>
              </c:pt>
              <c:pt idx="37">
                <c:v>2021 2</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'I. Инфляц'!$N$3:$N$98</c15:sqref>
                  </c15:fullRef>
                </c:ext>
              </c:extLst>
              <c:f>'I. Инфляц'!$N$61:$N$98</c:f>
              <c:numCache>
                <c:formatCode>General</c:formatCode>
                <c:ptCount val="38"/>
                <c:pt idx="0" formatCode="0.0%">
                  <c:v>8.1373321924935071E-2</c:v>
                </c:pt>
                <c:pt idx="1" formatCode="0.0%">
                  <c:v>7.7500418355800793E-2</c:v>
                </c:pt>
                <c:pt idx="2" formatCode="0.0%">
                  <c:v>7.4560208517199467E-2</c:v>
                </c:pt>
                <c:pt idx="3" formatCode="0.0%">
                  <c:v>6.6991509335717625E-2</c:v>
                </c:pt>
                <c:pt idx="4" formatCode="0.0%">
                  <c:v>7.1246159729832392E-2</c:v>
                </c:pt>
                <c:pt idx="5" formatCode="0.0%">
                  <c:v>7.3803392292862258E-2</c:v>
                </c:pt>
                <c:pt idx="6" formatCode="0.0%">
                  <c:v>7.2514709501104724E-2</c:v>
                </c:pt>
                <c:pt idx="7" formatCode="0.0%">
                  <c:v>6.0576986670709543E-2</c:v>
                </c:pt>
                <c:pt idx="8" formatCode="0.0%">
                  <c:v>6.0875444752847008E-2</c:v>
                </c:pt>
                <c:pt idx="9" formatCode="0.0%">
                  <c:v>5.5578223073629029E-2</c:v>
                </c:pt>
                <c:pt idx="10" formatCode="0.0%">
                  <c:v>6.5645518573950401E-2</c:v>
                </c:pt>
                <c:pt idx="11" formatCode="0.0%">
                  <c:v>7.458199244032504E-2</c:v>
                </c:pt>
                <c:pt idx="12" formatCode="0.0%">
                  <c:v>6.3334146120231471E-2</c:v>
                </c:pt>
                <c:pt idx="13" formatCode="0.0%">
                  <c:v>5.9525874479078089E-2</c:v>
                </c:pt>
                <c:pt idx="14" formatCode="0.0%">
                  <c:v>5.2108654708360236E-2</c:v>
                </c:pt>
                <c:pt idx="15" formatCode="0.0%">
                  <c:v>4.92324022310906E-2</c:v>
                </c:pt>
                <c:pt idx="16" formatCode="0.0%">
                  <c:v>4.7961353764974124E-2</c:v>
                </c:pt>
                <c:pt idx="17" formatCode="0.0%">
                  <c:v>5.7147777041798964E-2</c:v>
                </c:pt>
                <c:pt idx="18" formatCode="0.0%">
                  <c:v>6.1009150863069905E-2</c:v>
                </c:pt>
                <c:pt idx="19" formatCode="0.0%">
                  <c:v>7.1418269632739895E-2</c:v>
                </c:pt>
                <c:pt idx="20" formatCode="0.0%">
                  <c:v>6.9277375543755682E-2</c:v>
                </c:pt>
                <c:pt idx="21" formatCode="0.0%">
                  <c:v>6.6872758484237682E-2</c:v>
                </c:pt>
                <c:pt idx="22" formatCode="0.0%">
                  <c:v>5.4136356506301553E-2</c:v>
                </c:pt>
                <c:pt idx="23" formatCode="0.0%">
                  <c:v>5.5904764785436489E-2</c:v>
                </c:pt>
                <c:pt idx="24" formatCode="0.0%">
                  <c:v>5.1353805020970755E-2</c:v>
                </c:pt>
                <c:pt idx="25" formatCode="0.0%">
                  <c:v>5.0204479332436103E-2</c:v>
                </c:pt>
                <c:pt idx="26" formatCode="0.0%">
                  <c:v>5.1179987226326107E-2</c:v>
                </c:pt>
                <c:pt idx="27" formatCode="0.0%">
                  <c:v>5.2431499995975628E-2</c:v>
                </c:pt>
                <c:pt idx="28" formatCode="0.0%">
                  <c:v>4.7265026768180229E-2</c:v>
                </c:pt>
                <c:pt idx="29" formatCode="0.0%">
                  <c:v>3.7751017242050988E-2</c:v>
                </c:pt>
                <c:pt idx="30" formatCode="0.0%">
                  <c:v>3.9836592464157938E-2</c:v>
                </c:pt>
                <c:pt idx="31" formatCode="0.0%">
                  <c:v>2.591512499341575E-2</c:v>
                </c:pt>
                <c:pt idx="32" formatCode="0.0%">
                  <c:v>3.3712376928905163E-2</c:v>
                </c:pt>
                <c:pt idx="33" formatCode="0.0%">
                  <c:v>4.1606176509991766E-2</c:v>
                </c:pt>
                <c:pt idx="34" formatCode="0.0%">
                  <c:v>4.9704047331399215E-2</c:v>
                </c:pt>
                <c:pt idx="35" formatCode="0.0%">
                  <c:v>2.4424036216146083E-2</c:v>
                </c:pt>
                <c:pt idx="36" formatCode="0.0%">
                  <c:v>3.0412114581678251E-2</c:v>
                </c:pt>
                <c:pt idx="37" formatCode="0.0%">
                  <c:v>4.2014644264658507E-2</c:v>
                </c:pt>
              </c:numCache>
            </c:numRef>
          </c:val>
          <c:smooth val="0"/>
          <c:extLst>
            <c:ext xmlns:c16="http://schemas.microsoft.com/office/drawing/2014/chart" uri="{C3380CC4-5D6E-409C-BE32-E72D297353CC}">
              <c16:uniqueId val="{00000004-2F4C-446D-AD1B-4EF7E5B44330}"/>
            </c:ext>
          </c:extLst>
        </c:ser>
        <c:dLbls>
          <c:showLegendKey val="0"/>
          <c:showVal val="0"/>
          <c:showCatName val="0"/>
          <c:showSerName val="0"/>
          <c:showPercent val="0"/>
          <c:showBubbleSize val="0"/>
        </c:dLbls>
        <c:smooth val="0"/>
        <c:axId val="489806464"/>
        <c:axId val="490152320"/>
        <c:extLst/>
      </c:lineChart>
      <c:catAx>
        <c:axId val="489806464"/>
        <c:scaling>
          <c:orientation val="minMax"/>
        </c:scaling>
        <c:delete val="0"/>
        <c:axPos val="b"/>
        <c:numFmt formatCode="General" sourceLinked="0"/>
        <c:majorTickMark val="none"/>
        <c:minorTickMark val="none"/>
        <c:tickLblPos val="low"/>
        <c:spPr>
          <a:ln w="3175">
            <a:solidFill>
              <a:schemeClr val="bg1">
                <a:lumMod val="75000"/>
              </a:schemeClr>
            </a:solidFill>
          </a:ln>
        </c:spPr>
        <c:crossAx val="490152320"/>
        <c:crosses val="autoZero"/>
        <c:auto val="1"/>
        <c:lblAlgn val="ctr"/>
        <c:lblOffset val="100"/>
        <c:noMultiLvlLbl val="0"/>
      </c:catAx>
      <c:valAx>
        <c:axId val="490152320"/>
        <c:scaling>
          <c:orientation val="minMax"/>
          <c:max val="0.28000000000000003"/>
          <c:min val="-0.12000000000000001"/>
        </c:scaling>
        <c:delete val="0"/>
        <c:axPos val="l"/>
        <c:majorGridlines>
          <c:spPr>
            <a:ln>
              <a:noFill/>
            </a:ln>
          </c:spPr>
        </c:majorGridlines>
        <c:numFmt formatCode="0%" sourceLinked="0"/>
        <c:majorTickMark val="out"/>
        <c:minorTickMark val="none"/>
        <c:tickLblPos val="nextTo"/>
        <c:spPr>
          <a:ln w="3175">
            <a:solidFill>
              <a:schemeClr val="bg1">
                <a:lumMod val="75000"/>
              </a:schemeClr>
            </a:solidFill>
          </a:ln>
        </c:spPr>
        <c:crossAx val="489806464"/>
        <c:crosses val="autoZero"/>
        <c:crossBetween val="between"/>
      </c:valAx>
      <c:spPr>
        <a:ln w="3175">
          <a:solidFill>
            <a:schemeClr val="bg1">
              <a:lumMod val="75000"/>
            </a:schemeClr>
          </a:solidFill>
        </a:ln>
      </c:spPr>
    </c:plotArea>
    <c:legend>
      <c:legendPos val="b"/>
      <c:layout>
        <c:manualLayout>
          <c:xMode val="edge"/>
          <c:yMode val="edge"/>
          <c:x val="3.8828259752651473E-2"/>
          <c:y val="3.5978350706104417E-2"/>
          <c:w val="0.62660703800401585"/>
          <c:h val="0.16637238185500572"/>
        </c:manualLayout>
      </c:layout>
      <c:overlay val="0"/>
    </c:legend>
    <c:plotVisOnly val="1"/>
    <c:dispBlanksAs val="gap"/>
    <c:showDLblsOverMax val="0"/>
  </c:chart>
  <c:spPr>
    <a:ln>
      <a:noFill/>
    </a:ln>
  </c:spPr>
  <c:txPr>
    <a:bodyPr/>
    <a:lstStyle/>
    <a:p>
      <a:pPr>
        <a:defRPr sz="1200" b="1">
          <a:latin typeface="Times New Roman" panose="02020603050405020304" pitchFamily="18" charset="0"/>
          <a:cs typeface="Times New Roman" panose="02020603050405020304" pitchFamily="18" charset="0"/>
        </a:defRPr>
      </a:pPr>
      <a:endParaRPr lang="en-US"/>
    </a:p>
  </c:txPr>
  <c:userShapes r:id="rId1"/>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1678258967629044E-2"/>
          <c:y val="0.15173171288371562"/>
          <c:w val="0.87476757061162402"/>
          <c:h val="0.74461785550026771"/>
        </c:manualLayout>
      </c:layout>
      <c:areaChart>
        <c:grouping val="standard"/>
        <c:varyColors val="0"/>
        <c:ser>
          <c:idx val="6"/>
          <c:order val="2"/>
          <c:tx>
            <c:strRef>
              <c:f>'III.1 Хөдөлмөр'!$A$47</c:f>
              <c:strCache>
                <c:ptCount val="1"/>
                <c:pt idx="0">
                  <c:v>Max</c:v>
                </c:pt>
              </c:strCache>
            </c:strRef>
          </c:tx>
          <c:spPr>
            <a:solidFill>
              <a:srgbClr val="D4D9E4"/>
            </a:solidFill>
            <a:ln w="28575" cmpd="sng">
              <a:noFill/>
            </a:ln>
          </c:spPr>
          <c:cat>
            <c:multiLvlStrRef>
              <c:extLst>
                <c:ext xmlns:c15="http://schemas.microsoft.com/office/drawing/2012/chart" uri="{02D57815-91ED-43cb-92C2-25804820EDAC}">
                  <c15:fullRef>
                    <c15:sqref>'III.1 Хөдөлмөр'!$B$1:$AA$2</c15:sqref>
                  </c15:fullRef>
                </c:ext>
              </c:extLst>
              <c:f>'III.1 Хөдөлмөр'!$N$1:$AA$2</c:f>
              <c:multiLvlStrCache>
                <c:ptCount val="14"/>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lvl>
                <c:lvl>
                  <c:pt idx="0">
                    <c:v>2017</c:v>
                  </c:pt>
                  <c:pt idx="4">
                    <c:v>2018</c:v>
                  </c:pt>
                  <c:pt idx="8">
                    <c:v>2019</c:v>
                  </c:pt>
                  <c:pt idx="12">
                    <c:v>2020</c:v>
                  </c:pt>
                </c:lvl>
              </c:multiLvlStrCache>
            </c:multiLvlStrRef>
          </c:cat>
          <c:val>
            <c:numRef>
              <c:extLst>
                <c:ext xmlns:c15="http://schemas.microsoft.com/office/drawing/2012/chart" uri="{02D57815-91ED-43cb-92C2-25804820EDAC}">
                  <c15:fullRef>
                    <c15:sqref>'III.1 Хөдөлмөр'!$B$47:$AC$47</c15:sqref>
                  </c15:fullRef>
                </c:ext>
              </c:extLst>
              <c:f>'III.1 Хөдөлмөр'!$N$47:$AC$47</c:f>
              <c:numCache>
                <c:formatCode>0.0</c:formatCode>
                <c:ptCount val="16"/>
                <c:pt idx="0">
                  <c:v>2481.1999999999998</c:v>
                </c:pt>
                <c:pt idx="1">
                  <c:v>2221.1999999999998</c:v>
                </c:pt>
                <c:pt idx="2">
                  <c:v>2256.1999999999998</c:v>
                </c:pt>
                <c:pt idx="3">
                  <c:v>2310.6</c:v>
                </c:pt>
                <c:pt idx="4">
                  <c:v>2442.4863999999998</c:v>
                </c:pt>
                <c:pt idx="5">
                  <c:v>2467.6999999999998</c:v>
                </c:pt>
                <c:pt idx="6">
                  <c:v>2393.6999999999998</c:v>
                </c:pt>
                <c:pt idx="7">
                  <c:v>2501.3000000000002</c:v>
                </c:pt>
                <c:pt idx="8">
                  <c:v>2825.0952000000002</c:v>
                </c:pt>
                <c:pt idx="9">
                  <c:v>2628.8</c:v>
                </c:pt>
                <c:pt idx="10">
                  <c:v>2687.5</c:v>
                </c:pt>
                <c:pt idx="11">
                  <c:v>2928.4843999999998</c:v>
                </c:pt>
                <c:pt idx="12">
                  <c:v>3163.0010000000002</c:v>
                </c:pt>
                <c:pt idx="13">
                  <c:v>2924.8</c:v>
                </c:pt>
                <c:pt idx="14" formatCode="General">
                  <c:v>2934.0273999999999</c:v>
                </c:pt>
                <c:pt idx="15" formatCode="General">
                  <c:v>3296</c:v>
                </c:pt>
              </c:numCache>
            </c:numRef>
          </c:val>
          <c:extLst>
            <c:ext xmlns:c16="http://schemas.microsoft.com/office/drawing/2014/chart" uri="{C3380CC4-5D6E-409C-BE32-E72D297353CC}">
              <c16:uniqueId val="{00000000-3D87-41D4-BD98-73F95782F56C}"/>
            </c:ext>
          </c:extLst>
        </c:ser>
        <c:ser>
          <c:idx val="0"/>
          <c:order val="3"/>
          <c:tx>
            <c:strRef>
              <c:f>'III.1 Хөдөлмөр'!$A$48</c:f>
              <c:strCache>
                <c:ptCount val="1"/>
                <c:pt idx="0">
                  <c:v>Min</c:v>
                </c:pt>
              </c:strCache>
            </c:strRef>
          </c:tx>
          <c:spPr>
            <a:solidFill>
              <a:schemeClr val="bg1"/>
            </a:solidFill>
            <a:ln w="28575">
              <a:noFill/>
            </a:ln>
          </c:spPr>
          <c:cat>
            <c:multiLvlStrRef>
              <c:extLst>
                <c:ext xmlns:c15="http://schemas.microsoft.com/office/drawing/2012/chart" uri="{02D57815-91ED-43cb-92C2-25804820EDAC}">
                  <c15:fullRef>
                    <c15:sqref>'III.1 Хөдөлмөр'!$B$1:$AA$2</c15:sqref>
                  </c15:fullRef>
                </c:ext>
              </c:extLst>
              <c:f>'III.1 Хөдөлмөр'!$N$1:$AA$2</c:f>
              <c:multiLvlStrCache>
                <c:ptCount val="14"/>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lvl>
                <c:lvl>
                  <c:pt idx="0">
                    <c:v>2017</c:v>
                  </c:pt>
                  <c:pt idx="4">
                    <c:v>2018</c:v>
                  </c:pt>
                  <c:pt idx="8">
                    <c:v>2019</c:v>
                  </c:pt>
                  <c:pt idx="12">
                    <c:v>2020</c:v>
                  </c:pt>
                </c:lvl>
              </c:multiLvlStrCache>
            </c:multiLvlStrRef>
          </c:cat>
          <c:val>
            <c:numRef>
              <c:extLst>
                <c:ext xmlns:c15="http://schemas.microsoft.com/office/drawing/2012/chart" uri="{02D57815-91ED-43cb-92C2-25804820EDAC}">
                  <c15:fullRef>
                    <c15:sqref>'III.1 Хөдөлмөр'!$B$48:$AC$48</c15:sqref>
                  </c15:fullRef>
                </c:ext>
              </c:extLst>
              <c:f>'III.1 Хөдөлмөр'!$N$48:$AC$48</c:f>
              <c:numCache>
                <c:formatCode>0.0</c:formatCode>
                <c:ptCount val="16"/>
                <c:pt idx="0">
                  <c:v>600.6</c:v>
                </c:pt>
                <c:pt idx="1">
                  <c:v>613.70000000000005</c:v>
                </c:pt>
                <c:pt idx="2">
                  <c:v>605.6</c:v>
                </c:pt>
                <c:pt idx="3">
                  <c:v>632.29999999999995</c:v>
                </c:pt>
                <c:pt idx="4">
                  <c:v>609.09529999999995</c:v>
                </c:pt>
                <c:pt idx="5">
                  <c:v>612.6</c:v>
                </c:pt>
                <c:pt idx="6">
                  <c:v>631.6</c:v>
                </c:pt>
                <c:pt idx="7">
                  <c:v>704.2</c:v>
                </c:pt>
                <c:pt idx="8">
                  <c:v>729.87030000000004</c:v>
                </c:pt>
                <c:pt idx="9">
                  <c:v>724.5</c:v>
                </c:pt>
                <c:pt idx="10">
                  <c:v>747.9</c:v>
                </c:pt>
                <c:pt idx="11">
                  <c:v>774.553</c:v>
                </c:pt>
                <c:pt idx="12">
                  <c:v>765.10400000000004</c:v>
                </c:pt>
                <c:pt idx="13">
                  <c:v>765.3</c:v>
                </c:pt>
                <c:pt idx="14" formatCode="General">
                  <c:v>799.72889999999995</c:v>
                </c:pt>
                <c:pt idx="15" formatCode="General">
                  <c:v>745.2</c:v>
                </c:pt>
              </c:numCache>
            </c:numRef>
          </c:val>
          <c:extLst>
            <c:ext xmlns:c16="http://schemas.microsoft.com/office/drawing/2014/chart" uri="{C3380CC4-5D6E-409C-BE32-E72D297353CC}">
              <c16:uniqueId val="{00000001-3D87-41D4-BD98-73F95782F56C}"/>
            </c:ext>
          </c:extLst>
        </c:ser>
        <c:dLbls>
          <c:showLegendKey val="0"/>
          <c:showVal val="0"/>
          <c:showCatName val="0"/>
          <c:showSerName val="0"/>
          <c:showPercent val="0"/>
          <c:showBubbleSize val="0"/>
        </c:dLbls>
        <c:axId val="952904960"/>
        <c:axId val="952898976"/>
      </c:areaChart>
      <c:lineChart>
        <c:grouping val="standard"/>
        <c:varyColors val="0"/>
        <c:ser>
          <c:idx val="1"/>
          <c:order val="4"/>
          <c:tx>
            <c:strRef>
              <c:f>'III.1 Хөдөлмөр'!$A$49</c:f>
              <c:strCache>
                <c:ptCount val="1"/>
                <c:pt idx="0">
                  <c:v>Дундаж цалингийн өсөлт, %</c:v>
                </c:pt>
              </c:strCache>
            </c:strRef>
          </c:tx>
          <c:spPr>
            <a:ln w="28575">
              <a:solidFill>
                <a:srgbClr val="286A6C"/>
              </a:solidFill>
              <a:prstDash val="solid"/>
            </a:ln>
          </c:spPr>
          <c:marker>
            <c:symbol val="none"/>
          </c:marker>
          <c:dPt>
            <c:idx val="72"/>
            <c:bubble3D val="0"/>
            <c:extLst>
              <c:ext xmlns:c16="http://schemas.microsoft.com/office/drawing/2014/chart" uri="{C3380CC4-5D6E-409C-BE32-E72D297353CC}">
                <c16:uniqueId val="{00000002-3D87-41D4-BD98-73F95782F56C}"/>
              </c:ext>
            </c:extLst>
          </c:dPt>
          <c:cat>
            <c:multiLvlStrRef>
              <c:extLst>
                <c:ext xmlns:c15="http://schemas.microsoft.com/office/drawing/2012/chart" uri="{02D57815-91ED-43cb-92C2-25804820EDAC}">
                  <c15:fullRef>
                    <c15:sqref>'III.1 Хөдөлмөр'!$B$1:$AC$2</c15:sqref>
                  </c15:fullRef>
                </c:ext>
              </c:extLst>
              <c:f>'III.1 Хөдөлмөр'!$N$1:$AC$2</c:f>
              <c:multiLvlStrCache>
                <c:ptCount val="16"/>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lvl>
                <c:lvl>
                  <c:pt idx="0">
                    <c:v>2017</c:v>
                  </c:pt>
                  <c:pt idx="4">
                    <c:v>2018</c:v>
                  </c:pt>
                  <c:pt idx="8">
                    <c:v>2019</c:v>
                  </c:pt>
                  <c:pt idx="12">
                    <c:v>2020</c:v>
                  </c:pt>
                </c:lvl>
              </c:multiLvlStrCache>
            </c:multiLvlStrRef>
          </c:cat>
          <c:val>
            <c:numRef>
              <c:extLst>
                <c:ext xmlns:c15="http://schemas.microsoft.com/office/drawing/2012/chart" uri="{02D57815-91ED-43cb-92C2-25804820EDAC}">
                  <c15:fullRef>
                    <c15:sqref>'III.1 Хөдөлмөр'!$B$49:$AC$49</c15:sqref>
                  </c15:fullRef>
                </c:ext>
              </c:extLst>
              <c:f>'III.1 Хөдөлмөр'!$N$49:$AC$49</c:f>
              <c:numCache>
                <c:formatCode>0.0%</c:formatCode>
                <c:ptCount val="16"/>
                <c:pt idx="0">
                  <c:v>0.10064264402111545</c:v>
                </c:pt>
                <c:pt idx="1">
                  <c:v>8.8513513513513553E-2</c:v>
                </c:pt>
                <c:pt idx="2">
                  <c:v>8.0973864836086262E-2</c:v>
                </c:pt>
                <c:pt idx="3">
                  <c:v>0.10181355392936697</c:v>
                </c:pt>
                <c:pt idx="4">
                  <c:v>4.093076842873522E-2</c:v>
                </c:pt>
                <c:pt idx="5">
                  <c:v>6.1038692323608368E-2</c:v>
                </c:pt>
                <c:pt idx="6">
                  <c:v>7.9401611047180687E-2</c:v>
                </c:pt>
                <c:pt idx="7">
                  <c:v>7.8352103186062116E-2</c:v>
                </c:pt>
                <c:pt idx="8">
                  <c:v>0.15978467415503883</c:v>
                </c:pt>
                <c:pt idx="9">
                  <c:v>0.13219383775351035</c:v>
                </c:pt>
                <c:pt idx="10">
                  <c:v>0.13045163791432457</c:v>
                </c:pt>
                <c:pt idx="11">
                  <c:v>0.10927546192984017</c:v>
                </c:pt>
                <c:pt idx="12">
                  <c:v>8.7897714337632049E-2</c:v>
                </c:pt>
                <c:pt idx="13">
                  <c:v>8.6224506492544428E-2</c:v>
                </c:pt>
                <c:pt idx="14">
                  <c:v>8.8048696844992946E-2</c:v>
                </c:pt>
                <c:pt idx="15">
                  <c:v>6.8703014907686821E-2</c:v>
                </c:pt>
              </c:numCache>
            </c:numRef>
          </c:val>
          <c:smooth val="0"/>
          <c:extLst>
            <c:ext xmlns:c16="http://schemas.microsoft.com/office/drawing/2014/chart" uri="{C3380CC4-5D6E-409C-BE32-E72D297353CC}">
              <c16:uniqueId val="{00000003-3D87-41D4-BD98-73F95782F56C}"/>
            </c:ext>
          </c:extLst>
        </c:ser>
        <c:ser>
          <c:idx val="2"/>
          <c:order val="5"/>
          <c:tx>
            <c:strRef>
              <c:f>'III.1 Хөдөлмөр'!$A$50</c:f>
              <c:strCache>
                <c:ptCount val="1"/>
                <c:pt idx="0">
                  <c:v>Медиан цалингийн өсөлт, %</c:v>
                </c:pt>
              </c:strCache>
            </c:strRef>
          </c:tx>
          <c:spPr>
            <a:ln w="28575">
              <a:solidFill>
                <a:srgbClr val="7EA6A7"/>
              </a:solidFill>
            </a:ln>
          </c:spPr>
          <c:marker>
            <c:symbol val="none"/>
          </c:marker>
          <c:cat>
            <c:multiLvlStrRef>
              <c:extLst>
                <c:ext xmlns:c15="http://schemas.microsoft.com/office/drawing/2012/chart" uri="{02D57815-91ED-43cb-92C2-25804820EDAC}">
                  <c15:fullRef>
                    <c15:sqref>'III.1 Хөдөлмөр'!$B$1:$AC$2</c15:sqref>
                  </c15:fullRef>
                </c:ext>
              </c:extLst>
              <c:f>'III.1 Хөдөлмөр'!$N$1:$AC$2</c:f>
              <c:multiLvlStrCache>
                <c:ptCount val="16"/>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lvl>
                <c:lvl>
                  <c:pt idx="0">
                    <c:v>2017</c:v>
                  </c:pt>
                  <c:pt idx="4">
                    <c:v>2018</c:v>
                  </c:pt>
                  <c:pt idx="8">
                    <c:v>2019</c:v>
                  </c:pt>
                  <c:pt idx="12">
                    <c:v>2020</c:v>
                  </c:pt>
                </c:lvl>
              </c:multiLvlStrCache>
            </c:multiLvlStrRef>
          </c:cat>
          <c:val>
            <c:numRef>
              <c:extLst>
                <c:ext xmlns:c15="http://schemas.microsoft.com/office/drawing/2012/chart" uri="{02D57815-91ED-43cb-92C2-25804820EDAC}">
                  <c15:fullRef>
                    <c15:sqref>'III.1 Хөдөлмөр'!$B$50:$AC$50</c15:sqref>
                  </c15:fullRef>
                </c:ext>
              </c:extLst>
              <c:f>'III.1 Хөдөлмөр'!$N$50:$AC$50</c:f>
              <c:numCache>
                <c:formatCode>0.00</c:formatCode>
                <c:ptCount val="16"/>
                <c:pt idx="0" formatCode="0.0%">
                  <c:v>3.1791472050625158E-2</c:v>
                </c:pt>
                <c:pt idx="1" formatCode="0.0%">
                  <c:v>2.7598355842630484E-2</c:v>
                </c:pt>
                <c:pt idx="2" formatCode="0.0%">
                  <c:v>5.4487179487179294E-2</c:v>
                </c:pt>
                <c:pt idx="3" formatCode="0.0%">
                  <c:v>7.6714285714285735E-2</c:v>
                </c:pt>
                <c:pt idx="4" formatCode="0.0%">
                  <c:v>3.0811915887850594E-2</c:v>
                </c:pt>
                <c:pt idx="5" formatCode="0.0%">
                  <c:v>3.585714285714281E-2</c:v>
                </c:pt>
                <c:pt idx="6" formatCode="0.0%">
                  <c:v>6.0509480387899828E-2</c:v>
                </c:pt>
                <c:pt idx="7" formatCode="0.0%">
                  <c:v>7.0147273450975156E-2</c:v>
                </c:pt>
                <c:pt idx="8" formatCode="0.0%">
                  <c:v>0.17271709873919816</c:v>
                </c:pt>
                <c:pt idx="9" formatCode="0.0%">
                  <c:v>0.16240104813129208</c:v>
                </c:pt>
                <c:pt idx="10" formatCode="0.0%">
                  <c:v>0.15052968039022474</c:v>
                </c:pt>
                <c:pt idx="11" formatCode="0.0%">
                  <c:v>0.12199437122630385</c:v>
                </c:pt>
                <c:pt idx="12" formatCode="0.0%">
                  <c:v>0.10795570540008037</c:v>
                </c:pt>
                <c:pt idx="13" formatCode="0.0%">
                  <c:v>0.11940696939101181</c:v>
                </c:pt>
                <c:pt idx="14" formatCode="0.0%">
                  <c:v>0.11743772241992878</c:v>
                </c:pt>
                <c:pt idx="15" formatCode="0.0%">
                  <c:v>0.10048211702747167</c:v>
                </c:pt>
              </c:numCache>
            </c:numRef>
          </c:val>
          <c:smooth val="0"/>
          <c:extLst>
            <c:ext xmlns:c16="http://schemas.microsoft.com/office/drawing/2014/chart" uri="{C3380CC4-5D6E-409C-BE32-E72D297353CC}">
              <c16:uniqueId val="{00000004-3D87-41D4-BD98-73F95782F56C}"/>
            </c:ext>
          </c:extLst>
        </c:ser>
        <c:ser>
          <c:idx val="7"/>
          <c:order val="6"/>
          <c:tx>
            <c:strRef>
              <c:f>'III.1 Хөдөлмөр'!$A$51</c:f>
              <c:strCache>
                <c:ptCount val="1"/>
                <c:pt idx="0">
                  <c:v>Бодит цалингийн өсөлт, %</c:v>
                </c:pt>
              </c:strCache>
            </c:strRef>
          </c:tx>
          <c:spPr>
            <a:ln w="28575">
              <a:solidFill>
                <a:srgbClr val="7EA6A7"/>
              </a:solidFill>
              <a:prstDash val="sysDash"/>
            </a:ln>
          </c:spPr>
          <c:marker>
            <c:symbol val="none"/>
          </c:marker>
          <c:dPt>
            <c:idx val="72"/>
            <c:bubble3D val="0"/>
            <c:extLst>
              <c:ext xmlns:c16="http://schemas.microsoft.com/office/drawing/2014/chart" uri="{C3380CC4-5D6E-409C-BE32-E72D297353CC}">
                <c16:uniqueId val="{00000005-3D87-41D4-BD98-73F95782F56C}"/>
              </c:ext>
            </c:extLst>
          </c:dPt>
          <c:cat>
            <c:multiLvlStrRef>
              <c:extLst>
                <c:ext xmlns:c15="http://schemas.microsoft.com/office/drawing/2012/chart" uri="{02D57815-91ED-43cb-92C2-25804820EDAC}">
                  <c15:fullRef>
                    <c15:sqref>'III.1 Хөдөлмөр'!$B$1:$AC$2</c15:sqref>
                  </c15:fullRef>
                </c:ext>
              </c:extLst>
              <c:f>'III.1 Хөдөлмөр'!$N$1:$AC$2</c:f>
              <c:multiLvlStrCache>
                <c:ptCount val="16"/>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lvl>
                <c:lvl>
                  <c:pt idx="0">
                    <c:v>2017</c:v>
                  </c:pt>
                  <c:pt idx="4">
                    <c:v>2018</c:v>
                  </c:pt>
                  <c:pt idx="8">
                    <c:v>2019</c:v>
                  </c:pt>
                  <c:pt idx="12">
                    <c:v>2020</c:v>
                  </c:pt>
                </c:lvl>
              </c:multiLvlStrCache>
            </c:multiLvlStrRef>
          </c:cat>
          <c:val>
            <c:numRef>
              <c:extLst>
                <c:ext xmlns:c15="http://schemas.microsoft.com/office/drawing/2012/chart" uri="{02D57815-91ED-43cb-92C2-25804820EDAC}">
                  <c15:fullRef>
                    <c15:sqref>'III.1 Хөдөлмөр'!$B$51:$AC$51</c15:sqref>
                  </c15:fullRef>
                </c:ext>
              </c:extLst>
              <c:f>'III.1 Хөдөлмөр'!$N$51:$AC$51</c:f>
              <c:numCache>
                <c:formatCode>0.0%</c:formatCode>
                <c:ptCount val="16"/>
                <c:pt idx="0">
                  <c:v>7.3816155988857934E-2</c:v>
                </c:pt>
                <c:pt idx="1">
                  <c:v>6.2240663900414939E-2</c:v>
                </c:pt>
                <c:pt idx="2">
                  <c:v>1.8317503392130119E-2</c:v>
                </c:pt>
                <c:pt idx="3">
                  <c:v>4.1560102301790192E-2</c:v>
                </c:pt>
                <c:pt idx="4">
                  <c:v>3.8910505836577958E-3</c:v>
                </c:pt>
                <c:pt idx="5">
                  <c:v>-1.041666666666663E-2</c:v>
                </c:pt>
                <c:pt idx="6">
                  <c:v>2.1985343104597099E-2</c:v>
                </c:pt>
                <c:pt idx="7">
                  <c:v>-1.104972375690616E-2</c:v>
                </c:pt>
                <c:pt idx="8">
                  <c:v>5.6847545219638196E-2</c:v>
                </c:pt>
                <c:pt idx="9">
                  <c:v>4.4736842105263186E-2</c:v>
                </c:pt>
                <c:pt idx="10">
                  <c:v>3.6505867014341442E-2</c:v>
                </c:pt>
                <c:pt idx="11">
                  <c:v>5.2141527001862142E-2</c:v>
                </c:pt>
                <c:pt idx="12">
                  <c:v>3.4151589242053859E-2</c:v>
                </c:pt>
                <c:pt idx="13">
                  <c:v>6.1743073047858754E-2</c:v>
                </c:pt>
                <c:pt idx="14">
                  <c:v>6.9564779874213611E-2</c:v>
                </c:pt>
                <c:pt idx="15">
                  <c:v>5.0553392330383362E-2</c:v>
                </c:pt>
              </c:numCache>
            </c:numRef>
          </c:val>
          <c:smooth val="0"/>
          <c:extLst>
            <c:ext xmlns:c16="http://schemas.microsoft.com/office/drawing/2014/chart" uri="{C3380CC4-5D6E-409C-BE32-E72D297353CC}">
              <c16:uniqueId val="{00000006-3D87-41D4-BD98-73F95782F56C}"/>
            </c:ext>
          </c:extLst>
        </c:ser>
        <c:ser>
          <c:idx val="3"/>
          <c:order val="7"/>
          <c:tx>
            <c:strRef>
              <c:f>'III.1 Хөдөлмөр'!$A$52</c:f>
              <c:strCache>
                <c:ptCount val="1"/>
                <c:pt idx="0">
                  <c:v>Өрхийн орлогын өсөлт, %</c:v>
                </c:pt>
              </c:strCache>
            </c:strRef>
          </c:tx>
          <c:spPr>
            <a:ln w="28575">
              <a:solidFill>
                <a:srgbClr val="B99E66"/>
              </a:solidFill>
            </a:ln>
          </c:spPr>
          <c:marker>
            <c:symbol val="none"/>
          </c:marker>
          <c:cat>
            <c:multiLvlStrRef>
              <c:extLst>
                <c:ext xmlns:c15="http://schemas.microsoft.com/office/drawing/2012/chart" uri="{02D57815-91ED-43cb-92C2-25804820EDAC}">
                  <c15:fullRef>
                    <c15:sqref>'III.1 Хөдөлмөр'!$B$1:$AC$2</c15:sqref>
                  </c15:fullRef>
                </c:ext>
              </c:extLst>
              <c:f>'III.1 Хөдөлмөр'!$N$1:$AC$2</c:f>
              <c:multiLvlStrCache>
                <c:ptCount val="16"/>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lvl>
                <c:lvl>
                  <c:pt idx="0">
                    <c:v>2017</c:v>
                  </c:pt>
                  <c:pt idx="4">
                    <c:v>2018</c:v>
                  </c:pt>
                  <c:pt idx="8">
                    <c:v>2019</c:v>
                  </c:pt>
                  <c:pt idx="12">
                    <c:v>2020</c:v>
                  </c:pt>
                </c:lvl>
              </c:multiLvlStrCache>
            </c:multiLvlStrRef>
          </c:cat>
          <c:val>
            <c:numRef>
              <c:extLst>
                <c:ext xmlns:c15="http://schemas.microsoft.com/office/drawing/2012/chart" uri="{02D57815-91ED-43cb-92C2-25804820EDAC}">
                  <c15:fullRef>
                    <c15:sqref>'III.1 Хөдөлмөр'!$B$52:$AC$52</c15:sqref>
                  </c15:fullRef>
                </c:ext>
              </c:extLst>
              <c:f>'III.1 Хөдөлмөр'!$N$52:$AC$52</c:f>
              <c:numCache>
                <c:formatCode>0.0%</c:formatCode>
                <c:ptCount val="16"/>
                <c:pt idx="0">
                  <c:v>4.4033667334669291E-2</c:v>
                </c:pt>
                <c:pt idx="1">
                  <c:v>6.3607546672052928E-2</c:v>
                </c:pt>
                <c:pt idx="2">
                  <c:v>8.6985474674324603E-2</c:v>
                </c:pt>
                <c:pt idx="3">
                  <c:v>0.1379167122089846</c:v>
                </c:pt>
                <c:pt idx="4">
                  <c:v>0.15912283072487998</c:v>
                </c:pt>
                <c:pt idx="5">
                  <c:v>0.11154797153797258</c:v>
                </c:pt>
                <c:pt idx="6">
                  <c:v>0.14723586071750105</c:v>
                </c:pt>
                <c:pt idx="7">
                  <c:v>0.15445498904983301</c:v>
                </c:pt>
                <c:pt idx="8">
                  <c:v>0.1129670861525498</c:v>
                </c:pt>
                <c:pt idx="9">
                  <c:v>0.18258745757215999</c:v>
                </c:pt>
                <c:pt idx="10">
                  <c:v>0.18985359408214775</c:v>
                </c:pt>
                <c:pt idx="11">
                  <c:v>0.14410756481512288</c:v>
                </c:pt>
                <c:pt idx="12">
                  <c:v>0.19720402137177051</c:v>
                </c:pt>
                <c:pt idx="13">
                  <c:v>9.4408991135935816E-2</c:v>
                </c:pt>
                <c:pt idx="14">
                  <c:v>4.1815846292601044E-3</c:v>
                </c:pt>
                <c:pt idx="15">
                  <c:v>-3.9898042295720804E-2</c:v>
                </c:pt>
              </c:numCache>
            </c:numRef>
          </c:val>
          <c:smooth val="0"/>
          <c:extLst>
            <c:ext xmlns:c16="http://schemas.microsoft.com/office/drawing/2014/chart" uri="{C3380CC4-5D6E-409C-BE32-E72D297353CC}">
              <c16:uniqueId val="{00000007-3D87-41D4-BD98-73F95782F56C}"/>
            </c:ext>
          </c:extLst>
        </c:ser>
        <c:dLbls>
          <c:showLegendKey val="0"/>
          <c:showVal val="0"/>
          <c:showCatName val="0"/>
          <c:showSerName val="0"/>
          <c:showPercent val="0"/>
          <c:showBubbleSize val="0"/>
        </c:dLbls>
        <c:marker val="1"/>
        <c:smooth val="0"/>
        <c:axId val="952900064"/>
        <c:axId val="952902784"/>
      </c:lineChart>
      <c:lineChart>
        <c:grouping val="standard"/>
        <c:varyColors val="0"/>
        <c:ser>
          <c:idx val="5"/>
          <c:order val="0"/>
          <c:tx>
            <c:strRef>
              <c:f>'III.1 Хөдөлмөр'!$A$45</c:f>
              <c:strCache>
                <c:ptCount val="1"/>
                <c:pt idx="0">
                  <c:v>Дундаж цалин, мян төг</c:v>
                </c:pt>
              </c:strCache>
            </c:strRef>
          </c:tx>
          <c:spPr>
            <a:ln w="38100">
              <a:solidFill>
                <a:srgbClr val="122F83"/>
              </a:solidFill>
            </a:ln>
          </c:spPr>
          <c:marker>
            <c:symbol val="circle"/>
            <c:size val="7"/>
            <c:spPr>
              <a:solidFill>
                <a:schemeClr val="bg1"/>
              </a:solidFill>
              <a:ln w="6350">
                <a:solidFill>
                  <a:srgbClr val="122F83"/>
                </a:solidFill>
              </a:ln>
            </c:spPr>
          </c:marker>
          <c:dPt>
            <c:idx val="71"/>
            <c:bubble3D val="0"/>
            <c:extLst>
              <c:ext xmlns:c16="http://schemas.microsoft.com/office/drawing/2014/chart" uri="{C3380CC4-5D6E-409C-BE32-E72D297353CC}">
                <c16:uniqueId val="{00000008-3D87-41D4-BD98-73F95782F56C}"/>
              </c:ext>
            </c:extLst>
          </c:dPt>
          <c:dPt>
            <c:idx val="72"/>
            <c:bubble3D val="0"/>
            <c:spPr>
              <a:ln w="38100">
                <a:solidFill>
                  <a:srgbClr val="122F83"/>
                </a:solidFill>
                <a:prstDash val="solid"/>
              </a:ln>
            </c:spPr>
            <c:extLst>
              <c:ext xmlns:c16="http://schemas.microsoft.com/office/drawing/2014/chart" uri="{C3380CC4-5D6E-409C-BE32-E72D297353CC}">
                <c16:uniqueId val="{0000000A-3D87-41D4-BD98-73F95782F56C}"/>
              </c:ext>
            </c:extLst>
          </c:dPt>
          <c:cat>
            <c:multiLvlStrRef>
              <c:extLst>
                <c:ext xmlns:c15="http://schemas.microsoft.com/office/drawing/2012/chart" uri="{02D57815-91ED-43cb-92C2-25804820EDAC}">
                  <c15:fullRef>
                    <c15:sqref>'III.1 Хөдөлмөр'!$B$1:$AC$2</c15:sqref>
                  </c15:fullRef>
                </c:ext>
              </c:extLst>
              <c:f>'III.1 Хөдөлмөр'!$N$1:$AC$2</c:f>
              <c:multiLvlStrCache>
                <c:ptCount val="16"/>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lvl>
                <c:lvl>
                  <c:pt idx="0">
                    <c:v>2017</c:v>
                  </c:pt>
                  <c:pt idx="4">
                    <c:v>2018</c:v>
                  </c:pt>
                  <c:pt idx="8">
                    <c:v>2019</c:v>
                  </c:pt>
                  <c:pt idx="12">
                    <c:v>2020</c:v>
                  </c:pt>
                </c:lvl>
              </c:multiLvlStrCache>
            </c:multiLvlStrRef>
          </c:cat>
          <c:val>
            <c:numRef>
              <c:extLst>
                <c:ext xmlns:c15="http://schemas.microsoft.com/office/drawing/2012/chart" uri="{02D57815-91ED-43cb-92C2-25804820EDAC}">
                  <c15:fullRef>
                    <c15:sqref>'III.1 Хөдөлмөр'!$B$45:$AC$45</c15:sqref>
                  </c15:fullRef>
                </c:ext>
              </c:extLst>
              <c:f>'III.1 Хөдөлмөр'!$N$45:$AC$45</c:f>
              <c:numCache>
                <c:formatCode>0.0</c:formatCode>
                <c:ptCount val="16"/>
                <c:pt idx="0">
                  <c:v>959.1</c:v>
                </c:pt>
                <c:pt idx="1">
                  <c:v>966.6</c:v>
                </c:pt>
                <c:pt idx="2">
                  <c:v>955.9</c:v>
                </c:pt>
                <c:pt idx="3">
                  <c:v>1038.9000000000001</c:v>
                </c:pt>
                <c:pt idx="4">
                  <c:v>998.35670000000005</c:v>
                </c:pt>
                <c:pt idx="5">
                  <c:v>1025.5999999999999</c:v>
                </c:pt>
                <c:pt idx="6">
                  <c:v>1031.8</c:v>
                </c:pt>
                <c:pt idx="7">
                  <c:v>1120.3</c:v>
                </c:pt>
                <c:pt idx="8">
                  <c:v>1157.8788</c:v>
                </c:pt>
                <c:pt idx="9">
                  <c:v>1161.1780000000001</c:v>
                </c:pt>
                <c:pt idx="10">
                  <c:v>1166.4000000000001</c:v>
                </c:pt>
                <c:pt idx="11">
                  <c:v>1242.7212999999999</c:v>
                </c:pt>
                <c:pt idx="12" formatCode="0">
                  <c:v>1259.6537000000001</c:v>
                </c:pt>
                <c:pt idx="13" formatCode="0">
                  <c:v>1261.3</c:v>
                </c:pt>
                <c:pt idx="14" formatCode="0">
                  <c:v>1269.0999999999999</c:v>
                </c:pt>
                <c:pt idx="15" formatCode="0">
                  <c:v>1328.1</c:v>
                </c:pt>
              </c:numCache>
            </c:numRef>
          </c:val>
          <c:smooth val="0"/>
          <c:extLst>
            <c:ext xmlns:c16="http://schemas.microsoft.com/office/drawing/2014/chart" uri="{C3380CC4-5D6E-409C-BE32-E72D297353CC}">
              <c16:uniqueId val="{0000000B-3D87-41D4-BD98-73F95782F56C}"/>
            </c:ext>
          </c:extLst>
        </c:ser>
        <c:ser>
          <c:idx val="4"/>
          <c:order val="1"/>
          <c:tx>
            <c:strRef>
              <c:f>'III.1 Хөдөлмөр'!$A$46</c:f>
              <c:strCache>
                <c:ptCount val="1"/>
                <c:pt idx="0">
                  <c:v>Медиан цалин, мян төг</c:v>
                </c:pt>
              </c:strCache>
            </c:strRef>
          </c:tx>
          <c:spPr>
            <a:ln w="38100">
              <a:solidFill>
                <a:srgbClr val="7D8CAE"/>
              </a:solidFill>
            </a:ln>
          </c:spPr>
          <c:marker>
            <c:symbol val="circle"/>
            <c:size val="7"/>
            <c:spPr>
              <a:solidFill>
                <a:schemeClr val="bg1"/>
              </a:solidFill>
              <a:ln w="6350">
                <a:solidFill>
                  <a:srgbClr val="7D8CAE"/>
                </a:solidFill>
              </a:ln>
            </c:spPr>
          </c:marker>
          <c:cat>
            <c:multiLvlStrRef>
              <c:extLst>
                <c:ext xmlns:c15="http://schemas.microsoft.com/office/drawing/2012/chart" uri="{02D57815-91ED-43cb-92C2-25804820EDAC}">
                  <c15:fullRef>
                    <c15:sqref>'III.1 Хөдөлмөр'!$B$1:$AC$2</c15:sqref>
                  </c15:fullRef>
                </c:ext>
              </c:extLst>
              <c:f>'III.1 Хөдөлмөр'!$N$1:$AC$2</c:f>
              <c:multiLvlStrCache>
                <c:ptCount val="16"/>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lvl>
                <c:lvl>
                  <c:pt idx="0">
                    <c:v>2017</c:v>
                  </c:pt>
                  <c:pt idx="4">
                    <c:v>2018</c:v>
                  </c:pt>
                  <c:pt idx="8">
                    <c:v>2019</c:v>
                  </c:pt>
                  <c:pt idx="12">
                    <c:v>2020</c:v>
                  </c:pt>
                </c:lvl>
              </c:multiLvlStrCache>
            </c:multiLvlStrRef>
          </c:cat>
          <c:val>
            <c:numRef>
              <c:extLst>
                <c:ext xmlns:c15="http://schemas.microsoft.com/office/drawing/2012/chart" uri="{02D57815-91ED-43cb-92C2-25804820EDAC}">
                  <c15:fullRef>
                    <c15:sqref>'III.1 Хөдөлмөр'!$B$46:$AC$46</c15:sqref>
                  </c15:fullRef>
                </c:ext>
              </c:extLst>
              <c:f>'III.1 Хөдөлмөр'!$N$46:$AC$46</c:f>
              <c:numCache>
                <c:formatCode>0.0</c:formatCode>
                <c:ptCount val="16"/>
                <c:pt idx="0">
                  <c:v>684.8</c:v>
                </c:pt>
                <c:pt idx="1">
                  <c:v>700</c:v>
                </c:pt>
                <c:pt idx="2">
                  <c:v>690.9</c:v>
                </c:pt>
                <c:pt idx="3">
                  <c:v>753.7</c:v>
                </c:pt>
                <c:pt idx="4">
                  <c:v>705.9</c:v>
                </c:pt>
                <c:pt idx="5">
                  <c:v>725.1</c:v>
                </c:pt>
                <c:pt idx="6">
                  <c:v>732.70600000000002</c:v>
                </c:pt>
                <c:pt idx="7">
                  <c:v>806.57</c:v>
                </c:pt>
                <c:pt idx="8">
                  <c:v>827.82100000000003</c:v>
                </c:pt>
                <c:pt idx="9">
                  <c:v>842.85699999999997</c:v>
                </c:pt>
                <c:pt idx="10">
                  <c:v>843</c:v>
                </c:pt>
                <c:pt idx="11">
                  <c:v>904.96699999999998</c:v>
                </c:pt>
                <c:pt idx="12" formatCode="0">
                  <c:v>917.18899999999996</c:v>
                </c:pt>
                <c:pt idx="13" formatCode="0">
                  <c:v>943.5</c:v>
                </c:pt>
                <c:pt idx="14" formatCode="General">
                  <c:v>942</c:v>
                </c:pt>
                <c:pt idx="15" formatCode="General">
                  <c:v>995.9</c:v>
                </c:pt>
              </c:numCache>
            </c:numRef>
          </c:val>
          <c:smooth val="0"/>
          <c:extLst>
            <c:ext xmlns:c16="http://schemas.microsoft.com/office/drawing/2014/chart" uri="{C3380CC4-5D6E-409C-BE32-E72D297353CC}">
              <c16:uniqueId val="{0000000C-3D87-41D4-BD98-73F95782F56C}"/>
            </c:ext>
          </c:extLst>
        </c:ser>
        <c:dLbls>
          <c:showLegendKey val="0"/>
          <c:showVal val="0"/>
          <c:showCatName val="0"/>
          <c:showSerName val="0"/>
          <c:showPercent val="0"/>
          <c:showBubbleSize val="0"/>
        </c:dLbls>
        <c:marker val="1"/>
        <c:smooth val="0"/>
        <c:axId val="952904960"/>
        <c:axId val="952898976"/>
      </c:lineChart>
      <c:catAx>
        <c:axId val="952900064"/>
        <c:scaling>
          <c:orientation val="minMax"/>
        </c:scaling>
        <c:delete val="0"/>
        <c:axPos val="b"/>
        <c:numFmt formatCode="General" sourceLinked="1"/>
        <c:majorTickMark val="none"/>
        <c:minorTickMark val="none"/>
        <c:tickLblPos val="low"/>
        <c:spPr>
          <a:ln>
            <a:solidFill>
              <a:schemeClr val="bg1">
                <a:lumMod val="75000"/>
              </a:schemeClr>
            </a:solidFill>
          </a:ln>
        </c:spPr>
        <c:txPr>
          <a:bodyPr rot="0" vert="horz"/>
          <a:lstStyle/>
          <a:p>
            <a:pPr>
              <a:defRPr/>
            </a:pPr>
            <a:endParaRPr lang="en-US"/>
          </a:p>
        </c:txPr>
        <c:crossAx val="952902784"/>
        <c:crosses val="autoZero"/>
        <c:auto val="1"/>
        <c:lblAlgn val="ctr"/>
        <c:lblOffset val="100"/>
        <c:noMultiLvlLbl val="0"/>
      </c:catAx>
      <c:valAx>
        <c:axId val="952902784"/>
        <c:scaling>
          <c:orientation val="minMax"/>
          <c:max val="0.2"/>
          <c:min val="-0.2"/>
        </c:scaling>
        <c:delete val="0"/>
        <c:axPos val="l"/>
        <c:numFmt formatCode="0%" sourceLinked="0"/>
        <c:majorTickMark val="none"/>
        <c:minorTickMark val="none"/>
        <c:tickLblPos val="nextTo"/>
        <c:spPr>
          <a:ln>
            <a:solidFill>
              <a:schemeClr val="tx1"/>
            </a:solidFill>
          </a:ln>
        </c:spPr>
        <c:txPr>
          <a:bodyPr rot="0" vert="horz"/>
          <a:lstStyle/>
          <a:p>
            <a:pPr>
              <a:defRPr/>
            </a:pPr>
            <a:endParaRPr lang="en-US"/>
          </a:p>
        </c:txPr>
        <c:crossAx val="952900064"/>
        <c:crosses val="autoZero"/>
        <c:crossBetween val="between"/>
      </c:valAx>
      <c:catAx>
        <c:axId val="952904960"/>
        <c:scaling>
          <c:orientation val="minMax"/>
        </c:scaling>
        <c:delete val="1"/>
        <c:axPos val="b"/>
        <c:numFmt formatCode="General" sourceLinked="1"/>
        <c:majorTickMark val="out"/>
        <c:minorTickMark val="none"/>
        <c:tickLblPos val="nextTo"/>
        <c:crossAx val="952898976"/>
        <c:crossesAt val="0"/>
        <c:auto val="1"/>
        <c:lblAlgn val="ctr"/>
        <c:lblOffset val="100"/>
        <c:noMultiLvlLbl val="0"/>
      </c:catAx>
      <c:valAx>
        <c:axId val="952898976"/>
        <c:scaling>
          <c:orientation val="minMax"/>
        </c:scaling>
        <c:delete val="0"/>
        <c:axPos val="r"/>
        <c:numFmt formatCode="0" sourceLinked="0"/>
        <c:majorTickMark val="none"/>
        <c:minorTickMark val="none"/>
        <c:tickLblPos val="nextTo"/>
        <c:spPr>
          <a:ln>
            <a:solidFill>
              <a:schemeClr val="tx1"/>
            </a:solidFill>
          </a:ln>
        </c:spPr>
        <c:txPr>
          <a:bodyPr rot="0" vert="horz"/>
          <a:lstStyle/>
          <a:p>
            <a:pPr>
              <a:defRPr/>
            </a:pPr>
            <a:endParaRPr lang="en-US"/>
          </a:p>
        </c:txPr>
        <c:crossAx val="952904960"/>
        <c:crosses val="max"/>
        <c:crossBetween val="between"/>
      </c:valAx>
      <c:spPr>
        <a:ln>
          <a:solidFill>
            <a:schemeClr val="tx1"/>
          </a:solidFill>
        </a:ln>
      </c:spPr>
    </c:plotArea>
    <c:legend>
      <c:legendPos val="r"/>
      <c:legendEntry>
        <c:idx val="0"/>
        <c:delete val="1"/>
      </c:legendEntry>
      <c:legendEntry>
        <c:idx val="1"/>
        <c:delete val="1"/>
      </c:legendEntry>
      <c:layout>
        <c:manualLayout>
          <c:xMode val="edge"/>
          <c:yMode val="edge"/>
          <c:x val="0"/>
          <c:y val="9.060367454068243E-4"/>
          <c:w val="1"/>
          <c:h val="0.14298042907680014"/>
        </c:manualLayout>
      </c:layout>
      <c:overlay val="0"/>
    </c:legend>
    <c:plotVisOnly val="1"/>
    <c:dispBlanksAs val="gap"/>
    <c:showDLblsOverMax val="0"/>
  </c:chart>
  <c:spPr>
    <a:ln>
      <a:noFill/>
    </a:ln>
  </c:spPr>
  <c:txPr>
    <a:bodyPr/>
    <a:lstStyle/>
    <a:p>
      <a:pPr>
        <a:defRPr sz="1200" b="1" i="0" u="none" strike="noStrike" baseline="0">
          <a:solidFill>
            <a:sysClr val="windowText" lastClr="000000"/>
          </a:solidFill>
          <a:latin typeface="Times New Roman"/>
          <a:ea typeface="Times New Roman"/>
          <a:cs typeface="Times New Roman"/>
        </a:defRPr>
      </a:pPr>
      <a:endParaRPr lang="en-US"/>
    </a:p>
  </c:txPr>
  <c:userShapes r:id="rId1"/>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9733814523184598E-2"/>
          <c:y val="1.9524311228514859E-2"/>
          <c:w val="0.90669557384279453"/>
          <c:h val="0.85168538078098166"/>
        </c:manualLayout>
      </c:layout>
      <c:lineChart>
        <c:grouping val="standard"/>
        <c:varyColors val="0"/>
        <c:ser>
          <c:idx val="0"/>
          <c:order val="0"/>
          <c:tx>
            <c:strRef>
              <c:f>'III.1 Хөдөлмөр'!$A$54</c:f>
              <c:strCache>
                <c:ptCount val="1"/>
                <c:pt idx="0">
                  <c:v>Хөд-н бүтээмж</c:v>
                </c:pt>
              </c:strCache>
            </c:strRef>
          </c:tx>
          <c:spPr>
            <a:ln w="50800" cap="rnd">
              <a:solidFill>
                <a:schemeClr val="tx1"/>
              </a:solidFill>
              <a:round/>
            </a:ln>
            <a:effectLst/>
          </c:spPr>
          <c:marker>
            <c:symbol val="circle"/>
            <c:size val="7"/>
            <c:spPr>
              <a:solidFill>
                <a:schemeClr val="bg1">
                  <a:alpha val="98000"/>
                </a:schemeClr>
              </a:solidFill>
              <a:ln w="9525">
                <a:solidFill>
                  <a:schemeClr val="tx1"/>
                </a:solidFill>
              </a:ln>
              <a:effectLst/>
            </c:spPr>
          </c:marker>
          <c:cat>
            <c:multiLvlStrRef>
              <c:extLst>
                <c:ext xmlns:c15="http://schemas.microsoft.com/office/drawing/2012/chart" uri="{02D57815-91ED-43cb-92C2-25804820EDAC}">
                  <c15:fullRef>
                    <c15:sqref>'III.1 Хөдөлмөр'!$J$1:$AC$2</c15:sqref>
                  </c15:fullRef>
                </c:ext>
              </c:extLst>
              <c:f>'III.1 Хөдөлмөр'!$N$1:$AC$2</c:f>
              <c:multiLvlStrCache>
                <c:ptCount val="16"/>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lvl>
                <c:lvl>
                  <c:pt idx="0">
                    <c:v>2017</c:v>
                  </c:pt>
                  <c:pt idx="4">
                    <c:v>2018</c:v>
                  </c:pt>
                  <c:pt idx="8">
                    <c:v>2019</c:v>
                  </c:pt>
                  <c:pt idx="12">
                    <c:v>2020</c:v>
                  </c:pt>
                </c:lvl>
              </c:multiLvlStrCache>
            </c:multiLvlStrRef>
          </c:cat>
          <c:val>
            <c:numRef>
              <c:extLst>
                <c:ext xmlns:c15="http://schemas.microsoft.com/office/drawing/2012/chart" uri="{02D57815-91ED-43cb-92C2-25804820EDAC}">
                  <c15:fullRef>
                    <c15:sqref>'III.1 Хөдөлмөр'!$J$54:$AC$54</c15:sqref>
                  </c15:fullRef>
                </c:ext>
              </c:extLst>
              <c:f>'III.1 Хөдөлмөр'!$N$54:$AC$54</c:f>
              <c:numCache>
                <c:formatCode>0.0%</c:formatCode>
                <c:ptCount val="16"/>
                <c:pt idx="0">
                  <c:v>1.1529869484210309E-3</c:v>
                </c:pt>
                <c:pt idx="1">
                  <c:v>-9.4962874247672691E-4</c:v>
                </c:pt>
                <c:pt idx="2">
                  <c:v>-1.1063165533431452E-3</c:v>
                </c:pt>
                <c:pt idx="3">
                  <c:v>-1.0799471588295306E-2</c:v>
                </c:pt>
                <c:pt idx="4">
                  <c:v>-1.0131455032857506E-2</c:v>
                </c:pt>
                <c:pt idx="5">
                  <c:v>-6.8104054089085375E-3</c:v>
                </c:pt>
                <c:pt idx="6">
                  <c:v>7.552735401064492E-3</c:v>
                </c:pt>
                <c:pt idx="7">
                  <c:v>1.7997744071597488E-2</c:v>
                </c:pt>
                <c:pt idx="8">
                  <c:v>2.8255565743562583E-2</c:v>
                </c:pt>
                <c:pt idx="9">
                  <c:v>5.2217304195166792E-2</c:v>
                </c:pt>
                <c:pt idx="10">
                  <c:v>6.3143474486252016E-2</c:v>
                </c:pt>
                <c:pt idx="11">
                  <c:v>8.2755489378082858E-2</c:v>
                </c:pt>
                <c:pt idx="12">
                  <c:v>6.2173307979221049E-2</c:v>
                </c:pt>
                <c:pt idx="13">
                  <c:v>4.1585486768985103E-2</c:v>
                </c:pt>
                <c:pt idx="14">
                  <c:v>3.1871488270411863E-2</c:v>
                </c:pt>
                <c:pt idx="15">
                  <c:v>2.5310174959521037E-2</c:v>
                </c:pt>
              </c:numCache>
            </c:numRef>
          </c:val>
          <c:smooth val="0"/>
          <c:extLst>
            <c:ext xmlns:c16="http://schemas.microsoft.com/office/drawing/2014/chart" uri="{C3380CC4-5D6E-409C-BE32-E72D297353CC}">
              <c16:uniqueId val="{00000000-1443-41C4-B0CA-183A1431F14A}"/>
            </c:ext>
          </c:extLst>
        </c:ser>
        <c:ser>
          <c:idx val="1"/>
          <c:order val="1"/>
          <c:tx>
            <c:strRef>
              <c:f>'III.1 Хөдөлмөр'!$A$55</c:f>
              <c:strCache>
                <c:ptCount val="1"/>
                <c:pt idx="0">
                  <c:v>Хөдөө аж ахуй</c:v>
                </c:pt>
              </c:strCache>
            </c:strRef>
          </c:tx>
          <c:spPr>
            <a:ln w="28575" cap="rnd">
              <a:solidFill>
                <a:srgbClr val="AF945E"/>
              </a:solidFill>
              <a:round/>
            </a:ln>
            <a:effectLst/>
          </c:spPr>
          <c:marker>
            <c:symbol val="none"/>
          </c:marker>
          <c:cat>
            <c:multiLvlStrRef>
              <c:extLst>
                <c:ext xmlns:c15="http://schemas.microsoft.com/office/drawing/2012/chart" uri="{02D57815-91ED-43cb-92C2-25804820EDAC}">
                  <c15:fullRef>
                    <c15:sqref>'III.1 Хөдөлмөр'!$J$1:$AC$2</c15:sqref>
                  </c15:fullRef>
                </c:ext>
              </c:extLst>
              <c:f>'III.1 Хөдөлмөр'!$N$1:$AC$2</c:f>
              <c:multiLvlStrCache>
                <c:ptCount val="16"/>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lvl>
                <c:lvl>
                  <c:pt idx="0">
                    <c:v>2017</c:v>
                  </c:pt>
                  <c:pt idx="4">
                    <c:v>2018</c:v>
                  </c:pt>
                  <c:pt idx="8">
                    <c:v>2019</c:v>
                  </c:pt>
                  <c:pt idx="12">
                    <c:v>2020</c:v>
                  </c:pt>
                </c:lvl>
              </c:multiLvlStrCache>
            </c:multiLvlStrRef>
          </c:cat>
          <c:val>
            <c:numRef>
              <c:extLst>
                <c:ext xmlns:c15="http://schemas.microsoft.com/office/drawing/2012/chart" uri="{02D57815-91ED-43cb-92C2-25804820EDAC}">
                  <c15:fullRef>
                    <c15:sqref>'III.1 Хөдөлмөр'!$J$55:$AC$55</c15:sqref>
                  </c15:fullRef>
                </c:ext>
              </c:extLst>
              <c:f>'III.1 Хөдөлмөр'!$N$55:$AC$55</c:f>
              <c:numCache>
                <c:formatCode>0.0%</c:formatCode>
                <c:ptCount val="16"/>
                <c:pt idx="0">
                  <c:v>3.9543589122644107E-2</c:v>
                </c:pt>
                <c:pt idx="1">
                  <c:v>-1.544369209401486E-3</c:v>
                </c:pt>
                <c:pt idx="2">
                  <c:v>1.0199895404421122E-2</c:v>
                </c:pt>
                <c:pt idx="3">
                  <c:v>-3.2738872410176256E-3</c:v>
                </c:pt>
                <c:pt idx="4">
                  <c:v>1.9303007303836939E-3</c:v>
                </c:pt>
                <c:pt idx="5">
                  <c:v>9.7878955838648363E-3</c:v>
                </c:pt>
                <c:pt idx="6">
                  <c:v>3.6788983202236336E-2</c:v>
                </c:pt>
                <c:pt idx="7">
                  <c:v>4.8673628378929745E-2</c:v>
                </c:pt>
                <c:pt idx="8">
                  <c:v>4.9021146958779571E-2</c:v>
                </c:pt>
                <c:pt idx="9">
                  <c:v>8.1325454608119907E-2</c:v>
                </c:pt>
                <c:pt idx="10">
                  <c:v>7.9196601123563415E-2</c:v>
                </c:pt>
                <c:pt idx="11">
                  <c:v>0.14961351902692077</c:v>
                </c:pt>
                <c:pt idx="12">
                  <c:v>0.15883934645403208</c:v>
                </c:pt>
                <c:pt idx="13">
                  <c:v>0.19110925125550327</c:v>
                </c:pt>
                <c:pt idx="14">
                  <c:v>0.20041553360225195</c:v>
                </c:pt>
                <c:pt idx="15">
                  <c:v>0.18553967340275768</c:v>
                </c:pt>
              </c:numCache>
            </c:numRef>
          </c:val>
          <c:smooth val="0"/>
          <c:extLst>
            <c:ext xmlns:c16="http://schemas.microsoft.com/office/drawing/2014/chart" uri="{C3380CC4-5D6E-409C-BE32-E72D297353CC}">
              <c16:uniqueId val="{00000001-1443-41C4-B0CA-183A1431F14A}"/>
            </c:ext>
          </c:extLst>
        </c:ser>
        <c:ser>
          <c:idx val="2"/>
          <c:order val="2"/>
          <c:tx>
            <c:strRef>
              <c:f>'III.1 Хөдөлмөр'!$A$56</c:f>
              <c:strCache>
                <c:ptCount val="1"/>
                <c:pt idx="0">
                  <c:v>Уул уурхай</c:v>
                </c:pt>
              </c:strCache>
            </c:strRef>
          </c:tx>
          <c:spPr>
            <a:ln w="28575" cap="rnd">
              <a:solidFill>
                <a:srgbClr val="B99E66">
                  <a:alpha val="40000"/>
                </a:srgbClr>
              </a:solidFill>
              <a:prstDash val="solid"/>
              <a:round/>
            </a:ln>
            <a:effectLst/>
          </c:spPr>
          <c:marker>
            <c:symbol val="none"/>
          </c:marker>
          <c:cat>
            <c:multiLvlStrRef>
              <c:extLst>
                <c:ext xmlns:c15="http://schemas.microsoft.com/office/drawing/2012/chart" uri="{02D57815-91ED-43cb-92C2-25804820EDAC}">
                  <c15:fullRef>
                    <c15:sqref>'III.1 Хөдөлмөр'!$J$1:$AC$2</c15:sqref>
                  </c15:fullRef>
                </c:ext>
              </c:extLst>
              <c:f>'III.1 Хөдөлмөр'!$N$1:$AC$2</c:f>
              <c:multiLvlStrCache>
                <c:ptCount val="16"/>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lvl>
                <c:lvl>
                  <c:pt idx="0">
                    <c:v>2017</c:v>
                  </c:pt>
                  <c:pt idx="4">
                    <c:v>2018</c:v>
                  </c:pt>
                  <c:pt idx="8">
                    <c:v>2019</c:v>
                  </c:pt>
                  <c:pt idx="12">
                    <c:v>2020</c:v>
                  </c:pt>
                </c:lvl>
              </c:multiLvlStrCache>
            </c:multiLvlStrRef>
          </c:cat>
          <c:val>
            <c:numRef>
              <c:extLst>
                <c:ext xmlns:c15="http://schemas.microsoft.com/office/drawing/2012/chart" uri="{02D57815-91ED-43cb-92C2-25804820EDAC}">
                  <c15:fullRef>
                    <c15:sqref>'III.1 Хөдөлмөр'!$J$56:$AC$56</c15:sqref>
                  </c15:fullRef>
                </c:ext>
              </c:extLst>
              <c:f>'III.1 Хөдөлмөр'!$N$56:$AC$56</c:f>
              <c:numCache>
                <c:formatCode>0.0%</c:formatCode>
                <c:ptCount val="16"/>
                <c:pt idx="0">
                  <c:v>-6.1309656357766418E-3</c:v>
                </c:pt>
                <c:pt idx="1">
                  <c:v>-2.0812384685924612E-2</c:v>
                </c:pt>
                <c:pt idx="2">
                  <c:v>-7.6021217224150006E-2</c:v>
                </c:pt>
                <c:pt idx="3">
                  <c:v>-0.13893989250206762</c:v>
                </c:pt>
                <c:pt idx="4">
                  <c:v>-0.1384471745971948</c:v>
                </c:pt>
                <c:pt idx="5">
                  <c:v>-0.20350348403913721</c:v>
                </c:pt>
                <c:pt idx="6">
                  <c:v>-0.1940554329628833</c:v>
                </c:pt>
                <c:pt idx="7">
                  <c:v>-0.17841313593430674</c:v>
                </c:pt>
                <c:pt idx="8">
                  <c:v>-0.13832982430905971</c:v>
                </c:pt>
                <c:pt idx="9">
                  <c:v>-9.4314148952029386E-2</c:v>
                </c:pt>
                <c:pt idx="10">
                  <c:v>-8.6319106685616376E-2</c:v>
                </c:pt>
                <c:pt idx="11">
                  <c:v>-4.2670113719997405E-2</c:v>
                </c:pt>
                <c:pt idx="12">
                  <c:v>-5.4036414243010422E-2</c:v>
                </c:pt>
                <c:pt idx="13">
                  <c:v>-5.4153457123579996E-2</c:v>
                </c:pt>
                <c:pt idx="14">
                  <c:v>-4.3375210178632106E-2</c:v>
                </c:pt>
                <c:pt idx="15">
                  <c:v>-8.2610629979582573E-3</c:v>
                </c:pt>
              </c:numCache>
            </c:numRef>
          </c:val>
          <c:smooth val="0"/>
          <c:extLst>
            <c:ext xmlns:c16="http://schemas.microsoft.com/office/drawing/2014/chart" uri="{C3380CC4-5D6E-409C-BE32-E72D297353CC}">
              <c16:uniqueId val="{00000002-1443-41C4-B0CA-183A1431F14A}"/>
            </c:ext>
          </c:extLst>
        </c:ser>
        <c:ser>
          <c:idx val="3"/>
          <c:order val="3"/>
          <c:tx>
            <c:strRef>
              <c:f>'III.1 Хөдөлмөр'!$A$57</c:f>
              <c:strCache>
                <c:ptCount val="1"/>
                <c:pt idx="0">
                  <c:v>Боловсруулах</c:v>
                </c:pt>
              </c:strCache>
            </c:strRef>
          </c:tx>
          <c:spPr>
            <a:ln w="28575" cap="rnd">
              <a:solidFill>
                <a:srgbClr val="122F83"/>
              </a:solidFill>
              <a:round/>
            </a:ln>
            <a:effectLst/>
          </c:spPr>
          <c:marker>
            <c:symbol val="none"/>
          </c:marker>
          <c:cat>
            <c:multiLvlStrRef>
              <c:extLst>
                <c:ext xmlns:c15="http://schemas.microsoft.com/office/drawing/2012/chart" uri="{02D57815-91ED-43cb-92C2-25804820EDAC}">
                  <c15:fullRef>
                    <c15:sqref>'III.1 Хөдөлмөр'!$J$1:$AC$2</c15:sqref>
                  </c15:fullRef>
                </c:ext>
              </c:extLst>
              <c:f>'III.1 Хөдөлмөр'!$N$1:$AC$2</c:f>
              <c:multiLvlStrCache>
                <c:ptCount val="16"/>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lvl>
                <c:lvl>
                  <c:pt idx="0">
                    <c:v>2017</c:v>
                  </c:pt>
                  <c:pt idx="4">
                    <c:v>2018</c:v>
                  </c:pt>
                  <c:pt idx="8">
                    <c:v>2019</c:v>
                  </c:pt>
                  <c:pt idx="12">
                    <c:v>2020</c:v>
                  </c:pt>
                </c:lvl>
              </c:multiLvlStrCache>
            </c:multiLvlStrRef>
          </c:cat>
          <c:val>
            <c:numRef>
              <c:extLst>
                <c:ext xmlns:c15="http://schemas.microsoft.com/office/drawing/2012/chart" uri="{02D57815-91ED-43cb-92C2-25804820EDAC}">
                  <c15:fullRef>
                    <c15:sqref>'III.1 Хөдөлмөр'!$J$57:$AC$57</c15:sqref>
                  </c15:fullRef>
                </c:ext>
              </c:extLst>
              <c:f>'III.1 Хөдөлмөр'!$N$57:$AC$57</c:f>
              <c:numCache>
                <c:formatCode>0.0%</c:formatCode>
                <c:ptCount val="16"/>
                <c:pt idx="0">
                  <c:v>3.730410770804049E-3</c:v>
                </c:pt>
                <c:pt idx="1">
                  <c:v>1.500200781359684E-2</c:v>
                </c:pt>
                <c:pt idx="2">
                  <c:v>9.8696873859338563E-3</c:v>
                </c:pt>
                <c:pt idx="3">
                  <c:v>1.2756070794168961E-2</c:v>
                </c:pt>
                <c:pt idx="4">
                  <c:v>2.6748992796795878E-2</c:v>
                </c:pt>
                <c:pt idx="5">
                  <c:v>6.3976397347871528E-2</c:v>
                </c:pt>
                <c:pt idx="6">
                  <c:v>3.7748463641263497E-2</c:v>
                </c:pt>
                <c:pt idx="7">
                  <c:v>8.2626545112376659E-2</c:v>
                </c:pt>
                <c:pt idx="8">
                  <c:v>7.6655516005543101E-2</c:v>
                </c:pt>
                <c:pt idx="9">
                  <c:v>9.4508432608771731E-2</c:v>
                </c:pt>
                <c:pt idx="10">
                  <c:v>0.12399732268801844</c:v>
                </c:pt>
                <c:pt idx="11">
                  <c:v>0.13079597191099079</c:v>
                </c:pt>
                <c:pt idx="12">
                  <c:v>0.12681409792161946</c:v>
                </c:pt>
                <c:pt idx="13">
                  <c:v>0.10225947842148297</c:v>
                </c:pt>
                <c:pt idx="14">
                  <c:v>0.10197917111615129</c:v>
                </c:pt>
                <c:pt idx="15">
                  <c:v>0.10849283400347987</c:v>
                </c:pt>
              </c:numCache>
            </c:numRef>
          </c:val>
          <c:smooth val="0"/>
          <c:extLst>
            <c:ext xmlns:c16="http://schemas.microsoft.com/office/drawing/2014/chart" uri="{C3380CC4-5D6E-409C-BE32-E72D297353CC}">
              <c16:uniqueId val="{00000003-1443-41C4-B0CA-183A1431F14A}"/>
            </c:ext>
          </c:extLst>
        </c:ser>
        <c:ser>
          <c:idx val="5"/>
          <c:order val="4"/>
          <c:tx>
            <c:strRef>
              <c:f>'III.1 Хөдөлмөр'!$A$58</c:f>
              <c:strCache>
                <c:ptCount val="1"/>
                <c:pt idx="0">
                  <c:v>Барилга</c:v>
                </c:pt>
              </c:strCache>
            </c:strRef>
          </c:tx>
          <c:spPr>
            <a:ln w="38100" cap="rnd">
              <a:solidFill>
                <a:srgbClr val="D4D9E4"/>
              </a:solidFill>
              <a:round/>
            </a:ln>
            <a:effectLst/>
          </c:spPr>
          <c:marker>
            <c:symbol val="none"/>
          </c:marker>
          <c:cat>
            <c:multiLvlStrRef>
              <c:extLst>
                <c:ext xmlns:c15="http://schemas.microsoft.com/office/drawing/2012/chart" uri="{02D57815-91ED-43cb-92C2-25804820EDAC}">
                  <c15:fullRef>
                    <c15:sqref>'III.1 Хөдөлмөр'!$J$1:$AC$2</c15:sqref>
                  </c15:fullRef>
                </c:ext>
              </c:extLst>
              <c:f>'III.1 Хөдөлмөр'!$N$1:$AC$2</c:f>
              <c:multiLvlStrCache>
                <c:ptCount val="16"/>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lvl>
                <c:lvl>
                  <c:pt idx="0">
                    <c:v>2017</c:v>
                  </c:pt>
                  <c:pt idx="4">
                    <c:v>2018</c:v>
                  </c:pt>
                  <c:pt idx="8">
                    <c:v>2019</c:v>
                  </c:pt>
                  <c:pt idx="12">
                    <c:v>2020</c:v>
                  </c:pt>
                </c:lvl>
              </c:multiLvlStrCache>
            </c:multiLvlStrRef>
          </c:cat>
          <c:val>
            <c:numRef>
              <c:extLst>
                <c:ext xmlns:c15="http://schemas.microsoft.com/office/drawing/2012/chart" uri="{02D57815-91ED-43cb-92C2-25804820EDAC}">
                  <c15:fullRef>
                    <c15:sqref>'III.1 Хөдөлмөр'!$J$58:$AC$58</c15:sqref>
                  </c15:fullRef>
                </c:ext>
              </c:extLst>
              <c:f>'III.1 Хөдөлмөр'!$N$58:$AC$58</c:f>
              <c:numCache>
                <c:formatCode>0.0%</c:formatCode>
                <c:ptCount val="16"/>
                <c:pt idx="0">
                  <c:v>7.7049423050921551E-2</c:v>
                </c:pt>
                <c:pt idx="1">
                  <c:v>0.10610706074801546</c:v>
                </c:pt>
                <c:pt idx="2">
                  <c:v>0.12934346831334786</c:v>
                </c:pt>
                <c:pt idx="3">
                  <c:v>0.14489935101581675</c:v>
                </c:pt>
                <c:pt idx="4">
                  <c:v>0.11173794579085272</c:v>
                </c:pt>
                <c:pt idx="5">
                  <c:v>8.1798363678914354E-2</c:v>
                </c:pt>
                <c:pt idx="6">
                  <c:v>8.7059735253725234E-2</c:v>
                </c:pt>
                <c:pt idx="7">
                  <c:v>4.6516316300905913E-2</c:v>
                </c:pt>
                <c:pt idx="8">
                  <c:v>4.2860704543960626E-2</c:v>
                </c:pt>
                <c:pt idx="9">
                  <c:v>6.3236574089813757E-2</c:v>
                </c:pt>
                <c:pt idx="10">
                  <c:v>9.9523422870991585E-2</c:v>
                </c:pt>
                <c:pt idx="11">
                  <c:v>4.8510787306014214E-2</c:v>
                </c:pt>
                <c:pt idx="12">
                  <c:v>2.0834414760699138E-2</c:v>
                </c:pt>
                <c:pt idx="13">
                  <c:v>-3.1191745476224164E-2</c:v>
                </c:pt>
                <c:pt idx="14">
                  <c:v>-1.1678701849973772E-2</c:v>
                </c:pt>
                <c:pt idx="15">
                  <c:v>-2.6494281502046468E-2</c:v>
                </c:pt>
              </c:numCache>
            </c:numRef>
          </c:val>
          <c:smooth val="0"/>
          <c:extLst>
            <c:ext xmlns:c16="http://schemas.microsoft.com/office/drawing/2014/chart" uri="{C3380CC4-5D6E-409C-BE32-E72D297353CC}">
              <c16:uniqueId val="{00000004-1443-41C4-B0CA-183A1431F14A}"/>
            </c:ext>
          </c:extLst>
        </c:ser>
        <c:ser>
          <c:idx val="6"/>
          <c:order val="5"/>
          <c:tx>
            <c:strRef>
              <c:f>'III.1 Хөдөлмөр'!$A$59</c:f>
              <c:strCache>
                <c:ptCount val="1"/>
                <c:pt idx="0">
                  <c:v>Худалдаа</c:v>
                </c:pt>
              </c:strCache>
            </c:strRef>
          </c:tx>
          <c:spPr>
            <a:ln w="28575" cap="rnd">
              <a:solidFill>
                <a:srgbClr val="286A6C"/>
              </a:solidFill>
              <a:round/>
            </a:ln>
            <a:effectLst/>
          </c:spPr>
          <c:marker>
            <c:symbol val="none"/>
          </c:marker>
          <c:cat>
            <c:multiLvlStrRef>
              <c:extLst>
                <c:ext xmlns:c15="http://schemas.microsoft.com/office/drawing/2012/chart" uri="{02D57815-91ED-43cb-92C2-25804820EDAC}">
                  <c15:fullRef>
                    <c15:sqref>'III.1 Хөдөлмөр'!$J$1:$AC$2</c15:sqref>
                  </c15:fullRef>
                </c:ext>
              </c:extLst>
              <c:f>'III.1 Хөдөлмөр'!$N$1:$AC$2</c:f>
              <c:multiLvlStrCache>
                <c:ptCount val="16"/>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lvl>
                <c:lvl>
                  <c:pt idx="0">
                    <c:v>2017</c:v>
                  </c:pt>
                  <c:pt idx="4">
                    <c:v>2018</c:v>
                  </c:pt>
                  <c:pt idx="8">
                    <c:v>2019</c:v>
                  </c:pt>
                  <c:pt idx="12">
                    <c:v>2020</c:v>
                  </c:pt>
                </c:lvl>
              </c:multiLvlStrCache>
            </c:multiLvlStrRef>
          </c:cat>
          <c:val>
            <c:numRef>
              <c:extLst>
                <c:ext xmlns:c15="http://schemas.microsoft.com/office/drawing/2012/chart" uri="{02D57815-91ED-43cb-92C2-25804820EDAC}">
                  <c15:fullRef>
                    <c15:sqref>'III.1 Хөдөлмөр'!$J$59:$AC$59</c15:sqref>
                  </c15:fullRef>
                </c:ext>
              </c:extLst>
              <c:f>'III.1 Хөдөлмөр'!$N$59:$AC$59</c:f>
              <c:numCache>
                <c:formatCode>0.0%</c:formatCode>
                <c:ptCount val="16"/>
                <c:pt idx="0">
                  <c:v>-6.5099834139331847E-2</c:v>
                </c:pt>
                <c:pt idx="1">
                  <c:v>-5.3921560909062194E-2</c:v>
                </c:pt>
                <c:pt idx="2">
                  <c:v>-5.0675299544251762E-2</c:v>
                </c:pt>
                <c:pt idx="3">
                  <c:v>-5.8634609556137529E-2</c:v>
                </c:pt>
                <c:pt idx="4">
                  <c:v>-5.0843240615303209E-2</c:v>
                </c:pt>
                <c:pt idx="5">
                  <c:v>-6.2864365001405909E-2</c:v>
                </c:pt>
                <c:pt idx="6">
                  <c:v>-4.7994752775204486E-2</c:v>
                </c:pt>
                <c:pt idx="7">
                  <c:v>-5.0893236073087267E-2</c:v>
                </c:pt>
                <c:pt idx="8">
                  <c:v>-5.3150070343577216E-4</c:v>
                </c:pt>
                <c:pt idx="9">
                  <c:v>4.8931786572680824E-2</c:v>
                </c:pt>
                <c:pt idx="10">
                  <c:v>0.10005203126871454</c:v>
                </c:pt>
                <c:pt idx="11">
                  <c:v>0.15677322812975114</c:v>
                </c:pt>
                <c:pt idx="12">
                  <c:v>0.13777147910196286</c:v>
                </c:pt>
                <c:pt idx="13">
                  <c:v>0.11430489673428035</c:v>
                </c:pt>
                <c:pt idx="14">
                  <c:v>9.7858538393973626E-2</c:v>
                </c:pt>
                <c:pt idx="15">
                  <c:v>9.1529908526229331E-2</c:v>
                </c:pt>
              </c:numCache>
            </c:numRef>
          </c:val>
          <c:smooth val="0"/>
          <c:extLst>
            <c:ext xmlns:c16="http://schemas.microsoft.com/office/drawing/2014/chart" uri="{C3380CC4-5D6E-409C-BE32-E72D297353CC}">
              <c16:uniqueId val="{00000005-1443-41C4-B0CA-183A1431F14A}"/>
            </c:ext>
          </c:extLst>
        </c:ser>
        <c:ser>
          <c:idx val="7"/>
          <c:order val="6"/>
          <c:tx>
            <c:strRef>
              <c:f>'III.1 Хөдөлмөр'!$A$60</c:f>
              <c:strCache>
                <c:ptCount val="1"/>
                <c:pt idx="0">
                  <c:v>Тээвэр ба агуулах</c:v>
                </c:pt>
              </c:strCache>
            </c:strRef>
          </c:tx>
          <c:spPr>
            <a:ln w="28575" cap="rnd">
              <a:solidFill>
                <a:srgbClr val="A9C3C4"/>
              </a:solidFill>
              <a:prstDash val="solid"/>
              <a:round/>
            </a:ln>
            <a:effectLst/>
          </c:spPr>
          <c:marker>
            <c:symbol val="none"/>
          </c:marker>
          <c:cat>
            <c:multiLvlStrRef>
              <c:extLst>
                <c:ext xmlns:c15="http://schemas.microsoft.com/office/drawing/2012/chart" uri="{02D57815-91ED-43cb-92C2-25804820EDAC}">
                  <c15:fullRef>
                    <c15:sqref>'III.1 Хөдөлмөр'!$J$1:$AC$2</c15:sqref>
                  </c15:fullRef>
                </c:ext>
              </c:extLst>
              <c:f>'III.1 Хөдөлмөр'!$N$1:$AC$2</c:f>
              <c:multiLvlStrCache>
                <c:ptCount val="16"/>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lvl>
                <c:lvl>
                  <c:pt idx="0">
                    <c:v>2017</c:v>
                  </c:pt>
                  <c:pt idx="4">
                    <c:v>2018</c:v>
                  </c:pt>
                  <c:pt idx="8">
                    <c:v>2019</c:v>
                  </c:pt>
                  <c:pt idx="12">
                    <c:v>2020</c:v>
                  </c:pt>
                </c:lvl>
              </c:multiLvlStrCache>
            </c:multiLvlStrRef>
          </c:cat>
          <c:val>
            <c:numRef>
              <c:extLst>
                <c:ext xmlns:c15="http://schemas.microsoft.com/office/drawing/2012/chart" uri="{02D57815-91ED-43cb-92C2-25804820EDAC}">
                  <c15:fullRef>
                    <c15:sqref>'III.1 Хөдөлмөр'!$J$60:$AC$60</c15:sqref>
                  </c15:fullRef>
                </c:ext>
              </c:extLst>
              <c:f>'III.1 Хөдөлмөр'!$N$60:$AC$60</c:f>
              <c:numCache>
                <c:formatCode>0.0%</c:formatCode>
                <c:ptCount val="16"/>
                <c:pt idx="0">
                  <c:v>0.12907739711524746</c:v>
                </c:pt>
                <c:pt idx="1">
                  <c:v>0.14380553568827925</c:v>
                </c:pt>
                <c:pt idx="2">
                  <c:v>0.17104533652416665</c:v>
                </c:pt>
                <c:pt idx="3">
                  <c:v>0.11943146946858119</c:v>
                </c:pt>
                <c:pt idx="4">
                  <c:v>9.7364315816654612E-2</c:v>
                </c:pt>
                <c:pt idx="5">
                  <c:v>9.2765387416267497E-2</c:v>
                </c:pt>
                <c:pt idx="6">
                  <c:v>9.0326999576494815E-2</c:v>
                </c:pt>
                <c:pt idx="7">
                  <c:v>4.8017684910181213E-2</c:v>
                </c:pt>
                <c:pt idx="8">
                  <c:v>5.9165858723850606E-2</c:v>
                </c:pt>
                <c:pt idx="9">
                  <c:v>0.10411860339170165</c:v>
                </c:pt>
                <c:pt idx="10">
                  <c:v>0.153930573997902</c:v>
                </c:pt>
                <c:pt idx="11">
                  <c:v>0.12686301168402481</c:v>
                </c:pt>
                <c:pt idx="12">
                  <c:v>7.3157158028592351E-2</c:v>
                </c:pt>
                <c:pt idx="13">
                  <c:v>2.4339283831574576E-2</c:v>
                </c:pt>
                <c:pt idx="14">
                  <c:v>-1.1075987273675869E-2</c:v>
                </c:pt>
                <c:pt idx="15">
                  <c:v>-5.7001850571378965E-2</c:v>
                </c:pt>
              </c:numCache>
            </c:numRef>
          </c:val>
          <c:smooth val="0"/>
          <c:extLst>
            <c:ext xmlns:c16="http://schemas.microsoft.com/office/drawing/2014/chart" uri="{C3380CC4-5D6E-409C-BE32-E72D297353CC}">
              <c16:uniqueId val="{00000006-1443-41C4-B0CA-183A1431F14A}"/>
            </c:ext>
          </c:extLst>
        </c:ser>
        <c:ser>
          <c:idx val="9"/>
          <c:order val="7"/>
          <c:tx>
            <c:strRef>
              <c:f>'III.1 Хөдөлмөр'!$A$61</c:f>
              <c:strCache>
                <c:ptCount val="1"/>
                <c:pt idx="0">
                  <c:v>Бусад үйлчилгээ</c:v>
                </c:pt>
              </c:strCache>
            </c:strRef>
          </c:tx>
          <c:spPr>
            <a:ln w="28575" cap="rnd">
              <a:solidFill>
                <a:srgbClr val="B2B2B2"/>
              </a:solidFill>
              <a:prstDash val="solid"/>
              <a:round/>
            </a:ln>
            <a:effectLst/>
          </c:spPr>
          <c:marker>
            <c:symbol val="none"/>
          </c:marker>
          <c:cat>
            <c:multiLvlStrRef>
              <c:extLst>
                <c:ext xmlns:c15="http://schemas.microsoft.com/office/drawing/2012/chart" uri="{02D57815-91ED-43cb-92C2-25804820EDAC}">
                  <c15:fullRef>
                    <c15:sqref>'III.1 Хөдөлмөр'!$J$1:$AC$2</c15:sqref>
                  </c15:fullRef>
                </c:ext>
              </c:extLst>
              <c:f>'III.1 Хөдөлмөр'!$N$1:$AC$2</c:f>
              <c:multiLvlStrCache>
                <c:ptCount val="16"/>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lvl>
                <c:lvl>
                  <c:pt idx="0">
                    <c:v>2017</c:v>
                  </c:pt>
                  <c:pt idx="4">
                    <c:v>2018</c:v>
                  </c:pt>
                  <c:pt idx="8">
                    <c:v>2019</c:v>
                  </c:pt>
                  <c:pt idx="12">
                    <c:v>2020</c:v>
                  </c:pt>
                </c:lvl>
              </c:multiLvlStrCache>
            </c:multiLvlStrRef>
          </c:cat>
          <c:val>
            <c:numRef>
              <c:extLst>
                <c:ext xmlns:c15="http://schemas.microsoft.com/office/drawing/2012/chart" uri="{02D57815-91ED-43cb-92C2-25804820EDAC}">
                  <c15:fullRef>
                    <c15:sqref>'III.1 Хөдөлмөр'!$J$61:$AC$61</c15:sqref>
                  </c15:fullRef>
                </c:ext>
              </c:extLst>
              <c:f>'III.1 Хөдөлмөр'!$N$61:$AC$61</c:f>
              <c:numCache>
                <c:formatCode>0.0%</c:formatCode>
                <c:ptCount val="16"/>
                <c:pt idx="0">
                  <c:v>-3.3895185594258193E-3</c:v>
                </c:pt>
                <c:pt idx="1">
                  <c:v>-2.2085437771593996E-3</c:v>
                </c:pt>
                <c:pt idx="2">
                  <c:v>-3.1493833676501826E-2</c:v>
                </c:pt>
                <c:pt idx="3">
                  <c:v>-1.7377197596084026E-2</c:v>
                </c:pt>
                <c:pt idx="4">
                  <c:v>-1.7406368101109293E-2</c:v>
                </c:pt>
                <c:pt idx="5">
                  <c:v>-1.8523201366357878E-2</c:v>
                </c:pt>
                <c:pt idx="6">
                  <c:v>-1.584073588642243E-2</c:v>
                </c:pt>
                <c:pt idx="7">
                  <c:v>-1.8874752418794882E-3</c:v>
                </c:pt>
                <c:pt idx="8">
                  <c:v>-3.0352021291029097E-3</c:v>
                </c:pt>
                <c:pt idx="9">
                  <c:v>1.5941423648522246E-3</c:v>
                </c:pt>
                <c:pt idx="10">
                  <c:v>4.5112987534741134E-3</c:v>
                </c:pt>
                <c:pt idx="11">
                  <c:v>3.3160279385191505E-3</c:v>
                </c:pt>
                <c:pt idx="12">
                  <c:v>-8.9040726113774893E-3</c:v>
                </c:pt>
                <c:pt idx="13">
                  <c:v>-9.5772247410492728E-3</c:v>
                </c:pt>
                <c:pt idx="14">
                  <c:v>-1.975801923039977E-2</c:v>
                </c:pt>
                <c:pt idx="15">
                  <c:v>-3.1989549958958086E-2</c:v>
                </c:pt>
              </c:numCache>
            </c:numRef>
          </c:val>
          <c:smooth val="0"/>
          <c:extLst>
            <c:ext xmlns:c16="http://schemas.microsoft.com/office/drawing/2014/chart" uri="{C3380CC4-5D6E-409C-BE32-E72D297353CC}">
              <c16:uniqueId val="{00000007-1443-41C4-B0CA-183A1431F14A}"/>
            </c:ext>
          </c:extLst>
        </c:ser>
        <c:dLbls>
          <c:showLegendKey val="0"/>
          <c:showVal val="0"/>
          <c:showCatName val="0"/>
          <c:showSerName val="0"/>
          <c:showPercent val="0"/>
          <c:showBubbleSize val="0"/>
        </c:dLbls>
        <c:marker val="1"/>
        <c:smooth val="0"/>
        <c:axId val="941512560"/>
        <c:axId val="941508752"/>
      </c:lineChart>
      <c:catAx>
        <c:axId val="941512560"/>
        <c:scaling>
          <c:orientation val="minMax"/>
        </c:scaling>
        <c:delete val="0"/>
        <c:axPos val="b"/>
        <c:numFmt formatCode="General" sourceLinked="1"/>
        <c:majorTickMark val="none"/>
        <c:minorTickMark val="none"/>
        <c:tickLblPos val="low"/>
        <c:spPr>
          <a:noFill/>
          <a:ln w="9525" cap="flat" cmpd="sng" algn="ctr">
            <a:solidFill>
              <a:schemeClr val="bg1">
                <a:lumMod val="75000"/>
              </a:schemeClr>
            </a:solidFill>
            <a:round/>
          </a:ln>
          <a:effectLst/>
        </c:spPr>
        <c:txPr>
          <a:bodyPr rot="-60000000" spcFirstLastPara="1" vertOverflow="ellipsis" vert="horz" wrap="square" anchor="ctr" anchorCtr="1"/>
          <a:lstStyle/>
          <a:p>
            <a:pPr>
              <a:defRPr sz="1200" b="1"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941508752"/>
        <c:crosses val="autoZero"/>
        <c:auto val="1"/>
        <c:lblAlgn val="ctr"/>
        <c:lblOffset val="100"/>
        <c:noMultiLvlLbl val="0"/>
      </c:catAx>
      <c:valAx>
        <c:axId val="941508752"/>
        <c:scaling>
          <c:orientation val="minMax"/>
          <c:max val="0.25"/>
          <c:min val="-0.25"/>
        </c:scaling>
        <c:delete val="0"/>
        <c:axPos val="l"/>
        <c:numFmt formatCode="0.0%"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200" b="1"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941512560"/>
        <c:crosses val="autoZero"/>
        <c:crossBetween val="between"/>
        <c:majorUnit val="0.125"/>
      </c:valAx>
      <c:spPr>
        <a:noFill/>
        <a:ln>
          <a:solidFill>
            <a:schemeClr val="tx1"/>
          </a:solidFill>
        </a:ln>
        <a:effectLst/>
      </c:spPr>
    </c:plotArea>
    <c:legend>
      <c:legendPos val="b"/>
      <c:layout>
        <c:manualLayout>
          <c:xMode val="edge"/>
          <c:yMode val="edge"/>
          <c:x val="7.0499940277293574E-2"/>
          <c:y val="0.66768963096558942"/>
          <c:w val="0.41684092527915456"/>
          <c:h val="0.18063886585154257"/>
        </c:manualLayout>
      </c:layout>
      <c:overlay val="0"/>
      <c:spPr>
        <a:noFill/>
        <a:ln>
          <a:noFill/>
        </a:ln>
        <a:effectLst/>
      </c:spPr>
      <c:txPr>
        <a:bodyPr rot="0" spcFirstLastPara="1" vertOverflow="ellipsis" vert="horz" wrap="square" anchor="ctr" anchorCtr="1"/>
        <a:lstStyle/>
        <a:p>
          <a:pPr>
            <a:defRPr sz="1200" b="1"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200" b="1">
          <a:solidFill>
            <a:sysClr val="windowText" lastClr="000000"/>
          </a:solidFill>
          <a:latin typeface="Times New Roman" panose="02020603050405020304" pitchFamily="18" charset="0"/>
          <a:cs typeface="Times New Roman" panose="02020603050405020304" pitchFamily="18" charset="0"/>
        </a:defRPr>
      </a:pPr>
      <a:endParaRPr lang="en-US"/>
    </a:p>
  </c:txPr>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1474899363229843E-2"/>
          <c:y val="0.12150853578811666"/>
          <c:w val="0.90995202083386773"/>
          <c:h val="0.74725946941253418"/>
        </c:manualLayout>
      </c:layout>
      <c:barChart>
        <c:barDir val="col"/>
        <c:grouping val="stacked"/>
        <c:varyColors val="0"/>
        <c:ser>
          <c:idx val="1"/>
          <c:order val="1"/>
          <c:tx>
            <c:strRef>
              <c:f>'III.1 Хөдөлмөр'!$A$64</c:f>
              <c:strCache>
                <c:ptCount val="1"/>
                <c:pt idx="0">
                  <c:v>Улсын дундаж цалингийн өсөлт</c:v>
                </c:pt>
              </c:strCache>
            </c:strRef>
          </c:tx>
          <c:spPr>
            <a:solidFill>
              <a:srgbClr val="A9C3C4"/>
            </a:solidFill>
            <a:ln>
              <a:noFill/>
            </a:ln>
            <a:effectLst/>
          </c:spPr>
          <c:invertIfNegative val="0"/>
          <c:cat>
            <c:multiLvlStrRef>
              <c:extLst>
                <c:ext xmlns:c15="http://schemas.microsoft.com/office/drawing/2012/chart" uri="{02D57815-91ED-43cb-92C2-25804820EDAC}">
                  <c15:fullRef>
                    <c15:sqref>'III.1 Хөдөлмөр'!$B$1:$AB$2</c15:sqref>
                  </c15:fullRef>
                </c:ext>
              </c:extLst>
              <c:f>'III.1 Хөдөлмөр'!$N$1:$AB$2</c:f>
              <c:multiLvlStrCache>
                <c:ptCount val="15"/>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lvl>
                <c:lvl>
                  <c:pt idx="0">
                    <c:v>2017</c:v>
                  </c:pt>
                  <c:pt idx="4">
                    <c:v>2018</c:v>
                  </c:pt>
                  <c:pt idx="8">
                    <c:v>2019</c:v>
                  </c:pt>
                  <c:pt idx="12">
                    <c:v>2020</c:v>
                  </c:pt>
                </c:lvl>
              </c:multiLvlStrCache>
            </c:multiLvlStrRef>
          </c:cat>
          <c:val>
            <c:numRef>
              <c:extLst>
                <c:ext xmlns:c15="http://schemas.microsoft.com/office/drawing/2012/chart" uri="{02D57815-91ED-43cb-92C2-25804820EDAC}">
                  <c15:fullRef>
                    <c15:sqref>'III.1 Хөдөлмөр'!$B$64:$AC$64</c15:sqref>
                  </c15:fullRef>
                </c:ext>
              </c:extLst>
              <c:f>'III.1 Хөдөлмөр'!$N$64:$AC$64</c:f>
              <c:numCache>
                <c:formatCode>0.0%</c:formatCode>
                <c:ptCount val="16"/>
                <c:pt idx="0">
                  <c:v>0.10064264402111545</c:v>
                </c:pt>
                <c:pt idx="1">
                  <c:v>8.8513513513513553E-2</c:v>
                </c:pt>
                <c:pt idx="2">
                  <c:v>8.0973864836086262E-2</c:v>
                </c:pt>
                <c:pt idx="3">
                  <c:v>0.10181355392936697</c:v>
                </c:pt>
                <c:pt idx="4">
                  <c:v>4.093076842873522E-2</c:v>
                </c:pt>
                <c:pt idx="5">
                  <c:v>6.1038692323608368E-2</c:v>
                </c:pt>
                <c:pt idx="6">
                  <c:v>7.9401611047180687E-2</c:v>
                </c:pt>
                <c:pt idx="7">
                  <c:v>7.8352103186062116E-2</c:v>
                </c:pt>
                <c:pt idx="8">
                  <c:v>0.15978467415503883</c:v>
                </c:pt>
                <c:pt idx="9">
                  <c:v>0.13219383775351035</c:v>
                </c:pt>
                <c:pt idx="10">
                  <c:v>0.13045163791432457</c:v>
                </c:pt>
                <c:pt idx="11">
                  <c:v>0.10927546192984017</c:v>
                </c:pt>
                <c:pt idx="12">
                  <c:v>8.7937701251633582E-2</c:v>
                </c:pt>
                <c:pt idx="13">
                  <c:v>8.6224506492544428E-2</c:v>
                </c:pt>
                <c:pt idx="14">
                  <c:v>8.8048696844992946E-2</c:v>
                </c:pt>
                <c:pt idx="15">
                  <c:v>6.8703014907686821E-2</c:v>
                </c:pt>
              </c:numCache>
            </c:numRef>
          </c:val>
          <c:extLst>
            <c:ext xmlns:c16="http://schemas.microsoft.com/office/drawing/2014/chart" uri="{C3380CC4-5D6E-409C-BE32-E72D297353CC}">
              <c16:uniqueId val="{00000000-2A6B-4844-8C3B-0A80BD1BF28D}"/>
            </c:ext>
          </c:extLst>
        </c:ser>
        <c:ser>
          <c:idx val="2"/>
          <c:order val="2"/>
          <c:tx>
            <c:strRef>
              <c:f>'III.1 Хөдөлмөр'!$A$65</c:f>
              <c:strCache>
                <c:ptCount val="1"/>
                <c:pt idx="0">
                  <c:v>Бодит ДНБ-ий өсөлт</c:v>
                </c:pt>
              </c:strCache>
            </c:strRef>
          </c:tx>
          <c:spPr>
            <a:solidFill>
              <a:srgbClr val="B99E66">
                <a:alpha val="60000"/>
              </a:srgbClr>
            </a:solidFill>
            <a:ln>
              <a:noFill/>
            </a:ln>
            <a:effectLst/>
          </c:spPr>
          <c:invertIfNegative val="0"/>
          <c:cat>
            <c:multiLvlStrRef>
              <c:extLst>
                <c:ext xmlns:c15="http://schemas.microsoft.com/office/drawing/2012/chart" uri="{02D57815-91ED-43cb-92C2-25804820EDAC}">
                  <c15:fullRef>
                    <c15:sqref>'III.1 Хөдөлмөр'!$B$1:$AB$2</c15:sqref>
                  </c15:fullRef>
                </c:ext>
              </c:extLst>
              <c:f>'III.1 Хөдөлмөр'!$N$1:$AB$2</c:f>
              <c:multiLvlStrCache>
                <c:ptCount val="15"/>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lvl>
                <c:lvl>
                  <c:pt idx="0">
                    <c:v>2017</c:v>
                  </c:pt>
                  <c:pt idx="4">
                    <c:v>2018</c:v>
                  </c:pt>
                  <c:pt idx="8">
                    <c:v>2019</c:v>
                  </c:pt>
                  <c:pt idx="12">
                    <c:v>2020</c:v>
                  </c:pt>
                </c:lvl>
              </c:multiLvlStrCache>
            </c:multiLvlStrRef>
          </c:cat>
          <c:val>
            <c:numRef>
              <c:extLst>
                <c:ext xmlns:c15="http://schemas.microsoft.com/office/drawing/2012/chart" uri="{02D57815-91ED-43cb-92C2-25804820EDAC}">
                  <c15:fullRef>
                    <c15:sqref>'III.1 Хөдөлмөр'!$B$65:$AC$65</c15:sqref>
                  </c15:fullRef>
                </c:ext>
              </c:extLst>
              <c:f>'III.1 Хөдөлмөр'!$N$65:$AC$65</c:f>
              <c:numCache>
                <c:formatCode>0.0%</c:formatCode>
                <c:ptCount val="16"/>
                <c:pt idx="0">
                  <c:v>4.1739428710626303E-2</c:v>
                </c:pt>
                <c:pt idx="1">
                  <c:v>6.1683966053179162E-2</c:v>
                </c:pt>
                <c:pt idx="2">
                  <c:v>7.0200701523196463E-2</c:v>
                </c:pt>
                <c:pt idx="3">
                  <c:v>3.7911786549477355E-2</c:v>
                </c:pt>
                <c:pt idx="4">
                  <c:v>6.1784682828111892E-2</c:v>
                </c:pt>
                <c:pt idx="5">
                  <c:v>6.7494946028140435E-2</c:v>
                </c:pt>
                <c:pt idx="6">
                  <c:v>6.5433794031880987E-2</c:v>
                </c:pt>
                <c:pt idx="7">
                  <c:v>9.0419030302862025E-2</c:v>
                </c:pt>
                <c:pt idx="8">
                  <c:v>8.8165096241051177E-2</c:v>
                </c:pt>
                <c:pt idx="9">
                  <c:v>7.0591467886115922E-2</c:v>
                </c:pt>
                <c:pt idx="10">
                  <c:v>5.4289293743609246E-2</c:v>
                </c:pt>
                <c:pt idx="11">
                  <c:v>9.2377357209580957E-3</c:v>
                </c:pt>
                <c:pt idx="12">
                  <c:v>-0.10679297731646853</c:v>
                </c:pt>
                <c:pt idx="13">
                  <c:v>-9.0919204166564294E-2</c:v>
                </c:pt>
                <c:pt idx="14">
                  <c:v>-3.0669256297904401E-2</c:v>
                </c:pt>
                <c:pt idx="15">
                  <c:v>-3.0315407107601722E-3</c:v>
                </c:pt>
              </c:numCache>
            </c:numRef>
          </c:val>
          <c:extLst>
            <c:ext xmlns:c16="http://schemas.microsoft.com/office/drawing/2014/chart" uri="{C3380CC4-5D6E-409C-BE32-E72D297353CC}">
              <c16:uniqueId val="{00000001-2A6B-4844-8C3B-0A80BD1BF28D}"/>
            </c:ext>
          </c:extLst>
        </c:ser>
        <c:ser>
          <c:idx val="3"/>
          <c:order val="3"/>
          <c:tx>
            <c:strRef>
              <c:f>'III.1 Хөдөлмөр'!$A$66</c:f>
              <c:strCache>
                <c:ptCount val="1"/>
                <c:pt idx="0">
                  <c:v>Ажиллагчдын өсөлт</c:v>
                </c:pt>
              </c:strCache>
            </c:strRef>
          </c:tx>
          <c:spPr>
            <a:solidFill>
              <a:srgbClr val="286A6C"/>
            </a:solidFill>
            <a:ln>
              <a:noFill/>
            </a:ln>
            <a:effectLst/>
          </c:spPr>
          <c:invertIfNegative val="0"/>
          <c:cat>
            <c:multiLvlStrRef>
              <c:extLst>
                <c:ext xmlns:c15="http://schemas.microsoft.com/office/drawing/2012/chart" uri="{02D57815-91ED-43cb-92C2-25804820EDAC}">
                  <c15:fullRef>
                    <c15:sqref>'III.1 Хөдөлмөр'!$B$1:$AB$2</c15:sqref>
                  </c15:fullRef>
                </c:ext>
              </c:extLst>
              <c:f>'III.1 Хөдөлмөр'!$N$1:$AB$2</c:f>
              <c:multiLvlStrCache>
                <c:ptCount val="15"/>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lvl>
                <c:lvl>
                  <c:pt idx="0">
                    <c:v>2017</c:v>
                  </c:pt>
                  <c:pt idx="4">
                    <c:v>2018</c:v>
                  </c:pt>
                  <c:pt idx="8">
                    <c:v>2019</c:v>
                  </c:pt>
                  <c:pt idx="12">
                    <c:v>2020</c:v>
                  </c:pt>
                </c:lvl>
              </c:multiLvlStrCache>
            </c:multiLvlStrRef>
          </c:cat>
          <c:val>
            <c:numRef>
              <c:extLst>
                <c:ext xmlns:c15="http://schemas.microsoft.com/office/drawing/2012/chart" uri="{02D57815-91ED-43cb-92C2-25804820EDAC}">
                  <c15:fullRef>
                    <c15:sqref>'III.1 Хөдөлмөр'!$B$66:$AC$66</c15:sqref>
                  </c15:fullRef>
                </c:ext>
              </c:extLst>
              <c:f>'III.1 Хөдөлмөр'!$N$66:$AC$66</c:f>
              <c:numCache>
                <c:formatCode>0.0%</c:formatCode>
                <c:ptCount val="16"/>
                <c:pt idx="0">
                  <c:v>5.298066745432628E-2</c:v>
                </c:pt>
                <c:pt idx="1">
                  <c:v>9.3506950181165172E-2</c:v>
                </c:pt>
                <c:pt idx="2">
                  <c:v>4.0637597117687774E-2</c:v>
                </c:pt>
                <c:pt idx="3">
                  <c:v>0.11837386116169668</c:v>
                </c:pt>
                <c:pt idx="4">
                  <c:v>-3.5649054284383475E-3</c:v>
                </c:pt>
                <c:pt idx="5">
                  <c:v>2.9873731089558264E-2</c:v>
                </c:pt>
                <c:pt idx="6">
                  <c:v>4.0311102116700193E-2</c:v>
                </c:pt>
                <c:pt idx="7">
                  <c:v>-8.355552187866544E-3</c:v>
                </c:pt>
                <c:pt idx="8">
                  <c:v>1.776142987384155E-4</c:v>
                </c:pt>
                <c:pt idx="9">
                  <c:v>-8.822186482563843E-2</c:v>
                </c:pt>
                <c:pt idx="10">
                  <c:v>-6.6934491810265451E-2</c:v>
                </c:pt>
                <c:pt idx="11">
                  <c:v>-5.4057926256570576E-2</c:v>
                </c:pt>
                <c:pt idx="12">
                  <c:v>2.3856450146921171E-2</c:v>
                </c:pt>
                <c:pt idx="13">
                  <c:v>1.979180828051641E-2</c:v>
                </c:pt>
                <c:pt idx="14">
                  <c:v>1.7337330063281753E-2</c:v>
                </c:pt>
                <c:pt idx="15">
                  <c:v>-5.3747373655695485E-2</c:v>
                </c:pt>
              </c:numCache>
            </c:numRef>
          </c:val>
          <c:extLst>
            <c:ext xmlns:c16="http://schemas.microsoft.com/office/drawing/2014/chart" uri="{C3380CC4-5D6E-409C-BE32-E72D297353CC}">
              <c16:uniqueId val="{00000002-2A6B-4844-8C3B-0A80BD1BF28D}"/>
            </c:ext>
          </c:extLst>
        </c:ser>
        <c:dLbls>
          <c:showLegendKey val="0"/>
          <c:showVal val="0"/>
          <c:showCatName val="0"/>
          <c:showSerName val="0"/>
          <c:showPercent val="0"/>
          <c:showBubbleSize val="0"/>
        </c:dLbls>
        <c:gapWidth val="25"/>
        <c:overlap val="100"/>
        <c:axId val="952903328"/>
        <c:axId val="952906048"/>
      </c:barChart>
      <c:lineChart>
        <c:grouping val="standard"/>
        <c:varyColors val="0"/>
        <c:ser>
          <c:idx val="0"/>
          <c:order val="0"/>
          <c:tx>
            <c:strRef>
              <c:f>'III.1 Хөдөлмөр'!$A$63</c:f>
              <c:strCache>
                <c:ptCount val="1"/>
                <c:pt idx="0">
                  <c:v>Нэгж хөд-н зардлын өсөлт</c:v>
                </c:pt>
              </c:strCache>
            </c:strRef>
          </c:tx>
          <c:spPr>
            <a:ln w="38100" cap="rnd">
              <a:solidFill>
                <a:srgbClr val="122F83"/>
              </a:solidFill>
              <a:round/>
            </a:ln>
            <a:effectLst/>
          </c:spPr>
          <c:marker>
            <c:symbol val="circle"/>
            <c:size val="7"/>
            <c:spPr>
              <a:solidFill>
                <a:schemeClr val="bg1"/>
              </a:solidFill>
              <a:ln w="9525">
                <a:solidFill>
                  <a:srgbClr val="122F83"/>
                </a:solidFill>
              </a:ln>
              <a:effectLst/>
            </c:spPr>
          </c:marker>
          <c:cat>
            <c:multiLvlStrRef>
              <c:extLst>
                <c:ext xmlns:c15="http://schemas.microsoft.com/office/drawing/2012/chart" uri="{02D57815-91ED-43cb-92C2-25804820EDAC}">
                  <c15:fullRef>
                    <c15:sqref>'III.1 Хөдөлмөр'!$B$1:$AC$2</c15:sqref>
                  </c15:fullRef>
                </c:ext>
              </c:extLst>
              <c:f>'III.1 Хөдөлмөр'!$N$1:$AC$2</c:f>
              <c:multiLvlStrCache>
                <c:ptCount val="16"/>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lvl>
                <c:lvl>
                  <c:pt idx="0">
                    <c:v>2017</c:v>
                  </c:pt>
                  <c:pt idx="4">
                    <c:v>2018</c:v>
                  </c:pt>
                  <c:pt idx="8">
                    <c:v>2019</c:v>
                  </c:pt>
                  <c:pt idx="12">
                    <c:v>2020</c:v>
                  </c:pt>
                </c:lvl>
              </c:multiLvlStrCache>
            </c:multiLvlStrRef>
          </c:cat>
          <c:val>
            <c:numRef>
              <c:extLst>
                <c:ext xmlns:c15="http://schemas.microsoft.com/office/drawing/2012/chart" uri="{02D57815-91ED-43cb-92C2-25804820EDAC}">
                  <c15:fullRef>
                    <c15:sqref>'III.1 Хөдөлмөр'!$B$63:$AC$63</c15:sqref>
                  </c15:fullRef>
                </c:ext>
              </c:extLst>
              <c:f>'III.1 Хөдөлмөр'!$N$63:$AC$63</c:f>
              <c:numCache>
                <c:formatCode>0.0%</c:formatCode>
                <c:ptCount val="16"/>
                <c:pt idx="0">
                  <c:v>0.11251949766795533</c:v>
                </c:pt>
                <c:pt idx="1">
                  <c:v>0.12114068823897561</c:v>
                </c:pt>
                <c:pt idx="2">
                  <c:v>5.1113163772919634E-2</c:v>
                </c:pt>
                <c:pt idx="3">
                  <c:v>0.1882794723086012</c:v>
                </c:pt>
                <c:pt idx="4">
                  <c:v>-2.3135325404155638E-2</c:v>
                </c:pt>
                <c:pt idx="5">
                  <c:v>2.3645012053194803E-2</c:v>
                </c:pt>
                <c:pt idx="6">
                  <c:v>5.3950411849127189E-2</c:v>
                </c:pt>
                <c:pt idx="7">
                  <c:v>-1.9329408058856745E-2</c:v>
                </c:pt>
                <c:pt idx="8">
                  <c:v>6.6006135009925471E-2</c:v>
                </c:pt>
                <c:pt idx="9">
                  <c:v>-3.5758523424349042E-2</c:v>
                </c:pt>
                <c:pt idx="10">
                  <c:v>4.6978269038300269E-4</c:v>
                </c:pt>
                <c:pt idx="11">
                  <c:v>3.9704928522304339E-2</c:v>
                </c:pt>
                <c:pt idx="12">
                  <c:v>0.24712899590534176</c:v>
                </c:pt>
                <c:pt idx="13">
                  <c:v>0.21851488342000236</c:v>
                </c:pt>
                <c:pt idx="14">
                  <c:v>0.14193581982445069</c:v>
                </c:pt>
                <c:pt idx="15">
                  <c:v>1.4338041706380755E-2</c:v>
                </c:pt>
              </c:numCache>
            </c:numRef>
          </c:val>
          <c:smooth val="0"/>
          <c:extLst>
            <c:ext xmlns:c16="http://schemas.microsoft.com/office/drawing/2014/chart" uri="{C3380CC4-5D6E-409C-BE32-E72D297353CC}">
              <c16:uniqueId val="{00000003-2A6B-4844-8C3B-0A80BD1BF28D}"/>
            </c:ext>
          </c:extLst>
        </c:ser>
        <c:dLbls>
          <c:showLegendKey val="0"/>
          <c:showVal val="0"/>
          <c:showCatName val="0"/>
          <c:showSerName val="0"/>
          <c:showPercent val="0"/>
          <c:showBubbleSize val="0"/>
        </c:dLbls>
        <c:marker val="1"/>
        <c:smooth val="0"/>
        <c:axId val="952903328"/>
        <c:axId val="952906048"/>
      </c:lineChart>
      <c:catAx>
        <c:axId val="952903328"/>
        <c:scaling>
          <c:orientation val="minMax"/>
        </c:scaling>
        <c:delete val="0"/>
        <c:axPos val="b"/>
        <c:numFmt formatCode="General" sourceLinked="1"/>
        <c:majorTickMark val="none"/>
        <c:minorTickMark val="none"/>
        <c:tickLblPos val="low"/>
        <c:spPr>
          <a:noFill/>
          <a:ln w="9525" cap="flat" cmpd="sng" algn="ctr">
            <a:solidFill>
              <a:schemeClr val="bg1">
                <a:lumMod val="75000"/>
              </a:schemeClr>
            </a:solidFill>
            <a:round/>
          </a:ln>
          <a:effectLst/>
        </c:spPr>
        <c:txPr>
          <a:bodyPr rot="-60000000" spcFirstLastPara="1" vertOverflow="ellipsis" vert="horz" wrap="square" anchor="ctr" anchorCtr="1"/>
          <a:lstStyle/>
          <a:p>
            <a:pPr>
              <a:defRPr sz="1200" b="1"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en-US"/>
          </a:p>
        </c:txPr>
        <c:crossAx val="952906048"/>
        <c:crosses val="autoZero"/>
        <c:auto val="1"/>
        <c:lblAlgn val="ctr"/>
        <c:lblOffset val="100"/>
        <c:noMultiLvlLbl val="0"/>
      </c:catAx>
      <c:valAx>
        <c:axId val="952906048"/>
        <c:scaling>
          <c:orientation val="minMax"/>
          <c:max val="0.30000000000000004"/>
          <c:min val="-0.1"/>
        </c:scaling>
        <c:delete val="0"/>
        <c:axPos val="l"/>
        <c:numFmt formatCode="0.0%"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200" b="1"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en-US"/>
          </a:p>
        </c:txPr>
        <c:crossAx val="952903328"/>
        <c:crosses val="autoZero"/>
        <c:crossBetween val="between"/>
        <c:majorUnit val="0.1"/>
      </c:valAx>
      <c:spPr>
        <a:noFill/>
        <a:ln>
          <a:solidFill>
            <a:schemeClr val="tx1"/>
          </a:solidFill>
        </a:ln>
        <a:effectLst/>
      </c:spPr>
    </c:plotArea>
    <c:legend>
      <c:legendPos val="b"/>
      <c:layout>
        <c:manualLayout>
          <c:xMode val="edge"/>
          <c:yMode val="edge"/>
          <c:x val="8.0724022966339751E-2"/>
          <c:y val="7.2470962743127459E-3"/>
          <c:w val="0.84905819097280943"/>
          <c:h val="0.1073318391972254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200" b="1">
          <a:solidFill>
            <a:schemeClr val="tx1"/>
          </a:solidFill>
          <a:latin typeface="Times New Roman" panose="02020603050405020304" pitchFamily="18" charset="0"/>
          <a:cs typeface="Times New Roman" panose="02020603050405020304" pitchFamily="18" charset="0"/>
        </a:defRPr>
      </a:pPr>
      <a:endParaRPr lang="en-US"/>
    </a:p>
  </c:txPr>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0629149297514279E-2"/>
          <c:y val="3.6168169196241773E-2"/>
          <c:w val="0.8228097641369011"/>
          <c:h val="0.59407191563642658"/>
        </c:manualLayout>
      </c:layout>
      <c:barChart>
        <c:barDir val="col"/>
        <c:grouping val="stacked"/>
        <c:varyColors val="0"/>
        <c:ser>
          <c:idx val="2"/>
          <c:order val="1"/>
          <c:tx>
            <c:strRef>
              <c:f>'III.2.1 Мөнгө, зээл'!$A$4</c:f>
              <c:strCache>
                <c:ptCount val="1"/>
                <c:pt idx="0">
                  <c:v>ЗГЦЗ</c:v>
                </c:pt>
              </c:strCache>
            </c:strRef>
          </c:tx>
          <c:spPr>
            <a:solidFill>
              <a:srgbClr val="286A6C"/>
            </a:solidFill>
          </c:spPr>
          <c:invertIfNegative val="0"/>
          <c:cat>
            <c:multiLvlStrRef>
              <c:extLst>
                <c:ext xmlns:c15="http://schemas.microsoft.com/office/drawing/2012/chart" uri="{02D57815-91ED-43cb-92C2-25804820EDAC}">
                  <c15:fullRef>
                    <c15:sqref>'III.2.1 Мөнгө, зээл'!$B$1:$AH$2</c15:sqref>
                  </c15:fullRef>
                </c:ext>
              </c:extLst>
              <c:f>'III.2.1 Мөнгө, зээл'!$R$1:$AH$2</c:f>
              <c:multiLvlStrCache>
                <c:ptCount val="17"/>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1 сар</c:v>
                  </c:pt>
                </c:lvl>
                <c:lvl>
                  <c:pt idx="0">
                    <c:v>2017</c:v>
                  </c:pt>
                  <c:pt idx="4">
                    <c:v>2018</c:v>
                  </c:pt>
                  <c:pt idx="8">
                    <c:v>2019</c:v>
                  </c:pt>
                  <c:pt idx="12">
                    <c:v>2020</c:v>
                  </c:pt>
                  <c:pt idx="16">
                    <c:v>2021</c:v>
                  </c:pt>
                </c:lvl>
              </c:multiLvlStrCache>
            </c:multiLvlStrRef>
          </c:cat>
          <c:val>
            <c:numRef>
              <c:extLst>
                <c:ext xmlns:c15="http://schemas.microsoft.com/office/drawing/2012/chart" uri="{02D57815-91ED-43cb-92C2-25804820EDAC}">
                  <c15:fullRef>
                    <c15:sqref>'III.2.1 Мөнгө, зээл'!$B$4:$AH$4</c15:sqref>
                  </c15:fullRef>
                </c:ext>
              </c:extLst>
              <c:f>'III.2.1 Мөнгө, зээл'!$R$4:$AH$4</c:f>
              <c:numCache>
                <c:formatCode>0.0%</c:formatCode>
                <c:ptCount val="17"/>
                <c:pt idx="0">
                  <c:v>0.20755400658196196</c:v>
                </c:pt>
                <c:pt idx="1">
                  <c:v>0.17629766967689131</c:v>
                </c:pt>
                <c:pt idx="2">
                  <c:v>9.639085041124229E-2</c:v>
                </c:pt>
                <c:pt idx="3">
                  <c:v>-0.18227853876066497</c:v>
                </c:pt>
                <c:pt idx="4">
                  <c:v>-0.19101510241087005</c:v>
                </c:pt>
                <c:pt idx="5">
                  <c:v>-0.18506019182709929</c:v>
                </c:pt>
                <c:pt idx="6">
                  <c:v>-0.17381355850563843</c:v>
                </c:pt>
                <c:pt idx="7">
                  <c:v>-6.0686718764663521E-2</c:v>
                </c:pt>
                <c:pt idx="8">
                  <c:v>-9.3097716916087092E-2</c:v>
                </c:pt>
                <c:pt idx="9">
                  <c:v>-0.10642352265599282</c:v>
                </c:pt>
                <c:pt idx="10">
                  <c:v>-0.10864189439063114</c:v>
                </c:pt>
                <c:pt idx="11">
                  <c:v>-8.9110418307115802E-2</c:v>
                </c:pt>
                <c:pt idx="12">
                  <c:v>-5.997280935686268E-2</c:v>
                </c:pt>
                <c:pt idx="13">
                  <c:v>1.8979842638695038E-2</c:v>
                </c:pt>
                <c:pt idx="14">
                  <c:v>6.9458457710663044E-2</c:v>
                </c:pt>
                <c:pt idx="15">
                  <c:v>4.3755366547775384E-2</c:v>
                </c:pt>
                <c:pt idx="16">
                  <c:v>6.4955344010678512E-2</c:v>
                </c:pt>
              </c:numCache>
            </c:numRef>
          </c:val>
          <c:extLst>
            <c:ext xmlns:c16="http://schemas.microsoft.com/office/drawing/2014/chart" uri="{C3380CC4-5D6E-409C-BE32-E72D297353CC}">
              <c16:uniqueId val="{00000001-D3B9-496F-BF84-6DC01F59A83B}"/>
            </c:ext>
          </c:extLst>
        </c:ser>
        <c:ser>
          <c:idx val="1"/>
          <c:order val="2"/>
          <c:tx>
            <c:strRef>
              <c:f>'III.2.1 Мөнгө, зээл'!$A$5</c:f>
              <c:strCache>
                <c:ptCount val="1"/>
                <c:pt idx="0">
                  <c:v>ГЦА</c:v>
                </c:pt>
              </c:strCache>
            </c:strRef>
          </c:tx>
          <c:spPr>
            <a:solidFill>
              <a:srgbClr val="93A9CF"/>
            </a:solidFill>
          </c:spPr>
          <c:invertIfNegative val="0"/>
          <c:cat>
            <c:multiLvlStrRef>
              <c:extLst>
                <c:ext xmlns:c15="http://schemas.microsoft.com/office/drawing/2012/chart" uri="{02D57815-91ED-43cb-92C2-25804820EDAC}">
                  <c15:fullRef>
                    <c15:sqref>'III.2.1 Мөнгө, зээл'!$B$1:$AH$2</c15:sqref>
                  </c15:fullRef>
                </c:ext>
              </c:extLst>
              <c:f>'III.2.1 Мөнгө, зээл'!$R$1:$AH$2</c:f>
              <c:multiLvlStrCache>
                <c:ptCount val="17"/>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1 сар</c:v>
                  </c:pt>
                </c:lvl>
                <c:lvl>
                  <c:pt idx="0">
                    <c:v>2017</c:v>
                  </c:pt>
                  <c:pt idx="4">
                    <c:v>2018</c:v>
                  </c:pt>
                  <c:pt idx="8">
                    <c:v>2019</c:v>
                  </c:pt>
                  <c:pt idx="12">
                    <c:v>2020</c:v>
                  </c:pt>
                  <c:pt idx="16">
                    <c:v>2021</c:v>
                  </c:pt>
                </c:lvl>
              </c:multiLvlStrCache>
            </c:multiLvlStrRef>
          </c:cat>
          <c:val>
            <c:numRef>
              <c:extLst>
                <c:ext xmlns:c15="http://schemas.microsoft.com/office/drawing/2012/chart" uri="{02D57815-91ED-43cb-92C2-25804820EDAC}">
                  <c15:fullRef>
                    <c15:sqref>'III.2.1 Мөнгө, зээл'!$B$5:$AH$5</c15:sqref>
                  </c15:fullRef>
                </c:ext>
              </c:extLst>
              <c:f>'III.2.1 Мөнгө, зээл'!$R$5:$AH$5</c:f>
              <c:numCache>
                <c:formatCode>0.0%</c:formatCode>
                <c:ptCount val="17"/>
                <c:pt idx="0">
                  <c:v>-7.3981228596195395E-2</c:v>
                </c:pt>
                <c:pt idx="1">
                  <c:v>-6.8359041107085461E-2</c:v>
                </c:pt>
                <c:pt idx="2">
                  <c:v>6.9157097718298421E-2</c:v>
                </c:pt>
                <c:pt idx="3">
                  <c:v>0.27368066578805345</c:v>
                </c:pt>
                <c:pt idx="4">
                  <c:v>0.29163133113571094</c:v>
                </c:pt>
                <c:pt idx="5">
                  <c:v>0.22795796732482929</c:v>
                </c:pt>
                <c:pt idx="6">
                  <c:v>0.14664880962138555</c:v>
                </c:pt>
                <c:pt idx="7">
                  <c:v>9.3466567825160107E-2</c:v>
                </c:pt>
                <c:pt idx="8">
                  <c:v>0.15364501709317235</c:v>
                </c:pt>
                <c:pt idx="9">
                  <c:v>0.19162234640236733</c:v>
                </c:pt>
                <c:pt idx="10">
                  <c:v>0.2367472682687026</c:v>
                </c:pt>
                <c:pt idx="11">
                  <c:v>0.13998392965008621</c:v>
                </c:pt>
                <c:pt idx="12">
                  <c:v>8.2445360104954069E-2</c:v>
                </c:pt>
                <c:pt idx="13">
                  <c:v>3.9227294378966909E-2</c:v>
                </c:pt>
                <c:pt idx="14">
                  <c:v>5.3402491379106215E-2</c:v>
                </c:pt>
                <c:pt idx="15">
                  <c:v>0.12386793559307002</c:v>
                </c:pt>
                <c:pt idx="16">
                  <c:v>0.10474754428829942</c:v>
                </c:pt>
              </c:numCache>
            </c:numRef>
          </c:val>
          <c:extLst>
            <c:ext xmlns:c16="http://schemas.microsoft.com/office/drawing/2014/chart" uri="{C3380CC4-5D6E-409C-BE32-E72D297353CC}">
              <c16:uniqueId val="{00000003-D3B9-496F-BF84-6DC01F59A83B}"/>
            </c:ext>
          </c:extLst>
        </c:ser>
        <c:ser>
          <c:idx val="3"/>
          <c:order val="3"/>
          <c:tx>
            <c:strRef>
              <c:f>'III.2.1 Мөнгө, зээл'!$A$6</c:f>
              <c:strCache>
                <c:ptCount val="1"/>
                <c:pt idx="0">
                  <c:v>Банк бусаас авах авлага</c:v>
                </c:pt>
              </c:strCache>
            </c:strRef>
          </c:tx>
          <c:spPr>
            <a:solidFill>
              <a:srgbClr val="D3D3CF"/>
            </a:solidFill>
          </c:spPr>
          <c:invertIfNegative val="0"/>
          <c:cat>
            <c:multiLvlStrRef>
              <c:extLst>
                <c:ext xmlns:c15="http://schemas.microsoft.com/office/drawing/2012/chart" uri="{02D57815-91ED-43cb-92C2-25804820EDAC}">
                  <c15:fullRef>
                    <c15:sqref>'III.2.1 Мөнгө, зээл'!$B$1:$AH$2</c15:sqref>
                  </c15:fullRef>
                </c:ext>
              </c:extLst>
              <c:f>'III.2.1 Мөнгө, зээл'!$R$1:$AH$2</c:f>
              <c:multiLvlStrCache>
                <c:ptCount val="17"/>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1 сар</c:v>
                  </c:pt>
                </c:lvl>
                <c:lvl>
                  <c:pt idx="0">
                    <c:v>2017</c:v>
                  </c:pt>
                  <c:pt idx="4">
                    <c:v>2018</c:v>
                  </c:pt>
                  <c:pt idx="8">
                    <c:v>2019</c:v>
                  </c:pt>
                  <c:pt idx="12">
                    <c:v>2020</c:v>
                  </c:pt>
                  <c:pt idx="16">
                    <c:v>2021</c:v>
                  </c:pt>
                </c:lvl>
              </c:multiLvlStrCache>
            </c:multiLvlStrRef>
          </c:cat>
          <c:val>
            <c:numRef>
              <c:extLst>
                <c:ext xmlns:c15="http://schemas.microsoft.com/office/drawing/2012/chart" uri="{02D57815-91ED-43cb-92C2-25804820EDAC}">
                  <c15:fullRef>
                    <c15:sqref>'III.2.1 Мөнгө, зээл'!$B$6:$AH$6</c15:sqref>
                  </c15:fullRef>
                </c:ext>
              </c:extLst>
              <c:f>'III.2.1 Мөнгө, зээл'!$R$6:$AH$6</c:f>
              <c:numCache>
                <c:formatCode>0.0%</c:formatCode>
                <c:ptCount val="17"/>
                <c:pt idx="0">
                  <c:v>0.28190532806140078</c:v>
                </c:pt>
                <c:pt idx="1">
                  <c:v>0.24581420709254742</c:v>
                </c:pt>
                <c:pt idx="2">
                  <c:v>0.27524363738357072</c:v>
                </c:pt>
                <c:pt idx="3">
                  <c:v>0.14899363877142044</c:v>
                </c:pt>
                <c:pt idx="4">
                  <c:v>0.17977120395597979</c:v>
                </c:pt>
                <c:pt idx="5">
                  <c:v>0.21807908935848871</c:v>
                </c:pt>
                <c:pt idx="6">
                  <c:v>0.23286241805148397</c:v>
                </c:pt>
                <c:pt idx="7">
                  <c:v>0.22893421048719864</c:v>
                </c:pt>
                <c:pt idx="8">
                  <c:v>0.19997627486071631</c:v>
                </c:pt>
                <c:pt idx="9">
                  <c:v>0.13553628834186446</c:v>
                </c:pt>
                <c:pt idx="10">
                  <c:v>6.7418721238009252E-2</c:v>
                </c:pt>
                <c:pt idx="11">
                  <c:v>2.0748462441106612E-2</c:v>
                </c:pt>
                <c:pt idx="12">
                  <c:v>-1.0161014879058386E-2</c:v>
                </c:pt>
                <c:pt idx="13">
                  <c:v>-2.1190845920578148E-2</c:v>
                </c:pt>
                <c:pt idx="14">
                  <c:v>-2.0878192816861457E-2</c:v>
                </c:pt>
                <c:pt idx="15">
                  <c:v>-2.1906862292220844E-2</c:v>
                </c:pt>
                <c:pt idx="16">
                  <c:v>-1.5398151653909923E-2</c:v>
                </c:pt>
              </c:numCache>
            </c:numRef>
          </c:val>
          <c:extLst>
            <c:ext xmlns:c16="http://schemas.microsoft.com/office/drawing/2014/chart" uri="{C3380CC4-5D6E-409C-BE32-E72D297353CC}">
              <c16:uniqueId val="{00000005-D3B9-496F-BF84-6DC01F59A83B}"/>
            </c:ext>
          </c:extLst>
        </c:ser>
        <c:ser>
          <c:idx val="4"/>
          <c:order val="4"/>
          <c:tx>
            <c:strRef>
              <c:f>'III.2.1 Мөнгө, зээл'!$A$7</c:f>
              <c:strCache>
                <c:ptCount val="1"/>
                <c:pt idx="0">
                  <c:v>Бусад</c:v>
                </c:pt>
              </c:strCache>
            </c:strRef>
          </c:tx>
          <c:spPr>
            <a:solidFill>
              <a:srgbClr val="B99E66"/>
            </a:solidFill>
          </c:spPr>
          <c:invertIfNegative val="0"/>
          <c:cat>
            <c:multiLvlStrRef>
              <c:extLst>
                <c:ext xmlns:c15="http://schemas.microsoft.com/office/drawing/2012/chart" uri="{02D57815-91ED-43cb-92C2-25804820EDAC}">
                  <c15:fullRef>
                    <c15:sqref>'III.2.1 Мөнгө, зээл'!$B$1:$AH$2</c15:sqref>
                  </c15:fullRef>
                </c:ext>
              </c:extLst>
              <c:f>'III.2.1 Мөнгө, зээл'!$R$1:$AH$2</c:f>
              <c:multiLvlStrCache>
                <c:ptCount val="17"/>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1 сар</c:v>
                  </c:pt>
                </c:lvl>
                <c:lvl>
                  <c:pt idx="0">
                    <c:v>2017</c:v>
                  </c:pt>
                  <c:pt idx="4">
                    <c:v>2018</c:v>
                  </c:pt>
                  <c:pt idx="8">
                    <c:v>2019</c:v>
                  </c:pt>
                  <c:pt idx="12">
                    <c:v>2020</c:v>
                  </c:pt>
                  <c:pt idx="16">
                    <c:v>2021</c:v>
                  </c:pt>
                </c:lvl>
              </c:multiLvlStrCache>
            </c:multiLvlStrRef>
          </c:cat>
          <c:val>
            <c:numRef>
              <c:extLst>
                <c:ext xmlns:c15="http://schemas.microsoft.com/office/drawing/2012/chart" uri="{02D57815-91ED-43cb-92C2-25804820EDAC}">
                  <c15:fullRef>
                    <c15:sqref>'III.2.1 Мөнгө, зээл'!$B$7:$AH$7</c15:sqref>
                  </c15:fullRef>
                </c:ext>
              </c:extLst>
              <c:f>'III.2.1 Мөнгө, зээл'!$R$7:$AH$7</c:f>
              <c:numCache>
                <c:formatCode>0.0%</c:formatCode>
                <c:ptCount val="17"/>
                <c:pt idx="0">
                  <c:v>-0.20317390531063356</c:v>
                </c:pt>
                <c:pt idx="1">
                  <c:v>-0.1484260671722773</c:v>
                </c:pt>
                <c:pt idx="2">
                  <c:v>-0.16437136050775597</c:v>
                </c:pt>
                <c:pt idx="3">
                  <c:v>6.4136823959809824E-2</c:v>
                </c:pt>
                <c:pt idx="4">
                  <c:v>3.0386384583620731E-2</c:v>
                </c:pt>
                <c:pt idx="5">
                  <c:v>2.5277740809566053E-2</c:v>
                </c:pt>
                <c:pt idx="6">
                  <c:v>9.2561563097351696E-3</c:v>
                </c:pt>
                <c:pt idx="7">
                  <c:v>-3.3887580094776437E-2</c:v>
                </c:pt>
                <c:pt idx="8">
                  <c:v>-3.4603008644759209E-2</c:v>
                </c:pt>
                <c:pt idx="9">
                  <c:v>-5.4295862306299167E-2</c:v>
                </c:pt>
                <c:pt idx="10">
                  <c:v>-5.5310781322182603E-2</c:v>
                </c:pt>
                <c:pt idx="11">
                  <c:v>-1.8405976230201904E-3</c:v>
                </c:pt>
                <c:pt idx="12">
                  <c:v>5.1495882102703394E-3</c:v>
                </c:pt>
                <c:pt idx="13">
                  <c:v>1.8284275181957327E-2</c:v>
                </c:pt>
                <c:pt idx="14">
                  <c:v>-4.4422810673795804E-3</c:v>
                </c:pt>
                <c:pt idx="15">
                  <c:v>1.6821111471231789E-2</c:v>
                </c:pt>
                <c:pt idx="16">
                  <c:v>2.5456837311734801E-2</c:v>
                </c:pt>
              </c:numCache>
            </c:numRef>
          </c:val>
          <c:extLst>
            <c:ext xmlns:c16="http://schemas.microsoft.com/office/drawing/2014/chart" uri="{C3380CC4-5D6E-409C-BE32-E72D297353CC}">
              <c16:uniqueId val="{00000007-D3B9-496F-BF84-6DC01F59A83B}"/>
            </c:ext>
          </c:extLst>
        </c:ser>
        <c:dLbls>
          <c:showLegendKey val="0"/>
          <c:showVal val="0"/>
          <c:showCatName val="0"/>
          <c:showSerName val="0"/>
          <c:showPercent val="0"/>
          <c:showBubbleSize val="0"/>
        </c:dLbls>
        <c:gapWidth val="40"/>
        <c:overlap val="100"/>
        <c:axId val="512041344"/>
        <c:axId val="512042880"/>
      </c:barChart>
      <c:lineChart>
        <c:grouping val="standard"/>
        <c:varyColors val="0"/>
        <c:ser>
          <c:idx val="0"/>
          <c:order val="0"/>
          <c:tx>
            <c:strRef>
              <c:f>'III.2.1 Мөнгө, зээл'!$A$8</c:f>
              <c:strCache>
                <c:ptCount val="1"/>
                <c:pt idx="0">
                  <c:v>М2 мөнгө</c:v>
                </c:pt>
              </c:strCache>
            </c:strRef>
          </c:tx>
          <c:spPr>
            <a:ln w="12700">
              <a:solidFill>
                <a:srgbClr val="122F83"/>
              </a:solidFill>
            </a:ln>
          </c:spPr>
          <c:marker>
            <c:symbol val="circle"/>
            <c:size val="2"/>
            <c:spPr>
              <a:solidFill>
                <a:srgbClr val="E6E5E2"/>
              </a:solidFill>
              <a:ln w="9525" cap="flat" cmpd="sng" algn="ctr">
                <a:solidFill>
                  <a:srgbClr val="122F83"/>
                </a:solidFill>
                <a:round/>
              </a:ln>
              <a:effectLst>
                <a:outerShdw blurRad="40000" dist="20000" dir="5400000" rotWithShape="0">
                  <a:srgbClr val="000000">
                    <a:alpha val="38000"/>
                  </a:srgbClr>
                </a:outerShdw>
              </a:effectLst>
            </c:spPr>
          </c:marker>
          <c:dLbls>
            <c:dLbl>
              <c:idx val="140"/>
              <c:layout>
                <c:manualLayout>
                  <c:x val="-5.4713804713804791E-2"/>
                  <c:y val="-4.3628256338335412E-2"/>
                </c:manualLayout>
              </c:layout>
              <c:spPr>
                <a:noFill/>
                <a:ln>
                  <a:noFill/>
                </a:ln>
                <a:effectLst/>
              </c:spPr>
              <c:txPr>
                <a:bodyPr wrap="square" lIns="38100" tIns="19050" rIns="38100" bIns="19050" anchor="ctr">
                  <a:spAutoFit/>
                </a:bodyPr>
                <a:lstStyle/>
                <a:p>
                  <a:pPr>
                    <a:defRPr sz="60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7E8-4C5F-BE8E-075CA97E6550}"/>
                </c:ext>
              </c:extLst>
            </c:dLbl>
            <c:dLbl>
              <c:idx val="141"/>
              <c:layout>
                <c:manualLayout>
                  <c:x val="-5.4713804713804715E-2"/>
                  <c:y val="-5.998885246521124E-2"/>
                </c:manualLayout>
              </c:layout>
              <c:spPr>
                <a:noFill/>
                <a:ln>
                  <a:noFill/>
                </a:ln>
                <a:effectLst/>
              </c:spPr>
              <c:txPr>
                <a:bodyPr wrap="square" lIns="38100" tIns="19050" rIns="38100" bIns="19050" anchor="ctr">
                  <a:spAutoFit/>
                </a:bodyPr>
                <a:lstStyle/>
                <a:p>
                  <a:pPr>
                    <a:defRPr sz="60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C82-4EA9-B965-F5515E984875}"/>
                </c:ext>
              </c:extLst>
            </c:dLbl>
            <c:dLbl>
              <c:idx val="143"/>
              <c:layout>
                <c:manualLayout>
                  <c:x val="-9.2592592592592587E-2"/>
                  <c:y val="-7.089591654979504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7E8-4C5F-BE8E-075CA97E655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multiLvlStrRef>
              <c:extLst>
                <c:ext xmlns:c15="http://schemas.microsoft.com/office/drawing/2012/chart" uri="{02D57815-91ED-43cb-92C2-25804820EDAC}">
                  <c15:fullRef>
                    <c15:sqref>'III.2.1 Мөнгө, зээл'!$B$1:$AH$2</c15:sqref>
                  </c15:fullRef>
                </c:ext>
              </c:extLst>
              <c:f>'III.2.1 Мөнгө, зээл'!$R$1:$AH$2</c:f>
              <c:multiLvlStrCache>
                <c:ptCount val="17"/>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1 сар</c:v>
                  </c:pt>
                </c:lvl>
                <c:lvl>
                  <c:pt idx="0">
                    <c:v>2017</c:v>
                  </c:pt>
                  <c:pt idx="4">
                    <c:v>2018</c:v>
                  </c:pt>
                  <c:pt idx="8">
                    <c:v>2019</c:v>
                  </c:pt>
                  <c:pt idx="12">
                    <c:v>2020</c:v>
                  </c:pt>
                  <c:pt idx="16">
                    <c:v>2021</c:v>
                  </c:pt>
                </c:lvl>
              </c:multiLvlStrCache>
            </c:multiLvlStrRef>
          </c:cat>
          <c:val>
            <c:numRef>
              <c:extLst>
                <c:ext xmlns:c15="http://schemas.microsoft.com/office/drawing/2012/chart" uri="{02D57815-91ED-43cb-92C2-25804820EDAC}">
                  <c15:fullRef>
                    <c15:sqref>'III.2.1 Мөнгө, зээл'!$B$8:$AH$8</c15:sqref>
                  </c15:fullRef>
                </c:ext>
              </c:extLst>
              <c:f>'III.2.1 Мөнгө, зээл'!$R$8:$AH$8</c:f>
              <c:numCache>
                <c:formatCode>0.0%</c:formatCode>
                <c:ptCount val="17"/>
                <c:pt idx="0">
                  <c:v>0.21230420073653414</c:v>
                </c:pt>
                <c:pt idx="1">
                  <c:v>0.2053267684900757</c:v>
                </c:pt>
                <c:pt idx="2">
                  <c:v>0.27642022500535557</c:v>
                </c:pt>
                <c:pt idx="3">
                  <c:v>0.30453258975861908</c:v>
                </c:pt>
                <c:pt idx="4">
                  <c:v>0.3107738172644412</c:v>
                </c:pt>
                <c:pt idx="5">
                  <c:v>0.28625460566578509</c:v>
                </c:pt>
                <c:pt idx="6">
                  <c:v>0.21495382547696626</c:v>
                </c:pt>
                <c:pt idx="7">
                  <c:v>0.22782647945291881</c:v>
                </c:pt>
                <c:pt idx="8">
                  <c:v>0.22592056639304237</c:v>
                </c:pt>
                <c:pt idx="9">
                  <c:v>0.1664392497819398</c:v>
                </c:pt>
                <c:pt idx="10">
                  <c:v>0.14021331379389812</c:v>
                </c:pt>
                <c:pt idx="11">
                  <c:v>6.9781376161056841E-2</c:v>
                </c:pt>
                <c:pt idx="12">
                  <c:v>3.8182012041311664E-2</c:v>
                </c:pt>
                <c:pt idx="13">
                  <c:v>5.5300566279041119E-2</c:v>
                </c:pt>
                <c:pt idx="14">
                  <c:v>9.7540475205528221E-2</c:v>
                </c:pt>
                <c:pt idx="15">
                  <c:v>0.16253755131985634</c:v>
                </c:pt>
                <c:pt idx="16">
                  <c:v>0.17976157395680281</c:v>
                </c:pt>
              </c:numCache>
            </c:numRef>
          </c:val>
          <c:smooth val="1"/>
          <c:extLst>
            <c:ext xmlns:c16="http://schemas.microsoft.com/office/drawing/2014/chart" uri="{C3380CC4-5D6E-409C-BE32-E72D297353CC}">
              <c16:uniqueId val="{00000009-D3B9-496F-BF84-6DC01F59A83B}"/>
            </c:ext>
          </c:extLst>
        </c:ser>
        <c:dLbls>
          <c:showLegendKey val="0"/>
          <c:showVal val="0"/>
          <c:showCatName val="0"/>
          <c:showSerName val="0"/>
          <c:showPercent val="0"/>
          <c:showBubbleSize val="0"/>
        </c:dLbls>
        <c:marker val="1"/>
        <c:smooth val="0"/>
        <c:axId val="646157440"/>
        <c:axId val="646163672"/>
      </c:lineChart>
      <c:catAx>
        <c:axId val="512041344"/>
        <c:scaling>
          <c:orientation val="minMax"/>
        </c:scaling>
        <c:delete val="0"/>
        <c:axPos val="b"/>
        <c:numFmt formatCode="General" sourceLinked="1"/>
        <c:majorTickMark val="none"/>
        <c:minorTickMark val="none"/>
        <c:tickLblPos val="low"/>
        <c:spPr>
          <a:noFill/>
          <a:ln w="9525" cap="flat" cmpd="sng" algn="ctr">
            <a:solidFill>
              <a:srgbClr val="E6E5E2"/>
            </a:solidFill>
            <a:round/>
          </a:ln>
          <a:effectLst/>
        </c:spPr>
        <c:txPr>
          <a:bodyPr rot="-60000000" vert="horz"/>
          <a:lstStyle/>
          <a:p>
            <a:pPr>
              <a:defRPr sz="700"/>
            </a:pPr>
            <a:endParaRPr lang="en-US"/>
          </a:p>
        </c:txPr>
        <c:crossAx val="512042880"/>
        <c:crosses val="autoZero"/>
        <c:auto val="1"/>
        <c:lblAlgn val="ctr"/>
        <c:lblOffset val="100"/>
        <c:noMultiLvlLbl val="0"/>
      </c:catAx>
      <c:valAx>
        <c:axId val="512042880"/>
        <c:scaling>
          <c:orientation val="minMax"/>
          <c:max val="0.60000000000000009"/>
          <c:min val="-0.4"/>
        </c:scaling>
        <c:delete val="0"/>
        <c:axPos val="l"/>
        <c:numFmt formatCode="0%" sourceLinked="0"/>
        <c:majorTickMark val="none"/>
        <c:minorTickMark val="none"/>
        <c:tickLblPos val="nextTo"/>
        <c:spPr>
          <a:noFill/>
          <a:ln>
            <a:noFill/>
          </a:ln>
          <a:effectLst/>
        </c:spPr>
        <c:txPr>
          <a:bodyPr rot="-60000000" vert="horz"/>
          <a:lstStyle/>
          <a:p>
            <a:pPr>
              <a:defRPr/>
            </a:pPr>
            <a:endParaRPr lang="en-US"/>
          </a:p>
        </c:txPr>
        <c:crossAx val="512041344"/>
        <c:crosses val="autoZero"/>
        <c:crossBetween val="between"/>
        <c:majorUnit val="0.2"/>
      </c:valAx>
      <c:valAx>
        <c:axId val="646163672"/>
        <c:scaling>
          <c:orientation val="minMax"/>
          <c:max val="0.60000000000000009"/>
          <c:min val="-0.4"/>
        </c:scaling>
        <c:delete val="0"/>
        <c:axPos val="r"/>
        <c:numFmt formatCode="0%" sourceLinked="0"/>
        <c:majorTickMark val="out"/>
        <c:minorTickMark val="none"/>
        <c:tickLblPos val="nextTo"/>
        <c:crossAx val="646157440"/>
        <c:crosses val="max"/>
        <c:crossBetween val="between"/>
        <c:majorUnit val="0.2"/>
      </c:valAx>
      <c:catAx>
        <c:axId val="646157440"/>
        <c:scaling>
          <c:orientation val="minMax"/>
        </c:scaling>
        <c:delete val="1"/>
        <c:axPos val="b"/>
        <c:numFmt formatCode="General" sourceLinked="1"/>
        <c:majorTickMark val="out"/>
        <c:minorTickMark val="none"/>
        <c:tickLblPos val="nextTo"/>
        <c:crossAx val="646163672"/>
        <c:crosses val="autoZero"/>
        <c:auto val="1"/>
        <c:lblAlgn val="ctr"/>
        <c:lblOffset val="100"/>
        <c:noMultiLvlLbl val="0"/>
      </c:catAx>
      <c:spPr>
        <a:noFill/>
        <a:ln>
          <a:solidFill>
            <a:schemeClr val="bg1">
              <a:lumMod val="50000"/>
            </a:schemeClr>
          </a:solidFill>
        </a:ln>
        <a:effectLst/>
      </c:spPr>
    </c:plotArea>
    <c:legend>
      <c:legendPos val="b"/>
      <c:layout>
        <c:manualLayout>
          <c:xMode val="edge"/>
          <c:yMode val="edge"/>
          <c:x val="7.4236955087527172E-3"/>
          <c:y val="0.80964281638708202"/>
          <c:w val="0.99257630449124734"/>
          <c:h val="0.19035718361291795"/>
        </c:manualLayout>
      </c:layout>
      <c:overlay val="0"/>
      <c:spPr>
        <a:noFill/>
        <a:ln>
          <a:noFill/>
        </a:ln>
        <a:effectLst/>
      </c:spPr>
      <c:txPr>
        <a:bodyPr rot="0" vert="horz"/>
        <a:lstStyle/>
        <a:p>
          <a:pPr>
            <a:defRPr sz="700"/>
          </a:pPr>
          <a:endParaRPr lang="en-US"/>
        </a:p>
      </c:txPr>
    </c:legend>
    <c:plotVisOnly val="1"/>
    <c:dispBlanksAs val="gap"/>
    <c:showDLblsOverMax val="0"/>
  </c:chart>
  <c:spPr>
    <a:solidFill>
      <a:schemeClr val="bg1"/>
    </a:solidFill>
    <a:ln w="9525" cap="flat" cmpd="sng" algn="ctr">
      <a:noFill/>
      <a:round/>
    </a:ln>
    <a:effectLst/>
  </c:spPr>
  <c:txPr>
    <a:bodyPr/>
    <a:lstStyle/>
    <a:p>
      <a:pPr>
        <a:defRPr sz="800" b="1">
          <a:solidFill>
            <a:schemeClr val="tx1">
              <a:lumMod val="85000"/>
              <a:lumOff val="15000"/>
            </a:schemeClr>
          </a:solidFill>
          <a:latin typeface="Times New Roman" panose="02020603050405020304" pitchFamily="18" charset="0"/>
          <a:cs typeface="Times New Roman" panose="02020603050405020304" pitchFamily="18" charset="0"/>
        </a:defRPr>
      </a:pPr>
      <a:endParaRPr lang="en-US"/>
    </a:p>
  </c:txPr>
  <c:printSettings>
    <c:headerFooter/>
    <c:pageMargins b="0.75000000000000011" l="0.70000000000000007" r="0.70000000000000007" t="0.75000000000000011" header="0.30000000000000004" footer="0.30000000000000004"/>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9711256565370273E-2"/>
          <c:y val="3.4484947453910217E-2"/>
          <c:w val="0.85884542116164764"/>
          <c:h val="0.60140012764795603"/>
        </c:manualLayout>
      </c:layout>
      <c:barChart>
        <c:barDir val="col"/>
        <c:grouping val="stacked"/>
        <c:varyColors val="0"/>
        <c:ser>
          <c:idx val="1"/>
          <c:order val="1"/>
          <c:tx>
            <c:strRef>
              <c:f>'III.2.1 Мөнгө, зээл'!$A$10</c:f>
              <c:strCache>
                <c:ptCount val="1"/>
                <c:pt idx="0">
                  <c:v>Харилцах данс, $</c:v>
                </c:pt>
              </c:strCache>
            </c:strRef>
          </c:tx>
          <c:spPr>
            <a:solidFill>
              <a:srgbClr val="AF945E"/>
            </a:solidFill>
          </c:spPr>
          <c:invertIfNegative val="0"/>
          <c:cat>
            <c:strLit>
              <c:ptCount val="13"/>
              <c:pt idx="0">
                <c:v>2018 I</c:v>
              </c:pt>
              <c:pt idx="1">
                <c:v>2018 II</c:v>
              </c:pt>
              <c:pt idx="2">
                <c:v>2018 III</c:v>
              </c:pt>
              <c:pt idx="3">
                <c:v>2018 IV</c:v>
              </c:pt>
              <c:pt idx="4">
                <c:v>2019 I</c:v>
              </c:pt>
              <c:pt idx="5">
                <c:v>2019 II</c:v>
              </c:pt>
              <c:pt idx="6">
                <c:v>2019 III</c:v>
              </c:pt>
              <c:pt idx="7">
                <c:v>2019 IV</c:v>
              </c:pt>
              <c:pt idx="8">
                <c:v>2020 I</c:v>
              </c:pt>
              <c:pt idx="9">
                <c:v>2020 II</c:v>
              </c:pt>
              <c:pt idx="10">
                <c:v>2020 III</c:v>
              </c:pt>
              <c:pt idx="11">
                <c:v>2020 IV</c:v>
              </c:pt>
              <c:pt idx="12">
                <c:v>2021 1 сар</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'III.2.1 Мөнгө, зээл'!$B$10:$AH$10</c15:sqref>
                  </c15:fullRef>
                </c:ext>
              </c:extLst>
              <c:f>'III.2.1 Мөнгө, зээл'!$V$10:$AH$10</c:f>
              <c:numCache>
                <c:formatCode>0.0%</c:formatCode>
                <c:ptCount val="13"/>
                <c:pt idx="0">
                  <c:v>4.909079300864537E-2</c:v>
                </c:pt>
                <c:pt idx="1">
                  <c:v>6.8673976928201305E-2</c:v>
                </c:pt>
                <c:pt idx="2">
                  <c:v>2.4027060981557734E-2</c:v>
                </c:pt>
                <c:pt idx="3">
                  <c:v>2.4376893062503364E-2</c:v>
                </c:pt>
                <c:pt idx="4">
                  <c:v>3.9628775339373735E-3</c:v>
                </c:pt>
                <c:pt idx="5">
                  <c:v>1.2906543221504476E-3</c:v>
                </c:pt>
                <c:pt idx="6">
                  <c:v>3.6180083541029431E-2</c:v>
                </c:pt>
                <c:pt idx="7">
                  <c:v>2.9899593477879121E-3</c:v>
                </c:pt>
                <c:pt idx="8">
                  <c:v>2.9980181284826379E-2</c:v>
                </c:pt>
                <c:pt idx="9">
                  <c:v>5.3024493965183666E-3</c:v>
                </c:pt>
                <c:pt idx="10">
                  <c:v>-3.9709060895926497E-2</c:v>
                </c:pt>
                <c:pt idx="11">
                  <c:v>-1.6493285317669026E-2</c:v>
                </c:pt>
                <c:pt idx="12">
                  <c:v>-1.8543912722487493E-2</c:v>
                </c:pt>
              </c:numCache>
            </c:numRef>
          </c:val>
          <c:extLst>
            <c:ext xmlns:c16="http://schemas.microsoft.com/office/drawing/2014/chart" uri="{C3380CC4-5D6E-409C-BE32-E72D297353CC}">
              <c16:uniqueId val="{00000000-0687-4799-AFC9-D0E0BE4D8963}"/>
            </c:ext>
          </c:extLst>
        </c:ser>
        <c:ser>
          <c:idx val="2"/>
          <c:order val="2"/>
          <c:tx>
            <c:strRef>
              <c:f>'III.2.1 Мөнгө, зээл'!$A$11</c:f>
              <c:strCache>
                <c:ptCount val="1"/>
                <c:pt idx="0">
                  <c:v>Хадгаламж, ₮</c:v>
                </c:pt>
              </c:strCache>
            </c:strRef>
          </c:tx>
          <c:spPr>
            <a:solidFill>
              <a:srgbClr val="173678"/>
            </a:solidFill>
          </c:spPr>
          <c:invertIfNegative val="0"/>
          <c:cat>
            <c:strLit>
              <c:ptCount val="13"/>
              <c:pt idx="0">
                <c:v>2018 I</c:v>
              </c:pt>
              <c:pt idx="1">
                <c:v>2018 II</c:v>
              </c:pt>
              <c:pt idx="2">
                <c:v>2018 III</c:v>
              </c:pt>
              <c:pt idx="3">
                <c:v>2018 IV</c:v>
              </c:pt>
              <c:pt idx="4">
                <c:v>2019 I</c:v>
              </c:pt>
              <c:pt idx="5">
                <c:v>2019 II</c:v>
              </c:pt>
              <c:pt idx="6">
                <c:v>2019 III</c:v>
              </c:pt>
              <c:pt idx="7">
                <c:v>2019 IV</c:v>
              </c:pt>
              <c:pt idx="8">
                <c:v>2020 I</c:v>
              </c:pt>
              <c:pt idx="9">
                <c:v>2020 II</c:v>
              </c:pt>
              <c:pt idx="10">
                <c:v>2020 III</c:v>
              </c:pt>
              <c:pt idx="11">
                <c:v>2020 IV</c:v>
              </c:pt>
              <c:pt idx="12">
                <c:v>2021 1 сар</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'III.2.1 Мөнгө, зээл'!$B$11:$AH$11</c15:sqref>
                  </c15:fullRef>
                </c:ext>
              </c:extLst>
              <c:f>'III.2.1 Мөнгө, зээл'!$V$11:$AH$11</c:f>
              <c:numCache>
                <c:formatCode>0.0%</c:formatCode>
                <c:ptCount val="13"/>
                <c:pt idx="0">
                  <c:v>0.19493608220879707</c:v>
                </c:pt>
                <c:pt idx="1">
                  <c:v>0.15763414437833848</c:v>
                </c:pt>
                <c:pt idx="2">
                  <c:v>0.14136300994632942</c:v>
                </c:pt>
                <c:pt idx="3">
                  <c:v>9.6737311326174857E-2</c:v>
                </c:pt>
                <c:pt idx="4">
                  <c:v>0.14274220575268498</c:v>
                </c:pt>
                <c:pt idx="5">
                  <c:v>9.6782283269773894E-2</c:v>
                </c:pt>
                <c:pt idx="6">
                  <c:v>7.0758655342645818E-2</c:v>
                </c:pt>
                <c:pt idx="7">
                  <c:v>4.9466466194061018E-2</c:v>
                </c:pt>
                <c:pt idx="8">
                  <c:v>-2.1692904424484707E-2</c:v>
                </c:pt>
                <c:pt idx="9">
                  <c:v>5.8228651165337948E-3</c:v>
                </c:pt>
                <c:pt idx="10">
                  <c:v>4.22185297500468E-2</c:v>
                </c:pt>
                <c:pt idx="11">
                  <c:v>0.10937083538982331</c:v>
                </c:pt>
                <c:pt idx="12">
                  <c:v>0.13696092588985492</c:v>
                </c:pt>
              </c:numCache>
            </c:numRef>
          </c:val>
          <c:extLst>
            <c:ext xmlns:c16="http://schemas.microsoft.com/office/drawing/2014/chart" uri="{C3380CC4-5D6E-409C-BE32-E72D297353CC}">
              <c16:uniqueId val="{00000001-0687-4799-AFC9-D0E0BE4D8963}"/>
            </c:ext>
          </c:extLst>
        </c:ser>
        <c:ser>
          <c:idx val="3"/>
          <c:order val="3"/>
          <c:tx>
            <c:strRef>
              <c:f>'III.2.1 Мөнгө, зээл'!$A$13</c:f>
              <c:strCache>
                <c:ptCount val="1"/>
                <c:pt idx="0">
                  <c:v>Хадгаламж, $</c:v>
                </c:pt>
              </c:strCache>
            </c:strRef>
          </c:tx>
          <c:spPr>
            <a:solidFill>
              <a:srgbClr val="D3D3CF"/>
            </a:solidFill>
          </c:spPr>
          <c:invertIfNegative val="0"/>
          <c:cat>
            <c:strLit>
              <c:ptCount val="13"/>
              <c:pt idx="0">
                <c:v>2018 I</c:v>
              </c:pt>
              <c:pt idx="1">
                <c:v>2018 II</c:v>
              </c:pt>
              <c:pt idx="2">
                <c:v>2018 III</c:v>
              </c:pt>
              <c:pt idx="3">
                <c:v>2018 IV</c:v>
              </c:pt>
              <c:pt idx="4">
                <c:v>2019 I</c:v>
              </c:pt>
              <c:pt idx="5">
                <c:v>2019 II</c:v>
              </c:pt>
              <c:pt idx="6">
                <c:v>2019 III</c:v>
              </c:pt>
              <c:pt idx="7">
                <c:v>2019 IV</c:v>
              </c:pt>
              <c:pt idx="8">
                <c:v>2020 I</c:v>
              </c:pt>
              <c:pt idx="9">
                <c:v>2020 II</c:v>
              </c:pt>
              <c:pt idx="10">
                <c:v>2020 III</c:v>
              </c:pt>
              <c:pt idx="11">
                <c:v>2020 IV</c:v>
              </c:pt>
              <c:pt idx="12">
                <c:v>2021 1 сар</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'III.2.1 Мөнгө, зээл'!$B$13:$AH$13</c15:sqref>
                  </c15:fullRef>
                </c:ext>
              </c:extLst>
              <c:f>'III.2.1 Мөнгө, зээл'!$V$13:$AH$13</c:f>
              <c:numCache>
                <c:formatCode>0.0%</c:formatCode>
                <c:ptCount val="13"/>
                <c:pt idx="0">
                  <c:v>1.3525078685259971E-2</c:v>
                </c:pt>
                <c:pt idx="1">
                  <c:v>1.2990203383283943E-2</c:v>
                </c:pt>
                <c:pt idx="2">
                  <c:v>7.3445649282284919E-3</c:v>
                </c:pt>
                <c:pt idx="3">
                  <c:v>3.0743435228336988E-2</c:v>
                </c:pt>
                <c:pt idx="4">
                  <c:v>2.387575488813656E-2</c:v>
                </c:pt>
                <c:pt idx="5">
                  <c:v>2.502753900866185E-2</c:v>
                </c:pt>
                <c:pt idx="6">
                  <c:v>1.2001554643150187E-2</c:v>
                </c:pt>
                <c:pt idx="7">
                  <c:v>2.383568392653454E-2</c:v>
                </c:pt>
                <c:pt idx="8">
                  <c:v>4.0068810967150127E-2</c:v>
                </c:pt>
                <c:pt idx="9">
                  <c:v>7.0267507701659571E-2</c:v>
                </c:pt>
                <c:pt idx="10">
                  <c:v>0.10696278093092064</c:v>
                </c:pt>
                <c:pt idx="11">
                  <c:v>5.5583018896831468E-2</c:v>
                </c:pt>
                <c:pt idx="12">
                  <c:v>5.0300202393566744E-2</c:v>
                </c:pt>
              </c:numCache>
            </c:numRef>
          </c:val>
          <c:extLst>
            <c:ext xmlns:c16="http://schemas.microsoft.com/office/drawing/2014/chart" uri="{C3380CC4-5D6E-409C-BE32-E72D297353CC}">
              <c16:uniqueId val="{00000002-0687-4799-AFC9-D0E0BE4D8963}"/>
            </c:ext>
          </c:extLst>
        </c:ser>
        <c:ser>
          <c:idx val="4"/>
          <c:order val="4"/>
          <c:tx>
            <c:strRef>
              <c:f>'III.2.1 Мөнгө, зээл'!$A$12</c:f>
              <c:strCache>
                <c:ptCount val="1"/>
                <c:pt idx="0">
                  <c:v>Харилцах данс, ₮</c:v>
                </c:pt>
              </c:strCache>
            </c:strRef>
          </c:tx>
          <c:spPr>
            <a:solidFill>
              <a:srgbClr val="286A6C"/>
            </a:solidFill>
          </c:spPr>
          <c:invertIfNegative val="0"/>
          <c:cat>
            <c:strLit>
              <c:ptCount val="13"/>
              <c:pt idx="0">
                <c:v>2018 I</c:v>
              </c:pt>
              <c:pt idx="1">
                <c:v>2018 II</c:v>
              </c:pt>
              <c:pt idx="2">
                <c:v>2018 III</c:v>
              </c:pt>
              <c:pt idx="3">
                <c:v>2018 IV</c:v>
              </c:pt>
              <c:pt idx="4">
                <c:v>2019 I</c:v>
              </c:pt>
              <c:pt idx="5">
                <c:v>2019 II</c:v>
              </c:pt>
              <c:pt idx="6">
                <c:v>2019 III</c:v>
              </c:pt>
              <c:pt idx="7">
                <c:v>2019 IV</c:v>
              </c:pt>
              <c:pt idx="8">
                <c:v>2020 I</c:v>
              </c:pt>
              <c:pt idx="9">
                <c:v>2020 II</c:v>
              </c:pt>
              <c:pt idx="10">
                <c:v>2020 III</c:v>
              </c:pt>
              <c:pt idx="11">
                <c:v>2020 IV</c:v>
              </c:pt>
              <c:pt idx="12">
                <c:v>2021 1 сар</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'III.2.1 Мөнгө, зээл'!$B$12:$AH$12</c15:sqref>
                  </c15:fullRef>
                </c:ext>
              </c:extLst>
              <c:f>'III.2.1 Мөнгө, зээл'!$V$12:$AH$12</c:f>
              <c:numCache>
                <c:formatCode>0.0%</c:formatCode>
                <c:ptCount val="13"/>
                <c:pt idx="0">
                  <c:v>5.1290943994325246E-2</c:v>
                </c:pt>
                <c:pt idx="1">
                  <c:v>4.8364157840763179E-2</c:v>
                </c:pt>
                <c:pt idx="2">
                  <c:v>3.9831817998242286E-2</c:v>
                </c:pt>
                <c:pt idx="3">
                  <c:v>7.2264095520238394E-2</c:v>
                </c:pt>
                <c:pt idx="4">
                  <c:v>5.3308339980449607E-2</c:v>
                </c:pt>
                <c:pt idx="5">
                  <c:v>4.2731152752420114E-2</c:v>
                </c:pt>
                <c:pt idx="6">
                  <c:v>2.4865445792069233E-2</c:v>
                </c:pt>
                <c:pt idx="7">
                  <c:v>-3.6351308180031625E-3</c:v>
                </c:pt>
                <c:pt idx="8">
                  <c:v>-8.2475264725284259E-3</c:v>
                </c:pt>
                <c:pt idx="9">
                  <c:v>-2.8041649492233294E-2</c:v>
                </c:pt>
                <c:pt idx="10">
                  <c:v>-1.6666926710618753E-2</c:v>
                </c:pt>
                <c:pt idx="11">
                  <c:v>7.4212459177777131E-3</c:v>
                </c:pt>
                <c:pt idx="12">
                  <c:v>2.2926416030993224E-3</c:v>
                </c:pt>
              </c:numCache>
            </c:numRef>
          </c:val>
          <c:extLst>
            <c:ext xmlns:c16="http://schemas.microsoft.com/office/drawing/2014/chart" uri="{C3380CC4-5D6E-409C-BE32-E72D297353CC}">
              <c16:uniqueId val="{00000003-0687-4799-AFC9-D0E0BE4D8963}"/>
            </c:ext>
          </c:extLst>
        </c:ser>
        <c:dLbls>
          <c:showLegendKey val="0"/>
          <c:showVal val="0"/>
          <c:showCatName val="0"/>
          <c:showSerName val="0"/>
          <c:showPercent val="0"/>
          <c:showBubbleSize val="0"/>
        </c:dLbls>
        <c:gapWidth val="50"/>
        <c:overlap val="100"/>
        <c:axId val="512134144"/>
        <c:axId val="512140032"/>
      </c:barChart>
      <c:lineChart>
        <c:grouping val="standard"/>
        <c:varyColors val="0"/>
        <c:ser>
          <c:idx val="0"/>
          <c:order val="0"/>
          <c:tx>
            <c:strRef>
              <c:f>'III.2.1 Мөнгө, зээл'!$A$15</c:f>
              <c:strCache>
                <c:ptCount val="1"/>
                <c:pt idx="0">
                  <c:v>М2 мөнгө</c:v>
                </c:pt>
              </c:strCache>
            </c:strRef>
          </c:tx>
          <c:spPr>
            <a:ln w="19050"/>
          </c:spPr>
          <c:marker>
            <c:symbol val="circle"/>
            <c:size val="4"/>
            <c:spPr>
              <a:gradFill rotWithShape="1">
                <a:gsLst>
                  <a:gs pos="0">
                    <a:schemeClr val="accent1">
                      <a:tint val="50000"/>
                      <a:satMod val="300000"/>
                    </a:schemeClr>
                  </a:gs>
                  <a:gs pos="35000">
                    <a:schemeClr val="accent1">
                      <a:tint val="37000"/>
                      <a:satMod val="300000"/>
                    </a:schemeClr>
                  </a:gs>
                  <a:gs pos="100000">
                    <a:schemeClr val="accent1">
                      <a:tint val="15000"/>
                      <a:satMod val="350000"/>
                    </a:schemeClr>
                  </a:gs>
                </a:gsLst>
                <a:lin ang="16200000" scaled="1"/>
              </a:gradFill>
              <a:ln w="0" cap="flat" cmpd="sng" algn="ctr">
                <a:solidFill>
                  <a:schemeClr val="accent1">
                    <a:shade val="95000"/>
                  </a:schemeClr>
                </a:solidFill>
                <a:round/>
              </a:ln>
              <a:effectLst>
                <a:outerShdw blurRad="40000" dist="20000" dir="5400000" rotWithShape="0">
                  <a:srgbClr val="000000">
                    <a:alpha val="38000"/>
                  </a:srgbClr>
                </a:outerShdw>
              </a:effectLst>
            </c:spPr>
          </c:marker>
          <c:dLbls>
            <c:dLbl>
              <c:idx val="136"/>
              <c:layout>
                <c:manualLayout>
                  <c:x val="-7.3917978091656233E-2"/>
                  <c:y val="-9.367102845441881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1F3-49A6-9A8E-A6EA5F091D60}"/>
                </c:ext>
              </c:extLst>
            </c:dLbl>
            <c:dLbl>
              <c:idx val="137"/>
              <c:layout>
                <c:manualLayout>
                  <c:x val="-7.3917978091656233E-2"/>
                  <c:y val="-0.1229432248464246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9C3-460A-9C53-2B076B561034}"/>
                </c:ext>
              </c:extLst>
            </c:dLbl>
            <c:dLbl>
              <c:idx val="139"/>
              <c:layout>
                <c:manualLayout>
                  <c:x val="-2.6088698149996318E-2"/>
                  <c:y val="-0.1229432248464247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1F3-49A6-9A8E-A6EA5F091D6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multiLvlStrRef>
              <c:extLst>
                <c:ext xmlns:c15="http://schemas.microsoft.com/office/drawing/2012/chart" uri="{02D57815-91ED-43cb-92C2-25804820EDAC}">
                  <c15:fullRef>
                    <c15:sqref>'III.2.1 Мөнгө, зээл'!$B$1:$AH$2</c15:sqref>
                  </c15:fullRef>
                </c:ext>
              </c:extLst>
              <c:f>'III.2.1 Мөнгө, зээл'!$V$1:$AH$2</c:f>
              <c:multiLvlStrCache>
                <c:ptCount val="13"/>
                <c:lvl>
                  <c:pt idx="0">
                    <c:v>I</c:v>
                  </c:pt>
                  <c:pt idx="1">
                    <c:v>II</c:v>
                  </c:pt>
                  <c:pt idx="2">
                    <c:v>III</c:v>
                  </c:pt>
                  <c:pt idx="3">
                    <c:v>IV</c:v>
                  </c:pt>
                  <c:pt idx="4">
                    <c:v>I</c:v>
                  </c:pt>
                  <c:pt idx="5">
                    <c:v>II</c:v>
                  </c:pt>
                  <c:pt idx="6">
                    <c:v>III</c:v>
                  </c:pt>
                  <c:pt idx="7">
                    <c:v>IV</c:v>
                  </c:pt>
                  <c:pt idx="8">
                    <c:v>I</c:v>
                  </c:pt>
                  <c:pt idx="9">
                    <c:v>II</c:v>
                  </c:pt>
                  <c:pt idx="10">
                    <c:v>III</c:v>
                  </c:pt>
                  <c:pt idx="11">
                    <c:v>IV</c:v>
                  </c:pt>
                  <c:pt idx="12">
                    <c:v>1 сар</c:v>
                  </c:pt>
                </c:lvl>
                <c:lvl>
                  <c:pt idx="0">
                    <c:v>2018</c:v>
                  </c:pt>
                  <c:pt idx="4">
                    <c:v>2019</c:v>
                  </c:pt>
                  <c:pt idx="8">
                    <c:v>2020</c:v>
                  </c:pt>
                  <c:pt idx="12">
                    <c:v>2021</c:v>
                  </c:pt>
                </c:lvl>
              </c:multiLvlStrCache>
            </c:multiLvlStrRef>
          </c:cat>
          <c:val>
            <c:numRef>
              <c:extLst>
                <c:ext xmlns:c15="http://schemas.microsoft.com/office/drawing/2012/chart" uri="{02D57815-91ED-43cb-92C2-25804820EDAC}">
                  <c15:fullRef>
                    <c15:sqref>'III.2.1 Мөнгө, зээл'!$B$15:$AH$15</c15:sqref>
                  </c15:fullRef>
                </c:ext>
              </c:extLst>
              <c:f>'III.2.1 Мөнгө, зээл'!$V$15:$AH$15</c:f>
              <c:numCache>
                <c:formatCode>0.0%</c:formatCode>
                <c:ptCount val="13"/>
                <c:pt idx="0">
                  <c:v>0.3107738172644412</c:v>
                </c:pt>
                <c:pt idx="1">
                  <c:v>0.28625460566578509</c:v>
                </c:pt>
                <c:pt idx="2">
                  <c:v>0.21495382547696626</c:v>
                </c:pt>
                <c:pt idx="3">
                  <c:v>0.22782647945291881</c:v>
                </c:pt>
                <c:pt idx="4">
                  <c:v>0.22592056639304237</c:v>
                </c:pt>
                <c:pt idx="5">
                  <c:v>0.1664392497819398</c:v>
                </c:pt>
                <c:pt idx="6">
                  <c:v>0.14021331379389812</c:v>
                </c:pt>
                <c:pt idx="7">
                  <c:v>6.9781376161056841E-2</c:v>
                </c:pt>
                <c:pt idx="8">
                  <c:v>3.8182012041311664E-2</c:v>
                </c:pt>
                <c:pt idx="9">
                  <c:v>5.5300566279041119E-2</c:v>
                </c:pt>
                <c:pt idx="10">
                  <c:v>9.7540475205528221E-2</c:v>
                </c:pt>
                <c:pt idx="11">
                  <c:v>0.16253755131985634</c:v>
                </c:pt>
                <c:pt idx="12">
                  <c:v>0.17976157395680281</c:v>
                </c:pt>
              </c:numCache>
            </c:numRef>
          </c:val>
          <c:smooth val="1"/>
          <c:extLst>
            <c:ext xmlns:c16="http://schemas.microsoft.com/office/drawing/2014/chart" uri="{C3380CC4-5D6E-409C-BE32-E72D297353CC}">
              <c16:uniqueId val="{00000006-0687-4799-AFC9-D0E0BE4D8963}"/>
            </c:ext>
          </c:extLst>
        </c:ser>
        <c:dLbls>
          <c:showLegendKey val="0"/>
          <c:showVal val="0"/>
          <c:showCatName val="0"/>
          <c:showSerName val="0"/>
          <c:showPercent val="0"/>
          <c:showBubbleSize val="0"/>
        </c:dLbls>
        <c:marker val="1"/>
        <c:smooth val="0"/>
        <c:axId val="512134144"/>
        <c:axId val="512140032"/>
      </c:lineChart>
      <c:catAx>
        <c:axId val="512134144"/>
        <c:scaling>
          <c:orientation val="minMax"/>
        </c:scaling>
        <c:delete val="0"/>
        <c:axPos val="b"/>
        <c:numFmt formatCode="General" sourceLinked="1"/>
        <c:majorTickMark val="none"/>
        <c:minorTickMark val="none"/>
        <c:tickLblPos val="low"/>
        <c:spPr>
          <a:noFill/>
          <a:ln w="9525" cap="flat" cmpd="sng" algn="ctr">
            <a:solidFill>
              <a:schemeClr val="tx1">
                <a:lumMod val="65000"/>
                <a:lumOff val="35000"/>
              </a:schemeClr>
            </a:solidFill>
            <a:round/>
          </a:ln>
          <a:effectLst/>
        </c:spPr>
        <c:txPr>
          <a:bodyPr rot="-60000000" vert="horz"/>
          <a:lstStyle/>
          <a:p>
            <a:pPr>
              <a:defRPr/>
            </a:pPr>
            <a:endParaRPr lang="en-US"/>
          </a:p>
        </c:txPr>
        <c:crossAx val="512140032"/>
        <c:crosses val="autoZero"/>
        <c:auto val="1"/>
        <c:lblAlgn val="ctr"/>
        <c:lblOffset val="100"/>
        <c:noMultiLvlLbl val="0"/>
      </c:catAx>
      <c:valAx>
        <c:axId val="512140032"/>
        <c:scaling>
          <c:orientation val="minMax"/>
          <c:max val="0.35000000000000003"/>
          <c:min val="-5.000000000000001E-2"/>
        </c:scaling>
        <c:delete val="0"/>
        <c:axPos val="l"/>
        <c:numFmt formatCode="0%" sourceLinked="0"/>
        <c:majorTickMark val="none"/>
        <c:minorTickMark val="none"/>
        <c:tickLblPos val="nextTo"/>
        <c:spPr>
          <a:noFill/>
          <a:ln>
            <a:noFill/>
          </a:ln>
          <a:effectLst/>
        </c:spPr>
        <c:txPr>
          <a:bodyPr rot="-60000000" vert="horz"/>
          <a:lstStyle/>
          <a:p>
            <a:pPr>
              <a:defRPr/>
            </a:pPr>
            <a:endParaRPr lang="en-US"/>
          </a:p>
        </c:txPr>
        <c:crossAx val="512134144"/>
        <c:crosses val="autoZero"/>
        <c:crossBetween val="between"/>
        <c:majorUnit val="0.1"/>
      </c:valAx>
      <c:spPr>
        <a:noFill/>
        <a:ln w="9525">
          <a:solidFill>
            <a:schemeClr val="tx1">
              <a:lumMod val="65000"/>
              <a:lumOff val="35000"/>
            </a:schemeClr>
          </a:solidFill>
        </a:ln>
        <a:effectLst/>
      </c:spPr>
    </c:plotArea>
    <c:legend>
      <c:legendPos val="b"/>
      <c:layout>
        <c:manualLayout>
          <c:xMode val="edge"/>
          <c:yMode val="edge"/>
          <c:x val="2.5363440039964762E-2"/>
          <c:y val="0.83501719360215509"/>
          <c:w val="0.95664570230607981"/>
          <c:h val="0.16036745406824146"/>
        </c:manualLayout>
      </c:layout>
      <c:overlay val="0"/>
      <c:spPr>
        <a:noFill/>
        <a:ln>
          <a:noFill/>
        </a:ln>
        <a:effectLst/>
      </c:spPr>
      <c:txPr>
        <a:bodyPr rot="0" vert="horz"/>
        <a:lstStyle/>
        <a:p>
          <a:pPr>
            <a:defRPr/>
          </a:pPr>
          <a:endParaRPr lang="en-US"/>
        </a:p>
      </c:txPr>
    </c:legend>
    <c:plotVisOnly val="1"/>
    <c:dispBlanksAs val="gap"/>
    <c:showDLblsOverMax val="0"/>
  </c:chart>
  <c:spPr>
    <a:solidFill>
      <a:schemeClr val="bg1"/>
    </a:solidFill>
    <a:ln w="9525" cap="flat" cmpd="sng" algn="ctr">
      <a:noFill/>
      <a:round/>
    </a:ln>
    <a:effectLst/>
  </c:spPr>
  <c:txPr>
    <a:bodyPr/>
    <a:lstStyle/>
    <a:p>
      <a:pPr>
        <a:defRPr sz="700" b="0">
          <a:solidFill>
            <a:sysClr val="windowText" lastClr="000000"/>
          </a:solidFill>
          <a:latin typeface="Times New Roman" panose="02020603050405020304" pitchFamily="18" charset="0"/>
          <a:cs typeface="Times New Roman" panose="02020603050405020304" pitchFamily="18" charset="0"/>
        </a:defRPr>
      </a:pPr>
      <a:endParaRPr lang="en-US"/>
    </a:p>
  </c:txPr>
  <c:printSettings>
    <c:headerFooter/>
    <c:pageMargins b="0.75000000000000011" l="0.70000000000000007" r="0.70000000000000007" t="0.75000000000000011" header="0.30000000000000004" footer="0.30000000000000004"/>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0928953215280208E-2"/>
          <c:y val="3.7770537211750527E-2"/>
          <c:w val="0.5387507341518385"/>
          <c:h val="0.81619800902224338"/>
        </c:manualLayout>
      </c:layout>
      <c:barChart>
        <c:barDir val="col"/>
        <c:grouping val="stacked"/>
        <c:varyColors val="0"/>
        <c:ser>
          <c:idx val="1"/>
          <c:order val="0"/>
          <c:tx>
            <c:strRef>
              <c:f>'III.2.1 Мөнгө, зээл'!$A$20</c:f>
              <c:strCache>
                <c:ptCount val="1"/>
                <c:pt idx="0">
                  <c:v>Уул уурхай</c:v>
                </c:pt>
              </c:strCache>
            </c:strRef>
          </c:tx>
          <c:spPr>
            <a:solidFill>
              <a:srgbClr val="7B8BAD"/>
            </a:solidFill>
            <a:ln>
              <a:noFill/>
            </a:ln>
            <a:effectLst/>
          </c:spPr>
          <c:invertIfNegative val="0"/>
          <c:cat>
            <c:multiLvlStrRef>
              <c:f>'III.2.1 Мөнгө, зээл'!$V$1:$AH$2</c:f>
              <c:multiLvlStrCache>
                <c:ptCount val="13"/>
                <c:lvl>
                  <c:pt idx="0">
                    <c:v>I</c:v>
                  </c:pt>
                  <c:pt idx="1">
                    <c:v>II</c:v>
                  </c:pt>
                  <c:pt idx="2">
                    <c:v>III</c:v>
                  </c:pt>
                  <c:pt idx="3">
                    <c:v>IV</c:v>
                  </c:pt>
                  <c:pt idx="4">
                    <c:v>I</c:v>
                  </c:pt>
                  <c:pt idx="5">
                    <c:v>II</c:v>
                  </c:pt>
                  <c:pt idx="6">
                    <c:v>III</c:v>
                  </c:pt>
                  <c:pt idx="7">
                    <c:v>IV</c:v>
                  </c:pt>
                  <c:pt idx="8">
                    <c:v>I</c:v>
                  </c:pt>
                  <c:pt idx="9">
                    <c:v>II</c:v>
                  </c:pt>
                  <c:pt idx="10">
                    <c:v>III</c:v>
                  </c:pt>
                  <c:pt idx="11">
                    <c:v>IV</c:v>
                  </c:pt>
                  <c:pt idx="12">
                    <c:v>1 сар</c:v>
                  </c:pt>
                </c:lvl>
                <c:lvl>
                  <c:pt idx="0">
                    <c:v>2018</c:v>
                  </c:pt>
                  <c:pt idx="4">
                    <c:v>2019</c:v>
                  </c:pt>
                  <c:pt idx="8">
                    <c:v>2020</c:v>
                  </c:pt>
                  <c:pt idx="12">
                    <c:v>2021</c:v>
                  </c:pt>
                </c:lvl>
              </c:multiLvlStrCache>
            </c:multiLvlStrRef>
          </c:cat>
          <c:val>
            <c:numRef>
              <c:f>'III.2.1 Мөнгө, зээл'!$V$20:$AH$20</c:f>
              <c:numCache>
                <c:formatCode>0.0%</c:formatCode>
                <c:ptCount val="13"/>
                <c:pt idx="0">
                  <c:v>2.5976173155482851E-2</c:v>
                </c:pt>
                <c:pt idx="1">
                  <c:v>2.1377368205160462E-2</c:v>
                </c:pt>
                <c:pt idx="2">
                  <c:v>1.8871239763397676E-2</c:v>
                </c:pt>
                <c:pt idx="3">
                  <c:v>1.4710542631090359E-2</c:v>
                </c:pt>
                <c:pt idx="4">
                  <c:v>1.4936723953691423E-2</c:v>
                </c:pt>
                <c:pt idx="5">
                  <c:v>1.7950299250053033E-2</c:v>
                </c:pt>
                <c:pt idx="6">
                  <c:v>1.5403621986938384E-2</c:v>
                </c:pt>
                <c:pt idx="7">
                  <c:v>1.6684149085404564E-2</c:v>
                </c:pt>
                <c:pt idx="8">
                  <c:v>9.9671908974227827E-3</c:v>
                </c:pt>
                <c:pt idx="9">
                  <c:v>-2.0864654275083452E-3</c:v>
                </c:pt>
                <c:pt idx="10">
                  <c:v>1.0446584431992098E-2</c:v>
                </c:pt>
                <c:pt idx="11">
                  <c:v>1.3424092591840627E-2</c:v>
                </c:pt>
                <c:pt idx="12">
                  <c:v>1.5384699844106908E-2</c:v>
                </c:pt>
              </c:numCache>
            </c:numRef>
          </c:val>
          <c:extLst>
            <c:ext xmlns:c16="http://schemas.microsoft.com/office/drawing/2014/chart" uri="{C3380CC4-5D6E-409C-BE32-E72D297353CC}">
              <c16:uniqueId val="{00000001-9F53-40D9-BCCA-ED22488CB07D}"/>
            </c:ext>
          </c:extLst>
        </c:ser>
        <c:ser>
          <c:idx val="2"/>
          <c:order val="1"/>
          <c:tx>
            <c:strRef>
              <c:f>'III.2.1 Мөнгө, зээл'!$A$23</c:f>
              <c:strCache>
                <c:ptCount val="1"/>
                <c:pt idx="0">
                  <c:v>Барилга</c:v>
                </c:pt>
              </c:strCache>
            </c:strRef>
          </c:tx>
          <c:spPr>
            <a:solidFill>
              <a:srgbClr val="122F83"/>
            </a:solidFill>
            <a:ln>
              <a:noFill/>
            </a:ln>
            <a:effectLst/>
          </c:spPr>
          <c:invertIfNegative val="0"/>
          <c:cat>
            <c:multiLvlStrRef>
              <c:f>'III.2.1 Мөнгө, зээл'!$V$1:$AH$2</c:f>
              <c:multiLvlStrCache>
                <c:ptCount val="13"/>
                <c:lvl>
                  <c:pt idx="0">
                    <c:v>I</c:v>
                  </c:pt>
                  <c:pt idx="1">
                    <c:v>II</c:v>
                  </c:pt>
                  <c:pt idx="2">
                    <c:v>III</c:v>
                  </c:pt>
                  <c:pt idx="3">
                    <c:v>IV</c:v>
                  </c:pt>
                  <c:pt idx="4">
                    <c:v>I</c:v>
                  </c:pt>
                  <c:pt idx="5">
                    <c:v>II</c:v>
                  </c:pt>
                  <c:pt idx="6">
                    <c:v>III</c:v>
                  </c:pt>
                  <c:pt idx="7">
                    <c:v>IV</c:v>
                  </c:pt>
                  <c:pt idx="8">
                    <c:v>I</c:v>
                  </c:pt>
                  <c:pt idx="9">
                    <c:v>II</c:v>
                  </c:pt>
                  <c:pt idx="10">
                    <c:v>III</c:v>
                  </c:pt>
                  <c:pt idx="11">
                    <c:v>IV</c:v>
                  </c:pt>
                  <c:pt idx="12">
                    <c:v>1 сар</c:v>
                  </c:pt>
                </c:lvl>
                <c:lvl>
                  <c:pt idx="0">
                    <c:v>2018</c:v>
                  </c:pt>
                  <c:pt idx="4">
                    <c:v>2019</c:v>
                  </c:pt>
                  <c:pt idx="8">
                    <c:v>2020</c:v>
                  </c:pt>
                  <c:pt idx="12">
                    <c:v>2021</c:v>
                  </c:pt>
                </c:lvl>
              </c:multiLvlStrCache>
            </c:multiLvlStrRef>
          </c:cat>
          <c:val>
            <c:numRef>
              <c:f>'III.2.1 Мөнгө, зээл'!$V$23:$AH$23</c:f>
              <c:numCache>
                <c:formatCode>0.0%</c:formatCode>
                <c:ptCount val="13"/>
                <c:pt idx="0">
                  <c:v>1.5066503859516558E-3</c:v>
                </c:pt>
                <c:pt idx="1">
                  <c:v>1.4077989288880099E-2</c:v>
                </c:pt>
                <c:pt idx="2">
                  <c:v>2.3762827550828008E-2</c:v>
                </c:pt>
                <c:pt idx="3">
                  <c:v>1.8212459795788446E-2</c:v>
                </c:pt>
                <c:pt idx="4">
                  <c:v>1.6404911698942377E-2</c:v>
                </c:pt>
                <c:pt idx="5">
                  <c:v>1.8111422359860706E-2</c:v>
                </c:pt>
                <c:pt idx="6">
                  <c:v>9.9211933649962919E-3</c:v>
                </c:pt>
                <c:pt idx="7">
                  <c:v>6.7346297171804658E-3</c:v>
                </c:pt>
                <c:pt idx="8">
                  <c:v>6.6133225864726392E-3</c:v>
                </c:pt>
                <c:pt idx="9">
                  <c:v>4.778650650797656E-3</c:v>
                </c:pt>
                <c:pt idx="10">
                  <c:v>-4.4827241223114114E-3</c:v>
                </c:pt>
                <c:pt idx="11">
                  <c:v>-6.3530171981027259E-3</c:v>
                </c:pt>
                <c:pt idx="12">
                  <c:v>-1.0906626957333574E-2</c:v>
                </c:pt>
              </c:numCache>
            </c:numRef>
          </c:val>
          <c:extLst>
            <c:ext xmlns:c16="http://schemas.microsoft.com/office/drawing/2014/chart" uri="{C3380CC4-5D6E-409C-BE32-E72D297353CC}">
              <c16:uniqueId val="{00000002-9F53-40D9-BCCA-ED22488CB07D}"/>
            </c:ext>
          </c:extLst>
        </c:ser>
        <c:ser>
          <c:idx val="3"/>
          <c:order val="2"/>
          <c:tx>
            <c:strRef>
              <c:f>'III.2.1 Мөнгө, зээл'!$A$24</c:f>
              <c:strCache>
                <c:ptCount val="1"/>
                <c:pt idx="0">
                  <c:v>Худалдаа</c:v>
                </c:pt>
              </c:strCache>
            </c:strRef>
          </c:tx>
          <c:spPr>
            <a:solidFill>
              <a:srgbClr val="286A6C"/>
            </a:solidFill>
            <a:ln>
              <a:noFill/>
            </a:ln>
            <a:effectLst/>
          </c:spPr>
          <c:invertIfNegative val="0"/>
          <c:cat>
            <c:multiLvlStrRef>
              <c:f>'III.2.1 Мөнгө, зээл'!$V$1:$AH$2</c:f>
              <c:multiLvlStrCache>
                <c:ptCount val="13"/>
                <c:lvl>
                  <c:pt idx="0">
                    <c:v>I</c:v>
                  </c:pt>
                  <c:pt idx="1">
                    <c:v>II</c:v>
                  </c:pt>
                  <c:pt idx="2">
                    <c:v>III</c:v>
                  </c:pt>
                  <c:pt idx="3">
                    <c:v>IV</c:v>
                  </c:pt>
                  <c:pt idx="4">
                    <c:v>I</c:v>
                  </c:pt>
                  <c:pt idx="5">
                    <c:v>II</c:v>
                  </c:pt>
                  <c:pt idx="6">
                    <c:v>III</c:v>
                  </c:pt>
                  <c:pt idx="7">
                    <c:v>IV</c:v>
                  </c:pt>
                  <c:pt idx="8">
                    <c:v>I</c:v>
                  </c:pt>
                  <c:pt idx="9">
                    <c:v>II</c:v>
                  </c:pt>
                  <c:pt idx="10">
                    <c:v>III</c:v>
                  </c:pt>
                  <c:pt idx="11">
                    <c:v>IV</c:v>
                  </c:pt>
                  <c:pt idx="12">
                    <c:v>1 сар</c:v>
                  </c:pt>
                </c:lvl>
                <c:lvl>
                  <c:pt idx="0">
                    <c:v>2018</c:v>
                  </c:pt>
                  <c:pt idx="4">
                    <c:v>2019</c:v>
                  </c:pt>
                  <c:pt idx="8">
                    <c:v>2020</c:v>
                  </c:pt>
                  <c:pt idx="12">
                    <c:v>2021</c:v>
                  </c:pt>
                </c:lvl>
              </c:multiLvlStrCache>
            </c:multiLvlStrRef>
          </c:cat>
          <c:val>
            <c:numRef>
              <c:f>'III.2.1 Мөнгө, зээл'!$V$24:$AH$24</c:f>
              <c:numCache>
                <c:formatCode>0.0%</c:formatCode>
                <c:ptCount val="13"/>
                <c:pt idx="0">
                  <c:v>1.5112417267388226E-2</c:v>
                </c:pt>
                <c:pt idx="1">
                  <c:v>4.3328171483426138E-2</c:v>
                </c:pt>
                <c:pt idx="2">
                  <c:v>5.9739808311547744E-2</c:v>
                </c:pt>
                <c:pt idx="3">
                  <c:v>4.0476366494748749E-2</c:v>
                </c:pt>
                <c:pt idx="4">
                  <c:v>3.731763410208034E-2</c:v>
                </c:pt>
                <c:pt idx="5">
                  <c:v>3.1181400695833236E-2</c:v>
                </c:pt>
                <c:pt idx="6">
                  <c:v>1.7578515681317089E-2</c:v>
                </c:pt>
                <c:pt idx="7">
                  <c:v>2.821175727373329E-2</c:v>
                </c:pt>
                <c:pt idx="8">
                  <c:v>1.8679288896788045E-2</c:v>
                </c:pt>
                <c:pt idx="9">
                  <c:v>2.1219937913611576E-3</c:v>
                </c:pt>
                <c:pt idx="10">
                  <c:v>-5.1513644258861287E-3</c:v>
                </c:pt>
                <c:pt idx="11">
                  <c:v>-8.0871312274989181E-3</c:v>
                </c:pt>
                <c:pt idx="12">
                  <c:v>-3.0085655426877788E-3</c:v>
                </c:pt>
              </c:numCache>
            </c:numRef>
          </c:val>
          <c:extLst>
            <c:ext xmlns:c16="http://schemas.microsoft.com/office/drawing/2014/chart" uri="{C3380CC4-5D6E-409C-BE32-E72D297353CC}">
              <c16:uniqueId val="{00000004-9F53-40D9-BCCA-ED22488CB07D}"/>
            </c:ext>
          </c:extLst>
        </c:ser>
        <c:ser>
          <c:idx val="0"/>
          <c:order val="3"/>
          <c:tx>
            <c:strRef>
              <c:f>'III.2.1 Мөнгө, зээл'!$A$25</c:f>
              <c:strCache>
                <c:ptCount val="1"/>
                <c:pt idx="0">
                  <c:v>Тээвэр, агуулах</c:v>
                </c:pt>
              </c:strCache>
            </c:strRef>
          </c:tx>
          <c:spPr>
            <a:solidFill>
              <a:srgbClr val="BFBFB7"/>
            </a:solidFill>
          </c:spPr>
          <c:invertIfNegative val="0"/>
          <c:cat>
            <c:multiLvlStrRef>
              <c:f>'III.2.1 Мөнгө, зээл'!$V$1:$AH$2</c:f>
              <c:multiLvlStrCache>
                <c:ptCount val="13"/>
                <c:lvl>
                  <c:pt idx="0">
                    <c:v>I</c:v>
                  </c:pt>
                  <c:pt idx="1">
                    <c:v>II</c:v>
                  </c:pt>
                  <c:pt idx="2">
                    <c:v>III</c:v>
                  </c:pt>
                  <c:pt idx="3">
                    <c:v>IV</c:v>
                  </c:pt>
                  <c:pt idx="4">
                    <c:v>I</c:v>
                  </c:pt>
                  <c:pt idx="5">
                    <c:v>II</c:v>
                  </c:pt>
                  <c:pt idx="6">
                    <c:v>III</c:v>
                  </c:pt>
                  <c:pt idx="7">
                    <c:v>IV</c:v>
                  </c:pt>
                  <c:pt idx="8">
                    <c:v>I</c:v>
                  </c:pt>
                  <c:pt idx="9">
                    <c:v>II</c:v>
                  </c:pt>
                  <c:pt idx="10">
                    <c:v>III</c:v>
                  </c:pt>
                  <c:pt idx="11">
                    <c:v>IV</c:v>
                  </c:pt>
                  <c:pt idx="12">
                    <c:v>1 сар</c:v>
                  </c:pt>
                </c:lvl>
                <c:lvl>
                  <c:pt idx="0">
                    <c:v>2018</c:v>
                  </c:pt>
                  <c:pt idx="4">
                    <c:v>2019</c:v>
                  </c:pt>
                  <c:pt idx="8">
                    <c:v>2020</c:v>
                  </c:pt>
                  <c:pt idx="12">
                    <c:v>2021</c:v>
                  </c:pt>
                </c:lvl>
              </c:multiLvlStrCache>
            </c:multiLvlStrRef>
          </c:cat>
          <c:val>
            <c:numRef>
              <c:f>'III.2.1 Мөнгө, зээл'!$V$25:$AH$25</c:f>
              <c:numCache>
                <c:formatCode>0.0%</c:formatCode>
                <c:ptCount val="13"/>
                <c:pt idx="0">
                  <c:v>8.1145607951977835E-4</c:v>
                </c:pt>
                <c:pt idx="1">
                  <c:v>2.352286520804501E-3</c:v>
                </c:pt>
                <c:pt idx="2">
                  <c:v>6.262889362175306E-3</c:v>
                </c:pt>
                <c:pt idx="3">
                  <c:v>1.1106047278305435E-2</c:v>
                </c:pt>
                <c:pt idx="4">
                  <c:v>1.2594871743936848E-2</c:v>
                </c:pt>
                <c:pt idx="5">
                  <c:v>1.1177229512258028E-2</c:v>
                </c:pt>
                <c:pt idx="6">
                  <c:v>7.5657541768197776E-3</c:v>
                </c:pt>
                <c:pt idx="7">
                  <c:v>1.7915848096621146E-3</c:v>
                </c:pt>
                <c:pt idx="8">
                  <c:v>1.9974097965428073E-3</c:v>
                </c:pt>
                <c:pt idx="9">
                  <c:v>4.5525291921732198E-5</c:v>
                </c:pt>
                <c:pt idx="10">
                  <c:v>-5.2182709496658786E-4</c:v>
                </c:pt>
                <c:pt idx="11">
                  <c:v>1.9690003055391286E-3</c:v>
                </c:pt>
                <c:pt idx="12">
                  <c:v>7.6512572919182971E-4</c:v>
                </c:pt>
              </c:numCache>
            </c:numRef>
          </c:val>
          <c:extLst>
            <c:ext xmlns:c16="http://schemas.microsoft.com/office/drawing/2014/chart" uri="{C3380CC4-5D6E-409C-BE32-E72D297353CC}">
              <c16:uniqueId val="{00000000-11A8-4F05-BEBC-DAA85067BA9F}"/>
            </c:ext>
          </c:extLst>
        </c:ser>
        <c:ser>
          <c:idx val="4"/>
          <c:order val="5"/>
          <c:tx>
            <c:strRef>
              <c:f>'III.2.1 Мөнгө, зээл'!$A$19</c:f>
              <c:strCache>
                <c:ptCount val="1"/>
                <c:pt idx="0">
                  <c:v>ХАА</c:v>
                </c:pt>
              </c:strCache>
            </c:strRef>
          </c:tx>
          <c:spPr>
            <a:solidFill>
              <a:schemeClr val="accent2"/>
            </a:solidFill>
          </c:spPr>
          <c:invertIfNegative val="0"/>
          <c:val>
            <c:numRef>
              <c:f>'III.2.1 Мөнгө, зээл'!$V$19:$AH$19</c:f>
              <c:numCache>
                <c:formatCode>0.0%</c:formatCode>
                <c:ptCount val="13"/>
                <c:pt idx="0">
                  <c:v>2.7454350876326976E-3</c:v>
                </c:pt>
                <c:pt idx="1">
                  <c:v>2.456210505846536E-3</c:v>
                </c:pt>
                <c:pt idx="2">
                  <c:v>-2.0061236883385351E-4</c:v>
                </c:pt>
                <c:pt idx="3">
                  <c:v>1.5475795573665168E-3</c:v>
                </c:pt>
                <c:pt idx="4">
                  <c:v>1.4757347582348716E-3</c:v>
                </c:pt>
                <c:pt idx="5">
                  <c:v>2.763169700968245E-3</c:v>
                </c:pt>
                <c:pt idx="6">
                  <c:v>3.3122335269415173E-3</c:v>
                </c:pt>
                <c:pt idx="7">
                  <c:v>3.0832029738669989E-3</c:v>
                </c:pt>
                <c:pt idx="8">
                  <c:v>3.6674118580847172E-3</c:v>
                </c:pt>
                <c:pt idx="9">
                  <c:v>-5.5452504847787985E-3</c:v>
                </c:pt>
                <c:pt idx="10">
                  <c:v>-6.6522305000196952E-3</c:v>
                </c:pt>
                <c:pt idx="11">
                  <c:v>-4.7632118841570955E-3</c:v>
                </c:pt>
                <c:pt idx="12">
                  <c:v>-5.3962999087676395E-3</c:v>
                </c:pt>
              </c:numCache>
            </c:numRef>
          </c:val>
          <c:extLst>
            <c:ext xmlns:c16="http://schemas.microsoft.com/office/drawing/2014/chart" uri="{C3380CC4-5D6E-409C-BE32-E72D297353CC}">
              <c16:uniqueId val="{00000001-939C-4856-A9BD-88A5F909E869}"/>
            </c:ext>
          </c:extLst>
        </c:ser>
        <c:ser>
          <c:idx val="5"/>
          <c:order val="6"/>
          <c:tx>
            <c:strRef>
              <c:f>'III.2.1 Мөнгө, зээл'!$A$21</c:f>
              <c:strCache>
                <c:ptCount val="1"/>
                <c:pt idx="0">
                  <c:v>Боловсруулах</c:v>
                </c:pt>
              </c:strCache>
            </c:strRef>
          </c:tx>
          <c:invertIfNegative val="0"/>
          <c:val>
            <c:numRef>
              <c:f>'III.2.1 Мөнгө, зээл'!$V$21:$AH$21</c:f>
              <c:numCache>
                <c:formatCode>0.0%</c:formatCode>
                <c:ptCount val="13"/>
                <c:pt idx="0">
                  <c:v>3.1935548264195738E-3</c:v>
                </c:pt>
                <c:pt idx="1">
                  <c:v>6.5749489467414922E-3</c:v>
                </c:pt>
                <c:pt idx="2">
                  <c:v>1.0313227036020904E-2</c:v>
                </c:pt>
                <c:pt idx="3">
                  <c:v>5.4549595224065378E-3</c:v>
                </c:pt>
                <c:pt idx="4">
                  <c:v>5.0778261576015999E-3</c:v>
                </c:pt>
                <c:pt idx="5">
                  <c:v>-5.1475223352966488E-3</c:v>
                </c:pt>
                <c:pt idx="6">
                  <c:v>-4.5693483707138077E-3</c:v>
                </c:pt>
                <c:pt idx="7">
                  <c:v>-9.802273248398748E-4</c:v>
                </c:pt>
                <c:pt idx="8">
                  <c:v>2.0310444274926183E-4</c:v>
                </c:pt>
                <c:pt idx="9">
                  <c:v>-2.4478495615356771E-3</c:v>
                </c:pt>
                <c:pt idx="10">
                  <c:v>-1.9357838192974369E-3</c:v>
                </c:pt>
                <c:pt idx="11">
                  <c:v>-2.2451171436186053E-3</c:v>
                </c:pt>
                <c:pt idx="12">
                  <c:v>-3.9958891676146902E-3</c:v>
                </c:pt>
              </c:numCache>
            </c:numRef>
          </c:val>
          <c:extLst>
            <c:ext xmlns:c16="http://schemas.microsoft.com/office/drawing/2014/chart" uri="{C3380CC4-5D6E-409C-BE32-E72D297353CC}">
              <c16:uniqueId val="{00000002-939C-4856-A9BD-88A5F909E869}"/>
            </c:ext>
          </c:extLst>
        </c:ser>
        <c:ser>
          <c:idx val="6"/>
          <c:order val="7"/>
          <c:tx>
            <c:strRef>
              <c:f>'III.2.1 Мөнгө, зээл'!$A$22</c:f>
              <c:strCache>
                <c:ptCount val="1"/>
                <c:pt idx="0">
                  <c:v>Эрчим хүч</c:v>
                </c:pt>
              </c:strCache>
            </c:strRef>
          </c:tx>
          <c:invertIfNegative val="0"/>
          <c:val>
            <c:numRef>
              <c:f>'III.2.1 Мөнгө, зээл'!$V$22:$AH$22</c:f>
              <c:numCache>
                <c:formatCode>0.0%</c:formatCode>
                <c:ptCount val="13"/>
                <c:pt idx="0">
                  <c:v>-4.0626708301845444E-3</c:v>
                </c:pt>
                <c:pt idx="1">
                  <c:v>-2.7144613964937034E-3</c:v>
                </c:pt>
                <c:pt idx="2">
                  <c:v>2.9165023633444605E-3</c:v>
                </c:pt>
                <c:pt idx="3">
                  <c:v>4.1618567950016403E-3</c:v>
                </c:pt>
                <c:pt idx="4">
                  <c:v>4.2749075587577784E-3</c:v>
                </c:pt>
                <c:pt idx="5">
                  <c:v>2.4535650532899809E-3</c:v>
                </c:pt>
                <c:pt idx="6">
                  <c:v>1.2949764888113102E-3</c:v>
                </c:pt>
                <c:pt idx="7">
                  <c:v>-1.6017302745576208E-3</c:v>
                </c:pt>
                <c:pt idx="8">
                  <c:v>-2.5846397943073553E-3</c:v>
                </c:pt>
                <c:pt idx="9">
                  <c:v>-1.628393486232236E-3</c:v>
                </c:pt>
                <c:pt idx="10">
                  <c:v>-1.5909175430977474E-3</c:v>
                </c:pt>
                <c:pt idx="11">
                  <c:v>-1.0661956634029452E-3</c:v>
                </c:pt>
                <c:pt idx="12">
                  <c:v>-5.9074031469603645E-4</c:v>
                </c:pt>
              </c:numCache>
            </c:numRef>
          </c:val>
          <c:extLst>
            <c:ext xmlns:c16="http://schemas.microsoft.com/office/drawing/2014/chart" uri="{C3380CC4-5D6E-409C-BE32-E72D297353CC}">
              <c16:uniqueId val="{00000003-939C-4856-A9BD-88A5F909E869}"/>
            </c:ext>
          </c:extLst>
        </c:ser>
        <c:ser>
          <c:idx val="7"/>
          <c:order val="8"/>
          <c:tx>
            <c:strRef>
              <c:f>'III.2.1 Мөнгө, зээл'!$A$27</c:f>
              <c:strCache>
                <c:ptCount val="1"/>
                <c:pt idx="0">
                  <c:v>Хэрэглээ</c:v>
                </c:pt>
              </c:strCache>
            </c:strRef>
          </c:tx>
          <c:spPr>
            <a:solidFill>
              <a:srgbClr val="AF945E"/>
            </a:solidFill>
          </c:spPr>
          <c:invertIfNegative val="0"/>
          <c:val>
            <c:numRef>
              <c:f>'III.2.1 Мөнгө, зээл'!$V$27:$AH$27</c:f>
              <c:numCache>
                <c:formatCode>0.0%</c:formatCode>
                <c:ptCount val="13"/>
                <c:pt idx="0">
                  <c:v>9.3384537269698392E-2</c:v>
                </c:pt>
                <c:pt idx="1">
                  <c:v>0.10095998186306757</c:v>
                </c:pt>
                <c:pt idx="2">
                  <c:v>0.11252109269713748</c:v>
                </c:pt>
                <c:pt idx="3">
                  <c:v>0.14616318990621643</c:v>
                </c:pt>
                <c:pt idx="4">
                  <c:v>0.10583738499327787</c:v>
                </c:pt>
                <c:pt idx="5">
                  <c:v>7.0154700411449972E-2</c:v>
                </c:pt>
                <c:pt idx="6">
                  <c:v>2.9746755394226953E-2</c:v>
                </c:pt>
                <c:pt idx="7">
                  <c:v>-2.5140866253153302E-2</c:v>
                </c:pt>
                <c:pt idx="8">
                  <c:v>-5.7411971468150677E-2</c:v>
                </c:pt>
                <c:pt idx="9">
                  <c:v>-4.703942167857432E-2</c:v>
                </c:pt>
                <c:pt idx="10">
                  <c:v>-4.5552058920834103E-2</c:v>
                </c:pt>
                <c:pt idx="11">
                  <c:v>-5.2783882467622979E-2</c:v>
                </c:pt>
                <c:pt idx="12">
                  <c:v>-5.2286245395860194E-2</c:v>
                </c:pt>
              </c:numCache>
            </c:numRef>
          </c:val>
          <c:extLst>
            <c:ext xmlns:c16="http://schemas.microsoft.com/office/drawing/2014/chart" uri="{C3380CC4-5D6E-409C-BE32-E72D297353CC}">
              <c16:uniqueId val="{00000004-939C-4856-A9BD-88A5F909E869}"/>
            </c:ext>
          </c:extLst>
        </c:ser>
        <c:ser>
          <c:idx val="8"/>
          <c:order val="9"/>
          <c:tx>
            <c:strRef>
              <c:f>'III.2.1 Мөнгө, зээл'!$A$26</c:f>
              <c:strCache>
                <c:ptCount val="1"/>
                <c:pt idx="0">
                  <c:v>Үйлчилгээ</c:v>
                </c:pt>
              </c:strCache>
            </c:strRef>
          </c:tx>
          <c:spPr>
            <a:solidFill>
              <a:srgbClr val="7030A0"/>
            </a:solidFill>
          </c:spPr>
          <c:invertIfNegative val="0"/>
          <c:val>
            <c:numRef>
              <c:f>'III.2.1 Мөнгө, зээл'!$V$26:$AH$26</c:f>
              <c:numCache>
                <c:formatCode>0.0%</c:formatCode>
                <c:ptCount val="13"/>
                <c:pt idx="0">
                  <c:v>-1.5787166661446955E-2</c:v>
                </c:pt>
                <c:pt idx="1">
                  <c:v>-3.5898168403697319E-4</c:v>
                </c:pt>
                <c:pt idx="2">
                  <c:v>-2.3182733485219032E-2</c:v>
                </c:pt>
                <c:pt idx="3">
                  <c:v>3.3491871890259225E-3</c:v>
                </c:pt>
                <c:pt idx="4">
                  <c:v>1.468466144711379E-2</c:v>
                </c:pt>
                <c:pt idx="5">
                  <c:v>2.1644948458446479E-2</c:v>
                </c:pt>
                <c:pt idx="6">
                  <c:v>2.0939311662259378E-2</c:v>
                </c:pt>
                <c:pt idx="7">
                  <c:v>1.4575263398525072E-2</c:v>
                </c:pt>
                <c:pt idx="8">
                  <c:v>3.0664605143641035E-4</c:v>
                </c:pt>
                <c:pt idx="9">
                  <c:v>-5.0873636289406167E-3</c:v>
                </c:pt>
                <c:pt idx="10">
                  <c:v>5.3003295064038385E-4</c:v>
                </c:pt>
                <c:pt idx="11">
                  <c:v>7.9553827444431326E-3</c:v>
                </c:pt>
                <c:pt idx="12">
                  <c:v>7.0575878535497471E-3</c:v>
                </c:pt>
              </c:numCache>
            </c:numRef>
          </c:val>
          <c:extLst>
            <c:ext xmlns:c16="http://schemas.microsoft.com/office/drawing/2014/chart" uri="{C3380CC4-5D6E-409C-BE32-E72D297353CC}">
              <c16:uniqueId val="{00000005-939C-4856-A9BD-88A5F909E869}"/>
            </c:ext>
          </c:extLst>
        </c:ser>
        <c:ser>
          <c:idx val="10"/>
          <c:order val="10"/>
          <c:tx>
            <c:strRef>
              <c:f>'III.2.1 Мөнгө, зээл'!$A$28</c:f>
              <c:strCache>
                <c:ptCount val="1"/>
                <c:pt idx="0">
                  <c:v>Бусад</c:v>
                </c:pt>
              </c:strCache>
            </c:strRef>
          </c:tx>
          <c:invertIfNegative val="0"/>
          <c:cat>
            <c:multiLvlStrRef>
              <c:f>'III.2.1 Мөнгө, зээл'!$V$1:$AH$2</c:f>
              <c:multiLvlStrCache>
                <c:ptCount val="13"/>
                <c:lvl>
                  <c:pt idx="0">
                    <c:v>I</c:v>
                  </c:pt>
                  <c:pt idx="1">
                    <c:v>II</c:v>
                  </c:pt>
                  <c:pt idx="2">
                    <c:v>III</c:v>
                  </c:pt>
                  <c:pt idx="3">
                    <c:v>IV</c:v>
                  </c:pt>
                  <c:pt idx="4">
                    <c:v>I</c:v>
                  </c:pt>
                  <c:pt idx="5">
                    <c:v>II</c:v>
                  </c:pt>
                  <c:pt idx="6">
                    <c:v>III</c:v>
                  </c:pt>
                  <c:pt idx="7">
                    <c:v>IV</c:v>
                  </c:pt>
                  <c:pt idx="8">
                    <c:v>I</c:v>
                  </c:pt>
                  <c:pt idx="9">
                    <c:v>II</c:v>
                  </c:pt>
                  <c:pt idx="10">
                    <c:v>III</c:v>
                  </c:pt>
                  <c:pt idx="11">
                    <c:v>IV</c:v>
                  </c:pt>
                  <c:pt idx="12">
                    <c:v>1 сар</c:v>
                  </c:pt>
                </c:lvl>
                <c:lvl>
                  <c:pt idx="0">
                    <c:v>2018</c:v>
                  </c:pt>
                  <c:pt idx="4">
                    <c:v>2019</c:v>
                  </c:pt>
                  <c:pt idx="8">
                    <c:v>2020</c:v>
                  </c:pt>
                  <c:pt idx="12">
                    <c:v>2021</c:v>
                  </c:pt>
                </c:lvl>
              </c:multiLvlStrCache>
            </c:multiLvlStrRef>
          </c:cat>
          <c:val>
            <c:numRef>
              <c:f>'III.2.1 Мөнгө, зээл'!$V$28:$AH$28</c:f>
              <c:numCache>
                <c:formatCode>0.0%</c:formatCode>
                <c:ptCount val="13"/>
                <c:pt idx="0">
                  <c:v>-8.5417479722670261E-3</c:v>
                </c:pt>
                <c:pt idx="1">
                  <c:v>4.9670359343948296E-3</c:v>
                </c:pt>
                <c:pt idx="2">
                  <c:v>6.0188470392510988E-3</c:v>
                </c:pt>
                <c:pt idx="3">
                  <c:v>1.9068698249909595E-2</c:v>
                </c:pt>
                <c:pt idx="4">
                  <c:v>2.2145273454394855E-2</c:v>
                </c:pt>
                <c:pt idx="5">
                  <c:v>1.1970353241654517E-2</c:v>
                </c:pt>
                <c:pt idx="6">
                  <c:v>9.1256530968260897E-3</c:v>
                </c:pt>
                <c:pt idx="7">
                  <c:v>6.3930650724520954E-3</c:v>
                </c:pt>
                <c:pt idx="8">
                  <c:v>-9.8633045399918059E-4</c:v>
                </c:pt>
                <c:pt idx="9">
                  <c:v>9.200060068094677E-3</c:v>
                </c:pt>
                <c:pt idx="10">
                  <c:v>9.7571925976200173E-3</c:v>
                </c:pt>
                <c:pt idx="11">
                  <c:v>1.871973580060408E-3</c:v>
                </c:pt>
                <c:pt idx="12">
                  <c:v>5.0216214192401317E-3</c:v>
                </c:pt>
              </c:numCache>
            </c:numRef>
          </c:val>
          <c:extLst>
            <c:ext xmlns:c16="http://schemas.microsoft.com/office/drawing/2014/chart" uri="{C3380CC4-5D6E-409C-BE32-E72D297353CC}">
              <c16:uniqueId val="{00000006-939C-4856-A9BD-88A5F909E869}"/>
            </c:ext>
          </c:extLst>
        </c:ser>
        <c:dLbls>
          <c:showLegendKey val="0"/>
          <c:showVal val="0"/>
          <c:showCatName val="0"/>
          <c:showSerName val="0"/>
          <c:showPercent val="0"/>
          <c:showBubbleSize val="0"/>
        </c:dLbls>
        <c:gapWidth val="20"/>
        <c:overlap val="100"/>
        <c:axId val="514728704"/>
        <c:axId val="514730240"/>
      </c:barChart>
      <c:lineChart>
        <c:grouping val="standard"/>
        <c:varyColors val="0"/>
        <c:ser>
          <c:idx val="9"/>
          <c:order val="4"/>
          <c:tx>
            <c:strRef>
              <c:f>'III.2.1 Мөнгө, зээл'!$A$18</c:f>
              <c:strCache>
                <c:ptCount val="1"/>
                <c:pt idx="0">
                  <c:v>Зээлийн жилийн өсөлт</c:v>
                </c:pt>
              </c:strCache>
            </c:strRef>
          </c:tx>
          <c:spPr>
            <a:ln>
              <a:solidFill>
                <a:schemeClr val="tx1"/>
              </a:solidFill>
            </a:ln>
          </c:spPr>
          <c:marker>
            <c:symbol val="none"/>
          </c:marker>
          <c:dLbls>
            <c:dLbl>
              <c:idx val="1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104-4E93-BCEB-D59B1D31DB43}"/>
                </c:ext>
              </c:extLst>
            </c:dLbl>
            <c:dLbl>
              <c:idx val="191"/>
              <c:layout>
                <c:manualLayout>
                  <c:x val="0"/>
                  <c:y val="5.76511208376561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73D-4828-B1AA-745B1C9FE34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multiLvlStrRef>
              <c:f>'III.2.1 Мөнгө, зээл'!$V$1:$AH$2</c:f>
              <c:multiLvlStrCache>
                <c:ptCount val="13"/>
                <c:lvl>
                  <c:pt idx="0">
                    <c:v>I</c:v>
                  </c:pt>
                  <c:pt idx="1">
                    <c:v>II</c:v>
                  </c:pt>
                  <c:pt idx="2">
                    <c:v>III</c:v>
                  </c:pt>
                  <c:pt idx="3">
                    <c:v>IV</c:v>
                  </c:pt>
                  <c:pt idx="4">
                    <c:v>I</c:v>
                  </c:pt>
                  <c:pt idx="5">
                    <c:v>II</c:v>
                  </c:pt>
                  <c:pt idx="6">
                    <c:v>III</c:v>
                  </c:pt>
                  <c:pt idx="7">
                    <c:v>IV</c:v>
                  </c:pt>
                  <c:pt idx="8">
                    <c:v>I</c:v>
                  </c:pt>
                  <c:pt idx="9">
                    <c:v>II</c:v>
                  </c:pt>
                  <c:pt idx="10">
                    <c:v>III</c:v>
                  </c:pt>
                  <c:pt idx="11">
                    <c:v>IV</c:v>
                  </c:pt>
                  <c:pt idx="12">
                    <c:v>1 сар</c:v>
                  </c:pt>
                </c:lvl>
                <c:lvl>
                  <c:pt idx="0">
                    <c:v>2018</c:v>
                  </c:pt>
                  <c:pt idx="4">
                    <c:v>2019</c:v>
                  </c:pt>
                  <c:pt idx="8">
                    <c:v>2020</c:v>
                  </c:pt>
                  <c:pt idx="12">
                    <c:v>2021</c:v>
                  </c:pt>
                </c:lvl>
              </c:multiLvlStrCache>
            </c:multiLvlStrRef>
          </c:cat>
          <c:val>
            <c:numRef>
              <c:f>'III.2.1 Мөнгө, зээл'!$V$18:$AH$18</c:f>
              <c:numCache>
                <c:formatCode>0.0%</c:formatCode>
                <c:ptCount val="13"/>
                <c:pt idx="0">
                  <c:v>0.11433863860819465</c:v>
                </c:pt>
                <c:pt idx="1">
                  <c:v>0.19302054966779095</c:v>
                </c:pt>
                <c:pt idx="2">
                  <c:v>0.21702308826964978</c:v>
                </c:pt>
                <c:pt idx="3">
                  <c:v>0.26425088741985964</c:v>
                </c:pt>
                <c:pt idx="4">
                  <c:v>0.23474992986803175</c:v>
                </c:pt>
                <c:pt idx="5">
                  <c:v>0.18225956634851753</c:v>
                </c:pt>
                <c:pt idx="6">
                  <c:v>0.11031866700842298</c:v>
                </c:pt>
                <c:pt idx="7">
                  <c:v>4.9750828478273813E-2</c:v>
                </c:pt>
                <c:pt idx="8">
                  <c:v>-1.954856718696054E-2</c:v>
                </c:pt>
                <c:pt idx="9">
                  <c:v>-4.7688514465394766E-2</c:v>
                </c:pt>
                <c:pt idx="10">
                  <c:v>-4.5153096446160612E-2</c:v>
                </c:pt>
                <c:pt idx="11">
                  <c:v>-5.007810636251997E-2</c:v>
                </c:pt>
                <c:pt idx="12">
                  <c:v>-4.7955332440871294E-2</c:v>
                </c:pt>
              </c:numCache>
            </c:numRef>
          </c:val>
          <c:smooth val="1"/>
          <c:extLst>
            <c:ext xmlns:c16="http://schemas.microsoft.com/office/drawing/2014/chart" uri="{C3380CC4-5D6E-409C-BE32-E72D297353CC}">
              <c16:uniqueId val="{00000010-9F53-40D9-BCCA-ED22488CB07D}"/>
            </c:ext>
          </c:extLst>
        </c:ser>
        <c:dLbls>
          <c:showLegendKey val="0"/>
          <c:showVal val="0"/>
          <c:showCatName val="0"/>
          <c:showSerName val="0"/>
          <c:showPercent val="0"/>
          <c:showBubbleSize val="0"/>
        </c:dLbls>
        <c:marker val="1"/>
        <c:smooth val="0"/>
        <c:axId val="514728704"/>
        <c:axId val="514730240"/>
      </c:lineChart>
      <c:catAx>
        <c:axId val="514728704"/>
        <c:scaling>
          <c:orientation val="minMax"/>
        </c:scaling>
        <c:delete val="0"/>
        <c:axPos val="b"/>
        <c:numFmt formatCode="General" sourceLinked="1"/>
        <c:majorTickMark val="none"/>
        <c:minorTickMark val="none"/>
        <c:tickLblPos val="low"/>
        <c:spPr>
          <a:noFill/>
          <a:ln w="9525" cap="flat" cmpd="sng" algn="ctr">
            <a:solidFill>
              <a:schemeClr val="tx1">
                <a:lumMod val="65000"/>
                <a:lumOff val="35000"/>
              </a:schemeClr>
            </a:solidFill>
            <a:round/>
          </a:ln>
          <a:effectLst/>
        </c:spPr>
        <c:txPr>
          <a:bodyPr rot="-60000000" vert="horz"/>
          <a:lstStyle/>
          <a:p>
            <a:pPr>
              <a:defRPr sz="700" b="0"/>
            </a:pPr>
            <a:endParaRPr lang="en-US"/>
          </a:p>
        </c:txPr>
        <c:crossAx val="514730240"/>
        <c:crosses val="autoZero"/>
        <c:auto val="1"/>
        <c:lblAlgn val="ctr"/>
        <c:lblOffset val="100"/>
        <c:noMultiLvlLbl val="0"/>
      </c:catAx>
      <c:valAx>
        <c:axId val="514730240"/>
        <c:scaling>
          <c:orientation val="minMax"/>
          <c:max val="0.30000000000000004"/>
          <c:min val="-0.1"/>
        </c:scaling>
        <c:delete val="0"/>
        <c:axPos val="l"/>
        <c:numFmt formatCode="0%" sourceLinked="0"/>
        <c:majorTickMark val="none"/>
        <c:minorTickMark val="none"/>
        <c:tickLblPos val="nextTo"/>
        <c:spPr>
          <a:noFill/>
          <a:ln>
            <a:noFill/>
          </a:ln>
          <a:effectLst/>
        </c:spPr>
        <c:txPr>
          <a:bodyPr rot="-60000000" vert="horz"/>
          <a:lstStyle/>
          <a:p>
            <a:pPr>
              <a:defRPr b="0"/>
            </a:pPr>
            <a:endParaRPr lang="en-US"/>
          </a:p>
        </c:txPr>
        <c:crossAx val="514728704"/>
        <c:crosses val="autoZero"/>
        <c:crossBetween val="between"/>
        <c:majorUnit val="5.000000000000001E-2"/>
      </c:valAx>
      <c:spPr>
        <a:noFill/>
        <a:ln>
          <a:solidFill>
            <a:schemeClr val="tx1">
              <a:lumMod val="65000"/>
              <a:lumOff val="35000"/>
            </a:schemeClr>
          </a:solidFill>
        </a:ln>
        <a:effectLst/>
      </c:spPr>
    </c:plotArea>
    <c:legend>
      <c:legendPos val="r"/>
      <c:layout>
        <c:manualLayout>
          <c:xMode val="edge"/>
          <c:yMode val="edge"/>
          <c:x val="0.67033422571958468"/>
          <c:y val="1.3474928117677287E-2"/>
          <c:w val="0.32966570922934951"/>
          <c:h val="0.96642253459748173"/>
        </c:manualLayout>
      </c:layout>
      <c:overlay val="1"/>
      <c:spPr>
        <a:noFill/>
        <a:ln>
          <a:noFill/>
        </a:ln>
        <a:effectLst/>
      </c:spPr>
      <c:txPr>
        <a:bodyPr rot="0" vert="horz"/>
        <a:lstStyle/>
        <a:p>
          <a:pPr>
            <a:defRPr sz="500"/>
          </a:pPr>
          <a:endParaRPr lang="en-US"/>
        </a:p>
      </c:txPr>
    </c:legend>
    <c:plotVisOnly val="1"/>
    <c:dispBlanksAs val="gap"/>
    <c:showDLblsOverMax val="0"/>
  </c:chart>
  <c:spPr>
    <a:solidFill>
      <a:schemeClr val="bg1"/>
    </a:solidFill>
    <a:ln w="9525" cap="flat" cmpd="sng" algn="ctr">
      <a:noFill/>
      <a:round/>
    </a:ln>
    <a:effectLst/>
  </c:spPr>
  <c:txPr>
    <a:bodyPr/>
    <a:lstStyle/>
    <a:p>
      <a:pPr>
        <a:defRPr sz="800" b="1">
          <a:latin typeface="Times New Roman" panose="02020603050405020304" pitchFamily="18" charset="0"/>
          <a:cs typeface="Times New Roman" panose="02020603050405020304" pitchFamily="18" charset="0"/>
        </a:defRPr>
      </a:pPr>
      <a:endParaRPr lang="en-US"/>
    </a:p>
  </c:txPr>
  <c:printSettings>
    <c:headerFooter/>
    <c:pageMargins b="0.75" l="0.7" r="0.7" t="0.75" header="0.3" footer="0.3"/>
    <c:pageSetup orientation="portrait"/>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419449448491333"/>
          <c:y val="2.7967171717171717E-2"/>
          <c:w val="0.87598126541988519"/>
          <c:h val="0.6009547304407663"/>
        </c:manualLayout>
      </c:layout>
      <c:lineChart>
        <c:grouping val="standard"/>
        <c:varyColors val="0"/>
        <c:ser>
          <c:idx val="0"/>
          <c:order val="0"/>
          <c:tx>
            <c:strRef>
              <c:f>'III.2.1 Мөнгө, зээл'!$A$30</c:f>
              <c:strCache>
                <c:ptCount val="1"/>
                <c:pt idx="0">
                  <c:v>Валютын зээлийн нийт зээлд эзлэх хувь</c:v>
                </c:pt>
              </c:strCache>
            </c:strRef>
          </c:tx>
          <c:spPr>
            <a:ln w="12700" cap="rnd">
              <a:solidFill>
                <a:srgbClr val="173678"/>
              </a:solidFill>
              <a:round/>
            </a:ln>
            <a:effectLst/>
          </c:spPr>
          <c:marker>
            <c:symbol val="none"/>
          </c:marker>
          <c:dLbls>
            <c:dLbl>
              <c:idx val="79"/>
              <c:layout>
                <c:manualLayout>
                  <c:x val="0"/>
                  <c:y val="-3.65653697157162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155-480E-8836-96A42F6199A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multiLvlStrRef>
              <c:extLst>
                <c:ext xmlns:c15="http://schemas.microsoft.com/office/drawing/2012/chart" uri="{02D57815-91ED-43cb-92C2-25804820EDAC}">
                  <c15:fullRef>
                    <c15:sqref>'III.2.1 Мөнгө, зээл'!$J$1:$AH$2</c15:sqref>
                  </c15:fullRef>
                </c:ext>
              </c:extLst>
              <c:f>'III.2.1 Мөнгө, зээл'!$R$1:$AH$2</c:f>
              <c:multiLvlStrCache>
                <c:ptCount val="17"/>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1 сар</c:v>
                  </c:pt>
                </c:lvl>
                <c:lvl>
                  <c:pt idx="0">
                    <c:v>2017</c:v>
                  </c:pt>
                  <c:pt idx="4">
                    <c:v>2018</c:v>
                  </c:pt>
                  <c:pt idx="8">
                    <c:v>2019</c:v>
                  </c:pt>
                  <c:pt idx="12">
                    <c:v>2020</c:v>
                  </c:pt>
                  <c:pt idx="16">
                    <c:v>2021</c:v>
                  </c:pt>
                </c:lvl>
              </c:multiLvlStrCache>
            </c:multiLvlStrRef>
          </c:cat>
          <c:val>
            <c:numRef>
              <c:extLst>
                <c:ext xmlns:c15="http://schemas.microsoft.com/office/drawing/2012/chart" uri="{02D57815-91ED-43cb-92C2-25804820EDAC}">
                  <c15:fullRef>
                    <c15:sqref>'III.2.1 Мөнгө, зээл'!$J$30:$AH$30</c15:sqref>
                  </c15:fullRef>
                </c:ext>
              </c:extLst>
              <c:f>'III.2.1 Мөнгө, зээл'!$R$30:$AH$30</c:f>
              <c:numCache>
                <c:formatCode>0%</c:formatCode>
                <c:ptCount val="17"/>
                <c:pt idx="0">
                  <c:v>0.19617743776638824</c:v>
                </c:pt>
                <c:pt idx="1">
                  <c:v>0.20325414947852011</c:v>
                </c:pt>
                <c:pt idx="2">
                  <c:v>0.20359627674157468</c:v>
                </c:pt>
                <c:pt idx="3">
                  <c:v>0.21253446012609523</c:v>
                </c:pt>
                <c:pt idx="4">
                  <c:v>0.21503668286930244</c:v>
                </c:pt>
                <c:pt idx="5">
                  <c:v>0.21885970822355913</c:v>
                </c:pt>
                <c:pt idx="6">
                  <c:v>0.20366873330431989</c:v>
                </c:pt>
                <c:pt idx="7">
                  <c:v>0.16035424814534588</c:v>
                </c:pt>
                <c:pt idx="8">
                  <c:v>0.15245370744469322</c:v>
                </c:pt>
                <c:pt idx="9">
                  <c:v>0.13989264581624547</c:v>
                </c:pt>
                <c:pt idx="10">
                  <c:v>0.12686166127600781</c:v>
                </c:pt>
                <c:pt idx="11">
                  <c:v>0.11049501768601916</c:v>
                </c:pt>
                <c:pt idx="12">
                  <c:v>0.11234870191571901</c:v>
                </c:pt>
                <c:pt idx="13">
                  <c:v>9.5130463525701175E-2</c:v>
                </c:pt>
                <c:pt idx="14" formatCode="0.0%">
                  <c:v>9.0637579071920896E-2</c:v>
                </c:pt>
                <c:pt idx="15" formatCode="0.0%">
                  <c:v>9.2994415449276377E-2</c:v>
                </c:pt>
                <c:pt idx="16" formatCode="0.0%">
                  <c:v>9.4511601115111671E-2</c:v>
                </c:pt>
              </c:numCache>
            </c:numRef>
          </c:val>
          <c:smooth val="1"/>
          <c:extLst>
            <c:ext xmlns:c16="http://schemas.microsoft.com/office/drawing/2014/chart" uri="{C3380CC4-5D6E-409C-BE32-E72D297353CC}">
              <c16:uniqueId val="{00000001-EF54-4F2E-BAF0-9929C673879A}"/>
            </c:ext>
          </c:extLst>
        </c:ser>
        <c:ser>
          <c:idx val="1"/>
          <c:order val="1"/>
          <c:tx>
            <c:strRef>
              <c:f>'III.2.1 Мөнгө, зээл'!$A$31</c:f>
              <c:strCache>
                <c:ptCount val="1"/>
                <c:pt idx="0">
                  <c:v>Валютын хадгаламжийн нийт хадгаламжинд эзлэх хувь</c:v>
                </c:pt>
              </c:strCache>
            </c:strRef>
          </c:tx>
          <c:spPr>
            <a:ln w="12700" cap="rnd">
              <a:solidFill>
                <a:srgbClr val="AF945E"/>
              </a:solidFill>
              <a:round/>
            </a:ln>
            <a:effectLst/>
          </c:spPr>
          <c:marker>
            <c:symbol val="none"/>
          </c:marker>
          <c:dLbls>
            <c:dLbl>
              <c:idx val="78"/>
              <c:layout>
                <c:manualLayout>
                  <c:x val="-7.7984945425889574E-2"/>
                  <c:y val="2.85920077315122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D08-4E4D-9AAA-860CB9C5EC82}"/>
                </c:ext>
              </c:extLst>
            </c:dLbl>
            <c:dLbl>
              <c:idx val="79"/>
              <c:layout>
                <c:manualLayout>
                  <c:x val="0"/>
                  <c:y val="7.9224967717385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155-480E-8836-96A42F6199A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multiLvlStrRef>
              <c:extLst>
                <c:ext xmlns:c15="http://schemas.microsoft.com/office/drawing/2012/chart" uri="{02D57815-91ED-43cb-92C2-25804820EDAC}">
                  <c15:fullRef>
                    <c15:sqref>'III.2.1 Мөнгө, зээл'!$J$1:$AH$2</c15:sqref>
                  </c15:fullRef>
                </c:ext>
              </c:extLst>
              <c:f>'III.2.1 Мөнгө, зээл'!$R$1:$AH$2</c:f>
              <c:multiLvlStrCache>
                <c:ptCount val="17"/>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1 сар</c:v>
                  </c:pt>
                </c:lvl>
                <c:lvl>
                  <c:pt idx="0">
                    <c:v>2017</c:v>
                  </c:pt>
                  <c:pt idx="4">
                    <c:v>2018</c:v>
                  </c:pt>
                  <c:pt idx="8">
                    <c:v>2019</c:v>
                  </c:pt>
                  <c:pt idx="12">
                    <c:v>2020</c:v>
                  </c:pt>
                  <c:pt idx="16">
                    <c:v>2021</c:v>
                  </c:pt>
                </c:lvl>
              </c:multiLvlStrCache>
            </c:multiLvlStrRef>
          </c:cat>
          <c:val>
            <c:numRef>
              <c:extLst>
                <c:ext xmlns:c15="http://schemas.microsoft.com/office/drawing/2012/chart" uri="{02D57815-91ED-43cb-92C2-25804820EDAC}">
                  <c15:fullRef>
                    <c15:sqref>'III.2.1 Мөнгө, зээл'!$J$31:$AH$31</c15:sqref>
                  </c15:fullRef>
                </c:ext>
              </c:extLst>
              <c:f>'III.2.1 Мөнгө, зээл'!$R$31:$AH$31</c:f>
              <c:numCache>
                <c:formatCode>0%</c:formatCode>
                <c:ptCount val="17"/>
                <c:pt idx="0">
                  <c:v>0.32159970032913626</c:v>
                </c:pt>
                <c:pt idx="1">
                  <c:v>0.28405604758745462</c:v>
                </c:pt>
                <c:pt idx="2">
                  <c:v>0.31994854336696754</c:v>
                </c:pt>
                <c:pt idx="3">
                  <c:v>0.28397966985481954</c:v>
                </c:pt>
                <c:pt idx="4">
                  <c:v>0.27480996214004416</c:v>
                </c:pt>
                <c:pt idx="5">
                  <c:v>0.27690467700980048</c:v>
                </c:pt>
                <c:pt idx="6">
                  <c:v>0.28317182139466274</c:v>
                </c:pt>
                <c:pt idx="7">
                  <c:v>0.2778838690467339</c:v>
                </c:pt>
                <c:pt idx="8">
                  <c:v>0.2554987192614751</c:v>
                </c:pt>
                <c:pt idx="9">
                  <c:v>0.26618663327965592</c:v>
                </c:pt>
                <c:pt idx="10">
                  <c:v>0.29877894901039664</c:v>
                </c:pt>
                <c:pt idx="11">
                  <c:v>0.29287724412730509</c:v>
                </c:pt>
                <c:pt idx="12">
                  <c:v>0.32061953086327211</c:v>
                </c:pt>
                <c:pt idx="13">
                  <c:v>0.32732680000983677</c:v>
                </c:pt>
                <c:pt idx="14">
                  <c:v>0.3337368721278669</c:v>
                </c:pt>
                <c:pt idx="15" formatCode="0.0%">
                  <c:v>0.28352610744224244</c:v>
                </c:pt>
                <c:pt idx="16" formatCode="0.0%">
                  <c:v>0.285917174867859</c:v>
                </c:pt>
              </c:numCache>
            </c:numRef>
          </c:val>
          <c:smooth val="1"/>
          <c:extLst>
            <c:ext xmlns:c16="http://schemas.microsoft.com/office/drawing/2014/chart" uri="{C3380CC4-5D6E-409C-BE32-E72D297353CC}">
              <c16:uniqueId val="{00000003-EF54-4F2E-BAF0-9929C673879A}"/>
            </c:ext>
          </c:extLst>
        </c:ser>
        <c:dLbls>
          <c:showLegendKey val="0"/>
          <c:showVal val="0"/>
          <c:showCatName val="0"/>
          <c:showSerName val="0"/>
          <c:showPercent val="0"/>
          <c:showBubbleSize val="0"/>
        </c:dLbls>
        <c:smooth val="0"/>
        <c:axId val="515115648"/>
        <c:axId val="515137920"/>
      </c:lineChart>
      <c:catAx>
        <c:axId val="515115648"/>
        <c:scaling>
          <c:orientation val="minMax"/>
        </c:scaling>
        <c:delete val="0"/>
        <c:axPos val="b"/>
        <c:numFmt formatCode="General" sourceLinked="1"/>
        <c:majorTickMark val="none"/>
        <c:minorTickMark val="none"/>
        <c:tickLblPos val="low"/>
        <c:spPr>
          <a:noFill/>
          <a:ln w="6350" cap="flat" cmpd="sng" algn="ctr">
            <a:solidFill>
              <a:schemeClr val="tx1">
                <a:lumMod val="50000"/>
                <a:lumOff val="50000"/>
              </a:schemeClr>
            </a:solidFill>
            <a:prstDash val="solid"/>
            <a:miter lim="800000"/>
          </a:ln>
          <a:effectLst/>
        </c:spPr>
        <c:txPr>
          <a:bodyPr rot="-60000000" vert="horz"/>
          <a:lstStyle/>
          <a:p>
            <a:pPr>
              <a:defRPr sz="700"/>
            </a:pPr>
            <a:endParaRPr lang="en-US"/>
          </a:p>
        </c:txPr>
        <c:crossAx val="515137920"/>
        <c:crosses val="autoZero"/>
        <c:auto val="1"/>
        <c:lblAlgn val="ctr"/>
        <c:lblOffset val="100"/>
        <c:noMultiLvlLbl val="0"/>
      </c:catAx>
      <c:valAx>
        <c:axId val="515137920"/>
        <c:scaling>
          <c:orientation val="minMax"/>
          <c:max val="0.35000000000000003"/>
          <c:min val="8.0000000000000016E-2"/>
        </c:scaling>
        <c:delete val="0"/>
        <c:axPos val="l"/>
        <c:numFmt formatCode="0%" sourceLinked="1"/>
        <c:majorTickMark val="none"/>
        <c:minorTickMark val="none"/>
        <c:tickLblPos val="nextTo"/>
        <c:spPr>
          <a:noFill/>
          <a:ln>
            <a:noFill/>
          </a:ln>
          <a:effectLst/>
        </c:spPr>
        <c:txPr>
          <a:bodyPr rot="-60000000" vert="horz"/>
          <a:lstStyle/>
          <a:p>
            <a:pPr>
              <a:defRPr/>
            </a:pPr>
            <a:endParaRPr lang="en-US"/>
          </a:p>
        </c:txPr>
        <c:crossAx val="515115648"/>
        <c:crosses val="autoZero"/>
        <c:crossBetween val="between"/>
        <c:majorUnit val="5.000000000000001E-2"/>
      </c:valAx>
      <c:spPr>
        <a:noFill/>
        <a:ln>
          <a:solidFill>
            <a:schemeClr val="tx1">
              <a:lumMod val="65000"/>
              <a:lumOff val="35000"/>
            </a:schemeClr>
          </a:solidFill>
        </a:ln>
        <a:effectLst/>
      </c:spPr>
    </c:plotArea>
    <c:legend>
      <c:legendPos val="b"/>
      <c:layout>
        <c:manualLayout>
          <c:xMode val="edge"/>
          <c:yMode val="edge"/>
          <c:x val="0"/>
          <c:y val="0.82290556489417388"/>
          <c:w val="1"/>
          <c:h val="0.17695911444624821"/>
        </c:manualLayout>
      </c:layout>
      <c:overlay val="0"/>
      <c:spPr>
        <a:noFill/>
        <a:ln>
          <a:noFill/>
        </a:ln>
        <a:effectLst/>
      </c:spPr>
      <c:txPr>
        <a:bodyPr rot="0" vert="horz"/>
        <a:lstStyle/>
        <a:p>
          <a:pPr>
            <a:defRPr/>
          </a:pPr>
          <a:endParaRPr lang="en-US"/>
        </a:p>
      </c:txPr>
    </c:legend>
    <c:plotVisOnly val="1"/>
    <c:dispBlanksAs val="gap"/>
    <c:showDLblsOverMax val="0"/>
  </c:chart>
  <c:spPr>
    <a:solidFill>
      <a:schemeClr val="bg1"/>
    </a:solidFill>
    <a:ln w="9525" cap="flat" cmpd="sng" algn="ctr">
      <a:noFill/>
      <a:round/>
    </a:ln>
    <a:effectLst/>
  </c:spPr>
  <c:txPr>
    <a:bodyPr/>
    <a:lstStyle/>
    <a:p>
      <a:pPr>
        <a:defRPr sz="800" b="0">
          <a:solidFill>
            <a:sysClr val="windowText" lastClr="000000"/>
          </a:solidFill>
          <a:latin typeface="Times New Roman" panose="02020603050405020304" pitchFamily="18" charset="0"/>
          <a:cs typeface="Times New Roman" panose="02020603050405020304" pitchFamily="18" charset="0"/>
        </a:defRPr>
      </a:pPr>
      <a:endParaRPr lang="en-US"/>
    </a:p>
  </c:txPr>
  <c:printSettings>
    <c:headerFooter/>
    <c:pageMargins b="0.75" l="0.7" r="0.7" t="0.75" header="0.3" footer="0.3"/>
    <c:pageSetup orientation="portrait"/>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9612087757484907E-2"/>
          <c:y val="3.9133544383512672E-2"/>
          <c:w val="0.84549980448860407"/>
          <c:h val="0.83492101223196147"/>
        </c:manualLayout>
      </c:layout>
      <c:barChart>
        <c:barDir val="col"/>
        <c:grouping val="clustered"/>
        <c:varyColors val="0"/>
        <c:ser>
          <c:idx val="1"/>
          <c:order val="0"/>
          <c:tx>
            <c:strRef>
              <c:f>'III.2.1 Мөнгө, зээл'!$T$32</c:f>
              <c:strCache>
                <c:ptCount val="1"/>
                <c:pt idx="0">
                  <c:v>2019.IV сар</c:v>
                </c:pt>
              </c:strCache>
            </c:strRef>
          </c:tx>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val>
            <c:numRef>
              <c:f>'III.2.1 Мөнгө, зээл'!$Q$33:$Q$39</c:f>
            </c:numRef>
          </c:val>
          <c:extLst>
            <c:ext xmlns:c16="http://schemas.microsoft.com/office/drawing/2014/chart" uri="{C3380CC4-5D6E-409C-BE32-E72D297353CC}">
              <c16:uniqueId val="{00000001-2BD9-4233-A37B-4F30784A191E}"/>
            </c:ext>
          </c:extLst>
        </c:ser>
        <c:ser>
          <c:idx val="2"/>
          <c:order val="1"/>
          <c:tx>
            <c:strRef>
              <c:f>'III.2.1 Мөнгө, зээл'!$U$32</c:f>
              <c:strCache>
                <c:ptCount val="1"/>
                <c:pt idx="0">
                  <c:v>2019.XII сар</c:v>
                </c:pt>
              </c:strCache>
            </c:strRef>
          </c:tx>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val>
            <c:numRef>
              <c:f>'III.2.1 Мөнгө, зээл'!$R$33:$R$39</c:f>
            </c:numRef>
          </c:val>
          <c:extLst>
            <c:ext xmlns:c16="http://schemas.microsoft.com/office/drawing/2014/chart" uri="{C3380CC4-5D6E-409C-BE32-E72D297353CC}">
              <c16:uniqueId val="{00000002-2BD9-4233-A37B-4F30784A191E}"/>
            </c:ext>
          </c:extLst>
        </c:ser>
        <c:ser>
          <c:idx val="0"/>
          <c:order val="2"/>
          <c:tx>
            <c:strRef>
              <c:f>'III.2.1 Мөнгө, зээл'!$V$32</c:f>
              <c:strCache>
                <c:ptCount val="1"/>
                <c:pt idx="0">
                  <c:v>2020.IV  сар</c:v>
                </c:pt>
              </c:strCache>
            </c:strRef>
          </c:tx>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val>
            <c:numRef>
              <c:f>'III.2.1 Мөнгө, зээл'!$S$33:$S$39</c:f>
            </c:numRef>
          </c:val>
          <c:extLst>
            <c:ext xmlns:c16="http://schemas.microsoft.com/office/drawing/2014/chart" uri="{C3380CC4-5D6E-409C-BE32-E72D297353CC}">
              <c16:uniqueId val="{00000000-2BD9-4233-A37B-4F30784A191E}"/>
            </c:ext>
          </c:extLst>
        </c:ser>
        <c:dLbls>
          <c:dLblPos val="outEnd"/>
          <c:showLegendKey val="0"/>
          <c:showVal val="1"/>
          <c:showCatName val="0"/>
          <c:showSerName val="0"/>
          <c:showPercent val="0"/>
          <c:showBubbleSize val="0"/>
        </c:dLbls>
        <c:gapWidth val="150"/>
        <c:axId val="515494656"/>
        <c:axId val="515496192"/>
      </c:barChart>
      <c:catAx>
        <c:axId val="515494656"/>
        <c:scaling>
          <c:orientation val="minMax"/>
        </c:scaling>
        <c:delete val="1"/>
        <c:axPos val="b"/>
        <c:numFmt formatCode="General" sourceLinked="1"/>
        <c:majorTickMark val="none"/>
        <c:minorTickMark val="none"/>
        <c:tickLblPos val="nextTo"/>
        <c:crossAx val="515496192"/>
        <c:crosses val="autoZero"/>
        <c:auto val="1"/>
        <c:lblAlgn val="ctr"/>
        <c:lblOffset val="100"/>
        <c:noMultiLvlLbl val="0"/>
      </c:catAx>
      <c:valAx>
        <c:axId val="515496192"/>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1" i="0" u="none" strike="noStrike" kern="1200" cap="all" baseline="0">
                    <a:solidFill>
                      <a:sysClr val="windowText" lastClr="000000"/>
                    </a:solidFill>
                    <a:latin typeface="Times New Roman" panose="02020603050405020304" pitchFamily="18" charset="0"/>
                    <a:ea typeface="+mn-ea"/>
                    <a:cs typeface="Times New Roman" panose="02020603050405020304" pitchFamily="18" charset="0"/>
                  </a:defRPr>
                </a:pPr>
                <a:r>
                  <a:rPr lang="mn-MN" sz="1200" baseline="0"/>
                  <a:t> </a:t>
                </a:r>
                <a:r>
                  <a:rPr lang="en-US" sz="1200" baseline="0"/>
                  <a:t>%</a:t>
                </a:r>
                <a:endParaRPr lang="en-US" sz="1200"/>
              </a:p>
            </c:rich>
          </c:tx>
          <c:layout>
            <c:manualLayout>
              <c:xMode val="edge"/>
              <c:yMode val="edge"/>
              <c:x val="3.4429776037340619E-2"/>
              <c:y val="0.36870651999725035"/>
            </c:manualLayout>
          </c:layout>
          <c:overlay val="0"/>
          <c:spPr>
            <a:noFill/>
            <a:ln>
              <a:noFill/>
            </a:ln>
            <a:effectLst/>
          </c:spPr>
        </c:title>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2000" b="1"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515494656"/>
        <c:crosses val="autoZero"/>
        <c:crossBetween val="between"/>
        <c:majorUnit val="5"/>
      </c:valAx>
      <c:spPr>
        <a:noFill/>
        <a:ln>
          <a:noFill/>
        </a:ln>
        <a:effectLst/>
      </c:spPr>
    </c:plotArea>
    <c:legend>
      <c:legendPos val="b"/>
      <c:layout>
        <c:manualLayout>
          <c:xMode val="edge"/>
          <c:yMode val="edge"/>
          <c:x val="0.22625816968691675"/>
          <c:y val="0.91428054273602322"/>
          <c:w val="0.57531004105134775"/>
          <c:h val="7.1570125835717063E-2"/>
        </c:manualLayout>
      </c:layout>
      <c:overlay val="0"/>
      <c:spPr>
        <a:noFill/>
        <a:ln>
          <a:noFill/>
        </a:ln>
        <a:effectLst/>
      </c:spPr>
      <c:txPr>
        <a:bodyPr rot="0" spcFirstLastPara="1" vertOverflow="ellipsis" vert="horz" wrap="square" anchor="ctr" anchorCtr="1"/>
        <a:lstStyle/>
        <a:p>
          <a:pPr>
            <a:defRPr sz="1800" b="1"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050" b="1">
          <a:solidFill>
            <a:sysClr val="windowText" lastClr="000000"/>
          </a:solidFill>
          <a:latin typeface="Times New Roman" panose="02020603050405020304" pitchFamily="18" charset="0"/>
          <a:cs typeface="Times New Roman" panose="02020603050405020304" pitchFamily="18" charset="0"/>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1631230861196295E-2"/>
          <c:y val="0"/>
          <c:w val="0.91193655068328461"/>
          <c:h val="1"/>
        </c:manualLayout>
      </c:layout>
      <c:barChart>
        <c:barDir val="col"/>
        <c:grouping val="clustered"/>
        <c:varyColors val="0"/>
        <c:ser>
          <c:idx val="1"/>
          <c:order val="0"/>
          <c:tx>
            <c:strRef>
              <c:f>'III.2.1 Мөнгө, зээл'!$T$32</c:f>
              <c:strCache>
                <c:ptCount val="1"/>
                <c:pt idx="0">
                  <c:v>2019.IV сар</c:v>
                </c:pt>
              </c:strCache>
            </c:strRef>
          </c:tx>
          <c:invertIfNegative val="0"/>
          <c:dLbls>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val>
            <c:numRef>
              <c:f>'III.2.1 Мөнгө, зээл'!$T$33:$T$39</c:f>
            </c:numRef>
          </c:val>
          <c:extLst>
            <c:ext xmlns:c16="http://schemas.microsoft.com/office/drawing/2014/chart" uri="{C3380CC4-5D6E-409C-BE32-E72D297353CC}">
              <c16:uniqueId val="{0000000F-0313-4395-AA33-275A57CD8949}"/>
            </c:ext>
          </c:extLst>
        </c:ser>
        <c:ser>
          <c:idx val="2"/>
          <c:order val="1"/>
          <c:tx>
            <c:strRef>
              <c:f>'III.2.1 Мөнгө, зээл'!$U$32</c:f>
              <c:strCache>
                <c:ptCount val="1"/>
                <c:pt idx="0">
                  <c:v>2019.XII сар</c:v>
                </c:pt>
              </c:strCache>
            </c:strRef>
          </c:tx>
          <c:invertIfNegative val="0"/>
          <c:dLbls>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rgbClr val="FFFF00"/>
                    </a:solidFill>
                    <a:latin typeface="Times New Roman" panose="02020603050405020304" pitchFamily="18" charset="0"/>
                    <a:ea typeface="+mn-ea"/>
                    <a:cs typeface="Times New Roman" panose="02020603050405020304" pitchFamily="18"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val>
            <c:numRef>
              <c:f>'III.2.1 Мөнгө, зээл'!$U$33:$U$39</c:f>
            </c:numRef>
          </c:val>
          <c:extLst>
            <c:ext xmlns:c16="http://schemas.microsoft.com/office/drawing/2014/chart" uri="{C3380CC4-5D6E-409C-BE32-E72D297353CC}">
              <c16:uniqueId val="{00000017-0313-4395-AA33-275A57CD8949}"/>
            </c:ext>
          </c:extLst>
        </c:ser>
        <c:ser>
          <c:idx val="0"/>
          <c:order val="2"/>
          <c:tx>
            <c:strRef>
              <c:f>'III.2.1 Мөнгө, зээл'!$V$32</c:f>
              <c:strCache>
                <c:ptCount val="1"/>
                <c:pt idx="0">
                  <c:v>2020.IV  сар</c:v>
                </c:pt>
              </c:strCache>
            </c:strRef>
          </c:tx>
          <c:invertIfNegative val="0"/>
          <c:dLbls>
            <c:spPr>
              <a:noFill/>
              <a:ln>
                <a:noFill/>
              </a:ln>
              <a:effectLst/>
            </c:spPr>
            <c:txPr>
              <a:bodyPr wrap="square" lIns="38100" tIns="19050" rIns="38100" bIns="19050" anchor="ctr">
                <a:spAutoFit/>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val>
            <c:numRef>
              <c:f>'III.2.1 Мөнгө, зээл'!$V$33:$V$39</c:f>
            </c:numRef>
          </c:val>
          <c:extLst>
            <c:ext xmlns:c16="http://schemas.microsoft.com/office/drawing/2014/chart" uri="{C3380CC4-5D6E-409C-BE32-E72D297353CC}">
              <c16:uniqueId val="{00000007-0313-4395-AA33-275A57CD8949}"/>
            </c:ext>
          </c:extLst>
        </c:ser>
        <c:dLbls>
          <c:showLegendKey val="0"/>
          <c:showVal val="0"/>
          <c:showCatName val="0"/>
          <c:showSerName val="0"/>
          <c:showPercent val="0"/>
          <c:showBubbleSize val="0"/>
        </c:dLbls>
        <c:gapWidth val="150"/>
        <c:axId val="515588864"/>
        <c:axId val="515590400"/>
      </c:barChart>
      <c:catAx>
        <c:axId val="515588864"/>
        <c:scaling>
          <c:orientation val="minMax"/>
        </c:scaling>
        <c:delete val="1"/>
        <c:axPos val="b"/>
        <c:numFmt formatCode="General" sourceLinked="1"/>
        <c:majorTickMark val="out"/>
        <c:minorTickMark val="none"/>
        <c:tickLblPos val="nextTo"/>
        <c:crossAx val="515590400"/>
        <c:crosses val="autoZero"/>
        <c:auto val="1"/>
        <c:lblAlgn val="ctr"/>
        <c:lblOffset val="100"/>
        <c:noMultiLvlLbl val="0"/>
      </c:catAx>
      <c:valAx>
        <c:axId val="515590400"/>
        <c:scaling>
          <c:orientation val="minMax"/>
          <c:max val="50"/>
        </c:scaling>
        <c:delete val="1"/>
        <c:axPos val="l"/>
        <c:numFmt formatCode="#,##0" sourceLinked="0"/>
        <c:majorTickMark val="out"/>
        <c:minorTickMark val="none"/>
        <c:tickLblPos val="nextTo"/>
        <c:crossAx val="515588864"/>
        <c:crosses val="autoZero"/>
        <c:crossBetween val="between"/>
        <c:majorUnit val="5"/>
      </c:valAx>
      <c:spPr>
        <a:solidFill>
          <a:schemeClr val="bg1">
            <a:alpha val="0"/>
          </a:schemeClr>
        </a:solidFill>
        <a:ln w="25400">
          <a:noFill/>
        </a:ln>
        <a:effectLst/>
      </c:spPr>
    </c:plotArea>
    <c:plotVisOnly val="1"/>
    <c:dispBlanksAs val="gap"/>
    <c:showDLblsOverMax val="0"/>
  </c:chart>
  <c:spPr>
    <a:noFill/>
    <a:ln w="9525" cap="flat" cmpd="sng" algn="ctr">
      <a:noFill/>
      <a:round/>
    </a:ln>
    <a:effectLst/>
  </c:spPr>
  <c:txPr>
    <a:bodyPr/>
    <a:lstStyle/>
    <a:p>
      <a:pPr>
        <a:defRPr sz="1050" b="1">
          <a:solidFill>
            <a:sysClr val="windowText" lastClr="000000"/>
          </a:solidFill>
          <a:latin typeface="Times New Roman" panose="02020603050405020304" pitchFamily="18" charset="0"/>
          <a:cs typeface="Times New Roman" panose="02020603050405020304" pitchFamily="18" charset="0"/>
        </a:defRPr>
      </a:pPr>
      <a:endParaRPr lang="en-US"/>
    </a:p>
  </c:txPr>
  <c:printSettings>
    <c:headerFooter/>
    <c:pageMargins b="0.75" l="0.7" r="0.7" t="0.75" header="0.3" footer="0.3"/>
    <c:pageSetup/>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9667956164352285E-2"/>
          <c:y val="6.4921623545717011E-2"/>
          <c:w val="0.90972464325920921"/>
          <c:h val="0.57605034425044699"/>
        </c:manualLayout>
      </c:layout>
      <c:barChart>
        <c:barDir val="col"/>
        <c:grouping val="clustered"/>
        <c:varyColors val="0"/>
        <c:ser>
          <c:idx val="1"/>
          <c:order val="0"/>
          <c:tx>
            <c:strRef>
              <c:f>'III.2.1 Мөнгө, зээл'!$A$73</c:f>
              <c:strCache>
                <c:ptCount val="1"/>
                <c:pt idx="0">
                  <c:v>Зээл олголт</c:v>
                </c:pt>
              </c:strCache>
            </c:strRef>
          </c:tx>
          <c:spPr>
            <a:solidFill>
              <a:srgbClr val="AF945E"/>
            </a:solidFill>
            <a:ln>
              <a:noFill/>
            </a:ln>
            <a:effectLst/>
          </c:spPr>
          <c:invertIfNegative val="0"/>
          <c:dLbls>
            <c:dLbl>
              <c:idx val="0"/>
              <c:layout>
                <c:manualLayout>
                  <c:x val="-4.3338645445517862E-3"/>
                  <c:y val="-2.415458937198078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7A85-4E77-A995-3748AD31891B}"/>
                </c:ext>
              </c:extLst>
            </c:dLbl>
            <c:dLbl>
              <c:idx val="5"/>
              <c:layout>
                <c:manualLayout>
                  <c:x val="-1.300159363365536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7A85-4E77-A995-3748AD31891B}"/>
                </c:ext>
              </c:extLst>
            </c:dLbl>
            <c:dLbl>
              <c:idx val="9"/>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7A85-4E77-A995-3748AD31891B}"/>
                </c:ext>
              </c:extLst>
            </c:dLbl>
            <c:dLbl>
              <c:idx val="10"/>
              <c:layout>
                <c:manualLayout>
                  <c:x val="-1.3001593633655438E-2"/>
                  <c:y val="6.03864734299516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7A85-4E77-A995-3748AD31891B}"/>
                </c:ext>
              </c:extLst>
            </c:dLbl>
            <c:dLbl>
              <c:idx val="14"/>
              <c:layout>
                <c:manualLayout>
                  <c:x val="-3.0337051811862505E-2"/>
                  <c:y val="6.038647342995155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7A85-4E77-A995-3748AD31891B}"/>
                </c:ext>
              </c:extLst>
            </c:dLbl>
            <c:dLbl>
              <c:idx val="15"/>
              <c:layout>
                <c:manualLayout>
                  <c:x val="-8.6677290891037321E-3"/>
                  <c:y val="1.20772946859903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A85-4E77-A995-3748AD31891B}"/>
                </c:ext>
              </c:extLst>
            </c:dLbl>
            <c:spPr>
              <a:noFill/>
              <a:ln>
                <a:noFill/>
              </a:ln>
              <a:effectLst/>
            </c:spPr>
            <c:txPr>
              <a:bodyPr rot="0" spcFirstLastPara="1" vertOverflow="ellipsis" vert="horz" wrap="square" lIns="38100" tIns="19050" rIns="38100" bIns="19050" anchor="ctr" anchorCtr="1">
                <a:spAutoFit/>
              </a:bodyPr>
              <a:lstStyle/>
              <a:p>
                <a:pPr>
                  <a:defRPr sz="600" b="1" i="0" u="none" strike="noStrike" kern="1200" baseline="0">
                    <a:solidFill>
                      <a:srgbClr val="937843"/>
                    </a:solidFill>
                    <a:latin typeface="Times New Roman" panose="02020603050405020304" pitchFamily="18" charset="0"/>
                    <a:ea typeface="+mn-ea"/>
                    <a:cs typeface="Times New Roman" panose="02020603050405020304" pitchFamily="18" charset="0"/>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'III.2.1 Мөнгө, зээл'!$V$70:$AK$71</c:f>
              <c:multiLvlStrCache>
                <c:ptCount val="16"/>
                <c:lvl>
                  <c:pt idx="0">
                    <c:v>1 сар</c:v>
                  </c:pt>
                  <c:pt idx="1">
                    <c:v>I</c:v>
                  </c:pt>
                  <c:pt idx="2">
                    <c:v>II</c:v>
                  </c:pt>
                  <c:pt idx="3">
                    <c:v>III</c:v>
                  </c:pt>
                  <c:pt idx="4">
                    <c:v>IV</c:v>
                  </c:pt>
                  <c:pt idx="5">
                    <c:v>1 сар</c:v>
                  </c:pt>
                  <c:pt idx="6">
                    <c:v>I</c:v>
                  </c:pt>
                  <c:pt idx="7">
                    <c:v>II</c:v>
                  </c:pt>
                  <c:pt idx="8">
                    <c:v>III</c:v>
                  </c:pt>
                  <c:pt idx="9">
                    <c:v>IV</c:v>
                  </c:pt>
                  <c:pt idx="10">
                    <c:v>1 сар</c:v>
                  </c:pt>
                  <c:pt idx="11">
                    <c:v>I</c:v>
                  </c:pt>
                  <c:pt idx="12">
                    <c:v>II</c:v>
                  </c:pt>
                  <c:pt idx="13">
                    <c:v>III</c:v>
                  </c:pt>
                  <c:pt idx="14">
                    <c:v>IV</c:v>
                  </c:pt>
                  <c:pt idx="15">
                    <c:v>1 сар</c:v>
                  </c:pt>
                </c:lvl>
                <c:lvl>
                  <c:pt idx="0">
                    <c:v>2018</c:v>
                  </c:pt>
                  <c:pt idx="5">
                    <c:v>2019</c:v>
                  </c:pt>
                  <c:pt idx="10">
                    <c:v>2020</c:v>
                  </c:pt>
                  <c:pt idx="15">
                    <c:v>2021</c:v>
                  </c:pt>
                </c:lvl>
              </c:multiLvlStrCache>
            </c:multiLvlStrRef>
          </c:cat>
          <c:val>
            <c:numRef>
              <c:f>'III.2.1 Мөнгө, зээл'!$V$73:$AK$73</c:f>
              <c:numCache>
                <c:formatCode>0.0</c:formatCode>
                <c:ptCount val="16"/>
                <c:pt idx="0">
                  <c:v>1.1979152099080499</c:v>
                </c:pt>
                <c:pt idx="1">
                  <c:v>3.8778188885835121</c:v>
                </c:pt>
                <c:pt idx="2">
                  <c:v>9.7175423919335895</c:v>
                </c:pt>
                <c:pt idx="3">
                  <c:v>15.029480834562126</c:v>
                </c:pt>
                <c:pt idx="4">
                  <c:v>22.138185923038005</c:v>
                </c:pt>
                <c:pt idx="5">
                  <c:v>1.4972094518869701</c:v>
                </c:pt>
                <c:pt idx="6">
                  <c:v>4.247032109779397</c:v>
                </c:pt>
                <c:pt idx="7">
                  <c:v>10.211625975098945</c:v>
                </c:pt>
                <c:pt idx="8">
                  <c:v>15.3206285051394</c:v>
                </c:pt>
                <c:pt idx="9">
                  <c:v>21.038906263890841</c:v>
                </c:pt>
                <c:pt idx="10">
                  <c:v>1.4978921100614899</c:v>
                </c:pt>
                <c:pt idx="11">
                  <c:v>4.1409294353756216</c:v>
                </c:pt>
                <c:pt idx="12">
                  <c:v>9.4220879424654989</c:v>
                </c:pt>
                <c:pt idx="13">
                  <c:v>14.739336450895937</c:v>
                </c:pt>
                <c:pt idx="14">
                  <c:v>19.781357345929599</c:v>
                </c:pt>
                <c:pt idx="15">
                  <c:v>1.44194752858088</c:v>
                </c:pt>
              </c:numCache>
            </c:numRef>
          </c:val>
          <c:extLst>
            <c:ext xmlns:c16="http://schemas.microsoft.com/office/drawing/2014/chart" uri="{C3380CC4-5D6E-409C-BE32-E72D297353CC}">
              <c16:uniqueId val="{00000001-51AA-4440-85FA-E9A96A16387D}"/>
            </c:ext>
          </c:extLst>
        </c:ser>
        <c:ser>
          <c:idx val="4"/>
          <c:order val="1"/>
          <c:tx>
            <c:strRef>
              <c:f>'III.2.1 Мөнгө, зээл'!$A$74</c:f>
              <c:strCache>
                <c:ptCount val="1"/>
                <c:pt idx="0">
                  <c:v>Зээлийн эргэн төлөлт</c:v>
                </c:pt>
              </c:strCache>
            </c:strRef>
          </c:tx>
          <c:spPr>
            <a:solidFill>
              <a:srgbClr val="122F83"/>
            </a:solidFill>
            <a:ln w="15875">
              <a:noFill/>
            </a:ln>
            <a:effectLst/>
          </c:spPr>
          <c:invertIfNegative val="0"/>
          <c:dLbls>
            <c:dLbl>
              <c:idx val="0"/>
              <c:layout>
                <c:manualLayout>
                  <c:x val="8.6677290891035829E-3"/>
                  <c:y val="1.20772946859903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7A85-4E77-A995-3748AD31891B}"/>
                </c:ext>
              </c:extLst>
            </c:dLbl>
            <c:dLbl>
              <c:idx val="5"/>
              <c:layout>
                <c:manualLayout>
                  <c:x val="1.300159363365528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A85-4E77-A995-3748AD31891B}"/>
                </c:ext>
              </c:extLst>
            </c:dLbl>
            <c:dLbl>
              <c:idx val="9"/>
              <c:layout>
                <c:manualLayout>
                  <c:x val="3.467091635641429E-2"/>
                  <c:y val="1.811594202898552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A85-4E77-A995-3748AD31891B}"/>
                </c:ext>
              </c:extLst>
            </c:dLbl>
            <c:dLbl>
              <c:idx val="10"/>
              <c:layout>
                <c:manualLayout>
                  <c:x val="1.30015936336552E-2"/>
                  <c:y val="1.20772946859902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A85-4E77-A995-3748AD31891B}"/>
                </c:ext>
              </c:extLst>
            </c:dLbl>
            <c:dLbl>
              <c:idx val="14"/>
              <c:layout>
                <c:manualLayout>
                  <c:x val="1.7335458178207145E-2"/>
                  <c:y val="1.207729468599032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A85-4E77-A995-3748AD31891B}"/>
                </c:ext>
              </c:extLst>
            </c:dLbl>
            <c:dLbl>
              <c:idx val="15"/>
              <c:layout>
                <c:manualLayout>
                  <c:x val="0"/>
                  <c:y val="-4.227053140096618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A85-4E77-A995-3748AD31891B}"/>
                </c:ext>
              </c:extLst>
            </c:dLbl>
            <c:spPr>
              <a:noFill/>
              <a:ln>
                <a:noFill/>
              </a:ln>
              <a:effectLst/>
            </c:spPr>
            <c:txPr>
              <a:bodyPr rot="0" spcFirstLastPara="1" vertOverflow="ellipsis" vert="horz" wrap="square" lIns="38100" tIns="19050" rIns="38100" bIns="19050" anchor="ctr" anchorCtr="1">
                <a:spAutoFit/>
              </a:bodyPr>
              <a:lstStyle/>
              <a:p>
                <a:pPr>
                  <a:defRPr sz="600" b="1" i="0" u="none" strike="noStrike" kern="1200" baseline="0">
                    <a:solidFill>
                      <a:srgbClr val="122F83"/>
                    </a:solidFill>
                    <a:latin typeface="Times New Roman" panose="02020603050405020304" pitchFamily="18" charset="0"/>
                    <a:ea typeface="+mn-ea"/>
                    <a:cs typeface="Times New Roman" panose="02020603050405020304" pitchFamily="18" charset="0"/>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'III.2.1 Мөнгө, зээл'!$V$70:$AK$71</c:f>
              <c:multiLvlStrCache>
                <c:ptCount val="16"/>
                <c:lvl>
                  <c:pt idx="0">
                    <c:v>1 сар</c:v>
                  </c:pt>
                  <c:pt idx="1">
                    <c:v>I</c:v>
                  </c:pt>
                  <c:pt idx="2">
                    <c:v>II</c:v>
                  </c:pt>
                  <c:pt idx="3">
                    <c:v>III</c:v>
                  </c:pt>
                  <c:pt idx="4">
                    <c:v>IV</c:v>
                  </c:pt>
                  <c:pt idx="5">
                    <c:v>1 сар</c:v>
                  </c:pt>
                  <c:pt idx="6">
                    <c:v>I</c:v>
                  </c:pt>
                  <c:pt idx="7">
                    <c:v>II</c:v>
                  </c:pt>
                  <c:pt idx="8">
                    <c:v>III</c:v>
                  </c:pt>
                  <c:pt idx="9">
                    <c:v>IV</c:v>
                  </c:pt>
                  <c:pt idx="10">
                    <c:v>1 сар</c:v>
                  </c:pt>
                  <c:pt idx="11">
                    <c:v>I</c:v>
                  </c:pt>
                  <c:pt idx="12">
                    <c:v>II</c:v>
                  </c:pt>
                  <c:pt idx="13">
                    <c:v>III</c:v>
                  </c:pt>
                  <c:pt idx="14">
                    <c:v>IV</c:v>
                  </c:pt>
                  <c:pt idx="15">
                    <c:v>1 сар</c:v>
                  </c:pt>
                </c:lvl>
                <c:lvl>
                  <c:pt idx="0">
                    <c:v>2018</c:v>
                  </c:pt>
                  <c:pt idx="5">
                    <c:v>2019</c:v>
                  </c:pt>
                  <c:pt idx="10">
                    <c:v>2020</c:v>
                  </c:pt>
                  <c:pt idx="15">
                    <c:v>2021</c:v>
                  </c:pt>
                </c:lvl>
              </c:multiLvlStrCache>
            </c:multiLvlStrRef>
          </c:cat>
          <c:val>
            <c:numRef>
              <c:f>'III.2.1 Мөнгө, зээл'!$V$74:$AK$74</c:f>
              <c:numCache>
                <c:formatCode>0.0</c:formatCode>
                <c:ptCount val="16"/>
                <c:pt idx="0">
                  <c:v>1.0365985883484501</c:v>
                </c:pt>
                <c:pt idx="1">
                  <c:v>3.2272529980131268</c:v>
                </c:pt>
                <c:pt idx="2">
                  <c:v>7.8298298193706515</c:v>
                </c:pt>
                <c:pt idx="3">
                  <c:v>12.268671917917334</c:v>
                </c:pt>
                <c:pt idx="4">
                  <c:v>18.28346108837161</c:v>
                </c:pt>
                <c:pt idx="5">
                  <c:v>1.5172678570590099</c:v>
                </c:pt>
                <c:pt idx="6">
                  <c:v>4.056561426076204</c:v>
                </c:pt>
                <c:pt idx="7">
                  <c:v>9.2789624409098259</c:v>
                </c:pt>
                <c:pt idx="8">
                  <c:v>14.299664450022926</c:v>
                </c:pt>
                <c:pt idx="9">
                  <c:v>20.021809074406733</c:v>
                </c:pt>
                <c:pt idx="10">
                  <c:v>1.5420478835931</c:v>
                </c:pt>
                <c:pt idx="11">
                  <c:v>4.9383012857996373</c:v>
                </c:pt>
                <c:pt idx="12">
                  <c:v>10.016429716042708</c:v>
                </c:pt>
                <c:pt idx="13">
                  <c:v>15.274883549324549</c:v>
                </c:pt>
                <c:pt idx="14">
                  <c:v>20.460565858806302</c:v>
                </c:pt>
                <c:pt idx="15">
                  <c:v>1.41911401226988</c:v>
                </c:pt>
              </c:numCache>
            </c:numRef>
          </c:val>
          <c:extLst>
            <c:ext xmlns:c16="http://schemas.microsoft.com/office/drawing/2014/chart" uri="{C3380CC4-5D6E-409C-BE32-E72D297353CC}">
              <c16:uniqueId val="{00000003-51AA-4440-85FA-E9A96A16387D}"/>
            </c:ext>
          </c:extLst>
        </c:ser>
        <c:dLbls>
          <c:showLegendKey val="0"/>
          <c:showVal val="0"/>
          <c:showCatName val="0"/>
          <c:showSerName val="0"/>
          <c:showPercent val="0"/>
          <c:showBubbleSize val="0"/>
        </c:dLbls>
        <c:gapWidth val="150"/>
        <c:axId val="581202888"/>
        <c:axId val="581203216"/>
        <c:extLst>
          <c:ext xmlns:c15="http://schemas.microsoft.com/office/drawing/2012/chart" uri="{02D57815-91ED-43cb-92C2-25804820EDAC}">
            <c15:filteredBarSeries>
              <c15:ser>
                <c:idx val="0"/>
                <c:order val="2"/>
                <c:tx>
                  <c:strRef>
                    <c:extLst>
                      <c:ext uri="{02D57815-91ED-43cb-92C2-25804820EDAC}">
                        <c15:formulaRef>
                          <c15:sqref>'III.2.1 Мөнгө, зээл'!$A$75</c15:sqref>
                        </c15:formulaRef>
                      </c:ext>
                    </c:extLst>
                    <c:strCache>
                      <c:ptCount val="1"/>
                      <c:pt idx="0">
                        <c:v>Зээлийн эргэн төлөлт*</c:v>
                      </c:pt>
                    </c:strCache>
                  </c:strRef>
                </c:tx>
                <c:spPr>
                  <a:solidFill>
                    <a:schemeClr val="accent1"/>
                  </a:solidFill>
                  <a:ln w="15875">
                    <a:solidFill>
                      <a:srgbClr val="122F83"/>
                    </a:solidFill>
                    <a:prstDash val="dash"/>
                  </a:ln>
                  <a:effectLst/>
                </c:spPr>
                <c:invertIfNegative val="0"/>
                <c:cat>
                  <c:multiLvlStrRef>
                    <c:extLst>
                      <c:ext uri="{02D57815-91ED-43cb-92C2-25804820EDAC}">
                        <c15:formulaRef>
                          <c15:sqref>'III.2.1 Мөнгө, зээл'!$V$70:$AK$71</c15:sqref>
                        </c15:formulaRef>
                      </c:ext>
                    </c:extLst>
                    <c:multiLvlStrCache>
                      <c:ptCount val="16"/>
                      <c:lvl>
                        <c:pt idx="0">
                          <c:v>1 сар</c:v>
                        </c:pt>
                        <c:pt idx="1">
                          <c:v>I</c:v>
                        </c:pt>
                        <c:pt idx="2">
                          <c:v>II</c:v>
                        </c:pt>
                        <c:pt idx="3">
                          <c:v>III</c:v>
                        </c:pt>
                        <c:pt idx="4">
                          <c:v>IV</c:v>
                        </c:pt>
                        <c:pt idx="5">
                          <c:v>1 сар</c:v>
                        </c:pt>
                        <c:pt idx="6">
                          <c:v>I</c:v>
                        </c:pt>
                        <c:pt idx="7">
                          <c:v>II</c:v>
                        </c:pt>
                        <c:pt idx="8">
                          <c:v>III</c:v>
                        </c:pt>
                        <c:pt idx="9">
                          <c:v>IV</c:v>
                        </c:pt>
                        <c:pt idx="10">
                          <c:v>1 сар</c:v>
                        </c:pt>
                        <c:pt idx="11">
                          <c:v>I</c:v>
                        </c:pt>
                        <c:pt idx="12">
                          <c:v>II</c:v>
                        </c:pt>
                        <c:pt idx="13">
                          <c:v>III</c:v>
                        </c:pt>
                        <c:pt idx="14">
                          <c:v>IV</c:v>
                        </c:pt>
                        <c:pt idx="15">
                          <c:v>1 сар</c:v>
                        </c:pt>
                      </c:lvl>
                      <c:lvl>
                        <c:pt idx="0">
                          <c:v>2018</c:v>
                        </c:pt>
                        <c:pt idx="5">
                          <c:v>2019</c:v>
                        </c:pt>
                        <c:pt idx="10">
                          <c:v>2020</c:v>
                        </c:pt>
                        <c:pt idx="15">
                          <c:v>2021</c:v>
                        </c:pt>
                      </c:lvl>
                    </c:multiLvlStrCache>
                  </c:multiLvlStrRef>
                </c:cat>
                <c:val>
                  <c:numRef>
                    <c:extLst>
                      <c:ext uri="{02D57815-91ED-43cb-92C2-25804820EDAC}">
                        <c15:formulaRef>
                          <c15:sqref>'III.2.1 Мөнгө, зээл'!$W$75:$AK$75</c15:sqref>
                        </c15:formulaRef>
                      </c:ext>
                    </c:extLst>
                    <c:numCache>
                      <c:formatCode>0.0</c:formatCode>
                      <c:ptCount val="15"/>
                      <c:pt idx="0">
                        <c:v>3.2272529980131268</c:v>
                      </c:pt>
                      <c:pt idx="1">
                        <c:v>7.8298298193706515</c:v>
                      </c:pt>
                      <c:pt idx="2">
                        <c:v>12.268671917917334</c:v>
                      </c:pt>
                      <c:pt idx="3">
                        <c:v>18.28346108837161</c:v>
                      </c:pt>
                      <c:pt idx="5">
                        <c:v>4.056561426076204</c:v>
                      </c:pt>
                      <c:pt idx="6">
                        <c:v>9.2789624409098259</c:v>
                      </c:pt>
                      <c:pt idx="7">
                        <c:v>14.299664450022926</c:v>
                      </c:pt>
                      <c:pt idx="8">
                        <c:v>20.021809074406733</c:v>
                      </c:pt>
                      <c:pt idx="10">
                        <c:v>4.2583012857996376</c:v>
                      </c:pt>
                      <c:pt idx="11">
                        <c:v>9.3364297160427085</c:v>
                      </c:pt>
                      <c:pt idx="12">
                        <c:v>14.59488354932455</c:v>
                      </c:pt>
                      <c:pt idx="13">
                        <c:v>19.760565858806302</c:v>
                      </c:pt>
                    </c:numCache>
                  </c:numRef>
                </c:val>
                <c:extLst>
                  <c:ext xmlns:c16="http://schemas.microsoft.com/office/drawing/2014/chart" uri="{C3380CC4-5D6E-409C-BE32-E72D297353CC}">
                    <c16:uniqueId val="{00000004-51AA-4440-85FA-E9A96A16387D}"/>
                  </c:ext>
                </c:extLst>
              </c15:ser>
            </c15:filteredBarSeries>
          </c:ext>
        </c:extLst>
      </c:barChart>
      <c:catAx>
        <c:axId val="581202888"/>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581203216"/>
        <c:crosses val="autoZero"/>
        <c:auto val="0"/>
        <c:lblAlgn val="ctr"/>
        <c:lblOffset val="100"/>
        <c:noMultiLvlLbl val="0"/>
      </c:catAx>
      <c:valAx>
        <c:axId val="581203216"/>
        <c:scaling>
          <c:orientation val="minMax"/>
        </c:scaling>
        <c:delete val="0"/>
        <c:axPos val="l"/>
        <c:majorGridlines>
          <c:spPr>
            <a:ln w="9525" cap="flat" cmpd="sng" algn="ctr">
              <a:solidFill>
                <a:schemeClr val="tx1">
                  <a:lumMod val="15000"/>
                  <a:lumOff val="85000"/>
                </a:schemeClr>
              </a:solidFill>
              <a:prstDash val="sysDot"/>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581202888"/>
        <c:crosses val="autoZero"/>
        <c:crossBetween val="between"/>
        <c:majorUnit val="3"/>
      </c:valAx>
      <c:spPr>
        <a:noFill/>
        <a:ln>
          <a:solidFill>
            <a:schemeClr val="tx1"/>
          </a:solidFill>
        </a:ln>
        <a:effectLst/>
      </c:spPr>
    </c:plotArea>
    <c:legend>
      <c:legendPos val="b"/>
      <c:layout>
        <c:manualLayout>
          <c:xMode val="edge"/>
          <c:yMode val="edge"/>
          <c:x val="0"/>
          <c:y val="0.8913680626878161"/>
          <c:w val="0.97259849354768158"/>
          <c:h val="0.10499020502871924"/>
        </c:manualLayout>
      </c:layout>
      <c:overlay val="0"/>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4935039545591743E-2"/>
          <c:y val="0.21039802890151774"/>
          <c:w val="0.86621267631344279"/>
          <c:h val="0.6534539911881857"/>
        </c:manualLayout>
      </c:layout>
      <c:barChart>
        <c:barDir val="col"/>
        <c:grouping val="stacked"/>
        <c:varyColors val="0"/>
        <c:ser>
          <c:idx val="8"/>
          <c:order val="0"/>
          <c:tx>
            <c:strRef>
              <c:f>'I. Инфляц'!$T$2</c:f>
              <c:strCache>
                <c:ptCount val="1"/>
                <c:pt idx="0">
                  <c:v>Бусад дотоодын бараа</c:v>
                </c:pt>
              </c:strCache>
            </c:strRef>
          </c:tx>
          <c:spPr>
            <a:solidFill>
              <a:srgbClr val="286A6C"/>
            </a:solidFill>
          </c:spPr>
          <c:invertIfNegative val="0"/>
          <c:cat>
            <c:multiLvlStrRef>
              <c:f>'I. Инфляц'!$C$61:$D$98</c:f>
              <c:multiLvlStrCache>
                <c:ptCount val="38"/>
                <c:lvl>
                  <c:pt idx="2">
                    <c:v>3</c:v>
                  </c:pt>
                  <c:pt idx="5">
                    <c:v>6</c:v>
                  </c:pt>
                  <c:pt idx="8">
                    <c:v>9</c:v>
                  </c:pt>
                  <c:pt idx="11">
                    <c:v>12</c:v>
                  </c:pt>
                  <c:pt idx="14">
                    <c:v>3</c:v>
                  </c:pt>
                  <c:pt idx="17">
                    <c:v>6</c:v>
                  </c:pt>
                  <c:pt idx="20">
                    <c:v>9</c:v>
                  </c:pt>
                  <c:pt idx="23">
                    <c:v>12</c:v>
                  </c:pt>
                  <c:pt idx="26">
                    <c:v>3</c:v>
                  </c:pt>
                  <c:pt idx="29">
                    <c:v>6</c:v>
                  </c:pt>
                  <c:pt idx="32">
                    <c:v>9</c:v>
                  </c:pt>
                  <c:pt idx="35">
                    <c:v>12</c:v>
                  </c:pt>
                  <c:pt idx="37">
                    <c:v>2</c:v>
                  </c:pt>
                </c:lvl>
                <c:lvl>
                  <c:pt idx="0">
                    <c:v>2018</c:v>
                  </c:pt>
                  <c:pt idx="12">
                    <c:v>2019</c:v>
                  </c:pt>
                  <c:pt idx="24">
                    <c:v>2020</c:v>
                  </c:pt>
                  <c:pt idx="36">
                    <c:v>2021</c:v>
                  </c:pt>
                </c:lvl>
              </c:multiLvlStrCache>
              <c:extLst/>
            </c:multiLvlStrRef>
          </c:cat>
          <c:val>
            <c:numRef>
              <c:f>'I. Инфляц'!$T$61:$T$98</c:f>
              <c:numCache>
                <c:formatCode>0.0%</c:formatCode>
                <c:ptCount val="38"/>
                <c:pt idx="0">
                  <c:v>4.9238118920206832E-3</c:v>
                </c:pt>
                <c:pt idx="1">
                  <c:v>4.8276904677842271E-3</c:v>
                </c:pt>
                <c:pt idx="2">
                  <c:v>4.1427098377685954E-3</c:v>
                </c:pt>
                <c:pt idx="3">
                  <c:v>3.8468810290394062E-3</c:v>
                </c:pt>
                <c:pt idx="4">
                  <c:v>3.6004360749396537E-3</c:v>
                </c:pt>
                <c:pt idx="5">
                  <c:v>5.049677253006337E-3</c:v>
                </c:pt>
                <c:pt idx="6">
                  <c:v>6.2020016913296311E-3</c:v>
                </c:pt>
                <c:pt idx="7">
                  <c:v>5.7908669201586788E-3</c:v>
                </c:pt>
                <c:pt idx="8">
                  <c:v>7.3295055947846348E-3</c:v>
                </c:pt>
                <c:pt idx="9">
                  <c:v>7.1398681557504791E-3</c:v>
                </c:pt>
                <c:pt idx="10">
                  <c:v>7.1592858766003249E-3</c:v>
                </c:pt>
                <c:pt idx="11">
                  <c:v>7.0159470463441453E-3</c:v>
                </c:pt>
                <c:pt idx="12">
                  <c:v>5.8416465363058181E-3</c:v>
                </c:pt>
                <c:pt idx="13">
                  <c:v>6.1579504175008452E-3</c:v>
                </c:pt>
                <c:pt idx="14">
                  <c:v>6.4013152972903099E-3</c:v>
                </c:pt>
                <c:pt idx="15">
                  <c:v>6.0742499256539913E-3</c:v>
                </c:pt>
                <c:pt idx="16">
                  <c:v>6.559673513976079E-3</c:v>
                </c:pt>
                <c:pt idx="17">
                  <c:v>1.04710665155218E-2</c:v>
                </c:pt>
                <c:pt idx="18">
                  <c:v>9.3951746361280748E-3</c:v>
                </c:pt>
                <c:pt idx="19">
                  <c:v>9.4152507560606915E-3</c:v>
                </c:pt>
                <c:pt idx="20">
                  <c:v>8.147693185167823E-3</c:v>
                </c:pt>
                <c:pt idx="21">
                  <c:v>6.9008597788802559E-3</c:v>
                </c:pt>
                <c:pt idx="22">
                  <c:v>6.5304884985378569E-3</c:v>
                </c:pt>
                <c:pt idx="23">
                  <c:v>6.5612407637345525E-3</c:v>
                </c:pt>
                <c:pt idx="24">
                  <c:v>6.8097745760062819E-3</c:v>
                </c:pt>
                <c:pt idx="25">
                  <c:v>6.7662956662424044E-3</c:v>
                </c:pt>
                <c:pt idx="26">
                  <c:v>7.3438085339600969E-3</c:v>
                </c:pt>
                <c:pt idx="27">
                  <c:v>7.20517737878039E-3</c:v>
                </c:pt>
                <c:pt idx="28">
                  <c:v>6.7933088247526252E-3</c:v>
                </c:pt>
                <c:pt idx="29">
                  <c:v>1.7286753729928066E-3</c:v>
                </c:pt>
                <c:pt idx="30">
                  <c:v>1.7313496905160613E-3</c:v>
                </c:pt>
                <c:pt idx="31">
                  <c:v>1.7707627776022898E-3</c:v>
                </c:pt>
                <c:pt idx="32">
                  <c:v>1.8025496446458385E-3</c:v>
                </c:pt>
                <c:pt idx="33">
                  <c:v>2.5818283797418794E-3</c:v>
                </c:pt>
                <c:pt idx="34">
                  <c:v>2.5401943003501761E-3</c:v>
                </c:pt>
                <c:pt idx="35">
                  <c:v>2.1819291933135154E-3</c:v>
                </c:pt>
                <c:pt idx="36">
                  <c:v>1.9149619771428837E-3</c:v>
                </c:pt>
                <c:pt idx="37">
                  <c:v>1.736552210302009E-3</c:v>
                </c:pt>
              </c:numCache>
              <c:extLst/>
            </c:numRef>
          </c:val>
          <c:extLst>
            <c:ext xmlns:c16="http://schemas.microsoft.com/office/drawing/2014/chart" uri="{C3380CC4-5D6E-409C-BE32-E72D297353CC}">
              <c16:uniqueId val="{00000000-F78F-417A-BFA6-663F0E02E27E}"/>
            </c:ext>
          </c:extLst>
        </c:ser>
        <c:ser>
          <c:idx val="6"/>
          <c:order val="1"/>
          <c:tx>
            <c:strRef>
              <c:f>'I. Инфляц'!$U$2</c:f>
              <c:strCache>
                <c:ptCount val="1"/>
                <c:pt idx="0">
                  <c:v>Импортын бараа</c:v>
                </c:pt>
              </c:strCache>
            </c:strRef>
          </c:tx>
          <c:spPr>
            <a:solidFill>
              <a:srgbClr val="7EA6A7"/>
            </a:solidFill>
          </c:spPr>
          <c:invertIfNegative val="0"/>
          <c:cat>
            <c:multiLvlStrRef>
              <c:f>'I. Инфляц'!$C$61:$D$98</c:f>
              <c:multiLvlStrCache>
                <c:ptCount val="38"/>
                <c:lvl>
                  <c:pt idx="2">
                    <c:v>3</c:v>
                  </c:pt>
                  <c:pt idx="5">
                    <c:v>6</c:v>
                  </c:pt>
                  <c:pt idx="8">
                    <c:v>9</c:v>
                  </c:pt>
                  <c:pt idx="11">
                    <c:v>12</c:v>
                  </c:pt>
                  <c:pt idx="14">
                    <c:v>3</c:v>
                  </c:pt>
                  <c:pt idx="17">
                    <c:v>6</c:v>
                  </c:pt>
                  <c:pt idx="20">
                    <c:v>9</c:v>
                  </c:pt>
                  <c:pt idx="23">
                    <c:v>12</c:v>
                  </c:pt>
                  <c:pt idx="26">
                    <c:v>3</c:v>
                  </c:pt>
                  <c:pt idx="29">
                    <c:v>6</c:v>
                  </c:pt>
                  <c:pt idx="32">
                    <c:v>9</c:v>
                  </c:pt>
                  <c:pt idx="35">
                    <c:v>12</c:v>
                  </c:pt>
                  <c:pt idx="37">
                    <c:v>2</c:v>
                  </c:pt>
                </c:lvl>
                <c:lvl>
                  <c:pt idx="0">
                    <c:v>2018</c:v>
                  </c:pt>
                  <c:pt idx="12">
                    <c:v>2019</c:v>
                  </c:pt>
                  <c:pt idx="24">
                    <c:v>2020</c:v>
                  </c:pt>
                  <c:pt idx="36">
                    <c:v>2021</c:v>
                  </c:pt>
                </c:lvl>
              </c:multiLvlStrCache>
              <c:extLst/>
            </c:multiLvlStrRef>
          </c:cat>
          <c:val>
            <c:numRef>
              <c:f>'I. Инфляц'!$U$61:$U$98</c:f>
              <c:numCache>
                <c:formatCode>0.0%</c:formatCode>
                <c:ptCount val="38"/>
                <c:pt idx="0">
                  <c:v>2.8018479919849321E-2</c:v>
                </c:pt>
                <c:pt idx="1">
                  <c:v>2.793561410232848E-2</c:v>
                </c:pt>
                <c:pt idx="2">
                  <c:v>2.0550491274178954E-2</c:v>
                </c:pt>
                <c:pt idx="3">
                  <c:v>1.2327243567206776E-2</c:v>
                </c:pt>
                <c:pt idx="4">
                  <c:v>7.8437848409637651E-3</c:v>
                </c:pt>
                <c:pt idx="5">
                  <c:v>7.1644990492700979E-3</c:v>
                </c:pt>
                <c:pt idx="6">
                  <c:v>8.6731153711110485E-3</c:v>
                </c:pt>
                <c:pt idx="7">
                  <c:v>7.0132037800157455E-3</c:v>
                </c:pt>
                <c:pt idx="8">
                  <c:v>6.3084434747800273E-3</c:v>
                </c:pt>
                <c:pt idx="9">
                  <c:v>6.9767904730700164E-3</c:v>
                </c:pt>
                <c:pt idx="10">
                  <c:v>1.1696432127984829E-2</c:v>
                </c:pt>
                <c:pt idx="11">
                  <c:v>1.0370491125198557E-2</c:v>
                </c:pt>
                <c:pt idx="12">
                  <c:v>9.6345729503408018E-3</c:v>
                </c:pt>
                <c:pt idx="13">
                  <c:v>1.2943299629919179E-2</c:v>
                </c:pt>
                <c:pt idx="14">
                  <c:v>1.6576019848541217E-2</c:v>
                </c:pt>
                <c:pt idx="15">
                  <c:v>2.0188829053325301E-2</c:v>
                </c:pt>
                <c:pt idx="16">
                  <c:v>1.9767400932307496E-2</c:v>
                </c:pt>
                <c:pt idx="17">
                  <c:v>2.1422967862039431E-2</c:v>
                </c:pt>
                <c:pt idx="18">
                  <c:v>2.1612550781300928E-2</c:v>
                </c:pt>
                <c:pt idx="19">
                  <c:v>2.3723461528420722E-2</c:v>
                </c:pt>
                <c:pt idx="20">
                  <c:v>2.2196568662976476E-2</c:v>
                </c:pt>
                <c:pt idx="21">
                  <c:v>1.8723584757923149E-2</c:v>
                </c:pt>
                <c:pt idx="22">
                  <c:v>1.2643379250407644E-2</c:v>
                </c:pt>
                <c:pt idx="23">
                  <c:v>1.4746962275648383E-2</c:v>
                </c:pt>
                <c:pt idx="24">
                  <c:v>1.3739847298587035E-2</c:v>
                </c:pt>
                <c:pt idx="25">
                  <c:v>1.5180350719546999E-2</c:v>
                </c:pt>
                <c:pt idx="26">
                  <c:v>1.5888137551152228E-2</c:v>
                </c:pt>
                <c:pt idx="27">
                  <c:v>1.2507341943962649E-2</c:v>
                </c:pt>
                <c:pt idx="28">
                  <c:v>1.3436638850573486E-2</c:v>
                </c:pt>
                <c:pt idx="29">
                  <c:v>1.2124421294052072E-2</c:v>
                </c:pt>
                <c:pt idx="30">
                  <c:v>1.1291592645249496E-2</c:v>
                </c:pt>
                <c:pt idx="31">
                  <c:v>1.1391441246303305E-2</c:v>
                </c:pt>
                <c:pt idx="32">
                  <c:v>1.2917349468222266E-2</c:v>
                </c:pt>
                <c:pt idx="33">
                  <c:v>1.5695890038903908E-2</c:v>
                </c:pt>
                <c:pt idx="34">
                  <c:v>1.5927589895058273E-2</c:v>
                </c:pt>
                <c:pt idx="35">
                  <c:v>1.4177243119036313E-2</c:v>
                </c:pt>
                <c:pt idx="36">
                  <c:v>1.1879922034314266E-2</c:v>
                </c:pt>
                <c:pt idx="37">
                  <c:v>1.0156908140412087E-2</c:v>
                </c:pt>
              </c:numCache>
              <c:extLst/>
            </c:numRef>
          </c:val>
          <c:extLst>
            <c:ext xmlns:c16="http://schemas.microsoft.com/office/drawing/2014/chart" uri="{C3380CC4-5D6E-409C-BE32-E72D297353CC}">
              <c16:uniqueId val="{00000002-F78F-417A-BFA6-663F0E02E27E}"/>
            </c:ext>
          </c:extLst>
        </c:ser>
        <c:ser>
          <c:idx val="7"/>
          <c:order val="3"/>
          <c:tx>
            <c:strRef>
              <c:f>'I. Инфляц'!$V$2</c:f>
              <c:strCache>
                <c:ptCount val="1"/>
                <c:pt idx="0">
                  <c:v>Үйлчилгээ</c:v>
                </c:pt>
              </c:strCache>
            </c:strRef>
          </c:tx>
          <c:spPr>
            <a:pattFill prst="pct50">
              <a:fgClr>
                <a:srgbClr val="BFBFB7"/>
              </a:fgClr>
              <a:bgClr>
                <a:schemeClr val="bg1"/>
              </a:bgClr>
            </a:pattFill>
          </c:spPr>
          <c:invertIfNegative val="0"/>
          <c:cat>
            <c:multiLvlStrRef>
              <c:f>'I. Инфляц'!$C$61:$D$98</c:f>
              <c:multiLvlStrCache>
                <c:ptCount val="38"/>
                <c:lvl>
                  <c:pt idx="2">
                    <c:v>3</c:v>
                  </c:pt>
                  <c:pt idx="5">
                    <c:v>6</c:v>
                  </c:pt>
                  <c:pt idx="8">
                    <c:v>9</c:v>
                  </c:pt>
                  <c:pt idx="11">
                    <c:v>12</c:v>
                  </c:pt>
                  <c:pt idx="14">
                    <c:v>3</c:v>
                  </c:pt>
                  <c:pt idx="17">
                    <c:v>6</c:v>
                  </c:pt>
                  <c:pt idx="20">
                    <c:v>9</c:v>
                  </c:pt>
                  <c:pt idx="23">
                    <c:v>12</c:v>
                  </c:pt>
                  <c:pt idx="26">
                    <c:v>3</c:v>
                  </c:pt>
                  <c:pt idx="29">
                    <c:v>6</c:v>
                  </c:pt>
                  <c:pt idx="32">
                    <c:v>9</c:v>
                  </c:pt>
                  <c:pt idx="35">
                    <c:v>12</c:v>
                  </c:pt>
                  <c:pt idx="37">
                    <c:v>2</c:v>
                  </c:pt>
                </c:lvl>
                <c:lvl>
                  <c:pt idx="0">
                    <c:v>2018</c:v>
                  </c:pt>
                  <c:pt idx="12">
                    <c:v>2019</c:v>
                  </c:pt>
                  <c:pt idx="24">
                    <c:v>2020</c:v>
                  </c:pt>
                  <c:pt idx="36">
                    <c:v>2021</c:v>
                  </c:pt>
                </c:lvl>
              </c:multiLvlStrCache>
              <c:extLst/>
            </c:multiLvlStrRef>
          </c:cat>
          <c:val>
            <c:numRef>
              <c:f>'I. Инфляц'!$V$61:$V$98</c:f>
              <c:numCache>
                <c:formatCode>0.0%</c:formatCode>
                <c:ptCount val="38"/>
                <c:pt idx="0">
                  <c:v>9.6756347814929283E-3</c:v>
                </c:pt>
                <c:pt idx="1">
                  <c:v>9.2268090551689465E-3</c:v>
                </c:pt>
                <c:pt idx="2">
                  <c:v>9.7797059103705425E-3</c:v>
                </c:pt>
                <c:pt idx="3">
                  <c:v>8.4526117863137473E-3</c:v>
                </c:pt>
                <c:pt idx="4">
                  <c:v>8.9909447380355986E-3</c:v>
                </c:pt>
                <c:pt idx="5">
                  <c:v>1.0833034198990101E-2</c:v>
                </c:pt>
                <c:pt idx="6">
                  <c:v>1.1545882567640098E-2</c:v>
                </c:pt>
                <c:pt idx="7">
                  <c:v>9.9055654057890272E-3</c:v>
                </c:pt>
                <c:pt idx="8">
                  <c:v>1.090704684835319E-2</c:v>
                </c:pt>
                <c:pt idx="9">
                  <c:v>1.0923510948517689E-2</c:v>
                </c:pt>
                <c:pt idx="10">
                  <c:v>1.3264364731986495E-2</c:v>
                </c:pt>
                <c:pt idx="11">
                  <c:v>1.2938612638571292E-2</c:v>
                </c:pt>
                <c:pt idx="12">
                  <c:v>1.2668683676839251E-2</c:v>
                </c:pt>
                <c:pt idx="13">
                  <c:v>1.3114144614799646E-2</c:v>
                </c:pt>
                <c:pt idx="14">
                  <c:v>1.3723143308357296E-2</c:v>
                </c:pt>
                <c:pt idx="15">
                  <c:v>1.3830398664372325E-2</c:v>
                </c:pt>
                <c:pt idx="16">
                  <c:v>1.4584811722773877E-2</c:v>
                </c:pt>
                <c:pt idx="17">
                  <c:v>1.3097198907111326E-2</c:v>
                </c:pt>
                <c:pt idx="18">
                  <c:v>1.2915498264448756E-2</c:v>
                </c:pt>
                <c:pt idx="19">
                  <c:v>1.1387673898643251E-2</c:v>
                </c:pt>
                <c:pt idx="20">
                  <c:v>9.1821888184248513E-3</c:v>
                </c:pt>
                <c:pt idx="21">
                  <c:v>7.2771766072143116E-3</c:v>
                </c:pt>
                <c:pt idx="22">
                  <c:v>5.3799108403481174E-3</c:v>
                </c:pt>
                <c:pt idx="23">
                  <c:v>6.1663841122319915E-3</c:v>
                </c:pt>
                <c:pt idx="24">
                  <c:v>5.9144522150688791E-3</c:v>
                </c:pt>
                <c:pt idx="25">
                  <c:v>6.0455388234629181E-3</c:v>
                </c:pt>
                <c:pt idx="26">
                  <c:v>5.915306608983162E-3</c:v>
                </c:pt>
                <c:pt idx="27">
                  <c:v>5.9500513955518036E-3</c:v>
                </c:pt>
                <c:pt idx="28">
                  <c:v>5.4679433264295738E-3</c:v>
                </c:pt>
                <c:pt idx="29">
                  <c:v>5.8504247590415587E-3</c:v>
                </c:pt>
                <c:pt idx="30">
                  <c:v>5.6250950966149089E-3</c:v>
                </c:pt>
                <c:pt idx="31">
                  <c:v>4.4490462443232725E-3</c:v>
                </c:pt>
                <c:pt idx="32">
                  <c:v>4.958843027608289E-3</c:v>
                </c:pt>
                <c:pt idx="33">
                  <c:v>6.8956343133892047E-3</c:v>
                </c:pt>
                <c:pt idx="34">
                  <c:v>6.9163614736307034E-3</c:v>
                </c:pt>
                <c:pt idx="35">
                  <c:v>5.0633839481431502E-3</c:v>
                </c:pt>
                <c:pt idx="36">
                  <c:v>4.9357705277440914E-3</c:v>
                </c:pt>
                <c:pt idx="37">
                  <c:v>4.7349129355728006E-3</c:v>
                </c:pt>
              </c:numCache>
              <c:extLst/>
            </c:numRef>
          </c:val>
          <c:extLst>
            <c:ext xmlns:c16="http://schemas.microsoft.com/office/drawing/2014/chart" uri="{C3380CC4-5D6E-409C-BE32-E72D297353CC}">
              <c16:uniqueId val="{00000001-F78F-417A-BFA6-663F0E02E27E}"/>
            </c:ext>
          </c:extLst>
        </c:ser>
        <c:ser>
          <c:idx val="4"/>
          <c:order val="4"/>
          <c:tx>
            <c:strRef>
              <c:f>'I. Инфляц'!$W$2</c:f>
              <c:strCache>
                <c:ptCount val="1"/>
                <c:pt idx="0">
                  <c:v>Хатуу түлш</c:v>
                </c:pt>
              </c:strCache>
            </c:strRef>
          </c:tx>
          <c:spPr>
            <a:solidFill>
              <a:srgbClr val="BFBFB7"/>
            </a:solidFill>
          </c:spPr>
          <c:invertIfNegative val="0"/>
          <c:cat>
            <c:multiLvlStrRef>
              <c:f>'I. Инфляц'!$C$91:$D$98</c:f>
              <c:multiLvlStrCache>
                <c:ptCount val="8"/>
                <c:lvl>
                  <c:pt idx="2">
                    <c:v>9</c:v>
                  </c:pt>
                  <c:pt idx="5">
                    <c:v>12</c:v>
                  </c:pt>
                  <c:pt idx="7">
                    <c:v>2</c:v>
                  </c:pt>
                </c:lvl>
                <c:lvl>
                  <c:pt idx="6">
                    <c:v>2021</c:v>
                  </c:pt>
                </c:lvl>
              </c:multiLvlStrCache>
            </c:multiLvlStrRef>
          </c:cat>
          <c:val>
            <c:numRef>
              <c:f>'I. Инфляц'!$W$61:$W$98</c:f>
              <c:numCache>
                <c:formatCode>0.0%</c:formatCode>
                <c:ptCount val="38"/>
                <c:pt idx="0">
                  <c:v>1.3715094065223896E-2</c:v>
                </c:pt>
                <c:pt idx="1">
                  <c:v>1.4664083243198383E-2</c:v>
                </c:pt>
                <c:pt idx="2">
                  <c:v>1.8507008013988586E-2</c:v>
                </c:pt>
                <c:pt idx="3">
                  <c:v>1.6770467359833559E-2</c:v>
                </c:pt>
                <c:pt idx="4">
                  <c:v>1.5978744365752386E-2</c:v>
                </c:pt>
                <c:pt idx="5">
                  <c:v>1.6548930639099107E-2</c:v>
                </c:pt>
                <c:pt idx="6">
                  <c:v>1.6174965235207936E-2</c:v>
                </c:pt>
                <c:pt idx="7">
                  <c:v>1.4118537918571933E-2</c:v>
                </c:pt>
                <c:pt idx="8">
                  <c:v>1.2890019022854068E-2</c:v>
                </c:pt>
                <c:pt idx="9">
                  <c:v>1.4771390316380563E-2</c:v>
                </c:pt>
                <c:pt idx="10">
                  <c:v>2.1869169410157759E-2</c:v>
                </c:pt>
                <c:pt idx="11">
                  <c:v>2.3622609509578799E-2</c:v>
                </c:pt>
                <c:pt idx="12">
                  <c:v>1.3032320419919318E-2</c:v>
                </c:pt>
                <c:pt idx="13">
                  <c:v>1.2940771059632161E-2</c:v>
                </c:pt>
                <c:pt idx="14">
                  <c:v>9.0071891894211529E-3</c:v>
                </c:pt>
                <c:pt idx="15">
                  <c:v>8.6510672154717777E-3</c:v>
                </c:pt>
                <c:pt idx="16">
                  <c:v>9.2510363787258951E-3</c:v>
                </c:pt>
                <c:pt idx="17">
                  <c:v>8.7513488340443604E-3</c:v>
                </c:pt>
                <c:pt idx="18">
                  <c:v>9.0433426729238844E-3</c:v>
                </c:pt>
                <c:pt idx="19">
                  <c:v>9.1243871636336304E-3</c:v>
                </c:pt>
                <c:pt idx="20">
                  <c:v>8.1161357491901127E-3</c:v>
                </c:pt>
                <c:pt idx="21">
                  <c:v>3.7761334247106391E-3</c:v>
                </c:pt>
                <c:pt idx="22">
                  <c:v>-2.7917956998147705E-3</c:v>
                </c:pt>
                <c:pt idx="23">
                  <c:v>-4.4361923102737713E-3</c:v>
                </c:pt>
                <c:pt idx="24">
                  <c:v>-3.8511689131815092E-4</c:v>
                </c:pt>
                <c:pt idx="25">
                  <c:v>-3.8335142599661383E-4</c:v>
                </c:pt>
                <c:pt idx="26">
                  <c:v>-3.8025562299674384E-4</c:v>
                </c:pt>
                <c:pt idx="27">
                  <c:v>1.1722677167885162E-3</c:v>
                </c:pt>
                <c:pt idx="28">
                  <c:v>1.1547029739084247E-3</c:v>
                </c:pt>
                <c:pt idx="29">
                  <c:v>1.1374134477479007E-3</c:v>
                </c:pt>
                <c:pt idx="30">
                  <c:v>1.1375843103931854E-3</c:v>
                </c:pt>
                <c:pt idx="31">
                  <c:v>1.1330581011271719E-3</c:v>
                </c:pt>
                <c:pt idx="32">
                  <c:v>2.7161846241521696E-3</c:v>
                </c:pt>
                <c:pt idx="33">
                  <c:v>2.7332335512704089E-3</c:v>
                </c:pt>
                <c:pt idx="34">
                  <c:v>5.3020700336801549E-3</c:v>
                </c:pt>
                <c:pt idx="35">
                  <c:v>-1.5945591897044583E-2</c:v>
                </c:pt>
                <c:pt idx="36">
                  <c:v>-1.4461309298392263E-2</c:v>
                </c:pt>
                <c:pt idx="37">
                  <c:v>-1.263432883699951E-2</c:v>
                </c:pt>
              </c:numCache>
              <c:extLst/>
            </c:numRef>
          </c:val>
          <c:extLst>
            <c:ext xmlns:c16="http://schemas.microsoft.com/office/drawing/2014/chart" uri="{C3380CC4-5D6E-409C-BE32-E72D297353CC}">
              <c16:uniqueId val="{00000002-E908-4CF8-892C-EFE590863F60}"/>
            </c:ext>
          </c:extLst>
        </c:ser>
        <c:ser>
          <c:idx val="3"/>
          <c:order val="5"/>
          <c:tx>
            <c:strRef>
              <c:f>'I. Инфляц'!$S$2</c:f>
              <c:strCache>
                <c:ptCount val="1"/>
                <c:pt idx="0">
                  <c:v>Төрийн зохицуулалттай </c:v>
                </c:pt>
              </c:strCache>
            </c:strRef>
          </c:tx>
          <c:spPr>
            <a:solidFill>
              <a:srgbClr val="BEAE8E"/>
            </a:solidFill>
          </c:spPr>
          <c:invertIfNegative val="0"/>
          <c:cat>
            <c:multiLvlStrRef>
              <c:f>'I. Инфляц'!$C$61:$D$98</c:f>
              <c:multiLvlStrCache>
                <c:ptCount val="38"/>
                <c:lvl>
                  <c:pt idx="2">
                    <c:v>3</c:v>
                  </c:pt>
                  <c:pt idx="5">
                    <c:v>6</c:v>
                  </c:pt>
                  <c:pt idx="8">
                    <c:v>9</c:v>
                  </c:pt>
                  <c:pt idx="11">
                    <c:v>12</c:v>
                  </c:pt>
                  <c:pt idx="14">
                    <c:v>3</c:v>
                  </c:pt>
                  <c:pt idx="17">
                    <c:v>6</c:v>
                  </c:pt>
                  <c:pt idx="20">
                    <c:v>9</c:v>
                  </c:pt>
                  <c:pt idx="23">
                    <c:v>12</c:v>
                  </c:pt>
                  <c:pt idx="26">
                    <c:v>3</c:v>
                  </c:pt>
                  <c:pt idx="29">
                    <c:v>6</c:v>
                  </c:pt>
                  <c:pt idx="32">
                    <c:v>9</c:v>
                  </c:pt>
                  <c:pt idx="35">
                    <c:v>12</c:v>
                  </c:pt>
                  <c:pt idx="37">
                    <c:v>2</c:v>
                  </c:pt>
                </c:lvl>
                <c:lvl>
                  <c:pt idx="0">
                    <c:v>2018</c:v>
                  </c:pt>
                  <c:pt idx="12">
                    <c:v>2019</c:v>
                  </c:pt>
                  <c:pt idx="24">
                    <c:v>2020</c:v>
                  </c:pt>
                  <c:pt idx="36">
                    <c:v>2021</c:v>
                  </c:pt>
                </c:lvl>
              </c:multiLvlStrCache>
              <c:extLst/>
            </c:multiLvlStrRef>
          </c:cat>
          <c:val>
            <c:numRef>
              <c:f>'I. Инфляц'!$S$61:$S$98</c:f>
              <c:numCache>
                <c:formatCode>0.0%</c:formatCode>
                <c:ptCount val="38"/>
                <c:pt idx="0">
                  <c:v>4.3207073246206004E-3</c:v>
                </c:pt>
                <c:pt idx="1">
                  <c:v>3.0019527866717161E-3</c:v>
                </c:pt>
                <c:pt idx="2">
                  <c:v>3.8354268459710335E-3</c:v>
                </c:pt>
                <c:pt idx="3">
                  <c:v>3.7777144308937406E-3</c:v>
                </c:pt>
                <c:pt idx="4">
                  <c:v>4.8219921344261601E-3</c:v>
                </c:pt>
                <c:pt idx="5">
                  <c:v>4.2763254783899848E-3</c:v>
                </c:pt>
                <c:pt idx="6">
                  <c:v>4.3627512322472924E-3</c:v>
                </c:pt>
                <c:pt idx="7">
                  <c:v>3.5659737330622399E-3</c:v>
                </c:pt>
                <c:pt idx="8">
                  <c:v>3.5617005048347822E-3</c:v>
                </c:pt>
                <c:pt idx="9">
                  <c:v>3.2977908849390392E-3</c:v>
                </c:pt>
                <c:pt idx="10">
                  <c:v>3.3000731461116121E-3</c:v>
                </c:pt>
                <c:pt idx="11">
                  <c:v>3.2893944245311678E-3</c:v>
                </c:pt>
                <c:pt idx="12">
                  <c:v>3.2344021155037957E-3</c:v>
                </c:pt>
                <c:pt idx="13">
                  <c:v>4.0390274422565271E-3</c:v>
                </c:pt>
                <c:pt idx="14">
                  <c:v>3.1741204532282838E-3</c:v>
                </c:pt>
                <c:pt idx="15">
                  <c:v>3.609125580755088E-3</c:v>
                </c:pt>
                <c:pt idx="16">
                  <c:v>3.5865589319706427E-3</c:v>
                </c:pt>
                <c:pt idx="17">
                  <c:v>5.4810541733836806E-3</c:v>
                </c:pt>
                <c:pt idx="18">
                  <c:v>6.2748046869526789E-3</c:v>
                </c:pt>
                <c:pt idx="19">
                  <c:v>8.1023317405438111E-3</c:v>
                </c:pt>
                <c:pt idx="20">
                  <c:v>8.118201993830015E-3</c:v>
                </c:pt>
                <c:pt idx="21">
                  <c:v>8.02031828993564E-3</c:v>
                </c:pt>
                <c:pt idx="22">
                  <c:v>7.8441909749260696E-3</c:v>
                </c:pt>
                <c:pt idx="23">
                  <c:v>7.7924363757210175E-3</c:v>
                </c:pt>
                <c:pt idx="24">
                  <c:v>7.7719544556753206E-3</c:v>
                </c:pt>
                <c:pt idx="25">
                  <c:v>6.9952383327699357E-3</c:v>
                </c:pt>
                <c:pt idx="26">
                  <c:v>6.9387473995248207E-3</c:v>
                </c:pt>
                <c:pt idx="27">
                  <c:v>6.4532670833992653E-3</c:v>
                </c:pt>
                <c:pt idx="28">
                  <c:v>5.4402256303854868E-3</c:v>
                </c:pt>
                <c:pt idx="29">
                  <c:v>4.0968996509979077E-3</c:v>
                </c:pt>
                <c:pt idx="30">
                  <c:v>3.2640464327501817E-3</c:v>
                </c:pt>
                <c:pt idx="31">
                  <c:v>4.8457591408617873E-5</c:v>
                </c:pt>
                <c:pt idx="32">
                  <c:v>2.4231093210594505E-5</c:v>
                </c:pt>
                <c:pt idx="33">
                  <c:v>2.4383186753304858E-5</c:v>
                </c:pt>
                <c:pt idx="34">
                  <c:v>2.4627752564970983E-5</c:v>
                </c:pt>
                <c:pt idx="35">
                  <c:v>2.4470136922586206E-5</c:v>
                </c:pt>
                <c:pt idx="36">
                  <c:v>2.417698090215523E-5</c:v>
                </c:pt>
                <c:pt idx="37">
                  <c:v>-4.8498386587583803E-7</c:v>
                </c:pt>
              </c:numCache>
              <c:extLst/>
            </c:numRef>
          </c:val>
          <c:extLst>
            <c:ext xmlns:c16="http://schemas.microsoft.com/office/drawing/2014/chart" uri="{C3380CC4-5D6E-409C-BE32-E72D297353CC}">
              <c16:uniqueId val="{00000003-F78F-417A-BFA6-663F0E02E27E}"/>
            </c:ext>
          </c:extLst>
        </c:ser>
        <c:ser>
          <c:idx val="2"/>
          <c:order val="6"/>
          <c:tx>
            <c:v>Шатахуун</c:v>
          </c:tx>
          <c:spPr>
            <a:solidFill>
              <a:srgbClr val="937843"/>
            </a:solidFill>
          </c:spPr>
          <c:invertIfNegative val="0"/>
          <c:cat>
            <c:multiLvlStrRef>
              <c:f>'I. Инфляц'!$C$61:$D$98</c:f>
              <c:multiLvlStrCache>
                <c:ptCount val="38"/>
                <c:lvl>
                  <c:pt idx="2">
                    <c:v>3</c:v>
                  </c:pt>
                  <c:pt idx="5">
                    <c:v>6</c:v>
                  </c:pt>
                  <c:pt idx="8">
                    <c:v>9</c:v>
                  </c:pt>
                  <c:pt idx="11">
                    <c:v>12</c:v>
                  </c:pt>
                  <c:pt idx="14">
                    <c:v>3</c:v>
                  </c:pt>
                  <c:pt idx="17">
                    <c:v>6</c:v>
                  </c:pt>
                  <c:pt idx="20">
                    <c:v>9</c:v>
                  </c:pt>
                  <c:pt idx="23">
                    <c:v>12</c:v>
                  </c:pt>
                  <c:pt idx="26">
                    <c:v>3</c:v>
                  </c:pt>
                  <c:pt idx="29">
                    <c:v>6</c:v>
                  </c:pt>
                  <c:pt idx="32">
                    <c:v>9</c:v>
                  </c:pt>
                  <c:pt idx="35">
                    <c:v>12</c:v>
                  </c:pt>
                  <c:pt idx="37">
                    <c:v>2</c:v>
                  </c:pt>
                </c:lvl>
                <c:lvl>
                  <c:pt idx="0">
                    <c:v>2018</c:v>
                  </c:pt>
                  <c:pt idx="12">
                    <c:v>2019</c:v>
                  </c:pt>
                  <c:pt idx="24">
                    <c:v>2020</c:v>
                  </c:pt>
                  <c:pt idx="36">
                    <c:v>2021</c:v>
                  </c:pt>
                </c:lvl>
              </c:multiLvlStrCache>
              <c:extLst/>
            </c:multiLvlStrRef>
          </c:cat>
          <c:val>
            <c:numRef>
              <c:f>'I. Инфляц'!$R$61:$R$98</c:f>
              <c:numCache>
                <c:formatCode>0.0%</c:formatCode>
                <c:ptCount val="38"/>
                <c:pt idx="0">
                  <c:v>5.0822914881439299E-3</c:v>
                </c:pt>
                <c:pt idx="1">
                  <c:v>4.0379898134523442E-3</c:v>
                </c:pt>
                <c:pt idx="2">
                  <c:v>3.7816722680577069E-3</c:v>
                </c:pt>
                <c:pt idx="3">
                  <c:v>3.7247687085882578E-3</c:v>
                </c:pt>
                <c:pt idx="4">
                  <c:v>5.150715271489803E-3</c:v>
                </c:pt>
                <c:pt idx="5">
                  <c:v>5.2129786218018843E-3</c:v>
                </c:pt>
                <c:pt idx="6">
                  <c:v>8.3598591342987204E-3</c:v>
                </c:pt>
                <c:pt idx="7">
                  <c:v>8.7151892854519571E-3</c:v>
                </c:pt>
                <c:pt idx="8">
                  <c:v>9.0737239739047577E-3</c:v>
                </c:pt>
                <c:pt idx="9">
                  <c:v>1.2234145908415487E-2</c:v>
                </c:pt>
                <c:pt idx="10">
                  <c:v>1.4959368977124845E-2</c:v>
                </c:pt>
                <c:pt idx="11">
                  <c:v>1.3248686343690403E-2</c:v>
                </c:pt>
                <c:pt idx="12">
                  <c:v>6.5557211479415458E-3</c:v>
                </c:pt>
                <c:pt idx="13">
                  <c:v>5.925985117162913E-3</c:v>
                </c:pt>
                <c:pt idx="14">
                  <c:v>5.2684718546244713E-3</c:v>
                </c:pt>
                <c:pt idx="15">
                  <c:v>6.0900648083444583E-3</c:v>
                </c:pt>
                <c:pt idx="16">
                  <c:v>6.824688660097957E-3</c:v>
                </c:pt>
                <c:pt idx="17">
                  <c:v>6.4653638885899551E-3</c:v>
                </c:pt>
                <c:pt idx="18">
                  <c:v>2.5999335954597171E-3</c:v>
                </c:pt>
                <c:pt idx="19">
                  <c:v>2.618652510377505E-3</c:v>
                </c:pt>
                <c:pt idx="20">
                  <c:v>2.2413434309596705E-3</c:v>
                </c:pt>
                <c:pt idx="21">
                  <c:v>-6.8248306057112993E-4</c:v>
                </c:pt>
                <c:pt idx="22">
                  <c:v>-3.0978453900874173E-3</c:v>
                </c:pt>
                <c:pt idx="23">
                  <c:v>-1.3999648538963543E-3</c:v>
                </c:pt>
                <c:pt idx="24">
                  <c:v>2.7500113272391782E-3</c:v>
                </c:pt>
                <c:pt idx="25">
                  <c:v>2.950547415360267E-3</c:v>
                </c:pt>
                <c:pt idx="26">
                  <c:v>1.8879014750047024E-3</c:v>
                </c:pt>
                <c:pt idx="27">
                  <c:v>-4.777410761999122E-3</c:v>
                </c:pt>
                <c:pt idx="28">
                  <c:v>-1.2733239157595035E-2</c:v>
                </c:pt>
                <c:pt idx="29">
                  <c:v>-1.2454656293745293E-2</c:v>
                </c:pt>
                <c:pt idx="30">
                  <c:v>-1.0625040711270272E-2</c:v>
                </c:pt>
                <c:pt idx="31">
                  <c:v>-1.0898084999451557E-2</c:v>
                </c:pt>
                <c:pt idx="32">
                  <c:v>-1.1193360442197013E-2</c:v>
                </c:pt>
                <c:pt idx="33">
                  <c:v>-1.0140837186926228E-2</c:v>
                </c:pt>
                <c:pt idx="34">
                  <c:v>-1.0295336428007423E-2</c:v>
                </c:pt>
                <c:pt idx="35">
                  <c:v>-1.0383005060125147E-2</c:v>
                </c:pt>
                <c:pt idx="36">
                  <c:v>-1.0757283100205012E-2</c:v>
                </c:pt>
                <c:pt idx="37">
                  <c:v>-9.8501819280260947E-3</c:v>
                </c:pt>
              </c:numCache>
              <c:extLst/>
            </c:numRef>
          </c:val>
          <c:extLst>
            <c:ext xmlns:c16="http://schemas.microsoft.com/office/drawing/2014/chart" uri="{C3380CC4-5D6E-409C-BE32-E72D297353CC}">
              <c16:uniqueId val="{00000005-F78F-417A-BFA6-663F0E02E27E}"/>
            </c:ext>
          </c:extLst>
        </c:ser>
        <c:ser>
          <c:idx val="1"/>
          <c:order val="7"/>
          <c:tx>
            <c:strRef>
              <c:f>'I. Инфляц'!$Q$2</c:f>
              <c:strCache>
                <c:ptCount val="1"/>
                <c:pt idx="0">
                  <c:v>Махнаас бусад хүнс</c:v>
                </c:pt>
              </c:strCache>
            </c:strRef>
          </c:tx>
          <c:spPr>
            <a:solidFill>
              <a:srgbClr val="122F83"/>
            </a:solidFill>
          </c:spPr>
          <c:invertIfNegative val="0"/>
          <c:cat>
            <c:multiLvlStrRef>
              <c:f>'I. Инфляц'!$C$61:$D$98</c:f>
              <c:multiLvlStrCache>
                <c:ptCount val="38"/>
                <c:lvl>
                  <c:pt idx="2">
                    <c:v>3</c:v>
                  </c:pt>
                  <c:pt idx="5">
                    <c:v>6</c:v>
                  </c:pt>
                  <c:pt idx="8">
                    <c:v>9</c:v>
                  </c:pt>
                  <c:pt idx="11">
                    <c:v>12</c:v>
                  </c:pt>
                  <c:pt idx="14">
                    <c:v>3</c:v>
                  </c:pt>
                  <c:pt idx="17">
                    <c:v>6</c:v>
                  </c:pt>
                  <c:pt idx="20">
                    <c:v>9</c:v>
                  </c:pt>
                  <c:pt idx="23">
                    <c:v>12</c:v>
                  </c:pt>
                  <c:pt idx="26">
                    <c:v>3</c:v>
                  </c:pt>
                  <c:pt idx="29">
                    <c:v>6</c:v>
                  </c:pt>
                  <c:pt idx="32">
                    <c:v>9</c:v>
                  </c:pt>
                  <c:pt idx="35">
                    <c:v>12</c:v>
                  </c:pt>
                  <c:pt idx="37">
                    <c:v>2</c:v>
                  </c:pt>
                </c:lvl>
                <c:lvl>
                  <c:pt idx="0">
                    <c:v>2018</c:v>
                  </c:pt>
                  <c:pt idx="12">
                    <c:v>2019</c:v>
                  </c:pt>
                  <c:pt idx="24">
                    <c:v>2020</c:v>
                  </c:pt>
                  <c:pt idx="36">
                    <c:v>2021</c:v>
                  </c:pt>
                </c:lvl>
              </c:multiLvlStrCache>
              <c:extLst/>
            </c:multiLvlStrRef>
          </c:cat>
          <c:val>
            <c:numRef>
              <c:f>'I. Инфляц'!$Q$61:$Q$98</c:f>
              <c:numCache>
                <c:formatCode>0.0%</c:formatCode>
                <c:ptCount val="38"/>
                <c:pt idx="0">
                  <c:v>1.8202858987781328E-2</c:v>
                </c:pt>
                <c:pt idx="1">
                  <c:v>1.8443561289409407E-2</c:v>
                </c:pt>
                <c:pt idx="2">
                  <c:v>1.5803958987466331E-2</c:v>
                </c:pt>
                <c:pt idx="3">
                  <c:v>1.5620523846076373E-2</c:v>
                </c:pt>
                <c:pt idx="4">
                  <c:v>1.6857292403032572E-2</c:v>
                </c:pt>
                <c:pt idx="5">
                  <c:v>2.2031750341925976E-2</c:v>
                </c:pt>
                <c:pt idx="6">
                  <c:v>2.1462255396071727E-2</c:v>
                </c:pt>
                <c:pt idx="7">
                  <c:v>8.0991844482527671E-3</c:v>
                </c:pt>
                <c:pt idx="8">
                  <c:v>4.7818272596637946E-3</c:v>
                </c:pt>
                <c:pt idx="9">
                  <c:v>4.9642028307231856E-3</c:v>
                </c:pt>
                <c:pt idx="10">
                  <c:v>7.7149208356160201E-3</c:v>
                </c:pt>
                <c:pt idx="11">
                  <c:v>9.4184882136252208E-3</c:v>
                </c:pt>
                <c:pt idx="12">
                  <c:v>9.146694530654054E-3</c:v>
                </c:pt>
                <c:pt idx="13">
                  <c:v>7.1459358645017089E-3</c:v>
                </c:pt>
                <c:pt idx="14">
                  <c:v>5.9200153509472078E-3</c:v>
                </c:pt>
                <c:pt idx="15">
                  <c:v>5.8412018114380087E-3</c:v>
                </c:pt>
                <c:pt idx="16">
                  <c:v>4.8794174016074318E-3</c:v>
                </c:pt>
                <c:pt idx="17">
                  <c:v>2.9643262752809961E-3</c:v>
                </c:pt>
                <c:pt idx="18">
                  <c:v>1.1304390382285462E-3</c:v>
                </c:pt>
                <c:pt idx="19">
                  <c:v>1.0416337591351067E-2</c:v>
                </c:pt>
                <c:pt idx="20">
                  <c:v>1.2610993928955592E-2</c:v>
                </c:pt>
                <c:pt idx="21">
                  <c:v>1.1438596406994659E-2</c:v>
                </c:pt>
                <c:pt idx="22">
                  <c:v>7.2356672506093045E-3</c:v>
                </c:pt>
                <c:pt idx="23">
                  <c:v>8.7922300654659242E-3</c:v>
                </c:pt>
                <c:pt idx="24">
                  <c:v>7.4238542088276996E-3</c:v>
                </c:pt>
                <c:pt idx="25">
                  <c:v>8.604771121912316E-3</c:v>
                </c:pt>
                <c:pt idx="26">
                  <c:v>9.4025417318319444E-3</c:v>
                </c:pt>
                <c:pt idx="27">
                  <c:v>8.4805731676032819E-3</c:v>
                </c:pt>
                <c:pt idx="28">
                  <c:v>7.842229988641522E-3</c:v>
                </c:pt>
                <c:pt idx="29">
                  <c:v>7.344910314809854E-3</c:v>
                </c:pt>
                <c:pt idx="30">
                  <c:v>1.3320970776489445E-2</c:v>
                </c:pt>
                <c:pt idx="31">
                  <c:v>5.8590858294000547E-3</c:v>
                </c:pt>
                <c:pt idx="32">
                  <c:v>4.9978232137584686E-3</c:v>
                </c:pt>
                <c:pt idx="33">
                  <c:v>1.0553414251513458E-2</c:v>
                </c:pt>
                <c:pt idx="34">
                  <c:v>1.4979100856034154E-2</c:v>
                </c:pt>
                <c:pt idx="35">
                  <c:v>1.2968957750908061E-2</c:v>
                </c:pt>
                <c:pt idx="36">
                  <c:v>1.3993093584491708E-2</c:v>
                </c:pt>
                <c:pt idx="37">
                  <c:v>1.6794144446929959E-2</c:v>
                </c:pt>
              </c:numCache>
              <c:extLst/>
            </c:numRef>
          </c:val>
          <c:extLst xmlns:c15="http://schemas.microsoft.com/office/drawing/2012/chart">
            <c:ext xmlns:c16="http://schemas.microsoft.com/office/drawing/2014/chart" uri="{C3380CC4-5D6E-409C-BE32-E72D297353CC}">
              <c16:uniqueId val="{00000004-F78F-417A-BFA6-663F0E02E27E}"/>
            </c:ext>
          </c:extLst>
        </c:ser>
        <c:ser>
          <c:idx val="0"/>
          <c:order val="8"/>
          <c:tx>
            <c:v>Мах</c:v>
          </c:tx>
          <c:spPr>
            <a:solidFill>
              <a:srgbClr val="7D8CAE"/>
            </a:solidFill>
            <a:ln>
              <a:noFill/>
            </a:ln>
          </c:spPr>
          <c:invertIfNegative val="0"/>
          <c:cat>
            <c:multiLvlStrRef>
              <c:f>'I. Инфляц'!$C$61:$D$98</c:f>
              <c:multiLvlStrCache>
                <c:ptCount val="38"/>
                <c:lvl>
                  <c:pt idx="2">
                    <c:v>3</c:v>
                  </c:pt>
                  <c:pt idx="5">
                    <c:v>6</c:v>
                  </c:pt>
                  <c:pt idx="8">
                    <c:v>9</c:v>
                  </c:pt>
                  <c:pt idx="11">
                    <c:v>12</c:v>
                  </c:pt>
                  <c:pt idx="14">
                    <c:v>3</c:v>
                  </c:pt>
                  <c:pt idx="17">
                    <c:v>6</c:v>
                  </c:pt>
                  <c:pt idx="20">
                    <c:v>9</c:v>
                  </c:pt>
                  <c:pt idx="23">
                    <c:v>12</c:v>
                  </c:pt>
                  <c:pt idx="26">
                    <c:v>3</c:v>
                  </c:pt>
                  <c:pt idx="29">
                    <c:v>6</c:v>
                  </c:pt>
                  <c:pt idx="32">
                    <c:v>9</c:v>
                  </c:pt>
                  <c:pt idx="35">
                    <c:v>12</c:v>
                  </c:pt>
                  <c:pt idx="37">
                    <c:v>2</c:v>
                  </c:pt>
                </c:lvl>
                <c:lvl>
                  <c:pt idx="0">
                    <c:v>2018</c:v>
                  </c:pt>
                  <c:pt idx="12">
                    <c:v>2019</c:v>
                  </c:pt>
                  <c:pt idx="24">
                    <c:v>2020</c:v>
                  </c:pt>
                  <c:pt idx="36">
                    <c:v>2021</c:v>
                  </c:pt>
                </c:lvl>
              </c:multiLvlStrCache>
              <c:extLst/>
            </c:multiLvlStrRef>
          </c:cat>
          <c:val>
            <c:numRef>
              <c:f>'I. Инфляц'!$P$61:$P$98</c:f>
              <c:numCache>
                <c:formatCode>0.0%</c:formatCode>
                <c:ptCount val="38"/>
                <c:pt idx="0">
                  <c:v>-3.6804813534450339E-3</c:v>
                </c:pt>
                <c:pt idx="1">
                  <c:v>-7.7870702565795992E-4</c:v>
                </c:pt>
                <c:pt idx="2">
                  <c:v>5.1470411365883326E-4</c:v>
                </c:pt>
                <c:pt idx="3">
                  <c:v>2.389526234228384E-3</c:v>
                </c:pt>
                <c:pt idx="4">
                  <c:v>2.4712468314201015E-3</c:v>
                </c:pt>
                <c:pt idx="5">
                  <c:v>8.4569690856012136E-3</c:v>
                </c:pt>
                <c:pt idx="6">
                  <c:v>1.0942189839150396E-2</c:v>
                </c:pt>
                <c:pt idx="7">
                  <c:v>7.252780277262093E-3</c:v>
                </c:pt>
                <c:pt idx="8">
                  <c:v>4.3951683466837265E-3</c:v>
                </c:pt>
                <c:pt idx="9">
                  <c:v>7.8671218863450073E-3</c:v>
                </c:pt>
                <c:pt idx="10">
                  <c:v>1.2951003146322672E-2</c:v>
                </c:pt>
                <c:pt idx="11">
                  <c:v>1.6753170167707169E-2</c:v>
                </c:pt>
                <c:pt idx="12">
                  <c:v>2.1051060155056558E-2</c:v>
                </c:pt>
                <c:pt idx="13">
                  <c:v>1.6247267700116714E-2</c:v>
                </c:pt>
                <c:pt idx="14">
                  <c:v>1.4551471173162026E-2</c:v>
                </c:pt>
                <c:pt idx="15">
                  <c:v>1.4107935975164519E-2</c:v>
                </c:pt>
                <c:pt idx="16">
                  <c:v>2.3723283374313855E-2</c:v>
                </c:pt>
                <c:pt idx="17">
                  <c:v>2.9586077602245263E-2</c:v>
                </c:pt>
                <c:pt idx="18">
                  <c:v>2.7503317471410101E-2</c:v>
                </c:pt>
                <c:pt idx="19">
                  <c:v>2.9854710693600864E-2</c:v>
                </c:pt>
                <c:pt idx="20">
                  <c:v>3.4161549946921173E-2</c:v>
                </c:pt>
                <c:pt idx="21">
                  <c:v>2.9191777665814551E-2</c:v>
                </c:pt>
                <c:pt idx="22">
                  <c:v>1.6548451869917047E-2</c:v>
                </c:pt>
                <c:pt idx="23">
                  <c:v>1.1864765951014608E-2</c:v>
                </c:pt>
                <c:pt idx="24">
                  <c:v>1.5985784764581346E-2</c:v>
                </c:pt>
                <c:pt idx="25">
                  <c:v>2.3160668189126783E-2</c:v>
                </c:pt>
                <c:pt idx="26">
                  <c:v>2.0808264973636723E-2</c:v>
                </c:pt>
                <c:pt idx="27">
                  <c:v>1.5588448411471103E-2</c:v>
                </c:pt>
                <c:pt idx="28">
                  <c:v>7.9930694471231321E-3</c:v>
                </c:pt>
                <c:pt idx="29">
                  <c:v>4.5292827432132678E-3</c:v>
                </c:pt>
                <c:pt idx="30">
                  <c:v>6.4253336023626676E-3</c:v>
                </c:pt>
                <c:pt idx="31">
                  <c:v>2.9139091272874468E-3</c:v>
                </c:pt>
                <c:pt idx="32">
                  <c:v>-2.5194218551804061E-3</c:v>
                </c:pt>
                <c:pt idx="33">
                  <c:v>-2.7674378807383288E-3</c:v>
                </c:pt>
                <c:pt idx="34">
                  <c:v>8.0974826948061723E-3</c:v>
                </c:pt>
                <c:pt idx="35">
                  <c:v>1.0813921535347732E-2</c:v>
                </c:pt>
                <c:pt idx="36">
                  <c:v>5.9248488996939816E-3</c:v>
                </c:pt>
                <c:pt idx="37">
                  <c:v>8.7737934268166794E-3</c:v>
                </c:pt>
              </c:numCache>
              <c:extLst/>
            </c:numRef>
          </c:val>
          <c:extLst>
            <c:ext xmlns:c16="http://schemas.microsoft.com/office/drawing/2014/chart" uri="{C3380CC4-5D6E-409C-BE32-E72D297353CC}">
              <c16:uniqueId val="{00000006-F78F-417A-BFA6-663F0E02E27E}"/>
            </c:ext>
          </c:extLst>
        </c:ser>
        <c:dLbls>
          <c:showLegendKey val="0"/>
          <c:showVal val="0"/>
          <c:showCatName val="0"/>
          <c:showSerName val="0"/>
          <c:showPercent val="0"/>
          <c:showBubbleSize val="0"/>
        </c:dLbls>
        <c:gapWidth val="100"/>
        <c:overlap val="100"/>
        <c:axId val="490496768"/>
        <c:axId val="490498688"/>
      </c:barChart>
      <c:lineChart>
        <c:grouping val="standard"/>
        <c:varyColors val="0"/>
        <c:ser>
          <c:idx val="5"/>
          <c:order val="2"/>
          <c:tx>
            <c:strRef>
              <c:f>'I. Инфляц'!$F$2</c:f>
              <c:strCache>
                <c:ptCount val="1"/>
                <c:pt idx="0">
                  <c:v>Жилийн инфляц (УБ)</c:v>
                </c:pt>
              </c:strCache>
            </c:strRef>
          </c:tx>
          <c:spPr>
            <a:ln w="15875">
              <a:solidFill>
                <a:sysClr val="windowText" lastClr="000000"/>
              </a:solidFill>
            </a:ln>
          </c:spPr>
          <c:marker>
            <c:symbol val="circle"/>
            <c:size val="4"/>
            <c:spPr>
              <a:solidFill>
                <a:schemeClr val="bg1"/>
              </a:solidFill>
              <a:ln>
                <a:solidFill>
                  <a:sysClr val="windowText" lastClr="000000"/>
                </a:solidFill>
              </a:ln>
            </c:spPr>
          </c:marker>
          <c:cat>
            <c:multiLvlStrRef>
              <c:f>'I. Инфляц'!$C$91:$D$98</c:f>
              <c:multiLvlStrCache>
                <c:ptCount val="8"/>
                <c:lvl>
                  <c:pt idx="2">
                    <c:v>9</c:v>
                  </c:pt>
                  <c:pt idx="5">
                    <c:v>12</c:v>
                  </c:pt>
                  <c:pt idx="7">
                    <c:v>2</c:v>
                  </c:pt>
                </c:lvl>
                <c:lvl>
                  <c:pt idx="6">
                    <c:v>2021</c:v>
                  </c:pt>
                </c:lvl>
              </c:multiLvlStrCache>
            </c:multiLvlStrRef>
          </c:cat>
          <c:val>
            <c:numRef>
              <c:f>'I. Инфляц'!$F$61:$F$98</c:f>
              <c:numCache>
                <c:formatCode>0.0%</c:formatCode>
                <c:ptCount val="38"/>
                <c:pt idx="0">
                  <c:v>8.0258308565034131E-2</c:v>
                </c:pt>
                <c:pt idx="1">
                  <c:v>8.1358993732355778E-2</c:v>
                </c:pt>
                <c:pt idx="2">
                  <c:v>7.6915677251460979E-2</c:v>
                </c:pt>
                <c:pt idx="3">
                  <c:v>6.6909736962180499E-2</c:v>
                </c:pt>
                <c:pt idx="4">
                  <c:v>6.5715156660060448E-2</c:v>
                </c:pt>
                <c:pt idx="5">
                  <c:v>7.9574164668087866E-2</c:v>
                </c:pt>
                <c:pt idx="6">
                  <c:v>8.7723020467056934E-2</c:v>
                </c:pt>
                <c:pt idx="7">
                  <c:v>6.4461301768564461E-2</c:v>
                </c:pt>
                <c:pt idx="8">
                  <c:v>5.9247435025859163E-2</c:v>
                </c:pt>
                <c:pt idx="9">
                  <c:v>6.8174821404141772E-2</c:v>
                </c:pt>
                <c:pt idx="10">
                  <c:v>9.2914618251904946E-2</c:v>
                </c:pt>
                <c:pt idx="11">
                  <c:v>9.6657399469244121E-2</c:v>
                </c:pt>
                <c:pt idx="12">
                  <c:v>8.1165183495044424E-2</c:v>
                </c:pt>
                <c:pt idx="13">
                  <c:v>7.8514381845889769E-2</c:v>
                </c:pt>
                <c:pt idx="14">
                  <c:v>7.461023273325873E-2</c:v>
                </c:pt>
                <c:pt idx="15">
                  <c:v>7.8388947719530755E-2</c:v>
                </c:pt>
                <c:pt idx="16">
                  <c:v>8.9163195546823948E-2</c:v>
                </c:pt>
                <c:pt idx="17">
                  <c:v>9.823940405821685E-2</c:v>
                </c:pt>
                <c:pt idx="18">
                  <c:v>9.0475061146852775E-2</c:v>
                </c:pt>
                <c:pt idx="19">
                  <c:v>0.10464280588263164</c:v>
                </c:pt>
                <c:pt idx="20">
                  <c:v>0.10477467571642629</c:v>
                </c:pt>
                <c:pt idx="21">
                  <c:v>8.464596387090273E-2</c:v>
                </c:pt>
                <c:pt idx="22">
                  <c:v>5.0292447594843193E-2</c:v>
                </c:pt>
                <c:pt idx="23">
                  <c:v>5.0071517419120415E-2</c:v>
                </c:pt>
                <c:pt idx="24">
                  <c:v>6.0010561954667807E-2</c:v>
                </c:pt>
                <c:pt idx="25">
                  <c:v>6.9305548140761397E-2</c:v>
                </c:pt>
                <c:pt idx="26">
                  <c:v>6.7815166993807185E-2</c:v>
                </c:pt>
                <c:pt idx="27">
                  <c:v>5.2583356316293184E-2</c:v>
                </c:pt>
                <c:pt idx="28">
                  <c:v>3.5407435733521897E-2</c:v>
                </c:pt>
                <c:pt idx="29">
                  <c:v>2.4357371289110086E-2</c:v>
                </c:pt>
                <c:pt idx="30">
                  <c:v>3.2170931843106043E-2</c:v>
                </c:pt>
                <c:pt idx="31">
                  <c:v>1.666767591800089E-2</c:v>
                </c:pt>
                <c:pt idx="32">
                  <c:v>1.3704198774220355E-2</c:v>
                </c:pt>
                <c:pt idx="33">
                  <c:v>2.5576108653907692E-2</c:v>
                </c:pt>
                <c:pt idx="34">
                  <c:v>4.3492090578117315E-2</c:v>
                </c:pt>
                <c:pt idx="35">
                  <c:v>1.8916874295377362E-2</c:v>
                </c:pt>
                <c:pt idx="36">
                  <c:v>1.3454181605691895E-2</c:v>
                </c:pt>
                <c:pt idx="37">
                  <c:v>1.9724885621910104E-2</c:v>
                </c:pt>
              </c:numCache>
              <c:extLst/>
            </c:numRef>
          </c:val>
          <c:smooth val="1"/>
          <c:extLst>
            <c:ext xmlns:c16="http://schemas.microsoft.com/office/drawing/2014/chart" uri="{C3380CC4-5D6E-409C-BE32-E72D297353CC}">
              <c16:uniqueId val="{00000007-F78F-417A-BFA6-663F0E02E27E}"/>
            </c:ext>
          </c:extLst>
        </c:ser>
        <c:dLbls>
          <c:showLegendKey val="0"/>
          <c:showVal val="0"/>
          <c:showCatName val="0"/>
          <c:showSerName val="0"/>
          <c:showPercent val="0"/>
          <c:showBubbleSize val="0"/>
        </c:dLbls>
        <c:marker val="1"/>
        <c:smooth val="0"/>
        <c:axId val="490496768"/>
        <c:axId val="490498688"/>
      </c:lineChart>
      <c:catAx>
        <c:axId val="490496768"/>
        <c:scaling>
          <c:orientation val="minMax"/>
        </c:scaling>
        <c:delete val="0"/>
        <c:axPos val="b"/>
        <c:numFmt formatCode="General" sourceLinked="0"/>
        <c:majorTickMark val="none"/>
        <c:minorTickMark val="none"/>
        <c:tickLblPos val="low"/>
        <c:spPr>
          <a:ln w="3175">
            <a:solidFill>
              <a:schemeClr val="bg1">
                <a:lumMod val="75000"/>
              </a:schemeClr>
            </a:solidFill>
          </a:ln>
        </c:spPr>
        <c:crossAx val="490498688"/>
        <c:crosses val="autoZero"/>
        <c:auto val="1"/>
        <c:lblAlgn val="ctr"/>
        <c:lblOffset val="100"/>
        <c:tickMarkSkip val="1"/>
        <c:noMultiLvlLbl val="0"/>
      </c:catAx>
      <c:valAx>
        <c:axId val="490498688"/>
        <c:scaling>
          <c:orientation val="minMax"/>
          <c:max val="0.12000000000000001"/>
          <c:min val="-4.0000000000000008E-2"/>
        </c:scaling>
        <c:delete val="0"/>
        <c:axPos val="l"/>
        <c:majorGridlines>
          <c:spPr>
            <a:ln>
              <a:noFill/>
            </a:ln>
          </c:spPr>
        </c:majorGridlines>
        <c:numFmt formatCode="0%" sourceLinked="0"/>
        <c:majorTickMark val="out"/>
        <c:minorTickMark val="none"/>
        <c:tickLblPos val="nextTo"/>
        <c:spPr>
          <a:ln w="3175">
            <a:solidFill>
              <a:schemeClr val="bg1">
                <a:lumMod val="75000"/>
              </a:schemeClr>
            </a:solidFill>
          </a:ln>
        </c:spPr>
        <c:crossAx val="490496768"/>
        <c:crosses val="autoZero"/>
        <c:crossBetween val="between"/>
        <c:majorUnit val="2.0000000000000004E-2"/>
      </c:valAx>
      <c:spPr>
        <a:ln w="3175">
          <a:solidFill>
            <a:schemeClr val="bg1">
              <a:lumMod val="75000"/>
            </a:schemeClr>
          </a:solidFill>
        </a:ln>
      </c:spPr>
    </c:plotArea>
    <c:legend>
      <c:legendPos val="b"/>
      <c:layout>
        <c:manualLayout>
          <c:xMode val="edge"/>
          <c:yMode val="edge"/>
          <c:x val="6.2483265400829088E-2"/>
          <c:y val="2.2417473952767927E-4"/>
          <c:w val="0.89369650874878226"/>
          <c:h val="0.19850802465194212"/>
        </c:manualLayout>
      </c:layout>
      <c:overlay val="0"/>
    </c:legend>
    <c:plotVisOnly val="1"/>
    <c:dispBlanksAs val="gap"/>
    <c:showDLblsOverMax val="0"/>
  </c:chart>
  <c:spPr>
    <a:ln>
      <a:noFill/>
    </a:ln>
  </c:spPr>
  <c:txPr>
    <a:bodyPr/>
    <a:lstStyle/>
    <a:p>
      <a:pPr>
        <a:defRPr sz="1200" b="1">
          <a:latin typeface="Times New Roman" panose="02020603050405020304" pitchFamily="18" charset="0"/>
          <a:cs typeface="Times New Roman" panose="02020603050405020304" pitchFamily="18" charset="0"/>
        </a:defRPr>
      </a:pPr>
      <a:endParaRPr lang="en-US"/>
    </a:p>
  </c:txPr>
  <c:userShapes r:id="rId1"/>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7774769695880852E-2"/>
          <c:y val="2.3414736201453078E-2"/>
          <c:w val="0.86846087598425192"/>
          <c:h val="0.62721955951158281"/>
        </c:manualLayout>
      </c:layout>
      <c:barChart>
        <c:barDir val="col"/>
        <c:grouping val="clustered"/>
        <c:varyColors val="0"/>
        <c:ser>
          <c:idx val="0"/>
          <c:order val="0"/>
          <c:tx>
            <c:strRef>
              <c:f>'III.2.1 Мөнгө, зээл'!$U$41</c:f>
              <c:strCache>
                <c:ptCount val="1"/>
                <c:pt idx="0">
                  <c:v>2020.1 сар</c:v>
                </c:pt>
              </c:strCache>
            </c:strRef>
          </c:tx>
          <c:spPr>
            <a:solidFill>
              <a:srgbClr val="122F83"/>
            </a:solidFill>
          </c:spPr>
          <c:invertIfNegative val="0"/>
          <c:cat>
            <c:strRef>
              <c:f>'III.2.1 Мөнгө, зээл'!$A$42:$A$48</c:f>
              <c:strCache>
                <c:ptCount val="7"/>
                <c:pt idx="0">
                  <c:v>Уул уурхай</c:v>
                </c:pt>
                <c:pt idx="1">
                  <c:v>Боловсруулах</c:v>
                </c:pt>
                <c:pt idx="2">
                  <c:v>Барилга</c:v>
                </c:pt>
                <c:pt idx="3">
                  <c:v>Худалдаа</c:v>
                </c:pt>
                <c:pt idx="4">
                  <c:v>Үл хөдлөх</c:v>
                </c:pt>
                <c:pt idx="5">
                  <c:v>Хэрэглээний зээл</c:v>
                </c:pt>
                <c:pt idx="6">
                  <c:v>Бусад</c:v>
                </c:pt>
              </c:strCache>
            </c:strRef>
          </c:cat>
          <c:val>
            <c:numRef>
              <c:f>'III.2.1 Мөнгө, зээл'!$U$42:$U$48</c:f>
              <c:numCache>
                <c:formatCode>0%</c:formatCode>
                <c:ptCount val="7"/>
                <c:pt idx="0">
                  <c:v>7.0204539703959651E-2</c:v>
                </c:pt>
                <c:pt idx="1">
                  <c:v>7.1410690284327061E-2</c:v>
                </c:pt>
                <c:pt idx="2">
                  <c:v>8.0019398149119556E-2</c:v>
                </c:pt>
                <c:pt idx="3">
                  <c:v>0.13604187814577876</c:v>
                </c:pt>
                <c:pt idx="4">
                  <c:v>0.23884410488812513</c:v>
                </c:pt>
                <c:pt idx="5">
                  <c:v>0.24844428588404679</c:v>
                </c:pt>
                <c:pt idx="6">
                  <c:v>0.15503510294464318</c:v>
                </c:pt>
              </c:numCache>
            </c:numRef>
          </c:val>
          <c:extLst>
            <c:ext xmlns:c16="http://schemas.microsoft.com/office/drawing/2014/chart" uri="{C3380CC4-5D6E-409C-BE32-E72D297353CC}">
              <c16:uniqueId val="{00000000-BE7F-4697-A616-B84727F91724}"/>
            </c:ext>
          </c:extLst>
        </c:ser>
        <c:ser>
          <c:idx val="1"/>
          <c:order val="1"/>
          <c:tx>
            <c:strRef>
              <c:f>'III.2.1 Мөнгө, зээл'!$V$41</c:f>
              <c:strCache>
                <c:ptCount val="1"/>
                <c:pt idx="0">
                  <c:v>2020.06 сар</c:v>
                </c:pt>
              </c:strCache>
            </c:strRef>
          </c:tx>
          <c:spPr>
            <a:solidFill>
              <a:srgbClr val="286A6C"/>
            </a:solidFill>
          </c:spPr>
          <c:invertIfNegative val="0"/>
          <c:cat>
            <c:strRef>
              <c:f>'III.2.1 Мөнгө, зээл'!$A$42:$A$48</c:f>
              <c:strCache>
                <c:ptCount val="7"/>
                <c:pt idx="0">
                  <c:v>Уул уурхай</c:v>
                </c:pt>
                <c:pt idx="1">
                  <c:v>Боловсруулах</c:v>
                </c:pt>
                <c:pt idx="2">
                  <c:v>Барилга</c:v>
                </c:pt>
                <c:pt idx="3">
                  <c:v>Худалдаа</c:v>
                </c:pt>
                <c:pt idx="4">
                  <c:v>Үл хөдлөх</c:v>
                </c:pt>
                <c:pt idx="5">
                  <c:v>Хэрэглээний зээл</c:v>
                </c:pt>
                <c:pt idx="6">
                  <c:v>Бусад</c:v>
                </c:pt>
              </c:strCache>
            </c:strRef>
          </c:cat>
          <c:val>
            <c:numRef>
              <c:f>'III.2.1 Мөнгө, зээл'!$V$42:$V$48</c:f>
              <c:numCache>
                <c:formatCode>0%</c:formatCode>
                <c:ptCount val="7"/>
                <c:pt idx="0">
                  <c:v>6.9615994153347266E-2</c:v>
                </c:pt>
                <c:pt idx="1">
                  <c:v>6.8938385518647755E-2</c:v>
                </c:pt>
                <c:pt idx="2">
                  <c:v>8.4286710093377321E-2</c:v>
                </c:pt>
                <c:pt idx="3">
                  <c:v>0.14150992004145888</c:v>
                </c:pt>
                <c:pt idx="4">
                  <c:v>0.24921271717204677</c:v>
                </c:pt>
                <c:pt idx="5">
                  <c:v>0.22443354560570056</c:v>
                </c:pt>
                <c:pt idx="6">
                  <c:v>0.16200272741542138</c:v>
                </c:pt>
              </c:numCache>
            </c:numRef>
          </c:val>
          <c:extLst>
            <c:ext xmlns:c16="http://schemas.microsoft.com/office/drawing/2014/chart" uri="{C3380CC4-5D6E-409C-BE32-E72D297353CC}">
              <c16:uniqueId val="{00000001-BE7F-4697-A616-B84727F91724}"/>
            </c:ext>
          </c:extLst>
        </c:ser>
        <c:ser>
          <c:idx val="2"/>
          <c:order val="2"/>
          <c:tx>
            <c:strRef>
              <c:f>'III.2.1 Мөнгө, зээл'!$W$41</c:f>
              <c:strCache>
                <c:ptCount val="1"/>
                <c:pt idx="0">
                  <c:v>2021.01  сар</c:v>
                </c:pt>
              </c:strCache>
            </c:strRef>
          </c:tx>
          <c:spPr>
            <a:solidFill>
              <a:srgbClr val="D0BC99"/>
            </a:solidFill>
          </c:spPr>
          <c:invertIfNegative val="0"/>
          <c:cat>
            <c:strRef>
              <c:f>'III.2.1 Мөнгө, зээл'!$A$42:$A$48</c:f>
              <c:strCache>
                <c:ptCount val="7"/>
                <c:pt idx="0">
                  <c:v>Уул уурхай</c:v>
                </c:pt>
                <c:pt idx="1">
                  <c:v>Боловсруулах</c:v>
                </c:pt>
                <c:pt idx="2">
                  <c:v>Барилга</c:v>
                </c:pt>
                <c:pt idx="3">
                  <c:v>Худалдаа</c:v>
                </c:pt>
                <c:pt idx="4">
                  <c:v>Үл хөдлөх</c:v>
                </c:pt>
                <c:pt idx="5">
                  <c:v>Хэрэглээний зээл</c:v>
                </c:pt>
                <c:pt idx="6">
                  <c:v>Бусад</c:v>
                </c:pt>
              </c:strCache>
            </c:strRef>
          </c:cat>
          <c:val>
            <c:numRef>
              <c:f>'III.2.1 Мөнгө, зээл'!$W$42:$W$48</c:f>
              <c:numCache>
                <c:formatCode>0%</c:formatCode>
                <c:ptCount val="7"/>
                <c:pt idx="0">
                  <c:v>8.6720776847521205E-2</c:v>
                </c:pt>
                <c:pt idx="1">
                  <c:v>7.0609971864986881E-2</c:v>
                </c:pt>
                <c:pt idx="2">
                  <c:v>7.3362112499272158E-2</c:v>
                </c:pt>
                <c:pt idx="3">
                  <c:v>0.13864125066988117</c:v>
                </c:pt>
                <c:pt idx="4">
                  <c:v>0.26248401980521163</c:v>
                </c:pt>
                <c:pt idx="5">
                  <c:v>0.21126847904706</c:v>
                </c:pt>
                <c:pt idx="6">
                  <c:v>0.15691338926606707</c:v>
                </c:pt>
              </c:numCache>
            </c:numRef>
          </c:val>
          <c:extLst>
            <c:ext xmlns:c16="http://schemas.microsoft.com/office/drawing/2014/chart" uri="{C3380CC4-5D6E-409C-BE32-E72D297353CC}">
              <c16:uniqueId val="{00000002-BE7F-4697-A616-B84727F91724}"/>
            </c:ext>
          </c:extLst>
        </c:ser>
        <c:dLbls>
          <c:showLegendKey val="0"/>
          <c:showVal val="0"/>
          <c:showCatName val="0"/>
          <c:showSerName val="0"/>
          <c:showPercent val="0"/>
          <c:showBubbleSize val="0"/>
        </c:dLbls>
        <c:gapWidth val="219"/>
        <c:axId val="513297024"/>
        <c:axId val="513307008"/>
      </c:barChart>
      <c:catAx>
        <c:axId val="51329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vert="horz"/>
          <a:lstStyle/>
          <a:p>
            <a:pPr>
              <a:defRPr/>
            </a:pPr>
            <a:endParaRPr lang="en-US"/>
          </a:p>
        </c:txPr>
        <c:crossAx val="513307008"/>
        <c:crosses val="autoZero"/>
        <c:auto val="1"/>
        <c:lblAlgn val="ctr"/>
        <c:lblOffset val="100"/>
        <c:noMultiLvlLbl val="0"/>
      </c:catAx>
      <c:valAx>
        <c:axId val="513307008"/>
        <c:scaling>
          <c:orientation val="minMax"/>
        </c:scaling>
        <c:delete val="0"/>
        <c:axPos val="l"/>
        <c:numFmt formatCode="0%" sourceLinked="1"/>
        <c:majorTickMark val="none"/>
        <c:minorTickMark val="none"/>
        <c:tickLblPos val="nextTo"/>
        <c:spPr>
          <a:ln w="9525">
            <a:noFill/>
          </a:ln>
        </c:spPr>
        <c:txPr>
          <a:bodyPr rot="0" vert="horz"/>
          <a:lstStyle/>
          <a:p>
            <a:pPr>
              <a:defRPr sz="800"/>
            </a:pPr>
            <a:endParaRPr lang="en-US"/>
          </a:p>
        </c:txPr>
        <c:crossAx val="513297024"/>
        <c:crosses val="autoZero"/>
        <c:crossBetween val="between"/>
      </c:valAx>
      <c:spPr>
        <a:noFill/>
        <a:ln w="9525">
          <a:solidFill>
            <a:schemeClr val="tx1">
              <a:lumMod val="65000"/>
              <a:lumOff val="35000"/>
            </a:schemeClr>
          </a:solidFill>
        </a:ln>
      </c:spPr>
    </c:plotArea>
    <c:legend>
      <c:legendPos val="b"/>
      <c:layout>
        <c:manualLayout>
          <c:xMode val="edge"/>
          <c:yMode val="edge"/>
          <c:x val="0.10879811898512685"/>
          <c:y val="6.6655730533683288E-2"/>
          <c:w val="0.44840084293729193"/>
          <c:h val="0.21199338689183916"/>
        </c:manualLayout>
      </c:layout>
      <c:overlay val="0"/>
      <c:spPr>
        <a:noFill/>
        <a:ln w="25400">
          <a:noFill/>
        </a:ln>
      </c:spPr>
      <c:txPr>
        <a:bodyPr/>
        <a:lstStyle/>
        <a:p>
          <a:pPr>
            <a:defRPr sz="800"/>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700" b="0" i="0" u="none" strike="noStrike" baseline="0">
          <a:solidFill>
            <a:srgbClr val="000000"/>
          </a:solidFill>
          <a:latin typeface="Times New Roman" panose="02020603050405020304" pitchFamily="18" charset="0"/>
          <a:ea typeface="Calibri"/>
          <a:cs typeface="Times New Roman" panose="02020603050405020304" pitchFamily="18" charset="0"/>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5751125540479011E-2"/>
          <c:y val="2.7967171717171717E-2"/>
          <c:w val="0.83900688089664466"/>
          <c:h val="0.56440989473035175"/>
        </c:manualLayout>
      </c:layout>
      <c:barChart>
        <c:barDir val="col"/>
        <c:grouping val="stacked"/>
        <c:varyColors val="0"/>
        <c:ser>
          <c:idx val="1"/>
          <c:order val="1"/>
          <c:tx>
            <c:strRef>
              <c:f>'III.2.1 Мөнгө, зээл'!$A$61</c:f>
              <c:strCache>
                <c:ptCount val="1"/>
                <c:pt idx="0">
                  <c:v>Худалдаа</c:v>
                </c:pt>
              </c:strCache>
            </c:strRef>
          </c:tx>
          <c:spPr>
            <a:solidFill>
              <a:schemeClr val="accent2"/>
            </a:solidFill>
            <a:ln>
              <a:noFill/>
            </a:ln>
            <a:effectLst/>
          </c:spPr>
          <c:invertIfNegative val="0"/>
          <c:cat>
            <c:multiLvlStrRef>
              <c:f>'III.2.1 Мөнгө, зээл'!$V$1:$AH$2</c:f>
              <c:multiLvlStrCache>
                <c:ptCount val="13"/>
                <c:lvl>
                  <c:pt idx="0">
                    <c:v>I</c:v>
                  </c:pt>
                  <c:pt idx="1">
                    <c:v>II</c:v>
                  </c:pt>
                  <c:pt idx="2">
                    <c:v>III</c:v>
                  </c:pt>
                  <c:pt idx="3">
                    <c:v>IV</c:v>
                  </c:pt>
                  <c:pt idx="4">
                    <c:v>I</c:v>
                  </c:pt>
                  <c:pt idx="5">
                    <c:v>II</c:v>
                  </c:pt>
                  <c:pt idx="6">
                    <c:v>III</c:v>
                  </c:pt>
                  <c:pt idx="7">
                    <c:v>IV</c:v>
                  </c:pt>
                  <c:pt idx="8">
                    <c:v>I</c:v>
                  </c:pt>
                  <c:pt idx="9">
                    <c:v>II</c:v>
                  </c:pt>
                  <c:pt idx="10">
                    <c:v>III</c:v>
                  </c:pt>
                  <c:pt idx="11">
                    <c:v>IV</c:v>
                  </c:pt>
                  <c:pt idx="12">
                    <c:v>1 сар</c:v>
                  </c:pt>
                </c:lvl>
                <c:lvl>
                  <c:pt idx="0">
                    <c:v>2018</c:v>
                  </c:pt>
                  <c:pt idx="4">
                    <c:v>2019</c:v>
                  </c:pt>
                  <c:pt idx="8">
                    <c:v>2020</c:v>
                  </c:pt>
                  <c:pt idx="12">
                    <c:v>2021</c:v>
                  </c:pt>
                </c:lvl>
              </c:multiLvlStrCache>
            </c:multiLvlStrRef>
          </c:cat>
          <c:val>
            <c:numRef>
              <c:f>'III.2.1 Мөнгө, зээл'!$V$61:$AH$61</c:f>
              <c:numCache>
                <c:formatCode>0.0%</c:formatCode>
                <c:ptCount val="13"/>
                <c:pt idx="0">
                  <c:v>-2.5548025648864624E-2</c:v>
                </c:pt>
                <c:pt idx="1">
                  <c:v>-1.9752079285283951E-2</c:v>
                </c:pt>
                <c:pt idx="2">
                  <c:v>2.5865048872012887E-2</c:v>
                </c:pt>
                <c:pt idx="3">
                  <c:v>1.8915387473275754E-2</c:v>
                </c:pt>
                <c:pt idx="4">
                  <c:v>1.2367656667076617E-2</c:v>
                </c:pt>
                <c:pt idx="5">
                  <c:v>1.2623350458044219E-2</c:v>
                </c:pt>
                <c:pt idx="6">
                  <c:v>8.2335265043481362E-2</c:v>
                </c:pt>
                <c:pt idx="7">
                  <c:v>7.0991460134566295E-2</c:v>
                </c:pt>
                <c:pt idx="8">
                  <c:v>0.13482787251757425</c:v>
                </c:pt>
                <c:pt idx="9">
                  <c:v>0.12652013019974709</c:v>
                </c:pt>
                <c:pt idx="10">
                  <c:v>-1.5286077289449883E-2</c:v>
                </c:pt>
                <c:pt idx="11">
                  <c:v>0.10826505239832394</c:v>
                </c:pt>
                <c:pt idx="12">
                  <c:v>0.10518666712282848</c:v>
                </c:pt>
              </c:numCache>
            </c:numRef>
          </c:val>
          <c:extLst>
            <c:ext xmlns:c16="http://schemas.microsoft.com/office/drawing/2014/chart" uri="{C3380CC4-5D6E-409C-BE32-E72D297353CC}">
              <c16:uniqueId val="{00000000-CD25-42BE-AFCC-000184EA7ACE}"/>
            </c:ext>
          </c:extLst>
        </c:ser>
        <c:ser>
          <c:idx val="2"/>
          <c:order val="2"/>
          <c:tx>
            <c:strRef>
              <c:f>'III.2.1 Мөнгө, зээл'!$A$62</c:f>
              <c:strCache>
                <c:ptCount val="1"/>
                <c:pt idx="0">
                  <c:v>Уул уурхай</c:v>
                </c:pt>
              </c:strCache>
            </c:strRef>
          </c:tx>
          <c:spPr>
            <a:solidFill>
              <a:srgbClr val="286A6C"/>
            </a:solidFill>
            <a:ln>
              <a:noFill/>
            </a:ln>
            <a:effectLst/>
          </c:spPr>
          <c:invertIfNegative val="0"/>
          <c:cat>
            <c:multiLvlStrRef>
              <c:f>'III.2.1 Мөнгө, зээл'!$V$1:$AH$2</c:f>
              <c:multiLvlStrCache>
                <c:ptCount val="13"/>
                <c:lvl>
                  <c:pt idx="0">
                    <c:v>I</c:v>
                  </c:pt>
                  <c:pt idx="1">
                    <c:v>II</c:v>
                  </c:pt>
                  <c:pt idx="2">
                    <c:v>III</c:v>
                  </c:pt>
                  <c:pt idx="3">
                    <c:v>IV</c:v>
                  </c:pt>
                  <c:pt idx="4">
                    <c:v>I</c:v>
                  </c:pt>
                  <c:pt idx="5">
                    <c:v>II</c:v>
                  </c:pt>
                  <c:pt idx="6">
                    <c:v>III</c:v>
                  </c:pt>
                  <c:pt idx="7">
                    <c:v>IV</c:v>
                  </c:pt>
                  <c:pt idx="8">
                    <c:v>I</c:v>
                  </c:pt>
                  <c:pt idx="9">
                    <c:v>II</c:v>
                  </c:pt>
                  <c:pt idx="10">
                    <c:v>III</c:v>
                  </c:pt>
                  <c:pt idx="11">
                    <c:v>IV</c:v>
                  </c:pt>
                  <c:pt idx="12">
                    <c:v>1 сар</c:v>
                  </c:pt>
                </c:lvl>
                <c:lvl>
                  <c:pt idx="0">
                    <c:v>2018</c:v>
                  </c:pt>
                  <c:pt idx="4">
                    <c:v>2019</c:v>
                  </c:pt>
                  <c:pt idx="8">
                    <c:v>2020</c:v>
                  </c:pt>
                  <c:pt idx="12">
                    <c:v>2021</c:v>
                  </c:pt>
                </c:lvl>
              </c:multiLvlStrCache>
            </c:multiLvlStrRef>
          </c:cat>
          <c:val>
            <c:numRef>
              <c:f>'III.2.1 Мөнгө, зээл'!$V$62:$AH$62</c:f>
              <c:numCache>
                <c:formatCode>0.0%</c:formatCode>
                <c:ptCount val="13"/>
                <c:pt idx="0">
                  <c:v>-9.9897723624374449E-2</c:v>
                </c:pt>
                <c:pt idx="1">
                  <c:v>1.2534440714424675E-2</c:v>
                </c:pt>
                <c:pt idx="2">
                  <c:v>-6.0617982634878338E-2</c:v>
                </c:pt>
                <c:pt idx="3">
                  <c:v>-0.17881189310193796</c:v>
                </c:pt>
                <c:pt idx="4">
                  <c:v>-0.21513277933226646</c:v>
                </c:pt>
                <c:pt idx="5">
                  <c:v>-0.21951074015654159</c:v>
                </c:pt>
                <c:pt idx="6">
                  <c:v>-6.5453936258410644E-2</c:v>
                </c:pt>
                <c:pt idx="7">
                  <c:v>5.0418855947301583E-2</c:v>
                </c:pt>
                <c:pt idx="8">
                  <c:v>0.12495663081321118</c:v>
                </c:pt>
                <c:pt idx="9">
                  <c:v>8.2678433383943845E-2</c:v>
                </c:pt>
                <c:pt idx="10">
                  <c:v>0.1217808968149246</c:v>
                </c:pt>
                <c:pt idx="11">
                  <c:v>0.16727763741145132</c:v>
                </c:pt>
                <c:pt idx="12">
                  <c:v>0.13728014336184396</c:v>
                </c:pt>
              </c:numCache>
            </c:numRef>
          </c:val>
          <c:extLst>
            <c:ext xmlns:c16="http://schemas.microsoft.com/office/drawing/2014/chart" uri="{C3380CC4-5D6E-409C-BE32-E72D297353CC}">
              <c16:uniqueId val="{00000001-CD25-42BE-AFCC-000184EA7ACE}"/>
            </c:ext>
          </c:extLst>
        </c:ser>
        <c:ser>
          <c:idx val="3"/>
          <c:order val="3"/>
          <c:tx>
            <c:strRef>
              <c:f>'III.2.1 Мөнгө, зээл'!$A$63</c:f>
              <c:strCache>
                <c:ptCount val="1"/>
                <c:pt idx="0">
                  <c:v>Барилга</c:v>
                </c:pt>
              </c:strCache>
            </c:strRef>
          </c:tx>
          <c:spPr>
            <a:solidFill>
              <a:srgbClr val="B99E66"/>
            </a:solidFill>
            <a:ln>
              <a:noFill/>
            </a:ln>
            <a:effectLst/>
          </c:spPr>
          <c:invertIfNegative val="0"/>
          <c:cat>
            <c:multiLvlStrRef>
              <c:f>'III.2.1 Мөнгө, зээл'!$V$1:$AH$2</c:f>
              <c:multiLvlStrCache>
                <c:ptCount val="13"/>
                <c:lvl>
                  <c:pt idx="0">
                    <c:v>I</c:v>
                  </c:pt>
                  <c:pt idx="1">
                    <c:v>II</c:v>
                  </c:pt>
                  <c:pt idx="2">
                    <c:v>III</c:v>
                  </c:pt>
                  <c:pt idx="3">
                    <c:v>IV</c:v>
                  </c:pt>
                  <c:pt idx="4">
                    <c:v>I</c:v>
                  </c:pt>
                  <c:pt idx="5">
                    <c:v>II</c:v>
                  </c:pt>
                  <c:pt idx="6">
                    <c:v>III</c:v>
                  </c:pt>
                  <c:pt idx="7">
                    <c:v>IV</c:v>
                  </c:pt>
                  <c:pt idx="8">
                    <c:v>I</c:v>
                  </c:pt>
                  <c:pt idx="9">
                    <c:v>II</c:v>
                  </c:pt>
                  <c:pt idx="10">
                    <c:v>III</c:v>
                  </c:pt>
                  <c:pt idx="11">
                    <c:v>IV</c:v>
                  </c:pt>
                  <c:pt idx="12">
                    <c:v>1 сар</c:v>
                  </c:pt>
                </c:lvl>
                <c:lvl>
                  <c:pt idx="0">
                    <c:v>2018</c:v>
                  </c:pt>
                  <c:pt idx="4">
                    <c:v>2019</c:v>
                  </c:pt>
                  <c:pt idx="8">
                    <c:v>2020</c:v>
                  </c:pt>
                  <c:pt idx="12">
                    <c:v>2021</c:v>
                  </c:pt>
                </c:lvl>
              </c:multiLvlStrCache>
            </c:multiLvlStrRef>
          </c:cat>
          <c:val>
            <c:numRef>
              <c:f>'III.2.1 Мөнгө, зээл'!$V$63:$AH$63</c:f>
              <c:numCache>
                <c:formatCode>0.0%</c:formatCode>
                <c:ptCount val="13"/>
                <c:pt idx="0">
                  <c:v>0.12849570931318752</c:v>
                </c:pt>
                <c:pt idx="1">
                  <c:v>6.8318610702562677E-2</c:v>
                </c:pt>
                <c:pt idx="2">
                  <c:v>2.2891215017929279E-2</c:v>
                </c:pt>
                <c:pt idx="3">
                  <c:v>0.11393342538004132</c:v>
                </c:pt>
                <c:pt idx="4">
                  <c:v>2.7483741143285667E-2</c:v>
                </c:pt>
                <c:pt idx="5">
                  <c:v>2.2255667348171138E-2</c:v>
                </c:pt>
                <c:pt idx="6">
                  <c:v>3.3431793107238525E-2</c:v>
                </c:pt>
                <c:pt idx="7">
                  <c:v>-0.15197586244334596</c:v>
                </c:pt>
                <c:pt idx="8">
                  <c:v>-4.1328540612561984E-2</c:v>
                </c:pt>
                <c:pt idx="9">
                  <c:v>4.7259337912257039E-2</c:v>
                </c:pt>
                <c:pt idx="10">
                  <c:v>-1.6435797830238352E-2</c:v>
                </c:pt>
                <c:pt idx="11">
                  <c:v>-8.193541124888095E-3</c:v>
                </c:pt>
                <c:pt idx="12">
                  <c:v>-3.4857964178713924E-2</c:v>
                </c:pt>
              </c:numCache>
            </c:numRef>
          </c:val>
          <c:extLst>
            <c:ext xmlns:c16="http://schemas.microsoft.com/office/drawing/2014/chart" uri="{C3380CC4-5D6E-409C-BE32-E72D297353CC}">
              <c16:uniqueId val="{00000002-CD25-42BE-AFCC-000184EA7ACE}"/>
            </c:ext>
          </c:extLst>
        </c:ser>
        <c:ser>
          <c:idx val="4"/>
          <c:order val="4"/>
          <c:tx>
            <c:strRef>
              <c:f>'III.2.1 Мөнгө, зээл'!$A$64</c:f>
              <c:strCache>
                <c:ptCount val="1"/>
                <c:pt idx="0">
                  <c:v>Боловсруулах</c:v>
                </c:pt>
              </c:strCache>
            </c:strRef>
          </c:tx>
          <c:spPr>
            <a:solidFill>
              <a:srgbClr val="7D8CAE"/>
            </a:solidFill>
            <a:ln>
              <a:noFill/>
            </a:ln>
            <a:effectLst/>
          </c:spPr>
          <c:invertIfNegative val="0"/>
          <c:cat>
            <c:multiLvlStrRef>
              <c:f>'III.2.1 Мөнгө, зээл'!$V$1:$AH$2</c:f>
              <c:multiLvlStrCache>
                <c:ptCount val="13"/>
                <c:lvl>
                  <c:pt idx="0">
                    <c:v>I</c:v>
                  </c:pt>
                  <c:pt idx="1">
                    <c:v>II</c:v>
                  </c:pt>
                  <c:pt idx="2">
                    <c:v>III</c:v>
                  </c:pt>
                  <c:pt idx="3">
                    <c:v>IV</c:v>
                  </c:pt>
                  <c:pt idx="4">
                    <c:v>I</c:v>
                  </c:pt>
                  <c:pt idx="5">
                    <c:v>II</c:v>
                  </c:pt>
                  <c:pt idx="6">
                    <c:v>III</c:v>
                  </c:pt>
                  <c:pt idx="7">
                    <c:v>IV</c:v>
                  </c:pt>
                  <c:pt idx="8">
                    <c:v>I</c:v>
                  </c:pt>
                  <c:pt idx="9">
                    <c:v>II</c:v>
                  </c:pt>
                  <c:pt idx="10">
                    <c:v>III</c:v>
                  </c:pt>
                  <c:pt idx="11">
                    <c:v>IV</c:v>
                  </c:pt>
                  <c:pt idx="12">
                    <c:v>1 сар</c:v>
                  </c:pt>
                </c:lvl>
                <c:lvl>
                  <c:pt idx="0">
                    <c:v>2018</c:v>
                  </c:pt>
                  <c:pt idx="4">
                    <c:v>2019</c:v>
                  </c:pt>
                  <c:pt idx="8">
                    <c:v>2020</c:v>
                  </c:pt>
                  <c:pt idx="12">
                    <c:v>2021</c:v>
                  </c:pt>
                </c:lvl>
              </c:multiLvlStrCache>
            </c:multiLvlStrRef>
          </c:cat>
          <c:val>
            <c:numRef>
              <c:f>'III.2.1 Мөнгө, зээл'!$V$64:$AH$64</c:f>
              <c:numCache>
                <c:formatCode>0.0%</c:formatCode>
                <c:ptCount val="13"/>
                <c:pt idx="0">
                  <c:v>-1.1436203688043841E-2</c:v>
                </c:pt>
                <c:pt idx="1">
                  <c:v>-4.5159212638300125E-3</c:v>
                </c:pt>
                <c:pt idx="2">
                  <c:v>-1.5514792930410939E-2</c:v>
                </c:pt>
                <c:pt idx="3">
                  <c:v>-8.5775174990442613E-2</c:v>
                </c:pt>
                <c:pt idx="4">
                  <c:v>-3.4217091615949005E-2</c:v>
                </c:pt>
                <c:pt idx="5">
                  <c:v>-9.6417550107456854E-2</c:v>
                </c:pt>
                <c:pt idx="6">
                  <c:v>-4.1114774033251034E-2</c:v>
                </c:pt>
                <c:pt idx="7">
                  <c:v>-1.4458152374774628E-2</c:v>
                </c:pt>
                <c:pt idx="8">
                  <c:v>6.1278671715407504E-2</c:v>
                </c:pt>
                <c:pt idx="9">
                  <c:v>5.078387598945161E-2</c:v>
                </c:pt>
                <c:pt idx="10">
                  <c:v>8.3363027578763557E-2</c:v>
                </c:pt>
                <c:pt idx="11">
                  <c:v>3.8021146954549098E-2</c:v>
                </c:pt>
                <c:pt idx="12">
                  <c:v>2.6689459644597405E-2</c:v>
                </c:pt>
              </c:numCache>
            </c:numRef>
          </c:val>
          <c:extLst>
            <c:ext xmlns:c16="http://schemas.microsoft.com/office/drawing/2014/chart" uri="{C3380CC4-5D6E-409C-BE32-E72D297353CC}">
              <c16:uniqueId val="{00000003-CD25-42BE-AFCC-000184EA7ACE}"/>
            </c:ext>
          </c:extLst>
        </c:ser>
        <c:ser>
          <c:idx val="5"/>
          <c:order val="5"/>
          <c:tx>
            <c:strRef>
              <c:f>'III.2.1 Мөнгө, зээл'!$A$65</c:f>
              <c:strCache>
                <c:ptCount val="1"/>
                <c:pt idx="0">
                  <c:v>Санхүү, даатгал</c:v>
                </c:pt>
              </c:strCache>
            </c:strRef>
          </c:tx>
          <c:spPr>
            <a:solidFill>
              <a:srgbClr val="122F83"/>
            </a:solidFill>
            <a:ln>
              <a:noFill/>
            </a:ln>
            <a:effectLst/>
          </c:spPr>
          <c:invertIfNegative val="0"/>
          <c:cat>
            <c:multiLvlStrRef>
              <c:f>'III.2.1 Мөнгө, зээл'!$V$1:$AH$2</c:f>
              <c:multiLvlStrCache>
                <c:ptCount val="13"/>
                <c:lvl>
                  <c:pt idx="0">
                    <c:v>I</c:v>
                  </c:pt>
                  <c:pt idx="1">
                    <c:v>II</c:v>
                  </c:pt>
                  <c:pt idx="2">
                    <c:v>III</c:v>
                  </c:pt>
                  <c:pt idx="3">
                    <c:v>IV</c:v>
                  </c:pt>
                  <c:pt idx="4">
                    <c:v>I</c:v>
                  </c:pt>
                  <c:pt idx="5">
                    <c:v>II</c:v>
                  </c:pt>
                  <c:pt idx="6">
                    <c:v>III</c:v>
                  </c:pt>
                  <c:pt idx="7">
                    <c:v>IV</c:v>
                  </c:pt>
                  <c:pt idx="8">
                    <c:v>I</c:v>
                  </c:pt>
                  <c:pt idx="9">
                    <c:v>II</c:v>
                  </c:pt>
                  <c:pt idx="10">
                    <c:v>III</c:v>
                  </c:pt>
                  <c:pt idx="11">
                    <c:v>IV</c:v>
                  </c:pt>
                  <c:pt idx="12">
                    <c:v>1 сар</c:v>
                  </c:pt>
                </c:lvl>
                <c:lvl>
                  <c:pt idx="0">
                    <c:v>2018</c:v>
                  </c:pt>
                  <c:pt idx="4">
                    <c:v>2019</c:v>
                  </c:pt>
                  <c:pt idx="8">
                    <c:v>2020</c:v>
                  </c:pt>
                  <c:pt idx="12">
                    <c:v>2021</c:v>
                  </c:pt>
                </c:lvl>
              </c:multiLvlStrCache>
            </c:multiLvlStrRef>
          </c:cat>
          <c:val>
            <c:numRef>
              <c:f>'III.2.1 Мөнгө, зээл'!$V$65:$AH$65</c:f>
              <c:numCache>
                <c:formatCode>0.0%</c:formatCode>
                <c:ptCount val="13"/>
                <c:pt idx="0">
                  <c:v>-7.2264802536852434E-4</c:v>
                </c:pt>
                <c:pt idx="1">
                  <c:v>-1.7834281350245494E-3</c:v>
                </c:pt>
                <c:pt idx="2">
                  <c:v>0.19224574254917165</c:v>
                </c:pt>
                <c:pt idx="3">
                  <c:v>0.20270514725864233</c:v>
                </c:pt>
                <c:pt idx="4">
                  <c:v>0.17685575788613303</c:v>
                </c:pt>
                <c:pt idx="5">
                  <c:v>0.20236223755570046</c:v>
                </c:pt>
                <c:pt idx="6">
                  <c:v>7.7710067931346582E-3</c:v>
                </c:pt>
                <c:pt idx="7">
                  <c:v>-2.675546127287055E-2</c:v>
                </c:pt>
                <c:pt idx="8">
                  <c:v>-1.989915862616257E-2</c:v>
                </c:pt>
                <c:pt idx="9">
                  <c:v>-2.5259317772185572E-2</c:v>
                </c:pt>
                <c:pt idx="10">
                  <c:v>-1.8841450526893119E-2</c:v>
                </c:pt>
                <c:pt idx="11">
                  <c:v>1.79333944946737E-2</c:v>
                </c:pt>
                <c:pt idx="12">
                  <c:v>1.6088132220268111E-2</c:v>
                </c:pt>
              </c:numCache>
            </c:numRef>
          </c:val>
          <c:extLst>
            <c:ext xmlns:c16="http://schemas.microsoft.com/office/drawing/2014/chart" uri="{C3380CC4-5D6E-409C-BE32-E72D297353CC}">
              <c16:uniqueId val="{00000004-CD25-42BE-AFCC-000184EA7ACE}"/>
            </c:ext>
          </c:extLst>
        </c:ser>
        <c:ser>
          <c:idx val="6"/>
          <c:order val="6"/>
          <c:tx>
            <c:strRef>
              <c:f>'III.2.1 Мөнгө, зээл'!$A$66</c:f>
              <c:strCache>
                <c:ptCount val="1"/>
                <c:pt idx="0">
                  <c:v>Хэрэглээ</c:v>
                </c:pt>
              </c:strCache>
            </c:strRef>
          </c:tx>
          <c:spPr>
            <a:solidFill>
              <a:srgbClr val="D4D9E4"/>
            </a:solidFill>
            <a:ln>
              <a:noFill/>
            </a:ln>
            <a:effectLst/>
          </c:spPr>
          <c:invertIfNegative val="0"/>
          <c:cat>
            <c:multiLvlStrRef>
              <c:f>'III.2.1 Мөнгө, зээл'!$V$1:$AH$2</c:f>
              <c:multiLvlStrCache>
                <c:ptCount val="13"/>
                <c:lvl>
                  <c:pt idx="0">
                    <c:v>I</c:v>
                  </c:pt>
                  <c:pt idx="1">
                    <c:v>II</c:v>
                  </c:pt>
                  <c:pt idx="2">
                    <c:v>III</c:v>
                  </c:pt>
                  <c:pt idx="3">
                    <c:v>IV</c:v>
                  </c:pt>
                  <c:pt idx="4">
                    <c:v>I</c:v>
                  </c:pt>
                  <c:pt idx="5">
                    <c:v>II</c:v>
                  </c:pt>
                  <c:pt idx="6">
                    <c:v>III</c:v>
                  </c:pt>
                  <c:pt idx="7">
                    <c:v>IV</c:v>
                  </c:pt>
                  <c:pt idx="8">
                    <c:v>I</c:v>
                  </c:pt>
                  <c:pt idx="9">
                    <c:v>II</c:v>
                  </c:pt>
                  <c:pt idx="10">
                    <c:v>III</c:v>
                  </c:pt>
                  <c:pt idx="11">
                    <c:v>IV</c:v>
                  </c:pt>
                  <c:pt idx="12">
                    <c:v>1 сар</c:v>
                  </c:pt>
                </c:lvl>
                <c:lvl>
                  <c:pt idx="0">
                    <c:v>2018</c:v>
                  </c:pt>
                  <c:pt idx="4">
                    <c:v>2019</c:v>
                  </c:pt>
                  <c:pt idx="8">
                    <c:v>2020</c:v>
                  </c:pt>
                  <c:pt idx="12">
                    <c:v>2021</c:v>
                  </c:pt>
                </c:lvl>
              </c:multiLvlStrCache>
            </c:multiLvlStrRef>
          </c:cat>
          <c:val>
            <c:numRef>
              <c:f>'III.2.1 Мөнгө, зээл'!$V$66:$AH$66</c:f>
              <c:numCache>
                <c:formatCode>0.0%</c:formatCode>
                <c:ptCount val="13"/>
                <c:pt idx="0">
                  <c:v>1.7438355800542173E-2</c:v>
                </c:pt>
                <c:pt idx="1">
                  <c:v>2.062953844983937E-2</c:v>
                </c:pt>
                <c:pt idx="2">
                  <c:v>2.2230677402893008E-2</c:v>
                </c:pt>
                <c:pt idx="3">
                  <c:v>2.7856279208730534E-2</c:v>
                </c:pt>
                <c:pt idx="4">
                  <c:v>6.3558915506863461E-2</c:v>
                </c:pt>
                <c:pt idx="5">
                  <c:v>7.5039833918335616E-2</c:v>
                </c:pt>
                <c:pt idx="6">
                  <c:v>7.692129312834288E-2</c:v>
                </c:pt>
                <c:pt idx="7">
                  <c:v>8.0094766192242997E-2</c:v>
                </c:pt>
                <c:pt idx="8">
                  <c:v>-7.6293132027168411E-3</c:v>
                </c:pt>
                <c:pt idx="9">
                  <c:v>-2.7692508354566589E-2</c:v>
                </c:pt>
                <c:pt idx="10">
                  <c:v>-5.6322213239253877E-2</c:v>
                </c:pt>
                <c:pt idx="11">
                  <c:v>-7.2265907333910154E-2</c:v>
                </c:pt>
                <c:pt idx="12">
                  <c:v>-8.6957796092947418E-2</c:v>
                </c:pt>
              </c:numCache>
            </c:numRef>
          </c:val>
          <c:extLst>
            <c:ext xmlns:c16="http://schemas.microsoft.com/office/drawing/2014/chart" uri="{C3380CC4-5D6E-409C-BE32-E72D297353CC}">
              <c16:uniqueId val="{00000005-CD25-42BE-AFCC-000184EA7ACE}"/>
            </c:ext>
          </c:extLst>
        </c:ser>
        <c:ser>
          <c:idx val="7"/>
          <c:order val="7"/>
          <c:tx>
            <c:strRef>
              <c:f>'III.2.1 Мөнгө, зээл'!$A$68</c:f>
              <c:strCache>
                <c:ptCount val="1"/>
                <c:pt idx="0">
                  <c:v>Бусад</c:v>
                </c:pt>
              </c:strCache>
            </c:strRef>
          </c:tx>
          <c:spPr>
            <a:solidFill>
              <a:srgbClr val="A9C3C4"/>
            </a:solidFill>
            <a:ln>
              <a:noFill/>
            </a:ln>
            <a:effectLst/>
          </c:spPr>
          <c:invertIfNegative val="0"/>
          <c:cat>
            <c:multiLvlStrRef>
              <c:f>'III.2.1 Мөнгө, зээл'!$V$1:$AH$2</c:f>
              <c:multiLvlStrCache>
                <c:ptCount val="13"/>
                <c:lvl>
                  <c:pt idx="0">
                    <c:v>I</c:v>
                  </c:pt>
                  <c:pt idx="1">
                    <c:v>II</c:v>
                  </c:pt>
                  <c:pt idx="2">
                    <c:v>III</c:v>
                  </c:pt>
                  <c:pt idx="3">
                    <c:v>IV</c:v>
                  </c:pt>
                  <c:pt idx="4">
                    <c:v>I</c:v>
                  </c:pt>
                  <c:pt idx="5">
                    <c:v>II</c:v>
                  </c:pt>
                  <c:pt idx="6">
                    <c:v>III</c:v>
                  </c:pt>
                  <c:pt idx="7">
                    <c:v>IV</c:v>
                  </c:pt>
                  <c:pt idx="8">
                    <c:v>I</c:v>
                  </c:pt>
                  <c:pt idx="9">
                    <c:v>II</c:v>
                  </c:pt>
                  <c:pt idx="10">
                    <c:v>III</c:v>
                  </c:pt>
                  <c:pt idx="11">
                    <c:v>IV</c:v>
                  </c:pt>
                  <c:pt idx="12">
                    <c:v>1 сар</c:v>
                  </c:pt>
                </c:lvl>
                <c:lvl>
                  <c:pt idx="0">
                    <c:v>2018</c:v>
                  </c:pt>
                  <c:pt idx="4">
                    <c:v>2019</c:v>
                  </c:pt>
                  <c:pt idx="8">
                    <c:v>2020</c:v>
                  </c:pt>
                  <c:pt idx="12">
                    <c:v>2021</c:v>
                  </c:pt>
                </c:lvl>
              </c:multiLvlStrCache>
            </c:multiLvlStrRef>
          </c:cat>
          <c:val>
            <c:numRef>
              <c:f>'III.2.1 Мөнгө, зээл'!$V$68:$AH$68</c:f>
              <c:numCache>
                <c:formatCode>0.0%</c:formatCode>
                <c:ptCount val="13"/>
                <c:pt idx="0">
                  <c:v>-6.7937274307240142E-2</c:v>
                </c:pt>
                <c:pt idx="1">
                  <c:v>-3.3359204961582567E-2</c:v>
                </c:pt>
                <c:pt idx="2">
                  <c:v>1.1895982289165399E-2</c:v>
                </c:pt>
                <c:pt idx="3">
                  <c:v>-6.9606558549288905E-2</c:v>
                </c:pt>
                <c:pt idx="4">
                  <c:v>-5.4154285816752461E-2</c:v>
                </c:pt>
                <c:pt idx="5">
                  <c:v>-9.1005513532698173E-2</c:v>
                </c:pt>
                <c:pt idx="6">
                  <c:v>-0.10015881634870367</c:v>
                </c:pt>
                <c:pt idx="7">
                  <c:v>-4.109134819443902E-2</c:v>
                </c:pt>
                <c:pt idx="8">
                  <c:v>4.8191187220023189E-3</c:v>
                </c:pt>
                <c:pt idx="9">
                  <c:v>8.5544497909875214E-2</c:v>
                </c:pt>
                <c:pt idx="10">
                  <c:v>6.61402095044719E-2</c:v>
                </c:pt>
                <c:pt idx="11">
                  <c:v>0.1916411899345957</c:v>
                </c:pt>
                <c:pt idx="12">
                  <c:v>0.16751587811652691</c:v>
                </c:pt>
              </c:numCache>
            </c:numRef>
          </c:val>
          <c:extLst>
            <c:ext xmlns:c16="http://schemas.microsoft.com/office/drawing/2014/chart" uri="{C3380CC4-5D6E-409C-BE32-E72D297353CC}">
              <c16:uniqueId val="{00000006-CD25-42BE-AFCC-000184EA7ACE}"/>
            </c:ext>
          </c:extLst>
        </c:ser>
        <c:ser>
          <c:idx val="8"/>
          <c:order val="8"/>
          <c:tx>
            <c:strRef>
              <c:f>'III.2.1 Мөнгө, зээл'!$A$67</c:f>
              <c:strCache>
                <c:ptCount val="1"/>
                <c:pt idx="0">
                  <c:v>Техникийн үйл ажиллагаа</c:v>
                </c:pt>
              </c:strCache>
            </c:strRef>
          </c:tx>
          <c:spPr>
            <a:solidFill>
              <a:srgbClr val="BFBFB7"/>
            </a:solidFill>
            <a:ln>
              <a:noFill/>
            </a:ln>
            <a:effectLst/>
          </c:spPr>
          <c:invertIfNegative val="0"/>
          <c:val>
            <c:numRef>
              <c:f>'III.2.1 Мөнгө, зээл'!$V$67:$AH$67</c:f>
              <c:numCache>
                <c:formatCode>0.0%</c:formatCode>
                <c:ptCount val="13"/>
                <c:pt idx="0">
                  <c:v>-8.3358508964477486E-4</c:v>
                </c:pt>
                <c:pt idx="1">
                  <c:v>1.6584902931520509E-2</c:v>
                </c:pt>
                <c:pt idx="2">
                  <c:v>1.8881995341802019E-2</c:v>
                </c:pt>
                <c:pt idx="3">
                  <c:v>1.0579579473195357E-4</c:v>
                </c:pt>
                <c:pt idx="4">
                  <c:v>2.1309021002889213E-4</c:v>
                </c:pt>
                <c:pt idx="5">
                  <c:v>-1.6633691813402535E-2</c:v>
                </c:pt>
                <c:pt idx="6">
                  <c:v>-1.6170040180205132E-2</c:v>
                </c:pt>
                <c:pt idx="7">
                  <c:v>-1.3766313663351781E-4</c:v>
                </c:pt>
                <c:pt idx="8">
                  <c:v>2.4592304000045759E-4</c:v>
                </c:pt>
                <c:pt idx="9">
                  <c:v>5.4128657162711325E-4</c:v>
                </c:pt>
                <c:pt idx="10">
                  <c:v>4.9925022588702292E-5</c:v>
                </c:pt>
                <c:pt idx="11">
                  <c:v>0.10743008991107489</c:v>
                </c:pt>
                <c:pt idx="12">
                  <c:v>9.5526714469012161E-2</c:v>
                </c:pt>
              </c:numCache>
            </c:numRef>
          </c:val>
          <c:extLst>
            <c:ext xmlns:c16="http://schemas.microsoft.com/office/drawing/2014/chart" uri="{C3380CC4-5D6E-409C-BE32-E72D297353CC}">
              <c16:uniqueId val="{00000001-1303-49DC-83AC-0DAD59029D01}"/>
            </c:ext>
          </c:extLst>
        </c:ser>
        <c:dLbls>
          <c:showLegendKey val="0"/>
          <c:showVal val="0"/>
          <c:showCatName val="0"/>
          <c:showSerName val="0"/>
          <c:showPercent val="0"/>
          <c:showBubbleSize val="0"/>
        </c:dLbls>
        <c:gapWidth val="40"/>
        <c:overlap val="100"/>
        <c:axId val="192742896"/>
        <c:axId val="192755952"/>
      </c:barChart>
      <c:lineChart>
        <c:grouping val="stacked"/>
        <c:varyColors val="0"/>
        <c:ser>
          <c:idx val="0"/>
          <c:order val="0"/>
          <c:tx>
            <c:strRef>
              <c:f>'III.2.1 Мөнгө, зээл'!$A$60</c:f>
              <c:strCache>
                <c:ptCount val="1"/>
                <c:pt idx="0">
                  <c:v>Хугацаа хэтэрсэн зээл</c:v>
                </c:pt>
              </c:strCache>
            </c:strRef>
          </c:tx>
          <c:spPr>
            <a:ln w="12700" cap="rnd">
              <a:solidFill>
                <a:sysClr val="windowText" lastClr="000000"/>
              </a:solidFill>
              <a:round/>
            </a:ln>
            <a:effectLst/>
          </c:spPr>
          <c:marker>
            <c:symbol val="none"/>
          </c:marker>
          <c:cat>
            <c:multiLvlStrRef>
              <c:f>'III.2.1 Мөнгө, зээл'!$V$1:$AH$2</c:f>
              <c:multiLvlStrCache>
                <c:ptCount val="13"/>
                <c:lvl>
                  <c:pt idx="0">
                    <c:v>I</c:v>
                  </c:pt>
                  <c:pt idx="1">
                    <c:v>II</c:v>
                  </c:pt>
                  <c:pt idx="2">
                    <c:v>III</c:v>
                  </c:pt>
                  <c:pt idx="3">
                    <c:v>IV</c:v>
                  </c:pt>
                  <c:pt idx="4">
                    <c:v>I</c:v>
                  </c:pt>
                  <c:pt idx="5">
                    <c:v>II</c:v>
                  </c:pt>
                  <c:pt idx="6">
                    <c:v>III</c:v>
                  </c:pt>
                  <c:pt idx="7">
                    <c:v>IV</c:v>
                  </c:pt>
                  <c:pt idx="8">
                    <c:v>I</c:v>
                  </c:pt>
                  <c:pt idx="9">
                    <c:v>II</c:v>
                  </c:pt>
                  <c:pt idx="10">
                    <c:v>III</c:v>
                  </c:pt>
                  <c:pt idx="11">
                    <c:v>IV</c:v>
                  </c:pt>
                  <c:pt idx="12">
                    <c:v>1 сар</c:v>
                  </c:pt>
                </c:lvl>
                <c:lvl>
                  <c:pt idx="0">
                    <c:v>2018</c:v>
                  </c:pt>
                  <c:pt idx="4">
                    <c:v>2019</c:v>
                  </c:pt>
                  <c:pt idx="8">
                    <c:v>2020</c:v>
                  </c:pt>
                  <c:pt idx="12">
                    <c:v>2021</c:v>
                  </c:pt>
                </c:lvl>
              </c:multiLvlStrCache>
            </c:multiLvlStrRef>
          </c:cat>
          <c:val>
            <c:numRef>
              <c:f>'III.2.1 Мөнгө, зээл'!$V$60:$AH$60</c:f>
              <c:numCache>
                <c:formatCode>0.0%</c:formatCode>
                <c:ptCount val="13"/>
                <c:pt idx="0">
                  <c:v>-5.9607810180161702E-2</c:v>
                </c:pt>
                <c:pt idx="1">
                  <c:v>4.2071956221105822E-2</c:v>
                </c:pt>
                <c:pt idx="2">
                  <c:v>0.19899589056588307</c:v>
                </c:pt>
                <c:pt idx="3">
                  <c:v>2.9216612679020537E-2</c:v>
                </c:pt>
                <c:pt idx="4">
                  <c:v>-2.3238085561609112E-2</c:v>
                </c:pt>
                <c:pt idx="5">
                  <c:v>-9.465271451644508E-2</c:v>
                </c:pt>
                <c:pt idx="6">
                  <c:v>-6.268168568167809E-3</c:v>
                </c:pt>
                <c:pt idx="7">
                  <c:v>-3.2775742011319386E-2</c:v>
                </c:pt>
                <c:pt idx="8">
                  <c:v>0.25702528132675395</c:v>
                </c:pt>
                <c:pt idx="9">
                  <c:v>0.3398344492685228</c:v>
                </c:pt>
                <c:pt idx="10">
                  <c:v>0.16439859501232457</c:v>
                </c:pt>
                <c:pt idx="11">
                  <c:v>0.55010906264587045</c:v>
                </c:pt>
                <c:pt idx="12">
                  <c:v>0.42647123466341563</c:v>
                </c:pt>
              </c:numCache>
            </c:numRef>
          </c:val>
          <c:smooth val="1"/>
          <c:extLst>
            <c:ext xmlns:c16="http://schemas.microsoft.com/office/drawing/2014/chart" uri="{C3380CC4-5D6E-409C-BE32-E72D297353CC}">
              <c16:uniqueId val="{00000008-CD25-42BE-AFCC-000184EA7ACE}"/>
            </c:ext>
          </c:extLst>
        </c:ser>
        <c:dLbls>
          <c:showLegendKey val="0"/>
          <c:showVal val="0"/>
          <c:showCatName val="0"/>
          <c:showSerName val="0"/>
          <c:showPercent val="0"/>
          <c:showBubbleSize val="0"/>
        </c:dLbls>
        <c:marker val="1"/>
        <c:smooth val="0"/>
        <c:axId val="192742896"/>
        <c:axId val="192755952"/>
      </c:lineChart>
      <c:catAx>
        <c:axId val="192742896"/>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192755952"/>
        <c:crosses val="autoZero"/>
        <c:auto val="1"/>
        <c:lblAlgn val="ctr"/>
        <c:lblOffset val="100"/>
        <c:noMultiLvlLbl val="0"/>
      </c:catAx>
      <c:valAx>
        <c:axId val="192755952"/>
        <c:scaling>
          <c:orientation val="minMax"/>
          <c:max val="0.65000000000000013"/>
          <c:min val="-0.45"/>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192742896"/>
        <c:crosses val="autoZero"/>
        <c:crossBetween val="between"/>
        <c:majorUnit val="0.2"/>
      </c:valAx>
      <c:spPr>
        <a:noFill/>
        <a:ln>
          <a:solidFill>
            <a:schemeClr val="tx1">
              <a:lumMod val="65000"/>
              <a:lumOff val="35000"/>
            </a:schemeClr>
          </a:solidFill>
        </a:ln>
        <a:effectLst/>
      </c:spPr>
    </c:plotArea>
    <c:legend>
      <c:legendPos val="b"/>
      <c:layout>
        <c:manualLayout>
          <c:xMode val="edge"/>
          <c:yMode val="edge"/>
          <c:x val="0"/>
          <c:y val="0.80385647816750183"/>
          <c:w val="1"/>
          <c:h val="0.19614351200794916"/>
        </c:manualLayout>
      </c:layout>
      <c:overlay val="0"/>
      <c:spPr>
        <a:noFill/>
        <a:ln>
          <a:noFill/>
        </a:ln>
        <a:effectLst/>
      </c:spPr>
      <c:txPr>
        <a:bodyPr rot="0" spcFirstLastPara="1" vertOverflow="ellipsis" vert="horz" wrap="square" anchor="ctr" anchorCtr="1"/>
        <a:lstStyle/>
        <a:p>
          <a:pPr>
            <a:defRPr sz="6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800">
          <a:solidFill>
            <a:sysClr val="windowText" lastClr="000000"/>
          </a:solidFill>
          <a:latin typeface="Times New Roman" panose="02020603050405020304" pitchFamily="18" charset="0"/>
          <a:cs typeface="Times New Roman" panose="02020603050405020304" pitchFamily="18" charset="0"/>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8010307499767757E-2"/>
          <c:y val="3.2582199551948979E-2"/>
          <c:w val="0.92508910298094693"/>
          <c:h val="0.8613873467029004"/>
        </c:manualLayout>
      </c:layout>
      <c:areaChart>
        <c:grouping val="standard"/>
        <c:varyColors val="0"/>
        <c:ser>
          <c:idx val="4"/>
          <c:order val="0"/>
          <c:tx>
            <c:strRef>
              <c:f>'III.2.2 Хүү'!$A$4:$A$5</c:f>
              <c:strCache>
                <c:ptCount val="1"/>
                <c:pt idx="0">
                  <c:v>Хүүний коридор</c:v>
                </c:pt>
              </c:strCache>
            </c:strRef>
          </c:tx>
          <c:spPr>
            <a:solidFill>
              <a:srgbClr val="D4D9E4"/>
            </a:solidFill>
            <a:ln w="25400">
              <a:noFill/>
            </a:ln>
          </c:spPr>
          <c:val>
            <c:numRef>
              <c:f>'III.2.2 Хүү'!$DF$4:$FZ$4</c:f>
              <c:numCache>
                <c:formatCode>0.00</c:formatCode>
                <c:ptCount val="73"/>
                <c:pt idx="0">
                  <c:v>15</c:v>
                </c:pt>
                <c:pt idx="1">
                  <c:v>15</c:v>
                </c:pt>
                <c:pt idx="2">
                  <c:v>15</c:v>
                </c:pt>
                <c:pt idx="3">
                  <c:v>15</c:v>
                </c:pt>
                <c:pt idx="4">
                  <c:v>15</c:v>
                </c:pt>
                <c:pt idx="5">
                  <c:v>15</c:v>
                </c:pt>
                <c:pt idx="6">
                  <c:v>15</c:v>
                </c:pt>
                <c:pt idx="7">
                  <c:v>15</c:v>
                </c:pt>
                <c:pt idx="8">
                  <c:v>15</c:v>
                </c:pt>
                <c:pt idx="9">
                  <c:v>15</c:v>
                </c:pt>
                <c:pt idx="10">
                  <c:v>15</c:v>
                </c:pt>
                <c:pt idx="11">
                  <c:v>15</c:v>
                </c:pt>
                <c:pt idx="12">
                  <c:v>14</c:v>
                </c:pt>
                <c:pt idx="13">
                  <c:v>14</c:v>
                </c:pt>
                <c:pt idx="14">
                  <c:v>14</c:v>
                </c:pt>
                <c:pt idx="15">
                  <c:v>14</c:v>
                </c:pt>
                <c:pt idx="16">
                  <c:v>12.5</c:v>
                </c:pt>
                <c:pt idx="17">
                  <c:v>12.5</c:v>
                </c:pt>
                <c:pt idx="18">
                  <c:v>12.5</c:v>
                </c:pt>
                <c:pt idx="19">
                  <c:v>18</c:v>
                </c:pt>
                <c:pt idx="20">
                  <c:v>18</c:v>
                </c:pt>
                <c:pt idx="21">
                  <c:v>18</c:v>
                </c:pt>
                <c:pt idx="22">
                  <c:v>18</c:v>
                </c:pt>
                <c:pt idx="23">
                  <c:v>17</c:v>
                </c:pt>
                <c:pt idx="24">
                  <c:v>17</c:v>
                </c:pt>
                <c:pt idx="25">
                  <c:v>17</c:v>
                </c:pt>
                <c:pt idx="26">
                  <c:v>17</c:v>
                </c:pt>
                <c:pt idx="27">
                  <c:v>17</c:v>
                </c:pt>
                <c:pt idx="28">
                  <c:v>17</c:v>
                </c:pt>
                <c:pt idx="29">
                  <c:v>14</c:v>
                </c:pt>
                <c:pt idx="30">
                  <c:v>14</c:v>
                </c:pt>
                <c:pt idx="31">
                  <c:v>14</c:v>
                </c:pt>
                <c:pt idx="32">
                  <c:v>14</c:v>
                </c:pt>
                <c:pt idx="33">
                  <c:v>14</c:v>
                </c:pt>
                <c:pt idx="34">
                  <c:v>14</c:v>
                </c:pt>
                <c:pt idx="35">
                  <c:v>13</c:v>
                </c:pt>
                <c:pt idx="36">
                  <c:v>13</c:v>
                </c:pt>
                <c:pt idx="37">
                  <c:v>13</c:v>
                </c:pt>
                <c:pt idx="38">
                  <c:v>12</c:v>
                </c:pt>
                <c:pt idx="39">
                  <c:v>12</c:v>
                </c:pt>
                <c:pt idx="40">
                  <c:v>12</c:v>
                </c:pt>
                <c:pt idx="41">
                  <c:v>12</c:v>
                </c:pt>
                <c:pt idx="42">
                  <c:v>12</c:v>
                </c:pt>
                <c:pt idx="43">
                  <c:v>12</c:v>
                </c:pt>
                <c:pt idx="44">
                  <c:v>12</c:v>
                </c:pt>
                <c:pt idx="45">
                  <c:v>12</c:v>
                </c:pt>
                <c:pt idx="46">
                  <c:v>13</c:v>
                </c:pt>
                <c:pt idx="47">
                  <c:v>13</c:v>
                </c:pt>
                <c:pt idx="48">
                  <c:v>13</c:v>
                </c:pt>
                <c:pt idx="49">
                  <c:v>13</c:v>
                </c:pt>
                <c:pt idx="50">
                  <c:v>13</c:v>
                </c:pt>
                <c:pt idx="51">
                  <c:v>13</c:v>
                </c:pt>
                <c:pt idx="52">
                  <c:v>13</c:v>
                </c:pt>
                <c:pt idx="53">
                  <c:v>13</c:v>
                </c:pt>
                <c:pt idx="54">
                  <c:v>13</c:v>
                </c:pt>
                <c:pt idx="55">
                  <c:v>13</c:v>
                </c:pt>
                <c:pt idx="56">
                  <c:v>13</c:v>
                </c:pt>
                <c:pt idx="57">
                  <c:v>13</c:v>
                </c:pt>
                <c:pt idx="58">
                  <c:v>13</c:v>
                </c:pt>
                <c:pt idx="59">
                  <c:v>13</c:v>
                </c:pt>
                <c:pt idx="60">
                  <c:v>13</c:v>
                </c:pt>
                <c:pt idx="61">
                  <c:v>13</c:v>
                </c:pt>
                <c:pt idx="62">
                  <c:v>11</c:v>
                </c:pt>
                <c:pt idx="63">
                  <c:v>10</c:v>
                </c:pt>
                <c:pt idx="64">
                  <c:v>10</c:v>
                </c:pt>
                <c:pt idx="65">
                  <c:v>10</c:v>
                </c:pt>
                <c:pt idx="66">
                  <c:v>10</c:v>
                </c:pt>
                <c:pt idx="67">
                  <c:v>10</c:v>
                </c:pt>
                <c:pt idx="68">
                  <c:v>9</c:v>
                </c:pt>
                <c:pt idx="69">
                  <c:v>9</c:v>
                </c:pt>
                <c:pt idx="70">
                  <c:v>7</c:v>
                </c:pt>
                <c:pt idx="71">
                  <c:v>7</c:v>
                </c:pt>
                <c:pt idx="72">
                  <c:v>7</c:v>
                </c:pt>
              </c:numCache>
            </c:numRef>
          </c:val>
          <c:extLst>
            <c:ext xmlns:c16="http://schemas.microsoft.com/office/drawing/2014/chart" uri="{C3380CC4-5D6E-409C-BE32-E72D297353CC}">
              <c16:uniqueId val="{00000000-61BC-4013-A69F-72AE99055124}"/>
            </c:ext>
          </c:extLst>
        </c:ser>
        <c:ser>
          <c:idx val="7"/>
          <c:order val="1"/>
          <c:spPr>
            <a:solidFill>
              <a:schemeClr val="bg1"/>
            </a:solidFill>
            <a:ln w="25400">
              <a:noFill/>
            </a:ln>
          </c:spPr>
          <c:val>
            <c:numRef>
              <c:f>'III.2.2 Хүү'!$DF$5:$FZ$5</c:f>
              <c:numCache>
                <c:formatCode>0.00</c:formatCode>
                <c:ptCount val="73"/>
                <c:pt idx="0">
                  <c:v>11</c:v>
                </c:pt>
                <c:pt idx="1">
                  <c:v>11</c:v>
                </c:pt>
                <c:pt idx="2">
                  <c:v>11</c:v>
                </c:pt>
                <c:pt idx="3">
                  <c:v>11</c:v>
                </c:pt>
                <c:pt idx="4">
                  <c:v>11</c:v>
                </c:pt>
                <c:pt idx="5">
                  <c:v>11</c:v>
                </c:pt>
                <c:pt idx="6">
                  <c:v>11</c:v>
                </c:pt>
                <c:pt idx="7">
                  <c:v>11</c:v>
                </c:pt>
                <c:pt idx="8">
                  <c:v>11</c:v>
                </c:pt>
                <c:pt idx="9">
                  <c:v>11</c:v>
                </c:pt>
                <c:pt idx="10">
                  <c:v>11</c:v>
                </c:pt>
                <c:pt idx="11">
                  <c:v>11</c:v>
                </c:pt>
                <c:pt idx="12">
                  <c:v>10</c:v>
                </c:pt>
                <c:pt idx="13">
                  <c:v>10</c:v>
                </c:pt>
                <c:pt idx="14">
                  <c:v>10</c:v>
                </c:pt>
                <c:pt idx="15">
                  <c:v>10</c:v>
                </c:pt>
                <c:pt idx="16">
                  <c:v>8.5</c:v>
                </c:pt>
                <c:pt idx="17">
                  <c:v>8.5</c:v>
                </c:pt>
                <c:pt idx="18">
                  <c:v>8.5</c:v>
                </c:pt>
                <c:pt idx="19">
                  <c:v>14</c:v>
                </c:pt>
                <c:pt idx="20">
                  <c:v>14</c:v>
                </c:pt>
                <c:pt idx="21">
                  <c:v>14</c:v>
                </c:pt>
                <c:pt idx="22">
                  <c:v>14</c:v>
                </c:pt>
                <c:pt idx="23">
                  <c:v>13</c:v>
                </c:pt>
                <c:pt idx="24">
                  <c:v>13</c:v>
                </c:pt>
                <c:pt idx="25">
                  <c:v>13</c:v>
                </c:pt>
                <c:pt idx="26">
                  <c:v>13</c:v>
                </c:pt>
                <c:pt idx="27">
                  <c:v>13</c:v>
                </c:pt>
                <c:pt idx="28">
                  <c:v>13</c:v>
                </c:pt>
                <c:pt idx="29">
                  <c:v>10</c:v>
                </c:pt>
                <c:pt idx="30">
                  <c:v>10</c:v>
                </c:pt>
                <c:pt idx="31">
                  <c:v>10</c:v>
                </c:pt>
                <c:pt idx="32">
                  <c:v>10</c:v>
                </c:pt>
                <c:pt idx="33">
                  <c:v>10</c:v>
                </c:pt>
                <c:pt idx="34">
                  <c:v>10</c:v>
                </c:pt>
                <c:pt idx="35">
                  <c:v>9</c:v>
                </c:pt>
                <c:pt idx="36">
                  <c:v>9</c:v>
                </c:pt>
                <c:pt idx="37">
                  <c:v>9</c:v>
                </c:pt>
                <c:pt idx="38">
                  <c:v>8</c:v>
                </c:pt>
                <c:pt idx="39">
                  <c:v>8</c:v>
                </c:pt>
                <c:pt idx="40">
                  <c:v>8</c:v>
                </c:pt>
                <c:pt idx="41">
                  <c:v>8</c:v>
                </c:pt>
                <c:pt idx="42">
                  <c:v>8</c:v>
                </c:pt>
                <c:pt idx="43">
                  <c:v>8</c:v>
                </c:pt>
                <c:pt idx="44">
                  <c:v>8</c:v>
                </c:pt>
                <c:pt idx="45">
                  <c:v>8</c:v>
                </c:pt>
                <c:pt idx="46">
                  <c:v>9</c:v>
                </c:pt>
                <c:pt idx="47">
                  <c:v>9</c:v>
                </c:pt>
                <c:pt idx="48">
                  <c:v>9</c:v>
                </c:pt>
                <c:pt idx="49">
                  <c:v>9</c:v>
                </c:pt>
                <c:pt idx="50">
                  <c:v>9</c:v>
                </c:pt>
                <c:pt idx="51">
                  <c:v>9</c:v>
                </c:pt>
                <c:pt idx="52">
                  <c:v>9</c:v>
                </c:pt>
                <c:pt idx="53">
                  <c:v>9</c:v>
                </c:pt>
                <c:pt idx="54">
                  <c:v>9</c:v>
                </c:pt>
                <c:pt idx="55">
                  <c:v>9</c:v>
                </c:pt>
                <c:pt idx="56">
                  <c:v>9</c:v>
                </c:pt>
                <c:pt idx="57">
                  <c:v>9</c:v>
                </c:pt>
                <c:pt idx="58">
                  <c:v>9</c:v>
                </c:pt>
                <c:pt idx="59">
                  <c:v>9</c:v>
                </c:pt>
                <c:pt idx="60">
                  <c:v>9</c:v>
                </c:pt>
                <c:pt idx="61">
                  <c:v>9</c:v>
                </c:pt>
                <c:pt idx="62">
                  <c:v>9</c:v>
                </c:pt>
                <c:pt idx="63">
                  <c:v>8</c:v>
                </c:pt>
                <c:pt idx="64">
                  <c:v>8</c:v>
                </c:pt>
                <c:pt idx="65">
                  <c:v>8</c:v>
                </c:pt>
                <c:pt idx="66">
                  <c:v>8</c:v>
                </c:pt>
                <c:pt idx="67">
                  <c:v>8</c:v>
                </c:pt>
                <c:pt idx="68">
                  <c:v>7</c:v>
                </c:pt>
                <c:pt idx="69">
                  <c:v>7</c:v>
                </c:pt>
                <c:pt idx="70">
                  <c:v>5</c:v>
                </c:pt>
                <c:pt idx="71">
                  <c:v>5</c:v>
                </c:pt>
                <c:pt idx="72">
                  <c:v>5</c:v>
                </c:pt>
              </c:numCache>
            </c:numRef>
          </c:val>
          <c:extLst>
            <c:ext xmlns:c16="http://schemas.microsoft.com/office/drawing/2014/chart" uri="{C3380CC4-5D6E-409C-BE32-E72D297353CC}">
              <c16:uniqueId val="{00000001-61BC-4013-A69F-72AE99055124}"/>
            </c:ext>
          </c:extLst>
        </c:ser>
        <c:dLbls>
          <c:showLegendKey val="0"/>
          <c:showVal val="0"/>
          <c:showCatName val="0"/>
          <c:showSerName val="0"/>
          <c:showPercent val="0"/>
          <c:showBubbleSize val="0"/>
        </c:dLbls>
        <c:axId val="514521728"/>
        <c:axId val="514520192"/>
      </c:areaChart>
      <c:lineChart>
        <c:grouping val="standard"/>
        <c:varyColors val="0"/>
        <c:ser>
          <c:idx val="5"/>
          <c:order val="2"/>
          <c:tx>
            <c:strRef>
              <c:f>'III.2.2 Хүү'!$A$6</c:f>
              <c:strCache>
                <c:ptCount val="1"/>
                <c:pt idx="0">
                  <c:v>Банк хоорондын ж.дундаж хүү</c:v>
                </c:pt>
              </c:strCache>
            </c:strRef>
          </c:tx>
          <c:spPr>
            <a:ln w="19050">
              <a:solidFill>
                <a:schemeClr val="tx1"/>
              </a:solidFill>
            </a:ln>
          </c:spPr>
          <c:marker>
            <c:symbol val="none"/>
          </c:marker>
          <c:cat>
            <c:multiLvlStrRef>
              <c:f>'III.2.2 Хүү'!$DF$1:$FZ$2</c:f>
              <c:multiLvlStrCache>
                <c:ptCount val="73"/>
                <c:lvl>
                  <c:pt idx="2">
                    <c:v>3</c:v>
                  </c:pt>
                  <c:pt idx="5">
                    <c:v>6</c:v>
                  </c:pt>
                  <c:pt idx="8">
                    <c:v>9</c:v>
                  </c:pt>
                  <c:pt idx="11">
                    <c:v>12</c:v>
                  </c:pt>
                  <c:pt idx="14">
                    <c:v>3</c:v>
                  </c:pt>
                  <c:pt idx="17">
                    <c:v>6</c:v>
                  </c:pt>
                  <c:pt idx="20">
                    <c:v>9</c:v>
                  </c:pt>
                  <c:pt idx="23">
                    <c:v>12</c:v>
                  </c:pt>
                  <c:pt idx="26">
                    <c:v>3</c:v>
                  </c:pt>
                  <c:pt idx="29">
                    <c:v>6</c:v>
                  </c:pt>
                  <c:pt idx="32">
                    <c:v>9</c:v>
                  </c:pt>
                  <c:pt idx="35">
                    <c:v>12</c:v>
                  </c:pt>
                  <c:pt idx="38">
                    <c:v>3</c:v>
                  </c:pt>
                  <c:pt idx="41">
                    <c:v>6</c:v>
                  </c:pt>
                  <c:pt idx="44">
                    <c:v>9</c:v>
                  </c:pt>
                  <c:pt idx="47">
                    <c:v>12</c:v>
                  </c:pt>
                  <c:pt idx="50">
                    <c:v>3</c:v>
                  </c:pt>
                  <c:pt idx="53">
                    <c:v>6</c:v>
                  </c:pt>
                  <c:pt idx="56">
                    <c:v>9</c:v>
                  </c:pt>
                  <c:pt idx="59">
                    <c:v>12</c:v>
                  </c:pt>
                  <c:pt idx="62">
                    <c:v>3</c:v>
                  </c:pt>
                  <c:pt idx="65">
                    <c:v>6</c:v>
                  </c:pt>
                  <c:pt idx="69">
                    <c:v>10</c:v>
                  </c:pt>
                  <c:pt idx="72">
                    <c:v>1</c:v>
                  </c:pt>
                </c:lvl>
                <c:lvl>
                  <c:pt idx="0">
                    <c:v>2015</c:v>
                  </c:pt>
                  <c:pt idx="12">
                    <c:v>2016</c:v>
                  </c:pt>
                  <c:pt idx="24">
                    <c:v>2017</c:v>
                  </c:pt>
                  <c:pt idx="36">
                    <c:v>2018</c:v>
                  </c:pt>
                  <c:pt idx="48">
                    <c:v>2019</c:v>
                  </c:pt>
                  <c:pt idx="60">
                    <c:v>2020</c:v>
                  </c:pt>
                  <c:pt idx="72">
                    <c:v>2021</c:v>
                  </c:pt>
                </c:lvl>
              </c:multiLvlStrCache>
            </c:multiLvlStrRef>
          </c:cat>
          <c:val>
            <c:numRef>
              <c:f>'III.2.2 Хүү'!$DF$6:$FZ$6</c:f>
              <c:numCache>
                <c:formatCode>0.00</c:formatCode>
                <c:ptCount val="73"/>
                <c:pt idx="0">
                  <c:v>12.579000000000001</c:v>
                </c:pt>
                <c:pt idx="1">
                  <c:v>13.082000000000001</c:v>
                </c:pt>
                <c:pt idx="2">
                  <c:v>13.183</c:v>
                </c:pt>
                <c:pt idx="3">
                  <c:v>13.84</c:v>
                </c:pt>
                <c:pt idx="4">
                  <c:v>13.57</c:v>
                </c:pt>
                <c:pt idx="5">
                  <c:v>13.24</c:v>
                </c:pt>
                <c:pt idx="6">
                  <c:v>13.34</c:v>
                </c:pt>
                <c:pt idx="7">
                  <c:v>13.74</c:v>
                </c:pt>
                <c:pt idx="8">
                  <c:v>13.1</c:v>
                </c:pt>
                <c:pt idx="9">
                  <c:v>13.41</c:v>
                </c:pt>
                <c:pt idx="10">
                  <c:v>11.78</c:v>
                </c:pt>
                <c:pt idx="11">
                  <c:v>11.84</c:v>
                </c:pt>
                <c:pt idx="12">
                  <c:v>11.8</c:v>
                </c:pt>
                <c:pt idx="13">
                  <c:v>11.42</c:v>
                </c:pt>
                <c:pt idx="14">
                  <c:v>12.55</c:v>
                </c:pt>
                <c:pt idx="15">
                  <c:v>12.67</c:v>
                </c:pt>
                <c:pt idx="16">
                  <c:v>12.29</c:v>
                </c:pt>
                <c:pt idx="17">
                  <c:v>11.33</c:v>
                </c:pt>
                <c:pt idx="18">
                  <c:v>10.91</c:v>
                </c:pt>
                <c:pt idx="19">
                  <c:v>13.69</c:v>
                </c:pt>
                <c:pt idx="20">
                  <c:v>15.87</c:v>
                </c:pt>
                <c:pt idx="21">
                  <c:v>15.51</c:v>
                </c:pt>
                <c:pt idx="22">
                  <c:v>15.96</c:v>
                </c:pt>
                <c:pt idx="23">
                  <c:v>15.51</c:v>
                </c:pt>
                <c:pt idx="24">
                  <c:v>14.54</c:v>
                </c:pt>
                <c:pt idx="25">
                  <c:v>14.85</c:v>
                </c:pt>
                <c:pt idx="26">
                  <c:v>14.97</c:v>
                </c:pt>
                <c:pt idx="27">
                  <c:v>14.99</c:v>
                </c:pt>
                <c:pt idx="28">
                  <c:v>14.7</c:v>
                </c:pt>
                <c:pt idx="29">
                  <c:v>13.1</c:v>
                </c:pt>
                <c:pt idx="30">
                  <c:v>12.27</c:v>
                </c:pt>
                <c:pt idx="31">
                  <c:v>12.17</c:v>
                </c:pt>
                <c:pt idx="32">
                  <c:v>12.05</c:v>
                </c:pt>
                <c:pt idx="33">
                  <c:v>12.05</c:v>
                </c:pt>
                <c:pt idx="34">
                  <c:v>11.96</c:v>
                </c:pt>
                <c:pt idx="35">
                  <c:v>11.66</c:v>
                </c:pt>
                <c:pt idx="36">
                  <c:v>10.76</c:v>
                </c:pt>
                <c:pt idx="37">
                  <c:v>10.98</c:v>
                </c:pt>
                <c:pt idx="38">
                  <c:v>10.66</c:v>
                </c:pt>
                <c:pt idx="39">
                  <c:v>9.9499999999999993</c:v>
                </c:pt>
                <c:pt idx="40">
                  <c:v>9.9600000000000009</c:v>
                </c:pt>
                <c:pt idx="41">
                  <c:v>10.050000000000001</c:v>
                </c:pt>
                <c:pt idx="42">
                  <c:v>9.76</c:v>
                </c:pt>
                <c:pt idx="43">
                  <c:v>9.99</c:v>
                </c:pt>
                <c:pt idx="44">
                  <c:v>10.039996462494083</c:v>
                </c:pt>
                <c:pt idx="45">
                  <c:v>10.039999999999999</c:v>
                </c:pt>
                <c:pt idx="46">
                  <c:v>10.18</c:v>
                </c:pt>
                <c:pt idx="47">
                  <c:v>10.8</c:v>
                </c:pt>
                <c:pt idx="48">
                  <c:v>11.120320850040809</c:v>
                </c:pt>
                <c:pt idx="49">
                  <c:v>11.01</c:v>
                </c:pt>
                <c:pt idx="50">
                  <c:v>10.94</c:v>
                </c:pt>
                <c:pt idx="51">
                  <c:v>11.02</c:v>
                </c:pt>
                <c:pt idx="52">
                  <c:v>11.03</c:v>
                </c:pt>
                <c:pt idx="53">
                  <c:v>11.13</c:v>
                </c:pt>
                <c:pt idx="54">
                  <c:v>10.99</c:v>
                </c:pt>
                <c:pt idx="55">
                  <c:v>11.260126744303591</c:v>
                </c:pt>
                <c:pt idx="56">
                  <c:v>11.12</c:v>
                </c:pt>
                <c:pt idx="57">
                  <c:v>11.064393423142832</c:v>
                </c:pt>
                <c:pt idx="58">
                  <c:v>11.200810519915644</c:v>
                </c:pt>
                <c:pt idx="59">
                  <c:v>11.019156654702048</c:v>
                </c:pt>
                <c:pt idx="60">
                  <c:v>10.858213967164311</c:v>
                </c:pt>
                <c:pt idx="61">
                  <c:v>10.950667764785241</c:v>
                </c:pt>
                <c:pt idx="62">
                  <c:v>10.175598952373024</c:v>
                </c:pt>
                <c:pt idx="63">
                  <c:v>9.8692556253068808</c:v>
                </c:pt>
                <c:pt idx="64">
                  <c:v>8.9320650494937208</c:v>
                </c:pt>
                <c:pt idx="65">
                  <c:v>8.9544414350355286</c:v>
                </c:pt>
                <c:pt idx="66">
                  <c:v>8.8548521800368079</c:v>
                </c:pt>
                <c:pt idx="67">
                  <c:v>8.731248292792495</c:v>
                </c:pt>
                <c:pt idx="68">
                  <c:v>8.2151625462051534</c:v>
                </c:pt>
                <c:pt idx="69">
                  <c:v>7.6655274594852774</c:v>
                </c:pt>
                <c:pt idx="70">
                  <c:v>7.1704660942070646</c:v>
                </c:pt>
                <c:pt idx="71">
                  <c:v>5.64611438157627</c:v>
                </c:pt>
                <c:pt idx="72">
                  <c:v>6.2787936492099865</c:v>
                </c:pt>
              </c:numCache>
            </c:numRef>
          </c:val>
          <c:smooth val="0"/>
          <c:extLst>
            <c:ext xmlns:c16="http://schemas.microsoft.com/office/drawing/2014/chart" uri="{C3380CC4-5D6E-409C-BE32-E72D297353CC}">
              <c16:uniqueId val="{00000002-61BC-4013-A69F-72AE99055124}"/>
            </c:ext>
          </c:extLst>
        </c:ser>
        <c:ser>
          <c:idx val="1"/>
          <c:order val="3"/>
          <c:tx>
            <c:strRef>
              <c:f>'III.2.2 Хүү'!$A$7</c:f>
              <c:strCache>
                <c:ptCount val="1"/>
                <c:pt idx="0">
                  <c:v>Банк хоорондын хадгаламжийн хүү</c:v>
                </c:pt>
              </c:strCache>
            </c:strRef>
          </c:tx>
          <c:spPr>
            <a:ln w="19050">
              <a:solidFill>
                <a:srgbClr val="286A6C"/>
              </a:solidFill>
              <a:prstDash val="sysDash"/>
            </a:ln>
          </c:spPr>
          <c:marker>
            <c:symbol val="none"/>
          </c:marker>
          <c:cat>
            <c:multiLvlStrRef>
              <c:f>'III.2.2 Хүү'!$DF$1:$FZ$2</c:f>
              <c:multiLvlStrCache>
                <c:ptCount val="73"/>
                <c:lvl>
                  <c:pt idx="2">
                    <c:v>3</c:v>
                  </c:pt>
                  <c:pt idx="5">
                    <c:v>6</c:v>
                  </c:pt>
                  <c:pt idx="8">
                    <c:v>9</c:v>
                  </c:pt>
                  <c:pt idx="11">
                    <c:v>12</c:v>
                  </c:pt>
                  <c:pt idx="14">
                    <c:v>3</c:v>
                  </c:pt>
                  <c:pt idx="17">
                    <c:v>6</c:v>
                  </c:pt>
                  <c:pt idx="20">
                    <c:v>9</c:v>
                  </c:pt>
                  <c:pt idx="23">
                    <c:v>12</c:v>
                  </c:pt>
                  <c:pt idx="26">
                    <c:v>3</c:v>
                  </c:pt>
                  <c:pt idx="29">
                    <c:v>6</c:v>
                  </c:pt>
                  <c:pt idx="32">
                    <c:v>9</c:v>
                  </c:pt>
                  <c:pt idx="35">
                    <c:v>12</c:v>
                  </c:pt>
                  <c:pt idx="38">
                    <c:v>3</c:v>
                  </c:pt>
                  <c:pt idx="41">
                    <c:v>6</c:v>
                  </c:pt>
                  <c:pt idx="44">
                    <c:v>9</c:v>
                  </c:pt>
                  <c:pt idx="47">
                    <c:v>12</c:v>
                  </c:pt>
                  <c:pt idx="50">
                    <c:v>3</c:v>
                  </c:pt>
                  <c:pt idx="53">
                    <c:v>6</c:v>
                  </c:pt>
                  <c:pt idx="56">
                    <c:v>9</c:v>
                  </c:pt>
                  <c:pt idx="59">
                    <c:v>12</c:v>
                  </c:pt>
                  <c:pt idx="62">
                    <c:v>3</c:v>
                  </c:pt>
                  <c:pt idx="65">
                    <c:v>6</c:v>
                  </c:pt>
                  <c:pt idx="69">
                    <c:v>10</c:v>
                  </c:pt>
                  <c:pt idx="72">
                    <c:v>1</c:v>
                  </c:pt>
                </c:lvl>
                <c:lvl>
                  <c:pt idx="0">
                    <c:v>2015</c:v>
                  </c:pt>
                  <c:pt idx="12">
                    <c:v>2016</c:v>
                  </c:pt>
                  <c:pt idx="24">
                    <c:v>2017</c:v>
                  </c:pt>
                  <c:pt idx="36">
                    <c:v>2018</c:v>
                  </c:pt>
                  <c:pt idx="48">
                    <c:v>2019</c:v>
                  </c:pt>
                  <c:pt idx="60">
                    <c:v>2020</c:v>
                  </c:pt>
                  <c:pt idx="72">
                    <c:v>2021</c:v>
                  </c:pt>
                </c:lvl>
              </c:multiLvlStrCache>
            </c:multiLvlStrRef>
          </c:cat>
          <c:val>
            <c:numRef>
              <c:f>'III.2.2 Хүү'!$DF$7:$FZ$7</c:f>
              <c:numCache>
                <c:formatCode>0.00</c:formatCode>
                <c:ptCount val="73"/>
                <c:pt idx="0">
                  <c:v>14.7</c:v>
                </c:pt>
                <c:pt idx="1">
                  <c:v>12.94</c:v>
                </c:pt>
                <c:pt idx="2">
                  <c:v>12.99</c:v>
                </c:pt>
                <c:pt idx="3">
                  <c:v>14.52</c:v>
                </c:pt>
                <c:pt idx="4">
                  <c:v>14.51</c:v>
                </c:pt>
                <c:pt idx="5">
                  <c:v>13.68</c:v>
                </c:pt>
                <c:pt idx="6">
                  <c:v>13.73</c:v>
                </c:pt>
                <c:pt idx="7">
                  <c:v>13.59</c:v>
                </c:pt>
                <c:pt idx="8">
                  <c:v>11.92</c:v>
                </c:pt>
                <c:pt idx="9">
                  <c:v>13.88</c:v>
                </c:pt>
                <c:pt idx="10">
                  <c:v>13</c:v>
                </c:pt>
                <c:pt idx="11">
                  <c:v>13</c:v>
                </c:pt>
                <c:pt idx="12">
                  <c:v>13</c:v>
                </c:pt>
                <c:pt idx="13">
                  <c:v>12.63</c:v>
                </c:pt>
                <c:pt idx="14">
                  <c:v>13.34</c:v>
                </c:pt>
                <c:pt idx="15">
                  <c:v>13.98</c:v>
                </c:pt>
                <c:pt idx="16">
                  <c:v>10.5</c:v>
                </c:pt>
                <c:pt idx="17">
                  <c:v>11.88</c:v>
                </c:pt>
                <c:pt idx="18">
                  <c:v>11.23</c:v>
                </c:pt>
                <c:pt idx="19">
                  <c:v>15.53</c:v>
                </c:pt>
                <c:pt idx="20">
                  <c:v>15.98</c:v>
                </c:pt>
                <c:pt idx="21">
                  <c:v>14.67</c:v>
                </c:pt>
                <c:pt idx="22">
                  <c:v>15.5</c:v>
                </c:pt>
                <c:pt idx="23">
                  <c:v>14.81</c:v>
                </c:pt>
                <c:pt idx="24">
                  <c:v>15.73</c:v>
                </c:pt>
                <c:pt idx="25">
                  <c:v>15.18</c:v>
                </c:pt>
                <c:pt idx="26">
                  <c:v>14.08</c:v>
                </c:pt>
                <c:pt idx="27">
                  <c:v>14.55</c:v>
                </c:pt>
                <c:pt idx="28">
                  <c:v>14</c:v>
                </c:pt>
                <c:pt idx="29">
                  <c:v>13.5</c:v>
                </c:pt>
                <c:pt idx="30">
                  <c:v>12</c:v>
                </c:pt>
                <c:pt idx="31">
                  <c:v>12.77</c:v>
                </c:pt>
                <c:pt idx="32">
                  <c:v>12.45</c:v>
                </c:pt>
                <c:pt idx="33">
                  <c:v>12.8</c:v>
                </c:pt>
                <c:pt idx="34">
                  <c:v>12.33</c:v>
                </c:pt>
                <c:pt idx="35">
                  <c:v>12.22</c:v>
                </c:pt>
                <c:pt idx="36">
                  <c:v>11.44</c:v>
                </c:pt>
                <c:pt idx="37">
                  <c:v>11.06</c:v>
                </c:pt>
                <c:pt idx="38">
                  <c:v>9.82</c:v>
                </c:pt>
                <c:pt idx="39">
                  <c:v>9.57</c:v>
                </c:pt>
                <c:pt idx="40">
                  <c:v>9.81</c:v>
                </c:pt>
                <c:pt idx="41">
                  <c:v>10.97</c:v>
                </c:pt>
                <c:pt idx="42">
                  <c:v>10.07</c:v>
                </c:pt>
                <c:pt idx="43">
                  <c:v>10.14</c:v>
                </c:pt>
                <c:pt idx="44">
                  <c:v>10.097796981038742</c:v>
                </c:pt>
                <c:pt idx="45">
                  <c:v>10.51</c:v>
                </c:pt>
                <c:pt idx="46">
                  <c:v>10.79</c:v>
                </c:pt>
                <c:pt idx="47">
                  <c:v>11.13</c:v>
                </c:pt>
                <c:pt idx="48">
                  <c:v>10.003376737414108</c:v>
                </c:pt>
                <c:pt idx="49">
                  <c:v>10.81</c:v>
                </c:pt>
                <c:pt idx="50">
                  <c:v>10.31</c:v>
                </c:pt>
                <c:pt idx="51">
                  <c:v>11.25</c:v>
                </c:pt>
                <c:pt idx="52">
                  <c:v>11.2</c:v>
                </c:pt>
                <c:pt idx="53">
                  <c:v>11.15</c:v>
                </c:pt>
                <c:pt idx="54">
                  <c:v>10.7</c:v>
                </c:pt>
                <c:pt idx="55">
                  <c:v>11.375891121192481</c:v>
                </c:pt>
                <c:pt idx="56">
                  <c:v>11.94</c:v>
                </c:pt>
                <c:pt idx="57">
                  <c:v>10.803274083636975</c:v>
                </c:pt>
                <c:pt idx="58">
                  <c:v>12.126075499550911</c:v>
                </c:pt>
                <c:pt idx="59">
                  <c:v>11.602145238980512</c:v>
                </c:pt>
                <c:pt idx="60">
                  <c:v>12.111111111111111</c:v>
                </c:pt>
                <c:pt idx="61">
                  <c:v>11.914566967388948</c:v>
                </c:pt>
                <c:pt idx="62">
                  <c:v>11.476154315378007</c:v>
                </c:pt>
                <c:pt idx="63">
                  <c:v>11.819725635006799</c:v>
                </c:pt>
                <c:pt idx="64">
                  <c:v>9.9685948837008631</c:v>
                </c:pt>
                <c:pt idx="65">
                  <c:v>10.077769613667851</c:v>
                </c:pt>
                <c:pt idx="66">
                  <c:v>10.2980353558626</c:v>
                </c:pt>
                <c:pt idx="67">
                  <c:v>9.5811428023136056</c:v>
                </c:pt>
                <c:pt idx="68">
                  <c:v>9.0207945076217442</c:v>
                </c:pt>
                <c:pt idx="69">
                  <c:v>8.271460382079356</c:v>
                </c:pt>
                <c:pt idx="70">
                  <c:v>6.8856304985337244</c:v>
                </c:pt>
                <c:pt idx="71">
                  <c:v>6.1084507042253522</c:v>
                </c:pt>
                <c:pt idx="72">
                  <c:v>6.9569447980201273</c:v>
                </c:pt>
              </c:numCache>
            </c:numRef>
          </c:val>
          <c:smooth val="0"/>
          <c:extLst xmlns:c15="http://schemas.microsoft.com/office/drawing/2012/chart">
            <c:ext xmlns:c16="http://schemas.microsoft.com/office/drawing/2014/chart" uri="{C3380CC4-5D6E-409C-BE32-E72D297353CC}">
              <c16:uniqueId val="{00000003-61BC-4013-A69F-72AE99055124}"/>
            </c:ext>
          </c:extLst>
        </c:ser>
        <c:ser>
          <c:idx val="0"/>
          <c:order val="4"/>
          <c:tx>
            <c:strRef>
              <c:f>'III.2.2 Хүү'!$A$8</c:f>
              <c:strCache>
                <c:ptCount val="1"/>
                <c:pt idx="0">
                  <c:v>Банк хоорондын репо хэлцлийн хүү</c:v>
                </c:pt>
              </c:strCache>
            </c:strRef>
          </c:tx>
          <c:spPr>
            <a:ln w="19050">
              <a:solidFill>
                <a:schemeClr val="bg2"/>
              </a:solidFill>
            </a:ln>
          </c:spPr>
          <c:marker>
            <c:symbol val="none"/>
          </c:marker>
          <c:cat>
            <c:multiLvlStrRef>
              <c:f>'III.2.2 Хүү'!$DF$1:$FZ$2</c:f>
              <c:multiLvlStrCache>
                <c:ptCount val="73"/>
                <c:lvl>
                  <c:pt idx="2">
                    <c:v>3</c:v>
                  </c:pt>
                  <c:pt idx="5">
                    <c:v>6</c:v>
                  </c:pt>
                  <c:pt idx="8">
                    <c:v>9</c:v>
                  </c:pt>
                  <c:pt idx="11">
                    <c:v>12</c:v>
                  </c:pt>
                  <c:pt idx="14">
                    <c:v>3</c:v>
                  </c:pt>
                  <c:pt idx="17">
                    <c:v>6</c:v>
                  </c:pt>
                  <c:pt idx="20">
                    <c:v>9</c:v>
                  </c:pt>
                  <c:pt idx="23">
                    <c:v>12</c:v>
                  </c:pt>
                  <c:pt idx="26">
                    <c:v>3</c:v>
                  </c:pt>
                  <c:pt idx="29">
                    <c:v>6</c:v>
                  </c:pt>
                  <c:pt idx="32">
                    <c:v>9</c:v>
                  </c:pt>
                  <c:pt idx="35">
                    <c:v>12</c:v>
                  </c:pt>
                  <c:pt idx="38">
                    <c:v>3</c:v>
                  </c:pt>
                  <c:pt idx="41">
                    <c:v>6</c:v>
                  </c:pt>
                  <c:pt idx="44">
                    <c:v>9</c:v>
                  </c:pt>
                  <c:pt idx="47">
                    <c:v>12</c:v>
                  </c:pt>
                  <c:pt idx="50">
                    <c:v>3</c:v>
                  </c:pt>
                  <c:pt idx="53">
                    <c:v>6</c:v>
                  </c:pt>
                  <c:pt idx="56">
                    <c:v>9</c:v>
                  </c:pt>
                  <c:pt idx="59">
                    <c:v>12</c:v>
                  </c:pt>
                  <c:pt idx="62">
                    <c:v>3</c:v>
                  </c:pt>
                  <c:pt idx="65">
                    <c:v>6</c:v>
                  </c:pt>
                  <c:pt idx="69">
                    <c:v>10</c:v>
                  </c:pt>
                  <c:pt idx="72">
                    <c:v>1</c:v>
                  </c:pt>
                </c:lvl>
                <c:lvl>
                  <c:pt idx="0">
                    <c:v>2015</c:v>
                  </c:pt>
                  <c:pt idx="12">
                    <c:v>2016</c:v>
                  </c:pt>
                  <c:pt idx="24">
                    <c:v>2017</c:v>
                  </c:pt>
                  <c:pt idx="36">
                    <c:v>2018</c:v>
                  </c:pt>
                  <c:pt idx="48">
                    <c:v>2019</c:v>
                  </c:pt>
                  <c:pt idx="60">
                    <c:v>2020</c:v>
                  </c:pt>
                  <c:pt idx="72">
                    <c:v>2021</c:v>
                  </c:pt>
                </c:lvl>
              </c:multiLvlStrCache>
            </c:multiLvlStrRef>
          </c:cat>
          <c:val>
            <c:numRef>
              <c:f>'III.2.2 Хүү'!$DF$8:$FZ$8</c:f>
              <c:numCache>
                <c:formatCode>0.00</c:formatCode>
                <c:ptCount val="73"/>
                <c:pt idx="0">
                  <c:v>12.59</c:v>
                </c:pt>
                <c:pt idx="1">
                  <c:v>13.08</c:v>
                </c:pt>
                <c:pt idx="2">
                  <c:v>13.01</c:v>
                </c:pt>
                <c:pt idx="3">
                  <c:v>13.01</c:v>
                </c:pt>
                <c:pt idx="4">
                  <c:v>13</c:v>
                </c:pt>
                <c:pt idx="5">
                  <c:v>13.07</c:v>
                </c:pt>
                <c:pt idx="6">
                  <c:v>13.23</c:v>
                </c:pt>
                <c:pt idx="7">
                  <c:v>13.06</c:v>
                </c:pt>
                <c:pt idx="8">
                  <c:v>13.12</c:v>
                </c:pt>
                <c:pt idx="9">
                  <c:v>13.34</c:v>
                </c:pt>
                <c:pt idx="10">
                  <c:v>13.22</c:v>
                </c:pt>
                <c:pt idx="11">
                  <c:v>13.34</c:v>
                </c:pt>
                <c:pt idx="12">
                  <c:v>12.93</c:v>
                </c:pt>
                <c:pt idx="13">
                  <c:v>12.94</c:v>
                </c:pt>
                <c:pt idx="14">
                  <c:v>13.11</c:v>
                </c:pt>
                <c:pt idx="15">
                  <c:v>12.7</c:v>
                </c:pt>
                <c:pt idx="16">
                  <c:v>11.76</c:v>
                </c:pt>
                <c:pt idx="17">
                  <c:v>11.03</c:v>
                </c:pt>
                <c:pt idx="18">
                  <c:v>10.85</c:v>
                </c:pt>
                <c:pt idx="19">
                  <c:v>13.8</c:v>
                </c:pt>
                <c:pt idx="20">
                  <c:v>15.52</c:v>
                </c:pt>
                <c:pt idx="21">
                  <c:v>15.85</c:v>
                </c:pt>
                <c:pt idx="22">
                  <c:v>15.56</c:v>
                </c:pt>
                <c:pt idx="23">
                  <c:v>15.57</c:v>
                </c:pt>
                <c:pt idx="24">
                  <c:v>14.84</c:v>
                </c:pt>
                <c:pt idx="25">
                  <c:v>14.37</c:v>
                </c:pt>
                <c:pt idx="26">
                  <c:v>14.33</c:v>
                </c:pt>
                <c:pt idx="27">
                  <c:v>14.4</c:v>
                </c:pt>
                <c:pt idx="28">
                  <c:v>14.5</c:v>
                </c:pt>
                <c:pt idx="29">
                  <c:v>13</c:v>
                </c:pt>
                <c:pt idx="30">
                  <c:v>11.78</c:v>
                </c:pt>
                <c:pt idx="31">
                  <c:v>12.01</c:v>
                </c:pt>
                <c:pt idx="32">
                  <c:v>12.303867403314918</c:v>
                </c:pt>
                <c:pt idx="33">
                  <c:v>12.23</c:v>
                </c:pt>
                <c:pt idx="34">
                  <c:v>12.14</c:v>
                </c:pt>
                <c:pt idx="35">
                  <c:v>11.58</c:v>
                </c:pt>
                <c:pt idx="36">
                  <c:v>11.06</c:v>
                </c:pt>
                <c:pt idx="37">
                  <c:v>11.18</c:v>
                </c:pt>
                <c:pt idx="38">
                  <c:v>10.68</c:v>
                </c:pt>
                <c:pt idx="39">
                  <c:v>10.02</c:v>
                </c:pt>
                <c:pt idx="40">
                  <c:v>9.9499999999999993</c:v>
                </c:pt>
                <c:pt idx="41">
                  <c:v>10.02</c:v>
                </c:pt>
                <c:pt idx="42">
                  <c:v>10.039999999999999</c:v>
                </c:pt>
                <c:pt idx="43">
                  <c:v>10</c:v>
                </c:pt>
                <c:pt idx="44">
                  <c:v>10.076060406251244</c:v>
                </c:pt>
                <c:pt idx="45">
                  <c:v>9.9700000000000006</c:v>
                </c:pt>
                <c:pt idx="46">
                  <c:v>10.199999999999999</c:v>
                </c:pt>
                <c:pt idx="47">
                  <c:v>10.54</c:v>
                </c:pt>
                <c:pt idx="48">
                  <c:v>11.160305539755239</c:v>
                </c:pt>
                <c:pt idx="49">
                  <c:v>11.14</c:v>
                </c:pt>
                <c:pt idx="50">
                  <c:v>11.09</c:v>
                </c:pt>
                <c:pt idx="51">
                  <c:v>11.06</c:v>
                </c:pt>
                <c:pt idx="52">
                  <c:v>11.02</c:v>
                </c:pt>
                <c:pt idx="53">
                  <c:v>11.11</c:v>
                </c:pt>
                <c:pt idx="54">
                  <c:v>10.97</c:v>
                </c:pt>
                <c:pt idx="55">
                  <c:v>11.096007637488499</c:v>
                </c:pt>
                <c:pt idx="56">
                  <c:v>11.1</c:v>
                </c:pt>
                <c:pt idx="57">
                  <c:v>11.09987540215131</c:v>
                </c:pt>
                <c:pt idx="58">
                  <c:v>11.132581925189397</c:v>
                </c:pt>
                <c:pt idx="59">
                  <c:v>10.915288067229953</c:v>
                </c:pt>
                <c:pt idx="60">
                  <c:v>10.633386169924517</c:v>
                </c:pt>
                <c:pt idx="61">
                  <c:v>11</c:v>
                </c:pt>
                <c:pt idx="62">
                  <c:v>9.9206489873458708</c:v>
                </c:pt>
                <c:pt idx="63">
                  <c:v>9.7143006601642892</c:v>
                </c:pt>
                <c:pt idx="64">
                  <c:v>8.9161692919003723</c:v>
                </c:pt>
                <c:pt idx="65">
                  <c:v>8.8796367724952621</c:v>
                </c:pt>
                <c:pt idx="66">
                  <c:v>8.8284497288187236</c:v>
                </c:pt>
                <c:pt idx="67">
                  <c:v>8.6659325441727582</c:v>
                </c:pt>
                <c:pt idx="68">
                  <c:v>8.7013999782512759</c:v>
                </c:pt>
                <c:pt idx="69">
                  <c:v>7.8759725854732556</c:v>
                </c:pt>
                <c:pt idx="70">
                  <c:v>6.9890261241427147</c:v>
                </c:pt>
                <c:pt idx="71">
                  <c:v>5.4060638735777324</c:v>
                </c:pt>
                <c:pt idx="72">
                  <c:v>6.0225823175024358</c:v>
                </c:pt>
              </c:numCache>
            </c:numRef>
          </c:val>
          <c:smooth val="0"/>
          <c:extLst xmlns:c15="http://schemas.microsoft.com/office/drawing/2012/chart">
            <c:ext xmlns:c16="http://schemas.microsoft.com/office/drawing/2014/chart" uri="{C3380CC4-5D6E-409C-BE32-E72D297353CC}">
              <c16:uniqueId val="{00000004-61BC-4013-A69F-72AE99055124}"/>
            </c:ext>
          </c:extLst>
        </c:ser>
        <c:ser>
          <c:idx val="6"/>
          <c:order val="5"/>
          <c:tx>
            <c:v>Бодлогын хүү</c:v>
          </c:tx>
          <c:spPr>
            <a:ln w="19050">
              <a:solidFill>
                <a:schemeClr val="accent1">
                  <a:lumMod val="75000"/>
                </a:schemeClr>
              </a:solidFill>
            </a:ln>
          </c:spPr>
          <c:marker>
            <c:symbol val="none"/>
          </c:marker>
          <c:cat>
            <c:multiLvlStrRef>
              <c:f>'III.2.2 Хүү'!$DF$1:$FZ$2</c:f>
              <c:multiLvlStrCache>
                <c:ptCount val="73"/>
                <c:lvl>
                  <c:pt idx="2">
                    <c:v>3</c:v>
                  </c:pt>
                  <c:pt idx="5">
                    <c:v>6</c:v>
                  </c:pt>
                  <c:pt idx="8">
                    <c:v>9</c:v>
                  </c:pt>
                  <c:pt idx="11">
                    <c:v>12</c:v>
                  </c:pt>
                  <c:pt idx="14">
                    <c:v>3</c:v>
                  </c:pt>
                  <c:pt idx="17">
                    <c:v>6</c:v>
                  </c:pt>
                  <c:pt idx="20">
                    <c:v>9</c:v>
                  </c:pt>
                  <c:pt idx="23">
                    <c:v>12</c:v>
                  </c:pt>
                  <c:pt idx="26">
                    <c:v>3</c:v>
                  </c:pt>
                  <c:pt idx="29">
                    <c:v>6</c:v>
                  </c:pt>
                  <c:pt idx="32">
                    <c:v>9</c:v>
                  </c:pt>
                  <c:pt idx="35">
                    <c:v>12</c:v>
                  </c:pt>
                  <c:pt idx="38">
                    <c:v>3</c:v>
                  </c:pt>
                  <c:pt idx="41">
                    <c:v>6</c:v>
                  </c:pt>
                  <c:pt idx="44">
                    <c:v>9</c:v>
                  </c:pt>
                  <c:pt idx="47">
                    <c:v>12</c:v>
                  </c:pt>
                  <c:pt idx="50">
                    <c:v>3</c:v>
                  </c:pt>
                  <c:pt idx="53">
                    <c:v>6</c:v>
                  </c:pt>
                  <c:pt idx="56">
                    <c:v>9</c:v>
                  </c:pt>
                  <c:pt idx="59">
                    <c:v>12</c:v>
                  </c:pt>
                  <c:pt idx="62">
                    <c:v>3</c:v>
                  </c:pt>
                  <c:pt idx="65">
                    <c:v>6</c:v>
                  </c:pt>
                  <c:pt idx="69">
                    <c:v>10</c:v>
                  </c:pt>
                  <c:pt idx="72">
                    <c:v>1</c:v>
                  </c:pt>
                </c:lvl>
                <c:lvl>
                  <c:pt idx="0">
                    <c:v>2015</c:v>
                  </c:pt>
                  <c:pt idx="12">
                    <c:v>2016</c:v>
                  </c:pt>
                  <c:pt idx="24">
                    <c:v>2017</c:v>
                  </c:pt>
                  <c:pt idx="36">
                    <c:v>2018</c:v>
                  </c:pt>
                  <c:pt idx="48">
                    <c:v>2019</c:v>
                  </c:pt>
                  <c:pt idx="60">
                    <c:v>2020</c:v>
                  </c:pt>
                  <c:pt idx="72">
                    <c:v>2021</c:v>
                  </c:pt>
                </c:lvl>
              </c:multiLvlStrCache>
            </c:multiLvlStrRef>
          </c:cat>
          <c:val>
            <c:numRef>
              <c:f>'III.2.2 Хүү'!$DF$17:$FZ$17</c:f>
              <c:numCache>
                <c:formatCode>0.0</c:formatCode>
                <c:ptCount val="73"/>
                <c:pt idx="0">
                  <c:v>13</c:v>
                </c:pt>
                <c:pt idx="1">
                  <c:v>13</c:v>
                </c:pt>
                <c:pt idx="2">
                  <c:v>13</c:v>
                </c:pt>
                <c:pt idx="3">
                  <c:v>13</c:v>
                </c:pt>
                <c:pt idx="4">
                  <c:v>13</c:v>
                </c:pt>
                <c:pt idx="5">
                  <c:v>13</c:v>
                </c:pt>
                <c:pt idx="6">
                  <c:v>13</c:v>
                </c:pt>
                <c:pt idx="7">
                  <c:v>13</c:v>
                </c:pt>
                <c:pt idx="8">
                  <c:v>13</c:v>
                </c:pt>
                <c:pt idx="9">
                  <c:v>13</c:v>
                </c:pt>
                <c:pt idx="10">
                  <c:v>13</c:v>
                </c:pt>
                <c:pt idx="11">
                  <c:v>13</c:v>
                </c:pt>
                <c:pt idx="12">
                  <c:v>12</c:v>
                </c:pt>
                <c:pt idx="13">
                  <c:v>12</c:v>
                </c:pt>
                <c:pt idx="14">
                  <c:v>12</c:v>
                </c:pt>
                <c:pt idx="15">
                  <c:v>12</c:v>
                </c:pt>
                <c:pt idx="16">
                  <c:v>10.5</c:v>
                </c:pt>
                <c:pt idx="17">
                  <c:v>10.5</c:v>
                </c:pt>
                <c:pt idx="18">
                  <c:v>10.5</c:v>
                </c:pt>
                <c:pt idx="19">
                  <c:v>15</c:v>
                </c:pt>
                <c:pt idx="20">
                  <c:v>15</c:v>
                </c:pt>
                <c:pt idx="21">
                  <c:v>15</c:v>
                </c:pt>
                <c:pt idx="22">
                  <c:v>15</c:v>
                </c:pt>
                <c:pt idx="23">
                  <c:v>14</c:v>
                </c:pt>
                <c:pt idx="24">
                  <c:v>14</c:v>
                </c:pt>
                <c:pt idx="25">
                  <c:v>14</c:v>
                </c:pt>
                <c:pt idx="26">
                  <c:v>14</c:v>
                </c:pt>
                <c:pt idx="27">
                  <c:v>14</c:v>
                </c:pt>
                <c:pt idx="28">
                  <c:v>14</c:v>
                </c:pt>
                <c:pt idx="29">
                  <c:v>12</c:v>
                </c:pt>
                <c:pt idx="30">
                  <c:v>12</c:v>
                </c:pt>
                <c:pt idx="31">
                  <c:v>12</c:v>
                </c:pt>
                <c:pt idx="32">
                  <c:v>12</c:v>
                </c:pt>
                <c:pt idx="33">
                  <c:v>12</c:v>
                </c:pt>
                <c:pt idx="34">
                  <c:v>12</c:v>
                </c:pt>
                <c:pt idx="35">
                  <c:v>11</c:v>
                </c:pt>
                <c:pt idx="36">
                  <c:v>11</c:v>
                </c:pt>
                <c:pt idx="37">
                  <c:v>11</c:v>
                </c:pt>
                <c:pt idx="38">
                  <c:v>10</c:v>
                </c:pt>
                <c:pt idx="39">
                  <c:v>10</c:v>
                </c:pt>
                <c:pt idx="40">
                  <c:v>10</c:v>
                </c:pt>
                <c:pt idx="41">
                  <c:v>10</c:v>
                </c:pt>
                <c:pt idx="42">
                  <c:v>10</c:v>
                </c:pt>
                <c:pt idx="43">
                  <c:v>10</c:v>
                </c:pt>
                <c:pt idx="44">
                  <c:v>10</c:v>
                </c:pt>
                <c:pt idx="45">
                  <c:v>10</c:v>
                </c:pt>
                <c:pt idx="46">
                  <c:v>11</c:v>
                </c:pt>
                <c:pt idx="47">
                  <c:v>11</c:v>
                </c:pt>
                <c:pt idx="48">
                  <c:v>11</c:v>
                </c:pt>
                <c:pt idx="49">
                  <c:v>11</c:v>
                </c:pt>
                <c:pt idx="50">
                  <c:v>11</c:v>
                </c:pt>
                <c:pt idx="51">
                  <c:v>11</c:v>
                </c:pt>
                <c:pt idx="52">
                  <c:v>11</c:v>
                </c:pt>
                <c:pt idx="53">
                  <c:v>11</c:v>
                </c:pt>
                <c:pt idx="54">
                  <c:v>11</c:v>
                </c:pt>
                <c:pt idx="55">
                  <c:v>11</c:v>
                </c:pt>
                <c:pt idx="56">
                  <c:v>11</c:v>
                </c:pt>
                <c:pt idx="57">
                  <c:v>11</c:v>
                </c:pt>
                <c:pt idx="58">
                  <c:v>11</c:v>
                </c:pt>
                <c:pt idx="59">
                  <c:v>11</c:v>
                </c:pt>
                <c:pt idx="60">
                  <c:v>11</c:v>
                </c:pt>
                <c:pt idx="61">
                  <c:v>11</c:v>
                </c:pt>
                <c:pt idx="62">
                  <c:v>10</c:v>
                </c:pt>
                <c:pt idx="63">
                  <c:v>9</c:v>
                </c:pt>
                <c:pt idx="64">
                  <c:v>9</c:v>
                </c:pt>
                <c:pt idx="65">
                  <c:v>9</c:v>
                </c:pt>
                <c:pt idx="66">
                  <c:v>9</c:v>
                </c:pt>
                <c:pt idx="67">
                  <c:v>9</c:v>
                </c:pt>
                <c:pt idx="68">
                  <c:v>8</c:v>
                </c:pt>
                <c:pt idx="69">
                  <c:v>8</c:v>
                </c:pt>
                <c:pt idx="70">
                  <c:v>6</c:v>
                </c:pt>
                <c:pt idx="71">
                  <c:v>6</c:v>
                </c:pt>
                <c:pt idx="72">
                  <c:v>6</c:v>
                </c:pt>
              </c:numCache>
            </c:numRef>
          </c:val>
          <c:smooth val="0"/>
          <c:extLst>
            <c:ext xmlns:c16="http://schemas.microsoft.com/office/drawing/2014/chart" uri="{C3380CC4-5D6E-409C-BE32-E72D297353CC}">
              <c16:uniqueId val="{00000005-61BC-4013-A69F-72AE99055124}"/>
            </c:ext>
          </c:extLst>
        </c:ser>
        <c:dLbls>
          <c:showLegendKey val="0"/>
          <c:showVal val="0"/>
          <c:showCatName val="0"/>
          <c:showSerName val="0"/>
          <c:showPercent val="0"/>
          <c:showBubbleSize val="0"/>
        </c:dLbls>
        <c:marker val="1"/>
        <c:smooth val="0"/>
        <c:axId val="514521728"/>
        <c:axId val="514520192"/>
        <c:extLst/>
      </c:lineChart>
      <c:lineChart>
        <c:grouping val="standard"/>
        <c:varyColors val="0"/>
        <c:dLbls>
          <c:showLegendKey val="0"/>
          <c:showVal val="0"/>
          <c:showCatName val="0"/>
          <c:showSerName val="0"/>
          <c:showPercent val="0"/>
          <c:showBubbleSize val="0"/>
        </c:dLbls>
        <c:marker val="1"/>
        <c:smooth val="0"/>
        <c:axId val="514541440"/>
        <c:axId val="514539904"/>
        <c:extLst>
          <c:ext xmlns:c15="http://schemas.microsoft.com/office/drawing/2012/chart" uri="{02D57815-91ED-43cb-92C2-25804820EDAC}">
            <c15:filteredLineSeries>
              <c15:ser>
                <c:idx val="9"/>
                <c:order val="6"/>
                <c:tx>
                  <c:v>ЗГҮЦ хүү, 12 долоо хоног</c:v>
                </c:tx>
                <c:marker>
                  <c:symbol val="none"/>
                </c:marker>
                <c:cat>
                  <c:strLit>
                    <c:ptCount val="2"/>
                    <c:pt idx="0">
                      <c:v>2013 2013 2013 2013 2013 2013 6 6 6 9 9 9 2014 9.209999084 10.59999847 10.60999298 9.269996643 9.049995422 9.329994202 11.16999817 15.11999512 15.62999725 15.79999542 15.95999908 2015 14.83999634 15.53999329 15.18999481 14.96999359 14.66999817 14.40999603 14.25 14 13.77599335 13.87099457 13.79999542 2016 13.55999756 13.63499451 14.5 13.18999481 13.18999481 13.18999481 13.18999481 16 15.69999695 16.71998596 16.97999573 2017 17.625 17.22399902 16.875 16.875 14 11.59999847 11.59999847 11.81999969 11.79499817 11.79499817 11.79499817</c:v>
                    </c:pt>
                    <c:pt idx="1">
                      <c:v>2013 2013 3 2013 2013 6 6 6 9 9 9 12 2014 9.209999084 3 10.60999298 9.269996643 6 9.329994202 11.16999817 9 15.62999725 15.79999542 12 2015 14.83999634 3 15.18999481 14.96999359 6 14.40999603 14.25 9 13.77599335 13.87099457 12 2016 13.55999756 3 14.5 13.18999481 6 13.18999481 13.18999481 9 15.69999695 16.71998596 12 2017 17.625 3 16.875 16.875 6 11.59999847 11.59999847 9 11.79499817 11.79499817 12</c:v>
                    </c:pt>
                  </c:strLit>
                </c:cat>
                <c:val>
                  <c:numLit>
                    <c:formatCode>General</c:formatCode>
                    <c:ptCount val="45"/>
                    <c:pt idx="0">
                      <c:v>9.2100000000000009</c:v>
                    </c:pt>
                    <c:pt idx="1">
                      <c:v>10.6</c:v>
                    </c:pt>
                    <c:pt idx="2">
                      <c:v>10.61</c:v>
                    </c:pt>
                    <c:pt idx="3">
                      <c:v>9.27</c:v>
                    </c:pt>
                    <c:pt idx="4">
                      <c:v>9.0500000000000007</c:v>
                    </c:pt>
                    <c:pt idx="5">
                      <c:v>9.33</c:v>
                    </c:pt>
                    <c:pt idx="6">
                      <c:v>11.17</c:v>
                    </c:pt>
                    <c:pt idx="7">
                      <c:v>15.12</c:v>
                    </c:pt>
                    <c:pt idx="8">
                      <c:v>15.63</c:v>
                    </c:pt>
                    <c:pt idx="9">
                      <c:v>15.8</c:v>
                    </c:pt>
                    <c:pt idx="10">
                      <c:v>15.96</c:v>
                    </c:pt>
                    <c:pt idx="11">
                      <c:v>14.69</c:v>
                    </c:pt>
                    <c:pt idx="12">
                      <c:v>14.84</c:v>
                    </c:pt>
                    <c:pt idx="13">
                      <c:v>15.54</c:v>
                    </c:pt>
                    <c:pt idx="14">
                      <c:v>15.19</c:v>
                    </c:pt>
                    <c:pt idx="15">
                      <c:v>14.97</c:v>
                    </c:pt>
                    <c:pt idx="16">
                      <c:v>14.67</c:v>
                    </c:pt>
                    <c:pt idx="17">
                      <c:v>14.41</c:v>
                    </c:pt>
                    <c:pt idx="18">
                      <c:v>14.25</c:v>
                    </c:pt>
                    <c:pt idx="19">
                      <c:v>14</c:v>
                    </c:pt>
                    <c:pt idx="20">
                      <c:v>13.776</c:v>
                    </c:pt>
                    <c:pt idx="21">
                      <c:v>13.871</c:v>
                    </c:pt>
                    <c:pt idx="22">
                      <c:v>13.8</c:v>
                    </c:pt>
                    <c:pt idx="23">
                      <c:v>14.872999999999999</c:v>
                    </c:pt>
                    <c:pt idx="24">
                      <c:v>13.56</c:v>
                    </c:pt>
                    <c:pt idx="25">
                      <c:v>13.635</c:v>
                    </c:pt>
                    <c:pt idx="26">
                      <c:v>14.5</c:v>
                    </c:pt>
                    <c:pt idx="27">
                      <c:v>13.19</c:v>
                    </c:pt>
                    <c:pt idx="28">
                      <c:v>13.19</c:v>
                    </c:pt>
                    <c:pt idx="29">
                      <c:v>13.19</c:v>
                    </c:pt>
                    <c:pt idx="30">
                      <c:v>13.19</c:v>
                    </c:pt>
                    <c:pt idx="31">
                      <c:v>16</c:v>
                    </c:pt>
                    <c:pt idx="32">
                      <c:v>15.7</c:v>
                    </c:pt>
                    <c:pt idx="33">
                      <c:v>16.72</c:v>
                    </c:pt>
                    <c:pt idx="34">
                      <c:v>16.98</c:v>
                    </c:pt>
                    <c:pt idx="35">
                      <c:v>17.625</c:v>
                    </c:pt>
                    <c:pt idx="36">
                      <c:v>17.625</c:v>
                    </c:pt>
                    <c:pt idx="37">
                      <c:v>17.224</c:v>
                    </c:pt>
                    <c:pt idx="38">
                      <c:v>16.875</c:v>
                    </c:pt>
                    <c:pt idx="39">
                      <c:v>16.875</c:v>
                    </c:pt>
                    <c:pt idx="40">
                      <c:v>14</c:v>
                    </c:pt>
                    <c:pt idx="41">
                      <c:v>11.6</c:v>
                    </c:pt>
                    <c:pt idx="42">
                      <c:v>11.6</c:v>
                    </c:pt>
                    <c:pt idx="43">
                      <c:v>11.82</c:v>
                    </c:pt>
                    <c:pt idx="44">
                      <c:v>11.795</c:v>
                    </c:pt>
                  </c:numLit>
                </c:val>
                <c:smooth val="0"/>
                <c:extLst>
                  <c:ext xmlns:c16="http://schemas.microsoft.com/office/drawing/2014/chart" uri="{C3380CC4-5D6E-409C-BE32-E72D297353CC}">
                    <c16:uniqueId val="{00000006-61BC-4013-A69F-72AE99055124}"/>
                  </c:ext>
                </c:extLst>
              </c15:ser>
            </c15:filteredLineSeries>
          </c:ext>
        </c:extLst>
      </c:lineChart>
      <c:valAx>
        <c:axId val="514520192"/>
        <c:scaling>
          <c:orientation val="minMax"/>
          <c:max val="20"/>
          <c:min val="6"/>
        </c:scaling>
        <c:delete val="1"/>
        <c:axPos val="r"/>
        <c:numFmt formatCode="0" sourceLinked="0"/>
        <c:majorTickMark val="out"/>
        <c:minorTickMark val="none"/>
        <c:tickLblPos val="nextTo"/>
        <c:crossAx val="514521728"/>
        <c:crosses val="max"/>
        <c:crossBetween val="between"/>
        <c:majorUnit val="2"/>
      </c:valAx>
      <c:catAx>
        <c:axId val="514521728"/>
        <c:scaling>
          <c:orientation val="minMax"/>
        </c:scaling>
        <c:delete val="0"/>
        <c:axPos val="b"/>
        <c:numFmt formatCode="General" sourceLinked="0"/>
        <c:majorTickMark val="none"/>
        <c:minorTickMark val="none"/>
        <c:tickLblPos val="nextTo"/>
        <c:spPr>
          <a:ln>
            <a:noFill/>
          </a:ln>
        </c:spPr>
        <c:crossAx val="514520192"/>
        <c:crosses val="autoZero"/>
        <c:auto val="1"/>
        <c:lblAlgn val="ctr"/>
        <c:lblOffset val="100"/>
        <c:noMultiLvlLbl val="0"/>
      </c:catAx>
      <c:valAx>
        <c:axId val="514539904"/>
        <c:scaling>
          <c:orientation val="minMax"/>
          <c:max val="20"/>
          <c:min val="4"/>
        </c:scaling>
        <c:delete val="0"/>
        <c:axPos val="l"/>
        <c:numFmt formatCode="0" sourceLinked="0"/>
        <c:majorTickMark val="out"/>
        <c:minorTickMark val="none"/>
        <c:tickLblPos val="nextTo"/>
        <c:spPr>
          <a:ln>
            <a:solidFill>
              <a:schemeClr val="tx1">
                <a:lumMod val="50000"/>
                <a:lumOff val="50000"/>
              </a:schemeClr>
            </a:solidFill>
          </a:ln>
        </c:spPr>
        <c:crossAx val="514541440"/>
        <c:crosses val="autoZero"/>
        <c:crossBetween val="between"/>
        <c:majorUnit val="2"/>
      </c:valAx>
      <c:catAx>
        <c:axId val="514541440"/>
        <c:scaling>
          <c:orientation val="minMax"/>
        </c:scaling>
        <c:delete val="1"/>
        <c:axPos val="b"/>
        <c:numFmt formatCode="General" sourceLinked="1"/>
        <c:majorTickMark val="out"/>
        <c:minorTickMark val="none"/>
        <c:tickLblPos val="nextTo"/>
        <c:crossAx val="514539904"/>
        <c:crossesAt val="0"/>
        <c:auto val="1"/>
        <c:lblAlgn val="ctr"/>
        <c:lblOffset val="100"/>
        <c:noMultiLvlLbl val="0"/>
      </c:catAx>
      <c:spPr>
        <a:ln w="12700">
          <a:solidFill>
            <a:schemeClr val="bg1">
              <a:lumMod val="65000"/>
            </a:schemeClr>
          </a:solidFill>
        </a:ln>
      </c:spPr>
    </c:plotArea>
    <c:legend>
      <c:legendPos val="t"/>
      <c:legendEntry>
        <c:idx val="1"/>
        <c:delete val="1"/>
      </c:legendEntry>
      <c:layout>
        <c:manualLayout>
          <c:xMode val="edge"/>
          <c:yMode val="edge"/>
          <c:x val="0.37686890241115728"/>
          <c:y val="7.1964385050259386E-2"/>
          <c:w val="0.5717073539590859"/>
          <c:h val="0.22642368516016739"/>
        </c:manualLayout>
      </c:layout>
      <c:overlay val="0"/>
    </c:legend>
    <c:plotVisOnly val="1"/>
    <c:dispBlanksAs val="gap"/>
    <c:showDLblsOverMax val="0"/>
  </c:chart>
  <c:spPr>
    <a:solidFill>
      <a:schemeClr val="bg1"/>
    </a:solidFill>
    <a:ln>
      <a:noFill/>
    </a:ln>
  </c:spPr>
  <c:txPr>
    <a:bodyPr/>
    <a:lstStyle/>
    <a:p>
      <a:pPr>
        <a:defRPr sz="1200" b="1">
          <a:latin typeface="Times New Roman" panose="02020603050405020304" pitchFamily="18" charset="0"/>
          <a:cs typeface="Times New Roman" panose="02020603050405020304" pitchFamily="18" charset="0"/>
        </a:defRPr>
      </a:pPr>
      <a:endParaRPr lang="en-US"/>
    </a:p>
  </c:txPr>
  <c:userShapes r:id="rId1"/>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7530071932512808E-2"/>
          <c:y val="3.2970803434672333E-2"/>
          <c:w val="0.92737666539254071"/>
          <c:h val="0.847592679905671"/>
        </c:manualLayout>
      </c:layout>
      <c:areaChart>
        <c:grouping val="standard"/>
        <c:varyColors val="0"/>
        <c:ser>
          <c:idx val="4"/>
          <c:order val="5"/>
          <c:tx>
            <c:strRef>
              <c:f>'III.2.2 Хүү'!$A$11:$A$12</c:f>
              <c:strCache>
                <c:ptCount val="1"/>
                <c:pt idx="0">
                  <c:v>Зөрүү</c:v>
                </c:pt>
              </c:strCache>
              <c:extLst xmlns:c15="http://schemas.microsoft.com/office/drawing/2012/chart"/>
            </c:strRef>
          </c:tx>
          <c:spPr>
            <a:solidFill>
              <a:schemeClr val="accent1">
                <a:lumMod val="20000"/>
                <a:lumOff val="80000"/>
              </a:schemeClr>
            </a:solidFill>
          </c:spPr>
          <c:cat>
            <c:strLit>
              <c:ptCount val="61"/>
              <c:pt idx="0">
                <c:v>2016</c:v>
              </c:pt>
              <c:pt idx="2">
                <c:v>2016 3</c:v>
              </c:pt>
              <c:pt idx="5">
                <c:v>2016 6</c:v>
              </c:pt>
              <c:pt idx="8">
                <c:v>2016 9</c:v>
              </c:pt>
              <c:pt idx="11">
                <c:v>2016 12</c:v>
              </c:pt>
              <c:pt idx="12">
                <c:v>2017</c:v>
              </c:pt>
              <c:pt idx="14">
                <c:v>2017 3</c:v>
              </c:pt>
              <c:pt idx="17">
                <c:v>2017 6</c:v>
              </c:pt>
              <c:pt idx="20">
                <c:v>2017 9</c:v>
              </c:pt>
              <c:pt idx="23">
                <c:v>2017 12</c:v>
              </c:pt>
              <c:pt idx="24">
                <c:v>2018</c:v>
              </c:pt>
              <c:pt idx="26">
                <c:v>2018 3</c:v>
              </c:pt>
              <c:pt idx="29">
                <c:v>2018 6</c:v>
              </c:pt>
              <c:pt idx="32">
                <c:v>2018 9</c:v>
              </c:pt>
              <c:pt idx="35">
                <c:v>2018 12</c:v>
              </c:pt>
              <c:pt idx="36">
                <c:v>2019</c:v>
              </c:pt>
              <c:pt idx="38">
                <c:v>2019 3</c:v>
              </c:pt>
              <c:pt idx="41">
                <c:v>2019 6</c:v>
              </c:pt>
              <c:pt idx="44">
                <c:v>2019 9</c:v>
              </c:pt>
              <c:pt idx="47">
                <c:v>2019 12</c:v>
              </c:pt>
              <c:pt idx="48">
                <c:v>2020</c:v>
              </c:pt>
              <c:pt idx="50">
                <c:v>2020 3</c:v>
              </c:pt>
              <c:pt idx="53">
                <c:v>2020 6</c:v>
              </c:pt>
              <c:pt idx="57">
                <c:v>2020 10</c:v>
              </c:pt>
              <c:pt idx="60">
                <c:v>2021 1</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'III.2.2 Хүү'!$DF$11:$FZ$11</c15:sqref>
                  </c15:fullRef>
                </c:ext>
              </c:extLst>
              <c:f>'III.2.2 Хүү'!$DR$11:$FZ$11</c:f>
              <c:numCache>
                <c:formatCode>0.00</c:formatCode>
                <c:ptCount val="61"/>
                <c:pt idx="0">
                  <c:v>19.0536866085599</c:v>
                </c:pt>
                <c:pt idx="1">
                  <c:v>19.059818824589872</c:v>
                </c:pt>
                <c:pt idx="2">
                  <c:v>17.888251412070684</c:v>
                </c:pt>
                <c:pt idx="3">
                  <c:v>17.452547839929718</c:v>
                </c:pt>
                <c:pt idx="4">
                  <c:v>17.184166905458127</c:v>
                </c:pt>
                <c:pt idx="5">
                  <c:v>16.880182208695608</c:v>
                </c:pt>
                <c:pt idx="6">
                  <c:v>17.2720292650312</c:v>
                </c:pt>
                <c:pt idx="7">
                  <c:v>18.40459922544699</c:v>
                </c:pt>
                <c:pt idx="8">
                  <c:v>19.399999999999999</c:v>
                </c:pt>
                <c:pt idx="9">
                  <c:v>19.712931321637644</c:v>
                </c:pt>
                <c:pt idx="10">
                  <c:v>19.730341539886538</c:v>
                </c:pt>
                <c:pt idx="11">
                  <c:v>19.114413063363603</c:v>
                </c:pt>
                <c:pt idx="12">
                  <c:v>19.583686207827785</c:v>
                </c:pt>
                <c:pt idx="13">
                  <c:v>19.141050220680416</c:v>
                </c:pt>
                <c:pt idx="14">
                  <c:v>19.346563247674496</c:v>
                </c:pt>
                <c:pt idx="15">
                  <c:v>19.441735979349563</c:v>
                </c:pt>
                <c:pt idx="16">
                  <c:v>19.8</c:v>
                </c:pt>
                <c:pt idx="17">
                  <c:v>19.899999999999999</c:v>
                </c:pt>
                <c:pt idx="18">
                  <c:v>19.697326824689135</c:v>
                </c:pt>
                <c:pt idx="19">
                  <c:v>19.777663995321582</c:v>
                </c:pt>
                <c:pt idx="20">
                  <c:v>19.735597470192818</c:v>
                </c:pt>
                <c:pt idx="21">
                  <c:v>19.706733944112962</c:v>
                </c:pt>
                <c:pt idx="22">
                  <c:v>19.413139844121197</c:v>
                </c:pt>
                <c:pt idx="23">
                  <c:v>18.649930791578743</c:v>
                </c:pt>
                <c:pt idx="24">
                  <c:v>19.225069245456048</c:v>
                </c:pt>
                <c:pt idx="25">
                  <c:v>18.942324253903049</c:v>
                </c:pt>
                <c:pt idx="26">
                  <c:v>18.904731561477959</c:v>
                </c:pt>
                <c:pt idx="27">
                  <c:v>19.09</c:v>
                </c:pt>
                <c:pt idx="28">
                  <c:v>18.5</c:v>
                </c:pt>
                <c:pt idx="29">
                  <c:v>17.739999999999998</c:v>
                </c:pt>
                <c:pt idx="30">
                  <c:v>17.635857473206748</c:v>
                </c:pt>
                <c:pt idx="31">
                  <c:v>17.999806462636645</c:v>
                </c:pt>
                <c:pt idx="32">
                  <c:v>17.600000000000001</c:v>
                </c:pt>
                <c:pt idx="33">
                  <c:v>17.530066793800632</c:v>
                </c:pt>
                <c:pt idx="34">
                  <c:v>16.988692330621689</c:v>
                </c:pt>
                <c:pt idx="35">
                  <c:v>16.7</c:v>
                </c:pt>
                <c:pt idx="36">
                  <c:v>17.100000000000001</c:v>
                </c:pt>
                <c:pt idx="37">
                  <c:v>17.010808942074192</c:v>
                </c:pt>
                <c:pt idx="38">
                  <c:v>17.066568928765601</c:v>
                </c:pt>
                <c:pt idx="39">
                  <c:v>17.2805208970113</c:v>
                </c:pt>
                <c:pt idx="40">
                  <c:v>17.100000000000001</c:v>
                </c:pt>
                <c:pt idx="41">
                  <c:v>16.88</c:v>
                </c:pt>
                <c:pt idx="42">
                  <c:v>16.969403321993962</c:v>
                </c:pt>
                <c:pt idx="43">
                  <c:v>16.897533779012999</c:v>
                </c:pt>
                <c:pt idx="44">
                  <c:v>16.67870808243012</c:v>
                </c:pt>
                <c:pt idx="45">
                  <c:v>16.685835885023209</c:v>
                </c:pt>
                <c:pt idx="46">
                  <c:v>16.810765883603835</c:v>
                </c:pt>
                <c:pt idx="47">
                  <c:v>16.58164717339471</c:v>
                </c:pt>
                <c:pt idx="48">
                  <c:v>16.812325244365361</c:v>
                </c:pt>
                <c:pt idx="49">
                  <c:v>16.647337796537446</c:v>
                </c:pt>
                <c:pt idx="50">
                  <c:v>16.40979463529899</c:v>
                </c:pt>
                <c:pt idx="51">
                  <c:v>16.458646173187901</c:v>
                </c:pt>
                <c:pt idx="52">
                  <c:v>16.220668067995259</c:v>
                </c:pt>
                <c:pt idx="53">
                  <c:v>16.062419710182596</c:v>
                </c:pt>
                <c:pt idx="54">
                  <c:v>15.285319139043276</c:v>
                </c:pt>
                <c:pt idx="55">
                  <c:v>15.981080199756107</c:v>
                </c:pt>
                <c:pt idx="56">
                  <c:v>16.193087007873082</c:v>
                </c:pt>
                <c:pt idx="57">
                  <c:v>15.7095324048189</c:v>
                </c:pt>
                <c:pt idx="58">
                  <c:v>15.534351173279067</c:v>
                </c:pt>
                <c:pt idx="59">
                  <c:v>14.365900843535345</c:v>
                </c:pt>
                <c:pt idx="60">
                  <c:v>15.2</c:v>
                </c:pt>
              </c:numCache>
            </c:numRef>
          </c:val>
          <c:extLst xmlns:c15="http://schemas.microsoft.com/office/drawing/2012/chart">
            <c:ext xmlns:c16="http://schemas.microsoft.com/office/drawing/2014/chart" uri="{C3380CC4-5D6E-409C-BE32-E72D297353CC}">
              <c16:uniqueId val="{00000000-41C3-42E6-BEEF-E880337418F9}"/>
            </c:ext>
          </c:extLst>
        </c:ser>
        <c:ser>
          <c:idx val="7"/>
          <c:order val="6"/>
          <c:tx>
            <c:v/>
          </c:tx>
          <c:spPr>
            <a:solidFill>
              <a:schemeClr val="bg1"/>
            </a:solidFill>
            <a:ln w="25400">
              <a:noFill/>
            </a:ln>
          </c:spPr>
          <c:cat>
            <c:strLit>
              <c:ptCount val="61"/>
              <c:pt idx="0">
                <c:v>2016</c:v>
              </c:pt>
              <c:pt idx="2">
                <c:v>2016 3</c:v>
              </c:pt>
              <c:pt idx="5">
                <c:v>2016 6</c:v>
              </c:pt>
              <c:pt idx="8">
                <c:v>2016 9</c:v>
              </c:pt>
              <c:pt idx="11">
                <c:v>2016 12</c:v>
              </c:pt>
              <c:pt idx="12">
                <c:v>2017</c:v>
              </c:pt>
              <c:pt idx="14">
                <c:v>2017 3</c:v>
              </c:pt>
              <c:pt idx="17">
                <c:v>2017 6</c:v>
              </c:pt>
              <c:pt idx="20">
                <c:v>2017 9</c:v>
              </c:pt>
              <c:pt idx="23">
                <c:v>2017 12</c:v>
              </c:pt>
              <c:pt idx="24">
                <c:v>2018</c:v>
              </c:pt>
              <c:pt idx="26">
                <c:v>2018 3</c:v>
              </c:pt>
              <c:pt idx="29">
                <c:v>2018 6</c:v>
              </c:pt>
              <c:pt idx="32">
                <c:v>2018 9</c:v>
              </c:pt>
              <c:pt idx="35">
                <c:v>2018 12</c:v>
              </c:pt>
              <c:pt idx="36">
                <c:v>2019</c:v>
              </c:pt>
              <c:pt idx="38">
                <c:v>2019 3</c:v>
              </c:pt>
              <c:pt idx="41">
                <c:v>2019 6</c:v>
              </c:pt>
              <c:pt idx="44">
                <c:v>2019 9</c:v>
              </c:pt>
              <c:pt idx="47">
                <c:v>2019 12</c:v>
              </c:pt>
              <c:pt idx="48">
                <c:v>2020</c:v>
              </c:pt>
              <c:pt idx="50">
                <c:v>2020 3</c:v>
              </c:pt>
              <c:pt idx="53">
                <c:v>2020 6</c:v>
              </c:pt>
              <c:pt idx="57">
                <c:v>2020 10</c:v>
              </c:pt>
              <c:pt idx="60">
                <c:v>2021 1</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'III.2.2 Хүү'!$DF$12:$FZ$12</c15:sqref>
                  </c15:fullRef>
                </c:ext>
              </c:extLst>
              <c:f>'III.2.2 Хүү'!$DR$12:$FZ$12</c:f>
              <c:numCache>
                <c:formatCode>0.00</c:formatCode>
                <c:ptCount val="61"/>
                <c:pt idx="0">
                  <c:v>12.9</c:v>
                </c:pt>
                <c:pt idx="1">
                  <c:v>12.7</c:v>
                </c:pt>
                <c:pt idx="2">
                  <c:v>12.349056331175944</c:v>
                </c:pt>
                <c:pt idx="3">
                  <c:v>12.023897103596035</c:v>
                </c:pt>
                <c:pt idx="4">
                  <c:v>11.832354523297761</c:v>
                </c:pt>
                <c:pt idx="5">
                  <c:v>12.801627827064415</c:v>
                </c:pt>
                <c:pt idx="6">
                  <c:v>12.849548426222386</c:v>
                </c:pt>
                <c:pt idx="7">
                  <c:v>12.340142665889749</c:v>
                </c:pt>
                <c:pt idx="8">
                  <c:v>13.37191496698213</c:v>
                </c:pt>
                <c:pt idx="9">
                  <c:v>13.481105605393072</c:v>
                </c:pt>
                <c:pt idx="10">
                  <c:v>13.341835101561802</c:v>
                </c:pt>
                <c:pt idx="11">
                  <c:v>12.431644676203604</c:v>
                </c:pt>
                <c:pt idx="12">
                  <c:v>13.657268152694744</c:v>
                </c:pt>
                <c:pt idx="13">
                  <c:v>13.219266027950226</c:v>
                </c:pt>
                <c:pt idx="14">
                  <c:v>13.283919554278327</c:v>
                </c:pt>
                <c:pt idx="15">
                  <c:v>12.681842245046878</c:v>
                </c:pt>
                <c:pt idx="16">
                  <c:v>13.212157018466208</c:v>
                </c:pt>
                <c:pt idx="17">
                  <c:v>12.509465338381029</c:v>
                </c:pt>
                <c:pt idx="18">
                  <c:v>12.568935708806313</c:v>
                </c:pt>
                <c:pt idx="19">
                  <c:v>12.288329900133744</c:v>
                </c:pt>
                <c:pt idx="20">
                  <c:v>12.401107830000001</c:v>
                </c:pt>
                <c:pt idx="21">
                  <c:v>12.965909438188513</c:v>
                </c:pt>
                <c:pt idx="22">
                  <c:v>12.255749346482199</c:v>
                </c:pt>
                <c:pt idx="23">
                  <c:v>12.965909438188501</c:v>
                </c:pt>
                <c:pt idx="24">
                  <c:v>12.3883091820831</c:v>
                </c:pt>
                <c:pt idx="25">
                  <c:v>11.929932224716254</c:v>
                </c:pt>
                <c:pt idx="26">
                  <c:v>11.423812958453686</c:v>
                </c:pt>
                <c:pt idx="27">
                  <c:v>11.468842053448</c:v>
                </c:pt>
                <c:pt idx="28">
                  <c:v>11.9329601836194</c:v>
                </c:pt>
                <c:pt idx="29">
                  <c:v>10.829130176021152</c:v>
                </c:pt>
                <c:pt idx="30">
                  <c:v>10.680814515098133</c:v>
                </c:pt>
                <c:pt idx="31">
                  <c:v>12.101719568406518</c:v>
                </c:pt>
                <c:pt idx="32">
                  <c:v>11.4</c:v>
                </c:pt>
                <c:pt idx="33">
                  <c:v>11.708786150071168</c:v>
                </c:pt>
                <c:pt idx="34">
                  <c:v>11.637162709146626</c:v>
                </c:pt>
                <c:pt idx="35">
                  <c:v>11.2</c:v>
                </c:pt>
                <c:pt idx="36">
                  <c:v>10.6</c:v>
                </c:pt>
                <c:pt idx="37">
                  <c:v>10.603894214102093</c:v>
                </c:pt>
                <c:pt idx="38">
                  <c:v>12.707194494493701</c:v>
                </c:pt>
                <c:pt idx="39">
                  <c:v>11.078072693222202</c:v>
                </c:pt>
                <c:pt idx="40">
                  <c:v>9.4</c:v>
                </c:pt>
                <c:pt idx="41">
                  <c:v>10.574890332205255</c:v>
                </c:pt>
                <c:pt idx="42">
                  <c:v>10.332360224390586</c:v>
                </c:pt>
                <c:pt idx="43">
                  <c:v>11.033416996864817</c:v>
                </c:pt>
                <c:pt idx="44">
                  <c:v>11.034100922319666</c:v>
                </c:pt>
                <c:pt idx="45">
                  <c:v>11.131975920130657</c:v>
                </c:pt>
                <c:pt idx="46">
                  <c:v>10.950652245260736</c:v>
                </c:pt>
                <c:pt idx="47">
                  <c:v>10.545271427293045</c:v>
                </c:pt>
                <c:pt idx="48">
                  <c:v>10.594760306755569</c:v>
                </c:pt>
                <c:pt idx="49">
                  <c:v>9.8109801670732377</c:v>
                </c:pt>
                <c:pt idx="50">
                  <c:v>11.129863706508059</c:v>
                </c:pt>
                <c:pt idx="51">
                  <c:v>10.937460931725999</c:v>
                </c:pt>
                <c:pt idx="52">
                  <c:v>10.728377281218608</c:v>
                </c:pt>
                <c:pt idx="53">
                  <c:v>10.029931159000936</c:v>
                </c:pt>
                <c:pt idx="54">
                  <c:v>10.531098239667498</c:v>
                </c:pt>
                <c:pt idx="55">
                  <c:v>10.425937157096177</c:v>
                </c:pt>
                <c:pt idx="56">
                  <c:v>9.9532319885850047</c:v>
                </c:pt>
                <c:pt idx="57">
                  <c:v>10.421124975617809</c:v>
                </c:pt>
                <c:pt idx="58">
                  <c:v>10.159678825543265</c:v>
                </c:pt>
                <c:pt idx="59">
                  <c:v>8.3617912585665106</c:v>
                </c:pt>
                <c:pt idx="60">
                  <c:v>7.9</c:v>
                </c:pt>
              </c:numCache>
            </c:numRef>
          </c:val>
          <c:extLst xmlns:c15="http://schemas.microsoft.com/office/drawing/2012/chart">
            <c:ext xmlns:c16="http://schemas.microsoft.com/office/drawing/2014/chart" uri="{C3380CC4-5D6E-409C-BE32-E72D297353CC}">
              <c16:uniqueId val="{00000001-41C3-42E6-BEEF-E880337418F9}"/>
            </c:ext>
          </c:extLst>
        </c:ser>
        <c:dLbls>
          <c:showLegendKey val="0"/>
          <c:showVal val="0"/>
          <c:showCatName val="0"/>
          <c:showSerName val="0"/>
          <c:showPercent val="0"/>
          <c:showBubbleSize val="0"/>
        </c:dLbls>
        <c:axId val="516069632"/>
        <c:axId val="516068096"/>
      </c:areaChart>
      <c:lineChart>
        <c:grouping val="standard"/>
        <c:varyColors val="0"/>
        <c:ser>
          <c:idx val="6"/>
          <c:order val="0"/>
          <c:tx>
            <c:strRef>
              <c:f>'III.2.2 Хүү'!$A$9</c:f>
              <c:strCache>
                <c:ptCount val="1"/>
                <c:pt idx="0">
                  <c:v>Бодлогын хүү </c:v>
                </c:pt>
              </c:strCache>
            </c:strRef>
          </c:tx>
          <c:spPr>
            <a:ln w="15875">
              <a:solidFill>
                <a:schemeClr val="tx1"/>
              </a:solidFill>
            </a:ln>
          </c:spPr>
          <c:marker>
            <c:symbol val="none"/>
          </c:marker>
          <c:cat>
            <c:multiLvlStrRef>
              <c:extLst>
                <c:ext xmlns:c15="http://schemas.microsoft.com/office/drawing/2012/chart" uri="{02D57815-91ED-43cb-92C2-25804820EDAC}">
                  <c15:fullRef>
                    <c15:sqref>'III.2.2 Хүү'!$DF$1:$FZ$2</c15:sqref>
                  </c15:fullRef>
                </c:ext>
              </c:extLst>
              <c:f>'III.2.2 Хүү'!$DR$1:$FZ$2</c:f>
              <c:multiLvlStrCache>
                <c:ptCount val="61"/>
                <c:lvl>
                  <c:pt idx="2">
                    <c:v>3</c:v>
                  </c:pt>
                  <c:pt idx="5">
                    <c:v>6</c:v>
                  </c:pt>
                  <c:pt idx="8">
                    <c:v>9</c:v>
                  </c:pt>
                  <c:pt idx="11">
                    <c:v>12</c:v>
                  </c:pt>
                  <c:pt idx="14">
                    <c:v>3</c:v>
                  </c:pt>
                  <c:pt idx="17">
                    <c:v>6</c:v>
                  </c:pt>
                  <c:pt idx="20">
                    <c:v>9</c:v>
                  </c:pt>
                  <c:pt idx="23">
                    <c:v>12</c:v>
                  </c:pt>
                  <c:pt idx="26">
                    <c:v>3</c:v>
                  </c:pt>
                  <c:pt idx="29">
                    <c:v>6</c:v>
                  </c:pt>
                  <c:pt idx="32">
                    <c:v>9</c:v>
                  </c:pt>
                  <c:pt idx="35">
                    <c:v>12</c:v>
                  </c:pt>
                  <c:pt idx="38">
                    <c:v>3</c:v>
                  </c:pt>
                  <c:pt idx="41">
                    <c:v>6</c:v>
                  </c:pt>
                  <c:pt idx="44">
                    <c:v>9</c:v>
                  </c:pt>
                  <c:pt idx="47">
                    <c:v>12</c:v>
                  </c:pt>
                  <c:pt idx="50">
                    <c:v>3</c:v>
                  </c:pt>
                  <c:pt idx="53">
                    <c:v>6</c:v>
                  </c:pt>
                  <c:pt idx="57">
                    <c:v>10</c:v>
                  </c:pt>
                  <c:pt idx="60">
                    <c:v>1</c:v>
                  </c:pt>
                </c:lvl>
                <c:lvl>
                  <c:pt idx="0">
                    <c:v>2016</c:v>
                  </c:pt>
                  <c:pt idx="12">
                    <c:v>2017</c:v>
                  </c:pt>
                  <c:pt idx="24">
                    <c:v>2018</c:v>
                  </c:pt>
                  <c:pt idx="36">
                    <c:v>2019</c:v>
                  </c:pt>
                  <c:pt idx="48">
                    <c:v>2020</c:v>
                  </c:pt>
                  <c:pt idx="60">
                    <c:v>2021</c:v>
                  </c:pt>
                </c:lvl>
              </c:multiLvlStrCache>
            </c:multiLvlStrRef>
          </c:cat>
          <c:val>
            <c:numRef>
              <c:extLst>
                <c:ext xmlns:c15="http://schemas.microsoft.com/office/drawing/2012/chart" uri="{02D57815-91ED-43cb-92C2-25804820EDAC}">
                  <c15:fullRef>
                    <c15:sqref>'III.2.2 Хүү'!$DF$9:$FZ$9</c15:sqref>
                  </c15:fullRef>
                </c:ext>
              </c:extLst>
              <c:f>'III.2.2 Хүү'!$DR$9:$FZ$9</c:f>
              <c:numCache>
                <c:formatCode>0.00</c:formatCode>
                <c:ptCount val="61"/>
                <c:pt idx="0">
                  <c:v>12</c:v>
                </c:pt>
                <c:pt idx="1">
                  <c:v>12</c:v>
                </c:pt>
                <c:pt idx="2">
                  <c:v>12</c:v>
                </c:pt>
                <c:pt idx="3">
                  <c:v>12</c:v>
                </c:pt>
                <c:pt idx="4">
                  <c:v>10.5</c:v>
                </c:pt>
                <c:pt idx="5">
                  <c:v>10.5</c:v>
                </c:pt>
                <c:pt idx="6">
                  <c:v>10.5</c:v>
                </c:pt>
                <c:pt idx="7">
                  <c:v>15</c:v>
                </c:pt>
                <c:pt idx="8">
                  <c:v>15</c:v>
                </c:pt>
                <c:pt idx="9">
                  <c:v>15</c:v>
                </c:pt>
                <c:pt idx="10">
                  <c:v>15</c:v>
                </c:pt>
                <c:pt idx="11">
                  <c:v>14</c:v>
                </c:pt>
                <c:pt idx="12">
                  <c:v>14</c:v>
                </c:pt>
                <c:pt idx="13">
                  <c:v>14</c:v>
                </c:pt>
                <c:pt idx="14">
                  <c:v>14</c:v>
                </c:pt>
                <c:pt idx="15">
                  <c:v>14</c:v>
                </c:pt>
                <c:pt idx="16">
                  <c:v>14</c:v>
                </c:pt>
                <c:pt idx="17">
                  <c:v>12</c:v>
                </c:pt>
                <c:pt idx="18">
                  <c:v>12</c:v>
                </c:pt>
                <c:pt idx="19">
                  <c:v>12</c:v>
                </c:pt>
                <c:pt idx="20">
                  <c:v>12</c:v>
                </c:pt>
                <c:pt idx="21">
                  <c:v>12</c:v>
                </c:pt>
                <c:pt idx="22">
                  <c:v>12</c:v>
                </c:pt>
                <c:pt idx="23">
                  <c:v>11</c:v>
                </c:pt>
                <c:pt idx="24">
                  <c:v>11</c:v>
                </c:pt>
                <c:pt idx="25">
                  <c:v>11</c:v>
                </c:pt>
                <c:pt idx="26">
                  <c:v>10</c:v>
                </c:pt>
                <c:pt idx="27">
                  <c:v>10</c:v>
                </c:pt>
                <c:pt idx="28">
                  <c:v>10</c:v>
                </c:pt>
                <c:pt idx="29">
                  <c:v>10</c:v>
                </c:pt>
                <c:pt idx="30">
                  <c:v>10</c:v>
                </c:pt>
                <c:pt idx="31">
                  <c:v>10</c:v>
                </c:pt>
                <c:pt idx="32">
                  <c:v>10</c:v>
                </c:pt>
                <c:pt idx="33">
                  <c:v>10</c:v>
                </c:pt>
                <c:pt idx="34">
                  <c:v>11</c:v>
                </c:pt>
                <c:pt idx="35">
                  <c:v>11</c:v>
                </c:pt>
                <c:pt idx="36">
                  <c:v>11</c:v>
                </c:pt>
                <c:pt idx="37">
                  <c:v>11</c:v>
                </c:pt>
                <c:pt idx="38">
                  <c:v>11</c:v>
                </c:pt>
                <c:pt idx="39">
                  <c:v>11</c:v>
                </c:pt>
                <c:pt idx="40">
                  <c:v>11</c:v>
                </c:pt>
                <c:pt idx="41">
                  <c:v>11</c:v>
                </c:pt>
                <c:pt idx="42">
                  <c:v>11</c:v>
                </c:pt>
                <c:pt idx="43">
                  <c:v>11</c:v>
                </c:pt>
                <c:pt idx="44">
                  <c:v>11</c:v>
                </c:pt>
                <c:pt idx="45">
                  <c:v>11</c:v>
                </c:pt>
                <c:pt idx="46">
                  <c:v>11</c:v>
                </c:pt>
                <c:pt idx="47">
                  <c:v>11</c:v>
                </c:pt>
                <c:pt idx="48">
                  <c:v>11</c:v>
                </c:pt>
                <c:pt idx="49">
                  <c:v>11</c:v>
                </c:pt>
                <c:pt idx="50">
                  <c:v>10</c:v>
                </c:pt>
                <c:pt idx="51">
                  <c:v>9</c:v>
                </c:pt>
                <c:pt idx="52">
                  <c:v>9</c:v>
                </c:pt>
                <c:pt idx="53">
                  <c:v>9</c:v>
                </c:pt>
                <c:pt idx="54">
                  <c:v>9</c:v>
                </c:pt>
                <c:pt idx="55">
                  <c:v>9</c:v>
                </c:pt>
                <c:pt idx="56">
                  <c:v>8</c:v>
                </c:pt>
                <c:pt idx="57">
                  <c:v>8</c:v>
                </c:pt>
                <c:pt idx="58">
                  <c:v>6</c:v>
                </c:pt>
                <c:pt idx="59">
                  <c:v>6</c:v>
                </c:pt>
                <c:pt idx="60">
                  <c:v>6</c:v>
                </c:pt>
              </c:numCache>
            </c:numRef>
          </c:val>
          <c:smooth val="0"/>
          <c:extLst>
            <c:ext xmlns:c16="http://schemas.microsoft.com/office/drawing/2014/chart" uri="{C3380CC4-5D6E-409C-BE32-E72D297353CC}">
              <c16:uniqueId val="{00000002-41C3-42E6-BEEF-E880337418F9}"/>
            </c:ext>
          </c:extLst>
        </c:ser>
        <c:ser>
          <c:idx val="1"/>
          <c:order val="1"/>
          <c:tx>
            <c:strRef>
              <c:f>'III.2.2 Хүү'!$A$13</c:f>
              <c:strCache>
                <c:ptCount val="1"/>
                <c:pt idx="0">
                  <c:v>Зээлийн хүү, ₮</c:v>
                </c:pt>
              </c:strCache>
              <c:extLst xmlns:c15="http://schemas.microsoft.com/office/drawing/2012/chart"/>
            </c:strRef>
          </c:tx>
          <c:spPr>
            <a:ln w="15875">
              <a:solidFill>
                <a:srgbClr val="AF945E"/>
              </a:solidFill>
              <a:prstDash val="sysDash"/>
            </a:ln>
          </c:spPr>
          <c:marker>
            <c:symbol val="none"/>
          </c:marker>
          <c:cat>
            <c:multiLvlStrRef>
              <c:extLst>
                <c:ext xmlns:c15="http://schemas.microsoft.com/office/drawing/2012/chart" uri="{02D57815-91ED-43cb-92C2-25804820EDAC}">
                  <c15:fullRef>
                    <c15:sqref>'III.2.2 Хүү'!$DF$1:$FZ$2</c15:sqref>
                  </c15:fullRef>
                </c:ext>
              </c:extLst>
              <c:f>'III.2.2 Хүү'!$DR$1:$FZ$2</c:f>
              <c:multiLvlStrCache>
                <c:ptCount val="61"/>
                <c:lvl>
                  <c:pt idx="2">
                    <c:v>3</c:v>
                  </c:pt>
                  <c:pt idx="5">
                    <c:v>6</c:v>
                  </c:pt>
                  <c:pt idx="8">
                    <c:v>9</c:v>
                  </c:pt>
                  <c:pt idx="11">
                    <c:v>12</c:v>
                  </c:pt>
                  <c:pt idx="14">
                    <c:v>3</c:v>
                  </c:pt>
                  <c:pt idx="17">
                    <c:v>6</c:v>
                  </c:pt>
                  <c:pt idx="20">
                    <c:v>9</c:v>
                  </c:pt>
                  <c:pt idx="23">
                    <c:v>12</c:v>
                  </c:pt>
                  <c:pt idx="26">
                    <c:v>3</c:v>
                  </c:pt>
                  <c:pt idx="29">
                    <c:v>6</c:v>
                  </c:pt>
                  <c:pt idx="32">
                    <c:v>9</c:v>
                  </c:pt>
                  <c:pt idx="35">
                    <c:v>12</c:v>
                  </c:pt>
                  <c:pt idx="38">
                    <c:v>3</c:v>
                  </c:pt>
                  <c:pt idx="41">
                    <c:v>6</c:v>
                  </c:pt>
                  <c:pt idx="44">
                    <c:v>9</c:v>
                  </c:pt>
                  <c:pt idx="47">
                    <c:v>12</c:v>
                  </c:pt>
                  <c:pt idx="50">
                    <c:v>3</c:v>
                  </c:pt>
                  <c:pt idx="53">
                    <c:v>6</c:v>
                  </c:pt>
                  <c:pt idx="57">
                    <c:v>10</c:v>
                  </c:pt>
                  <c:pt idx="60">
                    <c:v>1</c:v>
                  </c:pt>
                </c:lvl>
                <c:lvl>
                  <c:pt idx="0">
                    <c:v>2016</c:v>
                  </c:pt>
                  <c:pt idx="12">
                    <c:v>2017</c:v>
                  </c:pt>
                  <c:pt idx="24">
                    <c:v>2018</c:v>
                  </c:pt>
                  <c:pt idx="36">
                    <c:v>2019</c:v>
                  </c:pt>
                  <c:pt idx="48">
                    <c:v>2020</c:v>
                  </c:pt>
                  <c:pt idx="60">
                    <c:v>2021</c:v>
                  </c:pt>
                </c:lvl>
              </c:multiLvlStrCache>
            </c:multiLvlStrRef>
          </c:cat>
          <c:val>
            <c:numRef>
              <c:extLst>
                <c:ext xmlns:c15="http://schemas.microsoft.com/office/drawing/2012/chart" uri="{02D57815-91ED-43cb-92C2-25804820EDAC}">
                  <c15:fullRef>
                    <c15:sqref>'III.2.2 Хүү'!$DF$13:$FZ$13</c15:sqref>
                  </c15:fullRef>
                </c:ext>
              </c:extLst>
              <c:f>'III.2.2 Хүү'!$DR$13:$FZ$13</c:f>
              <c:numCache>
                <c:formatCode>0.00</c:formatCode>
                <c:ptCount val="61"/>
                <c:pt idx="0">
                  <c:v>19.0536866085599</c:v>
                </c:pt>
                <c:pt idx="1">
                  <c:v>19.059818824589872</c:v>
                </c:pt>
                <c:pt idx="2">
                  <c:v>17.888251412070684</c:v>
                </c:pt>
                <c:pt idx="3">
                  <c:v>17.452547839929718</c:v>
                </c:pt>
                <c:pt idx="4">
                  <c:v>17.184166905458127</c:v>
                </c:pt>
                <c:pt idx="5">
                  <c:v>16.880182208695608</c:v>
                </c:pt>
                <c:pt idx="6">
                  <c:v>17.2720292650312</c:v>
                </c:pt>
                <c:pt idx="7">
                  <c:v>18.40459922544699</c:v>
                </c:pt>
                <c:pt idx="8">
                  <c:v>19.399999999999999</c:v>
                </c:pt>
                <c:pt idx="9">
                  <c:v>19.712931321637644</c:v>
                </c:pt>
                <c:pt idx="10">
                  <c:v>19.730341539886538</c:v>
                </c:pt>
                <c:pt idx="11">
                  <c:v>19.114413063363603</c:v>
                </c:pt>
                <c:pt idx="12">
                  <c:v>19.583686207827785</c:v>
                </c:pt>
                <c:pt idx="13">
                  <c:v>19.141050220680416</c:v>
                </c:pt>
                <c:pt idx="14">
                  <c:v>19.346563247674496</c:v>
                </c:pt>
                <c:pt idx="15">
                  <c:v>19.441735979349563</c:v>
                </c:pt>
                <c:pt idx="16">
                  <c:v>19.8</c:v>
                </c:pt>
                <c:pt idx="17">
                  <c:v>19.899999999999999</c:v>
                </c:pt>
                <c:pt idx="18">
                  <c:v>19.697326824689135</c:v>
                </c:pt>
                <c:pt idx="19">
                  <c:v>19.777663995321582</c:v>
                </c:pt>
                <c:pt idx="20">
                  <c:v>19.735597470192818</c:v>
                </c:pt>
                <c:pt idx="21">
                  <c:v>19.706733944112962</c:v>
                </c:pt>
                <c:pt idx="22">
                  <c:v>19.413139844121197</c:v>
                </c:pt>
                <c:pt idx="23">
                  <c:v>18.649930791578743</c:v>
                </c:pt>
                <c:pt idx="24">
                  <c:v>19.225069245456048</c:v>
                </c:pt>
                <c:pt idx="25">
                  <c:v>18.942324253903049</c:v>
                </c:pt>
                <c:pt idx="26">
                  <c:v>18.904731561477959</c:v>
                </c:pt>
                <c:pt idx="27">
                  <c:v>19.09</c:v>
                </c:pt>
                <c:pt idx="28">
                  <c:v>18.5</c:v>
                </c:pt>
                <c:pt idx="29">
                  <c:v>17.739999999999998</c:v>
                </c:pt>
                <c:pt idx="30">
                  <c:v>17.635857473206748</c:v>
                </c:pt>
                <c:pt idx="31">
                  <c:v>17.999806462636645</c:v>
                </c:pt>
                <c:pt idx="32">
                  <c:v>17.600000000000001</c:v>
                </c:pt>
                <c:pt idx="33">
                  <c:v>17.530066793800632</c:v>
                </c:pt>
                <c:pt idx="34">
                  <c:v>16.988692330621689</c:v>
                </c:pt>
                <c:pt idx="35">
                  <c:v>16.7</c:v>
                </c:pt>
                <c:pt idx="36">
                  <c:v>17.100000000000001</c:v>
                </c:pt>
                <c:pt idx="37">
                  <c:v>17.010808942074192</c:v>
                </c:pt>
                <c:pt idx="38">
                  <c:v>17.066568928765601</c:v>
                </c:pt>
                <c:pt idx="39">
                  <c:v>17.2805208970113</c:v>
                </c:pt>
                <c:pt idx="40">
                  <c:v>17.100000000000001</c:v>
                </c:pt>
                <c:pt idx="41">
                  <c:v>16.88</c:v>
                </c:pt>
                <c:pt idx="42">
                  <c:v>16.969403321993962</c:v>
                </c:pt>
                <c:pt idx="43">
                  <c:v>16.897533779012999</c:v>
                </c:pt>
                <c:pt idx="44">
                  <c:v>16.67870808243012</c:v>
                </c:pt>
                <c:pt idx="45">
                  <c:v>16.685835885023209</c:v>
                </c:pt>
                <c:pt idx="46">
                  <c:v>16.810765883603835</c:v>
                </c:pt>
                <c:pt idx="47">
                  <c:v>16.58164717339471</c:v>
                </c:pt>
                <c:pt idx="48">
                  <c:v>16.812325244365361</c:v>
                </c:pt>
                <c:pt idx="49">
                  <c:v>16.647337796537446</c:v>
                </c:pt>
                <c:pt idx="50">
                  <c:v>16.40979463529899</c:v>
                </c:pt>
                <c:pt idx="51">
                  <c:v>16.458646173187901</c:v>
                </c:pt>
                <c:pt idx="52">
                  <c:v>16.220668067995259</c:v>
                </c:pt>
                <c:pt idx="53">
                  <c:v>16.062419710182596</c:v>
                </c:pt>
                <c:pt idx="54">
                  <c:v>15.285319139043276</c:v>
                </c:pt>
                <c:pt idx="55">
                  <c:v>15.981080199756107</c:v>
                </c:pt>
                <c:pt idx="56">
                  <c:v>16.193087007873082</c:v>
                </c:pt>
                <c:pt idx="57">
                  <c:v>15.7095324048189</c:v>
                </c:pt>
                <c:pt idx="58">
                  <c:v>15.534351173279067</c:v>
                </c:pt>
                <c:pt idx="59">
                  <c:v>14.365900843535345</c:v>
                </c:pt>
                <c:pt idx="60">
                  <c:v>15.2</c:v>
                </c:pt>
              </c:numCache>
            </c:numRef>
          </c:val>
          <c:smooth val="1"/>
          <c:extLst xmlns:c15="http://schemas.microsoft.com/office/drawing/2012/chart">
            <c:ext xmlns:c16="http://schemas.microsoft.com/office/drawing/2014/chart" uri="{C3380CC4-5D6E-409C-BE32-E72D297353CC}">
              <c16:uniqueId val="{00000003-41C3-42E6-BEEF-E880337418F9}"/>
            </c:ext>
          </c:extLst>
        </c:ser>
        <c:ser>
          <c:idx val="2"/>
          <c:order val="2"/>
          <c:tx>
            <c:strRef>
              <c:f>'III.2.2 Хүү'!$A$16</c:f>
              <c:strCache>
                <c:ptCount val="1"/>
                <c:pt idx="0">
                  <c:v>Зээлийн хүү,  ₮ (-хөнгөлттэй зээл)</c:v>
                </c:pt>
              </c:strCache>
            </c:strRef>
          </c:tx>
          <c:spPr>
            <a:ln w="15875">
              <a:solidFill>
                <a:srgbClr val="AF945E"/>
              </a:solidFill>
            </a:ln>
          </c:spPr>
          <c:marker>
            <c:symbol val="none"/>
          </c:marker>
          <c:cat>
            <c:multiLvlStrRef>
              <c:extLst>
                <c:ext xmlns:c15="http://schemas.microsoft.com/office/drawing/2012/chart" uri="{02D57815-91ED-43cb-92C2-25804820EDAC}">
                  <c15:fullRef>
                    <c15:sqref>'III.2.2 Хүү'!$DF$1:$FZ$2</c15:sqref>
                  </c15:fullRef>
                </c:ext>
              </c:extLst>
              <c:f>'III.2.2 Хүү'!$DR$1:$FZ$2</c:f>
              <c:multiLvlStrCache>
                <c:ptCount val="61"/>
                <c:lvl>
                  <c:pt idx="2">
                    <c:v>3</c:v>
                  </c:pt>
                  <c:pt idx="5">
                    <c:v>6</c:v>
                  </c:pt>
                  <c:pt idx="8">
                    <c:v>9</c:v>
                  </c:pt>
                  <c:pt idx="11">
                    <c:v>12</c:v>
                  </c:pt>
                  <c:pt idx="14">
                    <c:v>3</c:v>
                  </c:pt>
                  <c:pt idx="17">
                    <c:v>6</c:v>
                  </c:pt>
                  <c:pt idx="20">
                    <c:v>9</c:v>
                  </c:pt>
                  <c:pt idx="23">
                    <c:v>12</c:v>
                  </c:pt>
                  <c:pt idx="26">
                    <c:v>3</c:v>
                  </c:pt>
                  <c:pt idx="29">
                    <c:v>6</c:v>
                  </c:pt>
                  <c:pt idx="32">
                    <c:v>9</c:v>
                  </c:pt>
                  <c:pt idx="35">
                    <c:v>12</c:v>
                  </c:pt>
                  <c:pt idx="38">
                    <c:v>3</c:v>
                  </c:pt>
                  <c:pt idx="41">
                    <c:v>6</c:v>
                  </c:pt>
                  <c:pt idx="44">
                    <c:v>9</c:v>
                  </c:pt>
                  <c:pt idx="47">
                    <c:v>12</c:v>
                  </c:pt>
                  <c:pt idx="50">
                    <c:v>3</c:v>
                  </c:pt>
                  <c:pt idx="53">
                    <c:v>6</c:v>
                  </c:pt>
                  <c:pt idx="57">
                    <c:v>10</c:v>
                  </c:pt>
                  <c:pt idx="60">
                    <c:v>1</c:v>
                  </c:pt>
                </c:lvl>
                <c:lvl>
                  <c:pt idx="0">
                    <c:v>2016</c:v>
                  </c:pt>
                  <c:pt idx="12">
                    <c:v>2017</c:v>
                  </c:pt>
                  <c:pt idx="24">
                    <c:v>2018</c:v>
                  </c:pt>
                  <c:pt idx="36">
                    <c:v>2019</c:v>
                  </c:pt>
                  <c:pt idx="48">
                    <c:v>2020</c:v>
                  </c:pt>
                  <c:pt idx="60">
                    <c:v>2021</c:v>
                  </c:pt>
                </c:lvl>
              </c:multiLvlStrCache>
            </c:multiLvlStrRef>
          </c:cat>
          <c:val>
            <c:numRef>
              <c:extLst>
                <c:ext xmlns:c15="http://schemas.microsoft.com/office/drawing/2012/chart" uri="{02D57815-91ED-43cb-92C2-25804820EDAC}">
                  <c15:fullRef>
                    <c15:sqref>'III.2.2 Хүү'!$DF$16:$FZ$16</c15:sqref>
                  </c15:fullRef>
                </c:ext>
              </c:extLst>
              <c:f>'III.2.2 Хүү'!$DR$16:$FZ$16</c:f>
              <c:numCache>
                <c:formatCode>0.0</c:formatCode>
                <c:ptCount val="61"/>
                <c:pt idx="0">
                  <c:v>19.673765726725399</c:v>
                </c:pt>
                <c:pt idx="1">
                  <c:v>20.13040558907953</c:v>
                </c:pt>
                <c:pt idx="2">
                  <c:v>19.707915254181373</c:v>
                </c:pt>
                <c:pt idx="3">
                  <c:v>20.048386191563132</c:v>
                </c:pt>
                <c:pt idx="4">
                  <c:v>19.083203617581809</c:v>
                </c:pt>
                <c:pt idx="5">
                  <c:v>19.146014890964715</c:v>
                </c:pt>
                <c:pt idx="6">
                  <c:v>19.155074244205171</c:v>
                </c:pt>
                <c:pt idx="7">
                  <c:v>19.383461238119072</c:v>
                </c:pt>
                <c:pt idx="8">
                  <c:v>20.087753008122206</c:v>
                </c:pt>
                <c:pt idx="9">
                  <c:v>20.222260175996151</c:v>
                </c:pt>
                <c:pt idx="10">
                  <c:v>20.59879802858055</c:v>
                </c:pt>
                <c:pt idx="11">
                  <c:v>19.661344491891935</c:v>
                </c:pt>
                <c:pt idx="12">
                  <c:v>20.175628587870754</c:v>
                </c:pt>
                <c:pt idx="13">
                  <c:v>20.090415869255903</c:v>
                </c:pt>
                <c:pt idx="14">
                  <c:v>20.158505221238251</c:v>
                </c:pt>
                <c:pt idx="15">
                  <c:v>20.01557222211795</c:v>
                </c:pt>
                <c:pt idx="16">
                  <c:v>20.358658626289209</c:v>
                </c:pt>
                <c:pt idx="17">
                  <c:v>20.285123533898851</c:v>
                </c:pt>
                <c:pt idx="18">
                  <c:v>20.051382053697175</c:v>
                </c:pt>
                <c:pt idx="19">
                  <c:v>20.108407282721377</c:v>
                </c:pt>
                <c:pt idx="20">
                  <c:v>20.023937638929102</c:v>
                </c:pt>
                <c:pt idx="21">
                  <c:v>20.073105793221615</c:v>
                </c:pt>
                <c:pt idx="22">
                  <c:v>19.756096718759103</c:v>
                </c:pt>
                <c:pt idx="23">
                  <c:v>18.986233184642803</c:v>
                </c:pt>
                <c:pt idx="24">
                  <c:v>19.417674961701923</c:v>
                </c:pt>
                <c:pt idx="25">
                  <c:v>19.087221235829073</c:v>
                </c:pt>
                <c:pt idx="26">
                  <c:v>19.121843935778777</c:v>
                </c:pt>
                <c:pt idx="27">
                  <c:v>19.266637175603769</c:v>
                </c:pt>
                <c:pt idx="28">
                  <c:v>18.698109746382819</c:v>
                </c:pt>
                <c:pt idx="29">
                  <c:v>17.997649174563996</c:v>
                </c:pt>
                <c:pt idx="30">
                  <c:v>17.762615042550827</c:v>
                </c:pt>
                <c:pt idx="31">
                  <c:v>18.127382193239296</c:v>
                </c:pt>
                <c:pt idx="32">
                  <c:v>17.7</c:v>
                </c:pt>
                <c:pt idx="33">
                  <c:v>17.601164147558602</c:v>
                </c:pt>
                <c:pt idx="34">
                  <c:v>17.198006857783447</c:v>
                </c:pt>
                <c:pt idx="35">
                  <c:v>16.899999999999999</c:v>
                </c:pt>
                <c:pt idx="36">
                  <c:v>17.2</c:v>
                </c:pt>
                <c:pt idx="37">
                  <c:v>17.071080657285087</c:v>
                </c:pt>
                <c:pt idx="38">
                  <c:v>17.100000000000001</c:v>
                </c:pt>
                <c:pt idx="39">
                  <c:v>17.450155957984872</c:v>
                </c:pt>
                <c:pt idx="40">
                  <c:v>17.3</c:v>
                </c:pt>
                <c:pt idx="41">
                  <c:v>17.015681066628002</c:v>
                </c:pt>
                <c:pt idx="42">
                  <c:v>17.130116140843366</c:v>
                </c:pt>
                <c:pt idx="43">
                  <c:v>17.04647330634889</c:v>
                </c:pt>
                <c:pt idx="44">
                  <c:v>16.877694490653603</c:v>
                </c:pt>
                <c:pt idx="45">
                  <c:v>16.820307313670405</c:v>
                </c:pt>
                <c:pt idx="46">
                  <c:v>16.986852518585557</c:v>
                </c:pt>
                <c:pt idx="47">
                  <c:v>16.891787392077848</c:v>
                </c:pt>
                <c:pt idx="48">
                  <c:v>16.938143791691971</c:v>
                </c:pt>
                <c:pt idx="49">
                  <c:v>16.779121317259271</c:v>
                </c:pt>
                <c:pt idx="50">
                  <c:v>16.556159902755645</c:v>
                </c:pt>
                <c:pt idx="51">
                  <c:v>16.588044763785145</c:v>
                </c:pt>
                <c:pt idx="52">
                  <c:v>16.333113138243267</c:v>
                </c:pt>
                <c:pt idx="53">
                  <c:v>16.315709765219534</c:v>
                </c:pt>
                <c:pt idx="54">
                  <c:v>15.755058792263256</c:v>
                </c:pt>
                <c:pt idx="55">
                  <c:v>16.484005758280244</c:v>
                </c:pt>
                <c:pt idx="56">
                  <c:v>16.420120668353359</c:v>
                </c:pt>
                <c:pt idx="57">
                  <c:v>15.957460540753372</c:v>
                </c:pt>
                <c:pt idx="58">
                  <c:v>15.794724913523055</c:v>
                </c:pt>
                <c:pt idx="59">
                  <c:v>14.751736564685746</c:v>
                </c:pt>
                <c:pt idx="60">
                  <c:v>15.430643313700557</c:v>
                </c:pt>
              </c:numCache>
            </c:numRef>
          </c:val>
          <c:smooth val="1"/>
          <c:extLst>
            <c:ext xmlns:c16="http://schemas.microsoft.com/office/drawing/2014/chart" uri="{C3380CC4-5D6E-409C-BE32-E72D297353CC}">
              <c16:uniqueId val="{00000006-41C3-42E6-BEEF-E880337418F9}"/>
            </c:ext>
          </c:extLst>
        </c:ser>
        <c:ser>
          <c:idx val="3"/>
          <c:order val="4"/>
          <c:tx>
            <c:strRef>
              <c:f>'III.2.2 Хүү'!$A$14</c:f>
              <c:strCache>
                <c:ptCount val="1"/>
                <c:pt idx="0">
                  <c:v>Зээлийн хүү, $</c:v>
                </c:pt>
              </c:strCache>
              <c:extLst xmlns:c15="http://schemas.microsoft.com/office/drawing/2012/chart"/>
            </c:strRef>
          </c:tx>
          <c:spPr>
            <a:ln w="15875">
              <a:solidFill>
                <a:srgbClr val="122F83"/>
              </a:solidFill>
            </a:ln>
          </c:spPr>
          <c:marker>
            <c:symbol val="none"/>
          </c:marker>
          <c:cat>
            <c:multiLvlStrRef>
              <c:extLst>
                <c:ext xmlns:c15="http://schemas.microsoft.com/office/drawing/2012/chart" uri="{02D57815-91ED-43cb-92C2-25804820EDAC}">
                  <c15:fullRef>
                    <c15:sqref>'III.2.2 Хүү'!$DF$1:$FZ$2</c15:sqref>
                  </c15:fullRef>
                </c:ext>
              </c:extLst>
              <c:f>'III.2.2 Хүү'!$DR$1:$FZ$2</c:f>
              <c:multiLvlStrCache>
                <c:ptCount val="61"/>
                <c:lvl>
                  <c:pt idx="2">
                    <c:v>3</c:v>
                  </c:pt>
                  <c:pt idx="5">
                    <c:v>6</c:v>
                  </c:pt>
                  <c:pt idx="8">
                    <c:v>9</c:v>
                  </c:pt>
                  <c:pt idx="11">
                    <c:v>12</c:v>
                  </c:pt>
                  <c:pt idx="14">
                    <c:v>3</c:v>
                  </c:pt>
                  <c:pt idx="17">
                    <c:v>6</c:v>
                  </c:pt>
                  <c:pt idx="20">
                    <c:v>9</c:v>
                  </c:pt>
                  <c:pt idx="23">
                    <c:v>12</c:v>
                  </c:pt>
                  <c:pt idx="26">
                    <c:v>3</c:v>
                  </c:pt>
                  <c:pt idx="29">
                    <c:v>6</c:v>
                  </c:pt>
                  <c:pt idx="32">
                    <c:v>9</c:v>
                  </c:pt>
                  <c:pt idx="35">
                    <c:v>12</c:v>
                  </c:pt>
                  <c:pt idx="38">
                    <c:v>3</c:v>
                  </c:pt>
                  <c:pt idx="41">
                    <c:v>6</c:v>
                  </c:pt>
                  <c:pt idx="44">
                    <c:v>9</c:v>
                  </c:pt>
                  <c:pt idx="47">
                    <c:v>12</c:v>
                  </c:pt>
                  <c:pt idx="50">
                    <c:v>3</c:v>
                  </c:pt>
                  <c:pt idx="53">
                    <c:v>6</c:v>
                  </c:pt>
                  <c:pt idx="57">
                    <c:v>10</c:v>
                  </c:pt>
                  <c:pt idx="60">
                    <c:v>1</c:v>
                  </c:pt>
                </c:lvl>
                <c:lvl>
                  <c:pt idx="0">
                    <c:v>2016</c:v>
                  </c:pt>
                  <c:pt idx="12">
                    <c:v>2017</c:v>
                  </c:pt>
                  <c:pt idx="24">
                    <c:v>2018</c:v>
                  </c:pt>
                  <c:pt idx="36">
                    <c:v>2019</c:v>
                  </c:pt>
                  <c:pt idx="48">
                    <c:v>2020</c:v>
                  </c:pt>
                  <c:pt idx="60">
                    <c:v>2021</c:v>
                  </c:pt>
                </c:lvl>
              </c:multiLvlStrCache>
            </c:multiLvlStrRef>
          </c:cat>
          <c:val>
            <c:numRef>
              <c:extLst>
                <c:ext xmlns:c15="http://schemas.microsoft.com/office/drawing/2012/chart" uri="{02D57815-91ED-43cb-92C2-25804820EDAC}">
                  <c15:fullRef>
                    <c15:sqref>'III.2.2 Хүү'!$DF$14:$FZ$14</c15:sqref>
                  </c15:fullRef>
                </c:ext>
              </c:extLst>
              <c:f>'III.2.2 Хүү'!$DR$14:$FZ$14</c:f>
              <c:numCache>
                <c:formatCode>0.0</c:formatCode>
                <c:ptCount val="61"/>
                <c:pt idx="0">
                  <c:v>12.263641827328097</c:v>
                </c:pt>
                <c:pt idx="1">
                  <c:v>12.578475153146986</c:v>
                </c:pt>
                <c:pt idx="2">
                  <c:v>12.355389570709438</c:v>
                </c:pt>
                <c:pt idx="3">
                  <c:v>11.199670430106782</c:v>
                </c:pt>
                <c:pt idx="4">
                  <c:v>11.673477767815623</c:v>
                </c:pt>
                <c:pt idx="5">
                  <c:v>10.708762240773746</c:v>
                </c:pt>
                <c:pt idx="6">
                  <c:v>13.163566716614593</c:v>
                </c:pt>
                <c:pt idx="7">
                  <c:v>13.333745399132138</c:v>
                </c:pt>
                <c:pt idx="8">
                  <c:v>12.521307073547701</c:v>
                </c:pt>
                <c:pt idx="9">
                  <c:v>12.518867049673171</c:v>
                </c:pt>
                <c:pt idx="10">
                  <c:v>12.814290214008086</c:v>
                </c:pt>
                <c:pt idx="11">
                  <c:v>12.958629114579347</c:v>
                </c:pt>
                <c:pt idx="12">
                  <c:v>12.274172153940974</c:v>
                </c:pt>
                <c:pt idx="13">
                  <c:v>11.433270577170136</c:v>
                </c:pt>
                <c:pt idx="14">
                  <c:v>11.128324778736413</c:v>
                </c:pt>
                <c:pt idx="15">
                  <c:v>13.0532971492831</c:v>
                </c:pt>
                <c:pt idx="16">
                  <c:v>12.056902079015117</c:v>
                </c:pt>
                <c:pt idx="17">
                  <c:v>12.540076389655855</c:v>
                </c:pt>
                <c:pt idx="18">
                  <c:v>11.746129181736404</c:v>
                </c:pt>
                <c:pt idx="19">
                  <c:v>11.654915289228294</c:v>
                </c:pt>
                <c:pt idx="20">
                  <c:v>11.573309141263563</c:v>
                </c:pt>
                <c:pt idx="21">
                  <c:v>9.7669872921283964</c:v>
                </c:pt>
                <c:pt idx="22">
                  <c:v>11.765048638147617</c:v>
                </c:pt>
                <c:pt idx="23">
                  <c:v>11.619881970790066</c:v>
                </c:pt>
                <c:pt idx="24">
                  <c:v>10.809663006763818</c:v>
                </c:pt>
                <c:pt idx="25">
                  <c:v>11.484796351557694</c:v>
                </c:pt>
                <c:pt idx="26">
                  <c:v>11.307896238235086</c:v>
                </c:pt>
                <c:pt idx="27">
                  <c:v>10.244654759161508</c:v>
                </c:pt>
                <c:pt idx="28">
                  <c:v>10.112164514536666</c:v>
                </c:pt>
                <c:pt idx="29">
                  <c:v>10.177364199194724</c:v>
                </c:pt>
                <c:pt idx="30">
                  <c:v>10.435388920460165</c:v>
                </c:pt>
                <c:pt idx="31">
                  <c:v>10.207485369103184</c:v>
                </c:pt>
                <c:pt idx="32">
                  <c:v>9.8000000000000007</c:v>
                </c:pt>
                <c:pt idx="33">
                  <c:v>10.020766445157252</c:v>
                </c:pt>
                <c:pt idx="34">
                  <c:v>10.502462911637945</c:v>
                </c:pt>
                <c:pt idx="35">
                  <c:v>8.8000000000000007</c:v>
                </c:pt>
                <c:pt idx="36">
                  <c:v>9.6</c:v>
                </c:pt>
                <c:pt idx="37">
                  <c:v>11.062696573777206</c:v>
                </c:pt>
                <c:pt idx="38">
                  <c:v>10.3</c:v>
                </c:pt>
                <c:pt idx="39">
                  <c:v>9.4524404553225363</c:v>
                </c:pt>
                <c:pt idx="40">
                  <c:v>10.1</c:v>
                </c:pt>
                <c:pt idx="41">
                  <c:v>10.865401550359826</c:v>
                </c:pt>
                <c:pt idx="42">
                  <c:v>9.8184029355660094</c:v>
                </c:pt>
                <c:pt idx="43">
                  <c:v>10.384636386725104</c:v>
                </c:pt>
                <c:pt idx="44">
                  <c:v>9.8628914249801305</c:v>
                </c:pt>
                <c:pt idx="45">
                  <c:v>8.9000784455969164</c:v>
                </c:pt>
                <c:pt idx="46">
                  <c:v>10.658827995015994</c:v>
                </c:pt>
                <c:pt idx="47">
                  <c:v>8.696774706359335</c:v>
                </c:pt>
                <c:pt idx="48">
                  <c:v>9.913061926797246</c:v>
                </c:pt>
                <c:pt idx="49">
                  <c:v>10.320735838110934</c:v>
                </c:pt>
                <c:pt idx="50">
                  <c:v>10.492194030865184</c:v>
                </c:pt>
                <c:pt idx="51">
                  <c:v>10.588125276588791</c:v>
                </c:pt>
                <c:pt idx="52">
                  <c:v>10.733145773493012</c:v>
                </c:pt>
                <c:pt idx="53">
                  <c:v>10.343462752269675</c:v>
                </c:pt>
                <c:pt idx="54">
                  <c:v>10.627210060470091</c:v>
                </c:pt>
                <c:pt idx="55">
                  <c:v>11.2317009861244</c:v>
                </c:pt>
                <c:pt idx="56">
                  <c:v>10.954506039350871</c:v>
                </c:pt>
                <c:pt idx="57">
                  <c:v>10.093749301667238</c:v>
                </c:pt>
                <c:pt idx="58">
                  <c:v>10.225175841044795</c:v>
                </c:pt>
                <c:pt idx="59">
                  <c:v>9.8308559992486284</c:v>
                </c:pt>
                <c:pt idx="60">
                  <c:v>9.0307374527103494</c:v>
                </c:pt>
              </c:numCache>
            </c:numRef>
          </c:val>
          <c:smooth val="1"/>
          <c:extLst xmlns:c15="http://schemas.microsoft.com/office/drawing/2012/chart">
            <c:ext xmlns:c16="http://schemas.microsoft.com/office/drawing/2014/chart" uri="{C3380CC4-5D6E-409C-BE32-E72D297353CC}">
              <c16:uniqueId val="{00000005-41C3-42E6-BEEF-E880337418F9}"/>
            </c:ext>
          </c:extLst>
        </c:ser>
        <c:dLbls>
          <c:showLegendKey val="0"/>
          <c:showVal val="0"/>
          <c:showCatName val="0"/>
          <c:showSerName val="0"/>
          <c:showPercent val="0"/>
          <c:showBubbleSize val="0"/>
        </c:dLbls>
        <c:marker val="1"/>
        <c:smooth val="0"/>
        <c:axId val="516069632"/>
        <c:axId val="516068096"/>
      </c:lineChart>
      <c:lineChart>
        <c:grouping val="standard"/>
        <c:varyColors val="0"/>
        <c:ser>
          <c:idx val="0"/>
          <c:order val="3"/>
          <c:tx>
            <c:strRef>
              <c:f>'III.2.2 Хүү'!$A$15</c:f>
              <c:strCache>
                <c:ptCount val="1"/>
                <c:pt idx="0">
                  <c:v>Хадгаламжийн хүү,  ₮</c:v>
                </c:pt>
              </c:strCache>
            </c:strRef>
          </c:tx>
          <c:spPr>
            <a:ln w="15875">
              <a:solidFill>
                <a:srgbClr val="286A6C"/>
              </a:solidFill>
              <a:prstDash val="solid"/>
            </a:ln>
          </c:spPr>
          <c:marker>
            <c:symbol val="none"/>
          </c:marker>
          <c:cat>
            <c:multiLvlStrRef>
              <c:extLst>
                <c:ext xmlns:c15="http://schemas.microsoft.com/office/drawing/2012/chart" uri="{02D57815-91ED-43cb-92C2-25804820EDAC}">
                  <c15:fullRef>
                    <c15:sqref>'III.2.2 Хүү'!$DF$1:$FZ$2</c15:sqref>
                  </c15:fullRef>
                </c:ext>
              </c:extLst>
              <c:f>'III.2.2 Хүү'!$DR$1:$FZ$2</c:f>
              <c:multiLvlStrCache>
                <c:ptCount val="61"/>
                <c:lvl>
                  <c:pt idx="2">
                    <c:v>3</c:v>
                  </c:pt>
                  <c:pt idx="5">
                    <c:v>6</c:v>
                  </c:pt>
                  <c:pt idx="8">
                    <c:v>9</c:v>
                  </c:pt>
                  <c:pt idx="11">
                    <c:v>12</c:v>
                  </c:pt>
                  <c:pt idx="14">
                    <c:v>3</c:v>
                  </c:pt>
                  <c:pt idx="17">
                    <c:v>6</c:v>
                  </c:pt>
                  <c:pt idx="20">
                    <c:v>9</c:v>
                  </c:pt>
                  <c:pt idx="23">
                    <c:v>12</c:v>
                  </c:pt>
                  <c:pt idx="26">
                    <c:v>3</c:v>
                  </c:pt>
                  <c:pt idx="29">
                    <c:v>6</c:v>
                  </c:pt>
                  <c:pt idx="32">
                    <c:v>9</c:v>
                  </c:pt>
                  <c:pt idx="35">
                    <c:v>12</c:v>
                  </c:pt>
                  <c:pt idx="38">
                    <c:v>3</c:v>
                  </c:pt>
                  <c:pt idx="41">
                    <c:v>6</c:v>
                  </c:pt>
                  <c:pt idx="44">
                    <c:v>9</c:v>
                  </c:pt>
                  <c:pt idx="47">
                    <c:v>12</c:v>
                  </c:pt>
                  <c:pt idx="50">
                    <c:v>3</c:v>
                  </c:pt>
                  <c:pt idx="53">
                    <c:v>6</c:v>
                  </c:pt>
                  <c:pt idx="57">
                    <c:v>10</c:v>
                  </c:pt>
                  <c:pt idx="60">
                    <c:v>1</c:v>
                  </c:pt>
                </c:lvl>
                <c:lvl>
                  <c:pt idx="0">
                    <c:v>2016</c:v>
                  </c:pt>
                  <c:pt idx="12">
                    <c:v>2017</c:v>
                  </c:pt>
                  <c:pt idx="24">
                    <c:v>2018</c:v>
                  </c:pt>
                  <c:pt idx="36">
                    <c:v>2019</c:v>
                  </c:pt>
                  <c:pt idx="48">
                    <c:v>2020</c:v>
                  </c:pt>
                  <c:pt idx="60">
                    <c:v>2021</c:v>
                  </c:pt>
                </c:lvl>
              </c:multiLvlStrCache>
            </c:multiLvlStrRef>
          </c:cat>
          <c:val>
            <c:numRef>
              <c:extLst>
                <c:ext xmlns:c15="http://schemas.microsoft.com/office/drawing/2012/chart" uri="{02D57815-91ED-43cb-92C2-25804820EDAC}">
                  <c15:fullRef>
                    <c15:sqref>'III.2.2 Хүү'!$DF$15:$FZ$15</c15:sqref>
                  </c15:fullRef>
                </c:ext>
              </c:extLst>
              <c:f>'III.2.2 Хүү'!$DR$15:$FZ$15</c:f>
              <c:numCache>
                <c:formatCode>0.00</c:formatCode>
                <c:ptCount val="61"/>
                <c:pt idx="0">
                  <c:v>12.9</c:v>
                </c:pt>
                <c:pt idx="1">
                  <c:v>12.7</c:v>
                </c:pt>
                <c:pt idx="2">
                  <c:v>12.349056331175944</c:v>
                </c:pt>
                <c:pt idx="3">
                  <c:v>12.023897103596035</c:v>
                </c:pt>
                <c:pt idx="4">
                  <c:v>11.832354523297761</c:v>
                </c:pt>
                <c:pt idx="5">
                  <c:v>12.801627827064415</c:v>
                </c:pt>
                <c:pt idx="6">
                  <c:v>12.849548426222386</c:v>
                </c:pt>
                <c:pt idx="7">
                  <c:v>12.340142665889749</c:v>
                </c:pt>
                <c:pt idx="8">
                  <c:v>13.37191496698213</c:v>
                </c:pt>
                <c:pt idx="9">
                  <c:v>13.481105605393072</c:v>
                </c:pt>
                <c:pt idx="10">
                  <c:v>13.341835101561802</c:v>
                </c:pt>
                <c:pt idx="11">
                  <c:v>12.431644676203604</c:v>
                </c:pt>
                <c:pt idx="12">
                  <c:v>13.657268152694744</c:v>
                </c:pt>
                <c:pt idx="13">
                  <c:v>13.219266027950226</c:v>
                </c:pt>
                <c:pt idx="14">
                  <c:v>13.283919554278327</c:v>
                </c:pt>
                <c:pt idx="15">
                  <c:v>12.681842245046878</c:v>
                </c:pt>
                <c:pt idx="16">
                  <c:v>13.212157018466208</c:v>
                </c:pt>
                <c:pt idx="17">
                  <c:v>12.509465338381029</c:v>
                </c:pt>
                <c:pt idx="18">
                  <c:v>12.568935708806313</c:v>
                </c:pt>
                <c:pt idx="19">
                  <c:v>12.288329900133744</c:v>
                </c:pt>
                <c:pt idx="20">
                  <c:v>12.401107830000001</c:v>
                </c:pt>
                <c:pt idx="21">
                  <c:v>12.965909438188513</c:v>
                </c:pt>
                <c:pt idx="22">
                  <c:v>12.255749346482199</c:v>
                </c:pt>
                <c:pt idx="23">
                  <c:v>12.965909438188501</c:v>
                </c:pt>
                <c:pt idx="24">
                  <c:v>12.3883091820831</c:v>
                </c:pt>
                <c:pt idx="25">
                  <c:v>11.929932224716254</c:v>
                </c:pt>
                <c:pt idx="26">
                  <c:v>11.423812958453686</c:v>
                </c:pt>
                <c:pt idx="27">
                  <c:v>11.468842053448</c:v>
                </c:pt>
                <c:pt idx="28">
                  <c:v>11.9329601836194</c:v>
                </c:pt>
                <c:pt idx="29">
                  <c:v>10.829130176021152</c:v>
                </c:pt>
                <c:pt idx="30">
                  <c:v>10.680814515098133</c:v>
                </c:pt>
                <c:pt idx="31">
                  <c:v>12.101719568406518</c:v>
                </c:pt>
                <c:pt idx="32">
                  <c:v>11.4</c:v>
                </c:pt>
                <c:pt idx="33">
                  <c:v>11.708786150071168</c:v>
                </c:pt>
                <c:pt idx="34">
                  <c:v>11.637162709146626</c:v>
                </c:pt>
                <c:pt idx="35">
                  <c:v>11.2</c:v>
                </c:pt>
                <c:pt idx="36">
                  <c:v>10.6</c:v>
                </c:pt>
                <c:pt idx="37">
                  <c:v>10.603894214102093</c:v>
                </c:pt>
                <c:pt idx="38">
                  <c:v>12.707194494493701</c:v>
                </c:pt>
                <c:pt idx="39">
                  <c:v>11.078072693222202</c:v>
                </c:pt>
                <c:pt idx="40">
                  <c:v>9.4</c:v>
                </c:pt>
                <c:pt idx="41">
                  <c:v>10.574890332205255</c:v>
                </c:pt>
                <c:pt idx="42">
                  <c:v>10.332360224390586</c:v>
                </c:pt>
                <c:pt idx="43">
                  <c:v>11.033416996864817</c:v>
                </c:pt>
                <c:pt idx="44">
                  <c:v>11.034100922319666</c:v>
                </c:pt>
                <c:pt idx="45">
                  <c:v>11.131975920130657</c:v>
                </c:pt>
                <c:pt idx="46">
                  <c:v>10.950652245260736</c:v>
                </c:pt>
                <c:pt idx="47">
                  <c:v>10.545271427293045</c:v>
                </c:pt>
                <c:pt idx="48">
                  <c:v>10.594760306755569</c:v>
                </c:pt>
                <c:pt idx="49">
                  <c:v>9.8109801670732377</c:v>
                </c:pt>
                <c:pt idx="50">
                  <c:v>11.129863706508059</c:v>
                </c:pt>
                <c:pt idx="51">
                  <c:v>10.937460931725999</c:v>
                </c:pt>
                <c:pt idx="52">
                  <c:v>10.728377281218608</c:v>
                </c:pt>
                <c:pt idx="53">
                  <c:v>10.029931159000936</c:v>
                </c:pt>
                <c:pt idx="54">
                  <c:v>10.531098239667498</c:v>
                </c:pt>
                <c:pt idx="55">
                  <c:v>10.425937157096177</c:v>
                </c:pt>
                <c:pt idx="56">
                  <c:v>9.9532319885850047</c:v>
                </c:pt>
                <c:pt idx="57">
                  <c:v>10.421124975617809</c:v>
                </c:pt>
                <c:pt idx="58">
                  <c:v>10.159678825543265</c:v>
                </c:pt>
                <c:pt idx="59">
                  <c:v>8.3617912585665106</c:v>
                </c:pt>
                <c:pt idx="60">
                  <c:v>7.9</c:v>
                </c:pt>
              </c:numCache>
            </c:numRef>
          </c:val>
          <c:smooth val="1"/>
          <c:extLst>
            <c:ext xmlns:c16="http://schemas.microsoft.com/office/drawing/2014/chart" uri="{C3380CC4-5D6E-409C-BE32-E72D297353CC}">
              <c16:uniqueId val="{00000004-41C3-42E6-BEEF-E880337418F9}"/>
            </c:ext>
          </c:extLst>
        </c:ser>
        <c:dLbls>
          <c:showLegendKey val="0"/>
          <c:showVal val="0"/>
          <c:showCatName val="0"/>
          <c:showSerName val="0"/>
          <c:showPercent val="0"/>
          <c:showBubbleSize val="0"/>
        </c:dLbls>
        <c:marker val="1"/>
        <c:smooth val="0"/>
        <c:axId val="1495575663"/>
        <c:axId val="1495573583"/>
      </c:lineChart>
      <c:valAx>
        <c:axId val="516068096"/>
        <c:scaling>
          <c:orientation val="minMax"/>
          <c:max val="22"/>
          <c:min val="4"/>
        </c:scaling>
        <c:delete val="0"/>
        <c:axPos val="r"/>
        <c:numFmt formatCode="0" sourceLinked="0"/>
        <c:majorTickMark val="in"/>
        <c:minorTickMark val="none"/>
        <c:tickLblPos val="nextTo"/>
        <c:spPr>
          <a:ln/>
        </c:spPr>
        <c:txPr>
          <a:bodyPr rot="0"/>
          <a:lstStyle/>
          <a:p>
            <a:pPr>
              <a:defRPr/>
            </a:pPr>
            <a:endParaRPr lang="en-US"/>
          </a:p>
        </c:txPr>
        <c:crossAx val="516069632"/>
        <c:crosses val="max"/>
        <c:crossBetween val="between"/>
        <c:majorUnit val="2"/>
      </c:valAx>
      <c:catAx>
        <c:axId val="516069632"/>
        <c:scaling>
          <c:orientation val="minMax"/>
        </c:scaling>
        <c:delete val="0"/>
        <c:axPos val="b"/>
        <c:numFmt formatCode="General" sourceLinked="0"/>
        <c:majorTickMark val="none"/>
        <c:minorTickMark val="none"/>
        <c:tickLblPos val="low"/>
        <c:spPr>
          <a:ln>
            <a:noFill/>
          </a:ln>
        </c:spPr>
        <c:txPr>
          <a:bodyPr rot="0" vert="horz" anchor="b" anchorCtr="0"/>
          <a:lstStyle/>
          <a:p>
            <a:pPr>
              <a:defRPr/>
            </a:pPr>
            <a:endParaRPr lang="en-US"/>
          </a:p>
        </c:txPr>
        <c:crossAx val="516068096"/>
        <c:crosses val="autoZero"/>
        <c:auto val="1"/>
        <c:lblAlgn val="ctr"/>
        <c:lblOffset val="100"/>
        <c:noMultiLvlLbl val="0"/>
      </c:catAx>
      <c:valAx>
        <c:axId val="1495573583"/>
        <c:scaling>
          <c:orientation val="minMax"/>
          <c:max val="22"/>
          <c:min val="4"/>
        </c:scaling>
        <c:delete val="0"/>
        <c:axPos val="l"/>
        <c:numFmt formatCode="0" sourceLinked="0"/>
        <c:majorTickMark val="out"/>
        <c:minorTickMark val="none"/>
        <c:tickLblPos val="nextTo"/>
        <c:crossAx val="1495575663"/>
        <c:crosses val="autoZero"/>
        <c:crossBetween val="between"/>
      </c:valAx>
      <c:catAx>
        <c:axId val="1495575663"/>
        <c:scaling>
          <c:orientation val="minMax"/>
        </c:scaling>
        <c:delete val="1"/>
        <c:axPos val="b"/>
        <c:numFmt formatCode="General" sourceLinked="1"/>
        <c:majorTickMark val="out"/>
        <c:minorTickMark val="none"/>
        <c:tickLblPos val="nextTo"/>
        <c:crossAx val="1495573583"/>
        <c:crosses val="autoZero"/>
        <c:auto val="1"/>
        <c:lblAlgn val="ctr"/>
        <c:lblOffset val="100"/>
        <c:noMultiLvlLbl val="0"/>
      </c:catAx>
      <c:spPr>
        <a:noFill/>
        <a:ln w="12700">
          <a:solidFill>
            <a:schemeClr val="bg1">
              <a:lumMod val="65000"/>
            </a:schemeClr>
          </a:solidFill>
        </a:ln>
      </c:spPr>
    </c:plotArea>
    <c:legend>
      <c:legendPos val="t"/>
      <c:layout>
        <c:manualLayout>
          <c:xMode val="edge"/>
          <c:yMode val="edge"/>
          <c:x val="6.7290476598930962E-2"/>
          <c:y val="0.67600159007385974"/>
          <c:w val="0.70542361204472659"/>
          <c:h val="0.17424566319223439"/>
        </c:manualLayout>
      </c:layout>
      <c:overlay val="0"/>
    </c:legend>
    <c:plotVisOnly val="1"/>
    <c:dispBlanksAs val="gap"/>
    <c:showDLblsOverMax val="0"/>
  </c:chart>
  <c:spPr>
    <a:solidFill>
      <a:schemeClr val="bg1"/>
    </a:solidFill>
    <a:ln>
      <a:noFill/>
    </a:ln>
  </c:spPr>
  <c:txPr>
    <a:bodyPr/>
    <a:lstStyle/>
    <a:p>
      <a:pPr>
        <a:defRPr sz="1200" b="1">
          <a:latin typeface="Times New Roman" panose="02020603050405020304" pitchFamily="18" charset="0"/>
          <a:cs typeface="Times New Roman" panose="02020603050405020304" pitchFamily="18" charset="0"/>
        </a:defRPr>
      </a:pPr>
      <a:endParaRPr lang="en-US"/>
    </a:p>
  </c:txPr>
  <c:userShapes r:id="rId1"/>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9727577878017503E-2"/>
          <c:y val="1.3453441657621133E-2"/>
          <c:w val="0.88671535288858117"/>
          <c:h val="0.95519789935144317"/>
        </c:manualLayout>
      </c:layout>
      <c:barChart>
        <c:barDir val="col"/>
        <c:grouping val="clustered"/>
        <c:varyColors val="0"/>
        <c:ser>
          <c:idx val="1"/>
          <c:order val="0"/>
          <c:tx>
            <c:strRef>
              <c:f>'III.2.3 Ханш'!$A$6</c:f>
              <c:strCache>
                <c:ptCount val="1"/>
                <c:pt idx="0">
                  <c:v>Ханшийн өдрийн өөрчлөлт</c:v>
                </c:pt>
              </c:strCache>
            </c:strRef>
          </c:tx>
          <c:spPr>
            <a:solidFill>
              <a:srgbClr val="7EA6A7"/>
            </a:solidFill>
            <a:ln>
              <a:noFill/>
            </a:ln>
          </c:spPr>
          <c:invertIfNegative val="1"/>
          <c:cat>
            <c:multiLvlStrRef>
              <c:f>'III.2.3 Ханш'!$SD$3:$BGI$4</c:f>
              <c:multiLvlStrCache>
                <c:ptCount val="1046"/>
                <c:lvl>
                  <c:pt idx="0">
                    <c:v>1</c:v>
                  </c:pt>
                  <c:pt idx="41">
                    <c:v>3</c:v>
                  </c:pt>
                  <c:pt idx="105">
                    <c:v>6</c:v>
                  </c:pt>
                  <c:pt idx="164">
                    <c:v>9</c:v>
                  </c:pt>
                  <c:pt idx="230">
                    <c:v>12</c:v>
                  </c:pt>
                  <c:pt idx="292">
                    <c:v>3</c:v>
                  </c:pt>
                  <c:pt idx="357">
                    <c:v>6</c:v>
                  </c:pt>
                  <c:pt idx="423">
                    <c:v>9</c:v>
                  </c:pt>
                  <c:pt idx="486">
                    <c:v>12</c:v>
                  </c:pt>
                  <c:pt idx="546">
                    <c:v>3</c:v>
                  </c:pt>
                  <c:pt idx="611">
                    <c:v>6</c:v>
                  </c:pt>
                  <c:pt idx="673">
                    <c:v>9</c:v>
                  </c:pt>
                  <c:pt idx="736">
                    <c:v>12</c:v>
                  </c:pt>
                  <c:pt idx="797">
                    <c:v>3</c:v>
                  </c:pt>
                  <c:pt idx="862">
                    <c:v>6</c:v>
                  </c:pt>
                  <c:pt idx="922">
                    <c:v>9</c:v>
                  </c:pt>
                  <c:pt idx="985">
                    <c:v>12</c:v>
                  </c:pt>
                  <c:pt idx="1027">
                    <c:v>2</c:v>
                  </c:pt>
                  <c:pt idx="1045">
                    <c:v>.</c:v>
                  </c:pt>
                </c:lvl>
                <c:lvl>
                  <c:pt idx="0">
                    <c:v>2017</c:v>
                  </c:pt>
                  <c:pt idx="250">
                    <c:v>2018</c:v>
                  </c:pt>
                  <c:pt idx="507">
                    <c:v>2019</c:v>
                  </c:pt>
                  <c:pt idx="758">
                    <c:v>2020</c:v>
                  </c:pt>
                  <c:pt idx="1007">
                    <c:v>2021</c:v>
                  </c:pt>
                </c:lvl>
              </c:multiLvlStrCache>
            </c:multiLvlStrRef>
          </c:cat>
          <c:val>
            <c:numRef>
              <c:f>'III.2.3 Ханш'!$SD$6:$BGI$6</c:f>
              <c:numCache>
                <c:formatCode>0.0%</c:formatCode>
                <c:ptCount val="1046"/>
                <c:pt idx="0">
                  <c:v>-4.0168224524461671E-5</c:v>
                </c:pt>
                <c:pt idx="1">
                  <c:v>8.2348168054546811E-4</c:v>
                </c:pt>
                <c:pt idx="2">
                  <c:v>6.1007914974231525E-4</c:v>
                </c:pt>
                <c:pt idx="3">
                  <c:v>1.6534767654585725E-3</c:v>
                </c:pt>
                <c:pt idx="4">
                  <c:v>3.835945454848666E-4</c:v>
                </c:pt>
                <c:pt idx="5">
                  <c:v>2.5219368474993509E-4</c:v>
                </c:pt>
                <c:pt idx="6">
                  <c:v>-3.6018585590213981E-5</c:v>
                </c:pt>
                <c:pt idx="7">
                  <c:v>5.2028719853325356E-5</c:v>
                </c:pt>
                <c:pt idx="8">
                  <c:v>-4.3621810905458691E-4</c:v>
                </c:pt>
                <c:pt idx="9">
                  <c:v>-2.4823234547532991E-4</c:v>
                </c:pt>
                <c:pt idx="10">
                  <c:v>-7.0483452407643643E-4</c:v>
                </c:pt>
                <c:pt idx="11">
                  <c:v>4.0075662850469485E-6</c:v>
                </c:pt>
                <c:pt idx="12">
                  <c:v>-1.7873674001819273E-3</c:v>
                </c:pt>
                <c:pt idx="13">
                  <c:v>1.7664794466101252E-3</c:v>
                </c:pt>
                <c:pt idx="14">
                  <c:v>-1.3625998404956929E-3</c:v>
                </c:pt>
                <c:pt idx="15">
                  <c:v>-9.5913445138706699E-4</c:v>
                </c:pt>
                <c:pt idx="16">
                  <c:v>-6.2262998907391953E-4</c:v>
                </c:pt>
                <c:pt idx="17">
                  <c:v>-1.455048253741098E-3</c:v>
                </c:pt>
                <c:pt idx="18">
                  <c:v>-1.7550427288499648E-3</c:v>
                </c:pt>
                <c:pt idx="19">
                  <c:v>-2.1855631857607971E-3</c:v>
                </c:pt>
                <c:pt idx="20">
                  <c:v>-3.5805357871722121E-3</c:v>
                </c:pt>
                <c:pt idx="21">
                  <c:v>-9.733820565129836E-4</c:v>
                </c:pt>
                <c:pt idx="22">
                  <c:v>-1.5386301725782703E-3</c:v>
                </c:pt>
                <c:pt idx="23">
                  <c:v>1.5003415411638521E-3</c:v>
                </c:pt>
                <c:pt idx="24">
                  <c:v>3.195121654155475E-3</c:v>
                </c:pt>
                <c:pt idx="25">
                  <c:v>1.2950222581948889E-3</c:v>
                </c:pt>
                <c:pt idx="26">
                  <c:v>7.8005011720971851E-4</c:v>
                </c:pt>
                <c:pt idx="27">
                  <c:v>6.9867090984732094E-4</c:v>
                </c:pt>
                <c:pt idx="28">
                  <c:v>6.2553978029411539E-4</c:v>
                </c:pt>
                <c:pt idx="29">
                  <c:v>9.115071730776414E-4</c:v>
                </c:pt>
                <c:pt idx="30">
                  <c:v>7.7367256726312839E-4</c:v>
                </c:pt>
                <c:pt idx="31">
                  <c:v>6.3214942885081449E-4</c:v>
                </c:pt>
                <c:pt idx="32">
                  <c:v>8.8525487292656635E-5</c:v>
                </c:pt>
                <c:pt idx="33">
                  <c:v>-1.1265882883101375E-3</c:v>
                </c:pt>
                <c:pt idx="34">
                  <c:v>3.2627347356384284E-4</c:v>
                </c:pt>
                <c:pt idx="35">
                  <c:v>-1.1274910505387759E-4</c:v>
                </c:pt>
                <c:pt idx="36">
                  <c:v>-3.3023104091245425E-4</c:v>
                </c:pt>
                <c:pt idx="37">
                  <c:v>-9.8699185026718261E-4</c:v>
                </c:pt>
                <c:pt idx="38">
                  <c:v>-1.5404219627073168E-3</c:v>
                </c:pt>
                <c:pt idx="39">
                  <c:v>-9.6525876204545114E-4</c:v>
                </c:pt>
                <c:pt idx="40">
                  <c:v>-1.1319396999551756E-3</c:v>
                </c:pt>
                <c:pt idx="41">
                  <c:v>4.0472229980714758E-6</c:v>
                </c:pt>
                <c:pt idx="42">
                  <c:v>-2.3878519046161006E-4</c:v>
                </c:pt>
                <c:pt idx="43">
                  <c:v>-6.8818945450854763E-4</c:v>
                </c:pt>
                <c:pt idx="44">
                  <c:v>-6.7651050211670061E-4</c:v>
                </c:pt>
                <c:pt idx="45">
                  <c:v>-1.1674665974834575E-3</c:v>
                </c:pt>
                <c:pt idx="46">
                  <c:v>-1.0876623376622208E-3</c:v>
                </c:pt>
                <c:pt idx="47">
                  <c:v>-1.0238408658768128E-3</c:v>
                </c:pt>
                <c:pt idx="48">
                  <c:v>-1.708150317227819E-4</c:v>
                </c:pt>
                <c:pt idx="49">
                  <c:v>-5.125326434481936E-4</c:v>
                </c:pt>
                <c:pt idx="50">
                  <c:v>-8.7907794491104418E-4</c:v>
                </c:pt>
                <c:pt idx="51">
                  <c:v>8.798514028740545E-4</c:v>
                </c:pt>
                <c:pt idx="52">
                  <c:v>3.9884091945041611E-4</c:v>
                </c:pt>
                <c:pt idx="53">
                  <c:v>-2.1154550262392213E-4</c:v>
                </c:pt>
                <c:pt idx="54">
                  <c:v>7.3242783551297208E-4</c:v>
                </c:pt>
                <c:pt idx="55">
                  <c:v>7.7255243191354239E-5</c:v>
                </c:pt>
                <c:pt idx="56">
                  <c:v>-1.5856430189031823E-4</c:v>
                </c:pt>
                <c:pt idx="57">
                  <c:v>-1.3419107182066625E-4</c:v>
                </c:pt>
                <c:pt idx="58">
                  <c:v>-1.1468776053845664E-3</c:v>
                </c:pt>
                <c:pt idx="59">
                  <c:v>-8.9575453068579947E-4</c:v>
                </c:pt>
                <c:pt idx="60">
                  <c:v>-5.664614093070508E-4</c:v>
                </c:pt>
                <c:pt idx="61">
                  <c:v>-2.0347082905188829E-3</c:v>
                </c:pt>
                <c:pt idx="62">
                  <c:v>-1.6629553208440395E-3</c:v>
                </c:pt>
                <c:pt idx="63">
                  <c:v>-7.4896250276257348E-4</c:v>
                </c:pt>
                <c:pt idx="64">
                  <c:v>-1.6546865720545867E-3</c:v>
                </c:pt>
                <c:pt idx="65">
                  <c:v>-9.2717568338185341E-4</c:v>
                </c:pt>
                <c:pt idx="66">
                  <c:v>-2.6691304794168591E-3</c:v>
                </c:pt>
                <c:pt idx="67">
                  <c:v>-3.0756562017497657E-3</c:v>
                </c:pt>
                <c:pt idx="68">
                  <c:v>-6.6906760060803094E-4</c:v>
                </c:pt>
                <c:pt idx="69">
                  <c:v>-3.6327417901688142E-3</c:v>
                </c:pt>
                <c:pt idx="70">
                  <c:v>-8.7935060787180941E-4</c:v>
                </c:pt>
                <c:pt idx="71">
                  <c:v>-8.0954852101700059E-4</c:v>
                </c:pt>
                <c:pt idx="72">
                  <c:v>-7.9358484294511644E-4</c:v>
                </c:pt>
                <c:pt idx="73">
                  <c:v>2.7610410455365386E-3</c:v>
                </c:pt>
                <c:pt idx="74">
                  <c:v>1.8453015305635034E-3</c:v>
                </c:pt>
                <c:pt idx="75">
                  <c:v>2.5248553382064554E-3</c:v>
                </c:pt>
                <c:pt idx="76">
                  <c:v>2.0643413925225396E-4</c:v>
                </c:pt>
                <c:pt idx="77">
                  <c:v>-7.0173121217931289E-5</c:v>
                </c:pt>
                <c:pt idx="78">
                  <c:v>3.0960902572241267E-4</c:v>
                </c:pt>
                <c:pt idx="79">
                  <c:v>-1.0936132983375701E-3</c:v>
                </c:pt>
                <c:pt idx="80">
                  <c:v>2.4788164477707042E-5</c:v>
                </c:pt>
                <c:pt idx="81">
                  <c:v>-4.7509470909745666E-4</c:v>
                </c:pt>
                <c:pt idx="82">
                  <c:v>-1.6532888047549044E-4</c:v>
                </c:pt>
                <c:pt idx="83">
                  <c:v>-1.4468669130474066E-4</c:v>
                </c:pt>
                <c:pt idx="84">
                  <c:v>-5.5815799592329185E-4</c:v>
                </c:pt>
                <c:pt idx="85">
                  <c:v>-5.3778564691486785E-4</c:v>
                </c:pt>
                <c:pt idx="86">
                  <c:v>-6.7880232779526928E-4</c:v>
                </c:pt>
                <c:pt idx="87">
                  <c:v>-5.384405106079182E-5</c:v>
                </c:pt>
                <c:pt idx="88">
                  <c:v>-4.3077560318938168E-4</c:v>
                </c:pt>
                <c:pt idx="89">
                  <c:v>-6.8788045797918418E-4</c:v>
                </c:pt>
                <c:pt idx="90">
                  <c:v>2.0733553108831515E-5</c:v>
                </c:pt>
                <c:pt idx="91">
                  <c:v>7.0492619008266644E-5</c:v>
                </c:pt>
                <c:pt idx="92">
                  <c:v>1.2729240350448645E-3</c:v>
                </c:pt>
                <c:pt idx="93">
                  <c:v>1.5570389756669467E-3</c:v>
                </c:pt>
                <c:pt idx="94">
                  <c:v>-9.5096336723776709E-5</c:v>
                </c:pt>
                <c:pt idx="95">
                  <c:v>-2.0675082803567335E-5</c:v>
                </c:pt>
                <c:pt idx="96">
                  <c:v>-5.3756326706233537E-5</c:v>
                </c:pt>
                <c:pt idx="97">
                  <c:v>-4.0939711106247056E-4</c:v>
                </c:pt>
                <c:pt idx="98">
                  <c:v>-2.8545424458037427E-4</c:v>
                </c:pt>
                <c:pt idx="99">
                  <c:v>-2.2635950192634313E-3</c:v>
                </c:pt>
                <c:pt idx="100">
                  <c:v>-1.1322914592872824E-3</c:v>
                </c:pt>
                <c:pt idx="101">
                  <c:v>-1.5861745373312308E-3</c:v>
                </c:pt>
                <c:pt idx="102">
                  <c:v>7.65235039447143E-4</c:v>
                </c:pt>
                <c:pt idx="103">
                  <c:v>-1.6539709848607531E-3</c:v>
                </c:pt>
                <c:pt idx="104">
                  <c:v>-1.8232147688721501E-3</c:v>
                </c:pt>
                <c:pt idx="105">
                  <c:v>-1.1593139196902635E-3</c:v>
                </c:pt>
                <c:pt idx="106">
                  <c:v>-2.2252931917717822E-3</c:v>
                </c:pt>
                <c:pt idx="107">
                  <c:v>-9.7076816215180273E-4</c:v>
                </c:pt>
                <c:pt idx="108">
                  <c:v>-1.6167268401786616E-3</c:v>
                </c:pt>
                <c:pt idx="109">
                  <c:v>-2.4038461538461453E-3</c:v>
                </c:pt>
                <c:pt idx="110">
                  <c:v>-9.8824617843096263E-4</c:v>
                </c:pt>
                <c:pt idx="111">
                  <c:v>-3.3254756693046339E-4</c:v>
                </c:pt>
                <c:pt idx="112">
                  <c:v>-1.1158787439837781E-3</c:v>
                </c:pt>
                <c:pt idx="113">
                  <c:v>-9.3164036152704188E-4</c:v>
                </c:pt>
                <c:pt idx="114">
                  <c:v>-6.8777822316912207E-4</c:v>
                </c:pt>
                <c:pt idx="115">
                  <c:v>-1.4820632346981277E-3</c:v>
                </c:pt>
                <c:pt idx="116">
                  <c:v>-1.3235735640495516E-3</c:v>
                </c:pt>
                <c:pt idx="117">
                  <c:v>-1.0204600115171214E-3</c:v>
                </c:pt>
                <c:pt idx="118">
                  <c:v>-3.0941774362414076E-4</c:v>
                </c:pt>
                <c:pt idx="119">
                  <c:v>-1.2846930728330763E-3</c:v>
                </c:pt>
                <c:pt idx="120">
                  <c:v>2.381649833793853E-3</c:v>
                </c:pt>
                <c:pt idx="121">
                  <c:v>-3.2781053059564025E-3</c:v>
                </c:pt>
                <c:pt idx="122">
                  <c:v>-1.3427495772039277E-3</c:v>
                </c:pt>
                <c:pt idx="123">
                  <c:v>-4.297470024081651E-4</c:v>
                </c:pt>
                <c:pt idx="124">
                  <c:v>2.8094550934132378E-4</c:v>
                </c:pt>
                <c:pt idx="125">
                  <c:v>1.021333095022392E-3</c:v>
                </c:pt>
                <c:pt idx="126">
                  <c:v>2.8568149064520654E-3</c:v>
                </c:pt>
                <c:pt idx="127">
                  <c:v>5.2480086816815152E-3</c:v>
                </c:pt>
                <c:pt idx="128">
                  <c:v>6.6248624213007812E-3</c:v>
                </c:pt>
                <c:pt idx="129">
                  <c:v>6.4765319972519553E-3</c:v>
                </c:pt>
                <c:pt idx="130">
                  <c:v>7.3672030434446256E-4</c:v>
                </c:pt>
                <c:pt idx="131">
                  <c:v>2.7658662984391125E-3</c:v>
                </c:pt>
                <c:pt idx="132">
                  <c:v>2.949032750439784E-3</c:v>
                </c:pt>
                <c:pt idx="133">
                  <c:v>3.1843577729340211E-4</c:v>
                </c:pt>
                <c:pt idx="134">
                  <c:v>1.5089877792660022E-3</c:v>
                </c:pt>
                <c:pt idx="135">
                  <c:v>7.6367704304258766E-4</c:v>
                </c:pt>
                <c:pt idx="136">
                  <c:v>1.4024435516457601E-4</c:v>
                </c:pt>
                <c:pt idx="137">
                  <c:v>2.4003167428279237E-3</c:v>
                </c:pt>
                <c:pt idx="138">
                  <c:v>2.9006377288625096E-3</c:v>
                </c:pt>
                <c:pt idx="139">
                  <c:v>1.6738118192447526E-3</c:v>
                </c:pt>
                <c:pt idx="140">
                  <c:v>1.3597473818718342E-3</c:v>
                </c:pt>
                <c:pt idx="141">
                  <c:v>1.8691588785046953E-3</c:v>
                </c:pt>
                <c:pt idx="142">
                  <c:v>2.5678500277606098E-3</c:v>
                </c:pt>
                <c:pt idx="143">
                  <c:v>6.2301236659201287E-4</c:v>
                </c:pt>
                <c:pt idx="144">
                  <c:v>-4.7612459000390128E-4</c:v>
                </c:pt>
                <c:pt idx="145">
                  <c:v>-2.2759010980510919E-3</c:v>
                </c:pt>
                <c:pt idx="146">
                  <c:v>-9.875213214830536E-4</c:v>
                </c:pt>
                <c:pt idx="147">
                  <c:v>-2.6550552251469739E-4</c:v>
                </c:pt>
                <c:pt idx="148">
                  <c:v>-1.6302282728161144E-3</c:v>
                </c:pt>
                <c:pt idx="149">
                  <c:v>-5.9749869041381132E-4</c:v>
                </c:pt>
                <c:pt idx="150">
                  <c:v>-4.3405976921118139E-4</c:v>
                </c:pt>
                <c:pt idx="151">
                  <c:v>1.6796394920115532E-4</c:v>
                </c:pt>
                <c:pt idx="152">
                  <c:v>1.138686250977905E-3</c:v>
                </c:pt>
                <c:pt idx="153">
                  <c:v>2.9048478227955421E-4</c:v>
                </c:pt>
                <c:pt idx="154">
                  <c:v>-1.9632704814098734E-4</c:v>
                </c:pt>
                <c:pt idx="155">
                  <c:v>-1.6363800001584217E-5</c:v>
                </c:pt>
                <c:pt idx="156">
                  <c:v>-4.6228491478417233E-4</c:v>
                </c:pt>
                <c:pt idx="157">
                  <c:v>-1.1132712575462334E-3</c:v>
                </c:pt>
                <c:pt idx="158">
                  <c:v>-1.8438617841221028E-4</c:v>
                </c:pt>
                <c:pt idx="159">
                  <c:v>-1.4015933903807065E-3</c:v>
                </c:pt>
                <c:pt idx="160">
                  <c:v>-7.8796385215829101E-4</c:v>
                </c:pt>
                <c:pt idx="161">
                  <c:v>-4.4768640594050613E-4</c:v>
                </c:pt>
                <c:pt idx="162">
                  <c:v>-9.8617303227666042E-4</c:v>
                </c:pt>
                <c:pt idx="163">
                  <c:v>-4.9357326478138841E-4</c:v>
                </c:pt>
                <c:pt idx="164">
                  <c:v>4.5678072467625341E-4</c:v>
                </c:pt>
                <c:pt idx="165">
                  <c:v>8.2676582372220864E-4</c:v>
                </c:pt>
                <c:pt idx="166">
                  <c:v>8.9595055010538438E-4</c:v>
                </c:pt>
                <c:pt idx="167">
                  <c:v>8.1302482189427039E-4</c:v>
                </c:pt>
                <c:pt idx="168">
                  <c:v>5.5798763400938256E-4</c:v>
                </c:pt>
                <c:pt idx="169">
                  <c:v>1.1604590989424679E-3</c:v>
                </c:pt>
                <c:pt idx="170">
                  <c:v>2.158491431567322E-3</c:v>
                </c:pt>
                <c:pt idx="171">
                  <c:v>2.0148848082588433E-3</c:v>
                </c:pt>
                <c:pt idx="172">
                  <c:v>0</c:v>
                </c:pt>
                <c:pt idx="173">
                  <c:v>1.1991581420389696E-3</c:v>
                </c:pt>
                <c:pt idx="174">
                  <c:v>8.6366339941190695E-4</c:v>
                </c:pt>
                <c:pt idx="175">
                  <c:v>1.5345289362498349E-3</c:v>
                </c:pt>
                <c:pt idx="176">
                  <c:v>1.8207311373472645E-3</c:v>
                </c:pt>
                <c:pt idx="177">
                  <c:v>1.3062721346188688E-3</c:v>
                </c:pt>
                <c:pt idx="178">
                  <c:v>-5.6315203079104759E-4</c:v>
                </c:pt>
                <c:pt idx="179">
                  <c:v>-7.0535012120676033E-4</c:v>
                </c:pt>
                <c:pt idx="180">
                  <c:v>2.4339585902510841E-4</c:v>
                </c:pt>
                <c:pt idx="181">
                  <c:v>3.7311616890800536E-4</c:v>
                </c:pt>
                <c:pt idx="182">
                  <c:v>-1.1432556027631824E-3</c:v>
                </c:pt>
                <c:pt idx="183">
                  <c:v>-3.2469904457310683E-4</c:v>
                </c:pt>
                <c:pt idx="184">
                  <c:v>1.6240225414332343E-4</c:v>
                </c:pt>
                <c:pt idx="185">
                  <c:v>4.0999910693262365E-4</c:v>
                </c:pt>
                <c:pt idx="186">
                  <c:v>3.4490734165726344E-4</c:v>
                </c:pt>
                <c:pt idx="187">
                  <c:v>-8.7616822429914532E-4</c:v>
                </c:pt>
                <c:pt idx="188">
                  <c:v>-6.0898372795548106E-5</c:v>
                </c:pt>
                <c:pt idx="189">
                  <c:v>-2.1924749387935982E-4</c:v>
                </c:pt>
                <c:pt idx="190">
                  <c:v>-1.047745519669574E-3</c:v>
                </c:pt>
                <c:pt idx="191">
                  <c:v>3.3741894830985331E-4</c:v>
                </c:pt>
                <c:pt idx="192">
                  <c:v>1.5442885706384857E-4</c:v>
                </c:pt>
                <c:pt idx="193">
                  <c:v>-2.3567080851338851E-4</c:v>
                </c:pt>
                <c:pt idx="194">
                  <c:v>1.2192742879557628E-5</c:v>
                </c:pt>
                <c:pt idx="195">
                  <c:v>2.8449386509254992E-5</c:v>
                </c:pt>
                <c:pt idx="196">
                  <c:v>-1.2639296426046887E-3</c:v>
                </c:pt>
                <c:pt idx="197">
                  <c:v>-2.2787663735468477E-4</c:v>
                </c:pt>
                <c:pt idx="198">
                  <c:v>4.0701531600628726E-6</c:v>
                </c:pt>
                <c:pt idx="199">
                  <c:v>-4.3957475212863528E-4</c:v>
                </c:pt>
                <c:pt idx="200">
                  <c:v>-2.8503485569153497E-5</c:v>
                </c:pt>
                <c:pt idx="201">
                  <c:v>-2.565386823685234E-4</c:v>
                </c:pt>
                <c:pt idx="202">
                  <c:v>1.7106967423452524E-4</c:v>
                </c:pt>
                <c:pt idx="203">
                  <c:v>1.9547475932180092E-4</c:v>
                </c:pt>
                <c:pt idx="204">
                  <c:v>4.0715949252145833E-6</c:v>
                </c:pt>
                <c:pt idx="205">
                  <c:v>6.5145253557385985E-5</c:v>
                </c:pt>
                <c:pt idx="206">
                  <c:v>-4.0713131207459341E-6</c:v>
                </c:pt>
                <c:pt idx="207">
                  <c:v>-1.2213989088682986E-5</c:v>
                </c:pt>
                <c:pt idx="208">
                  <c:v>2.0356897120210604E-5</c:v>
                </c:pt>
                <c:pt idx="209">
                  <c:v>-1.465666756234052E-4</c:v>
                </c:pt>
                <c:pt idx="210">
                  <c:v>-1.7509141400584571E-4</c:v>
                </c:pt>
                <c:pt idx="211">
                  <c:v>-4.3169628130301785E-4</c:v>
                </c:pt>
                <c:pt idx="212">
                  <c:v>3.381723212065868E-4</c:v>
                </c:pt>
                <c:pt idx="213">
                  <c:v>-4.5617464972302901E-4</c:v>
                </c:pt>
                <c:pt idx="214">
                  <c:v>-1.1817055678708943E-4</c:v>
                </c:pt>
                <c:pt idx="215">
                  <c:v>-3.9530685184951952E-4</c:v>
                </c:pt>
                <c:pt idx="216">
                  <c:v>-2.0792394060720198E-4</c:v>
                </c:pt>
                <c:pt idx="217">
                  <c:v>-5.7496809130974658E-4</c:v>
                </c:pt>
                <c:pt idx="218">
                  <c:v>-2.1869517320168841E-3</c:v>
                </c:pt>
                <c:pt idx="219">
                  <c:v>-5.2749086091419262E-4</c:v>
                </c:pt>
                <c:pt idx="220">
                  <c:v>2.904776516314822E-4</c:v>
                </c:pt>
                <c:pt idx="221">
                  <c:v>2.8630325240497356E-4</c:v>
                </c:pt>
                <c:pt idx="222">
                  <c:v>-5.6835373682351253E-4</c:v>
                </c:pt>
                <c:pt idx="223">
                  <c:v>-1.0637122740109195E-4</c:v>
                </c:pt>
                <c:pt idx="224">
                  <c:v>1.0638254344286224E-4</c:v>
                </c:pt>
                <c:pt idx="225">
                  <c:v>-6.545921686218481E-5</c:v>
                </c:pt>
                <c:pt idx="226">
                  <c:v>2.0048197503386156E-4</c:v>
                </c:pt>
                <c:pt idx="227">
                  <c:v>-1.1453816575301978E-4</c:v>
                </c:pt>
                <c:pt idx="228">
                  <c:v>2.4546704195937963E-5</c:v>
                </c:pt>
                <c:pt idx="229">
                  <c:v>-3.3137237254432517E-4</c:v>
                </c:pt>
                <c:pt idx="230">
                  <c:v>6.1385595665264248E-5</c:v>
                </c:pt>
                <c:pt idx="231">
                  <c:v>-6.1381827705297987E-4</c:v>
                </c:pt>
                <c:pt idx="232">
                  <c:v>-2.2929957170114701E-4</c:v>
                </c:pt>
                <c:pt idx="233">
                  <c:v>-3.645061146924089E-4</c:v>
                </c:pt>
                <c:pt idx="234">
                  <c:v>-4.6296865333483872E-4</c:v>
                </c:pt>
                <c:pt idx="235">
                  <c:v>-6.0664688232692221E-4</c:v>
                </c:pt>
                <c:pt idx="236">
                  <c:v>-3.0760901663551277E-4</c:v>
                </c:pt>
                <c:pt idx="237">
                  <c:v>-9.4362458511243474E-5</c:v>
                </c:pt>
                <c:pt idx="238">
                  <c:v>-3.7338235173434153E-4</c:v>
                </c:pt>
                <c:pt idx="239">
                  <c:v>8.2092707294201261E-6</c:v>
                </c:pt>
                <c:pt idx="240">
                  <c:v>-8.4965254546875979E-4</c:v>
                </c:pt>
                <c:pt idx="241">
                  <c:v>-3.4672297491596948E-3</c:v>
                </c:pt>
                <c:pt idx="242">
                  <c:v>1.0017396466290851E-3</c:v>
                </c:pt>
                <c:pt idx="243">
                  <c:v>-4.612451147141261E-4</c:v>
                </c:pt>
                <c:pt idx="244">
                  <c:v>-3.3785314924461574E-4</c:v>
                </c:pt>
                <c:pt idx="245">
                  <c:v>5.7701739707427535E-5</c:v>
                </c:pt>
                <c:pt idx="246">
                  <c:v>3.132199422193338E-4</c:v>
                </c:pt>
                <c:pt idx="247">
                  <c:v>-1.565609331032336E-4</c:v>
                </c:pt>
                <c:pt idx="248">
                  <c:v>2.5136085116561624E-4</c:v>
                </c:pt>
                <c:pt idx="249">
                  <c:v>-1.1123012276503808E-4</c:v>
                </c:pt>
                <c:pt idx="250">
                  <c:v>4.53210170036078E-4</c:v>
                </c:pt>
                <c:pt idx="251">
                  <c:v>-8.2364520659350404E-6</c:v>
                </c:pt>
                <c:pt idx="252">
                  <c:v>2.8827819669619004E-4</c:v>
                </c:pt>
                <c:pt idx="253">
                  <c:v>5.9285852501744785E-4</c:v>
                </c:pt>
                <c:pt idx="254">
                  <c:v>9.4225111609436141E-4</c:v>
                </c:pt>
                <c:pt idx="255">
                  <c:v>-1.315443304392705E-4</c:v>
                </c:pt>
                <c:pt idx="256">
                  <c:v>0</c:v>
                </c:pt>
                <c:pt idx="257">
                  <c:v>5.5091435337439876E-4</c:v>
                </c:pt>
                <c:pt idx="258">
                  <c:v>4.1090374169883148E-6</c:v>
                </c:pt>
                <c:pt idx="259">
                  <c:v>-3.7802988901536327E-4</c:v>
                </c:pt>
                <c:pt idx="260">
                  <c:v>-5.0971123214460512E-4</c:v>
                </c:pt>
                <c:pt idx="261">
                  <c:v>-7.3205538944942639E-4</c:v>
                </c:pt>
                <c:pt idx="262">
                  <c:v>-2.0784202359933612E-3</c:v>
                </c:pt>
                <c:pt idx="263">
                  <c:v>-7.8360855865500234E-4</c:v>
                </c:pt>
                <c:pt idx="264">
                  <c:v>2.4352190458887257E-4</c:v>
                </c:pt>
                <c:pt idx="265">
                  <c:v>-4.4153389701107049E-4</c:v>
                </c:pt>
                <c:pt idx="266">
                  <c:v>-5.0778186021549487E-4</c:v>
                </c:pt>
                <c:pt idx="267">
                  <c:v>-3.6347565332683907E-4</c:v>
                </c:pt>
                <c:pt idx="268">
                  <c:v>-4.5450976989491743E-5</c:v>
                </c:pt>
                <c:pt idx="269">
                  <c:v>-9.7104227959399214E-4</c:v>
                </c:pt>
                <c:pt idx="270">
                  <c:v>5.0460555976061805E-4</c:v>
                </c:pt>
                <c:pt idx="271">
                  <c:v>5.7876351309493757E-5</c:v>
                </c:pt>
                <c:pt idx="272">
                  <c:v>-5.7046244662251056E-4</c:v>
                </c:pt>
                <c:pt idx="273">
                  <c:v>-5.5010733297211623E-4</c:v>
                </c:pt>
                <c:pt idx="274">
                  <c:v>-3.9315008401008544E-4</c:v>
                </c:pt>
                <c:pt idx="275">
                  <c:v>-2.4426292626977819E-4</c:v>
                </c:pt>
                <c:pt idx="276">
                  <c:v>-7.9508373225556372E-4</c:v>
                </c:pt>
                <c:pt idx="277">
                  <c:v>-9.3248014853375416E-4</c:v>
                </c:pt>
                <c:pt idx="278">
                  <c:v>-4.2726710831442194E-4</c:v>
                </c:pt>
                <c:pt idx="279">
                  <c:v>-1.7803489317905763E-3</c:v>
                </c:pt>
                <c:pt idx="280">
                  <c:v>-1.3677843141330914E-3</c:v>
                </c:pt>
                <c:pt idx="281">
                  <c:v>-8.0347701556160445E-4</c:v>
                </c:pt>
                <c:pt idx="282">
                  <c:v>-1.6122699207842262E-3</c:v>
                </c:pt>
                <c:pt idx="283">
                  <c:v>-1.7124291035253147E-4</c:v>
                </c:pt>
                <c:pt idx="284">
                  <c:v>7.4295135338187102E-4</c:v>
                </c:pt>
                <c:pt idx="285">
                  <c:v>2.4190554839575995E-4</c:v>
                </c:pt>
                <c:pt idx="286">
                  <c:v>2.0848883125479389E-5</c:v>
                </c:pt>
                <c:pt idx="287">
                  <c:v>3.7527207225052095E-5</c:v>
                </c:pt>
                <c:pt idx="288">
                  <c:v>-2.7518919256985797E-4</c:v>
                </c:pt>
                <c:pt idx="289">
                  <c:v>-7.340398466858522E-4</c:v>
                </c:pt>
                <c:pt idx="290">
                  <c:v>-2.6294591244302445E-4</c:v>
                </c:pt>
                <c:pt idx="291">
                  <c:v>-4.4670813676794818E-4</c:v>
                </c:pt>
                <c:pt idx="292">
                  <c:v>-1.7542174310736236E-4</c:v>
                </c:pt>
                <c:pt idx="293">
                  <c:v>-2.5064645899242066E-5</c:v>
                </c:pt>
                <c:pt idx="294">
                  <c:v>5.4308093994759332E-5</c:v>
                </c:pt>
                <c:pt idx="295">
                  <c:v>1.670927531871591E-5</c:v>
                </c:pt>
                <c:pt idx="296">
                  <c:v>1.086084748027627E-4</c:v>
                </c:pt>
                <c:pt idx="297">
                  <c:v>2.4643092833454006E-4</c:v>
                </c:pt>
                <c:pt idx="298">
                  <c:v>5.8460729005282985E-5</c:v>
                </c:pt>
                <c:pt idx="299">
                  <c:v>5.469934152013689E-4</c:v>
                </c:pt>
                <c:pt idx="300">
                  <c:v>-3.4220564055043035E-4</c:v>
                </c:pt>
                <c:pt idx="301">
                  <c:v>2.9222676797058256E-5</c:v>
                </c:pt>
                <c:pt idx="302">
                  <c:v>7.1802193306536033E-4</c:v>
                </c:pt>
                <c:pt idx="303">
                  <c:v>4.9641455203808249E-4</c:v>
                </c:pt>
                <c:pt idx="304">
                  <c:v>1.6677924265628974E-5</c:v>
                </c:pt>
                <c:pt idx="305">
                  <c:v>1.1257411128995365E-4</c:v>
                </c:pt>
                <c:pt idx="306">
                  <c:v>-7.3373382971553269E-4</c:v>
                </c:pt>
                <c:pt idx="307">
                  <c:v>-2.419761945487986E-4</c:v>
                </c:pt>
                <c:pt idx="308">
                  <c:v>-4.6737746990210827E-4</c:v>
                </c:pt>
                <c:pt idx="309">
                  <c:v>-2.2962304246365584E-4</c:v>
                </c:pt>
                <c:pt idx="310">
                  <c:v>-2.7143501428150696E-4</c:v>
                </c:pt>
                <c:pt idx="311">
                  <c:v>-7.93640848276711E-5</c:v>
                </c:pt>
                <c:pt idx="312">
                  <c:v>-4.4698058349768033E-4</c:v>
                </c:pt>
                <c:pt idx="313">
                  <c:v>-1.3373621367707145E-4</c:v>
                </c:pt>
                <c:pt idx="314">
                  <c:v>-3.3856506928042762E-4</c:v>
                </c:pt>
                <c:pt idx="315">
                  <c:v>-3.5540465956407363E-4</c:v>
                </c:pt>
                <c:pt idx="316">
                  <c:v>1.463951246241102E-4</c:v>
                </c:pt>
                <c:pt idx="317">
                  <c:v>1.84012646687437E-4</c:v>
                </c:pt>
                <c:pt idx="318">
                  <c:v>-5.0176034253501811E-5</c:v>
                </c:pt>
                <c:pt idx="319">
                  <c:v>-4.1815460012362138E-6</c:v>
                </c:pt>
                <c:pt idx="320">
                  <c:v>5.4778481674322421E-4</c:v>
                </c:pt>
                <c:pt idx="321">
                  <c:v>7.1047660442191685E-5</c:v>
                </c:pt>
                <c:pt idx="322">
                  <c:v>4.1789772371103595E-4</c:v>
                </c:pt>
                <c:pt idx="323">
                  <c:v>1.1487386849240444E-3</c:v>
                </c:pt>
                <c:pt idx="324">
                  <c:v>-1.0472820735349941E-3</c:v>
                </c:pt>
                <c:pt idx="325">
                  <c:v>-8.3536256824112698E-6</c:v>
                </c:pt>
                <c:pt idx="326">
                  <c:v>-2.6314140718008971E-4</c:v>
                </c:pt>
                <c:pt idx="327">
                  <c:v>6.0162438584177025E-4</c:v>
                </c:pt>
                <c:pt idx="328">
                  <c:v>3.9249089755144517E-4</c:v>
                </c:pt>
                <c:pt idx="329">
                  <c:v>4.8833423765604067E-4</c:v>
                </c:pt>
                <c:pt idx="330">
                  <c:v>3.1288197674661511E-4</c:v>
                </c:pt>
                <c:pt idx="331">
                  <c:v>3.419772960437939E-4</c:v>
                </c:pt>
                <c:pt idx="332">
                  <c:v>1.2548777640664088E-3</c:v>
                </c:pt>
                <c:pt idx="333">
                  <c:v>5.038202902172273E-4</c:v>
                </c:pt>
                <c:pt idx="334">
                  <c:v>-2.9964292551387661E-4</c:v>
                </c:pt>
                <c:pt idx="335">
                  <c:v>2.206365990327086E-4</c:v>
                </c:pt>
                <c:pt idx="336">
                  <c:v>-1.9977774725621344E-4</c:v>
                </c:pt>
                <c:pt idx="337">
                  <c:v>1.7067759003230876E-4</c:v>
                </c:pt>
                <c:pt idx="338">
                  <c:v>-2.081078831266403E-4</c:v>
                </c:pt>
                <c:pt idx="339">
                  <c:v>3.4969401773454756E-4</c:v>
                </c:pt>
                <c:pt idx="340">
                  <c:v>-3.6621804955605519E-4</c:v>
                </c:pt>
                <c:pt idx="341">
                  <c:v>-8.7424960242499239E-5</c:v>
                </c:pt>
                <c:pt idx="342">
                  <c:v>-1.6237483606384995E-4</c:v>
                </c:pt>
                <c:pt idx="343">
                  <c:v>-4.0392094809005297E-4</c:v>
                </c:pt>
                <c:pt idx="344">
                  <c:v>2.1245662343938321E-4</c:v>
                </c:pt>
                <c:pt idx="345">
                  <c:v>1.2494793835915452E-4</c:v>
                </c:pt>
                <c:pt idx="346">
                  <c:v>1.1452130096198943E-3</c:v>
                </c:pt>
                <c:pt idx="347">
                  <c:v>6.6554356190584585E-4</c:v>
                </c:pt>
                <c:pt idx="348">
                  <c:v>1.1223577827190745E-4</c:v>
                </c:pt>
                <c:pt idx="349">
                  <c:v>1.0349471304116342E-3</c:v>
                </c:pt>
                <c:pt idx="350">
                  <c:v>1.0546377070348445E-3</c:v>
                </c:pt>
                <c:pt idx="351">
                  <c:v>2.3227358510147234E-4</c:v>
                </c:pt>
                <c:pt idx="352">
                  <c:v>-2.8612777886061203E-4</c:v>
                </c:pt>
                <c:pt idx="353">
                  <c:v>-1.8251051509443617E-4</c:v>
                </c:pt>
                <c:pt idx="354">
                  <c:v>-1.2861042657175137E-4</c:v>
                </c:pt>
                <c:pt idx="355">
                  <c:v>-4.2737347877874754E-4</c:v>
                </c:pt>
                <c:pt idx="356">
                  <c:v>3.1547836482581637E-4</c:v>
                </c:pt>
                <c:pt idx="357">
                  <c:v>-2.9048053780456051E-5</c:v>
                </c:pt>
                <c:pt idx="358">
                  <c:v>9.1296535296381265E-5</c:v>
                </c:pt>
                <c:pt idx="359">
                  <c:v>5.4772920600010266E-4</c:v>
                </c:pt>
                <c:pt idx="360">
                  <c:v>3.1933379505399984E-4</c:v>
                </c:pt>
                <c:pt idx="361">
                  <c:v>3.1508598530716192E-4</c:v>
                </c:pt>
                <c:pt idx="362">
                  <c:v>6.1753978779832686E-4</c:v>
                </c:pt>
                <c:pt idx="363">
                  <c:v>6.6272071706396929E-5</c:v>
                </c:pt>
                <c:pt idx="364">
                  <c:v>3.7275570005546044E-5</c:v>
                </c:pt>
                <c:pt idx="365">
                  <c:v>2.774855666090037E-4</c:v>
                </c:pt>
                <c:pt idx="366">
                  <c:v>1.4201663623452099E-3</c:v>
                </c:pt>
                <c:pt idx="367">
                  <c:v>2.0755465881652224E-3</c:v>
                </c:pt>
                <c:pt idx="368">
                  <c:v>1.1882854855880254E-3</c:v>
                </c:pt>
                <c:pt idx="369">
                  <c:v>6.053887428189908E-3</c:v>
                </c:pt>
                <c:pt idx="370">
                  <c:v>3.9938883267860437E-3</c:v>
                </c:pt>
                <c:pt idx="371">
                  <c:v>1.252560200409647E-3</c:v>
                </c:pt>
                <c:pt idx="372">
                  <c:v>2.7913041706566499E-3</c:v>
                </c:pt>
                <c:pt idx="373">
                  <c:v>1.5075785281808418E-3</c:v>
                </c:pt>
                <c:pt idx="374">
                  <c:v>-6.8976430348088869E-5</c:v>
                </c:pt>
                <c:pt idx="375">
                  <c:v>-4.6663745110453458E-4</c:v>
                </c:pt>
                <c:pt idx="376">
                  <c:v>-1.9080173264207634E-4</c:v>
                </c:pt>
                <c:pt idx="377">
                  <c:v>-1.6241544246065054E-5</c:v>
                </c:pt>
                <c:pt idx="378">
                  <c:v>2.436271205707996E-5</c:v>
                </c:pt>
                <c:pt idx="379">
                  <c:v>1.2587094573746072E-4</c:v>
                </c:pt>
                <c:pt idx="380">
                  <c:v>1.2585510423646085E-4</c:v>
                </c:pt>
                <c:pt idx="381">
                  <c:v>-6.1316354256213401E-5</c:v>
                </c:pt>
                <c:pt idx="382">
                  <c:v>-4.4228968502424415E-5</c:v>
                </c:pt>
                <c:pt idx="383">
                  <c:v>-6.2520298798307561E-4</c:v>
                </c:pt>
                <c:pt idx="384">
                  <c:v>-2.4373796543741832E-5</c:v>
                </c:pt>
                <c:pt idx="385">
                  <c:v>-1.7468313292157145E-4</c:v>
                </c:pt>
                <c:pt idx="386">
                  <c:v>1.2189324589462203E-5</c:v>
                </c:pt>
                <c:pt idx="387">
                  <c:v>3.2504469364758037E-5</c:v>
                </c:pt>
                <c:pt idx="388">
                  <c:v>1.5439121107707621E-4</c:v>
                </c:pt>
                <c:pt idx="389">
                  <c:v>6.4184330898653386E-4</c:v>
                </c:pt>
                <c:pt idx="390">
                  <c:v>-8.9313262207402211E-5</c:v>
                </c:pt>
                <c:pt idx="391">
                  <c:v>7.3893025635207721E-4</c:v>
                </c:pt>
                <c:pt idx="392">
                  <c:v>-3.2050761915580761E-4</c:v>
                </c:pt>
                <c:pt idx="393">
                  <c:v>1.582760090095281E-4</c:v>
                </c:pt>
                <c:pt idx="394">
                  <c:v>-3.3679050818846701E-4</c:v>
                </c:pt>
                <c:pt idx="395">
                  <c:v>-1.4612702497562857E-4</c:v>
                </c:pt>
                <c:pt idx="396">
                  <c:v>-3.0041611691866699E-4</c:v>
                </c:pt>
                <c:pt idx="397">
                  <c:v>-7.8781405963834761E-4</c:v>
                </c:pt>
                <c:pt idx="398">
                  <c:v>-1.2354860865572137E-3</c:v>
                </c:pt>
                <c:pt idx="399">
                  <c:v>-4.3946564233210417E-4</c:v>
                </c:pt>
                <c:pt idx="400">
                  <c:v>-1.6283661381244485E-4</c:v>
                </c:pt>
                <c:pt idx="401">
                  <c:v>-2.239368091041527E-4</c:v>
                </c:pt>
                <c:pt idx="402">
                  <c:v>8.1449806556666005E-5</c:v>
                </c:pt>
                <c:pt idx="403">
                  <c:v>1.1809260088768703E-4</c:v>
                </c:pt>
                <c:pt idx="404">
                  <c:v>0</c:v>
                </c:pt>
                <c:pt idx="405">
                  <c:v>0</c:v>
                </c:pt>
                <c:pt idx="406">
                  <c:v>9.0798415302995039E-4</c:v>
                </c:pt>
                <c:pt idx="407">
                  <c:v>1.7085533434757494E-4</c:v>
                </c:pt>
                <c:pt idx="408">
                  <c:v>5.8162236032943682E-4</c:v>
                </c:pt>
                <c:pt idx="409">
                  <c:v>1.4796326933785853E-3</c:v>
                </c:pt>
                <c:pt idx="410">
                  <c:v>3.4500813813309605E-4</c:v>
                </c:pt>
                <c:pt idx="411">
                  <c:v>0</c:v>
                </c:pt>
                <c:pt idx="412">
                  <c:v>0</c:v>
                </c:pt>
                <c:pt idx="413">
                  <c:v>1.2984062063818858E-3</c:v>
                </c:pt>
                <c:pt idx="414">
                  <c:v>4.7816643433717942E-4</c:v>
                </c:pt>
                <c:pt idx="415">
                  <c:v>-2.2681798666635E-4</c:v>
                </c:pt>
                <c:pt idx="416">
                  <c:v>3.970215282897982E-4</c:v>
                </c:pt>
                <c:pt idx="417">
                  <c:v>1.7413418861567109E-4</c:v>
                </c:pt>
                <c:pt idx="418">
                  <c:v>9.6769360957815742E-4</c:v>
                </c:pt>
                <c:pt idx="419">
                  <c:v>2.2247570969757824E-4</c:v>
                </c:pt>
                <c:pt idx="420">
                  <c:v>3.7205841317100585E-4</c:v>
                </c:pt>
                <c:pt idx="421">
                  <c:v>-8.8937400198219052E-5</c:v>
                </c:pt>
                <c:pt idx="422">
                  <c:v>-1.7789062152562263E-4</c:v>
                </c:pt>
                <c:pt idx="423">
                  <c:v>1.8196596023445366E-4</c:v>
                </c:pt>
                <c:pt idx="424">
                  <c:v>1.5767514069464639E-4</c:v>
                </c:pt>
                <c:pt idx="425">
                  <c:v>6.8315122704465381E-4</c:v>
                </c:pt>
                <c:pt idx="426">
                  <c:v>2.9084798345380136E-4</c:v>
                </c:pt>
                <c:pt idx="427">
                  <c:v>1.3003586082125373E-3</c:v>
                </c:pt>
                <c:pt idx="428">
                  <c:v>5.4447339340013556E-4</c:v>
                </c:pt>
                <c:pt idx="429">
                  <c:v>1.2415299841583849E-3</c:v>
                </c:pt>
                <c:pt idx="430">
                  <c:v>1.3044055896196394E-3</c:v>
                </c:pt>
                <c:pt idx="431">
                  <c:v>2.5008745019359235E-3</c:v>
                </c:pt>
                <c:pt idx="432">
                  <c:v>1.7245874024907071E-3</c:v>
                </c:pt>
                <c:pt idx="433">
                  <c:v>1.2691930414590047E-3</c:v>
                </c:pt>
                <c:pt idx="434">
                  <c:v>1.0356603034202827E-3</c:v>
                </c:pt>
                <c:pt idx="435">
                  <c:v>3.1197446682724728E-3</c:v>
                </c:pt>
                <c:pt idx="436">
                  <c:v>1.5928512834399999E-3</c:v>
                </c:pt>
                <c:pt idx="437">
                  <c:v>2.4053561915062804E-3</c:v>
                </c:pt>
                <c:pt idx="438">
                  <c:v>7.2582468359194685E-4</c:v>
                </c:pt>
                <c:pt idx="439">
                  <c:v>4.3002655463517669E-3</c:v>
                </c:pt>
                <c:pt idx="440">
                  <c:v>1.7482586475661144E-3</c:v>
                </c:pt>
                <c:pt idx="441">
                  <c:v>2.7222086527627365E-3</c:v>
                </c:pt>
                <c:pt idx="442">
                  <c:v>2.6873165729641713E-3</c:v>
                </c:pt>
                <c:pt idx="443">
                  <c:v>-8.1892380090364814E-4</c:v>
                </c:pt>
                <c:pt idx="444">
                  <c:v>5.631284215149579E-3</c:v>
                </c:pt>
                <c:pt idx="445">
                  <c:v>1.1152706286070568E-3</c:v>
                </c:pt>
                <c:pt idx="446">
                  <c:v>3.1940668261087879E-4</c:v>
                </c:pt>
                <c:pt idx="447">
                  <c:v>-3.6213825114472797E-4</c:v>
                </c:pt>
                <c:pt idx="448">
                  <c:v>-3.1942036889165415E-4</c:v>
                </c:pt>
                <c:pt idx="449">
                  <c:v>-1.3248491035844356E-4</c:v>
                </c:pt>
                <c:pt idx="450">
                  <c:v>-4.3647870802299149E-4</c:v>
                </c:pt>
                <c:pt idx="451">
                  <c:v>-4.2887163871851985E-4</c:v>
                </c:pt>
                <c:pt idx="452">
                  <c:v>2.7303541269452225E-5</c:v>
                </c:pt>
                <c:pt idx="453">
                  <c:v>3.1593235147275855E-4</c:v>
                </c:pt>
                <c:pt idx="454">
                  <c:v>9.747918819336121E-5</c:v>
                </c:pt>
                <c:pt idx="455">
                  <c:v>0</c:v>
                </c:pt>
                <c:pt idx="456">
                  <c:v>-7.7975749541892014E-4</c:v>
                </c:pt>
                <c:pt idx="457">
                  <c:v>5.2284521440548737E-4</c:v>
                </c:pt>
                <c:pt idx="458">
                  <c:v>-1.7549059370414177E-4</c:v>
                </c:pt>
                <c:pt idx="459">
                  <c:v>-3.9004754678328979E-6</c:v>
                </c:pt>
                <c:pt idx="460">
                  <c:v>-4.2905397499071185E-5</c:v>
                </c:pt>
                <c:pt idx="461">
                  <c:v>-3.9006580411227176E-6</c:v>
                </c:pt>
                <c:pt idx="462">
                  <c:v>1.0921885117376462E-4</c:v>
                </c:pt>
                <c:pt idx="463">
                  <c:v>8.1905192789166748E-5</c:v>
                </c:pt>
                <c:pt idx="464">
                  <c:v>1.5599711405345218E-4</c:v>
                </c:pt>
                <c:pt idx="465">
                  <c:v>-4.2892515256132135E-5</c:v>
                </c:pt>
                <c:pt idx="466">
                  <c:v>1.7547690723884735E-4</c:v>
                </c:pt>
                <c:pt idx="467">
                  <c:v>3.3139822760430704E-4</c:v>
                </c:pt>
                <c:pt idx="468">
                  <c:v>6.2360176791287358E-5</c:v>
                </c:pt>
                <c:pt idx="469">
                  <c:v>-6.6253556257112045E-5</c:v>
                </c:pt>
                <c:pt idx="470">
                  <c:v>4.5211304385106565E-4</c:v>
                </c:pt>
                <c:pt idx="471">
                  <c:v>1.0908141759102818E-4</c:v>
                </c:pt>
                <c:pt idx="472">
                  <c:v>5.84301000712939E-4</c:v>
                </c:pt>
                <c:pt idx="473">
                  <c:v>7.0075175090611452E-5</c:v>
                </c:pt>
                <c:pt idx="474">
                  <c:v>3.0363781458642158E-4</c:v>
                </c:pt>
                <c:pt idx="475">
                  <c:v>1.1168923152360399E-3</c:v>
                </c:pt>
                <c:pt idx="476">
                  <c:v>8.3576287657916026E-4</c:v>
                </c:pt>
                <c:pt idx="477">
                  <c:v>1.0020779523429724E-3</c:v>
                </c:pt>
                <c:pt idx="478">
                  <c:v>1.3813280149617135E-3</c:v>
                </c:pt>
                <c:pt idx="479">
                  <c:v>2.1466295204182195E-3</c:v>
                </c:pt>
                <c:pt idx="480">
                  <c:v>1.6819199406108432E-3</c:v>
                </c:pt>
                <c:pt idx="481">
                  <c:v>2.3970540553059916E-3</c:v>
                </c:pt>
                <c:pt idx="482">
                  <c:v>2.4490833265946588E-3</c:v>
                </c:pt>
                <c:pt idx="483">
                  <c:v>9.9491020839348465E-4</c:v>
                </c:pt>
                <c:pt idx="484">
                  <c:v>5.027169741810722E-3</c:v>
                </c:pt>
                <c:pt idx="485">
                  <c:v>3.0928543609245462E-3</c:v>
                </c:pt>
                <c:pt idx="486">
                  <c:v>2.0898044947927907E-3</c:v>
                </c:pt>
                <c:pt idx="487">
                  <c:v>2.5374829536604082E-3</c:v>
                </c:pt>
                <c:pt idx="488">
                  <c:v>-1.9020843358429351E-3</c:v>
                </c:pt>
                <c:pt idx="489">
                  <c:v>-4.8971410566434059E-4</c:v>
                </c:pt>
                <c:pt idx="490">
                  <c:v>6.0769493714141198E-4</c:v>
                </c:pt>
                <c:pt idx="491">
                  <c:v>-3.7957866767857062E-5</c:v>
                </c:pt>
                <c:pt idx="492">
                  <c:v>-5.3143030671054525E-5</c:v>
                </c:pt>
                <c:pt idx="493">
                  <c:v>2.1637955251185836E-4</c:v>
                </c:pt>
                <c:pt idx="494">
                  <c:v>6.4520291631842142E-5</c:v>
                </c:pt>
                <c:pt idx="495">
                  <c:v>-3.7950664137920143E-6</c:v>
                </c:pt>
                <c:pt idx="496">
                  <c:v>3.3776219264591845E-4</c:v>
                </c:pt>
                <c:pt idx="497">
                  <c:v>3.4144194728136235E-4</c:v>
                </c:pt>
                <c:pt idx="498">
                  <c:v>-4.171754943538275E-5</c:v>
                </c:pt>
                <c:pt idx="499">
                  <c:v>3.6409562061234801E-4</c:v>
                </c:pt>
                <c:pt idx="500">
                  <c:v>1.5165129301686342E-4</c:v>
                </c:pt>
                <c:pt idx="501">
                  <c:v>6.936994651312034E-4</c:v>
                </c:pt>
                <c:pt idx="502">
                  <c:v>8.1443712924178513E-4</c:v>
                </c:pt>
                <c:pt idx="503">
                  <c:v>-2.5737979795692478E-4</c:v>
                </c:pt>
                <c:pt idx="504">
                  <c:v>5.6032377627945884E-4</c:v>
                </c:pt>
                <c:pt idx="505">
                  <c:v>4.1622364074678231E-5</c:v>
                </c:pt>
                <c:pt idx="506">
                  <c:v>2.913444220786765E-4</c:v>
                </c:pt>
                <c:pt idx="507">
                  <c:v>1.6378622304429324E-3</c:v>
                </c:pt>
                <c:pt idx="508">
                  <c:v>1.975060611324686E-3</c:v>
                </c:pt>
                <c:pt idx="509">
                  <c:v>-1.0176199001223907E-3</c:v>
                </c:pt>
                <c:pt idx="510">
                  <c:v>2.7994189885116594E-3</c:v>
                </c:pt>
                <c:pt idx="511">
                  <c:v>2.2611240909415908E-3</c:v>
                </c:pt>
                <c:pt idx="512">
                  <c:v>8.9340010060134922E-4</c:v>
                </c:pt>
                <c:pt idx="513">
                  <c:v>1.3501552678540918E-4</c:v>
                </c:pt>
                <c:pt idx="514">
                  <c:v>-2.1749565008699623E-4</c:v>
                </c:pt>
                <c:pt idx="515">
                  <c:v>-1.5378037162339098E-4</c:v>
                </c:pt>
                <c:pt idx="516">
                  <c:v>-1.0766281656431342E-3</c:v>
                </c:pt>
                <c:pt idx="517">
                  <c:v>-1.028968853037826E-3</c:v>
                </c:pt>
                <c:pt idx="518">
                  <c:v>-1.5638392252980138E-3</c:v>
                </c:pt>
                <c:pt idx="519">
                  <c:v>-2.0369282669918665E-3</c:v>
                </c:pt>
                <c:pt idx="520">
                  <c:v>-6.3383071438016803E-4</c:v>
                </c:pt>
                <c:pt idx="521">
                  <c:v>-9.7022503935628723E-4</c:v>
                </c:pt>
                <c:pt idx="522">
                  <c:v>-2.2635377697163284E-3</c:v>
                </c:pt>
                <c:pt idx="523">
                  <c:v>-1.6323840761122144E-3</c:v>
                </c:pt>
                <c:pt idx="524">
                  <c:v>-1.2443095599393716E-3</c:v>
                </c:pt>
                <c:pt idx="525">
                  <c:v>-4.0642377465116564E-4</c:v>
                </c:pt>
                <c:pt idx="526">
                  <c:v>-4.3698820131854443E-4</c:v>
                </c:pt>
                <c:pt idx="527">
                  <c:v>-3.0792624976239136E-4</c:v>
                </c:pt>
                <c:pt idx="528">
                  <c:v>-3.7647023033138272E-4</c:v>
                </c:pt>
                <c:pt idx="529">
                  <c:v>4.0324114581369308E-4</c:v>
                </c:pt>
                <c:pt idx="530">
                  <c:v>2.4336821611092851E-4</c:v>
                </c:pt>
                <c:pt idx="531">
                  <c:v>2.0149026763971456E-4</c:v>
                </c:pt>
                <c:pt idx="532">
                  <c:v>1.9764874017935696E-4</c:v>
                </c:pt>
                <c:pt idx="533">
                  <c:v>4.9402420718713813E-5</c:v>
                </c:pt>
                <c:pt idx="534">
                  <c:v>3.6099985560023029E-4</c:v>
                </c:pt>
                <c:pt idx="535">
                  <c:v>-3.7986271762546764E-6</c:v>
                </c:pt>
                <c:pt idx="536">
                  <c:v>7.2174190509421976E-5</c:v>
                </c:pt>
                <c:pt idx="537">
                  <c:v>4.1022368585985625E-4</c:v>
                </c:pt>
                <c:pt idx="538">
                  <c:v>4.4802357059592346E-4</c:v>
                </c:pt>
                <c:pt idx="539">
                  <c:v>1.0626306940886288E-4</c:v>
                </c:pt>
                <c:pt idx="540">
                  <c:v>-5.3125889384220137E-5</c:v>
                </c:pt>
                <c:pt idx="541">
                  <c:v>6.830834386417628E-5</c:v>
                </c:pt>
                <c:pt idx="542">
                  <c:v>-3.0736655168883686E-4</c:v>
                </c:pt>
                <c:pt idx="543">
                  <c:v>5.0104764507619137E-4</c:v>
                </c:pt>
                <c:pt idx="544">
                  <c:v>-1.289930950755247E-4</c:v>
                </c:pt>
                <c:pt idx="545">
                  <c:v>-4.9327252168551716E-5</c:v>
                </c:pt>
                <c:pt idx="546">
                  <c:v>3.7945911897097062E-6</c:v>
                </c:pt>
                <c:pt idx="547">
                  <c:v>-2.0870172349685134E-4</c:v>
                </c:pt>
                <c:pt idx="548">
                  <c:v>3.7953688909464489E-6</c:v>
                </c:pt>
                <c:pt idx="549">
                  <c:v>-1.3663276149999959E-4</c:v>
                </c:pt>
                <c:pt idx="550">
                  <c:v>6.4529843154526034E-5</c:v>
                </c:pt>
                <c:pt idx="551">
                  <c:v>-1.1766447405880953E-4</c:v>
                </c:pt>
                <c:pt idx="552">
                  <c:v>-5.6941122878939598E-4</c:v>
                </c:pt>
                <c:pt idx="553">
                  <c:v>-2.6587663324306732E-5</c:v>
                </c:pt>
                <c:pt idx="554">
                  <c:v>-6.5711257895795239E-4</c:v>
                </c:pt>
                <c:pt idx="555">
                  <c:v>2.2805017103766367E-4</c:v>
                </c:pt>
                <c:pt idx="556">
                  <c:v>-2.279981760144878E-5</c:v>
                </c:pt>
                <c:pt idx="557">
                  <c:v>1.4060208091071225E-4</c:v>
                </c:pt>
                <c:pt idx="558">
                  <c:v>-1.8997610100646156E-4</c:v>
                </c:pt>
                <c:pt idx="559">
                  <c:v>-6.0803903610517906E-5</c:v>
                </c:pt>
                <c:pt idx="560">
                  <c:v>-1.482185273158354E-4</c:v>
                </c:pt>
                <c:pt idx="561">
                  <c:v>1.9385296062868207E-4</c:v>
                </c:pt>
                <c:pt idx="562">
                  <c:v>-7.6006034879116946E-5</c:v>
                </c:pt>
                <c:pt idx="563">
                  <c:v>4.1806496729579479E-5</c:v>
                </c:pt>
                <c:pt idx="564">
                  <c:v>9.5010793226046886E-5</c:v>
                </c:pt>
                <c:pt idx="565">
                  <c:v>-7.6001413625848002E-6</c:v>
                </c:pt>
                <c:pt idx="566">
                  <c:v>-3.0400796500962279E-5</c:v>
                </c:pt>
                <c:pt idx="567">
                  <c:v>2.4701398099136185E-4</c:v>
                </c:pt>
                <c:pt idx="568">
                  <c:v>-3.0394212941819987E-5</c:v>
                </c:pt>
                <c:pt idx="569">
                  <c:v>-1.8996960486350467E-5</c:v>
                </c:pt>
                <c:pt idx="570">
                  <c:v>-1.4058017819484903E-4</c:v>
                </c:pt>
                <c:pt idx="571">
                  <c:v>-1.063999574398844E-4</c:v>
                </c:pt>
                <c:pt idx="572">
                  <c:v>1.292136966517532E-4</c:v>
                </c:pt>
                <c:pt idx="573">
                  <c:v>-2.2799471052215026E-5</c:v>
                </c:pt>
                <c:pt idx="574">
                  <c:v>1.3299994680004978E-4</c:v>
                </c:pt>
                <c:pt idx="575">
                  <c:v>-6.0791890361788781E-5</c:v>
                </c:pt>
                <c:pt idx="576">
                  <c:v>1.5578868974097659E-4</c:v>
                </c:pt>
                <c:pt idx="577">
                  <c:v>4.5589587338268345E-4</c:v>
                </c:pt>
                <c:pt idx="578">
                  <c:v>6.6454518527514495E-4</c:v>
                </c:pt>
                <c:pt idx="579">
                  <c:v>4.8194965713266313E-4</c:v>
                </c:pt>
                <c:pt idx="580">
                  <c:v>-1.7448035199518763E-4</c:v>
                </c:pt>
                <c:pt idx="581">
                  <c:v>4.4765814092873057E-4</c:v>
                </c:pt>
                <c:pt idx="582">
                  <c:v>4.5883387938361331E-4</c:v>
                </c:pt>
                <c:pt idx="583">
                  <c:v>-1.4024022771974565E-4</c:v>
                </c:pt>
                <c:pt idx="584">
                  <c:v>7.6953403387447494E-4</c:v>
                </c:pt>
                <c:pt idx="585">
                  <c:v>-1.8181887052581835E-4</c:v>
                </c:pt>
                <c:pt idx="586">
                  <c:v>1.1024773537511301E-3</c:v>
                </c:pt>
                <c:pt idx="587">
                  <c:v>1.3623875084212145E-4</c:v>
                </c:pt>
                <c:pt idx="588">
                  <c:v>1.0973293274507689E-4</c:v>
                </c:pt>
                <c:pt idx="589">
                  <c:v>-4.5401748724138713E-5</c:v>
                </c:pt>
                <c:pt idx="590">
                  <c:v>-5.1836016572381904E-4</c:v>
                </c:pt>
                <c:pt idx="591">
                  <c:v>5.299858418061909E-5</c:v>
                </c:pt>
                <c:pt idx="592">
                  <c:v>1.9305603924713033E-4</c:v>
                </c:pt>
                <c:pt idx="593">
                  <c:v>2.0058813956391752E-4</c:v>
                </c:pt>
                <c:pt idx="594">
                  <c:v>-1.248694546611695E-4</c:v>
                </c:pt>
                <c:pt idx="595">
                  <c:v>-1.5894460780407904E-4</c:v>
                </c:pt>
                <c:pt idx="596">
                  <c:v>2.6116479498550227E-4</c:v>
                </c:pt>
                <c:pt idx="597">
                  <c:v>1.9676845650273833E-4</c:v>
                </c:pt>
                <c:pt idx="598">
                  <c:v>3.1022767684873997E-4</c:v>
                </c:pt>
                <c:pt idx="599">
                  <c:v>4.4250465197204214E-4</c:v>
                </c:pt>
                <c:pt idx="600">
                  <c:v>3.7804181898604128E-4</c:v>
                </c:pt>
                <c:pt idx="601">
                  <c:v>3.6656198865547829E-4</c:v>
                </c:pt>
                <c:pt idx="602">
                  <c:v>2.1910108115075211E-4</c:v>
                </c:pt>
                <c:pt idx="603">
                  <c:v>-2.4926730519392315E-4</c:v>
                </c:pt>
                <c:pt idx="604">
                  <c:v>9.0665256318400722E-5</c:v>
                </c:pt>
                <c:pt idx="605">
                  <c:v>-2.6441635755158899E-5</c:v>
                </c:pt>
                <c:pt idx="606">
                  <c:v>1.5865400960235476E-4</c:v>
                </c:pt>
                <c:pt idx="607">
                  <c:v>5.2876280833391576E-5</c:v>
                </c:pt>
                <c:pt idx="608">
                  <c:v>1.7372716526353749E-4</c:v>
                </c:pt>
                <c:pt idx="609">
                  <c:v>1.6614494636169042E-4</c:v>
                </c:pt>
                <c:pt idx="610">
                  <c:v>2.3407444322365301E-4</c:v>
                </c:pt>
                <c:pt idx="611">
                  <c:v>3.5857851925946704E-4</c:v>
                </c:pt>
                <c:pt idx="612">
                  <c:v>2.1506999207621114E-4</c:v>
                </c:pt>
                <c:pt idx="613">
                  <c:v>6.4129889432607001E-5</c:v>
                </c:pt>
                <c:pt idx="614">
                  <c:v>2.5650310821401234E-4</c:v>
                </c:pt>
                <c:pt idx="615">
                  <c:v>1.5461662618987404E-4</c:v>
                </c:pt>
                <c:pt idx="616">
                  <c:v>-9.8034410078051692E-5</c:v>
                </c:pt>
                <c:pt idx="617">
                  <c:v>2.1117173918772103E-4</c:v>
                </c:pt>
                <c:pt idx="618">
                  <c:v>2.6767907164382265E-4</c:v>
                </c:pt>
                <c:pt idx="619">
                  <c:v>2.7514567644382204E-4</c:v>
                </c:pt>
                <c:pt idx="620">
                  <c:v>2.0347643253049164E-4</c:v>
                </c:pt>
                <c:pt idx="621">
                  <c:v>2.9385061087028319E-4</c:v>
                </c:pt>
                <c:pt idx="622">
                  <c:v>3.2389395862453263E-4</c:v>
                </c:pt>
                <c:pt idx="623">
                  <c:v>1.8824946819373523E-5</c:v>
                </c:pt>
                <c:pt idx="624">
                  <c:v>3.0119347916190975E-5</c:v>
                </c:pt>
                <c:pt idx="625">
                  <c:v>3.1624362806748074E-4</c:v>
                </c:pt>
                <c:pt idx="626">
                  <c:v>1.0914483142765441E-4</c:v>
                </c:pt>
                <c:pt idx="627">
                  <c:v>-9.0316899420739283E-5</c:v>
                </c:pt>
                <c:pt idx="628">
                  <c:v>1.6559593838327835E-4</c:v>
                </c:pt>
                <c:pt idx="629">
                  <c:v>-1.5051683719180531E-5</c:v>
                </c:pt>
                <c:pt idx="630">
                  <c:v>1.0912634949789002E-4</c:v>
                </c:pt>
                <c:pt idx="631">
                  <c:v>6.0201071579113474E-5</c:v>
                </c:pt>
                <c:pt idx="632">
                  <c:v>1.2039489525639269E-4</c:v>
                </c:pt>
                <c:pt idx="633">
                  <c:v>-4.8904538341054682E-5</c:v>
                </c:pt>
                <c:pt idx="634">
                  <c:v>2.0315186354213921E-4</c:v>
                </c:pt>
                <c:pt idx="635">
                  <c:v>-2.256784458276595E-5</c:v>
                </c:pt>
                <c:pt idx="636">
                  <c:v>1.8054683121504489E-4</c:v>
                </c:pt>
                <c:pt idx="637">
                  <c:v>1.0153925996680968E-4</c:v>
                </c:pt>
                <c:pt idx="638">
                  <c:v>6.016530417318755E-5</c:v>
                </c:pt>
                <c:pt idx="639">
                  <c:v>4.4745252867084417E-4</c:v>
                </c:pt>
                <c:pt idx="640">
                  <c:v>2.2550541400878643E-5</c:v>
                </c:pt>
                <c:pt idx="641">
                  <c:v>5.0737573992298834E-4</c:v>
                </c:pt>
                <c:pt idx="642">
                  <c:v>-1.2771871830496995E-4</c:v>
                </c:pt>
                <c:pt idx="643">
                  <c:v>4.2828805001193793E-4</c:v>
                </c:pt>
                <c:pt idx="644">
                  <c:v>2.553606969843969E-4</c:v>
                </c:pt>
                <c:pt idx="645">
                  <c:v>3.3789110895909857E-5</c:v>
                </c:pt>
                <c:pt idx="646">
                  <c:v>1.6143140854518734E-4</c:v>
                </c:pt>
                <c:pt idx="647">
                  <c:v>4.5794076798921779E-4</c:v>
                </c:pt>
                <c:pt idx="648">
                  <c:v>-1.0505305179120406E-4</c:v>
                </c:pt>
                <c:pt idx="649">
                  <c:v>2.1763275598107867E-4</c:v>
                </c:pt>
                <c:pt idx="650">
                  <c:v>1.4255595321177594E-4</c:v>
                </c:pt>
                <c:pt idx="651">
                  <c:v>1.8754688672162345E-4</c:v>
                </c:pt>
                <c:pt idx="652">
                  <c:v>1.8376148509280377E-4</c:v>
                </c:pt>
                <c:pt idx="653">
                  <c:v>-7.4615952815715314E-4</c:v>
                </c:pt>
                <c:pt idx="654">
                  <c:v>7.9549718574112305E-4</c:v>
                </c:pt>
                <c:pt idx="655">
                  <c:v>-4.4242478778599992E-4</c:v>
                </c:pt>
                <c:pt idx="656">
                  <c:v>5.4014719010941903E-4</c:v>
                </c:pt>
                <c:pt idx="657">
                  <c:v>5.5485157720314149E-4</c:v>
                </c:pt>
                <c:pt idx="658">
                  <c:v>1.0903531845056769E-3</c:v>
                </c:pt>
                <c:pt idx="659">
                  <c:v>0</c:v>
                </c:pt>
                <c:pt idx="660">
                  <c:v>1.7965618297988151E-4</c:v>
                </c:pt>
                <c:pt idx="661">
                  <c:v>1.8710824211787269E-5</c:v>
                </c:pt>
                <c:pt idx="662">
                  <c:v>2.13299405006806E-4</c:v>
                </c:pt>
                <c:pt idx="663">
                  <c:v>-5.2378155316112895E-5</c:v>
                </c:pt>
                <c:pt idx="664">
                  <c:v>3.7414927807066789E-6</c:v>
                </c:pt>
                <c:pt idx="665">
                  <c:v>1.6088358762922361E-4</c:v>
                </c:pt>
                <c:pt idx="666">
                  <c:v>-1.3093069277292368E-4</c:v>
                </c:pt>
                <c:pt idx="667">
                  <c:v>-4.7515358310701306E-4</c:v>
                </c:pt>
                <c:pt idx="668">
                  <c:v>1.796709775223615E-4</c:v>
                </c:pt>
                <c:pt idx="669">
                  <c:v>1.3472902624589445E-4</c:v>
                </c:pt>
                <c:pt idx="670">
                  <c:v>-1.8709843997322118E-4</c:v>
                </c:pt>
                <c:pt idx="671">
                  <c:v>-2.9941352375995045E-5</c:v>
                </c:pt>
                <c:pt idx="672">
                  <c:v>7.1112841107723312E-5</c:v>
                </c:pt>
                <c:pt idx="673">
                  <c:v>-7.110778443120136E-5</c:v>
                </c:pt>
                <c:pt idx="674">
                  <c:v>-1.0479787110595495E-4</c:v>
                </c:pt>
                <c:pt idx="675">
                  <c:v>3.368856048768798E-5</c:v>
                </c:pt>
                <c:pt idx="676">
                  <c:v>6.3631803924213415E-5</c:v>
                </c:pt>
                <c:pt idx="677">
                  <c:v>-7.8598991687273134E-5</c:v>
                </c:pt>
                <c:pt idx="678">
                  <c:v>-3.7431033320656226E-6</c:v>
                </c:pt>
                <c:pt idx="679">
                  <c:v>-1.1977975497556859E-4</c:v>
                </c:pt>
                <c:pt idx="680">
                  <c:v>-4.8666354702908698E-5</c:v>
                </c:pt>
                <c:pt idx="681">
                  <c:v>-1.7595615322407721E-4</c:v>
                </c:pt>
                <c:pt idx="682">
                  <c:v>8.2376949431806068E-5</c:v>
                </c:pt>
                <c:pt idx="683">
                  <c:v>-1.3478754113815938E-4</c:v>
                </c:pt>
                <c:pt idx="684">
                  <c:v>-3.5199269053476367E-4</c:v>
                </c:pt>
                <c:pt idx="685">
                  <c:v>-2.0602568953054234E-4</c:v>
                </c:pt>
                <c:pt idx="686">
                  <c:v>-2.0606814486223701E-4</c:v>
                </c:pt>
                <c:pt idx="687">
                  <c:v>-2.098580834710706E-4</c:v>
                </c:pt>
                <c:pt idx="688">
                  <c:v>-1.7991611411183328E-4</c:v>
                </c:pt>
                <c:pt idx="689">
                  <c:v>-2.8866736896560052E-4</c:v>
                </c:pt>
                <c:pt idx="690">
                  <c:v>2.9625074062678003E-4</c:v>
                </c:pt>
                <c:pt idx="691">
                  <c:v>8.9973570263746083E-5</c:v>
                </c:pt>
                <c:pt idx="692">
                  <c:v>-1.8742807447735821E-5</c:v>
                </c:pt>
                <c:pt idx="693">
                  <c:v>-1.6119116522461674E-4</c:v>
                </c:pt>
                <c:pt idx="694">
                  <c:v>-4.8740069210961856E-5</c:v>
                </c:pt>
                <c:pt idx="695">
                  <c:v>2.0996745504442416E-4</c:v>
                </c:pt>
                <c:pt idx="696">
                  <c:v>-1.5369390172581543E-4</c:v>
                </c:pt>
                <c:pt idx="697">
                  <c:v>1.7621277505108779E-4</c:v>
                </c:pt>
                <c:pt idx="698">
                  <c:v>2.2866139370991689E-4</c:v>
                </c:pt>
                <c:pt idx="699">
                  <c:v>3.0356292934485829E-4</c:v>
                </c:pt>
                <c:pt idx="700">
                  <c:v>-2.9972425368618438E-5</c:v>
                </c:pt>
                <c:pt idx="701">
                  <c:v>5.2078650001496918E-4</c:v>
                </c:pt>
                <c:pt idx="702">
                  <c:v>-1.7600161771691436E-4</c:v>
                </c:pt>
                <c:pt idx="703">
                  <c:v>2.1348634436479941E-4</c:v>
                </c:pt>
                <c:pt idx="704">
                  <c:v>4.0066953001827166E-4</c:v>
                </c:pt>
                <c:pt idx="705">
                  <c:v>1.130408743823974E-3</c:v>
                </c:pt>
                <c:pt idx="706">
                  <c:v>5.6082733248086214E-4</c:v>
                </c:pt>
                <c:pt idx="707">
                  <c:v>1.087395184072637E-3</c:v>
                </c:pt>
                <c:pt idx="708">
                  <c:v>1.552800827165024E-3</c:v>
                </c:pt>
                <c:pt idx="709">
                  <c:v>4.3232122958114516E-4</c:v>
                </c:pt>
                <c:pt idx="710">
                  <c:v>-2.4586957736505433E-4</c:v>
                </c:pt>
                <c:pt idx="711">
                  <c:v>1.1588521774124061E-3</c:v>
                </c:pt>
                <c:pt idx="712">
                  <c:v>-3.089176715797004E-4</c:v>
                </c:pt>
                <c:pt idx="713">
                  <c:v>1.6083575021315077E-3</c:v>
                </c:pt>
                <c:pt idx="714">
                  <c:v>7.9545327827101886E-4</c:v>
                </c:pt>
                <c:pt idx="715">
                  <c:v>2.005623173118698E-3</c:v>
                </c:pt>
                <c:pt idx="716">
                  <c:v>1.2380320479794538E-3</c:v>
                </c:pt>
                <c:pt idx="717">
                  <c:v>-2.2212596763604431E-5</c:v>
                </c:pt>
                <c:pt idx="718">
                  <c:v>4.4426180348078326E-4</c:v>
                </c:pt>
                <c:pt idx="719">
                  <c:v>3.4415000499565807E-4</c:v>
                </c:pt>
                <c:pt idx="720">
                  <c:v>5.5488968792927196E-5</c:v>
                </c:pt>
                <c:pt idx="721">
                  <c:v>8.1379305242768041E-5</c:v>
                </c:pt>
                <c:pt idx="722">
                  <c:v>-2.7370811618543378E-4</c:v>
                </c:pt>
                <c:pt idx="723">
                  <c:v>-1.9978763314554282E-4</c:v>
                </c:pt>
                <c:pt idx="724">
                  <c:v>2.7383776222755785E-4</c:v>
                </c:pt>
                <c:pt idx="725">
                  <c:v>-1.2208340886488145E-4</c:v>
                </c:pt>
                <c:pt idx="726">
                  <c:v>1.2949821292473906E-4</c:v>
                </c:pt>
                <c:pt idx="727">
                  <c:v>-3.6994698659809089E-5</c:v>
                </c:pt>
                <c:pt idx="728">
                  <c:v>2.1087758371285403E-4</c:v>
                </c:pt>
                <c:pt idx="729">
                  <c:v>7.8785009395021532E-4</c:v>
                </c:pt>
                <c:pt idx="730">
                  <c:v>-2.2914672412577275E-4</c:v>
                </c:pt>
                <c:pt idx="731">
                  <c:v>1.201447652001697E-3</c:v>
                </c:pt>
                <c:pt idx="732">
                  <c:v>-6.0554144266566912E-4</c:v>
                </c:pt>
                <c:pt idx="733">
                  <c:v>1.4150176600116193E-3</c:v>
                </c:pt>
                <c:pt idx="734">
                  <c:v>1.3355420197673773E-3</c:v>
                </c:pt>
                <c:pt idx="735">
                  <c:v>4.0160198664018765E-4</c:v>
                </c:pt>
                <c:pt idx="736">
                  <c:v>6.8502736426512278E-4</c:v>
                </c:pt>
                <c:pt idx="737">
                  <c:v>8.4649697469352247E-4</c:v>
                </c:pt>
                <c:pt idx="738">
                  <c:v>4.7069552618594912E-4</c:v>
                </c:pt>
                <c:pt idx="739">
                  <c:v>-5.1458102078072443E-5</c:v>
                </c:pt>
                <c:pt idx="740">
                  <c:v>4.4109214414889131E-4</c:v>
                </c:pt>
                <c:pt idx="741">
                  <c:v>2.314712755169257E-4</c:v>
                </c:pt>
                <c:pt idx="742">
                  <c:v>4.5916212096175357E-4</c:v>
                </c:pt>
                <c:pt idx="743">
                  <c:v>8.0775444265102081E-5</c:v>
                </c:pt>
                <c:pt idx="744">
                  <c:v>8.0768920119433929E-5</c:v>
                </c:pt>
                <c:pt idx="745">
                  <c:v>7.6357175371866148E-4</c:v>
                </c:pt>
                <c:pt idx="746">
                  <c:v>4.1450853227309459E-4</c:v>
                </c:pt>
                <c:pt idx="747">
                  <c:v>6.9300577504805005E-4</c:v>
                </c:pt>
                <c:pt idx="748">
                  <c:v>3.700799519263942E-4</c:v>
                </c:pt>
                <c:pt idx="749">
                  <c:v>2.7837298316923942E-4</c:v>
                </c:pt>
                <c:pt idx="750">
                  <c:v>2.9660442856038749E-4</c:v>
                </c:pt>
                <c:pt idx="751">
                  <c:v>2.5990950756304976E-4</c:v>
                </c:pt>
                <c:pt idx="752">
                  <c:v>1.0613263651770843E-4</c:v>
                </c:pt>
                <c:pt idx="753">
                  <c:v>1.9394595860533492E-4</c:v>
                </c:pt>
                <c:pt idx="754">
                  <c:v>1.097594438870253E-5</c:v>
                </c:pt>
                <c:pt idx="755">
                  <c:v>9.146519932090591E-5</c:v>
                </c:pt>
                <c:pt idx="756">
                  <c:v>-3.6582733682344326E-6</c:v>
                </c:pt>
                <c:pt idx="757">
                  <c:v>2.9632122684297713E-4</c:v>
                </c:pt>
                <c:pt idx="758">
                  <c:v>2.1577497961122738E-4</c:v>
                </c:pt>
                <c:pt idx="759">
                  <c:v>3.5101575183182909E-4</c:v>
                </c:pt>
                <c:pt idx="760">
                  <c:v>3.2165153442398342E-4</c:v>
                </c:pt>
                <c:pt idx="761">
                  <c:v>3.8001140034205072E-4</c:v>
                </c:pt>
                <c:pt idx="762">
                  <c:v>-1.3514500694000731E-4</c:v>
                </c:pt>
                <c:pt idx="763">
                  <c:v>4.7855104970717655E-4</c:v>
                </c:pt>
                <c:pt idx="764">
                  <c:v>6.5723653943194904E-5</c:v>
                </c:pt>
                <c:pt idx="765">
                  <c:v>9.4927927796351064E-4</c:v>
                </c:pt>
                <c:pt idx="766">
                  <c:v>4.7783711225890535E-4</c:v>
                </c:pt>
                <c:pt idx="767">
                  <c:v>-1.640641235511886E-4</c:v>
                </c:pt>
                <c:pt idx="768">
                  <c:v>5.9802069735037655E-4</c:v>
                </c:pt>
                <c:pt idx="769">
                  <c:v>8.01743427526036E-4</c:v>
                </c:pt>
                <c:pt idx="770">
                  <c:v>6.263154445020902E-4</c:v>
                </c:pt>
                <c:pt idx="771">
                  <c:v>1.3828540652283117E-4</c:v>
                </c:pt>
                <c:pt idx="772">
                  <c:v>1.0551900797572955E-4</c:v>
                </c:pt>
                <c:pt idx="773">
                  <c:v>2.2920676269078122E-4</c:v>
                </c:pt>
                <c:pt idx="774">
                  <c:v>4.7285795347074E-5</c:v>
                </c:pt>
                <c:pt idx="775">
                  <c:v>3.5280809785520617E-4</c:v>
                </c:pt>
                <c:pt idx="776">
                  <c:v>1.6725204883760725E-4</c:v>
                </c:pt>
                <c:pt idx="777">
                  <c:v>1.4177693761818766E-4</c:v>
                </c:pt>
                <c:pt idx="778">
                  <c:v>1.5266121205725902E-4</c:v>
                </c:pt>
                <c:pt idx="779">
                  <c:v>-1.4536943825582682E-5</c:v>
                </c:pt>
                <c:pt idx="780">
                  <c:v>2.7257165908922687E-4</c:v>
                </c:pt>
                <c:pt idx="781">
                  <c:v>1.1989884897101177E-4</c:v>
                </c:pt>
                <c:pt idx="782">
                  <c:v>1.1625161208272949E-4</c:v>
                </c:pt>
                <c:pt idx="783">
                  <c:v>3.6324406005161514E-4</c:v>
                </c:pt>
                <c:pt idx="784">
                  <c:v>-1.4524486468658893E-5</c:v>
                </c:pt>
                <c:pt idx="785">
                  <c:v>8.3517010236233702E-5</c:v>
                </c:pt>
                <c:pt idx="786">
                  <c:v>-3.6308711185428777E-6</c:v>
                </c:pt>
                <c:pt idx="787">
                  <c:v>4.1028992611158444E-4</c:v>
                </c:pt>
                <c:pt idx="788" formatCode="0.00%">
                  <c:v>1.0162306553218592E-4</c:v>
                </c:pt>
                <c:pt idx="789" formatCode="0.00%">
                  <c:v>2.540318483357229E-4</c:v>
                </c:pt>
                <c:pt idx="790" formatCode="0.00%">
                  <c:v>3.736947893158149E-4</c:v>
                </c:pt>
                <c:pt idx="791" formatCode="0.00%">
                  <c:v>3.9894243985938438E-4</c:v>
                </c:pt>
                <c:pt idx="792" formatCode="0.00%">
                  <c:v>2.0301697729463442E-4</c:v>
                </c:pt>
                <c:pt idx="793" formatCode="0.00%">
                  <c:v>2.5371971220944367E-4</c:v>
                </c:pt>
                <c:pt idx="794" formatCode="0.00%">
                  <c:v>4.4933234286959056E-4</c:v>
                </c:pt>
                <c:pt idx="795" formatCode="0.00%">
                  <c:v>2.8976163483518391E-4</c:v>
                </c:pt>
                <c:pt idx="796" formatCode="0.00%">
                  <c:v>3.6933906412373041E-4</c:v>
                </c:pt>
                <c:pt idx="797" formatCode="0.00%">
                  <c:v>1.9907988894973805E-4</c:v>
                </c:pt>
                <c:pt idx="798" formatCode="0.00%">
                  <c:v>3.3294007802364689E-4</c:v>
                </c:pt>
                <c:pt idx="799" formatCode="0.00%">
                  <c:v>-1.772677611442397E-4</c:v>
                </c:pt>
                <c:pt idx="800" formatCode="0.00%">
                  <c:v>2.0986434802749976E-4</c:v>
                </c:pt>
                <c:pt idx="801" formatCode="0.00%">
                  <c:v>3.2558324621012602E-5</c:v>
                </c:pt>
                <c:pt idx="802" formatCode="0.00%">
                  <c:v>2.3513579996814471E-4</c:v>
                </c:pt>
                <c:pt idx="803" formatCode="0.00%">
                  <c:v>5.967428689226395E-4</c:v>
                </c:pt>
                <c:pt idx="804" formatCode="0.00%">
                  <c:v>-4.6988065031339232E-5</c:v>
                </c:pt>
                <c:pt idx="805" formatCode="0.00%">
                  <c:v>5.7834182170424242E-5</c:v>
                </c:pt>
                <c:pt idx="806" formatCode="0.00%">
                  <c:v>2.9999746990072573E-4</c:v>
                </c:pt>
                <c:pt idx="807" formatCode="0.00%">
                  <c:v>1.8789385442552486E-4</c:v>
                </c:pt>
                <c:pt idx="808" formatCode="0.00%">
                  <c:v>3.0346382277723905E-4</c:v>
                </c:pt>
                <c:pt idx="809" formatCode="0.00%">
                  <c:v>1.0473548871736682E-4</c:v>
                </c:pt>
                <c:pt idx="810" formatCode="0.00%">
                  <c:v>2.0222665997393641E-4</c:v>
                </c:pt>
                <c:pt idx="811" formatCode="0.00%">
                  <c:v>3.7187740321265039E-4</c:v>
                </c:pt>
                <c:pt idx="812" formatCode="0.00%">
                  <c:v>2.3459267493386449E-4</c:v>
                </c:pt>
                <c:pt idx="813" formatCode="0.00%">
                  <c:v>2.7783691334004601E-4</c:v>
                </c:pt>
                <c:pt idx="814" formatCode="0.00%">
                  <c:v>2.9579608827723369E-4</c:v>
                </c:pt>
                <c:pt idx="815" formatCode="0.00%">
                  <c:v>4.6520014424800138E-4</c:v>
                </c:pt>
                <c:pt idx="816" formatCode="0.00%">
                  <c:v>4.1091594606190718E-4</c:v>
                </c:pt>
                <c:pt idx="817" formatCode="0.00%">
                  <c:v>1.6574008351866176E-4</c:v>
                </c:pt>
                <c:pt idx="818" formatCode="0.00%">
                  <c:v>6.6645292140532497E-4</c:v>
                </c:pt>
                <c:pt idx="819" formatCode="0.00%">
                  <c:v>-2.7360372101048469E-4</c:v>
                </c:pt>
                <c:pt idx="820" formatCode="0.00%">
                  <c:v>7.3100994605668213E-4</c:v>
                </c:pt>
                <c:pt idx="821" formatCode="0.00%">
                  <c:v>2.7707708860358338E-4</c:v>
                </c:pt>
                <c:pt idx="822" formatCode="0.00%">
                  <c:v>3.129744080465624E-4</c:v>
                </c:pt>
                <c:pt idx="823" formatCode="0.00%">
                  <c:v>1.5823638357947978E-4</c:v>
                </c:pt>
                <c:pt idx="824" formatCode="0.00%">
                  <c:v>3.5957124724372846E-5</c:v>
                </c:pt>
                <c:pt idx="825" formatCode="0.00%">
                  <c:v>8.2698413269133297E-5</c:v>
                </c:pt>
                <c:pt idx="826" formatCode="0.00%">
                  <c:v>1.8695486478126355E-4</c:v>
                </c:pt>
                <c:pt idx="827" formatCode="0.00%">
                  <c:v>-1.2581148407220244E-4</c:v>
                </c:pt>
                <c:pt idx="828" formatCode="0.00%">
                  <c:v>3.1277075341806793E-4</c:v>
                </c:pt>
                <c:pt idx="829" formatCode="0.00%">
                  <c:v>-1.8688498666641351E-4</c:v>
                </c:pt>
                <c:pt idx="830" formatCode="0.00%">
                  <c:v>2.4443374048321864E-4</c:v>
                </c:pt>
                <c:pt idx="831" formatCode="0.00%">
                  <c:v>3.7734221704721627E-4</c:v>
                </c:pt>
                <c:pt idx="832" formatCode="0.00%">
                  <c:v>8.9809496096826535E-5</c:v>
                </c:pt>
                <c:pt idx="833" formatCode="0.00%">
                  <c:v>3.0891692290002659E-4</c:v>
                </c:pt>
                <c:pt idx="834" formatCode="0.00%">
                  <c:v>-7.1818958768843366E-5</c:v>
                </c:pt>
                <c:pt idx="835" formatCode="0.00%">
                  <c:v>1.9392511617555286E-4</c:v>
                </c:pt>
                <c:pt idx="836" formatCode="0.00%">
                  <c:v>1.7952547825594856E-4</c:v>
                </c:pt>
                <c:pt idx="837" formatCode="0.00%">
                  <c:v>2.8359934233668227E-4</c:v>
                </c:pt>
                <c:pt idx="838" formatCode="0.00%">
                  <c:v>3.1222971493805041E-4</c:v>
                </c:pt>
                <c:pt idx="839" formatCode="0.00%">
                  <c:v>4.2335179816865853E-4</c:v>
                </c:pt>
                <c:pt idx="840" formatCode="0.00%">
                  <c:v>1.6137939938176693E-4</c:v>
                </c:pt>
                <c:pt idx="841" formatCode="0.00%">
                  <c:v>7.1712604565732363E-6</c:v>
                </c:pt>
                <c:pt idx="842" formatCode="0.00%">
                  <c:v>2.1513627089975174E-4</c:v>
                </c:pt>
                <c:pt idx="843" formatCode="0.00%">
                  <c:v>4.0150132818062012E-4</c:v>
                </c:pt>
                <c:pt idx="844" formatCode="0.00%">
                  <c:v>-1.4333578198633123E-4</c:v>
                </c:pt>
                <c:pt idx="845" formatCode="0.00%">
                  <c:v>4.730758892572684E-4</c:v>
                </c:pt>
                <c:pt idx="846" formatCode="0.00%">
                  <c:v>-2.865770874471707E-5</c:v>
                </c:pt>
                <c:pt idx="847" formatCode="0.00%">
                  <c:v>3.6181394165857306E-4</c:v>
                </c:pt>
                <c:pt idx="848" formatCode="0.00%">
                  <c:v>3.1871083258727673E-4</c:v>
                </c:pt>
                <c:pt idx="849" formatCode="0.00%">
                  <c:v>4.4748495555579915E-4</c:v>
                </c:pt>
                <c:pt idx="850" formatCode="0.00%">
                  <c:v>3.470930066127309E-4</c:v>
                </c:pt>
                <c:pt idx="851" formatCode="0.00%">
                  <c:v>4.2566738565108508E-4</c:v>
                </c:pt>
                <c:pt idx="852" formatCode="0.00%">
                  <c:v>5.1129862700216577E-4</c:v>
                </c:pt>
                <c:pt idx="853" formatCode="0.00%">
                  <c:v>5.8965846267100552E-4</c:v>
                </c:pt>
                <c:pt idx="854" formatCode="0.00%">
                  <c:v>-9.2861122619636305E-5</c:v>
                </c:pt>
                <c:pt idx="855" formatCode="0.00%">
                  <c:v>7.6796136618551003E-4</c:v>
                </c:pt>
                <c:pt idx="856" formatCode="0.00%">
                  <c:v>-2.0344282364370692E-4</c:v>
                </c:pt>
                <c:pt idx="857" formatCode="0.00%">
                  <c:v>8.4963587034136978E-4</c:v>
                </c:pt>
                <c:pt idx="858" formatCode="0.00%">
                  <c:v>6.5273685787459179E-4</c:v>
                </c:pt>
                <c:pt idx="859" formatCode="0.00%">
                  <c:v>-2.3882427167509768E-4</c:v>
                </c:pt>
                <c:pt idx="860" formatCode="0.00%">
                  <c:v>7.915172172823226E-4</c:v>
                </c:pt>
                <c:pt idx="861" formatCode="0.00%">
                  <c:v>-3.5269473024202025E-4</c:v>
                </c:pt>
                <c:pt idx="862" formatCode="0.00%">
                  <c:v>1.0014362234807006E-3</c:v>
                </c:pt>
                <c:pt idx="863" formatCode="0.00%">
                  <c:v>-4.2367148726496495E-4</c:v>
                </c:pt>
                <c:pt idx="864" formatCode="0.00%">
                  <c:v>7.3016359226230065E-4</c:v>
                </c:pt>
                <c:pt idx="865" formatCode="0.00%">
                  <c:v>-2.3846471434063599E-4</c:v>
                </c:pt>
                <c:pt idx="866" formatCode="0.00%">
                  <c:v>7.0132468484906951E-4</c:v>
                </c:pt>
                <c:pt idx="867" formatCode="0.00%">
                  <c:v>2.6681465986477804E-4</c:v>
                </c:pt>
                <c:pt idx="868" formatCode="0.00%">
                  <c:v>5.7972251564009092E-4</c:v>
                </c:pt>
                <c:pt idx="869" formatCode="0.00%">
                  <c:v>-3.5545192157426797E-5</c:v>
                </c:pt>
                <c:pt idx="870" formatCode="0.00%">
                  <c:v>1.347210669624177E-3</c:v>
                </c:pt>
                <c:pt idx="871" formatCode="0.00%">
                  <c:v>2.1299178916645012E-4</c:v>
                </c:pt>
                <c:pt idx="872" formatCode="0.00%">
                  <c:v>5.5720983386620127E-4</c:v>
                </c:pt>
                <c:pt idx="873" formatCode="0.00%">
                  <c:v>2.4120488936518747E-4</c:v>
                </c:pt>
                <c:pt idx="874" formatCode="0.00%">
                  <c:v>-1.0284198506305131E-4</c:v>
                </c:pt>
                <c:pt idx="875" formatCode="0.00%">
                  <c:v>1.2058576307727442E-4</c:v>
                </c:pt>
                <c:pt idx="876" formatCode="0.00%">
                  <c:v>2.4114244780881755E-4</c:v>
                </c:pt>
                <c:pt idx="877" formatCode="0.00%">
                  <c:v>9.0406617055283078E-4</c:v>
                </c:pt>
                <c:pt idx="878" formatCode="0.00%">
                  <c:v>-7.2968396891404108E-4</c:v>
                </c:pt>
                <c:pt idx="879" formatCode="0.00%">
                  <c:v>6.7350092872242584E-4</c:v>
                </c:pt>
                <c:pt idx="880" formatCode="0.00%">
                  <c:v>3.2235439145855693E-4</c:v>
                </c:pt>
                <c:pt idx="881" formatCode="0.00%">
                  <c:v>9.5612789450028046E-5</c:v>
                </c:pt>
                <c:pt idx="882" formatCode="0.00%">
                  <c:v>8.6397371253754685E-4</c:v>
                </c:pt>
                <c:pt idx="883" formatCode="0.00%">
                  <c:v>-1.6273968725677435E-4</c:v>
                </c:pt>
                <c:pt idx="884" formatCode="0.00%">
                  <c:v>6.9706383972500952E-4</c:v>
                </c:pt>
                <c:pt idx="885" formatCode="0.00%">
                  <c:v>7.9912026052730845E-4</c:v>
                </c:pt>
                <c:pt idx="886" formatCode="0.00%">
                  <c:v>-2.3671816758941144E-4</c:v>
                </c:pt>
                <c:pt idx="887" formatCode="0.00%">
                  <c:v>1.0389793971092853E-3</c:v>
                </c:pt>
                <c:pt idx="888" formatCode="0.00%">
                  <c:v>-1.4827157704477845E-4</c:v>
                </c:pt>
                <c:pt idx="889" formatCode="0.00%">
                  <c:v>9.3919257684804691E-4</c:v>
                </c:pt>
                <c:pt idx="890" formatCode="0.00%">
                  <c:v>-1.3404447454568036E-4</c:v>
                </c:pt>
                <c:pt idx="891" formatCode="0.00%">
                  <c:v>1.6757805609455279E-3</c:v>
                </c:pt>
                <c:pt idx="892" formatCode="0.00%">
                  <c:v>6.9736726248126324E-4</c:v>
                </c:pt>
                <c:pt idx="893" formatCode="0.00%">
                  <c:v>2.4637216980094578E-5</c:v>
                </c:pt>
                <c:pt idx="894" formatCode="0.00%">
                  <c:v>2.7100271002700183E-4</c:v>
                </c:pt>
                <c:pt idx="895" formatCode="0.00%">
                  <c:v>1.4074248698925373E-5</c:v>
                </c:pt>
                <c:pt idx="896" formatCode="0.00%">
                  <c:v>6.4036930308808415E-4</c:v>
                </c:pt>
                <c:pt idx="897" formatCode="0.00%">
                  <c:v>2.2855696166934614E-4</c:v>
                </c:pt>
                <c:pt idx="898" formatCode="0.00%">
                  <c:v>-5.6247319463631484E-5</c:v>
                </c:pt>
                <c:pt idx="899" formatCode="0.00%">
                  <c:v>3.0234634828896212E-4</c:v>
                </c:pt>
                <c:pt idx="900" formatCode="0.00%">
                  <c:v>-2.0384637012893503E-4</c:v>
                </c:pt>
                <c:pt idx="901" formatCode="0.00%">
                  <c:v>3.8668400885866205E-4</c:v>
                </c:pt>
                <c:pt idx="902" formatCode="0.00%">
                  <c:v>1.1244641225660601E-4</c:v>
                </c:pt>
                <c:pt idx="903" formatCode="0.00%">
                  <c:v>-1.05406658889029E-5</c:v>
                </c:pt>
                <c:pt idx="904" formatCode="0.00%">
                  <c:v>8.0812623634463066E-5</c:v>
                </c:pt>
                <c:pt idx="905" formatCode="0.00%">
                  <c:v>0</c:v>
                </c:pt>
                <c:pt idx="906" formatCode="0.00%">
                  <c:v>-2.4593158885921618E-5</c:v>
                </c:pt>
                <c:pt idx="907" formatCode="0.00%">
                  <c:v>4.1809398331138503E-4</c:v>
                </c:pt>
                <c:pt idx="908" formatCode="0.00%">
                  <c:v>-1.0535779507270249E-5</c:v>
                </c:pt>
                <c:pt idx="909" formatCode="0.00%">
                  <c:v>3.6524420438222016E-4</c:v>
                </c:pt>
                <c:pt idx="910" formatCode="0.00%">
                  <c:v>-1.6149133739407073E-4</c:v>
                </c:pt>
                <c:pt idx="911" formatCode="0.00%">
                  <c:v>1.8258491076172945E-4</c:v>
                </c:pt>
                <c:pt idx="912" formatCode="0.00%">
                  <c:v>4.8797441469394798E-4</c:v>
                </c:pt>
                <c:pt idx="913" formatCode="0.00%">
                  <c:v>-1.9298922769228621E-4</c:v>
                </c:pt>
                <c:pt idx="914" formatCode="0.00%">
                  <c:v>2.9480407812321197E-4</c:v>
                </c:pt>
                <c:pt idx="915" formatCode="0.00%">
                  <c:v>2.4559766191023513E-4</c:v>
                </c:pt>
                <c:pt idx="916" formatCode="0.00%">
                  <c:v>1.8239918060669602E-4</c:v>
                </c:pt>
                <c:pt idx="917" formatCode="0.00%">
                  <c:v>1.0521110608441298E-4</c:v>
                </c:pt>
                <c:pt idx="918" formatCode="0.00%">
                  <c:v>1.4377338509174997E-4</c:v>
                </c:pt>
                <c:pt idx="919" formatCode="0.00%">
                  <c:v>3.6814720278255386E-4</c:v>
                </c:pt>
                <c:pt idx="920" formatCode="0.00%">
                  <c:v>-1.1916569990577663E-4</c:v>
                </c:pt>
                <c:pt idx="921" formatCode="0.00%">
                  <c:v>3.8558203608429764E-5</c:v>
                </c:pt>
                <c:pt idx="922" formatCode="0.00%">
                  <c:v>1.121649947073422E-4</c:v>
                </c:pt>
                <c:pt idx="923" formatCode="0.00%">
                  <c:v>3.8552392701562965E-5</c:v>
                </c:pt>
                <c:pt idx="924" formatCode="0.00%">
                  <c:v>2.1027767166614808E-5</c:v>
                </c:pt>
                <c:pt idx="925" formatCode="0.00%">
                  <c:v>-1.0513662504374466E-5</c:v>
                </c:pt>
                <c:pt idx="926" formatCode="0.00%">
                  <c:v>9.462395738424334E-5</c:v>
                </c:pt>
                <c:pt idx="927" formatCode="0.00%">
                  <c:v>6.3076669691852771E-5</c:v>
                </c:pt>
                <c:pt idx="928" formatCode="0.00%">
                  <c:v>1.261453825533998E-4</c:v>
                </c:pt>
                <c:pt idx="929" formatCode="0.00%">
                  <c:v>1.6817262920398868E-4</c:v>
                </c:pt>
                <c:pt idx="930" formatCode="0.00%">
                  <c:v>2.8024058654319006E-5</c:v>
                </c:pt>
                <c:pt idx="931" formatCode="0.00%">
                  <c:v>-2.7672982411897085E-4</c:v>
                </c:pt>
                <c:pt idx="932" formatCode="0.00%">
                  <c:v>1.7519393969123165E-4</c:v>
                </c:pt>
                <c:pt idx="933" formatCode="0.00%">
                  <c:v>-4.5542445559321187E-5</c:v>
                </c:pt>
                <c:pt idx="934" formatCode="0.00%">
                  <c:v>8.0578765743410941E-5</c:v>
                </c:pt>
                <c:pt idx="935" formatCode="0.00%">
                  <c:v>-8.0572273329138078E-5</c:v>
                </c:pt>
                <c:pt idx="936" formatCode="0.00%">
                  <c:v>5.2551368963094092E-5</c:v>
                </c:pt>
                <c:pt idx="937" formatCode="0.00%">
                  <c:v>-1.4012961989773309E-5</c:v>
                </c:pt>
                <c:pt idx="938" formatCode="0.00%">
                  <c:v>2.0669408574658377E-4</c:v>
                </c:pt>
                <c:pt idx="939" formatCode="0.00%">
                  <c:v>-2.0314880650085243E-4</c:v>
                </c:pt>
                <c:pt idx="940" formatCode="0.00%">
                  <c:v>-2.9077201722205182E-4</c:v>
                </c:pt>
                <c:pt idx="941" formatCode="0.00%">
                  <c:v>2.6632651630897897E-4</c:v>
                </c:pt>
                <c:pt idx="942" formatCode="0.00%">
                  <c:v>-1.1561098654711E-4</c:v>
                </c:pt>
                <c:pt idx="943" formatCode="0.00%">
                  <c:v>2.2774493968258369E-4</c:v>
                </c:pt>
                <c:pt idx="944" formatCode="0.00%">
                  <c:v>7.0059410379741394E-6</c:v>
                </c:pt>
                <c:pt idx="945" formatCode="0.00%">
                  <c:v>6.3053027596238209E-5</c:v>
                </c:pt>
                <c:pt idx="946" formatCode="0.00%">
                  <c:v>-7.7059952643288021E-5</c:v>
                </c:pt>
                <c:pt idx="947" formatCode="0.00%">
                  <c:v>-4.2035940729268084E-5</c:v>
                </c:pt>
                <c:pt idx="948" formatCode="0.00%">
                  <c:v>1.0509426956017975E-5</c:v>
                </c:pt>
                <c:pt idx="949" formatCode="0.00%">
                  <c:v>1.0859627059378596E-4</c:v>
                </c:pt>
                <c:pt idx="950" formatCode="0.00%">
                  <c:v>-7.0054502402938645E-5</c:v>
                </c:pt>
                <c:pt idx="951" formatCode="0.00%">
                  <c:v>-9.4580204012983948E-5</c:v>
                </c:pt>
                <c:pt idx="952" formatCode="0.00%">
                  <c:v>-5.2549527929990347E-5</c:v>
                </c:pt>
                <c:pt idx="953" formatCode="0.00%">
                  <c:v>-2.8027887748316438E-4</c:v>
                </c:pt>
                <c:pt idx="954" formatCode="0.00%">
                  <c:v>-1.0513404590906106E-5</c:v>
                </c:pt>
                <c:pt idx="955" formatCode="0.00%">
                  <c:v>-2.4881985792724048E-4</c:v>
                </c:pt>
                <c:pt idx="956" formatCode="0.00%">
                  <c:v>1.3670971269919008E-4</c:v>
                </c:pt>
                <c:pt idx="957" formatCode="0.00%">
                  <c:v>-1.0514694285268522E-4</c:v>
                </c:pt>
                <c:pt idx="958" formatCode="0.00%">
                  <c:v>1.051579998945229E-5</c:v>
                </c:pt>
                <c:pt idx="959" formatCode="0.00%">
                  <c:v>-1.927876391576433E-4</c:v>
                </c:pt>
                <c:pt idx="960" formatCode="0.00%">
                  <c:v>1.6828347351105499E-4</c:v>
                </c:pt>
                <c:pt idx="961" formatCode="0.00%">
                  <c:v>1.4021263245789228E-5</c:v>
                </c:pt>
                <c:pt idx="962" formatCode="0.00%">
                  <c:v>-4.907373328422171E-5</c:v>
                </c:pt>
                <c:pt idx="963" formatCode="0.00%">
                  <c:v>-1.0516316064379527E-4</c:v>
                </c:pt>
                <c:pt idx="964" formatCode="0.00%">
                  <c:v>-1.472439095361322E-4</c:v>
                </c:pt>
                <c:pt idx="965" formatCode="0.00%">
                  <c:v>-1.0518970964124019E-4</c:v>
                </c:pt>
                <c:pt idx="966" formatCode="0.00%">
                  <c:v>-1.4728108595252198E-4</c:v>
                </c:pt>
                <c:pt idx="967" formatCode="0.00%">
                  <c:v>-1.5080998993421968E-4</c:v>
                </c:pt>
                <c:pt idx="968" formatCode="0.00%">
                  <c:v>-9.4708927894981976E-5</c:v>
                </c:pt>
                <c:pt idx="969" formatCode="0.00%">
                  <c:v>-2.595972033664351E-4</c:v>
                </c:pt>
                <c:pt idx="970" formatCode="0.00%">
                  <c:v>1.3685026826149027E-4</c:v>
                </c:pt>
                <c:pt idx="971" formatCode="0.00%">
                  <c:v>-3.1576509883390891E-5</c:v>
                </c:pt>
                <c:pt idx="972" formatCode="0.00%">
                  <c:v>7.7189461533233583E-5</c:v>
                </c:pt>
                <c:pt idx="973" formatCode="0.00%">
                  <c:v>-1.6138368972229422E-4</c:v>
                </c:pt>
                <c:pt idx="974" formatCode="0.00%">
                  <c:v>-1.4386520181475237E-4</c:v>
                </c:pt>
                <c:pt idx="975" formatCode="0.00%">
                  <c:v>8.7735306090852561E-5</c:v>
                </c:pt>
                <c:pt idx="976" formatCode="0.00%">
                  <c:v>6.6672983054516521E-5</c:v>
                </c:pt>
                <c:pt idx="977" formatCode="0.00%">
                  <c:v>-1.7544352122200735E-5</c:v>
                </c:pt>
                <c:pt idx="978" formatCode="0.00%">
                  <c:v>-9.4741163632061642E-5</c:v>
                </c:pt>
                <c:pt idx="979" formatCode="0.00%">
                  <c:v>4.9129702414330012E-5</c:v>
                </c:pt>
                <c:pt idx="980" formatCode="0.00%">
                  <c:v>-2.807273646016073E-4</c:v>
                </c:pt>
                <c:pt idx="981" formatCode="0.00%">
                  <c:v>2.2815503310003038E-4</c:v>
                </c:pt>
                <c:pt idx="982" formatCode="0.00%">
                  <c:v>0</c:v>
                </c:pt>
                <c:pt idx="983" formatCode="0.00%">
                  <c:v>-2.8074214185158652E-5</c:v>
                </c:pt>
                <c:pt idx="984" formatCode="0.00%">
                  <c:v>5.2640629441436104E-5</c:v>
                </c:pt>
                <c:pt idx="985" formatCode="0.00%">
                  <c:v>-8.0711383112386237E-5</c:v>
                </c:pt>
                <c:pt idx="986" formatCode="0.00%">
                  <c:v>9.124631943935313E-5</c:v>
                </c:pt>
                <c:pt idx="987" formatCode="0.00%">
                  <c:v>-8.0710533426398001E-5</c:v>
                </c:pt>
                <c:pt idx="988" formatCode="0.00%">
                  <c:v>-7.0188737515075594E-5</c:v>
                </c:pt>
                <c:pt idx="989" formatCode="0.00%">
                  <c:v>2.4567782511919489E-5</c:v>
                </c:pt>
                <c:pt idx="990" formatCode="0.00%">
                  <c:v>1.4038387971870847E-5</c:v>
                </c:pt>
                <c:pt idx="991" formatCode="0.00%">
                  <c:v>4.9133668144296649E-5</c:v>
                </c:pt>
                <c:pt idx="992" formatCode="0.00%">
                  <c:v>1.754687648052311E-4</c:v>
                </c:pt>
                <c:pt idx="993" formatCode="0.00%">
                  <c:v>-1.2631534626195151E-4</c:v>
                </c:pt>
                <c:pt idx="994" formatCode="0.00%">
                  <c:v>-3.1582825961162797E-5</c:v>
                </c:pt>
                <c:pt idx="995" formatCode="0.00%">
                  <c:v>1.2633529387007236E-4</c:v>
                </c:pt>
                <c:pt idx="996" formatCode="0.00%">
                  <c:v>-5.9650797215371476E-5</c:v>
                </c:pt>
                <c:pt idx="997" formatCode="0.00%">
                  <c:v>-2.1054478463011783E-5</c:v>
                </c:pt>
                <c:pt idx="998" formatCode="0.00%">
                  <c:v>2.8073229017877566E-5</c:v>
                </c:pt>
                <c:pt idx="999" formatCode="0.00%">
                  <c:v>-1.0527165350193712E-4</c:v>
                </c:pt>
                <c:pt idx="1000" formatCode="0.00%">
                  <c:v>7.0188491193112768E-5</c:v>
                </c:pt>
                <c:pt idx="1001" formatCode="0.00%">
                  <c:v>-2.1405987359945922E-4</c:v>
                </c:pt>
                <c:pt idx="1002" formatCode="0.00%">
                  <c:v>8.4238310179562959E-5</c:v>
                </c:pt>
                <c:pt idx="1003" formatCode="0.00%">
                  <c:v>-3.5096339452422853E-6</c:v>
                </c:pt>
                <c:pt idx="1004" formatCode="0.00%">
                  <c:v>6.6683278992396566E-5</c:v>
                </c:pt>
                <c:pt idx="1005" formatCode="0.00%">
                  <c:v>1.0528236731088825E-5</c:v>
                </c:pt>
                <c:pt idx="1006" formatCode="0.00%">
                  <c:v>1.3335626125177136E-4</c:v>
                </c:pt>
                <c:pt idx="1007" formatCode="0.00%">
                  <c:v>4.9124703058733843E-5</c:v>
                </c:pt>
                <c:pt idx="1008" formatCode="0.00%">
                  <c:v>-7.3683434911209211E-5</c:v>
                </c:pt>
                <c:pt idx="1009" formatCode="0.00%">
                  <c:v>7.3688864559828815E-5</c:v>
                </c:pt>
                <c:pt idx="1010" formatCode="0.00%">
                  <c:v>-6.6665964919665477E-5</c:v>
                </c:pt>
                <c:pt idx="1011" formatCode="0.00%">
                  <c:v>2.1053813547444733E-5</c:v>
                </c:pt>
                <c:pt idx="1012" formatCode="0.00%">
                  <c:v>-6.6669005929997915E-5</c:v>
                </c:pt>
                <c:pt idx="1013" formatCode="0.00%">
                  <c:v>2.807303199259259E-5</c:v>
                </c:pt>
                <c:pt idx="1014" formatCode="0.00%">
                  <c:v>7.0180609799130877E-6</c:v>
                </c:pt>
                <c:pt idx="1015" formatCode="0.00%">
                  <c:v>0</c:v>
                </c:pt>
                <c:pt idx="1016" formatCode="0.00%">
                  <c:v>3.8599064499100777E-5</c:v>
                </c:pt>
                <c:pt idx="1017" formatCode="0.00%">
                  <c:v>-2.4562092971081029E-5</c:v>
                </c:pt>
                <c:pt idx="1018" formatCode="0.00%">
                  <c:v>4.5616435952799961E-5</c:v>
                </c:pt>
                <c:pt idx="1019" formatCode="0.00%">
                  <c:v>-2.8070372423694145E-5</c:v>
                </c:pt>
                <c:pt idx="1020" formatCode="0.00%">
                  <c:v>-1.1579353661528291E-4</c:v>
                </c:pt>
                <c:pt idx="1021" formatCode="0.00%">
                  <c:v>-3.5093014033815706E-5</c:v>
                </c:pt>
                <c:pt idx="1022" formatCode="0.00%">
                  <c:v>1.4037698238711371E-5</c:v>
                </c:pt>
                <c:pt idx="1023" formatCode="0.00%">
                  <c:v>1.4037501184338552E-5</c:v>
                </c:pt>
                <c:pt idx="1024" formatCode="0.00%">
                  <c:v>9.826112895017225E-5</c:v>
                </c:pt>
                <c:pt idx="1025" formatCode="0.00%">
                  <c:v>1.052694371250773E-5</c:v>
                </c:pt>
                <c:pt idx="1026" formatCode="0.00%">
                  <c:v>9.1232551774345083E-5</c:v>
                </c:pt>
                <c:pt idx="1027" formatCode="0.00%">
                  <c:v>2.456036938802697E-5</c:v>
                </c:pt>
                <c:pt idx="1028" formatCode="0.00%">
                  <c:v>-3.8593918300189323E-5</c:v>
                </c:pt>
                <c:pt idx="1029" formatCode="0.00%">
                  <c:v>-2.1052040644509162E-5</c:v>
                </c:pt>
                <c:pt idx="1030" formatCode="0.00%">
                  <c:v>-1.2631490305337056E-4</c:v>
                </c:pt>
                <c:pt idx="1031" formatCode="0.00%">
                  <c:v>2.1055143420545264E-5</c:v>
                </c:pt>
                <c:pt idx="1032" formatCode="0.00%">
                  <c:v>-4.2109400221757021E-5</c:v>
                </c:pt>
                <c:pt idx="1033" formatCode="0.00%">
                  <c:v>-9.1240875912279584E-5</c:v>
                </c:pt>
                <c:pt idx="1034" formatCode="0.00%">
                  <c:v>1.474025563814596E-4</c:v>
                </c:pt>
                <c:pt idx="1035" formatCode="0.00%">
                  <c:v>-1.2632642748866552E-4</c:v>
                </c:pt>
                <c:pt idx="1036" formatCode="0.00%">
                  <c:v>1.4388994174208136E-4</c:v>
                </c:pt>
                <c:pt idx="1037" formatCode="0.00%">
                  <c:v>-5.614409381671237E-5</c:v>
                </c:pt>
                <c:pt idx="1038" formatCode="0.00%">
                  <c:v>1.193128980749858E-4</c:v>
                </c:pt>
                <c:pt idx="1039" formatCode="0.00%">
                  <c:v>7.017568482758918E-6</c:v>
                </c:pt>
                <c:pt idx="1040" formatCode="0.00%">
                  <c:v>-7.0175192369292816E-6</c:v>
                </c:pt>
                <c:pt idx="1041" formatCode="0.00%">
                  <c:v>-1.0526352724038457E-4</c:v>
                </c:pt>
                <c:pt idx="1042" formatCode="0.00%">
                  <c:v>-3.1582382645223284E-5</c:v>
                </c:pt>
                <c:pt idx="1043" formatCode="0.00%">
                  <c:v>-9.8259404828660024E-5</c:v>
                </c:pt>
                <c:pt idx="1044" formatCode="0.00%">
                  <c:v>5.9663358274786304E-5</c:v>
                </c:pt>
                <c:pt idx="1045" formatCode="0.00%">
                  <c:v>-7.7206798409501509E-5</c:v>
                </c:pt>
              </c:numCache>
            </c:numRef>
          </c:val>
          <c:extLst>
            <c:ext xmlns:c14="http://schemas.microsoft.com/office/drawing/2007/8/2/chart" uri="{6F2FDCE9-48DA-4B69-8628-5D25D57E5C99}">
              <c14:invertSolidFillFmt>
                <c14:spPr xmlns:c14="http://schemas.microsoft.com/office/drawing/2007/8/2/chart">
                  <a:solidFill>
                    <a:srgbClr val="AF945E"/>
                  </a:solidFill>
                  <a:ln>
                    <a:noFill/>
                  </a:ln>
                </c14:spPr>
              </c14:invertSolidFillFmt>
            </c:ext>
            <c:ext xmlns:c16="http://schemas.microsoft.com/office/drawing/2014/chart" uri="{C3380CC4-5D6E-409C-BE32-E72D297353CC}">
              <c16:uniqueId val="{00000000-E8A2-4138-917E-1127D9120385}"/>
            </c:ext>
          </c:extLst>
        </c:ser>
        <c:dLbls>
          <c:showLegendKey val="0"/>
          <c:showVal val="0"/>
          <c:showCatName val="0"/>
          <c:showSerName val="0"/>
          <c:showPercent val="0"/>
          <c:showBubbleSize val="0"/>
        </c:dLbls>
        <c:gapWidth val="151"/>
        <c:axId val="515907584"/>
        <c:axId val="515909120"/>
      </c:barChart>
      <c:lineChart>
        <c:grouping val="standard"/>
        <c:varyColors val="0"/>
        <c:ser>
          <c:idx val="2"/>
          <c:order val="1"/>
          <c:tx>
            <c:strRef>
              <c:f>'III.2.3 Ханш'!$A$7</c:f>
              <c:strCache>
                <c:ptCount val="1"/>
                <c:pt idx="0">
                  <c:v>Захын дундаж ханш /баруун/</c:v>
                </c:pt>
              </c:strCache>
            </c:strRef>
          </c:tx>
          <c:spPr>
            <a:ln w="19050">
              <a:solidFill>
                <a:srgbClr val="FF0000"/>
              </a:solidFill>
            </a:ln>
          </c:spPr>
          <c:marker>
            <c:symbol val="none"/>
          </c:marker>
          <c:cat>
            <c:multiLvlStrRef>
              <c:f>'III.2.3 Ханш'!$SD$3:$BGI$4</c:f>
              <c:multiLvlStrCache>
                <c:ptCount val="1046"/>
                <c:lvl>
                  <c:pt idx="0">
                    <c:v>1</c:v>
                  </c:pt>
                  <c:pt idx="41">
                    <c:v>3</c:v>
                  </c:pt>
                  <c:pt idx="105">
                    <c:v>6</c:v>
                  </c:pt>
                  <c:pt idx="164">
                    <c:v>9</c:v>
                  </c:pt>
                  <c:pt idx="230">
                    <c:v>12</c:v>
                  </c:pt>
                  <c:pt idx="292">
                    <c:v>3</c:v>
                  </c:pt>
                  <c:pt idx="357">
                    <c:v>6</c:v>
                  </c:pt>
                  <c:pt idx="423">
                    <c:v>9</c:v>
                  </c:pt>
                  <c:pt idx="486">
                    <c:v>12</c:v>
                  </c:pt>
                  <c:pt idx="546">
                    <c:v>3</c:v>
                  </c:pt>
                  <c:pt idx="611">
                    <c:v>6</c:v>
                  </c:pt>
                  <c:pt idx="673">
                    <c:v>9</c:v>
                  </c:pt>
                  <c:pt idx="736">
                    <c:v>12</c:v>
                  </c:pt>
                  <c:pt idx="797">
                    <c:v>3</c:v>
                  </c:pt>
                  <c:pt idx="862">
                    <c:v>6</c:v>
                  </c:pt>
                  <c:pt idx="922">
                    <c:v>9</c:v>
                  </c:pt>
                  <c:pt idx="985">
                    <c:v>12</c:v>
                  </c:pt>
                  <c:pt idx="1027">
                    <c:v>2</c:v>
                  </c:pt>
                  <c:pt idx="1045">
                    <c:v>.</c:v>
                  </c:pt>
                </c:lvl>
                <c:lvl>
                  <c:pt idx="0">
                    <c:v>2017</c:v>
                  </c:pt>
                  <c:pt idx="250">
                    <c:v>2018</c:v>
                  </c:pt>
                  <c:pt idx="507">
                    <c:v>2019</c:v>
                  </c:pt>
                  <c:pt idx="758">
                    <c:v>2020</c:v>
                  </c:pt>
                  <c:pt idx="1007">
                    <c:v>2021</c:v>
                  </c:pt>
                </c:lvl>
              </c:multiLvlStrCache>
            </c:multiLvlStrRef>
          </c:cat>
          <c:val>
            <c:numRef>
              <c:f>'III.2.3 Ханш'!$SD$7:$BGI$7</c:f>
              <c:numCache>
                <c:formatCode>_-* #,##0_₮_-;\-* #,##0_₮_-;_-* "-"??_₮_-;_-@_-</c:formatCode>
                <c:ptCount val="1046"/>
                <c:pt idx="0">
                  <c:v>2494.5</c:v>
                </c:pt>
                <c:pt idx="1">
                  <c:v>2497</c:v>
                </c:pt>
                <c:pt idx="2">
                  <c:v>2497.5</c:v>
                </c:pt>
                <c:pt idx="3">
                  <c:v>2505.5</c:v>
                </c:pt>
                <c:pt idx="4">
                  <c:v>2497.5</c:v>
                </c:pt>
                <c:pt idx="5">
                  <c:v>2501.5</c:v>
                </c:pt>
                <c:pt idx="6">
                  <c:v>2499.5</c:v>
                </c:pt>
                <c:pt idx="7">
                  <c:v>2497</c:v>
                </c:pt>
                <c:pt idx="8">
                  <c:v>2497</c:v>
                </c:pt>
                <c:pt idx="9">
                  <c:v>2497.5</c:v>
                </c:pt>
                <c:pt idx="10">
                  <c:v>2495</c:v>
                </c:pt>
                <c:pt idx="11">
                  <c:v>2493.5</c:v>
                </c:pt>
                <c:pt idx="12">
                  <c:v>2493.5</c:v>
                </c:pt>
                <c:pt idx="13">
                  <c:v>2490</c:v>
                </c:pt>
                <c:pt idx="14">
                  <c:v>2489</c:v>
                </c:pt>
                <c:pt idx="15">
                  <c:v>2486</c:v>
                </c:pt>
                <c:pt idx="16">
                  <c:v>2483.5</c:v>
                </c:pt>
                <c:pt idx="17">
                  <c:v>2477.5</c:v>
                </c:pt>
                <c:pt idx="18">
                  <c:v>2479</c:v>
                </c:pt>
                <c:pt idx="19">
                  <c:v>2465</c:v>
                </c:pt>
                <c:pt idx="20">
                  <c:v>2456.5</c:v>
                </c:pt>
                <c:pt idx="21">
                  <c:v>2452.5</c:v>
                </c:pt>
                <c:pt idx="22">
                  <c:v>2466.5</c:v>
                </c:pt>
                <c:pt idx="23">
                  <c:v>2472.5</c:v>
                </c:pt>
                <c:pt idx="24">
                  <c:v>2479.5</c:v>
                </c:pt>
                <c:pt idx="25">
                  <c:v>2478.5</c:v>
                </c:pt>
                <c:pt idx="26">
                  <c:v>2479</c:v>
                </c:pt>
                <c:pt idx="27">
                  <c:v>2480</c:v>
                </c:pt>
                <c:pt idx="28">
                  <c:v>2483.5</c:v>
                </c:pt>
                <c:pt idx="29">
                  <c:v>2486.5</c:v>
                </c:pt>
                <c:pt idx="30">
                  <c:v>2486.5</c:v>
                </c:pt>
                <c:pt idx="31">
                  <c:v>2485.5</c:v>
                </c:pt>
                <c:pt idx="32">
                  <c:v>2486.5</c:v>
                </c:pt>
                <c:pt idx="33">
                  <c:v>2482.5</c:v>
                </c:pt>
                <c:pt idx="34">
                  <c:v>2483.5</c:v>
                </c:pt>
                <c:pt idx="35">
                  <c:v>2483.5</c:v>
                </c:pt>
                <c:pt idx="36">
                  <c:v>2480.5</c:v>
                </c:pt>
                <c:pt idx="37">
                  <c:v>2477.5</c:v>
                </c:pt>
                <c:pt idx="38">
                  <c:v>2472.5</c:v>
                </c:pt>
                <c:pt idx="39">
                  <c:v>2469.5</c:v>
                </c:pt>
                <c:pt idx="40">
                  <c:v>2474.5</c:v>
                </c:pt>
                <c:pt idx="41">
                  <c:v>2472</c:v>
                </c:pt>
                <c:pt idx="42">
                  <c:v>2469.5</c:v>
                </c:pt>
                <c:pt idx="43">
                  <c:v>2467.5</c:v>
                </c:pt>
                <c:pt idx="44">
                  <c:v>2465.5</c:v>
                </c:pt>
                <c:pt idx="45">
                  <c:v>2459.5</c:v>
                </c:pt>
                <c:pt idx="46">
                  <c:v>2461.5</c:v>
                </c:pt>
                <c:pt idx="47">
                  <c:v>2456.5</c:v>
                </c:pt>
                <c:pt idx="48">
                  <c:v>2455.5</c:v>
                </c:pt>
                <c:pt idx="49">
                  <c:v>2455.5</c:v>
                </c:pt>
                <c:pt idx="50">
                  <c:v>2459</c:v>
                </c:pt>
                <c:pt idx="51">
                  <c:v>2459</c:v>
                </c:pt>
                <c:pt idx="52">
                  <c:v>2460.5</c:v>
                </c:pt>
                <c:pt idx="53">
                  <c:v>2461</c:v>
                </c:pt>
                <c:pt idx="54">
                  <c:v>2459.5</c:v>
                </c:pt>
                <c:pt idx="55">
                  <c:v>2459.5</c:v>
                </c:pt>
                <c:pt idx="56">
                  <c:v>2459</c:v>
                </c:pt>
                <c:pt idx="57">
                  <c:v>2455.5</c:v>
                </c:pt>
                <c:pt idx="58">
                  <c:v>2454.5</c:v>
                </c:pt>
                <c:pt idx="59">
                  <c:v>2451.5</c:v>
                </c:pt>
                <c:pt idx="60">
                  <c:v>2449.5</c:v>
                </c:pt>
                <c:pt idx="61">
                  <c:v>2443</c:v>
                </c:pt>
                <c:pt idx="62">
                  <c:v>2443</c:v>
                </c:pt>
                <c:pt idx="63">
                  <c:v>2437.5</c:v>
                </c:pt>
                <c:pt idx="64">
                  <c:v>2437.5</c:v>
                </c:pt>
                <c:pt idx="65">
                  <c:v>2431.5</c:v>
                </c:pt>
                <c:pt idx="66">
                  <c:v>2425.5</c:v>
                </c:pt>
                <c:pt idx="67">
                  <c:v>2417.5</c:v>
                </c:pt>
                <c:pt idx="68">
                  <c:v>2412.5</c:v>
                </c:pt>
                <c:pt idx="69">
                  <c:v>2409.5</c:v>
                </c:pt>
                <c:pt idx="70">
                  <c:v>2407.5</c:v>
                </c:pt>
                <c:pt idx="71">
                  <c:v>2406.5</c:v>
                </c:pt>
                <c:pt idx="72">
                  <c:v>2407</c:v>
                </c:pt>
                <c:pt idx="73">
                  <c:v>2412</c:v>
                </c:pt>
                <c:pt idx="74">
                  <c:v>2425.5</c:v>
                </c:pt>
                <c:pt idx="75">
                  <c:v>2424.5</c:v>
                </c:pt>
                <c:pt idx="76">
                  <c:v>2424</c:v>
                </c:pt>
                <c:pt idx="77">
                  <c:v>2424.5</c:v>
                </c:pt>
                <c:pt idx="78">
                  <c:v>2421.5</c:v>
                </c:pt>
                <c:pt idx="79">
                  <c:v>2422.5</c:v>
                </c:pt>
                <c:pt idx="80">
                  <c:v>2421.5</c:v>
                </c:pt>
                <c:pt idx="81">
                  <c:v>2418.5</c:v>
                </c:pt>
                <c:pt idx="82">
                  <c:v>2420</c:v>
                </c:pt>
                <c:pt idx="83">
                  <c:v>2419.5</c:v>
                </c:pt>
                <c:pt idx="84">
                  <c:v>2418.5</c:v>
                </c:pt>
                <c:pt idx="85">
                  <c:v>2416.5</c:v>
                </c:pt>
                <c:pt idx="86">
                  <c:v>2411.5</c:v>
                </c:pt>
                <c:pt idx="87">
                  <c:v>2412.5</c:v>
                </c:pt>
                <c:pt idx="88">
                  <c:v>2412.5</c:v>
                </c:pt>
                <c:pt idx="89">
                  <c:v>2412.5</c:v>
                </c:pt>
                <c:pt idx="90">
                  <c:v>2412.5</c:v>
                </c:pt>
                <c:pt idx="91">
                  <c:v>2413.5</c:v>
                </c:pt>
                <c:pt idx="92">
                  <c:v>2422.5</c:v>
                </c:pt>
                <c:pt idx="93">
                  <c:v>2421.5</c:v>
                </c:pt>
                <c:pt idx="94">
                  <c:v>2420</c:v>
                </c:pt>
                <c:pt idx="95">
                  <c:v>2419.5</c:v>
                </c:pt>
                <c:pt idx="96">
                  <c:v>2418.5</c:v>
                </c:pt>
                <c:pt idx="97">
                  <c:v>2416.5</c:v>
                </c:pt>
                <c:pt idx="98">
                  <c:v>2412</c:v>
                </c:pt>
                <c:pt idx="99">
                  <c:v>2412.5</c:v>
                </c:pt>
                <c:pt idx="100">
                  <c:v>2409</c:v>
                </c:pt>
                <c:pt idx="101">
                  <c:v>2404.5</c:v>
                </c:pt>
                <c:pt idx="102">
                  <c:v>2400.5</c:v>
                </c:pt>
                <c:pt idx="103">
                  <c:v>2399.5</c:v>
                </c:pt>
                <c:pt idx="104">
                  <c:v>2392.5</c:v>
                </c:pt>
                <c:pt idx="105">
                  <c:v>2392</c:v>
                </c:pt>
                <c:pt idx="106">
                  <c:v>2389.5</c:v>
                </c:pt>
                <c:pt idx="107">
                  <c:v>2381.5</c:v>
                </c:pt>
                <c:pt idx="108">
                  <c:v>2377.5</c:v>
                </c:pt>
                <c:pt idx="109">
                  <c:v>2375</c:v>
                </c:pt>
                <c:pt idx="110">
                  <c:v>2374.5</c:v>
                </c:pt>
                <c:pt idx="111">
                  <c:v>2372.5</c:v>
                </c:pt>
                <c:pt idx="112">
                  <c:v>2371.5</c:v>
                </c:pt>
                <c:pt idx="113">
                  <c:v>2371.5</c:v>
                </c:pt>
                <c:pt idx="114">
                  <c:v>2365.5</c:v>
                </c:pt>
                <c:pt idx="115">
                  <c:v>2363</c:v>
                </c:pt>
                <c:pt idx="116">
                  <c:v>2362</c:v>
                </c:pt>
                <c:pt idx="117">
                  <c:v>2360</c:v>
                </c:pt>
                <c:pt idx="118">
                  <c:v>2362</c:v>
                </c:pt>
                <c:pt idx="119">
                  <c:v>2363.5</c:v>
                </c:pt>
                <c:pt idx="120">
                  <c:v>2371.5</c:v>
                </c:pt>
                <c:pt idx="121">
                  <c:v>2354.5</c:v>
                </c:pt>
                <c:pt idx="122">
                  <c:v>2351.5</c:v>
                </c:pt>
                <c:pt idx="123">
                  <c:v>2351.5</c:v>
                </c:pt>
                <c:pt idx="124">
                  <c:v>2355.5</c:v>
                </c:pt>
                <c:pt idx="125">
                  <c:v>2360</c:v>
                </c:pt>
                <c:pt idx="126">
                  <c:v>2373.5</c:v>
                </c:pt>
                <c:pt idx="127">
                  <c:v>2397.5</c:v>
                </c:pt>
                <c:pt idx="128">
                  <c:v>2410</c:v>
                </c:pt>
                <c:pt idx="129">
                  <c:v>2405</c:v>
                </c:pt>
                <c:pt idx="130">
                  <c:v>2410</c:v>
                </c:pt>
                <c:pt idx="131">
                  <c:v>2418.5</c:v>
                </c:pt>
                <c:pt idx="132">
                  <c:v>2420</c:v>
                </c:pt>
                <c:pt idx="133">
                  <c:v>2424.5</c:v>
                </c:pt>
                <c:pt idx="134">
                  <c:v>2426.5</c:v>
                </c:pt>
                <c:pt idx="135">
                  <c:v>2427.5</c:v>
                </c:pt>
                <c:pt idx="136">
                  <c:v>2431.5</c:v>
                </c:pt>
                <c:pt idx="137">
                  <c:v>2439.5</c:v>
                </c:pt>
                <c:pt idx="138">
                  <c:v>2444.5</c:v>
                </c:pt>
                <c:pt idx="139">
                  <c:v>2448</c:v>
                </c:pt>
                <c:pt idx="140">
                  <c:v>2450</c:v>
                </c:pt>
                <c:pt idx="141">
                  <c:v>2457.5</c:v>
                </c:pt>
                <c:pt idx="142">
                  <c:v>2466.5</c:v>
                </c:pt>
                <c:pt idx="143">
                  <c:v>2462.5</c:v>
                </c:pt>
                <c:pt idx="144">
                  <c:v>2447.5</c:v>
                </c:pt>
                <c:pt idx="145">
                  <c:v>2449.5</c:v>
                </c:pt>
                <c:pt idx="146">
                  <c:v>2452</c:v>
                </c:pt>
                <c:pt idx="147">
                  <c:v>2444</c:v>
                </c:pt>
                <c:pt idx="148">
                  <c:v>2440</c:v>
                </c:pt>
                <c:pt idx="149">
                  <c:v>2445</c:v>
                </c:pt>
                <c:pt idx="150">
                  <c:v>2441.5</c:v>
                </c:pt>
                <c:pt idx="151">
                  <c:v>2443.5</c:v>
                </c:pt>
                <c:pt idx="152">
                  <c:v>2446.5</c:v>
                </c:pt>
                <c:pt idx="153">
                  <c:v>2447.5</c:v>
                </c:pt>
                <c:pt idx="154">
                  <c:v>2445.5</c:v>
                </c:pt>
                <c:pt idx="155">
                  <c:v>2444.5</c:v>
                </c:pt>
                <c:pt idx="156">
                  <c:v>2444.5</c:v>
                </c:pt>
                <c:pt idx="157">
                  <c:v>2442.5</c:v>
                </c:pt>
                <c:pt idx="158">
                  <c:v>2437.5</c:v>
                </c:pt>
                <c:pt idx="159">
                  <c:v>2437</c:v>
                </c:pt>
                <c:pt idx="160">
                  <c:v>2434.5</c:v>
                </c:pt>
                <c:pt idx="161">
                  <c:v>2430.5</c:v>
                </c:pt>
                <c:pt idx="162">
                  <c:v>2429.5</c:v>
                </c:pt>
                <c:pt idx="163">
                  <c:v>2432.5</c:v>
                </c:pt>
                <c:pt idx="164">
                  <c:v>2434.5</c:v>
                </c:pt>
                <c:pt idx="165">
                  <c:v>2438</c:v>
                </c:pt>
                <c:pt idx="166">
                  <c:v>2438.5</c:v>
                </c:pt>
                <c:pt idx="167">
                  <c:v>2442</c:v>
                </c:pt>
                <c:pt idx="168">
                  <c:v>2442.5</c:v>
                </c:pt>
                <c:pt idx="169">
                  <c:v>2447.5</c:v>
                </c:pt>
                <c:pt idx="170">
                  <c:v>2452.5</c:v>
                </c:pt>
                <c:pt idx="171">
                  <c:v>2458</c:v>
                </c:pt>
                <c:pt idx="172">
                  <c:v>2458</c:v>
                </c:pt>
                <c:pt idx="173">
                  <c:v>2460</c:v>
                </c:pt>
                <c:pt idx="174">
                  <c:v>2461.5</c:v>
                </c:pt>
                <c:pt idx="175">
                  <c:v>2478.5</c:v>
                </c:pt>
                <c:pt idx="176">
                  <c:v>2480.5</c:v>
                </c:pt>
                <c:pt idx="177">
                  <c:v>2468.5</c:v>
                </c:pt>
                <c:pt idx="178">
                  <c:v>2465</c:v>
                </c:pt>
                <c:pt idx="179">
                  <c:v>2468.5</c:v>
                </c:pt>
                <c:pt idx="180">
                  <c:v>2471.5</c:v>
                </c:pt>
                <c:pt idx="181">
                  <c:v>2469.5</c:v>
                </c:pt>
                <c:pt idx="182">
                  <c:v>2462.5</c:v>
                </c:pt>
                <c:pt idx="183">
                  <c:v>2463.5</c:v>
                </c:pt>
                <c:pt idx="184">
                  <c:v>2464.5</c:v>
                </c:pt>
                <c:pt idx="185">
                  <c:v>2465.5</c:v>
                </c:pt>
                <c:pt idx="186">
                  <c:v>2467.5</c:v>
                </c:pt>
                <c:pt idx="187">
                  <c:v>2464.5</c:v>
                </c:pt>
                <c:pt idx="188">
                  <c:v>2464.5</c:v>
                </c:pt>
                <c:pt idx="189">
                  <c:v>2464</c:v>
                </c:pt>
                <c:pt idx="190">
                  <c:v>2462.5</c:v>
                </c:pt>
                <c:pt idx="191">
                  <c:v>2462.5</c:v>
                </c:pt>
                <c:pt idx="192">
                  <c:v>2462.5</c:v>
                </c:pt>
                <c:pt idx="193">
                  <c:v>2463.5</c:v>
                </c:pt>
                <c:pt idx="194">
                  <c:v>2462</c:v>
                </c:pt>
                <c:pt idx="195">
                  <c:v>2461.5</c:v>
                </c:pt>
                <c:pt idx="196">
                  <c:v>2460</c:v>
                </c:pt>
                <c:pt idx="197">
                  <c:v>2457.5</c:v>
                </c:pt>
                <c:pt idx="198">
                  <c:v>2458.5</c:v>
                </c:pt>
                <c:pt idx="199">
                  <c:v>2458</c:v>
                </c:pt>
                <c:pt idx="200">
                  <c:v>2455.5</c:v>
                </c:pt>
                <c:pt idx="201">
                  <c:v>2456.5</c:v>
                </c:pt>
                <c:pt idx="202">
                  <c:v>2458.5</c:v>
                </c:pt>
                <c:pt idx="203">
                  <c:v>2456.5</c:v>
                </c:pt>
                <c:pt idx="204">
                  <c:v>2457.5</c:v>
                </c:pt>
                <c:pt idx="205">
                  <c:v>2456.5</c:v>
                </c:pt>
                <c:pt idx="206">
                  <c:v>2456.5</c:v>
                </c:pt>
                <c:pt idx="207">
                  <c:v>2457.5</c:v>
                </c:pt>
                <c:pt idx="208">
                  <c:v>2456.5</c:v>
                </c:pt>
                <c:pt idx="209">
                  <c:v>2457.5</c:v>
                </c:pt>
                <c:pt idx="210">
                  <c:v>2457.5</c:v>
                </c:pt>
                <c:pt idx="211">
                  <c:v>2457</c:v>
                </c:pt>
                <c:pt idx="212">
                  <c:v>2456.5</c:v>
                </c:pt>
                <c:pt idx="213">
                  <c:v>2454</c:v>
                </c:pt>
                <c:pt idx="214">
                  <c:v>2454.5</c:v>
                </c:pt>
                <c:pt idx="215">
                  <c:v>2452.5</c:v>
                </c:pt>
                <c:pt idx="216">
                  <c:v>2452.5</c:v>
                </c:pt>
                <c:pt idx="217">
                  <c:v>2452.5</c:v>
                </c:pt>
                <c:pt idx="218">
                  <c:v>2447</c:v>
                </c:pt>
                <c:pt idx="219">
                  <c:v>2448.5</c:v>
                </c:pt>
                <c:pt idx="220">
                  <c:v>2446</c:v>
                </c:pt>
                <c:pt idx="221">
                  <c:v>2445.5</c:v>
                </c:pt>
                <c:pt idx="222">
                  <c:v>2443.5</c:v>
                </c:pt>
                <c:pt idx="223">
                  <c:v>2443.5</c:v>
                </c:pt>
                <c:pt idx="224">
                  <c:v>2444.5</c:v>
                </c:pt>
                <c:pt idx="225">
                  <c:v>2445.5</c:v>
                </c:pt>
                <c:pt idx="226">
                  <c:v>2445</c:v>
                </c:pt>
                <c:pt idx="227">
                  <c:v>2446.5</c:v>
                </c:pt>
                <c:pt idx="228">
                  <c:v>2446.5</c:v>
                </c:pt>
                <c:pt idx="229">
                  <c:v>2445.5</c:v>
                </c:pt>
                <c:pt idx="230">
                  <c:v>2445.5</c:v>
                </c:pt>
                <c:pt idx="231">
                  <c:v>2443.5</c:v>
                </c:pt>
                <c:pt idx="232">
                  <c:v>2443.5</c:v>
                </c:pt>
                <c:pt idx="233">
                  <c:v>2441</c:v>
                </c:pt>
                <c:pt idx="234">
                  <c:v>2438.5</c:v>
                </c:pt>
                <c:pt idx="235">
                  <c:v>2438.5</c:v>
                </c:pt>
                <c:pt idx="236">
                  <c:v>2437.5</c:v>
                </c:pt>
                <c:pt idx="237">
                  <c:v>2437.5</c:v>
                </c:pt>
                <c:pt idx="238">
                  <c:v>2437.5</c:v>
                </c:pt>
                <c:pt idx="239">
                  <c:v>2435.5</c:v>
                </c:pt>
                <c:pt idx="240">
                  <c:v>2430.5</c:v>
                </c:pt>
                <c:pt idx="241">
                  <c:v>2428.5</c:v>
                </c:pt>
                <c:pt idx="242">
                  <c:v>2427.5</c:v>
                </c:pt>
                <c:pt idx="243">
                  <c:v>2428</c:v>
                </c:pt>
                <c:pt idx="244">
                  <c:v>2427.5</c:v>
                </c:pt>
                <c:pt idx="245">
                  <c:v>2427.5</c:v>
                </c:pt>
                <c:pt idx="246">
                  <c:v>2429.5</c:v>
                </c:pt>
                <c:pt idx="247">
                  <c:v>2428.5</c:v>
                </c:pt>
                <c:pt idx="248">
                  <c:v>2428.5</c:v>
                </c:pt>
                <c:pt idx="249">
                  <c:v>2428.5</c:v>
                </c:pt>
                <c:pt idx="250">
                  <c:v>2430.5</c:v>
                </c:pt>
                <c:pt idx="251">
                  <c:v>2429.5</c:v>
                </c:pt>
                <c:pt idx="252">
                  <c:v>2431.5</c:v>
                </c:pt>
                <c:pt idx="253">
                  <c:v>2434.5</c:v>
                </c:pt>
                <c:pt idx="254">
                  <c:v>2438</c:v>
                </c:pt>
                <c:pt idx="255">
                  <c:v>2437</c:v>
                </c:pt>
                <c:pt idx="256">
                  <c:v>2437</c:v>
                </c:pt>
                <c:pt idx="257">
                  <c:v>2437.5</c:v>
                </c:pt>
                <c:pt idx="258">
                  <c:v>2436.5</c:v>
                </c:pt>
                <c:pt idx="259">
                  <c:v>2434</c:v>
                </c:pt>
                <c:pt idx="260">
                  <c:v>2434</c:v>
                </c:pt>
                <c:pt idx="261">
                  <c:v>2427.5</c:v>
                </c:pt>
                <c:pt idx="262">
                  <c:v>2427.5</c:v>
                </c:pt>
                <c:pt idx="263">
                  <c:v>2424</c:v>
                </c:pt>
                <c:pt idx="264">
                  <c:v>2419.5</c:v>
                </c:pt>
                <c:pt idx="265">
                  <c:v>2421.5</c:v>
                </c:pt>
                <c:pt idx="266">
                  <c:v>2420.5</c:v>
                </c:pt>
                <c:pt idx="267">
                  <c:v>2421.5</c:v>
                </c:pt>
                <c:pt idx="268">
                  <c:v>2420.5</c:v>
                </c:pt>
                <c:pt idx="269">
                  <c:v>2419</c:v>
                </c:pt>
                <c:pt idx="270">
                  <c:v>2420.5</c:v>
                </c:pt>
                <c:pt idx="271">
                  <c:v>2419</c:v>
                </c:pt>
                <c:pt idx="272">
                  <c:v>2419</c:v>
                </c:pt>
                <c:pt idx="273">
                  <c:v>2416.5</c:v>
                </c:pt>
                <c:pt idx="274">
                  <c:v>2415.5</c:v>
                </c:pt>
                <c:pt idx="275">
                  <c:v>2413.5</c:v>
                </c:pt>
                <c:pt idx="276">
                  <c:v>2413.5</c:v>
                </c:pt>
                <c:pt idx="277">
                  <c:v>2410</c:v>
                </c:pt>
                <c:pt idx="278">
                  <c:v>2408</c:v>
                </c:pt>
                <c:pt idx="279">
                  <c:v>2403.5</c:v>
                </c:pt>
                <c:pt idx="280">
                  <c:v>2400.5</c:v>
                </c:pt>
                <c:pt idx="281">
                  <c:v>2397.5</c:v>
                </c:pt>
                <c:pt idx="282">
                  <c:v>2392.5</c:v>
                </c:pt>
                <c:pt idx="283">
                  <c:v>2392.5</c:v>
                </c:pt>
                <c:pt idx="284">
                  <c:v>2400</c:v>
                </c:pt>
                <c:pt idx="285">
                  <c:v>2397.5</c:v>
                </c:pt>
                <c:pt idx="286">
                  <c:v>2400.5</c:v>
                </c:pt>
                <c:pt idx="287">
                  <c:v>2400</c:v>
                </c:pt>
                <c:pt idx="288">
                  <c:v>2398.5</c:v>
                </c:pt>
                <c:pt idx="289">
                  <c:v>2396</c:v>
                </c:pt>
                <c:pt idx="290">
                  <c:v>2394.5</c:v>
                </c:pt>
                <c:pt idx="291">
                  <c:v>2393.5</c:v>
                </c:pt>
                <c:pt idx="292">
                  <c:v>2395</c:v>
                </c:pt>
                <c:pt idx="293">
                  <c:v>2395.5</c:v>
                </c:pt>
                <c:pt idx="294">
                  <c:v>2395.5</c:v>
                </c:pt>
                <c:pt idx="295">
                  <c:v>2395.5</c:v>
                </c:pt>
                <c:pt idx="296">
                  <c:v>2395.5</c:v>
                </c:pt>
                <c:pt idx="297">
                  <c:v>2396</c:v>
                </c:pt>
                <c:pt idx="298">
                  <c:v>2396.5</c:v>
                </c:pt>
                <c:pt idx="299">
                  <c:v>2395.5</c:v>
                </c:pt>
                <c:pt idx="300">
                  <c:v>2396.5</c:v>
                </c:pt>
                <c:pt idx="301">
                  <c:v>2396.5</c:v>
                </c:pt>
                <c:pt idx="302">
                  <c:v>2398.5</c:v>
                </c:pt>
                <c:pt idx="303">
                  <c:v>2400.5</c:v>
                </c:pt>
                <c:pt idx="304">
                  <c:v>2400.5</c:v>
                </c:pt>
                <c:pt idx="305">
                  <c:v>2399</c:v>
                </c:pt>
                <c:pt idx="306">
                  <c:v>2398.5</c:v>
                </c:pt>
                <c:pt idx="307">
                  <c:v>2396.5</c:v>
                </c:pt>
                <c:pt idx="308">
                  <c:v>2395.5</c:v>
                </c:pt>
                <c:pt idx="309">
                  <c:v>2395.5</c:v>
                </c:pt>
                <c:pt idx="310">
                  <c:v>2393.5</c:v>
                </c:pt>
                <c:pt idx="311">
                  <c:v>2393.5</c:v>
                </c:pt>
                <c:pt idx="312">
                  <c:v>2391.5</c:v>
                </c:pt>
                <c:pt idx="313">
                  <c:v>2391.5</c:v>
                </c:pt>
                <c:pt idx="314">
                  <c:v>2392.5</c:v>
                </c:pt>
                <c:pt idx="315">
                  <c:v>2390.5</c:v>
                </c:pt>
                <c:pt idx="316">
                  <c:v>2392.5</c:v>
                </c:pt>
                <c:pt idx="317">
                  <c:v>2392.5</c:v>
                </c:pt>
                <c:pt idx="318">
                  <c:v>2392.5</c:v>
                </c:pt>
                <c:pt idx="319">
                  <c:v>2392.5</c:v>
                </c:pt>
                <c:pt idx="320">
                  <c:v>2394</c:v>
                </c:pt>
                <c:pt idx="321">
                  <c:v>2394</c:v>
                </c:pt>
                <c:pt idx="322">
                  <c:v>2397.5</c:v>
                </c:pt>
                <c:pt idx="323">
                  <c:v>2394.5</c:v>
                </c:pt>
                <c:pt idx="324">
                  <c:v>2395</c:v>
                </c:pt>
                <c:pt idx="325">
                  <c:v>2395</c:v>
                </c:pt>
                <c:pt idx="326">
                  <c:v>2395</c:v>
                </c:pt>
                <c:pt idx="327">
                  <c:v>2397</c:v>
                </c:pt>
                <c:pt idx="328">
                  <c:v>2397</c:v>
                </c:pt>
                <c:pt idx="329">
                  <c:v>2398.5</c:v>
                </c:pt>
                <c:pt idx="330">
                  <c:v>2398.5</c:v>
                </c:pt>
                <c:pt idx="331">
                  <c:v>2402.5</c:v>
                </c:pt>
                <c:pt idx="332">
                  <c:v>2403.5</c:v>
                </c:pt>
                <c:pt idx="333">
                  <c:v>2402</c:v>
                </c:pt>
                <c:pt idx="334">
                  <c:v>2404</c:v>
                </c:pt>
                <c:pt idx="335">
                  <c:v>2404</c:v>
                </c:pt>
                <c:pt idx="336">
                  <c:v>2403.5</c:v>
                </c:pt>
                <c:pt idx="337">
                  <c:v>2404.5</c:v>
                </c:pt>
                <c:pt idx="338">
                  <c:v>2405</c:v>
                </c:pt>
                <c:pt idx="339">
                  <c:v>2402.5</c:v>
                </c:pt>
                <c:pt idx="340">
                  <c:v>2401.5</c:v>
                </c:pt>
                <c:pt idx="341">
                  <c:v>2404.5</c:v>
                </c:pt>
                <c:pt idx="342">
                  <c:v>2402</c:v>
                </c:pt>
                <c:pt idx="343">
                  <c:v>2401</c:v>
                </c:pt>
                <c:pt idx="344">
                  <c:v>2403</c:v>
                </c:pt>
                <c:pt idx="345">
                  <c:v>2404.5</c:v>
                </c:pt>
                <c:pt idx="346">
                  <c:v>2406.5</c:v>
                </c:pt>
                <c:pt idx="347">
                  <c:v>2407.5</c:v>
                </c:pt>
                <c:pt idx="348">
                  <c:v>2408.5</c:v>
                </c:pt>
                <c:pt idx="349">
                  <c:v>2413</c:v>
                </c:pt>
                <c:pt idx="350">
                  <c:v>2414.5</c:v>
                </c:pt>
                <c:pt idx="351">
                  <c:v>2414</c:v>
                </c:pt>
                <c:pt idx="352">
                  <c:v>2413</c:v>
                </c:pt>
                <c:pt idx="353">
                  <c:v>2411.5</c:v>
                </c:pt>
                <c:pt idx="354">
                  <c:v>2409.5</c:v>
                </c:pt>
                <c:pt idx="355">
                  <c:v>2409.5</c:v>
                </c:pt>
                <c:pt idx="356">
                  <c:v>2410</c:v>
                </c:pt>
                <c:pt idx="357">
                  <c:v>2412</c:v>
                </c:pt>
                <c:pt idx="358">
                  <c:v>2411.5</c:v>
                </c:pt>
                <c:pt idx="359">
                  <c:v>2412.5</c:v>
                </c:pt>
                <c:pt idx="360">
                  <c:v>2412.5</c:v>
                </c:pt>
                <c:pt idx="361">
                  <c:v>2414.5</c:v>
                </c:pt>
                <c:pt idx="362">
                  <c:v>2415.5</c:v>
                </c:pt>
                <c:pt idx="363">
                  <c:v>2415.5</c:v>
                </c:pt>
                <c:pt idx="364">
                  <c:v>2416.5</c:v>
                </c:pt>
                <c:pt idx="365">
                  <c:v>2418.5</c:v>
                </c:pt>
                <c:pt idx="366">
                  <c:v>2424</c:v>
                </c:pt>
                <c:pt idx="367">
                  <c:v>2427</c:v>
                </c:pt>
                <c:pt idx="368">
                  <c:v>2437.5</c:v>
                </c:pt>
                <c:pt idx="369">
                  <c:v>2447.5</c:v>
                </c:pt>
                <c:pt idx="370">
                  <c:v>2467.5</c:v>
                </c:pt>
                <c:pt idx="371">
                  <c:v>2465</c:v>
                </c:pt>
                <c:pt idx="372">
                  <c:v>2470.5</c:v>
                </c:pt>
                <c:pt idx="373">
                  <c:v>2467.5</c:v>
                </c:pt>
                <c:pt idx="374">
                  <c:v>2465.5</c:v>
                </c:pt>
                <c:pt idx="375">
                  <c:v>2465</c:v>
                </c:pt>
                <c:pt idx="376">
                  <c:v>2462.5</c:v>
                </c:pt>
                <c:pt idx="377">
                  <c:v>2463.5</c:v>
                </c:pt>
                <c:pt idx="378">
                  <c:v>2463.5</c:v>
                </c:pt>
                <c:pt idx="379">
                  <c:v>2464.5</c:v>
                </c:pt>
                <c:pt idx="380">
                  <c:v>2463.5</c:v>
                </c:pt>
                <c:pt idx="381">
                  <c:v>2464.5</c:v>
                </c:pt>
                <c:pt idx="382">
                  <c:v>2464.5</c:v>
                </c:pt>
                <c:pt idx="383">
                  <c:v>2464.5</c:v>
                </c:pt>
                <c:pt idx="384">
                  <c:v>2460</c:v>
                </c:pt>
                <c:pt idx="385">
                  <c:v>2462.5</c:v>
                </c:pt>
                <c:pt idx="386">
                  <c:v>2462.5</c:v>
                </c:pt>
                <c:pt idx="387">
                  <c:v>2460</c:v>
                </c:pt>
                <c:pt idx="388">
                  <c:v>2463.5</c:v>
                </c:pt>
                <c:pt idx="389">
                  <c:v>2467.5</c:v>
                </c:pt>
                <c:pt idx="390">
                  <c:v>2466.5</c:v>
                </c:pt>
                <c:pt idx="391">
                  <c:v>2466.5</c:v>
                </c:pt>
                <c:pt idx="392">
                  <c:v>2466.5</c:v>
                </c:pt>
                <c:pt idx="393">
                  <c:v>2465.5</c:v>
                </c:pt>
                <c:pt idx="394">
                  <c:v>2465</c:v>
                </c:pt>
                <c:pt idx="395">
                  <c:v>2463.5</c:v>
                </c:pt>
                <c:pt idx="396">
                  <c:v>2463</c:v>
                </c:pt>
                <c:pt idx="397">
                  <c:v>2460</c:v>
                </c:pt>
                <c:pt idx="398">
                  <c:v>2457.5</c:v>
                </c:pt>
                <c:pt idx="399">
                  <c:v>2455</c:v>
                </c:pt>
                <c:pt idx="400">
                  <c:v>2456.5</c:v>
                </c:pt>
                <c:pt idx="401">
                  <c:v>2455</c:v>
                </c:pt>
                <c:pt idx="402">
                  <c:v>2455.5</c:v>
                </c:pt>
                <c:pt idx="403">
                  <c:v>2458</c:v>
                </c:pt>
                <c:pt idx="404">
                  <c:v>2460</c:v>
                </c:pt>
                <c:pt idx="405">
                  <c:v>2460.5</c:v>
                </c:pt>
                <c:pt idx="406">
                  <c:v>2467.5</c:v>
                </c:pt>
                <c:pt idx="407">
                  <c:v>2466</c:v>
                </c:pt>
                <c:pt idx="408">
                  <c:v>2468.5</c:v>
                </c:pt>
                <c:pt idx="409">
                  <c:v>2468.5</c:v>
                </c:pt>
                <c:pt idx="410">
                  <c:v>2471.5</c:v>
                </c:pt>
                <c:pt idx="411">
                  <c:v>2471.5</c:v>
                </c:pt>
                <c:pt idx="412">
                  <c:v>2470.5</c:v>
                </c:pt>
                <c:pt idx="413">
                  <c:v>2474.5</c:v>
                </c:pt>
                <c:pt idx="414">
                  <c:v>2472.5</c:v>
                </c:pt>
                <c:pt idx="415">
                  <c:v>2476.5</c:v>
                </c:pt>
                <c:pt idx="416">
                  <c:v>2473.5</c:v>
                </c:pt>
                <c:pt idx="417">
                  <c:v>2474.5</c:v>
                </c:pt>
                <c:pt idx="418">
                  <c:v>2473.5</c:v>
                </c:pt>
                <c:pt idx="419">
                  <c:v>2474.5</c:v>
                </c:pt>
                <c:pt idx="420">
                  <c:v>2476.5</c:v>
                </c:pt>
                <c:pt idx="421">
                  <c:v>2477.5</c:v>
                </c:pt>
                <c:pt idx="422">
                  <c:v>2479.5</c:v>
                </c:pt>
                <c:pt idx="423">
                  <c:v>2481.5</c:v>
                </c:pt>
                <c:pt idx="424">
                  <c:v>2484.5</c:v>
                </c:pt>
                <c:pt idx="425">
                  <c:v>2488.5</c:v>
                </c:pt>
                <c:pt idx="426">
                  <c:v>2494.5</c:v>
                </c:pt>
                <c:pt idx="427">
                  <c:v>2497.5</c:v>
                </c:pt>
                <c:pt idx="428">
                  <c:v>2497</c:v>
                </c:pt>
                <c:pt idx="429">
                  <c:v>2503.5</c:v>
                </c:pt>
                <c:pt idx="430">
                  <c:v>2506.5</c:v>
                </c:pt>
                <c:pt idx="431">
                  <c:v>2517.5</c:v>
                </c:pt>
                <c:pt idx="432">
                  <c:v>2525</c:v>
                </c:pt>
                <c:pt idx="433">
                  <c:v>2530</c:v>
                </c:pt>
                <c:pt idx="434">
                  <c:v>2528.5</c:v>
                </c:pt>
                <c:pt idx="435">
                  <c:v>2541.5</c:v>
                </c:pt>
                <c:pt idx="436">
                  <c:v>2547</c:v>
                </c:pt>
                <c:pt idx="437">
                  <c:v>2555.5</c:v>
                </c:pt>
                <c:pt idx="438">
                  <c:v>2563.5</c:v>
                </c:pt>
                <c:pt idx="439">
                  <c:v>2569</c:v>
                </c:pt>
                <c:pt idx="440">
                  <c:v>2570.5</c:v>
                </c:pt>
                <c:pt idx="441">
                  <c:v>2574.5</c:v>
                </c:pt>
                <c:pt idx="442">
                  <c:v>2567.5</c:v>
                </c:pt>
                <c:pt idx="443">
                  <c:v>2566.5</c:v>
                </c:pt>
                <c:pt idx="444">
                  <c:v>2566.5</c:v>
                </c:pt>
                <c:pt idx="445">
                  <c:v>2566.5</c:v>
                </c:pt>
                <c:pt idx="446">
                  <c:v>2566.5</c:v>
                </c:pt>
                <c:pt idx="447">
                  <c:v>2564.5</c:v>
                </c:pt>
                <c:pt idx="448">
                  <c:v>2565</c:v>
                </c:pt>
                <c:pt idx="449">
                  <c:v>2566</c:v>
                </c:pt>
                <c:pt idx="450">
                  <c:v>2566.5</c:v>
                </c:pt>
                <c:pt idx="451">
                  <c:v>2566</c:v>
                </c:pt>
                <c:pt idx="452">
                  <c:v>2564.5</c:v>
                </c:pt>
                <c:pt idx="453">
                  <c:v>2563.5</c:v>
                </c:pt>
                <c:pt idx="454">
                  <c:v>2564.5</c:v>
                </c:pt>
                <c:pt idx="455">
                  <c:v>2565</c:v>
                </c:pt>
                <c:pt idx="456">
                  <c:v>2565</c:v>
                </c:pt>
                <c:pt idx="457">
                  <c:v>2566.5</c:v>
                </c:pt>
                <c:pt idx="458">
                  <c:v>2566</c:v>
                </c:pt>
                <c:pt idx="459">
                  <c:v>2566.5</c:v>
                </c:pt>
                <c:pt idx="460">
                  <c:v>2566.5</c:v>
                </c:pt>
                <c:pt idx="461">
                  <c:v>2566.5</c:v>
                </c:pt>
                <c:pt idx="462">
                  <c:v>2566.5</c:v>
                </c:pt>
                <c:pt idx="463">
                  <c:v>2566.5</c:v>
                </c:pt>
                <c:pt idx="464">
                  <c:v>2566.5</c:v>
                </c:pt>
                <c:pt idx="465">
                  <c:v>2567.5</c:v>
                </c:pt>
                <c:pt idx="466">
                  <c:v>2566.5</c:v>
                </c:pt>
                <c:pt idx="467">
                  <c:v>2566.5</c:v>
                </c:pt>
                <c:pt idx="468">
                  <c:v>2566.5</c:v>
                </c:pt>
                <c:pt idx="469">
                  <c:v>2567.5</c:v>
                </c:pt>
                <c:pt idx="470">
                  <c:v>2567.5</c:v>
                </c:pt>
                <c:pt idx="471">
                  <c:v>2571.5</c:v>
                </c:pt>
                <c:pt idx="472">
                  <c:v>2571.5</c:v>
                </c:pt>
                <c:pt idx="473">
                  <c:v>2571</c:v>
                </c:pt>
                <c:pt idx="474">
                  <c:v>2571</c:v>
                </c:pt>
                <c:pt idx="475">
                  <c:v>2575</c:v>
                </c:pt>
                <c:pt idx="476">
                  <c:v>2576.5</c:v>
                </c:pt>
                <c:pt idx="477">
                  <c:v>2580.5</c:v>
                </c:pt>
                <c:pt idx="478">
                  <c:v>2586</c:v>
                </c:pt>
                <c:pt idx="479">
                  <c:v>2590.5</c:v>
                </c:pt>
                <c:pt idx="480">
                  <c:v>2596.5</c:v>
                </c:pt>
                <c:pt idx="481">
                  <c:v>2604.5</c:v>
                </c:pt>
                <c:pt idx="482">
                  <c:v>2610.5</c:v>
                </c:pt>
                <c:pt idx="483">
                  <c:v>2619.5</c:v>
                </c:pt>
                <c:pt idx="484">
                  <c:v>2637.5</c:v>
                </c:pt>
                <c:pt idx="485">
                  <c:v>2655</c:v>
                </c:pt>
                <c:pt idx="486">
                  <c:v>2644</c:v>
                </c:pt>
                <c:pt idx="487">
                  <c:v>2665</c:v>
                </c:pt>
                <c:pt idx="488">
                  <c:v>2635</c:v>
                </c:pt>
                <c:pt idx="489">
                  <c:v>2642.5</c:v>
                </c:pt>
                <c:pt idx="490">
                  <c:v>2637.5</c:v>
                </c:pt>
                <c:pt idx="491">
                  <c:v>2638.5</c:v>
                </c:pt>
                <c:pt idx="492">
                  <c:v>2635.5</c:v>
                </c:pt>
                <c:pt idx="493">
                  <c:v>2636.5</c:v>
                </c:pt>
                <c:pt idx="494">
                  <c:v>2637.5</c:v>
                </c:pt>
                <c:pt idx="495">
                  <c:v>2635.5</c:v>
                </c:pt>
                <c:pt idx="496">
                  <c:v>2637.5</c:v>
                </c:pt>
                <c:pt idx="497">
                  <c:v>2640</c:v>
                </c:pt>
                <c:pt idx="498">
                  <c:v>2642.5</c:v>
                </c:pt>
                <c:pt idx="499">
                  <c:v>2642.5</c:v>
                </c:pt>
                <c:pt idx="500">
                  <c:v>2644</c:v>
                </c:pt>
                <c:pt idx="501">
                  <c:v>2645</c:v>
                </c:pt>
                <c:pt idx="502">
                  <c:v>2644</c:v>
                </c:pt>
                <c:pt idx="503">
                  <c:v>2648</c:v>
                </c:pt>
                <c:pt idx="504">
                  <c:v>2647.5</c:v>
                </c:pt>
                <c:pt idx="505">
                  <c:v>2648</c:v>
                </c:pt>
                <c:pt idx="506">
                  <c:v>2652.5</c:v>
                </c:pt>
                <c:pt idx="507">
                  <c:v>2659</c:v>
                </c:pt>
                <c:pt idx="508">
                  <c:v>2662.5</c:v>
                </c:pt>
                <c:pt idx="509">
                  <c:v>2666.5</c:v>
                </c:pt>
                <c:pt idx="510">
                  <c:v>2667.5</c:v>
                </c:pt>
                <c:pt idx="511">
                  <c:v>2668</c:v>
                </c:pt>
                <c:pt idx="512">
                  <c:v>2670.5</c:v>
                </c:pt>
                <c:pt idx="513">
                  <c:v>2667.5</c:v>
                </c:pt>
                <c:pt idx="514">
                  <c:v>2664.5</c:v>
                </c:pt>
                <c:pt idx="515">
                  <c:v>2665.5</c:v>
                </c:pt>
                <c:pt idx="516">
                  <c:v>2662</c:v>
                </c:pt>
                <c:pt idx="517">
                  <c:v>2655.5</c:v>
                </c:pt>
                <c:pt idx="518">
                  <c:v>2652.5</c:v>
                </c:pt>
                <c:pt idx="519">
                  <c:v>2649.5</c:v>
                </c:pt>
                <c:pt idx="520">
                  <c:v>2647.5</c:v>
                </c:pt>
                <c:pt idx="521">
                  <c:v>2643.5</c:v>
                </c:pt>
                <c:pt idx="522">
                  <c:v>2642.5</c:v>
                </c:pt>
                <c:pt idx="523">
                  <c:v>2632.5</c:v>
                </c:pt>
                <c:pt idx="524">
                  <c:v>2630</c:v>
                </c:pt>
                <c:pt idx="525">
                  <c:v>2631.5</c:v>
                </c:pt>
                <c:pt idx="526">
                  <c:v>2631.5</c:v>
                </c:pt>
                <c:pt idx="527">
                  <c:v>2630.5</c:v>
                </c:pt>
                <c:pt idx="528">
                  <c:v>2630</c:v>
                </c:pt>
                <c:pt idx="529">
                  <c:v>2632.5</c:v>
                </c:pt>
                <c:pt idx="530" formatCode="General">
                  <c:v>2632.5</c:v>
                </c:pt>
                <c:pt idx="531" formatCode="General">
                  <c:v>2632.5</c:v>
                </c:pt>
                <c:pt idx="532" formatCode="General">
                  <c:v>2635.5</c:v>
                </c:pt>
                <c:pt idx="533" formatCode="_-* #,##0.00_₮_-;\-* #,##0.00_₮_-;_-* &quot;-&quot;??_₮_-;_-@_-">
                  <c:v>2634.5</c:v>
                </c:pt>
                <c:pt idx="534" formatCode="_-* #,##0.00_₮_-;\-* #,##0.00_₮_-;_-* &quot;-&quot;??_₮_-;_-@_-">
                  <c:v>2632</c:v>
                </c:pt>
                <c:pt idx="535" formatCode="_-* #,##0.00_₮_-;\-* #,##0.00_₮_-;_-* &quot;-&quot;??_₮_-;_-@_-">
                  <c:v>2633</c:v>
                </c:pt>
                <c:pt idx="536" formatCode="_-* #,##0.00_₮_-;\-* #,##0.00_₮_-;_-* &quot;-&quot;??_₮_-;_-@_-">
                  <c:v>2635</c:v>
                </c:pt>
                <c:pt idx="537" formatCode="_-* #,##0.00_₮_-;\-* #,##0.00_₮_-;_-* &quot;-&quot;??_₮_-;_-@_-">
                  <c:v>2639</c:v>
                </c:pt>
                <c:pt idx="538" formatCode="_-* #,##0.00_₮_-;\-* #,##0.00_₮_-;_-* &quot;-&quot;??_₮_-;_-@_-">
                  <c:v>2637.5</c:v>
                </c:pt>
                <c:pt idx="539" formatCode="_-* #,##0.00_₮_-;\-* #,##0.00_₮_-;_-* &quot;-&quot;??_₮_-;_-@_-">
                  <c:v>2637.5</c:v>
                </c:pt>
                <c:pt idx="540" formatCode="_-* #,##0.00_₮_-;\-* #,##0.00_₮_-;_-* &quot;-&quot;??_₮_-;_-@_-">
                  <c:v>2637.5</c:v>
                </c:pt>
                <c:pt idx="541" formatCode="_-* #,##0.00_₮_-;\-* #,##0.00_₮_-;_-* &quot;-&quot;??_₮_-;_-@_-">
                  <c:v>2637.5</c:v>
                </c:pt>
                <c:pt idx="542" formatCode="_-* #,##0.00_₮_-;\-* #,##0.00_₮_-;_-* &quot;-&quot;??_₮_-;_-@_-">
                  <c:v>2637.5</c:v>
                </c:pt>
                <c:pt idx="543" formatCode="_-* #,##0.00_₮_-;\-* #,##0.00_₮_-;_-* &quot;-&quot;??_₮_-;_-@_-">
                  <c:v>2639.5</c:v>
                </c:pt>
                <c:pt idx="544" formatCode="_-* #,##0.00_₮_-;\-* #,##0.00_₮_-;_-* &quot;-&quot;??_₮_-;_-@_-">
                  <c:v>2638.5</c:v>
                </c:pt>
                <c:pt idx="545" formatCode="_-* #,##0.00_₮_-;\-* #,##0.00_₮_-;_-* &quot;-&quot;??_₮_-;_-@_-">
                  <c:v>2636.5</c:v>
                </c:pt>
                <c:pt idx="546" formatCode="_-* #,##0.00_₮_-;\-* #,##0.00_₮_-;_-* &quot;-&quot;??_₮_-;_-@_-">
                  <c:v>2636.5</c:v>
                </c:pt>
                <c:pt idx="547" formatCode="_-* #,##0.00_₮_-;\-* #,##0.00_₮_-;_-* &quot;-&quot;??_₮_-;_-@_-">
                  <c:v>2635.5</c:v>
                </c:pt>
                <c:pt idx="548" formatCode="_-* #,##0.00_₮_-;\-* #,##0.00_₮_-;_-* &quot;-&quot;??_₮_-;_-@_-">
                  <c:v>2634.5</c:v>
                </c:pt>
                <c:pt idx="549" formatCode="_-* #,##0.00_₮_-;\-* #,##0.00_₮_-;_-* &quot;-&quot;??_₮_-;_-@_-">
                  <c:v>2634.5</c:v>
                </c:pt>
                <c:pt idx="550" formatCode="_-* #,##0.00_₮_-;\-* #,##0.00_₮_-;_-* &quot;-&quot;??_₮_-;_-@_-">
                  <c:v>2634.5</c:v>
                </c:pt>
                <c:pt idx="551" formatCode="_-* #,##0.00_₮_-;\-* #,##0.00_₮_-;_-* &quot;-&quot;??_₮_-;_-@_-">
                  <c:v>2634.5</c:v>
                </c:pt>
                <c:pt idx="552" formatCode="_-* #,##0.00_₮_-;\-* #,##0.00_₮_-;_-* &quot;-&quot;??_₮_-;_-@_-">
                  <c:v>2633.5</c:v>
                </c:pt>
                <c:pt idx="553" formatCode="_-* #,##0.00_₮_-;\-* #,##0.00_₮_-;_-* &quot;-&quot;??_₮_-;_-@_-">
                  <c:v>2632.5</c:v>
                </c:pt>
                <c:pt idx="554" formatCode="_-* #,##0.00_₮_-;\-* #,##0.00_₮_-;_-* &quot;-&quot;??_₮_-;_-@_-">
                  <c:v>2632</c:v>
                </c:pt>
                <c:pt idx="555" formatCode="_-* #,##0.00_₮_-;\-* #,##0.00_₮_-;_-* &quot;-&quot;??_₮_-;_-@_-">
                  <c:v>2631.5</c:v>
                </c:pt>
                <c:pt idx="556" formatCode="_-* #,##0.00_₮_-;\-* #,##0.00_₮_-;_-* &quot;-&quot;??_₮_-;_-@_-">
                  <c:v>2632.5</c:v>
                </c:pt>
                <c:pt idx="557" formatCode="_-* #,##0.00_₮_-;\-* #,##0.00_₮_-;_-* &quot;-&quot;??_₮_-;_-@_-">
                  <c:v>2633</c:v>
                </c:pt>
                <c:pt idx="558" formatCode="_-* #,##0.00_₮_-;\-* #,##0.00_₮_-;_-* &quot;-&quot;??_₮_-;_-@_-">
                  <c:v>2631.5</c:v>
                </c:pt>
                <c:pt idx="559" formatCode="_-* #,##0.00_₮_-;\-* #,##0.00_₮_-;_-* &quot;-&quot;??_₮_-;_-@_-">
                  <c:v>2631.5</c:v>
                </c:pt>
                <c:pt idx="560" formatCode="_-* #,##0.00_₮_-;\-* #,##0.00_₮_-;_-* &quot;-&quot;??_₮_-;_-@_-">
                  <c:v>2630.5</c:v>
                </c:pt>
                <c:pt idx="561" formatCode="_-* #,##0.00_₮_-;\-* #,##0.00_₮_-;_-* &quot;-&quot;??_₮_-;_-@_-">
                  <c:v>2631</c:v>
                </c:pt>
                <c:pt idx="562" formatCode="_-* #,##0.00_₮_-;\-* #,##0.00_₮_-;_-* &quot;-&quot;??_₮_-;_-@_-">
                  <c:v>2632</c:v>
                </c:pt>
                <c:pt idx="563" formatCode="_-* #,##0.00_₮_-;\-* #,##0.00_₮_-;_-* &quot;-&quot;??_₮_-;_-@_-">
                  <c:v>2632</c:v>
                </c:pt>
                <c:pt idx="564" formatCode="_-* #,##0.00_₮_-;\-* #,##0.00_₮_-;_-* &quot;-&quot;??_₮_-;_-@_-">
                  <c:v>2632.5</c:v>
                </c:pt>
                <c:pt idx="565" formatCode="_-* #,##0.00_₮_-;\-* #,##0.00_₮_-;_-* &quot;-&quot;??_₮_-;_-@_-">
                  <c:v>2633.5</c:v>
                </c:pt>
                <c:pt idx="566" formatCode="_-* #,##0.00_₮_-;\-* #,##0.00_₮_-;_-* &quot;-&quot;??_₮_-;_-@_-">
                  <c:v>2632.5</c:v>
                </c:pt>
                <c:pt idx="567" formatCode="_-* #,##0.00_₮_-;\-* #,##0.00_₮_-;_-* &quot;-&quot;??_₮_-;_-@_-">
                  <c:v>2633</c:v>
                </c:pt>
                <c:pt idx="568" formatCode="_-* #,##0.00_₮_-;\-* #,##0.00_₮_-;_-* &quot;-&quot;??_₮_-;_-@_-">
                  <c:v>2632.5</c:v>
                </c:pt>
                <c:pt idx="569" formatCode="_-* #,##0.00_₮_-;\-* #,##0.00_₮_-;_-* &quot;-&quot;??_₮_-;_-@_-">
                  <c:v>2633</c:v>
                </c:pt>
                <c:pt idx="570" formatCode="_-* #,##0.00_₮_-;\-* #,##0.00_₮_-;_-* &quot;-&quot;??_₮_-;_-@_-">
                  <c:v>2632</c:v>
                </c:pt>
                <c:pt idx="571" formatCode="_-* #,##0.00_₮_-;\-* #,##0.00_₮_-;_-* &quot;-&quot;??_₮_-;_-@_-">
                  <c:v>2633</c:v>
                </c:pt>
                <c:pt idx="572" formatCode="_-* #,##0.00_₮_-;\-* #,##0.00_₮_-;_-* &quot;-&quot;??_₮_-;_-@_-">
                  <c:v>2633.5</c:v>
                </c:pt>
                <c:pt idx="573" formatCode="_-* #,##0.00_₮_-;\-* #,##0.00_₮_-;_-* &quot;-&quot;??_₮_-;_-@_-">
                  <c:v>2633.5</c:v>
                </c:pt>
                <c:pt idx="574" formatCode="_-* #,##0.00_₮_-;\-* #,##0.00_₮_-;_-* &quot;-&quot;??_₮_-;_-@_-">
                  <c:v>2634</c:v>
                </c:pt>
                <c:pt idx="575" formatCode="_-* #,##0.00_₮_-;\-* #,##0.00_₮_-;_-* &quot;-&quot;??_₮_-;_-@_-">
                  <c:v>2634</c:v>
                </c:pt>
                <c:pt idx="576" formatCode="_-* #,##0.00_₮_-;\-* #,##0.00_₮_-;_-* &quot;-&quot;??_₮_-;_-@_-">
                  <c:v>2634</c:v>
                </c:pt>
                <c:pt idx="577" formatCode="_-* #,##0.00_₮_-;\-* #,##0.00_₮_-;_-* &quot;-&quot;??_₮_-;_-@_-">
                  <c:v>2635</c:v>
                </c:pt>
                <c:pt idx="578" formatCode="_-* #,##0.00_₮_-;\-* #,##0.00_₮_-;_-* &quot;-&quot;??_₮_-;_-@_-">
                  <c:v>2638.5</c:v>
                </c:pt>
                <c:pt idx="579" formatCode="_-* #,##0.00_₮_-;\-* #,##0.00_₮_-;_-* &quot;-&quot;??_₮_-;_-@_-">
                  <c:v>2638.5</c:v>
                </c:pt>
                <c:pt idx="580" formatCode="_-* #,##0.00_₮_-;\-* #,##0.00_₮_-;_-* &quot;-&quot;??_₮_-;_-@_-">
                  <c:v>2639</c:v>
                </c:pt>
                <c:pt idx="581" formatCode="_-* #,##0.00_₮_-;\-* #,##0.00_₮_-;_-* &quot;-&quot;??_₮_-;_-@_-">
                  <c:v>2639.5</c:v>
                </c:pt>
                <c:pt idx="582" formatCode="_-* #,##0.00_₮_-;\-* #,##0.00_₮_-;_-* &quot;-&quot;??_₮_-;_-@_-">
                  <c:v>2641</c:v>
                </c:pt>
                <c:pt idx="583" formatCode="_-* #,##0.00_₮_-;\-* #,##0.00_₮_-;_-* &quot;-&quot;??_₮_-;_-@_-">
                  <c:v>2642.5</c:v>
                </c:pt>
                <c:pt idx="584" formatCode="_-* #,##0.00_₮_-;\-* #,##0.00_₮_-;_-* &quot;-&quot;??_₮_-;_-@_-">
                  <c:v>2643</c:v>
                </c:pt>
                <c:pt idx="585" formatCode="_-* #,##0.00_₮_-;\-* #,##0.00_₮_-;_-* &quot;-&quot;??_₮_-;_-@_-">
                  <c:v>2643.5</c:v>
                </c:pt>
                <c:pt idx="586" formatCode="_-* #,##0.00_₮_-;\-* #,##0.00_₮_-;_-* &quot;-&quot;??_₮_-;_-@_-">
                  <c:v>2644.5</c:v>
                </c:pt>
                <c:pt idx="587" formatCode="_-* #,##0.00_₮_-;\-* #,##0.00_₮_-;_-* &quot;-&quot;??_₮_-;_-@_-">
                  <c:v>2644.5</c:v>
                </c:pt>
                <c:pt idx="588" formatCode="_-* #,##0.00_₮_-;\-* #,##0.00_₮_-;_-* &quot;-&quot;??_₮_-;_-@_-">
                  <c:v>2644.5</c:v>
                </c:pt>
                <c:pt idx="589" formatCode="_-* #,##0.00_₮_-;\-* #,##0.00_₮_-;_-* &quot;-&quot;??_₮_-;_-@_-">
                  <c:v>2644</c:v>
                </c:pt>
                <c:pt idx="590" formatCode="_-* #,##0.00_₮_-;\-* #,##0.00_₮_-;_-* &quot;-&quot;??_₮_-;_-@_-">
                  <c:v>2645</c:v>
                </c:pt>
                <c:pt idx="591" formatCode="_-* #,##0.00_₮_-;\-* #,##0.00_₮_-;_-* &quot;-&quot;??_₮_-;_-@_-">
                  <c:v>2643.5</c:v>
                </c:pt>
                <c:pt idx="592" formatCode="_-* #,##0.00_₮_-;\-* #,##0.00_₮_-;_-* &quot;-&quot;??_₮_-;_-@_-">
                  <c:v>2644.5</c:v>
                </c:pt>
                <c:pt idx="593" formatCode="_-* #,##0.00_₮_-;\-* #,##0.00_₮_-;_-* &quot;-&quot;??_₮_-;_-@_-">
                  <c:v>2644.5</c:v>
                </c:pt>
                <c:pt idx="594" formatCode="_-* #,##0.00_₮_-;\-* #,##0.00_₮_-;_-* &quot;-&quot;??_₮_-;_-@_-">
                  <c:v>2644.5</c:v>
                </c:pt>
                <c:pt idx="595" formatCode="_-* #,##0.00_₮_-;\-* #,##0.00_₮_-;_-* &quot;-&quot;??_₮_-;_-@_-">
                  <c:v>2644.5</c:v>
                </c:pt>
                <c:pt idx="596" formatCode="_-* #,##0.00_₮_-;\-* #,##0.00_₮_-;_-* &quot;-&quot;??_₮_-;_-@_-">
                  <c:v>2644.5</c:v>
                </c:pt>
                <c:pt idx="597" formatCode="_-* #,##0.00_₮_-;\-* #,##0.00_₮_-;_-* &quot;-&quot;??_₮_-;_-@_-">
                  <c:v>2644.5</c:v>
                </c:pt>
                <c:pt idx="598" formatCode="_-* #,##0.00_₮_-;\-* #,##0.00_₮_-;_-* &quot;-&quot;??_₮_-;_-@_-">
                  <c:v>2646.5</c:v>
                </c:pt>
                <c:pt idx="599" formatCode="_-* #,##0.00_₮_-;\-* #,##0.00_₮_-;_-* &quot;-&quot;??_₮_-;_-@_-">
                  <c:v>2647</c:v>
                </c:pt>
                <c:pt idx="600" formatCode="_-* #,##0.00_₮_-;\-* #,##0.00_₮_-;_-* &quot;-&quot;??_₮_-;_-@_-">
                  <c:v>2648.5</c:v>
                </c:pt>
                <c:pt idx="601" formatCode="_-* #,##0.00_₮_-;\-* #,##0.00_₮_-;_-* &quot;-&quot;??_₮_-;_-@_-">
                  <c:v>2648.5</c:v>
                </c:pt>
                <c:pt idx="602" formatCode="_-* #,##0.00_₮_-;\-* #,##0.00_₮_-;_-* &quot;-&quot;??_₮_-;_-@_-">
                  <c:v>2647.5</c:v>
                </c:pt>
                <c:pt idx="603" formatCode="_-* #,##0.00_₮_-;\-* #,##0.00_₮_-;_-* &quot;-&quot;??_₮_-;_-@_-">
                  <c:v>2648.5</c:v>
                </c:pt>
                <c:pt idx="604" formatCode="_-* #,##0.00_₮_-;\-* #,##0.00_₮_-;_-* &quot;-&quot;??_₮_-;_-@_-">
                  <c:v>2648.5</c:v>
                </c:pt>
                <c:pt idx="605" formatCode="_-* #,##0.00_₮_-;\-* #,##0.00_₮_-;_-* &quot;-&quot;??_₮_-;_-@_-">
                  <c:v>2649</c:v>
                </c:pt>
                <c:pt idx="606" formatCode="_-* #,##0.00_₮_-;\-* #,##0.00_₮_-;_-* &quot;-&quot;??_₮_-;_-@_-">
                  <c:v>2650</c:v>
                </c:pt>
                <c:pt idx="607" formatCode="_-* #,##0.00_₮_-;\-* #,##0.00_₮_-;_-* &quot;-&quot;??_₮_-;_-@_-">
                  <c:v>2651</c:v>
                </c:pt>
                <c:pt idx="608" formatCode="_-* #,##0.00_₮_-;\-* #,##0.00_₮_-;_-* &quot;-&quot;??_₮_-;_-@_-">
                  <c:v>2651.5</c:v>
                </c:pt>
                <c:pt idx="609" formatCode="_-* #,##0.00_₮_-;\-* #,##0.00_₮_-;_-* &quot;-&quot;??_₮_-;_-@_-">
                  <c:v>2651.5</c:v>
                </c:pt>
                <c:pt idx="610" formatCode="_-* #,##0.00_₮_-;\-* #,##0.00_₮_-;_-* &quot;-&quot;??_₮_-;_-@_-">
                  <c:v>2651.5</c:v>
                </c:pt>
                <c:pt idx="611" formatCode="_-* #,##0.00_₮_-;\-* #,##0.00_₮_-;_-* &quot;-&quot;??_₮_-;_-@_-">
                  <c:v>2654.5</c:v>
                </c:pt>
                <c:pt idx="612" formatCode="_-* #,##0.00_₮_-;\-* #,##0.00_₮_-;_-* &quot;-&quot;??_₮_-;_-@_-">
                  <c:v>2654.5</c:v>
                </c:pt>
                <c:pt idx="613" formatCode="_-* #,##0.00_₮_-;\-* #,##0.00_₮_-;_-* &quot;-&quot;??_₮_-;_-@_-">
                  <c:v>2653.5</c:v>
                </c:pt>
                <c:pt idx="614" formatCode="_-* #,##0.00_₮_-;\-* #,##0.00_₮_-;_-* &quot;-&quot;??_₮_-;_-@_-">
                  <c:v>2653.5</c:v>
                </c:pt>
                <c:pt idx="615" formatCode="_-* #,##0.00_₮_-;\-* #,##0.00_₮_-;_-* &quot;-&quot;??_₮_-;_-@_-">
                  <c:v>2654.5</c:v>
                </c:pt>
                <c:pt idx="616" formatCode="_-* #,##0.00_₮_-;\-* #,##0.00_₮_-;_-* &quot;-&quot;??_₮_-;_-@_-">
                  <c:v>2654.5</c:v>
                </c:pt>
                <c:pt idx="617" formatCode="_-* #,##0.00_₮_-;\-* #,##0.00_₮_-;_-* &quot;-&quot;??_₮_-;_-@_-">
                  <c:v>2654.5</c:v>
                </c:pt>
                <c:pt idx="618" formatCode="_-* #,##0.00_₮_-;\-* #,##0.00_₮_-;_-* &quot;-&quot;??_₮_-;_-@_-">
                  <c:v>2654.5</c:v>
                </c:pt>
                <c:pt idx="619" formatCode="_-* #,##0.00_₮_-;\-* #,##0.00_₮_-;_-* &quot;-&quot;??_₮_-;_-@_-">
                  <c:v>2655</c:v>
                </c:pt>
                <c:pt idx="620" formatCode="_-* #,##0.00_₮_-;\-* #,##0.00_₮_-;_-* &quot;-&quot;??_₮_-;_-@_-">
                  <c:v>2655.5</c:v>
                </c:pt>
                <c:pt idx="621" formatCode="_-* #,##0.00_₮_-;\-* #,##0.00_₮_-;_-* &quot;-&quot;??_₮_-;_-@_-">
                  <c:v>2657.5</c:v>
                </c:pt>
                <c:pt idx="622" formatCode="_-* #,##0.00_₮_-;\-* #,##0.00_₮_-;_-* &quot;-&quot;??_₮_-;_-@_-">
                  <c:v>2657.5</c:v>
                </c:pt>
                <c:pt idx="623" formatCode="_-* #,##0.00_₮_-;\-* #,##0.00_₮_-;_-* &quot;-&quot;??_₮_-;_-@_-">
                  <c:v>2657.5</c:v>
                </c:pt>
                <c:pt idx="624" formatCode="_-* #,##0.00_₮_-;\-* #,##0.00_₮_-;_-* &quot;-&quot;??_₮_-;_-@_-">
                  <c:v>2657</c:v>
                </c:pt>
                <c:pt idx="625" formatCode="_-* #,##0.00_₮_-;\-* #,##0.00_₮_-;_-* &quot;-&quot;??_₮_-;_-@_-">
                  <c:v>2657.5</c:v>
                </c:pt>
                <c:pt idx="626" formatCode="_-* #,##0.00_₮_-;\-* #,##0.00_₮_-;_-* &quot;-&quot;??_₮_-;_-@_-">
                  <c:v>2658.5</c:v>
                </c:pt>
                <c:pt idx="627" formatCode="_-* #,##0.00_₮_-;\-* #,##0.00_₮_-;_-* &quot;-&quot;??_₮_-;_-@_-">
                  <c:v>2659</c:v>
                </c:pt>
                <c:pt idx="628" formatCode="_-* #,##0.00_₮_-;\-* #,##0.00_₮_-;_-* &quot;-&quot;??_₮_-;_-@_-">
                  <c:v>2659</c:v>
                </c:pt>
                <c:pt idx="629" formatCode="_-* #,##0.00_₮_-;\-* #,##0.00_₮_-;_-* &quot;-&quot;??_₮_-;_-@_-">
                  <c:v>2660.5</c:v>
                </c:pt>
                <c:pt idx="630" formatCode="_-* #,##0.00_₮_-;\-* #,##0.00_₮_-;_-* &quot;-&quot;??_₮_-;_-@_-">
                  <c:v>2659.5</c:v>
                </c:pt>
                <c:pt idx="631" formatCode="_-* #,##0.00_₮_-;\-* #,##0.00_₮_-;_-* &quot;-&quot;??_₮_-;_-@_-">
                  <c:v>2659.5</c:v>
                </c:pt>
                <c:pt idx="632" formatCode="_-* #,##0.00_₮_-;\-* #,##0.00_₮_-;_-* &quot;-&quot;??_₮_-;_-@_-">
                  <c:v>2660</c:v>
                </c:pt>
                <c:pt idx="633" formatCode="_-* #,##0.00_₮_-;\-* #,##0.00_₮_-;_-* &quot;-&quot;??_₮_-;_-@_-">
                  <c:v>2660</c:v>
                </c:pt>
                <c:pt idx="634" formatCode="_-* #,##0.00_₮_-;\-* #,##0.00_₮_-;_-* &quot;-&quot;??_₮_-;_-@_-">
                  <c:v>2660</c:v>
                </c:pt>
                <c:pt idx="635" formatCode="_-* #,##0.00_₮_-;\-* #,##0.00_₮_-;_-* &quot;-&quot;??_₮_-;_-@_-">
                  <c:v>2660</c:v>
                </c:pt>
                <c:pt idx="636" formatCode="_-* #,##0.00_₮_-;\-* #,##0.00_₮_-;_-* &quot;-&quot;??_₮_-;_-@_-">
                  <c:v>2659.5</c:v>
                </c:pt>
                <c:pt idx="637" formatCode="_-* #,##0.00_₮_-;\-* #,##0.00_₮_-;_-* &quot;-&quot;??_₮_-;_-@_-">
                  <c:v>2660</c:v>
                </c:pt>
                <c:pt idx="638" formatCode="_-* #,##0.00_₮_-;\-* #,##0.00_₮_-;_-* &quot;-&quot;??_₮_-;_-@_-">
                  <c:v>2661</c:v>
                </c:pt>
                <c:pt idx="639" formatCode="_-* #,##0.00_₮_-;\-* #,##0.00_₮_-;_-* &quot;-&quot;??_₮_-;_-@_-">
                  <c:v>2661.5</c:v>
                </c:pt>
                <c:pt idx="640" formatCode="_-* #,##0.00_₮_-;\-* #,##0.00_₮_-;_-* &quot;-&quot;??_₮_-;_-@_-">
                  <c:v>2662</c:v>
                </c:pt>
                <c:pt idx="641" formatCode="_-* #,##0.00_₮_-;\-* #,##0.00_₮_-;_-* &quot;-&quot;??_₮_-;_-@_-">
                  <c:v>2664.5</c:v>
                </c:pt>
                <c:pt idx="642" formatCode="_-* #,##0.00_₮_-;\-* #,##0.00_₮_-;_-* &quot;-&quot;??_₮_-;_-@_-">
                  <c:v>2663.5</c:v>
                </c:pt>
                <c:pt idx="643" formatCode="_-* #,##0.00_₮_-;\-* #,##0.00_₮_-;_-* &quot;-&quot;??_₮_-;_-@_-">
                  <c:v>2664</c:v>
                </c:pt>
                <c:pt idx="644" formatCode="_-* #,##0.00_₮_-;\-* #,##0.00_₮_-;_-* &quot;-&quot;??_₮_-;_-@_-">
                  <c:v>2665.5</c:v>
                </c:pt>
                <c:pt idx="645" formatCode="_-* #,##0.00_₮_-;\-* #,##0.00_₮_-;_-* &quot;-&quot;??_₮_-;_-@_-">
                  <c:v>2665.5</c:v>
                </c:pt>
                <c:pt idx="646" formatCode="_-* #,##0.00_₮_-;\-* #,##0.00_₮_-;_-* &quot;-&quot;??_₮_-;_-@_-">
                  <c:v>2666.5</c:v>
                </c:pt>
                <c:pt idx="647" formatCode="_-* #,##0.00_₮_-;\-* #,##0.00_₮_-;_-* &quot;-&quot;??_₮_-;_-@_-">
                  <c:v>2667</c:v>
                </c:pt>
                <c:pt idx="648" formatCode="_-* #,##0.00_₮_-;\-* #,##0.00_₮_-;_-* &quot;-&quot;??_₮_-;_-@_-">
                  <c:v>2668</c:v>
                </c:pt>
                <c:pt idx="649" formatCode="_-* #,##0.00_₮_-;\-* #,##0.00_₮_-;_-* &quot;-&quot;??_₮_-;_-@_-">
                  <c:v>2666.5</c:v>
                </c:pt>
                <c:pt idx="650" formatCode="_-* #,##0.00_₮_-;\-* #,##0.00_₮_-;_-* &quot;-&quot;??_₮_-;_-@_-">
                  <c:v>2665</c:v>
                </c:pt>
                <c:pt idx="651" formatCode="_-* #,##0.00_₮_-;\-* #,##0.00_₮_-;_-* &quot;-&quot;??_₮_-;_-@_-">
                  <c:v>2666.5</c:v>
                </c:pt>
                <c:pt idx="652" formatCode="_-* #,##0.00_₮_-;\-* #,##0.00_₮_-;_-* &quot;-&quot;??_₮_-;_-@_-">
                  <c:v>2667.5</c:v>
                </c:pt>
                <c:pt idx="653" formatCode="_-* #,##0.00_₮_-;\-* #,##0.00_₮_-;_-* &quot;-&quot;??_₮_-;_-@_-">
                  <c:v>2669.5</c:v>
                </c:pt>
                <c:pt idx="654" formatCode="_-* #,##0.00_₮_-;\-* #,##0.00_₮_-;_-* &quot;-&quot;??_₮_-;_-@_-">
                  <c:v>2668.5</c:v>
                </c:pt>
                <c:pt idx="655" formatCode="_-* #,##0.00_₮_-;\-* #,##0.00_₮_-;_-* &quot;-&quot;??_₮_-;_-@_-">
                  <c:v>2668.5</c:v>
                </c:pt>
                <c:pt idx="656" formatCode="_-* #,##0.00_₮_-;\-* #,##0.00_₮_-;_-* &quot;-&quot;??_₮_-;_-@_-">
                  <c:v>2669</c:v>
                </c:pt>
                <c:pt idx="657" formatCode="_-* #,##0.00_₮_-;\-* #,##0.00_₮_-;_-* &quot;-&quot;??_₮_-;_-@_-">
                  <c:v>2670</c:v>
                </c:pt>
                <c:pt idx="658" formatCode="_-* #,##0.00_₮_-;\-* #,##0.00_₮_-;_-* &quot;-&quot;??_₮_-;_-@_-">
                  <c:v>2672.5</c:v>
                </c:pt>
                <c:pt idx="659" formatCode="_-* #,##0.00_₮_-;\-* #,##0.00_₮_-;_-* &quot;-&quot;??_₮_-;_-@_-">
                  <c:v>2673.5</c:v>
                </c:pt>
                <c:pt idx="660" formatCode="_-* #,##0.00_₮_-;\-* #,##0.00_₮_-;_-* &quot;-&quot;??_₮_-;_-@_-">
                  <c:v>2673.5</c:v>
                </c:pt>
                <c:pt idx="661" formatCode="_-* #,##0.00_₮_-;\-* #,##0.00_₮_-;_-* &quot;-&quot;??_₮_-;_-@_-">
                  <c:v>2673.5</c:v>
                </c:pt>
                <c:pt idx="662" formatCode="_-* #,##0.00_₮_-;\-* #,##0.00_₮_-;_-* &quot;-&quot;??_₮_-;_-@_-">
                  <c:v>2674.5</c:v>
                </c:pt>
                <c:pt idx="663" formatCode="_-* #,##0.00_₮_-;\-* #,##0.00_₮_-;_-* &quot;-&quot;??_₮_-;_-@_-">
                  <c:v>2673.5</c:v>
                </c:pt>
                <c:pt idx="664" formatCode="_-* #,##0.00_₮_-;\-* #,##0.00_₮_-;_-* &quot;-&quot;??_₮_-;_-@_-">
                  <c:v>2673.5</c:v>
                </c:pt>
                <c:pt idx="665" formatCode="_-* #,##0.00_₮_-;\-* #,##0.00_₮_-;_-* &quot;-&quot;??_₮_-;_-@_-">
                  <c:v>2674.5</c:v>
                </c:pt>
                <c:pt idx="666" formatCode="_-* #,##0.00_₮_-;\-* #,##0.00_₮_-;_-* &quot;-&quot;??_₮_-;_-@_-">
                  <c:v>2674.5</c:v>
                </c:pt>
                <c:pt idx="667" formatCode="_-* #,##0.00_₮_-;\-* #,##0.00_₮_-;_-* &quot;-&quot;??_₮_-;_-@_-">
                  <c:v>2673.5</c:v>
                </c:pt>
                <c:pt idx="668" formatCode="_-* #,##0.00_₮_-;\-* #,##0.00_₮_-;_-* &quot;-&quot;??_₮_-;_-@_-">
                  <c:v>2672.5</c:v>
                </c:pt>
                <c:pt idx="669" formatCode="_-* #,##0.00_₮_-;\-* #,##0.00_₮_-;_-* &quot;-&quot;??_₮_-;_-@_-">
                  <c:v>2674</c:v>
                </c:pt>
                <c:pt idx="670" formatCode="_-* #,##0.00_₮_-;\-* #,##0.00_₮_-;_-* &quot;-&quot;??_₮_-;_-@_-">
                  <c:v>2673.5</c:v>
                </c:pt>
                <c:pt idx="671" formatCode="_-* #,##0.00_₮_-;\-* #,##0.00_₮_-;_-* &quot;-&quot;??_₮_-;_-@_-">
                  <c:v>2672.5</c:v>
                </c:pt>
                <c:pt idx="672" formatCode="_-* #,##0.00_₮_-;\-* #,##0.00_₮_-;_-* &quot;-&quot;??_₮_-;_-@_-">
                  <c:v>2672.5</c:v>
                </c:pt>
                <c:pt idx="673" formatCode="_-* #,##0.00_₮_-;\-* #,##0.00_₮_-;_-* &quot;-&quot;??_₮_-;_-@_-">
                  <c:v>2672</c:v>
                </c:pt>
                <c:pt idx="674" formatCode="_-* #,##0.00_₮_-;\-* #,##0.00_₮_-;_-* &quot;-&quot;??_₮_-;_-@_-">
                  <c:v>2673.5</c:v>
                </c:pt>
                <c:pt idx="675" formatCode="_-* #,##0.00_₮_-;\-* #,##0.00_₮_-;_-* &quot;-&quot;??_₮_-;_-@_-">
                  <c:v>2673.5</c:v>
                </c:pt>
                <c:pt idx="676" formatCode="_-* #,##0.00_₮_-;\-* #,##0.00_₮_-;_-* &quot;-&quot;??_₮_-;_-@_-">
                  <c:v>2674</c:v>
                </c:pt>
                <c:pt idx="677" formatCode="_-* #,##0.00_₮_-;\-* #,##0.00_₮_-;_-* &quot;-&quot;??_₮_-;_-@_-">
                  <c:v>2673.5</c:v>
                </c:pt>
                <c:pt idx="678" formatCode="_-* #,##0.00_₮_-;\-* #,##0.00_₮_-;_-* &quot;-&quot;??_₮_-;_-@_-">
                  <c:v>2672</c:v>
                </c:pt>
                <c:pt idx="679" formatCode="_-* #,##0.00_₮_-;\-* #,##0.00_₮_-;_-* &quot;-&quot;??_₮_-;_-@_-">
                  <c:v>2672.5</c:v>
                </c:pt>
                <c:pt idx="680" formatCode="_-* #,##0.00_₮_-;\-* #,##0.00_₮_-;_-* &quot;-&quot;??_₮_-;_-@_-">
                  <c:v>2671.5</c:v>
                </c:pt>
                <c:pt idx="681" formatCode="_-* #,##0.00_₮_-;\-* #,##0.00_₮_-;_-* &quot;-&quot;??_₮_-;_-@_-">
                  <c:v>2670</c:v>
                </c:pt>
                <c:pt idx="682" formatCode="_-* #,##0.00_₮_-;\-* #,##0.00_₮_-;_-* &quot;-&quot;??_₮_-;_-@_-">
                  <c:v>2670</c:v>
                </c:pt>
                <c:pt idx="683" formatCode="_-* #,##0.00_₮_-;\-* #,##0.00_₮_-;_-* &quot;-&quot;??_₮_-;_-@_-">
                  <c:v>2670</c:v>
                </c:pt>
                <c:pt idx="684" formatCode="_-* #,##0.00_₮_-;\-* #,##0.00_₮_-;_-* &quot;-&quot;??_₮_-;_-@_-">
                  <c:v>2670</c:v>
                </c:pt>
                <c:pt idx="685" formatCode="_-* #,##0.00_₮_-;\-* #,##0.00_₮_-;_-* &quot;-&quot;??_₮_-;_-@_-">
                  <c:v>2669.5</c:v>
                </c:pt>
                <c:pt idx="686" formatCode="_-* #,##0.00_₮_-;\-* #,##0.00_₮_-;_-* &quot;-&quot;??_₮_-;_-@_-">
                  <c:v>2670</c:v>
                </c:pt>
                <c:pt idx="687" formatCode="_-* #,##0.00_₮_-;\-* #,##0.00_₮_-;_-* &quot;-&quot;??_₮_-;_-@_-">
                  <c:v>2669.5</c:v>
                </c:pt>
                <c:pt idx="688" formatCode="_-* #,##0.00_₮_-;\-* #,##0.00_₮_-;_-* &quot;-&quot;??_₮_-;_-@_-">
                  <c:v>2667.5</c:v>
                </c:pt>
                <c:pt idx="689" formatCode="_-* #,##0.00_₮_-;\-* #,##0.00_₮_-;_-* &quot;-&quot;??_₮_-;_-@_-">
                  <c:v>2668.5</c:v>
                </c:pt>
                <c:pt idx="690" formatCode="_-* #,##0.00_₮_-;\-* #,##0.00_₮_-;_-* &quot;-&quot;??_₮_-;_-@_-">
                  <c:v>2668.5</c:v>
                </c:pt>
                <c:pt idx="691" formatCode="_-* #,##0.00_₮_-;\-* #,##0.00_₮_-;_-* &quot;-&quot;??_₮_-;_-@_-">
                  <c:v>2668.5</c:v>
                </c:pt>
                <c:pt idx="692" formatCode="_-* #,##0.00_₮_-;\-* #,##0.00_₮_-;_-* &quot;-&quot;??_₮_-;_-@_-">
                  <c:v>2669</c:v>
                </c:pt>
                <c:pt idx="693" formatCode="_-* #,##0.00_₮_-;\-* #,##0.00_₮_-;_-* &quot;-&quot;??_₮_-;_-@_-">
                  <c:v>2669</c:v>
                </c:pt>
                <c:pt idx="694" formatCode="_-* #,##0.00_₮_-;\-* #,##0.00_₮_-;_-* &quot;-&quot;??_₮_-;_-@_-">
                  <c:v>2669.5</c:v>
                </c:pt>
                <c:pt idx="695" formatCode="_-* #,##0.00_₮_-;\-* #,##0.00_₮_-;_-* &quot;-&quot;??_₮_-;_-@_-">
                  <c:v>2669</c:v>
                </c:pt>
                <c:pt idx="696" formatCode="_-* #,##0.00_₮_-;\-* #,##0.00_₮_-;_-* &quot;-&quot;??_₮_-;_-@_-">
                  <c:v>2669</c:v>
                </c:pt>
                <c:pt idx="697" formatCode="_-* #,##0.00_₮_-;\-* #,##0.00_₮_-;_-* &quot;-&quot;??_₮_-;_-@_-">
                  <c:v>2669</c:v>
                </c:pt>
                <c:pt idx="698" formatCode="_-* #,##0.00_₮_-;\-* #,##0.00_₮_-;_-* &quot;-&quot;??_₮_-;_-@_-">
                  <c:v>2669</c:v>
                </c:pt>
                <c:pt idx="699" formatCode="_-* #,##0.00_₮_-;\-* #,##0.00_₮_-;_-* &quot;-&quot;??_₮_-;_-@_-">
                  <c:v>2671.5</c:v>
                </c:pt>
                <c:pt idx="700" formatCode="_-* #,##0.00_₮_-;\-* #,##0.00_₮_-;_-* &quot;-&quot;??_₮_-;_-@_-">
                  <c:v>2671.5</c:v>
                </c:pt>
                <c:pt idx="701" formatCode="_-* #,##0.00_₮_-;\-* #,##0.00_₮_-;_-* &quot;-&quot;??_₮_-;_-@_-">
                  <c:v>2673</c:v>
                </c:pt>
                <c:pt idx="702" formatCode="_-* #,##0.00_₮_-;\-* #,##0.00_₮_-;_-* &quot;-&quot;??_₮_-;_-@_-">
                  <c:v>2674</c:v>
                </c:pt>
                <c:pt idx="703" formatCode="_-* #,##0.00_₮_-;\-* #,##0.00_₮_-;_-* &quot;-&quot;??_₮_-;_-@_-">
                  <c:v>2674.5</c:v>
                </c:pt>
                <c:pt idx="704" formatCode="_-* #,##0.00_₮_-;\-* #,##0.00_₮_-;_-* &quot;-&quot;??_₮_-;_-@_-">
                  <c:v>2674.5</c:v>
                </c:pt>
                <c:pt idx="705" formatCode="_-* #,##0.00_₮_-;\-* #,##0.00_₮_-;_-* &quot;-&quot;??_₮_-;_-@_-">
                  <c:v>2677.5</c:v>
                </c:pt>
                <c:pt idx="706" formatCode="_-* #,##0.00_₮_-;\-* #,##0.00_₮_-;_-* &quot;-&quot;??_₮_-;_-@_-">
                  <c:v>2683</c:v>
                </c:pt>
                <c:pt idx="707" formatCode="_-* #,##0.00_₮_-;\-* #,##0.00_₮_-;_-* &quot;-&quot;??_₮_-;_-@_-">
                  <c:v>2690</c:v>
                </c:pt>
                <c:pt idx="708" formatCode="_-* #,##0.00_₮_-;\-* #,##0.00_₮_-;_-* &quot;-&quot;??_₮_-;_-@_-">
                  <c:v>2715</c:v>
                </c:pt>
                <c:pt idx="709" formatCode="_-* #,##0.00_₮_-;\-* #,##0.00_₮_-;_-* &quot;-&quot;??_₮_-;_-@_-">
                  <c:v>2702.5</c:v>
                </c:pt>
                <c:pt idx="710" formatCode="_-* #,##0.00_₮_-;\-* #,##0.00_₮_-;_-* &quot;-&quot;??_₮_-;_-@_-">
                  <c:v>2705</c:v>
                </c:pt>
                <c:pt idx="711" formatCode="_-* #,##0.00_₮_-;\-* #,##0.00_₮_-;_-* &quot;-&quot;??_₮_-;_-@_-">
                  <c:v>2692.5</c:v>
                </c:pt>
                <c:pt idx="712" formatCode="_-* #,##0.00_₮_-;\-* #,##0.00_₮_-;_-* &quot;-&quot;??_₮_-;_-@_-">
                  <c:v>2696</c:v>
                </c:pt>
                <c:pt idx="713" formatCode="_-* #,##0.00_₮_-;\-* #,##0.00_₮_-;_-* &quot;-&quot;??_₮_-;_-@_-">
                  <c:v>2697.5</c:v>
                </c:pt>
                <c:pt idx="714" formatCode="_-* #,##0.00_₮_-;\-* #,##0.00_₮_-;_-* &quot;-&quot;??_₮_-;_-@_-">
                  <c:v>2705</c:v>
                </c:pt>
                <c:pt idx="715" formatCode="_-* #,##0.00_₮_-;\-* #,##0.00_₮_-;_-* &quot;-&quot;??_₮_-;_-@_-">
                  <c:v>2705</c:v>
                </c:pt>
                <c:pt idx="716" formatCode="_-* #,##0.00_₮_-;\-* #,##0.00_₮_-;_-* &quot;-&quot;??_₮_-;_-@_-">
                  <c:v>2702.5</c:v>
                </c:pt>
                <c:pt idx="717" formatCode="_-* #,##0.00_₮_-;\-* #,##0.00_₮_-;_-* &quot;-&quot;??_₮_-;_-@_-">
                  <c:v>2705.5</c:v>
                </c:pt>
                <c:pt idx="718" formatCode="_-* #,##0.00_₮_-;\-* #,##0.00_₮_-;_-* &quot;-&quot;??_₮_-;_-@_-">
                  <c:v>2705.5</c:v>
                </c:pt>
                <c:pt idx="719" formatCode="_-* #,##0.00_₮_-;\-* #,##0.00_₮_-;_-* &quot;-&quot;??_₮_-;_-@_-">
                  <c:v>2705</c:v>
                </c:pt>
                <c:pt idx="720" formatCode="_-* #,##0.00_₮_-;\-* #,##0.00_₮_-;_-* &quot;-&quot;??_₮_-;_-@_-">
                  <c:v>2706</c:v>
                </c:pt>
                <c:pt idx="721" formatCode="_-* #,##0.00_₮_-;\-* #,##0.00_₮_-;_-* &quot;-&quot;??_₮_-;_-@_-">
                  <c:v>2707.5</c:v>
                </c:pt>
                <c:pt idx="722" formatCode="_-* #,##0.00_₮_-;\-* #,##0.00_₮_-;_-* &quot;-&quot;??_₮_-;_-@_-">
                  <c:v>2705</c:v>
                </c:pt>
                <c:pt idx="723" formatCode="_-* #,##0.00_₮_-;\-* #,##0.00_₮_-;_-* &quot;-&quot;??_₮_-;_-@_-">
                  <c:v>2705.5</c:v>
                </c:pt>
                <c:pt idx="724" formatCode="_-* #,##0.00_₮_-;\-* #,##0.00_₮_-;_-* &quot;-&quot;??_₮_-;_-@_-">
                  <c:v>2706</c:v>
                </c:pt>
                <c:pt idx="725" formatCode="_-* #,##0.00_₮_-;\-* #,##0.00_₮_-;_-* &quot;-&quot;??_₮_-;_-@_-">
                  <c:v>2705.5</c:v>
                </c:pt>
                <c:pt idx="726" formatCode="_-* #,##0.00_₮_-;\-* #,##0.00_₮_-;_-* &quot;-&quot;??_₮_-;_-@_-">
                  <c:v>2705.5</c:v>
                </c:pt>
                <c:pt idx="727" formatCode="_-* #,##0.00_₮_-;\-* #,##0.00_₮_-;_-* &quot;-&quot;??_₮_-;_-@_-">
                  <c:v>2706.5</c:v>
                </c:pt>
                <c:pt idx="728" formatCode="_-* #,##0.00_₮_-;\-* #,##0.00_₮_-;_-* &quot;-&quot;??_₮_-;_-@_-">
                  <c:v>2708</c:v>
                </c:pt>
                <c:pt idx="729" formatCode="_-* #,##0.00_₮_-;\-* #,##0.00_₮_-;_-* &quot;-&quot;??_₮_-;_-@_-">
                  <c:v>2708.5</c:v>
                </c:pt>
                <c:pt idx="730" formatCode="_-* #,##0.00_₮_-;\-* #,##0.00_₮_-;_-* &quot;-&quot;??_₮_-;_-@_-">
                  <c:v>2709.5</c:v>
                </c:pt>
                <c:pt idx="731" formatCode="_-* #,##0.00_₮_-;\-* #,##0.00_₮_-;_-* &quot;-&quot;??_₮_-;_-@_-">
                  <c:v>2710.5</c:v>
                </c:pt>
                <c:pt idx="732" formatCode="_-* #,##0.00_₮_-;\-* #,##0.00_₮_-;_-* &quot;-&quot;??_₮_-;_-@_-">
                  <c:v>2711.5</c:v>
                </c:pt>
                <c:pt idx="733" formatCode="_-* #,##0.00_₮_-;\-* #,##0.00_₮_-;_-* &quot;-&quot;??_₮_-;_-@_-">
                  <c:v>2716.5</c:v>
                </c:pt>
                <c:pt idx="734" formatCode="_-* #,##0.00_₮_-;\-* #,##0.00_₮_-;_-* &quot;-&quot;??_₮_-;_-@_-">
                  <c:v>2717</c:v>
                </c:pt>
                <c:pt idx="735" formatCode="_-* #,##0.00_₮_-;\-* #,##0.00_₮_-;_-* &quot;-&quot;??_₮_-;_-@_-">
                  <c:v>2718.5</c:v>
                </c:pt>
                <c:pt idx="736" formatCode="_-* #,##0.00_₮_-;\-* #,##0.00_₮_-;_-* &quot;-&quot;??_₮_-;_-@_-">
                  <c:v>2721.5</c:v>
                </c:pt>
                <c:pt idx="737" formatCode="_-* #,##0.00_₮_-;\-* #,##0.00_₮_-;_-* &quot;-&quot;??_₮_-;_-@_-">
                  <c:v>2722.5</c:v>
                </c:pt>
                <c:pt idx="738" formatCode="_-* #,##0.00_₮_-;\-* #,##0.00_₮_-;_-* &quot;-&quot;??_₮_-;_-@_-">
                  <c:v>2723</c:v>
                </c:pt>
                <c:pt idx="739" formatCode="_-* #,##0.00_₮_-;\-* #,##0.00_₮_-;_-* &quot;-&quot;??_₮_-;_-@_-">
                  <c:v>2724</c:v>
                </c:pt>
                <c:pt idx="740" formatCode="_-* #,##0.00_₮_-;\-* #,##0.00_₮_-;_-* &quot;-&quot;??_₮_-;_-@_-">
                  <c:v>2724.5</c:v>
                </c:pt>
                <c:pt idx="741" formatCode="_-* #,##0.00_₮_-;\-* #,##0.00_₮_-;_-* &quot;-&quot;??_₮_-;_-@_-">
                  <c:v>2723.5</c:v>
                </c:pt>
                <c:pt idx="742" formatCode="_-* #,##0.00_₮_-;\-* #,##0.00_₮_-;_-* &quot;-&quot;??_₮_-;_-@_-">
                  <c:v>2725</c:v>
                </c:pt>
                <c:pt idx="743" formatCode="_-* #,##0.00_₮_-;\-* #,##0.00_₮_-;_-* &quot;-&quot;??_₮_-;_-@_-">
                  <c:v>2726.5</c:v>
                </c:pt>
                <c:pt idx="744" formatCode="_-* #,##0.00_₮_-;\-* #,##0.00_₮_-;_-* &quot;-&quot;??_₮_-;_-@_-">
                  <c:v>2726.5</c:v>
                </c:pt>
                <c:pt idx="745" formatCode="_-* #,##0.00_₮_-;\-* #,##0.00_₮_-;_-* &quot;-&quot;??_₮_-;_-@_-">
                  <c:v>2728.5</c:v>
                </c:pt>
                <c:pt idx="746" formatCode="_-* #,##0.00_₮_-;\-* #,##0.00_₮_-;_-* &quot;-&quot;??_₮_-;_-@_-">
                  <c:v>2730.5</c:v>
                </c:pt>
                <c:pt idx="747" formatCode="_-* #,##0.00_₮_-;\-* #,##0.00_₮_-;_-* &quot;-&quot;??_₮_-;_-@_-">
                  <c:v>2732</c:v>
                </c:pt>
                <c:pt idx="748" formatCode="_-* #,##0.00_₮_-;\-* #,##0.00_₮_-;_-* &quot;-&quot;??_₮_-;_-@_-">
                  <c:v>2733</c:v>
                </c:pt>
                <c:pt idx="749" formatCode="_-* #,##0.00_₮_-;\-* #,##0.00_₮_-;_-* &quot;-&quot;??_₮_-;_-@_-">
                  <c:v>2733.5</c:v>
                </c:pt>
                <c:pt idx="750" formatCode="_-* #,##0.00_₮_-;\-* #,##0.00_₮_-;_-* &quot;-&quot;??_₮_-;_-@_-">
                  <c:v>2734</c:v>
                </c:pt>
                <c:pt idx="751" formatCode="_-* #,##0.00_₮_-;\-* #,##0.00_₮_-;_-* &quot;-&quot;??_₮_-;_-@_-">
                  <c:v>2736</c:v>
                </c:pt>
                <c:pt idx="752" formatCode="_-* #,##0.00_₮_-;\-* #,##0.00_₮_-;_-* &quot;-&quot;??_₮_-;_-@_-">
                  <c:v>2736</c:v>
                </c:pt>
                <c:pt idx="753" formatCode="_-* #,##0.00_₮_-;\-* #,##0.00_₮_-;_-* &quot;-&quot;??_₮_-;_-@_-">
                  <c:v>2735.5</c:v>
                </c:pt>
                <c:pt idx="754" formatCode="_-* #,##0.00_₮_-;\-* #,##0.00_₮_-;_-* &quot;-&quot;??_₮_-;_-@_-">
                  <c:v>2736</c:v>
                </c:pt>
                <c:pt idx="755" formatCode="_-* #,##0.00_₮_-;\-* #,##0.00_₮_-;_-* &quot;-&quot;??_₮_-;_-@_-">
                  <c:v>2734.5</c:v>
                </c:pt>
                <c:pt idx="756" formatCode="_-* #,##0.00_₮_-;\-* #,##0.00_₮_-;_-* &quot;-&quot;??_₮_-;_-@_-">
                  <c:v>2734.5</c:v>
                </c:pt>
                <c:pt idx="757" formatCode="_-* #,##0.00_₮_-;\-* #,##0.00_₮_-;_-* &quot;-&quot;??_₮_-;_-@_-">
                  <c:v>2734.5</c:v>
                </c:pt>
                <c:pt idx="758" formatCode="_-* #,##0.00_₮_-;\-* #,##0.00_₮_-;_-* &quot;-&quot;??_₮_-;_-@_-">
                  <c:v>2738</c:v>
                </c:pt>
                <c:pt idx="759" formatCode="_-* #,##0.00_₮_-;\-* #,##0.00_₮_-;_-* &quot;-&quot;??_₮_-;_-@_-">
                  <c:v>2738</c:v>
                </c:pt>
                <c:pt idx="760" formatCode="_-* #,##0.00_₮_-;\-* #,##0.00_₮_-;_-* &quot;-&quot;??_₮_-;_-@_-">
                  <c:v>2740</c:v>
                </c:pt>
                <c:pt idx="761" formatCode="_-* #,##0.00_₮_-;\-* #,##0.00_₮_-;_-* &quot;-&quot;??_₮_-;_-@_-">
                  <c:v>2741.5</c:v>
                </c:pt>
                <c:pt idx="762" formatCode="_-* #,##0.00_₮_-;\-* #,##0.00_₮_-;_-* &quot;-&quot;??_₮_-;_-@_-">
                  <c:v>2741.5</c:v>
                </c:pt>
                <c:pt idx="763" formatCode="_-* #,##0.00_₮_-;\-* #,##0.00_₮_-;_-* &quot;-&quot;??_₮_-;_-@_-">
                  <c:v>2742</c:v>
                </c:pt>
                <c:pt idx="764" formatCode="_-* #,##0.00_₮_-;\-* #,##0.00_₮_-;_-* &quot;-&quot;??_₮_-;_-@_-">
                  <c:v>2741.5</c:v>
                </c:pt>
                <c:pt idx="765" formatCode="_-* #,##0.00_₮_-;\-* #,##0.00_₮_-;_-* &quot;-&quot;??_₮_-;_-@_-">
                  <c:v>2746</c:v>
                </c:pt>
                <c:pt idx="766" formatCode="_-* #,##0.00_₮_-;\-* #,##0.00_₮_-;_-* &quot;-&quot;??_₮_-;_-@_-">
                  <c:v>2745.5</c:v>
                </c:pt>
                <c:pt idx="767" formatCode="_-* #,##0.00_₮_-;\-* #,##0.00_₮_-;_-* &quot;-&quot;??_₮_-;_-@_-">
                  <c:v>2746</c:v>
                </c:pt>
                <c:pt idx="768" formatCode="_-* #,##0.00_₮_-;\-* #,##0.00_₮_-;_-* &quot;-&quot;??_₮_-;_-@_-">
                  <c:v>2747.5</c:v>
                </c:pt>
                <c:pt idx="769" formatCode="_-* #,##0.00_₮_-;\-* #,##0.00_₮_-;_-* &quot;-&quot;??_₮_-;_-@_-">
                  <c:v>2749.5</c:v>
                </c:pt>
                <c:pt idx="770" formatCode="_-* #,##0.00_₮_-;\-* #,##0.00_₮_-;_-* &quot;-&quot;??_₮_-;_-@_-">
                  <c:v>2750</c:v>
                </c:pt>
                <c:pt idx="771" formatCode="_-* #,##0.00_₮_-;\-* #,##0.00_₮_-;_-* &quot;-&quot;??_₮_-;_-@_-">
                  <c:v>2751</c:v>
                </c:pt>
                <c:pt idx="772" formatCode="_-* #,##0.00_₮_-;\-* #,##0.00_₮_-;_-* &quot;-&quot;??_₮_-;_-@_-">
                  <c:v>2752</c:v>
                </c:pt>
                <c:pt idx="773" formatCode="_-* #,##0.00_₮_-;\-* #,##0.00_₮_-;_-* &quot;-&quot;??_₮_-;_-@_-">
                  <c:v>2750.5</c:v>
                </c:pt>
                <c:pt idx="774" formatCode="_-* #,##0.00_₮_-;\-* #,##0.00_₮_-;_-* &quot;-&quot;??_₮_-;_-@_-">
                  <c:v>2750.5</c:v>
                </c:pt>
                <c:pt idx="775" formatCode="_-* #,##0.00_₮_-;\-* #,##0.00_₮_-;_-* &quot;-&quot;??_₮_-;_-@_-">
                  <c:v>2752</c:v>
                </c:pt>
                <c:pt idx="776" formatCode="_-* #,##0.00_₮_-;\-* #,##0.00_₮_-;_-* &quot;-&quot;??_₮_-;_-@_-">
                  <c:v>2752.5</c:v>
                </c:pt>
                <c:pt idx="777" formatCode="_-* #,##0.00_₮_-;\-* #,##0.00_₮_-;_-* &quot;-&quot;??_₮_-;_-@_-">
                  <c:v>2752.5</c:v>
                </c:pt>
                <c:pt idx="778" formatCode="_-* #,##0.00_₮_-;\-* #,##0.00_₮_-;_-* &quot;-&quot;??_₮_-;_-@_-">
                  <c:v>2753</c:v>
                </c:pt>
                <c:pt idx="779" formatCode="_-* #,##0.00_₮_-;\-* #,##0.00_₮_-;_-* &quot;-&quot;??_₮_-;_-@_-">
                  <c:v>2754</c:v>
                </c:pt>
                <c:pt idx="780" formatCode="_-* #,##0.00_₮_-;\-* #,##0.00_₮_-;_-* &quot;-&quot;??_₮_-;_-@_-">
                  <c:v>2755.5</c:v>
                </c:pt>
                <c:pt idx="781" formatCode="_-* #,##0.00_₮_-;\-* #,##0.00_₮_-;_-* &quot;-&quot;??_₮_-;_-@_-">
                  <c:v>2755.5</c:v>
                </c:pt>
                <c:pt idx="782" formatCode="_-* #,##0.00_₮_-;\-* #,##0.00_₮_-;_-* &quot;-&quot;??_₮_-;_-@_-">
                  <c:v>2756.5</c:v>
                </c:pt>
                <c:pt idx="783" formatCode="_-* #,##0.00_₮_-;\-* #,##0.00_₮_-;_-* &quot;-&quot;??_₮_-;_-@_-">
                  <c:v>2756.5</c:v>
                </c:pt>
                <c:pt idx="784" formatCode="_-* #,##0.00_₮_-;\-* #,##0.00_₮_-;_-* &quot;-&quot;??_₮_-;_-@_-">
                  <c:v>2755.5</c:v>
                </c:pt>
                <c:pt idx="785" formatCode="_-* #,##0.00_₮_-;\-* #,##0.00_₮_-;_-* &quot;-&quot;??_₮_-;_-@_-">
                  <c:v>2756.5</c:v>
                </c:pt>
                <c:pt idx="786" formatCode="_-* #,##0.00_₮_-;\-* #,##0.00_₮_-;_-* &quot;-&quot;??_₮_-;_-@_-">
                  <c:v>2757.5</c:v>
                </c:pt>
                <c:pt idx="787" formatCode="_-* #,##0.00_₮_-;\-* #,##0.00_₮_-;_-* &quot;-&quot;??_₮_-;_-@_-">
                  <c:v>2758</c:v>
                </c:pt>
                <c:pt idx="788" formatCode="_-* #,##0.00_₮_-;\-* #,##0.00_₮_-;_-* &quot;-&quot;??_₮_-;_-@_-">
                  <c:v>2758</c:v>
                </c:pt>
                <c:pt idx="789" formatCode="_-* #,##0.0_₮_-;\-* #,##0.0_₮_-;_-* &quot;-&quot;??_₮_-;_-@_-">
                  <c:v>2759.5</c:v>
                </c:pt>
                <c:pt idx="790" formatCode="_-* #,##0.0_₮_-;\-* #,##0.0_₮_-;_-* &quot;-&quot;??_₮_-;_-@_-">
                  <c:v>2761</c:v>
                </c:pt>
                <c:pt idx="791" formatCode="_-* #,##0.0_₮_-;\-* #,##0.0_₮_-;_-* &quot;-&quot;??_₮_-;_-@_-">
                  <c:v>2761.5</c:v>
                </c:pt>
                <c:pt idx="792" formatCode="_-* #,##0.0_₮_-;\-* #,##0.0_₮_-;_-* &quot;-&quot;??_₮_-;_-@_-">
                  <c:v>2761.5</c:v>
                </c:pt>
                <c:pt idx="793" formatCode="_-* #,##0.0_₮_-;\-* #,##0.0_₮_-;_-* &quot;-&quot;??_₮_-;_-@_-">
                  <c:v>2762</c:v>
                </c:pt>
                <c:pt idx="794" formatCode="_-* #,##0.0_₮_-;\-* #,##0.0_₮_-;_-* &quot;-&quot;??_₮_-;_-@_-">
                  <c:v>2763.5</c:v>
                </c:pt>
                <c:pt idx="795" formatCode="_-* #,##0.0_₮_-;\-* #,##0.0_₮_-;_-* &quot;-&quot;??_₮_-;_-@_-">
                  <c:v>2765</c:v>
                </c:pt>
                <c:pt idx="796" formatCode="_-* #,##0.0_₮_-;\-* #,##0.0_₮_-;_-* &quot;-&quot;??_₮_-;_-@_-">
                  <c:v>2766.5</c:v>
                </c:pt>
                <c:pt idx="797" formatCode="_-* #,##0.0_₮_-;\-* #,##0.0_₮_-;_-* &quot;-&quot;??_₮_-;_-@_-">
                  <c:v>2768</c:v>
                </c:pt>
                <c:pt idx="798" formatCode="_-* #,##0.0_₮_-;\-* #,##0.0_₮_-;_-* &quot;-&quot;??_₮_-;_-@_-">
                  <c:v>2768</c:v>
                </c:pt>
                <c:pt idx="799" formatCode="_-* #,##0.0_₮_-;\-* #,##0.0_₮_-;_-* &quot;-&quot;??_₮_-;_-@_-">
                  <c:v>2768</c:v>
                </c:pt>
                <c:pt idx="800" formatCode="_-* #,##0.0_₮_-;\-* #,##0.0_₮_-;_-* &quot;-&quot;??_₮_-;_-@_-">
                  <c:v>2768.5</c:v>
                </c:pt>
                <c:pt idx="801" formatCode="_-* #,##0.0_₮_-;\-* #,##0.0_₮_-;_-* &quot;-&quot;??_₮_-;_-@_-">
                  <c:v>2768.5</c:v>
                </c:pt>
                <c:pt idx="802" formatCode="_-* #,##0.0_₮_-;\-* #,##0.0_₮_-;_-* &quot;-&quot;??_₮_-;_-@_-">
                  <c:v>2768.5</c:v>
                </c:pt>
                <c:pt idx="803" formatCode="_-* #,##0.0_₮_-;\-* #,##0.0_₮_-;_-* &quot;-&quot;??_₮_-;_-@_-">
                  <c:v>2768.5</c:v>
                </c:pt>
                <c:pt idx="804" formatCode="_-* #,##0.0_₮_-;\-* #,##0.0_₮_-;_-* &quot;-&quot;??_₮_-;_-@_-">
                  <c:v>2769.5</c:v>
                </c:pt>
                <c:pt idx="805" formatCode="_-* #,##0.0_₮_-;\-* #,##0.0_₮_-;_-* &quot;-&quot;??_₮_-;_-@_-">
                  <c:v>2768.5</c:v>
                </c:pt>
                <c:pt idx="806" formatCode="_-* #,##0.0_₮_-;\-* #,##0.0_₮_-;_-* &quot;-&quot;??_₮_-;_-@_-">
                  <c:v>2769.5</c:v>
                </c:pt>
                <c:pt idx="807" formatCode="_-* #,##0.0_₮_-;\-* #,##0.0_₮_-;_-* &quot;-&quot;??_₮_-;_-@_-">
                  <c:v>2769.5</c:v>
                </c:pt>
                <c:pt idx="808" formatCode="_-* #,##0.0_₮_-;\-* #,##0.0_₮_-;_-* &quot;-&quot;??_₮_-;_-@_-">
                  <c:v>2770.5</c:v>
                </c:pt>
                <c:pt idx="809" formatCode="_-* #,##0.0_₮_-;\-* #,##0.0_₮_-;_-* &quot;-&quot;??_₮_-;_-@_-">
                  <c:v>2771</c:v>
                </c:pt>
                <c:pt idx="810" formatCode="_-* #,##0.0_₮_-;\-* #,##0.0_₮_-;_-* &quot;-&quot;??_₮_-;_-@_-">
                  <c:v>2770.5</c:v>
                </c:pt>
                <c:pt idx="811" formatCode="_-* #,##0.0_₮_-;\-* #,##0.0_₮_-;_-* &quot;-&quot;??_₮_-;_-@_-">
                  <c:v>2772.5</c:v>
                </c:pt>
                <c:pt idx="812" formatCode="_-* #,##0.0_₮_-;\-* #,##0.0_₮_-;_-* &quot;-&quot;??_₮_-;_-@_-">
                  <c:v>2772.5</c:v>
                </c:pt>
                <c:pt idx="813" formatCode="_-* #,##0.0_₮_-;\-* #,##0.0_₮_-;_-* &quot;-&quot;??_₮_-;_-@_-">
                  <c:v>2773.5</c:v>
                </c:pt>
                <c:pt idx="814" formatCode="_-* #,##0.0_₮_-;\-* #,##0.0_₮_-;_-* &quot;-&quot;??_₮_-;_-@_-">
                  <c:v>2775.5</c:v>
                </c:pt>
                <c:pt idx="815" formatCode="_-* #,##0.0_₮_-;\-* #,##0.0_₮_-;_-* &quot;-&quot;??_₮_-;_-@_-">
                  <c:v>2776.5</c:v>
                </c:pt>
                <c:pt idx="816" formatCode="_-* #,##0.0_₮_-;\-* #,##0.0_₮_-;_-* &quot;-&quot;??_₮_-;_-@_-">
                  <c:v>2778.5</c:v>
                </c:pt>
                <c:pt idx="817" formatCode="_-* #,##0.0_₮_-;\-* #,##0.0_₮_-;_-* &quot;-&quot;??_₮_-;_-@_-">
                  <c:v>2779.5</c:v>
                </c:pt>
                <c:pt idx="818" formatCode="_-* #,##0.00_₮_-;\-* #,##0.00_₮_-;_-* &quot;-&quot;??_₮_-;_-@_-">
                  <c:v>2781.5</c:v>
                </c:pt>
                <c:pt idx="819" formatCode="_-* #,##0.00_₮_-;\-* #,##0.00_₮_-;_-* &quot;-&quot;??_₮_-;_-@_-">
                  <c:v>2783.5</c:v>
                </c:pt>
                <c:pt idx="820" formatCode="_-* #,##0.00_₮_-;\-* #,##0.00_₮_-;_-* &quot;-&quot;??_₮_-;_-@_-">
                  <c:v>2783</c:v>
                </c:pt>
                <c:pt idx="821" formatCode="_-* #,##0.00_₮_-;\-* #,##0.00_₮_-;_-* &quot;-&quot;??_₮_-;_-@_-">
                  <c:v>2782</c:v>
                </c:pt>
                <c:pt idx="822" formatCode="_-* #,##0.00_₮_-;\-* #,##0.00_₮_-;_-* &quot;-&quot;??_₮_-;_-@_-">
                  <c:v>2782.5</c:v>
                </c:pt>
                <c:pt idx="823" formatCode="_-* #,##0.00_₮_-;\-* #,##0.00_₮_-;_-* &quot;-&quot;??_₮_-;_-@_-">
                  <c:v>2783.5</c:v>
                </c:pt>
                <c:pt idx="824" formatCode="_-* #,##0.00_₮_-;\-* #,##0.00_₮_-;_-* &quot;-&quot;??_₮_-;_-@_-">
                  <c:v>2784</c:v>
                </c:pt>
                <c:pt idx="825" formatCode="_-* #,##0.00_₮_-;\-* #,##0.00_₮_-;_-* &quot;-&quot;??_₮_-;_-@_-">
                  <c:v>2783.5</c:v>
                </c:pt>
                <c:pt idx="826" formatCode="_-* #,##0.00_₮_-;\-* #,##0.00_₮_-;_-* &quot;-&quot;??_₮_-;_-@_-">
                  <c:v>2784.5</c:v>
                </c:pt>
                <c:pt idx="827" formatCode="_-* #,##0.00_₮_-;\-* #,##0.00_₮_-;_-* &quot;-&quot;??_₮_-;_-@_-">
                  <c:v>2784.5</c:v>
                </c:pt>
                <c:pt idx="828" formatCode="_-* #,##0.00_₮_-;\-* #,##0.00_₮_-;_-* &quot;-&quot;??_₮_-;_-@_-">
                  <c:v>2785.5</c:v>
                </c:pt>
                <c:pt idx="829" formatCode="_-* #,##0.00_₮_-;\-* #,##0.00_₮_-;_-* &quot;-&quot;??_₮_-;_-@_-">
                  <c:v>2786</c:v>
                </c:pt>
                <c:pt idx="830" formatCode="_-* #,##0.00_₮_-;\-* #,##0.00_₮_-;_-* &quot;-&quot;??_₮_-;_-@_-">
                  <c:v>2785.5</c:v>
                </c:pt>
                <c:pt idx="831" formatCode="_-* #,##0.00_₮_-;\-* #,##0.00_₮_-;_-* &quot;-&quot;??_₮_-;_-@_-">
                  <c:v>2786</c:v>
                </c:pt>
                <c:pt idx="832" formatCode="_-* #,##0.00_₮_-;\-* #,##0.00_₮_-;_-* &quot;-&quot;??_₮_-;_-@_-">
                  <c:v>2787.5</c:v>
                </c:pt>
                <c:pt idx="833" formatCode="_-* #,##0.00_₮_-;\-* #,##0.00_₮_-;_-* &quot;-&quot;??_₮_-;_-@_-">
                  <c:v>2788.5</c:v>
                </c:pt>
                <c:pt idx="834" formatCode="_-* #,##0.00_₮_-;\-* #,##0.00_₮_-;_-* &quot;-&quot;??_₮_-;_-@_-">
                  <c:v>2789</c:v>
                </c:pt>
                <c:pt idx="835" formatCode="_-* #,##0.00_₮_-;\-* #,##0.00_₮_-;_-* &quot;-&quot;??_₮_-;_-@_-">
                  <c:v>2789</c:v>
                </c:pt>
                <c:pt idx="836" formatCode="_-* #,##0.00_₮_-;\-* #,##0.00_₮_-;_-* &quot;-&quot;??_₮_-;_-@_-">
                  <c:v>2790.5</c:v>
                </c:pt>
                <c:pt idx="837" formatCode="_-* #,##0.00_₮_-;\-* #,##0.00_₮_-;_-* &quot;-&quot;??_₮_-;_-@_-">
                  <c:v>2791</c:v>
                </c:pt>
                <c:pt idx="838" formatCode="_-* #,##0.00_₮_-;\-* #,##0.00_₮_-;_-* &quot;-&quot;??_₮_-;_-@_-">
                  <c:v>2791</c:v>
                </c:pt>
                <c:pt idx="839" formatCode="_-* #,##0.00_₮_-;\-* #,##0.00_₮_-;_-* &quot;-&quot;??_₮_-;_-@_-">
                  <c:v>2791</c:v>
                </c:pt>
                <c:pt idx="840" formatCode="_-* #,##0.00_₮_-;\-* #,##0.00_₮_-;_-* &quot;-&quot;??_₮_-;_-@_-">
                  <c:v>2791.5</c:v>
                </c:pt>
                <c:pt idx="841" formatCode="_-* #,##0.00_₮_-;\-* #,##0.00_₮_-;_-* &quot;-&quot;??_₮_-;_-@_-">
                  <c:v>2789.3383450624101</c:v>
                </c:pt>
                <c:pt idx="842" formatCode="_-* #,##0.00_₮_-;\-* #,##0.00_₮_-;_-* &quot;-&quot;??_₮_-;_-@_-">
                  <c:v>2789.2613700752372</c:v>
                </c:pt>
                <c:pt idx="843" formatCode="_-* #,##0.00_₮_-;\-* #,##0.00_₮_-;_-* &quot;-&quot;??_₮_-;_-@_-">
                  <c:v>2790.6357857177863</c:v>
                </c:pt>
                <c:pt idx="844" formatCode="_-* #,##0.00_₮_-;\-* #,##0.00_₮_-;_-* &quot;-&quot;??_₮_-;_-@_-">
                  <c:v>2790.8931519892503</c:v>
                </c:pt>
                <c:pt idx="845" formatCode="_-* #,##0.00_₮_-;\-* #,##0.00_₮_-;_-* &quot;-&quot;??_₮_-;_-@_-">
                  <c:v>2790.1269897281104</c:v>
                </c:pt>
                <c:pt idx="846" formatCode="_-* #,##0.00_₮_-;\-* #,##0.00_₮_-;_-* &quot;-&quot;??_₮_-;_-@_-">
                  <c:v>2792.004447983144</c:v>
                </c:pt>
                <c:pt idx="847" formatCode="_-* #,##0.00_₮_-;\-* #,##0.00_₮_-;_-* &quot;-&quot;??_₮_-;_-@_-">
                  <c:v>2792.4336950934885</c:v>
                </c:pt>
                <c:pt idx="848" formatCode="_-* #,##0.00_₮_-;\-* #,##0.00_₮_-;_-* &quot;-&quot;??_₮_-;_-@_-">
                  <c:v>2793.5815007514811</c:v>
                </c:pt>
                <c:pt idx="849" formatCode="_-* #,##0.00_₮_-;\-* #,##0.00_₮_-;_-* &quot;-&quot;??_₮_-;_-@_-">
                  <c:v>2794.2521174975554</c:v>
                </c:pt>
                <c:pt idx="850" formatCode="_-* #,##0.00_₮_-;\-* #,##0.00_₮_-;_-* &quot;-&quot;??_₮_-;_-@_-">
                  <c:v>2795.8702179175466</c:v>
                </c:pt>
                <c:pt idx="851" formatCode="_-* #,##0.00_₮_-;\-* #,##0.00_₮_-;_-* &quot;-&quot;??_₮_-;_-@_-">
                  <c:v>2795.8973517695686</c:v>
                </c:pt>
                <c:pt idx="852" formatCode="_-* #,##0.00_₮_-;\-* #,##0.00_₮_-;_-* &quot;-&quot;??_₮_-;_-@_-">
                  <c:v>2797.7868596130206</c:v>
                </c:pt>
                <c:pt idx="853" formatCode="_-* #,##0.00_₮_-;\-* #,##0.00_₮_-;_-* &quot;-&quot;??_₮_-;_-@_-">
                  <c:v>2799.1388498308979</c:v>
                </c:pt>
                <c:pt idx="854" formatCode="_-* #,##0.00_₮_-;\-* #,##0.00_₮_-;_-* &quot;-&quot;??_₮_-;_-@_-">
                  <c:v>2800.2073359625015</c:v>
                </c:pt>
                <c:pt idx="855" formatCode="_-* #,##0.00_₮_-;\-* #,##0.00_₮_-;_-* &quot;-&quot;??_₮_-;_-@_-">
                  <c:v>2800.535654384742</c:v>
                </c:pt>
                <c:pt idx="856" formatCode="_-* #,##0.00_₮_-;\-* #,##0.00_₮_-;_-* &quot;-&quot;??_₮_-;_-@_-">
                  <c:v>2801.7515867938901</c:v>
                </c:pt>
                <c:pt idx="857" formatCode="_-* #,##0.00_₮_-;\-* #,##0.00_₮_-;_-* &quot;-&quot;??_₮_-;_-@_-">
                  <c:v>2802.9710615043268</c:v>
                </c:pt>
                <c:pt idx="858" formatCode="_-* #,##0.00_₮_-;\-* #,##0.00_₮_-;_-* &quot;-&quot;??_₮_-;_-@_-">
                  <c:v>2809</c:v>
                </c:pt>
                <c:pt idx="859" formatCode="_-* #,##0.00_₮_-;\-* #,##0.00_₮_-;_-* &quot;-&quot;??_₮_-;_-@_-">
                  <c:v>2811</c:v>
                </c:pt>
                <c:pt idx="860" formatCode="_-* #,##0.00_₮_-;\-* #,##0.00_₮_-;_-* &quot;-&quot;??_₮_-;_-@_-">
                  <c:v>2811</c:v>
                </c:pt>
                <c:pt idx="861" formatCode="_-* #,##0.00_₮_-;\-* #,##0.00_₮_-;_-* &quot;-&quot;??_₮_-;_-@_-">
                  <c:v>2813</c:v>
                </c:pt>
                <c:pt idx="862" formatCode="_-* #,##0.00_₮_-;\-* #,##0.00_₮_-;_-* &quot;-&quot;??_₮_-;_-@_-">
                  <c:v>2812.5</c:v>
                </c:pt>
                <c:pt idx="863" formatCode="_-* #,##0.00_₮_-;\-* #,##0.00_₮_-;_-* &quot;-&quot;??_₮_-;_-@_-">
                  <c:v>2812</c:v>
                </c:pt>
                <c:pt idx="864" formatCode="_-* #,##0.00_₮_-;\-* #,##0.00_₮_-;_-* &quot;-&quot;??_₮_-;_-@_-">
                  <c:v>2812</c:v>
                </c:pt>
                <c:pt idx="865" formatCode="_-* #,##0.00_₮_-;\-* #,##0.00_₮_-;_-* &quot;-&quot;??_₮_-;_-@_-">
                  <c:v>2813.5</c:v>
                </c:pt>
                <c:pt idx="866" formatCode="_-* #,##0.00_₮_-;\-* #,##0.00_₮_-;_-* &quot;-&quot;??_₮_-;_-@_-">
                  <c:v>2814.5</c:v>
                </c:pt>
                <c:pt idx="867" formatCode="_-* #,##0.00_₮_-;\-* #,##0.00_₮_-;_-* &quot;-&quot;??_₮_-;_-@_-">
                  <c:v>2817.5</c:v>
                </c:pt>
                <c:pt idx="868" formatCode="_-* #,##0.00_₮_-;\-* #,##0.00_₮_-;_-* &quot;-&quot;??_₮_-;_-@_-">
                  <c:v>2818</c:v>
                </c:pt>
                <c:pt idx="869" formatCode="_-* #,##0.00_₮_-;\-* #,##0.00_₮_-;_-* &quot;-&quot;??_₮_-;_-@_-">
                  <c:v>2819</c:v>
                </c:pt>
                <c:pt idx="870" formatCode="_-* #,##0.00_₮_-;\-* #,##0.00_₮_-;_-* &quot;-&quot;??_₮_-;_-@_-">
                  <c:v>2821.5</c:v>
                </c:pt>
                <c:pt idx="871" formatCode="_-* #,##0.00_₮_-;\-* #,##0.00_₮_-;_-* &quot;-&quot;??_₮_-;_-@_-">
                  <c:v>2822.5</c:v>
                </c:pt>
                <c:pt idx="872" formatCode="_-* #,##0.00_₮_-;\-* #,##0.00_₮_-;_-* &quot;-&quot;??_₮_-;_-@_-">
                  <c:v>2823</c:v>
                </c:pt>
                <c:pt idx="873" formatCode="_-* #,##0.00_₮_-;\-* #,##0.00_₮_-;_-* &quot;-&quot;??_₮_-;_-@_-">
                  <c:v>2823.5</c:v>
                </c:pt>
                <c:pt idx="874" formatCode="_-* #,##0.00_₮_-;\-* #,##0.00_₮_-;_-* &quot;-&quot;??_₮_-;_-@_-">
                  <c:v>2823.5</c:v>
                </c:pt>
                <c:pt idx="875" formatCode="_-* #,##0.00_₮_-;\-* #,##0.00_₮_-;_-* &quot;-&quot;??_₮_-;_-@_-">
                  <c:v>2824</c:v>
                </c:pt>
                <c:pt idx="876" formatCode="_-* #,##0.00_₮_-;\-* #,##0.00_₮_-;_-* &quot;-&quot;??_₮_-;_-@_-">
                  <c:v>2825</c:v>
                </c:pt>
                <c:pt idx="877" formatCode="_-* #,##0.00_₮_-;\-* #,##0.00_₮_-;_-* &quot;-&quot;??_₮_-;_-@_-">
                  <c:v>2824.5</c:v>
                </c:pt>
                <c:pt idx="878" formatCode="_-* #,##0.00_₮_-;\-* #,##0.00_₮_-;_-* &quot;-&quot;??_₮_-;_-@_-">
                  <c:v>2826</c:v>
                </c:pt>
                <c:pt idx="879" formatCode="_-* #,##0.00_₮_-;\-* #,##0.00_₮_-;_-* &quot;-&quot;??_₮_-;_-@_-">
                  <c:v>2827.5</c:v>
                </c:pt>
                <c:pt idx="880" formatCode="_-* #,##0.00_₮_-;\-* #,##0.00_₮_-;_-* &quot;-&quot;??_₮_-;_-@_-">
                  <c:v>2829</c:v>
                </c:pt>
                <c:pt idx="881" formatCode="_-* #,##0.00_₮_-;\-* #,##0.00_₮_-;_-* &quot;-&quot;??_₮_-;_-@_-">
                  <c:v>2830.5</c:v>
                </c:pt>
                <c:pt idx="882" formatCode="_-* #,##0.00_₮_-;\-* #,##0.00_₮_-;_-* &quot;-&quot;??_₮_-;_-@_-">
                  <c:v>2831.5</c:v>
                </c:pt>
                <c:pt idx="883" formatCode="_-* #,##0.00_₮_-;\-* #,##0.00_₮_-;_-* &quot;-&quot;??_₮_-;_-@_-">
                  <c:v>2832.5</c:v>
                </c:pt>
                <c:pt idx="884" formatCode="_-* #,##0.00_₮_-;\-* #,##0.00_₮_-;_-* &quot;-&quot;??_₮_-;_-@_-">
                  <c:v>2834</c:v>
                </c:pt>
                <c:pt idx="885" formatCode="_-* #,##0.00_₮_-;\-* #,##0.00_₮_-;_-* &quot;-&quot;??_₮_-;_-@_-">
                  <c:v>2834</c:v>
                </c:pt>
                <c:pt idx="886" formatCode="_-* #,##0.00_₮_-;\-* #,##0.00_₮_-;_-* &quot;-&quot;??_₮_-;_-@_-">
                  <c:v>2836.5</c:v>
                </c:pt>
                <c:pt idx="887" formatCode="_-* #,##0.00_₮_-;\-* #,##0.00_₮_-;_-* &quot;-&quot;??_₮_-;_-@_-">
                  <c:v>2836.5</c:v>
                </c:pt>
                <c:pt idx="888" formatCode="_-* #,##0.00_₮_-;\-* #,##0.00_₮_-;_-* &quot;-&quot;??_₮_-;_-@_-">
                  <c:v>2837.5</c:v>
                </c:pt>
                <c:pt idx="889" formatCode="_-* #,##0.00_₮_-;\-* #,##0.00_₮_-;_-* &quot;-&quot;??_₮_-;_-@_-">
                  <c:v>2841.5</c:v>
                </c:pt>
                <c:pt idx="890" formatCode="_-* #,##0.00_₮_-;\-* #,##0.00_₮_-;_-* &quot;-&quot;??_₮_-;_-@_-">
                  <c:v>2842</c:v>
                </c:pt>
                <c:pt idx="891" formatCode="_-* #,##0.00_₮_-;\-* #,##0.00_₮_-;_-* &quot;-&quot;??_₮_-;_-@_-">
                  <c:v>2843</c:v>
                </c:pt>
                <c:pt idx="892" formatCode="_-* #,##0.00_₮_-;\-* #,##0.00_₮_-;_-* &quot;-&quot;??_₮_-;_-@_-">
                  <c:v>2845</c:v>
                </c:pt>
                <c:pt idx="893" formatCode="_-* #,##0.00_₮_-;\-* #,##0.00_₮_-;_-* &quot;-&quot;??_₮_-;_-@_-">
                  <c:v>2845</c:v>
                </c:pt>
                <c:pt idx="894" formatCode="_-* #,##0.00_₮_-;\-* #,##0.00_₮_-;_-* &quot;-&quot;??_₮_-;_-@_-">
                  <c:v>2845</c:v>
                </c:pt>
                <c:pt idx="895" formatCode="_-* #,##0.00_₮_-;\-* #,##0.00_₮_-;_-* &quot;-&quot;??_₮_-;_-@_-">
                  <c:v>2846.5</c:v>
                </c:pt>
                <c:pt idx="896" formatCode="_-* #,##0.00_₮_-;\-* #,##0.00_₮_-;_-* &quot;-&quot;??_₮_-;_-@_-">
                  <c:v>2847</c:v>
                </c:pt>
                <c:pt idx="897" formatCode="_-* #,##0.00_₮_-;\-* #,##0.00_₮_-;_-* &quot;-&quot;??_₮_-;_-@_-">
                  <c:v>2847.5</c:v>
                </c:pt>
                <c:pt idx="898" formatCode="_-* #,##0.00_₮_-;\-* #,##0.00_₮_-;_-* &quot;-&quot;??_₮_-;_-@_-">
                  <c:v>2848</c:v>
                </c:pt>
                <c:pt idx="899" formatCode="_-* #,##0.00_₮_-;\-* #,##0.00_₮_-;_-* &quot;-&quot;??_₮_-;_-@_-">
                  <c:v>2848</c:v>
                </c:pt>
                <c:pt idx="900" formatCode="_-* #,##0.00_₮_-;\-* #,##0.00_₮_-;_-* &quot;-&quot;??_₮_-;_-@_-">
                  <c:v>2848.5</c:v>
                </c:pt>
                <c:pt idx="901" formatCode="_-* #,##0.00_₮_-;\-* #,##0.00_₮_-;_-* &quot;-&quot;??_₮_-;_-@_-">
                  <c:v>2849.5</c:v>
                </c:pt>
                <c:pt idx="902" formatCode="_-* #,##0.00_₮_-;\-* #,##0.00_₮_-;_-* &quot;-&quot;??_₮_-;_-@_-">
                  <c:v>2849.5</c:v>
                </c:pt>
                <c:pt idx="903" formatCode="_-* #,##0.00_₮_-;\-* #,##0.00_₮_-;_-* &quot;-&quot;??_₮_-;_-@_-">
                  <c:v>2850.75</c:v>
                </c:pt>
                <c:pt idx="904" formatCode="_-* #,##0.00_₮_-;\-* #,##0.00_₮_-;_-* &quot;-&quot;??_₮_-;_-@_-">
                  <c:v>2849.5</c:v>
                </c:pt>
                <c:pt idx="905" formatCode="_-* #,##0.00_₮_-;\-* #,##0.00_₮_-;_-* &quot;-&quot;??_₮_-;_-@_-">
                  <c:v>2849.5</c:v>
                </c:pt>
                <c:pt idx="906" formatCode="_-* #,##0.00_₮_-;\-* #,##0.00_₮_-;_-* &quot;-&quot;??_₮_-;_-@_-">
                  <c:v>2850</c:v>
                </c:pt>
                <c:pt idx="907" formatCode="_-* #,##0.00_₮_-;\-* #,##0.00_₮_-;_-* &quot;-&quot;??_₮_-;_-@_-">
                  <c:v>2850</c:v>
                </c:pt>
                <c:pt idx="908" formatCode="_-* #,##0.00_₮_-;\-* #,##0.00_₮_-;_-* &quot;-&quot;??_₮_-;_-@_-">
                  <c:v>2850</c:v>
                </c:pt>
                <c:pt idx="909" formatCode="_-* #,##0.00_₮_-;\-* #,##0.00_₮_-;_-* &quot;-&quot;??_₮_-;_-@_-">
                  <c:v>2851.5</c:v>
                </c:pt>
                <c:pt idx="910" formatCode="_-* #,##0.00_₮_-;\-* #,##0.00_₮_-;_-* &quot;-&quot;??_₮_-;_-@_-">
                  <c:v>2851</c:v>
                </c:pt>
                <c:pt idx="911" formatCode="_-* #,##0.00_₮_-;\-* #,##0.00_₮_-;_-* &quot;-&quot;??_₮_-;_-@_-">
                  <c:v>2851.5</c:v>
                </c:pt>
                <c:pt idx="912" formatCode="_-* #,##0.00_₮_-;\-* #,##0.00_₮_-;_-* &quot;-&quot;??_₮_-;_-@_-">
                  <c:v>2852</c:v>
                </c:pt>
                <c:pt idx="913" formatCode="_-* #,##0.00_₮_-;\-* #,##0.00_₮_-;_-* &quot;-&quot;??_₮_-;_-@_-">
                  <c:v>2853</c:v>
                </c:pt>
                <c:pt idx="914" formatCode="_-* #,##0.00_₮_-;\-* #,##0.00_₮_-;_-* &quot;-&quot;??_₮_-;_-@_-">
                  <c:v>2853</c:v>
                </c:pt>
                <c:pt idx="915" formatCode="_-* #,##0.00_₮_-;\-* #,##0.00_₮_-;_-* &quot;-&quot;??_₮_-;_-@_-">
                  <c:v>2853</c:v>
                </c:pt>
                <c:pt idx="916" formatCode="_-* #,##0.00_₮_-;\-* #,##0.00_₮_-;_-* &quot;-&quot;??_₮_-;_-@_-">
                  <c:v>2853.5</c:v>
                </c:pt>
                <c:pt idx="917" formatCode="General">
                  <c:v>2853.5</c:v>
                </c:pt>
                <c:pt idx="918" formatCode="General">
                  <c:v>2854.5</c:v>
                </c:pt>
                <c:pt idx="919" formatCode="General">
                  <c:v>2853.5</c:v>
                </c:pt>
                <c:pt idx="920" formatCode="General">
                  <c:v>2853.5</c:v>
                </c:pt>
                <c:pt idx="921" formatCode="General">
                  <c:v>2854.5</c:v>
                </c:pt>
                <c:pt idx="922" formatCode="General">
                  <c:v>2854</c:v>
                </c:pt>
                <c:pt idx="923" formatCode="General">
                  <c:v>2853.75</c:v>
                </c:pt>
                <c:pt idx="924" formatCode="General">
                  <c:v>2854</c:v>
                </c:pt>
                <c:pt idx="925" formatCode="General">
                  <c:v>2854</c:v>
                </c:pt>
                <c:pt idx="926" formatCode="General">
                  <c:v>2854.5</c:v>
                </c:pt>
                <c:pt idx="927" formatCode="General">
                  <c:v>2854.5</c:v>
                </c:pt>
                <c:pt idx="928" formatCode="General">
                  <c:v>2855</c:v>
                </c:pt>
                <c:pt idx="929" formatCode="General">
                  <c:v>2854</c:v>
                </c:pt>
                <c:pt idx="930" formatCode="General">
                  <c:v>2854</c:v>
                </c:pt>
                <c:pt idx="931" formatCode="General">
                  <c:v>2854.5</c:v>
                </c:pt>
                <c:pt idx="932" formatCode="General">
                  <c:v>2854.5</c:v>
                </c:pt>
                <c:pt idx="933" formatCode="General">
                  <c:v>2854</c:v>
                </c:pt>
                <c:pt idx="934" formatCode="General">
                  <c:v>2854.5</c:v>
                </c:pt>
                <c:pt idx="935" formatCode="General">
                  <c:v>2854.5</c:v>
                </c:pt>
                <c:pt idx="936" formatCode="General">
                  <c:v>2854.5</c:v>
                </c:pt>
                <c:pt idx="937" formatCode="General">
                  <c:v>2855</c:v>
                </c:pt>
                <c:pt idx="938" formatCode="General">
                  <c:v>2855</c:v>
                </c:pt>
                <c:pt idx="939" formatCode="General">
                  <c:v>2856</c:v>
                </c:pt>
                <c:pt idx="940" formatCode="General">
                  <c:v>2855</c:v>
                </c:pt>
                <c:pt idx="941" formatCode="General">
                  <c:v>2854</c:v>
                </c:pt>
                <c:pt idx="942" formatCode="General">
                  <c:v>2854.5</c:v>
                </c:pt>
                <c:pt idx="943" formatCode="General">
                  <c:v>2854.5</c:v>
                </c:pt>
                <c:pt idx="944" formatCode="General">
                  <c:v>2854.5</c:v>
                </c:pt>
                <c:pt idx="945" formatCode="General">
                  <c:v>2854.5</c:v>
                </c:pt>
                <c:pt idx="946" formatCode="General">
                  <c:v>2853.5</c:v>
                </c:pt>
                <c:pt idx="947" formatCode="General">
                  <c:v>2854</c:v>
                </c:pt>
                <c:pt idx="948" formatCode="General">
                  <c:v>2854</c:v>
                </c:pt>
                <c:pt idx="949" formatCode="General">
                  <c:v>2854</c:v>
                </c:pt>
                <c:pt idx="950" formatCode="General">
                  <c:v>2854</c:v>
                </c:pt>
                <c:pt idx="951" formatCode="General">
                  <c:v>2854.5</c:v>
                </c:pt>
                <c:pt idx="952" formatCode="General">
                  <c:v>2854.5</c:v>
                </c:pt>
                <c:pt idx="953" formatCode="General">
                  <c:v>2854.5</c:v>
                </c:pt>
                <c:pt idx="954" formatCode="General">
                  <c:v>2854.5</c:v>
                </c:pt>
                <c:pt idx="955" formatCode="General">
                  <c:v>2853.5</c:v>
                </c:pt>
                <c:pt idx="956" formatCode="General">
                  <c:v>2853.5</c:v>
                </c:pt>
                <c:pt idx="957" formatCode="General">
                  <c:v>2853</c:v>
                </c:pt>
                <c:pt idx="958" formatCode="General">
                  <c:v>2852.5</c:v>
                </c:pt>
                <c:pt idx="959" formatCode="General">
                  <c:v>2851.5</c:v>
                </c:pt>
                <c:pt idx="960" formatCode="General">
                  <c:v>2851.5</c:v>
                </c:pt>
                <c:pt idx="961" formatCode="General">
                  <c:v>2851.5</c:v>
                </c:pt>
                <c:pt idx="962" formatCode="General">
                  <c:v>2852.5</c:v>
                </c:pt>
                <c:pt idx="963" formatCode="General">
                  <c:v>2852.5</c:v>
                </c:pt>
                <c:pt idx="964" formatCode="General">
                  <c:v>2851.5</c:v>
                </c:pt>
                <c:pt idx="965" formatCode="General">
                  <c:v>2850</c:v>
                </c:pt>
                <c:pt idx="966" formatCode="General">
                  <c:v>2851.5</c:v>
                </c:pt>
                <c:pt idx="967" formatCode="General">
                  <c:v>2851.5</c:v>
                </c:pt>
                <c:pt idx="968" formatCode="General">
                  <c:v>2850.5</c:v>
                </c:pt>
                <c:pt idx="969" formatCode="General">
                  <c:v>2849</c:v>
                </c:pt>
                <c:pt idx="970" formatCode="General">
                  <c:v>2848.5</c:v>
                </c:pt>
                <c:pt idx="971" formatCode="General">
                  <c:v>2850.5</c:v>
                </c:pt>
                <c:pt idx="972" formatCode="General">
                  <c:v>2851.5</c:v>
                </c:pt>
                <c:pt idx="973" formatCode="General">
                  <c:v>2851.5</c:v>
                </c:pt>
                <c:pt idx="974" formatCode="General">
                  <c:v>2851.5</c:v>
                </c:pt>
                <c:pt idx="975" formatCode="General">
                  <c:v>2851.5</c:v>
                </c:pt>
                <c:pt idx="976" formatCode="General">
                  <c:v>2851.5</c:v>
                </c:pt>
                <c:pt idx="977" formatCode="General">
                  <c:v>2851.5</c:v>
                </c:pt>
                <c:pt idx="978" formatCode="General">
                  <c:v>2851.5</c:v>
                </c:pt>
                <c:pt idx="979" formatCode="General">
                  <c:v>2851.5</c:v>
                </c:pt>
                <c:pt idx="980" formatCode="General">
                  <c:v>2851.5</c:v>
                </c:pt>
                <c:pt idx="981" formatCode="General">
                  <c:v>2851.5</c:v>
                </c:pt>
                <c:pt idx="982" formatCode="General">
                  <c:v>2851.5</c:v>
                </c:pt>
                <c:pt idx="983" formatCode="General">
                  <c:v>2851.5</c:v>
                </c:pt>
                <c:pt idx="984" formatCode="General">
                  <c:v>2851.5</c:v>
                </c:pt>
                <c:pt idx="985" formatCode="#,##0.00">
                  <c:v>2851.5</c:v>
                </c:pt>
                <c:pt idx="986" formatCode="#,##0.00">
                  <c:v>2851.5</c:v>
                </c:pt>
                <c:pt idx="987" formatCode="#,##0.00">
                  <c:v>2851.5</c:v>
                </c:pt>
                <c:pt idx="988" formatCode="#,##0.00">
                  <c:v>2851.5</c:v>
                </c:pt>
                <c:pt idx="989" formatCode="#,##0.00">
                  <c:v>2851.5</c:v>
                </c:pt>
                <c:pt idx="990" formatCode="#,##0.00">
                  <c:v>2851.5</c:v>
                </c:pt>
                <c:pt idx="991" formatCode="#,##0.00">
                  <c:v>2851.5</c:v>
                </c:pt>
                <c:pt idx="992" formatCode="#,##0.00">
                  <c:v>2851.5</c:v>
                </c:pt>
                <c:pt idx="993" formatCode="#,##0.00">
                  <c:v>2851.5</c:v>
                </c:pt>
                <c:pt idx="994" formatCode="#,##0.00">
                  <c:v>2852.5</c:v>
                </c:pt>
                <c:pt idx="995" formatCode="#,##0.00">
                  <c:v>2851.5</c:v>
                </c:pt>
                <c:pt idx="996" formatCode="#,##0.00">
                  <c:v>2850</c:v>
                </c:pt>
                <c:pt idx="997" formatCode="#,##0.00">
                  <c:v>2850</c:v>
                </c:pt>
                <c:pt idx="998" formatCode="#,##0.00">
                  <c:v>2850.5</c:v>
                </c:pt>
                <c:pt idx="999" formatCode="#,##0.00">
                  <c:v>2850.5</c:v>
                </c:pt>
                <c:pt idx="1000" formatCode="#,##0.00">
                  <c:v>2850.5</c:v>
                </c:pt>
                <c:pt idx="1001" formatCode="#,##0.00">
                  <c:v>2850.5</c:v>
                </c:pt>
                <c:pt idx="1002" formatCode="#,##0.00">
                  <c:v>2850.5</c:v>
                </c:pt>
                <c:pt idx="1003" formatCode="#,##0.00">
                  <c:v>2850.5</c:v>
                </c:pt>
                <c:pt idx="1004" formatCode="#,##0.00">
                  <c:v>2850.5</c:v>
                </c:pt>
                <c:pt idx="1005" formatCode="#,##0.00">
                  <c:v>2850.5</c:v>
                </c:pt>
                <c:pt idx="1006" formatCode="#,##0.00">
                  <c:v>2850.5</c:v>
                </c:pt>
                <c:pt idx="1007" formatCode="#,##0.00">
                  <c:v>2850.5</c:v>
                </c:pt>
                <c:pt idx="1008" formatCode="#,##0.00">
                  <c:v>2850.5</c:v>
                </c:pt>
                <c:pt idx="1009" formatCode="#,##0.00">
                  <c:v>2850.5</c:v>
                </c:pt>
                <c:pt idx="1010" formatCode="#,##0.00">
                  <c:v>2850.5</c:v>
                </c:pt>
                <c:pt idx="1011" formatCode="#,##0.00">
                  <c:v>2850.5</c:v>
                </c:pt>
                <c:pt idx="1012" formatCode="#,##0.00">
                  <c:v>2850</c:v>
                </c:pt>
                <c:pt idx="1013" formatCode="#,##0.00">
                  <c:v>2850</c:v>
                </c:pt>
                <c:pt idx="1014" formatCode="#,##0.00">
                  <c:v>2851</c:v>
                </c:pt>
                <c:pt idx="1015" formatCode="#,##0.00">
                  <c:v>2851</c:v>
                </c:pt>
                <c:pt idx="1016" formatCode="#,##0.00">
                  <c:v>2851.5</c:v>
                </c:pt>
                <c:pt idx="1017" formatCode="#,##0.00">
                  <c:v>2851.5</c:v>
                </c:pt>
                <c:pt idx="1018" formatCode="#,##0.00">
                  <c:v>2851</c:v>
                </c:pt>
                <c:pt idx="1019" formatCode="#,##0.00">
                  <c:v>2850</c:v>
                </c:pt>
                <c:pt idx="1020" formatCode="#,##0.00">
                  <c:v>2850.5</c:v>
                </c:pt>
                <c:pt idx="1021" formatCode="#,##0.00">
                  <c:v>2850.5</c:v>
                </c:pt>
                <c:pt idx="1022" formatCode="#,##0.00">
                  <c:v>2849</c:v>
                </c:pt>
                <c:pt idx="1023" formatCode="#,##0.00">
                  <c:v>2848.5</c:v>
                </c:pt>
                <c:pt idx="1024" formatCode="#,##0.00">
                  <c:v>2849</c:v>
                </c:pt>
                <c:pt idx="1025" formatCode="#,##0.00">
                  <c:v>2849</c:v>
                </c:pt>
                <c:pt idx="1026" formatCode="#,##0.00">
                  <c:v>2849</c:v>
                </c:pt>
                <c:pt idx="1027" formatCode="#,##0.00">
                  <c:v>2849.5</c:v>
                </c:pt>
                <c:pt idx="1028" formatCode="#,##0.00">
                  <c:v>2849.5</c:v>
                </c:pt>
                <c:pt idx="1029" formatCode="#,##0.00">
                  <c:v>2850</c:v>
                </c:pt>
                <c:pt idx="1030" formatCode="#,##0.00">
                  <c:v>2850</c:v>
                </c:pt>
                <c:pt idx="1031" formatCode="#,##0.00">
                  <c:v>2849.5</c:v>
                </c:pt>
                <c:pt idx="1032" formatCode="#,##0.00">
                  <c:v>2849.5</c:v>
                </c:pt>
                <c:pt idx="1033" formatCode="#,##0.00">
                  <c:v>2849.5</c:v>
                </c:pt>
                <c:pt idx="1034" formatCode="#,##0.00">
                  <c:v>2849.5</c:v>
                </c:pt>
                <c:pt idx="1035" formatCode="#,##0.00">
                  <c:v>2849.5</c:v>
                </c:pt>
                <c:pt idx="1036" formatCode="#,##0.00">
                  <c:v>2849.5</c:v>
                </c:pt>
                <c:pt idx="1037" formatCode="#,##0.00">
                  <c:v>2849.5</c:v>
                </c:pt>
                <c:pt idx="1038" formatCode="#,##0.00">
                  <c:v>2849.5</c:v>
                </c:pt>
              </c:numCache>
            </c:numRef>
          </c:val>
          <c:smooth val="0"/>
          <c:extLst>
            <c:ext xmlns:c16="http://schemas.microsoft.com/office/drawing/2014/chart" uri="{C3380CC4-5D6E-409C-BE32-E72D297353CC}">
              <c16:uniqueId val="{00000001-E8A2-4138-917E-1127D9120385}"/>
            </c:ext>
          </c:extLst>
        </c:ser>
        <c:ser>
          <c:idx val="0"/>
          <c:order val="2"/>
          <c:tx>
            <c:strRef>
              <c:f>'III.2.3 Ханш'!$A$5</c:f>
              <c:strCache>
                <c:ptCount val="1"/>
                <c:pt idx="0">
                  <c:v>Төгрөгийн ам.доллартай харьцах албан ханш /баруун/</c:v>
                </c:pt>
              </c:strCache>
            </c:strRef>
          </c:tx>
          <c:spPr>
            <a:ln w="22225">
              <a:solidFill>
                <a:srgbClr val="122F83"/>
              </a:solidFill>
            </a:ln>
          </c:spPr>
          <c:marker>
            <c:symbol val="none"/>
          </c:marker>
          <c:cat>
            <c:multiLvlStrRef>
              <c:f>'III.2.3 Ханш'!$SD$3:$BGI$4</c:f>
              <c:multiLvlStrCache>
                <c:ptCount val="1046"/>
                <c:lvl>
                  <c:pt idx="0">
                    <c:v>1</c:v>
                  </c:pt>
                  <c:pt idx="41">
                    <c:v>3</c:v>
                  </c:pt>
                  <c:pt idx="105">
                    <c:v>6</c:v>
                  </c:pt>
                  <c:pt idx="164">
                    <c:v>9</c:v>
                  </c:pt>
                  <c:pt idx="230">
                    <c:v>12</c:v>
                  </c:pt>
                  <c:pt idx="292">
                    <c:v>3</c:v>
                  </c:pt>
                  <c:pt idx="357">
                    <c:v>6</c:v>
                  </c:pt>
                  <c:pt idx="423">
                    <c:v>9</c:v>
                  </c:pt>
                  <c:pt idx="486">
                    <c:v>12</c:v>
                  </c:pt>
                  <c:pt idx="546">
                    <c:v>3</c:v>
                  </c:pt>
                  <c:pt idx="611">
                    <c:v>6</c:v>
                  </c:pt>
                  <c:pt idx="673">
                    <c:v>9</c:v>
                  </c:pt>
                  <c:pt idx="736">
                    <c:v>12</c:v>
                  </c:pt>
                  <c:pt idx="797">
                    <c:v>3</c:v>
                  </c:pt>
                  <c:pt idx="862">
                    <c:v>6</c:v>
                  </c:pt>
                  <c:pt idx="922">
                    <c:v>9</c:v>
                  </c:pt>
                  <c:pt idx="985">
                    <c:v>12</c:v>
                  </c:pt>
                  <c:pt idx="1027">
                    <c:v>2</c:v>
                  </c:pt>
                  <c:pt idx="1045">
                    <c:v>.</c:v>
                  </c:pt>
                </c:lvl>
                <c:lvl>
                  <c:pt idx="0">
                    <c:v>2017</c:v>
                  </c:pt>
                  <c:pt idx="250">
                    <c:v>2018</c:v>
                  </c:pt>
                  <c:pt idx="507">
                    <c:v>2019</c:v>
                  </c:pt>
                  <c:pt idx="758">
                    <c:v>2020</c:v>
                  </c:pt>
                  <c:pt idx="1007">
                    <c:v>2021</c:v>
                  </c:pt>
                </c:lvl>
              </c:multiLvlStrCache>
            </c:multiLvlStrRef>
          </c:cat>
          <c:val>
            <c:numRef>
              <c:f>'III.2.3 Ханш'!$SD$5:$BGI$5</c:f>
              <c:numCache>
                <c:formatCode>_-* #,##0.0_-;\-* #,##0.0_-;_-* "-"??_-;_-@_-</c:formatCode>
                <c:ptCount val="1046"/>
                <c:pt idx="0">
                  <c:v>2489.4299999999998</c:v>
                </c:pt>
                <c:pt idx="1">
                  <c:v>2491.48</c:v>
                </c:pt>
                <c:pt idx="2">
                  <c:v>2493</c:v>
                </c:pt>
                <c:pt idx="3">
                  <c:v>2497.122117576288</c:v>
                </c:pt>
                <c:pt idx="4">
                  <c:v>2498.08</c:v>
                </c:pt>
                <c:pt idx="5">
                  <c:v>2498.71</c:v>
                </c:pt>
                <c:pt idx="6">
                  <c:v>2498.62</c:v>
                </c:pt>
                <c:pt idx="7">
                  <c:v>2498.75</c:v>
                </c:pt>
                <c:pt idx="8">
                  <c:v>2497.66</c:v>
                </c:pt>
                <c:pt idx="9">
                  <c:v>2497.04</c:v>
                </c:pt>
                <c:pt idx="10">
                  <c:v>2495.2800000000002</c:v>
                </c:pt>
                <c:pt idx="11">
                  <c:v>2495.29</c:v>
                </c:pt>
                <c:pt idx="12">
                  <c:v>2490.83</c:v>
                </c:pt>
                <c:pt idx="13">
                  <c:v>2495.23</c:v>
                </c:pt>
                <c:pt idx="14">
                  <c:v>2491.83</c:v>
                </c:pt>
                <c:pt idx="15">
                  <c:v>2489.44</c:v>
                </c:pt>
                <c:pt idx="16">
                  <c:v>2487.89</c:v>
                </c:pt>
                <c:pt idx="17">
                  <c:v>2484.27</c:v>
                </c:pt>
                <c:pt idx="18">
                  <c:v>2479.91</c:v>
                </c:pt>
                <c:pt idx="19">
                  <c:v>2474.4899999999998</c:v>
                </c:pt>
                <c:pt idx="20">
                  <c:v>2465.63</c:v>
                </c:pt>
                <c:pt idx="21">
                  <c:v>2463.23</c:v>
                </c:pt>
                <c:pt idx="22">
                  <c:v>2459.44</c:v>
                </c:pt>
                <c:pt idx="23">
                  <c:v>2463.13</c:v>
                </c:pt>
                <c:pt idx="24">
                  <c:v>2471</c:v>
                </c:pt>
                <c:pt idx="25">
                  <c:v>2474.1999999999998</c:v>
                </c:pt>
                <c:pt idx="26">
                  <c:v>2476.13</c:v>
                </c:pt>
                <c:pt idx="27">
                  <c:v>2477.86</c:v>
                </c:pt>
                <c:pt idx="28">
                  <c:v>2479.41</c:v>
                </c:pt>
                <c:pt idx="29">
                  <c:v>2481.67</c:v>
                </c:pt>
                <c:pt idx="30">
                  <c:v>2483.59</c:v>
                </c:pt>
                <c:pt idx="31">
                  <c:v>2485.16</c:v>
                </c:pt>
                <c:pt idx="32">
                  <c:v>2485.38</c:v>
                </c:pt>
                <c:pt idx="33">
                  <c:v>2482.58</c:v>
                </c:pt>
                <c:pt idx="34">
                  <c:v>2483.39</c:v>
                </c:pt>
                <c:pt idx="35">
                  <c:v>2483.11</c:v>
                </c:pt>
                <c:pt idx="36">
                  <c:v>2482.29</c:v>
                </c:pt>
                <c:pt idx="37">
                  <c:v>2479.84</c:v>
                </c:pt>
                <c:pt idx="38">
                  <c:v>2476.02</c:v>
                </c:pt>
                <c:pt idx="39">
                  <c:v>2473.63</c:v>
                </c:pt>
                <c:pt idx="40">
                  <c:v>2470.83</c:v>
                </c:pt>
                <c:pt idx="41">
                  <c:v>2470.84</c:v>
                </c:pt>
                <c:pt idx="42">
                  <c:v>2470.25</c:v>
                </c:pt>
                <c:pt idx="43">
                  <c:v>2468.5500000000002</c:v>
                </c:pt>
                <c:pt idx="44">
                  <c:v>2466.88</c:v>
                </c:pt>
                <c:pt idx="45">
                  <c:v>2464</c:v>
                </c:pt>
                <c:pt idx="46">
                  <c:v>2461.3200000000002</c:v>
                </c:pt>
                <c:pt idx="47">
                  <c:v>2458.8000000000002</c:v>
                </c:pt>
                <c:pt idx="48">
                  <c:v>2458.38</c:v>
                </c:pt>
                <c:pt idx="49">
                  <c:v>2457.12</c:v>
                </c:pt>
                <c:pt idx="50">
                  <c:v>2454.96</c:v>
                </c:pt>
                <c:pt idx="51">
                  <c:v>2457.12</c:v>
                </c:pt>
                <c:pt idx="52">
                  <c:v>2458.1</c:v>
                </c:pt>
                <c:pt idx="53">
                  <c:v>2457.58</c:v>
                </c:pt>
                <c:pt idx="54">
                  <c:v>2459.38</c:v>
                </c:pt>
                <c:pt idx="55">
                  <c:v>2459.5700000000002</c:v>
                </c:pt>
                <c:pt idx="56">
                  <c:v>2459.1799999999998</c:v>
                </c:pt>
                <c:pt idx="57">
                  <c:v>2458.85</c:v>
                </c:pt>
                <c:pt idx="58">
                  <c:v>2456.0300000000002</c:v>
                </c:pt>
                <c:pt idx="59">
                  <c:v>2453.83</c:v>
                </c:pt>
                <c:pt idx="60">
                  <c:v>2452.44</c:v>
                </c:pt>
                <c:pt idx="61">
                  <c:v>2447.4499999999998</c:v>
                </c:pt>
                <c:pt idx="62">
                  <c:v>2443.38</c:v>
                </c:pt>
                <c:pt idx="63">
                  <c:v>2441.5500000000002</c:v>
                </c:pt>
                <c:pt idx="64">
                  <c:v>2437.5100000000002</c:v>
                </c:pt>
                <c:pt idx="65">
                  <c:v>2435.25</c:v>
                </c:pt>
                <c:pt idx="66">
                  <c:v>2428.75</c:v>
                </c:pt>
                <c:pt idx="67">
                  <c:v>2421.2800000000002</c:v>
                </c:pt>
                <c:pt idx="68">
                  <c:v>2419.66</c:v>
                </c:pt>
                <c:pt idx="69">
                  <c:v>2410.87</c:v>
                </c:pt>
                <c:pt idx="70">
                  <c:v>2408.75</c:v>
                </c:pt>
                <c:pt idx="71">
                  <c:v>2406.8000000000002</c:v>
                </c:pt>
                <c:pt idx="72">
                  <c:v>2404.89</c:v>
                </c:pt>
                <c:pt idx="73">
                  <c:v>2411.5300000000002</c:v>
                </c:pt>
                <c:pt idx="74">
                  <c:v>2415.98</c:v>
                </c:pt>
                <c:pt idx="75">
                  <c:v>2422.08</c:v>
                </c:pt>
                <c:pt idx="76">
                  <c:v>2422.58</c:v>
                </c:pt>
                <c:pt idx="77">
                  <c:v>2422.41</c:v>
                </c:pt>
                <c:pt idx="78">
                  <c:v>2423.16</c:v>
                </c:pt>
                <c:pt idx="79">
                  <c:v>2420.5100000000002</c:v>
                </c:pt>
                <c:pt idx="80">
                  <c:v>2420.5700000000002</c:v>
                </c:pt>
                <c:pt idx="81">
                  <c:v>2419.42</c:v>
                </c:pt>
                <c:pt idx="82">
                  <c:v>2419.02</c:v>
                </c:pt>
                <c:pt idx="83">
                  <c:v>2418.67</c:v>
                </c:pt>
                <c:pt idx="84">
                  <c:v>2417.3200000000002</c:v>
                </c:pt>
                <c:pt idx="85">
                  <c:v>2416.02</c:v>
                </c:pt>
                <c:pt idx="86">
                  <c:v>2414.38</c:v>
                </c:pt>
                <c:pt idx="87">
                  <c:v>2414.25</c:v>
                </c:pt>
                <c:pt idx="88">
                  <c:v>2413.21</c:v>
                </c:pt>
                <c:pt idx="89">
                  <c:v>2411.5500000000002</c:v>
                </c:pt>
                <c:pt idx="90">
                  <c:v>2411.6</c:v>
                </c:pt>
                <c:pt idx="91">
                  <c:v>2411.77</c:v>
                </c:pt>
                <c:pt idx="92">
                  <c:v>2414.84</c:v>
                </c:pt>
                <c:pt idx="93">
                  <c:v>2418.6</c:v>
                </c:pt>
                <c:pt idx="94">
                  <c:v>2418.37</c:v>
                </c:pt>
                <c:pt idx="95">
                  <c:v>2418.3200000000002</c:v>
                </c:pt>
                <c:pt idx="96">
                  <c:v>2418.19</c:v>
                </c:pt>
                <c:pt idx="97">
                  <c:v>2417.1999999999998</c:v>
                </c:pt>
                <c:pt idx="98">
                  <c:v>2416.5100000000002</c:v>
                </c:pt>
                <c:pt idx="99">
                  <c:v>2411.04</c:v>
                </c:pt>
                <c:pt idx="100">
                  <c:v>2408.31</c:v>
                </c:pt>
                <c:pt idx="101">
                  <c:v>2404.4899999999998</c:v>
                </c:pt>
                <c:pt idx="102">
                  <c:v>2406.33</c:v>
                </c:pt>
                <c:pt idx="103">
                  <c:v>2402.35</c:v>
                </c:pt>
                <c:pt idx="104">
                  <c:v>2397.9699999999998</c:v>
                </c:pt>
                <c:pt idx="105">
                  <c:v>2395.19</c:v>
                </c:pt>
                <c:pt idx="106">
                  <c:v>2389.86</c:v>
                </c:pt>
                <c:pt idx="107">
                  <c:v>2387.54</c:v>
                </c:pt>
                <c:pt idx="108">
                  <c:v>2383.6799999999998</c:v>
                </c:pt>
                <c:pt idx="109">
                  <c:v>2377.9499999999998</c:v>
                </c:pt>
                <c:pt idx="110">
                  <c:v>2375.6</c:v>
                </c:pt>
                <c:pt idx="111">
                  <c:v>2374.81</c:v>
                </c:pt>
                <c:pt idx="112">
                  <c:v>2372.16</c:v>
                </c:pt>
                <c:pt idx="113">
                  <c:v>2369.9499999999998</c:v>
                </c:pt>
                <c:pt idx="114">
                  <c:v>2368.3200000000002</c:v>
                </c:pt>
                <c:pt idx="115">
                  <c:v>2364.81</c:v>
                </c:pt>
                <c:pt idx="116">
                  <c:v>2361.6799999999998</c:v>
                </c:pt>
                <c:pt idx="117">
                  <c:v>2359.27</c:v>
                </c:pt>
                <c:pt idx="118">
                  <c:v>2358.54</c:v>
                </c:pt>
                <c:pt idx="119">
                  <c:v>2355.5100000000002</c:v>
                </c:pt>
                <c:pt idx="120">
                  <c:v>2361.12</c:v>
                </c:pt>
                <c:pt idx="121">
                  <c:v>2353.38</c:v>
                </c:pt>
                <c:pt idx="122">
                  <c:v>2350.2199999999998</c:v>
                </c:pt>
                <c:pt idx="123">
                  <c:v>2349.21</c:v>
                </c:pt>
                <c:pt idx="124">
                  <c:v>2349.87</c:v>
                </c:pt>
                <c:pt idx="125">
                  <c:v>2352.27</c:v>
                </c:pt>
                <c:pt idx="126">
                  <c:v>2358.9899999999998</c:v>
                </c:pt>
                <c:pt idx="127">
                  <c:v>2371.37</c:v>
                </c:pt>
                <c:pt idx="128">
                  <c:v>2387.08</c:v>
                </c:pt>
                <c:pt idx="129">
                  <c:v>2402.54</c:v>
                </c:pt>
                <c:pt idx="130">
                  <c:v>2404.31</c:v>
                </c:pt>
                <c:pt idx="131">
                  <c:v>2410.96</c:v>
                </c:pt>
                <c:pt idx="132">
                  <c:v>2418.0700000000002</c:v>
                </c:pt>
                <c:pt idx="133">
                  <c:v>2418.84</c:v>
                </c:pt>
                <c:pt idx="134">
                  <c:v>2422.4899999999998</c:v>
                </c:pt>
                <c:pt idx="135">
                  <c:v>2424.34</c:v>
                </c:pt>
                <c:pt idx="136">
                  <c:v>2424.6799999999998</c:v>
                </c:pt>
                <c:pt idx="137">
                  <c:v>2430.5</c:v>
                </c:pt>
                <c:pt idx="138">
                  <c:v>2437.5500000000002</c:v>
                </c:pt>
                <c:pt idx="139">
                  <c:v>2441.63</c:v>
                </c:pt>
                <c:pt idx="140">
                  <c:v>2444.9499999999998</c:v>
                </c:pt>
                <c:pt idx="141">
                  <c:v>2449.52</c:v>
                </c:pt>
                <c:pt idx="142">
                  <c:v>2455.81</c:v>
                </c:pt>
                <c:pt idx="143">
                  <c:v>2457.34</c:v>
                </c:pt>
                <c:pt idx="144">
                  <c:v>2456.17</c:v>
                </c:pt>
                <c:pt idx="145">
                  <c:v>2450.58</c:v>
                </c:pt>
                <c:pt idx="146">
                  <c:v>2448.16</c:v>
                </c:pt>
                <c:pt idx="147">
                  <c:v>2447.5100000000002</c:v>
                </c:pt>
                <c:pt idx="148">
                  <c:v>2443.52</c:v>
                </c:pt>
                <c:pt idx="149">
                  <c:v>2442.06</c:v>
                </c:pt>
                <c:pt idx="150">
                  <c:v>2441</c:v>
                </c:pt>
                <c:pt idx="151">
                  <c:v>2441.41</c:v>
                </c:pt>
                <c:pt idx="152">
                  <c:v>2444.19</c:v>
                </c:pt>
                <c:pt idx="153">
                  <c:v>2444.9</c:v>
                </c:pt>
                <c:pt idx="154">
                  <c:v>2444.42</c:v>
                </c:pt>
                <c:pt idx="155">
                  <c:v>2444.38</c:v>
                </c:pt>
                <c:pt idx="156">
                  <c:v>2443.25</c:v>
                </c:pt>
                <c:pt idx="157">
                  <c:v>2440.5300000000002</c:v>
                </c:pt>
                <c:pt idx="158">
                  <c:v>2440.08</c:v>
                </c:pt>
                <c:pt idx="159">
                  <c:v>2436.66</c:v>
                </c:pt>
                <c:pt idx="160">
                  <c:v>2434.7399999999998</c:v>
                </c:pt>
                <c:pt idx="161">
                  <c:v>2433.65</c:v>
                </c:pt>
                <c:pt idx="162">
                  <c:v>2431.25</c:v>
                </c:pt>
                <c:pt idx="163">
                  <c:v>2430.0500000000002</c:v>
                </c:pt>
                <c:pt idx="164">
                  <c:v>2431.16</c:v>
                </c:pt>
                <c:pt idx="165">
                  <c:v>2433.17</c:v>
                </c:pt>
                <c:pt idx="166">
                  <c:v>2435.35</c:v>
                </c:pt>
                <c:pt idx="167">
                  <c:v>2437.33</c:v>
                </c:pt>
                <c:pt idx="168">
                  <c:v>2438.69</c:v>
                </c:pt>
                <c:pt idx="169">
                  <c:v>2441.52</c:v>
                </c:pt>
                <c:pt idx="170">
                  <c:v>2446.79</c:v>
                </c:pt>
                <c:pt idx="171">
                  <c:v>2451.7199999999998</c:v>
                </c:pt>
                <c:pt idx="172">
                  <c:v>2451.7199999999998</c:v>
                </c:pt>
                <c:pt idx="173">
                  <c:v>2454.66</c:v>
                </c:pt>
                <c:pt idx="174">
                  <c:v>2456.7800000000002</c:v>
                </c:pt>
                <c:pt idx="175">
                  <c:v>2460.5500000000002</c:v>
                </c:pt>
                <c:pt idx="176">
                  <c:v>2465.0300000000002</c:v>
                </c:pt>
                <c:pt idx="177">
                  <c:v>2468.25</c:v>
                </c:pt>
                <c:pt idx="178">
                  <c:v>2466.86</c:v>
                </c:pt>
                <c:pt idx="179">
                  <c:v>2465.12</c:v>
                </c:pt>
                <c:pt idx="180">
                  <c:v>2465.7199999999998</c:v>
                </c:pt>
                <c:pt idx="181">
                  <c:v>2466.64</c:v>
                </c:pt>
                <c:pt idx="182">
                  <c:v>2463.8200000000002</c:v>
                </c:pt>
                <c:pt idx="183">
                  <c:v>2463.02</c:v>
                </c:pt>
                <c:pt idx="184">
                  <c:v>2463.42</c:v>
                </c:pt>
                <c:pt idx="185">
                  <c:v>2464.4299999999998</c:v>
                </c:pt>
                <c:pt idx="186">
                  <c:v>2465.2800000000002</c:v>
                </c:pt>
                <c:pt idx="187">
                  <c:v>2463.12</c:v>
                </c:pt>
                <c:pt idx="188">
                  <c:v>2462.9699999999998</c:v>
                </c:pt>
                <c:pt idx="189">
                  <c:v>2462.4299999999998</c:v>
                </c:pt>
                <c:pt idx="190">
                  <c:v>2459.85</c:v>
                </c:pt>
                <c:pt idx="191">
                  <c:v>2460.6799999999998</c:v>
                </c:pt>
                <c:pt idx="192">
                  <c:v>2461.06</c:v>
                </c:pt>
                <c:pt idx="193">
                  <c:v>2460.48</c:v>
                </c:pt>
                <c:pt idx="194">
                  <c:v>2460.5100000000002</c:v>
                </c:pt>
                <c:pt idx="195">
                  <c:v>2460.58</c:v>
                </c:pt>
                <c:pt idx="196">
                  <c:v>2457.4699999999998</c:v>
                </c:pt>
                <c:pt idx="197">
                  <c:v>2456.91</c:v>
                </c:pt>
                <c:pt idx="198">
                  <c:v>2456.92</c:v>
                </c:pt>
                <c:pt idx="199">
                  <c:v>2455.84</c:v>
                </c:pt>
                <c:pt idx="200">
                  <c:v>2455.77</c:v>
                </c:pt>
                <c:pt idx="201">
                  <c:v>2455.14</c:v>
                </c:pt>
                <c:pt idx="202">
                  <c:v>2455.56</c:v>
                </c:pt>
                <c:pt idx="203">
                  <c:v>2456.04</c:v>
                </c:pt>
                <c:pt idx="204">
                  <c:v>2456.0500000000002</c:v>
                </c:pt>
                <c:pt idx="205">
                  <c:v>2456.21</c:v>
                </c:pt>
                <c:pt idx="206">
                  <c:v>2456.1999999999998</c:v>
                </c:pt>
                <c:pt idx="207">
                  <c:v>2456.17</c:v>
                </c:pt>
                <c:pt idx="208">
                  <c:v>2456.2199999999998</c:v>
                </c:pt>
                <c:pt idx="209">
                  <c:v>2455.86</c:v>
                </c:pt>
                <c:pt idx="210">
                  <c:v>2455.4299999999998</c:v>
                </c:pt>
                <c:pt idx="211">
                  <c:v>2454.37</c:v>
                </c:pt>
                <c:pt idx="212">
                  <c:v>2455.1999999999998</c:v>
                </c:pt>
                <c:pt idx="213">
                  <c:v>2454.08</c:v>
                </c:pt>
                <c:pt idx="214">
                  <c:v>2453.79</c:v>
                </c:pt>
                <c:pt idx="215">
                  <c:v>2452.8200000000002</c:v>
                </c:pt>
                <c:pt idx="216">
                  <c:v>2452.31</c:v>
                </c:pt>
                <c:pt idx="217">
                  <c:v>2450.9</c:v>
                </c:pt>
                <c:pt idx="218">
                  <c:v>2445.54</c:v>
                </c:pt>
                <c:pt idx="219">
                  <c:v>2444.25</c:v>
                </c:pt>
                <c:pt idx="220">
                  <c:v>2444.96</c:v>
                </c:pt>
                <c:pt idx="221">
                  <c:v>2445.66</c:v>
                </c:pt>
                <c:pt idx="222">
                  <c:v>2444.27</c:v>
                </c:pt>
                <c:pt idx="223">
                  <c:v>2444.0100000000002</c:v>
                </c:pt>
                <c:pt idx="224">
                  <c:v>2444.27</c:v>
                </c:pt>
                <c:pt idx="225">
                  <c:v>2444.11</c:v>
                </c:pt>
                <c:pt idx="226">
                  <c:v>2444.6</c:v>
                </c:pt>
                <c:pt idx="227">
                  <c:v>2444.3200000000002</c:v>
                </c:pt>
                <c:pt idx="228">
                  <c:v>2444.38</c:v>
                </c:pt>
                <c:pt idx="229">
                  <c:v>2443.5700000000002</c:v>
                </c:pt>
                <c:pt idx="230">
                  <c:v>2443.7199999999998</c:v>
                </c:pt>
                <c:pt idx="231">
                  <c:v>2442.2199999999998</c:v>
                </c:pt>
                <c:pt idx="232">
                  <c:v>2441.66</c:v>
                </c:pt>
                <c:pt idx="233">
                  <c:v>2440.77</c:v>
                </c:pt>
                <c:pt idx="234">
                  <c:v>2439.64</c:v>
                </c:pt>
                <c:pt idx="235">
                  <c:v>2438.16</c:v>
                </c:pt>
                <c:pt idx="236">
                  <c:v>2437.41</c:v>
                </c:pt>
                <c:pt idx="237">
                  <c:v>2437.1799999999998</c:v>
                </c:pt>
                <c:pt idx="238">
                  <c:v>2436.27</c:v>
                </c:pt>
                <c:pt idx="239">
                  <c:v>2436.29</c:v>
                </c:pt>
                <c:pt idx="240">
                  <c:v>2434.2199999999998</c:v>
                </c:pt>
                <c:pt idx="241">
                  <c:v>2425.7800000000002</c:v>
                </c:pt>
                <c:pt idx="242">
                  <c:v>2428.21</c:v>
                </c:pt>
                <c:pt idx="243">
                  <c:v>2427.09</c:v>
                </c:pt>
                <c:pt idx="244">
                  <c:v>2426.27</c:v>
                </c:pt>
                <c:pt idx="245">
                  <c:v>2426.41</c:v>
                </c:pt>
                <c:pt idx="246">
                  <c:v>2427.17</c:v>
                </c:pt>
                <c:pt idx="247">
                  <c:v>2426.79</c:v>
                </c:pt>
                <c:pt idx="248">
                  <c:v>2427.4</c:v>
                </c:pt>
                <c:pt idx="249">
                  <c:v>2427.13</c:v>
                </c:pt>
                <c:pt idx="250">
                  <c:v>2428.23</c:v>
                </c:pt>
                <c:pt idx="251">
                  <c:v>2428.21</c:v>
                </c:pt>
                <c:pt idx="252">
                  <c:v>2428.91</c:v>
                </c:pt>
                <c:pt idx="253">
                  <c:v>2430.35</c:v>
                </c:pt>
                <c:pt idx="254">
                  <c:v>2432.64</c:v>
                </c:pt>
                <c:pt idx="255">
                  <c:v>2432.3200000000002</c:v>
                </c:pt>
                <c:pt idx="256">
                  <c:v>2432.3200000000002</c:v>
                </c:pt>
                <c:pt idx="257">
                  <c:v>2433.66</c:v>
                </c:pt>
                <c:pt idx="258">
                  <c:v>2433.67</c:v>
                </c:pt>
                <c:pt idx="259">
                  <c:v>2432.75</c:v>
                </c:pt>
                <c:pt idx="260">
                  <c:v>2431.5100000000002</c:v>
                </c:pt>
                <c:pt idx="261">
                  <c:v>2429.73</c:v>
                </c:pt>
                <c:pt idx="262">
                  <c:v>2424.6799999999998</c:v>
                </c:pt>
                <c:pt idx="263">
                  <c:v>2422.7800000000002</c:v>
                </c:pt>
                <c:pt idx="264">
                  <c:v>2423.37</c:v>
                </c:pt>
                <c:pt idx="265">
                  <c:v>2422.3000000000002</c:v>
                </c:pt>
                <c:pt idx="266">
                  <c:v>2421.0700000000002</c:v>
                </c:pt>
                <c:pt idx="267">
                  <c:v>2420.19</c:v>
                </c:pt>
                <c:pt idx="268">
                  <c:v>2420.08</c:v>
                </c:pt>
                <c:pt idx="269">
                  <c:v>2417.73</c:v>
                </c:pt>
                <c:pt idx="270">
                  <c:v>2418.9499999999998</c:v>
                </c:pt>
                <c:pt idx="271">
                  <c:v>2419.09</c:v>
                </c:pt>
                <c:pt idx="272">
                  <c:v>2417.71</c:v>
                </c:pt>
                <c:pt idx="273">
                  <c:v>2416.38</c:v>
                </c:pt>
                <c:pt idx="274">
                  <c:v>2415.4299999999998</c:v>
                </c:pt>
                <c:pt idx="275">
                  <c:v>2414.84</c:v>
                </c:pt>
                <c:pt idx="276">
                  <c:v>2412.92</c:v>
                </c:pt>
                <c:pt idx="277">
                  <c:v>2410.67</c:v>
                </c:pt>
                <c:pt idx="278">
                  <c:v>2409.64</c:v>
                </c:pt>
                <c:pt idx="279">
                  <c:v>2405.35</c:v>
                </c:pt>
                <c:pt idx="280">
                  <c:v>2402.06</c:v>
                </c:pt>
                <c:pt idx="281">
                  <c:v>2400.13</c:v>
                </c:pt>
                <c:pt idx="282">
                  <c:v>2396.2603425950283</c:v>
                </c:pt>
                <c:pt idx="283">
                  <c:v>2395.85</c:v>
                </c:pt>
                <c:pt idx="284">
                  <c:v>2397.63</c:v>
                </c:pt>
                <c:pt idx="285">
                  <c:v>2398.21</c:v>
                </c:pt>
                <c:pt idx="286">
                  <c:v>2398.2600000000002</c:v>
                </c:pt>
                <c:pt idx="287">
                  <c:v>2398.35</c:v>
                </c:pt>
                <c:pt idx="288">
                  <c:v>2397.69</c:v>
                </c:pt>
                <c:pt idx="289">
                  <c:v>2395.9299999999998</c:v>
                </c:pt>
                <c:pt idx="290">
                  <c:v>2395.3000000000002</c:v>
                </c:pt>
                <c:pt idx="291">
                  <c:v>2394.23</c:v>
                </c:pt>
                <c:pt idx="292">
                  <c:v>2393.81</c:v>
                </c:pt>
                <c:pt idx="293">
                  <c:v>2393.75</c:v>
                </c:pt>
                <c:pt idx="294">
                  <c:v>2393.88</c:v>
                </c:pt>
                <c:pt idx="295">
                  <c:v>2393.92</c:v>
                </c:pt>
                <c:pt idx="296">
                  <c:v>2394.1799999999998</c:v>
                </c:pt>
                <c:pt idx="297">
                  <c:v>2394.77</c:v>
                </c:pt>
                <c:pt idx="298">
                  <c:v>2394.91</c:v>
                </c:pt>
                <c:pt idx="299">
                  <c:v>2396.2199999999998</c:v>
                </c:pt>
                <c:pt idx="300">
                  <c:v>2395.4</c:v>
                </c:pt>
                <c:pt idx="301">
                  <c:v>2395.4699999999998</c:v>
                </c:pt>
                <c:pt idx="302">
                  <c:v>2397.19</c:v>
                </c:pt>
                <c:pt idx="303">
                  <c:v>2398.38</c:v>
                </c:pt>
                <c:pt idx="304">
                  <c:v>2398.42</c:v>
                </c:pt>
                <c:pt idx="305">
                  <c:v>2398.69</c:v>
                </c:pt>
                <c:pt idx="306">
                  <c:v>2396.9299999999998</c:v>
                </c:pt>
                <c:pt idx="307">
                  <c:v>2396.35</c:v>
                </c:pt>
                <c:pt idx="308">
                  <c:v>2395.23</c:v>
                </c:pt>
                <c:pt idx="309">
                  <c:v>2394.6799999999998</c:v>
                </c:pt>
                <c:pt idx="310">
                  <c:v>2394.0300000000002</c:v>
                </c:pt>
                <c:pt idx="311">
                  <c:v>2393.84</c:v>
                </c:pt>
                <c:pt idx="312">
                  <c:v>2392.77</c:v>
                </c:pt>
                <c:pt idx="313">
                  <c:v>2392.4499999999998</c:v>
                </c:pt>
                <c:pt idx="314">
                  <c:v>2391.64</c:v>
                </c:pt>
                <c:pt idx="315">
                  <c:v>2390.79</c:v>
                </c:pt>
                <c:pt idx="316">
                  <c:v>2391.14</c:v>
                </c:pt>
                <c:pt idx="317">
                  <c:v>2391.58</c:v>
                </c:pt>
                <c:pt idx="318">
                  <c:v>2391.46</c:v>
                </c:pt>
                <c:pt idx="319">
                  <c:v>2391.4499999999998</c:v>
                </c:pt>
                <c:pt idx="320">
                  <c:v>2392.7600000000002</c:v>
                </c:pt>
                <c:pt idx="321">
                  <c:v>2392.9299999999998</c:v>
                </c:pt>
                <c:pt idx="322">
                  <c:v>2393.9299999999998</c:v>
                </c:pt>
                <c:pt idx="323">
                  <c:v>2396.6799999999998</c:v>
                </c:pt>
                <c:pt idx="324">
                  <c:v>2394.17</c:v>
                </c:pt>
                <c:pt idx="325">
                  <c:v>2394.15</c:v>
                </c:pt>
                <c:pt idx="326">
                  <c:v>2393.52</c:v>
                </c:pt>
                <c:pt idx="327">
                  <c:v>2394.96</c:v>
                </c:pt>
                <c:pt idx="328">
                  <c:v>2395.9</c:v>
                </c:pt>
                <c:pt idx="329">
                  <c:v>2397.0700000000002</c:v>
                </c:pt>
                <c:pt idx="330">
                  <c:v>2397.8200000000002</c:v>
                </c:pt>
                <c:pt idx="331">
                  <c:v>2398.64</c:v>
                </c:pt>
                <c:pt idx="332">
                  <c:v>2401.65</c:v>
                </c:pt>
                <c:pt idx="333">
                  <c:v>2402.86</c:v>
                </c:pt>
                <c:pt idx="334">
                  <c:v>2402.14</c:v>
                </c:pt>
                <c:pt idx="335">
                  <c:v>2402.67</c:v>
                </c:pt>
                <c:pt idx="336">
                  <c:v>2402.19</c:v>
                </c:pt>
                <c:pt idx="337">
                  <c:v>2402.6</c:v>
                </c:pt>
                <c:pt idx="338">
                  <c:v>2402.1</c:v>
                </c:pt>
                <c:pt idx="339">
                  <c:v>2402.94</c:v>
                </c:pt>
                <c:pt idx="340">
                  <c:v>2402.06</c:v>
                </c:pt>
                <c:pt idx="341">
                  <c:v>2401.85</c:v>
                </c:pt>
                <c:pt idx="342">
                  <c:v>2401.46</c:v>
                </c:pt>
                <c:pt idx="343">
                  <c:v>2400.4899999999998</c:v>
                </c:pt>
                <c:pt idx="344">
                  <c:v>2401</c:v>
                </c:pt>
                <c:pt idx="345">
                  <c:v>2401.3000000000002</c:v>
                </c:pt>
                <c:pt idx="346">
                  <c:v>2404.0500000000002</c:v>
                </c:pt>
                <c:pt idx="347">
                  <c:v>2405.65</c:v>
                </c:pt>
                <c:pt idx="348">
                  <c:v>2405.92</c:v>
                </c:pt>
                <c:pt idx="349">
                  <c:v>2408.41</c:v>
                </c:pt>
                <c:pt idx="350">
                  <c:v>2410.9499999999998</c:v>
                </c:pt>
                <c:pt idx="351">
                  <c:v>2411.5100000000002</c:v>
                </c:pt>
                <c:pt idx="352">
                  <c:v>2410.8200000000002</c:v>
                </c:pt>
                <c:pt idx="353">
                  <c:v>2410.38</c:v>
                </c:pt>
                <c:pt idx="354">
                  <c:v>2410.0700000000002</c:v>
                </c:pt>
                <c:pt idx="355">
                  <c:v>2409.04</c:v>
                </c:pt>
                <c:pt idx="356">
                  <c:v>2409.8000000000002</c:v>
                </c:pt>
                <c:pt idx="357">
                  <c:v>2409.73</c:v>
                </c:pt>
                <c:pt idx="358">
                  <c:v>2409.9499999999998</c:v>
                </c:pt>
                <c:pt idx="359">
                  <c:v>2411.27</c:v>
                </c:pt>
                <c:pt idx="360">
                  <c:v>2412.04</c:v>
                </c:pt>
                <c:pt idx="361">
                  <c:v>2412.8000000000002</c:v>
                </c:pt>
                <c:pt idx="362">
                  <c:v>2414.29</c:v>
                </c:pt>
                <c:pt idx="363">
                  <c:v>2414.4499999999998</c:v>
                </c:pt>
                <c:pt idx="364">
                  <c:v>2414.54</c:v>
                </c:pt>
                <c:pt idx="365">
                  <c:v>2415.21</c:v>
                </c:pt>
                <c:pt idx="366">
                  <c:v>2418.64</c:v>
                </c:pt>
                <c:pt idx="367">
                  <c:v>2423.66</c:v>
                </c:pt>
                <c:pt idx="368">
                  <c:v>2426.54</c:v>
                </c:pt>
                <c:pt idx="369">
                  <c:v>2441.23</c:v>
                </c:pt>
                <c:pt idx="370">
                  <c:v>2450.98</c:v>
                </c:pt>
                <c:pt idx="371">
                  <c:v>2454.0500000000002</c:v>
                </c:pt>
                <c:pt idx="372">
                  <c:v>2460.9</c:v>
                </c:pt>
                <c:pt idx="373">
                  <c:v>2464.61</c:v>
                </c:pt>
                <c:pt idx="374">
                  <c:v>2464.44</c:v>
                </c:pt>
                <c:pt idx="375">
                  <c:v>2463.29</c:v>
                </c:pt>
                <c:pt idx="376">
                  <c:v>2462.8200000000002</c:v>
                </c:pt>
                <c:pt idx="377">
                  <c:v>2462.7800000000002</c:v>
                </c:pt>
                <c:pt idx="378">
                  <c:v>2462.84</c:v>
                </c:pt>
                <c:pt idx="379">
                  <c:v>2463.15</c:v>
                </c:pt>
                <c:pt idx="380">
                  <c:v>2463.46</c:v>
                </c:pt>
                <c:pt idx="381">
                  <c:v>2463.3089496139442</c:v>
                </c:pt>
                <c:pt idx="382">
                  <c:v>2463.1999999999998</c:v>
                </c:pt>
                <c:pt idx="383">
                  <c:v>2461.66</c:v>
                </c:pt>
                <c:pt idx="384">
                  <c:v>2461.6</c:v>
                </c:pt>
                <c:pt idx="385">
                  <c:v>2461.17</c:v>
                </c:pt>
                <c:pt idx="386">
                  <c:v>2461.1999999999998</c:v>
                </c:pt>
                <c:pt idx="387">
                  <c:v>2461.2800000000002</c:v>
                </c:pt>
                <c:pt idx="388">
                  <c:v>2461.66</c:v>
                </c:pt>
                <c:pt idx="389">
                  <c:v>2463.2399999999998</c:v>
                </c:pt>
                <c:pt idx="390">
                  <c:v>2463.02</c:v>
                </c:pt>
                <c:pt idx="391">
                  <c:v>2464.84</c:v>
                </c:pt>
                <c:pt idx="392">
                  <c:v>2464.0500000000002</c:v>
                </c:pt>
                <c:pt idx="393">
                  <c:v>2464.44</c:v>
                </c:pt>
                <c:pt idx="394">
                  <c:v>2463.61</c:v>
                </c:pt>
                <c:pt idx="395">
                  <c:v>2463.25</c:v>
                </c:pt>
                <c:pt idx="396">
                  <c:v>2462.5100000000002</c:v>
                </c:pt>
                <c:pt idx="397">
                  <c:v>2460.5700000000002</c:v>
                </c:pt>
                <c:pt idx="398">
                  <c:v>2457.5300000000002</c:v>
                </c:pt>
                <c:pt idx="399">
                  <c:v>2456.4499999999998</c:v>
                </c:pt>
                <c:pt idx="400">
                  <c:v>2456.0500000000002</c:v>
                </c:pt>
                <c:pt idx="401">
                  <c:v>2455.5</c:v>
                </c:pt>
                <c:pt idx="402">
                  <c:v>2455.6999999999998</c:v>
                </c:pt>
                <c:pt idx="403">
                  <c:v>2455.9899999999998</c:v>
                </c:pt>
                <c:pt idx="404">
                  <c:v>2455.9899999999998</c:v>
                </c:pt>
                <c:pt idx="405">
                  <c:v>2455.9899999999998</c:v>
                </c:pt>
                <c:pt idx="406">
                  <c:v>2458.2199999999998</c:v>
                </c:pt>
                <c:pt idx="407">
                  <c:v>2458.64</c:v>
                </c:pt>
                <c:pt idx="408">
                  <c:v>2460.0700000000002</c:v>
                </c:pt>
                <c:pt idx="409">
                  <c:v>2463.71</c:v>
                </c:pt>
                <c:pt idx="410">
                  <c:v>2464.56</c:v>
                </c:pt>
                <c:pt idx="411">
                  <c:v>2464.56</c:v>
                </c:pt>
                <c:pt idx="412">
                  <c:v>2464.56</c:v>
                </c:pt>
                <c:pt idx="413">
                  <c:v>2467.7600000000002</c:v>
                </c:pt>
                <c:pt idx="414">
                  <c:v>2468.94</c:v>
                </c:pt>
                <c:pt idx="415" formatCode="_-* #,##0.0_₮_-;\-* #,##0.0_₮_-;_-* &quot;-&quot;??_₮_-;_-@_-">
                  <c:v>2468.38</c:v>
                </c:pt>
                <c:pt idx="416" formatCode="_-* #,##0.0_₮_-;\-* #,##0.0_₮_-;_-* &quot;-&quot;??_₮_-;_-@_-">
                  <c:v>2469.36</c:v>
                </c:pt>
                <c:pt idx="417" formatCode="_-* #,##0.0_₮_-;\-* #,##0.0_₮_-;_-* &quot;-&quot;??_₮_-;_-@_-">
                  <c:v>2469.79</c:v>
                </c:pt>
                <c:pt idx="418" formatCode="_-* #,##0.0_₮_-;\-* #,##0.0_₮_-;_-* &quot;-&quot;??_₮_-;_-@_-">
                  <c:v>2472.1799999999998</c:v>
                </c:pt>
                <c:pt idx="419" formatCode="_-* #,##0.0_₮_-;\-* #,##0.0_₮_-;_-* &quot;-&quot;??_₮_-;_-@_-">
                  <c:v>2472.73</c:v>
                </c:pt>
                <c:pt idx="420" formatCode="_-* #,##0.0_₮_-;\-* #,##0.0_₮_-;_-* &quot;-&quot;??_₮_-;_-@_-">
                  <c:v>2473.65</c:v>
                </c:pt>
                <c:pt idx="421" formatCode="_-* #,##0.0_₮_-;\-* #,##0.0_₮_-;_-* &quot;-&quot;??_₮_-;_-@_-">
                  <c:v>2473.4299999999998</c:v>
                </c:pt>
                <c:pt idx="422" formatCode="_-* #,##0.0_₮_-;\-* #,##0.0_₮_-;_-* &quot;-&quot;??_₮_-;_-@_-">
                  <c:v>2472.9899999999998</c:v>
                </c:pt>
                <c:pt idx="423" formatCode="_-* #,##0.0_₮_-;\-* #,##0.0_₮_-;_-* &quot;-&quot;??_₮_-;_-@_-">
                  <c:v>2473.44</c:v>
                </c:pt>
                <c:pt idx="424" formatCode="_-* #,##0.0_₮_-;\-* #,##0.0_₮_-;_-* &quot;-&quot;??_₮_-;_-@_-">
                  <c:v>2473.83</c:v>
                </c:pt>
                <c:pt idx="425" formatCode="_-* #,##0.0_₮_-;\-* #,##0.0_₮_-;_-* &quot;-&quot;??_₮_-;_-@_-">
                  <c:v>2475.52</c:v>
                </c:pt>
                <c:pt idx="426" formatCode="_-* #,##0.0_₮_-;\-* #,##0.0_₮_-;_-* &quot;-&quot;??_₮_-;_-@_-">
                  <c:v>2476.2399999999998</c:v>
                </c:pt>
                <c:pt idx="427" formatCode="_-* #,##0.0_₮_-;\-* #,##0.0_₮_-;_-* &quot;-&quot;??_₮_-;_-@_-">
                  <c:v>2479.46</c:v>
                </c:pt>
                <c:pt idx="428" formatCode="_-* #,##0.0_₮_-;\-* #,##0.0_₮_-;_-* &quot;-&quot;??_₮_-;_-@_-">
                  <c:v>2480.81</c:v>
                </c:pt>
                <c:pt idx="429" formatCode="_-* #,##0.0_₮_-;\-* #,##0.0_₮_-;_-* &quot;-&quot;??_₮_-;_-@_-">
                  <c:v>2483.89</c:v>
                </c:pt>
                <c:pt idx="430" formatCode="_-* #,##0.0_₮_-;\-* #,##0.0_₮_-;_-* &quot;-&quot;??_₮_-;_-@_-">
                  <c:v>2487.13</c:v>
                </c:pt>
                <c:pt idx="431" formatCode="_-* #,##0.0_₮_-;\-* #,##0.0_₮_-;_-* &quot;-&quot;??_₮_-;_-@_-">
                  <c:v>2493.35</c:v>
                </c:pt>
                <c:pt idx="432" formatCode="_-* #,##0.0_₮_-;\-* #,##0.0_₮_-;_-* &quot;-&quot;??_₮_-;_-@_-">
                  <c:v>2497.65</c:v>
                </c:pt>
                <c:pt idx="433" formatCode="_-* #,##0.0_₮_-;\-* #,##0.0_₮_-;_-* &quot;-&quot;??_₮_-;_-@_-">
                  <c:v>2500.8200000000002</c:v>
                </c:pt>
                <c:pt idx="434" formatCode="_-* #,##0.0_₮_-;\-* #,##0.0_₮_-;_-* &quot;-&quot;??_₮_-;_-@_-">
                  <c:v>2503.41</c:v>
                </c:pt>
                <c:pt idx="435" formatCode="_-* #,##0.0_₮_-;\-* #,##0.0_₮_-;_-* &quot;-&quot;??_₮_-;_-@_-">
                  <c:v>2511.2199999999998</c:v>
                </c:pt>
                <c:pt idx="436" formatCode="_-* #,##0.0_₮_-;\-* #,##0.0_₮_-;_-* &quot;-&quot;??_₮_-;_-@_-">
                  <c:v>2515.2199999999998</c:v>
                </c:pt>
                <c:pt idx="437" formatCode="_-* #,##0.0_₮_-;\-* #,##0.0_₮_-;_-* &quot;-&quot;??_₮_-;_-@_-">
                  <c:v>2521.27</c:v>
                </c:pt>
                <c:pt idx="438" formatCode="_-* #,##0.0_₮_-;\-* #,##0.0_₮_-;_-* &quot;-&quot;??_₮_-;_-@_-">
                  <c:v>2523.1</c:v>
                </c:pt>
                <c:pt idx="439" formatCode="_-* #,##0.0_₮_-;\-* #,##0.0_₮_-;_-* &quot;-&quot;??_₮_-;_-@_-">
                  <c:v>2533.9499999999998</c:v>
                </c:pt>
                <c:pt idx="440" formatCode="_-* #,##0.0_₮_-;\-* #,##0.0_₮_-;_-* &quot;-&quot;??_₮_-;_-@_-">
                  <c:v>2538.38</c:v>
                </c:pt>
                <c:pt idx="441" formatCode="_-* #,##0.0_₮_-;\-* #,##0.0_₮_-;_-* &quot;-&quot;??_₮_-;_-@_-">
                  <c:v>2545.29</c:v>
                </c:pt>
                <c:pt idx="442" formatCode="_-* #,##0.0_₮_-;\-* #,##0.0_₮_-;_-* &quot;-&quot;??_₮_-;_-@_-">
                  <c:v>2552.13</c:v>
                </c:pt>
                <c:pt idx="443" formatCode="_-* #,##0.0_₮_-;\-* #,##0.0_₮_-;_-* &quot;-&quot;??_₮_-;_-@_-">
                  <c:v>2550.04</c:v>
                </c:pt>
                <c:pt idx="444" formatCode="_-* #,##0.0_₮_-;\-* #,##0.0_₮_-;_-* &quot;-&quot;??_₮_-;_-@_-">
                  <c:v>2564.4</c:v>
                </c:pt>
                <c:pt idx="445" formatCode="_-* #,##0.0_₮_-;\-* #,##0.0_₮_-;_-* &quot;-&quot;??_₮_-;_-@_-">
                  <c:v>2567.2600000000002</c:v>
                </c:pt>
                <c:pt idx="446" formatCode="_-* #,##0.0_₮_-;\-* #,##0.0_₮_-;_-* &quot;-&quot;??_₮_-;_-@_-">
                  <c:v>2568.08</c:v>
                </c:pt>
                <c:pt idx="447" formatCode="_-* #,##0.0_₮_-;\-* #,##0.0_₮_-;_-* &quot;-&quot;??_₮_-;_-@_-">
                  <c:v>2567.15</c:v>
                </c:pt>
                <c:pt idx="448" formatCode="_-* #,##0.0_₮_-;\-* #,##0.0_₮_-;_-* &quot;-&quot;??_₮_-;_-@_-">
                  <c:v>2566.33</c:v>
                </c:pt>
                <c:pt idx="449" formatCode="_-* #,##0.0_₮_-;\-* #,##0.0_₮_-;_-* &quot;-&quot;??_₮_-;_-@_-">
                  <c:v>2565.9899999999998</c:v>
                </c:pt>
                <c:pt idx="450" formatCode="_-* #,##0.0_₮_-;\-* #,##0.0_₮_-;_-* &quot;-&quot;??_₮_-;_-@_-">
                  <c:v>2564.87</c:v>
                </c:pt>
                <c:pt idx="451" formatCode="_-* #,##0.0_₮_-;\-* #,##0.0_₮_-;_-* &quot;-&quot;??_₮_-;_-@_-">
                  <c:v>2563.77</c:v>
                </c:pt>
                <c:pt idx="452" formatCode="_-* #,##0.0_₮_-;\-* #,##0.0_₮_-;_-* &quot;-&quot;??_₮_-;_-@_-">
                  <c:v>2563.84</c:v>
                </c:pt>
                <c:pt idx="453" formatCode="_-* #,##0.0_₮_-;\-* #,##0.0_₮_-;_-* &quot;-&quot;??_₮_-;_-@_-">
                  <c:v>2564.65</c:v>
                </c:pt>
                <c:pt idx="454" formatCode="_-* #,##0.0_₮_-;\-* #,##0.0_₮_-;_-* &quot;-&quot;??_₮_-;_-@_-">
                  <c:v>2564.9</c:v>
                </c:pt>
                <c:pt idx="455" formatCode="_-* #,##0.0_₮_-;\-* #,##0.0_₮_-;_-* &quot;-&quot;??_₮_-;_-@_-">
                  <c:v>2564.9</c:v>
                </c:pt>
                <c:pt idx="456" formatCode="_-* #,##0.0_₮_-;\-* #,##0.0_₮_-;_-* &quot;-&quot;??_₮_-;_-@_-">
                  <c:v>2562.9</c:v>
                </c:pt>
                <c:pt idx="457" formatCode="_-* #,##0.0_₮_-;\-* #,##0.0_₮_-;_-* &quot;-&quot;??_₮_-;_-@_-">
                  <c:v>2564.2399999999998</c:v>
                </c:pt>
                <c:pt idx="458" formatCode="_-* #,##0.0_₮_-;\-* #,##0.0_₮_-;_-* &quot;-&quot;??_₮_-;_-@_-">
                  <c:v>2563.79</c:v>
                </c:pt>
                <c:pt idx="459" formatCode="_-* #,##0.0_₮_-;\-* #,##0.0_₮_-;_-* &quot;-&quot;??_₮_-;_-@_-">
                  <c:v>2563.7800000000002</c:v>
                </c:pt>
                <c:pt idx="460" formatCode="_-* #,##0.0_₮_-;\-* #,##0.0_₮_-;_-* &quot;-&quot;??_₮_-;_-@_-">
                  <c:v>2563.67</c:v>
                </c:pt>
                <c:pt idx="461" formatCode="_-* #,##0.0_₮_-;\-* #,##0.0_₮_-;_-* &quot;-&quot;??_₮_-;_-@_-">
                  <c:v>2563.66</c:v>
                </c:pt>
                <c:pt idx="462" formatCode="_-* #,##0.0_₮_-;\-* #,##0.0_₮_-;_-* &quot;-&quot;??_₮_-;_-@_-">
                  <c:v>2563.94</c:v>
                </c:pt>
                <c:pt idx="463" formatCode="_-* #,##0.0_₮_-;\-* #,##0.0_₮_-;_-* &quot;-&quot;??_₮_-;_-@_-">
                  <c:v>2564.15</c:v>
                </c:pt>
                <c:pt idx="464" formatCode="_-* #,##0.0_₮_-;\-* #,##0.0_₮_-;_-* &quot;-&quot;??_₮_-;_-@_-">
                  <c:v>2564.5500000000002</c:v>
                </c:pt>
                <c:pt idx="465" formatCode="_-* #,##0.0_₮_-;\-* #,##0.0_₮_-;_-* &quot;-&quot;??_₮_-;_-@_-">
                  <c:v>2564.44</c:v>
                </c:pt>
                <c:pt idx="466" formatCode="_-* #,##0.0_₮_-;\-* #,##0.0_₮_-;_-* &quot;-&quot;??_₮_-;_-@_-">
                  <c:v>2564.89</c:v>
                </c:pt>
                <c:pt idx="467" formatCode="_-* #,##0.0_₮_-;\-* #,##0.0_₮_-;_-* &quot;-&quot;??_₮_-;_-@_-">
                  <c:v>2565.7399999999998</c:v>
                </c:pt>
                <c:pt idx="468" formatCode="_-* #,##0.0_₮_-;\-* #,##0.0_₮_-;_-* &quot;-&quot;??_₮_-;_-@_-">
                  <c:v>2565.9</c:v>
                </c:pt>
                <c:pt idx="469" formatCode="_-* #,##0.0_₮_-;\-* #,##0.0_₮_-;_-* &quot;-&quot;??_₮_-;_-@_-">
                  <c:v>2565.73</c:v>
                </c:pt>
                <c:pt idx="470" formatCode="_-* #,##0.0_₮_-;\-* #,##0.0_₮_-;_-* &quot;-&quot;??_₮_-;_-@_-">
                  <c:v>2566.89</c:v>
                </c:pt>
                <c:pt idx="471" formatCode="_-* #,##0.0_₮_-;\-* #,##0.0_₮_-;_-* &quot;-&quot;??_₮_-;_-@_-">
                  <c:v>2567.17</c:v>
                </c:pt>
                <c:pt idx="472" formatCode="_-* #,##0.0_₮_-;\-* #,##0.0_₮_-;_-* &quot;-&quot;??_₮_-;_-@_-">
                  <c:v>2568.67</c:v>
                </c:pt>
                <c:pt idx="473" formatCode="_-* #,##0.0_₮_-;\-* #,##0.0_₮_-;_-* &quot;-&quot;??_₮_-;_-@_-">
                  <c:v>2568.85</c:v>
                </c:pt>
                <c:pt idx="474" formatCode="_-* #,##0.0_₮_-;\-* #,##0.0_₮_-;_-* &quot;-&quot;??_₮_-;_-@_-">
                  <c:v>2569.63</c:v>
                </c:pt>
                <c:pt idx="475" formatCode="_-* #,##0.0_₮_-;\-* #,##0.0_₮_-;_-* &quot;-&quot;??_₮_-;_-@_-">
                  <c:v>2572.5</c:v>
                </c:pt>
                <c:pt idx="476" formatCode="_-* #,##0.0_₮_-;\-* #,##0.0_₮_-;_-* &quot;-&quot;??_₮_-;_-@_-">
                  <c:v>2574.65</c:v>
                </c:pt>
                <c:pt idx="477" formatCode="_-* #,##0.0_₮_-;\-* #,##0.0_₮_-;_-* &quot;-&quot;??_₮_-;_-@_-">
                  <c:v>2577.23</c:v>
                </c:pt>
                <c:pt idx="478" formatCode="_-* #,##0.0_₮_-;\-* #,##0.0_₮_-;_-* &quot;-&quot;??_₮_-;_-@_-">
                  <c:v>2580.79</c:v>
                </c:pt>
                <c:pt idx="479" formatCode="_-* #,##0.0_₮_-;\-* #,##0.0_₮_-;_-* &quot;-&quot;??_₮_-;_-@_-">
                  <c:v>2586.33</c:v>
                </c:pt>
                <c:pt idx="480" formatCode="_-* #,##0.0_₮_-;\-* #,##0.0_₮_-;_-* &quot;-&quot;??_₮_-;_-@_-">
                  <c:v>2590.6799999999998</c:v>
                </c:pt>
                <c:pt idx="481" formatCode="_-* #,##0.0_₮_-;\-* #,##0.0_₮_-;_-* &quot;-&quot;??_₮_-;_-@_-">
                  <c:v>2596.89</c:v>
                </c:pt>
                <c:pt idx="482" formatCode="_-* #,##0.0_₮_-;\-* #,##0.0_₮_-;_-* &quot;-&quot;??_₮_-;_-@_-">
                  <c:v>2603.25</c:v>
                </c:pt>
                <c:pt idx="483" formatCode="_-* #,##0_₮_-;\-* #,##0_₮_-;_-* &quot;-&quot;??_₮_-;_-@_-">
                  <c:v>2605.84</c:v>
                </c:pt>
                <c:pt idx="484" formatCode="_-* #,##0_₮_-;\-* #,##0_₮_-;_-* &quot;-&quot;??_₮_-;_-@_-">
                  <c:v>2618.94</c:v>
                </c:pt>
                <c:pt idx="485" formatCode="_-* #,##0_₮_-;\-* #,##0_₮_-;_-* &quot;-&quot;??_₮_-;_-@_-">
                  <c:v>2627.04</c:v>
                </c:pt>
                <c:pt idx="486" formatCode="_-* #,##0_₮_-;\-* #,##0_₮_-;_-* &quot;-&quot;??_₮_-;_-@_-">
                  <c:v>2632.53</c:v>
                </c:pt>
                <c:pt idx="487" formatCode="_-* #,##0_₮_-;\-* #,##0_₮_-;_-* &quot;-&quot;??_₮_-;_-@_-">
                  <c:v>2639.21</c:v>
                </c:pt>
                <c:pt idx="488" formatCode="_-* #,##0_₮_-;\-* #,##0_₮_-;_-* &quot;-&quot;??_₮_-;_-@_-">
                  <c:v>2634.19</c:v>
                </c:pt>
                <c:pt idx="489" formatCode="_-* #,##0_₮_-;\-* #,##0_₮_-;_-* &quot;-&quot;??_₮_-;_-@_-">
                  <c:v>2632.9</c:v>
                </c:pt>
                <c:pt idx="490" formatCode="_-* #,##0_₮_-;\-* #,##0_₮_-;_-* &quot;-&quot;??_₮_-;_-@_-">
                  <c:v>2634.5</c:v>
                </c:pt>
                <c:pt idx="491" formatCode="_-* #,##0_₮_-;\-* #,##0_₮_-;_-* &quot;-&quot;??_₮_-;_-@_-">
                  <c:v>2634.4</c:v>
                </c:pt>
                <c:pt idx="492" formatCode="_-* #,##0_₮_-;\-* #,##0_₮_-;_-* &quot;-&quot;??_₮_-;_-@_-">
                  <c:v>2634.26</c:v>
                </c:pt>
                <c:pt idx="493" formatCode="_-* #,##0_₮_-;\-* #,##0_₮_-;_-* &quot;-&quot;??_₮_-;_-@_-">
                  <c:v>2634.83</c:v>
                </c:pt>
                <c:pt idx="494" formatCode="_-* #,##0_₮_-;\-* #,##0_₮_-;_-* &quot;-&quot;??_₮_-;_-@_-">
                  <c:v>2635</c:v>
                </c:pt>
                <c:pt idx="495" formatCode="_-* #,##0_₮_-;\-* #,##0_₮_-;_-* &quot;-&quot;??_₮_-;_-@_-">
                  <c:v>2634.99</c:v>
                </c:pt>
                <c:pt idx="496" formatCode="_-* #,##0_₮_-;\-* #,##0_₮_-;_-* &quot;-&quot;??_₮_-;_-@_-">
                  <c:v>2635.88</c:v>
                </c:pt>
                <c:pt idx="497" formatCode="_-* #,##0_₮_-;\-* #,##0_₮_-;_-* &quot;-&quot;??_₮_-;_-@_-">
                  <c:v>2636.78</c:v>
                </c:pt>
                <c:pt idx="498" formatCode="_-* #,##0_₮_-;\-* #,##0_₮_-;_-* &quot;-&quot;??_₮_-;_-@_-">
                  <c:v>2636.67</c:v>
                </c:pt>
                <c:pt idx="499" formatCode="_-* #,##0_₮_-;\-* #,##0_₮_-;_-* &quot;-&quot;??_₮_-;_-@_-">
                  <c:v>2637.63</c:v>
                </c:pt>
                <c:pt idx="500" formatCode="_-* #,##0_₮_-;\-* #,##0_₮_-;_-* &quot;-&quot;??_₮_-;_-@_-">
                  <c:v>2638.03</c:v>
                </c:pt>
                <c:pt idx="501" formatCode="_-* #,##0_₮_-;\-* #,##0_₮_-;_-* &quot;-&quot;??_₮_-;_-@_-">
                  <c:v>2639.86</c:v>
                </c:pt>
                <c:pt idx="502" formatCode="_-* #,##0_₮_-;\-* #,##0_₮_-;_-* &quot;-&quot;??_₮_-;_-@_-">
                  <c:v>2642.01</c:v>
                </c:pt>
                <c:pt idx="503" formatCode="_-* #,##0_₮_-;\-* #,##0_₮_-;_-* &quot;-&quot;??_₮_-;_-@_-">
                  <c:v>2641.33</c:v>
                </c:pt>
                <c:pt idx="504" formatCode="_-* #,##0_₮_-;\-* #,##0_₮_-;_-* &quot;-&quot;??_₮_-;_-@_-">
                  <c:v>2642.81</c:v>
                </c:pt>
                <c:pt idx="505" formatCode="_-* #,##0_₮_-;\-* #,##0_₮_-;_-* &quot;-&quot;??_₮_-;_-@_-">
                  <c:v>2642.92</c:v>
                </c:pt>
                <c:pt idx="506" formatCode="_-* #,##0_₮_-;\-* #,##0_₮_-;_-* &quot;-&quot;??_₮_-;_-@_-">
                  <c:v>2643.69</c:v>
                </c:pt>
                <c:pt idx="507" formatCode="_-* #,##0_₮_-;\-* #,##0_₮_-;_-* &quot;-&quot;??_₮_-;_-@_-">
                  <c:v>2648.02</c:v>
                </c:pt>
                <c:pt idx="508" formatCode="_-* #,##0_₮_-;\-* #,##0_₮_-;_-* &quot;-&quot;??_₮_-;_-@_-">
                  <c:v>2653.25</c:v>
                </c:pt>
                <c:pt idx="509" formatCode="_-* #,##0_₮_-;\-* #,##0_₮_-;_-* &quot;-&quot;??_₮_-;_-@_-">
                  <c:v>2650.55</c:v>
                </c:pt>
                <c:pt idx="510" formatCode="_-* #,##0_₮_-;\-* #,##0_₮_-;_-* &quot;-&quot;??_₮_-;_-@_-">
                  <c:v>2657.97</c:v>
                </c:pt>
                <c:pt idx="511" formatCode="_-* #,##0_₮_-;\-* #,##0_₮_-;_-* &quot;-&quot;??_₮_-;_-@_-">
                  <c:v>2663.98</c:v>
                </c:pt>
                <c:pt idx="512" formatCode="_-* #,##0_₮_-;\-* #,##0_₮_-;_-* &quot;-&quot;??_₮_-;_-@_-">
                  <c:v>2666.36</c:v>
                </c:pt>
                <c:pt idx="513" formatCode="_-* #,##0_₮_-;\-* #,##0_₮_-;_-* &quot;-&quot;??_₮_-;_-@_-">
                  <c:v>2666.72</c:v>
                </c:pt>
                <c:pt idx="514" formatCode="_-* #,##0_₮_-;\-* #,##0_₮_-;_-* &quot;-&quot;??_₮_-;_-@_-">
                  <c:v>2666.14</c:v>
                </c:pt>
                <c:pt idx="515" formatCode="_-* #,##0_₮_-;\-* #,##0_₮_-;_-* &quot;-&quot;??_₮_-;_-@_-">
                  <c:v>2665.73</c:v>
                </c:pt>
                <c:pt idx="516" formatCode="_-* #,##0_₮_-;\-* #,##0_₮_-;_-* &quot;-&quot;??_₮_-;_-@_-">
                  <c:v>2662.86</c:v>
                </c:pt>
                <c:pt idx="517" formatCode="_-* #,##0_₮_-;\-* #,##0_₮_-;_-* &quot;-&quot;??_₮_-;_-@_-">
                  <c:v>2660.12</c:v>
                </c:pt>
                <c:pt idx="518" formatCode="_-* #,##0_₮_-;\-* #,##0_₮_-;_-* &quot;-&quot;??_₮_-;_-@_-">
                  <c:v>2655.96</c:v>
                </c:pt>
                <c:pt idx="519" formatCode="_-* #,##0_₮_-;\-* #,##0_₮_-;_-* &quot;-&quot;??_₮_-;_-@_-">
                  <c:v>2650.55</c:v>
                </c:pt>
                <c:pt idx="520" formatCode="_-* #,##0_₮_-;\-* #,##0_₮_-;_-* &quot;-&quot;??_₮_-;_-@_-">
                  <c:v>2648.87</c:v>
                </c:pt>
                <c:pt idx="521" formatCode="_-* #,##0_₮_-;\-* #,##0_₮_-;_-* &quot;-&quot;??_₮_-;_-@_-">
                  <c:v>2646.3</c:v>
                </c:pt>
                <c:pt idx="522" formatCode="_-* #,##0_₮_-;\-* #,##0_₮_-;_-* &quot;-&quot;??_₮_-;_-@_-">
                  <c:v>2640.31</c:v>
                </c:pt>
                <c:pt idx="523" formatCode="_-* #,##0_₮_-;\-* #,##0_₮_-;_-* &quot;-&quot;??_₮_-;_-@_-">
                  <c:v>2636</c:v>
                </c:pt>
                <c:pt idx="524" formatCode="_-* #,##0_₮_-;\-* #,##0_₮_-;_-* &quot;-&quot;??_₮_-;_-@_-">
                  <c:v>2632.72</c:v>
                </c:pt>
                <c:pt idx="525" formatCode="_-* #,##0_₮_-;\-* #,##0_₮_-;_-* &quot;-&quot;??_₮_-;_-@_-">
                  <c:v>2631.65</c:v>
                </c:pt>
                <c:pt idx="526" formatCode="_-* #,##0_₮_-;\-* #,##0_₮_-;_-* &quot;-&quot;??_₮_-;_-@_-">
                  <c:v>2630.5</c:v>
                </c:pt>
                <c:pt idx="527" formatCode="_-* #,##0_₮_-;\-* #,##0_₮_-;_-* &quot;-&quot;??_₮_-;_-@_-">
                  <c:v>2629.69</c:v>
                </c:pt>
                <c:pt idx="528" formatCode="_-* #,##0_₮_-;\-* #,##0_₮_-;_-* &quot;-&quot;??_₮_-;_-@_-">
                  <c:v>2628.7</c:v>
                </c:pt>
                <c:pt idx="529" formatCode="_-* #,##0_₮_-;\-* #,##0_₮_-;_-* &quot;-&quot;??_₮_-;_-@_-">
                  <c:v>2629.76</c:v>
                </c:pt>
                <c:pt idx="530" formatCode="_-* #,##0_₮_-;\-* #,##0_₮_-;_-* &quot;-&quot;??_₮_-;_-@_-">
                  <c:v>2630.4</c:v>
                </c:pt>
                <c:pt idx="531" formatCode="_-* #,##0_₮_-;\-* #,##0_₮_-;_-* &quot;-&quot;??_₮_-;_-@_-">
                  <c:v>2630.93</c:v>
                </c:pt>
                <c:pt idx="532" formatCode="_-* #,##0_₮_-;\-* #,##0_₮_-;_-* &quot;-&quot;??_₮_-;_-@_-">
                  <c:v>2631.45</c:v>
                </c:pt>
                <c:pt idx="533" formatCode="_-* #,##0.0_₮_-;\-* #,##0.0_₮_-;_-* &quot;-&quot;??_₮_-;_-@_-">
                  <c:v>2631.58</c:v>
                </c:pt>
                <c:pt idx="534" formatCode="_-* #,##0.0_₮_-;\-* #,##0.0_₮_-;_-* &quot;-&quot;??_₮_-;_-@_-">
                  <c:v>2632.53</c:v>
                </c:pt>
                <c:pt idx="535" formatCode="_-* #,##0.0_₮_-;\-* #,##0.0_₮_-;_-* &quot;-&quot;??_₮_-;_-@_-">
                  <c:v>2632.52</c:v>
                </c:pt>
                <c:pt idx="536" formatCode="_-* #,##0.0_₮_-;\-* #,##0.0_₮_-;_-* &quot;-&quot;??_₮_-;_-@_-">
                  <c:v>2632.71</c:v>
                </c:pt>
                <c:pt idx="537" formatCode="_-* #,##0.0_₮_-;\-* #,##0.0_₮_-;_-* &quot;-&quot;??_₮_-;_-@_-">
                  <c:v>2633.79</c:v>
                </c:pt>
                <c:pt idx="538" formatCode="_-* #,##0.0_₮_-;\-* #,##0.0_₮_-;_-* &quot;-&quot;??_₮_-;_-@_-">
                  <c:v>2634.97</c:v>
                </c:pt>
                <c:pt idx="539" formatCode="_-* #,##0.0_₮_-;\-* #,##0.0_₮_-;_-* &quot;-&quot;??_₮_-;_-@_-">
                  <c:v>2635.25</c:v>
                </c:pt>
                <c:pt idx="540" formatCode="_-* #,##0.0_₮_-;\-* #,##0.0_₮_-;_-* &quot;-&quot;??_₮_-;_-@_-">
                  <c:v>2635.11</c:v>
                </c:pt>
                <c:pt idx="541" formatCode="_-* #,##0.0_₮_-;\-* #,##0.0_₮_-;_-* &quot;-&quot;??_₮_-;_-@_-">
                  <c:v>2635.29</c:v>
                </c:pt>
                <c:pt idx="542" formatCode="_-* #,##0.0_₮_-;\-* #,##0.0_₮_-;_-* &quot;-&quot;??_₮_-;_-@_-">
                  <c:v>2634.48</c:v>
                </c:pt>
                <c:pt idx="543" formatCode="_-* #,##0.0_₮_-;\-* #,##0.0_₮_-;_-* &quot;-&quot;??_₮_-;_-@_-">
                  <c:v>2635.8</c:v>
                </c:pt>
                <c:pt idx="544" formatCode="_-* #,##0.0_₮_-;\-* #,##0.0_₮_-;_-* &quot;-&quot;??_₮_-;_-@_-">
                  <c:v>2635.46</c:v>
                </c:pt>
                <c:pt idx="545" formatCode="_-* #,##0.0_₮_-;\-* #,##0.0_₮_-;_-* &quot;-&quot;??_₮_-;_-@_-">
                  <c:v>2635.33</c:v>
                </c:pt>
                <c:pt idx="546" formatCode="_-* #,##0.0_₮_-;\-* #,##0.0_₮_-;_-* &quot;-&quot;??_₮_-;_-@_-">
                  <c:v>2635.34</c:v>
                </c:pt>
                <c:pt idx="547" formatCode="_-* #,##0.0_₮_-;\-* #,##0.0_₮_-;_-* &quot;-&quot;??_₮_-;_-@_-">
                  <c:v>2634.79</c:v>
                </c:pt>
                <c:pt idx="548" formatCode="_-* #,##0.0_₮_-;\-* #,##0.0_₮_-;_-* &quot;-&quot;??_₮_-;_-@_-">
                  <c:v>2634.8</c:v>
                </c:pt>
                <c:pt idx="549" formatCode="_-* #,##0.0_₮_-;\-* #,##0.0_₮_-;_-* &quot;-&quot;??_₮_-;_-@_-">
                  <c:v>2634.44</c:v>
                </c:pt>
                <c:pt idx="550" formatCode="_-* #,##0.0_₮_-;\-* #,##0.0_₮_-;_-* &quot;-&quot;??_₮_-;_-@_-">
                  <c:v>2634.61</c:v>
                </c:pt>
                <c:pt idx="551" formatCode="_-* #,##0.0_₮_-;\-* #,##0.0_₮_-;_-* &quot;-&quot;??_₮_-;_-@_-">
                  <c:v>2634.3</c:v>
                </c:pt>
                <c:pt idx="552" formatCode="_-* #,##0.0_₮_-;\-* #,##0.0_₮_-;_-* &quot;-&quot;??_₮_-;_-@_-">
                  <c:v>2632.8</c:v>
                </c:pt>
                <c:pt idx="553" formatCode="_-* #,##0.0_₮_-;\-* #,##0.0_₮_-;_-* &quot;-&quot;??_₮_-;_-@_-">
                  <c:v>2632.73</c:v>
                </c:pt>
                <c:pt idx="554" formatCode="_-* #,##0.0_₮_-;\-* #,##0.0_₮_-;_-* &quot;-&quot;??_₮_-;_-@_-">
                  <c:v>2631</c:v>
                </c:pt>
                <c:pt idx="555" formatCode="_-* #,##0.0_₮_-;\-* #,##0.0_₮_-;_-* &quot;-&quot;??_₮_-;_-@_-">
                  <c:v>2631.6</c:v>
                </c:pt>
                <c:pt idx="556" formatCode="_-* #,##0.0_₮_-;\-* #,##0.0_₮_-;_-* &quot;-&quot;??_₮_-;_-@_-">
                  <c:v>2631.54</c:v>
                </c:pt>
                <c:pt idx="557" formatCode="_-* #,##0.0_₮_-;\-* #,##0.0_₮_-;_-* &quot;-&quot;??_₮_-;_-@_-">
                  <c:v>2631.91</c:v>
                </c:pt>
                <c:pt idx="558" formatCode="_-* #,##0.0_₮_-;\-* #,##0.0_₮_-;_-* &quot;-&quot;??_₮_-;_-@_-">
                  <c:v>2631.41</c:v>
                </c:pt>
                <c:pt idx="559" formatCode="_-* #,##0.0_₮_-;\-* #,##0.0_₮_-;_-* &quot;-&quot;??_₮_-;_-@_-">
                  <c:v>2631.25</c:v>
                </c:pt>
                <c:pt idx="560" formatCode="_-* #,##0.0_₮_-;\-* #,##0.0_₮_-;_-* &quot;-&quot;??_₮_-;_-@_-">
                  <c:v>2630.86</c:v>
                </c:pt>
                <c:pt idx="561" formatCode="_-* #,##0.0_₮_-;\-* #,##0.0_₮_-;_-* &quot;-&quot;??_₮_-;_-@_-">
                  <c:v>2631.37</c:v>
                </c:pt>
                <c:pt idx="562" formatCode="_-* #,##0.0_₮_-;\-* #,##0.0_₮_-;_-* &quot;-&quot;??_₮_-;_-@_-">
                  <c:v>2631.17</c:v>
                </c:pt>
                <c:pt idx="563" formatCode="_-* #,##0.0_₮_-;\-* #,##0.0_₮_-;_-* &quot;-&quot;??_₮_-;_-@_-">
                  <c:v>2631.28</c:v>
                </c:pt>
                <c:pt idx="564" formatCode="_-* #,##0.0_₮_-;\-* #,##0.0_₮_-;_-* &quot;-&quot;??_₮_-;_-@_-">
                  <c:v>2631.53</c:v>
                </c:pt>
                <c:pt idx="565" formatCode="_-* #,##0.0_₮_-;\-* #,##0.0_₮_-;_-* &quot;-&quot;??_₮_-;_-@_-">
                  <c:v>2631.51</c:v>
                </c:pt>
                <c:pt idx="566" formatCode="_-* #,##0.0_₮_-;\-* #,##0.0_₮_-;_-* &quot;-&quot;??_₮_-;_-@_-">
                  <c:v>2631.43</c:v>
                </c:pt>
                <c:pt idx="567" formatCode="_-* #,##0.0_₮_-;\-* #,##0.0_₮_-;_-* &quot;-&quot;??_₮_-;_-@_-">
                  <c:v>2632.08</c:v>
                </c:pt>
                <c:pt idx="568" formatCode="_-* #,##0.0_₮_-;\-* #,##0.0_₮_-;_-* &quot;-&quot;??_₮_-;_-@_-">
                  <c:v>2632</c:v>
                </c:pt>
                <c:pt idx="569" formatCode="_-* #,##0.0_₮_-;\-* #,##0.0_₮_-;_-* &quot;-&quot;??_₮_-;_-@_-">
                  <c:v>2631.95</c:v>
                </c:pt>
                <c:pt idx="570" formatCode="_-* #,##0.0_₮_-;\-* #,##0.0_₮_-;_-* &quot;-&quot;??_₮_-;_-@_-">
                  <c:v>2631.58</c:v>
                </c:pt>
                <c:pt idx="571" formatCode="_-* #,##0.0_₮_-;\-* #,##0.0_₮_-;_-* &quot;-&quot;??_₮_-;_-@_-">
                  <c:v>2631.3</c:v>
                </c:pt>
                <c:pt idx="572" formatCode="_-* #,##0.0_₮_-;\-* #,##0.0_₮_-;_-* &quot;-&quot;??_₮_-;_-@_-">
                  <c:v>2631.64</c:v>
                </c:pt>
                <c:pt idx="573" formatCode="_-* #,##0.0_₮_-;\-* #,##0.0_₮_-;_-* &quot;-&quot;??_₮_-;_-@_-">
                  <c:v>2631.58</c:v>
                </c:pt>
                <c:pt idx="574" formatCode="_-* #,##0.0_₮_-;\-* #,##0.0_₮_-;_-* &quot;-&quot;??_₮_-;_-@_-">
                  <c:v>2631.93</c:v>
                </c:pt>
                <c:pt idx="575" formatCode="_-* #,##0.0_₮_-;\-* #,##0.0_₮_-;_-* &quot;-&quot;??_₮_-;_-@_-">
                  <c:v>2631.77</c:v>
                </c:pt>
                <c:pt idx="576" formatCode="_-* #,##0.0_₮_-;\-* #,##0.0_₮_-;_-* &quot;-&quot;??_₮_-;_-@_-">
                  <c:v>2632.18</c:v>
                </c:pt>
                <c:pt idx="577" formatCode="_-* #,##0.0_₮_-;\-* #,##0.0_₮_-;_-* &quot;-&quot;??_₮_-;_-@_-">
                  <c:v>2633.38</c:v>
                </c:pt>
                <c:pt idx="578" formatCode="_-* #,##0.0_₮_-;\-* #,##0.0_₮_-;_-* &quot;-&quot;??_₮_-;_-@_-">
                  <c:v>2635.13</c:v>
                </c:pt>
                <c:pt idx="579" formatCode="_-* #,##0.0_₮_-;\-* #,##0.0_₮_-;_-* &quot;-&quot;??_₮_-;_-@_-">
                  <c:v>2636.4</c:v>
                </c:pt>
                <c:pt idx="580" formatCode="_-* #,##0.0_₮_-;\-* #,##0.0_₮_-;_-* &quot;-&quot;??_₮_-;_-@_-">
                  <c:v>2635.94</c:v>
                </c:pt>
                <c:pt idx="581" formatCode="_-* #,##0.0_₮_-;\-* #,##0.0_₮_-;_-* &quot;-&quot;??_₮_-;_-@_-">
                  <c:v>2637.12</c:v>
                </c:pt>
                <c:pt idx="582" formatCode="_-* #,##0.0_₮_-;\-* #,##0.0_₮_-;_-* &quot;-&quot;??_₮_-;_-@_-">
                  <c:v>2638.33</c:v>
                </c:pt>
                <c:pt idx="583" formatCode="_-* #,##0.0_₮_-;\-* #,##0.0_₮_-;_-* &quot;-&quot;??_₮_-;_-@_-">
                  <c:v>2637.96</c:v>
                </c:pt>
                <c:pt idx="584" formatCode="_-* #,##0.0_₮_-;\-* #,##0.0_₮_-;_-* &quot;-&quot;??_₮_-;_-@_-">
                  <c:v>2639.99</c:v>
                </c:pt>
                <c:pt idx="585" formatCode="_-* #,##0.0_₮_-;\-* #,##0.0_₮_-;_-* &quot;-&quot;??_₮_-;_-@_-">
                  <c:v>2639.51</c:v>
                </c:pt>
                <c:pt idx="586" formatCode="_-* #,##0.0_₮_-;\-* #,##0.0_₮_-;_-* &quot;-&quot;??_₮_-;_-@_-">
                  <c:v>2642.42</c:v>
                </c:pt>
                <c:pt idx="587" formatCode="_-* #,##0.0_₮_-;\-* #,##0.0_₮_-;_-* &quot;-&quot;??_₮_-;_-@_-">
                  <c:v>2642.78</c:v>
                </c:pt>
                <c:pt idx="588" formatCode="_-* #,##0.0_₮_-;\-* #,##0.0_₮_-;_-* &quot;-&quot;??_₮_-;_-@_-">
                  <c:v>2643.07</c:v>
                </c:pt>
                <c:pt idx="589" formatCode="_-* #,##0.0_₮_-;\-* #,##0.0_₮_-;_-* &quot;-&quot;??_₮_-;_-@_-">
                  <c:v>2642.95</c:v>
                </c:pt>
                <c:pt idx="590" formatCode="_-* #,##0.0_₮_-;\-* #,##0.0_₮_-;_-* &quot;-&quot;??_₮_-;_-@_-">
                  <c:v>2641.58</c:v>
                </c:pt>
                <c:pt idx="591" formatCode="_-* #,##0.0_₮_-;\-* #,##0.0_₮_-;_-* &quot;-&quot;??_₮_-;_-@_-">
                  <c:v>2641.72</c:v>
                </c:pt>
                <c:pt idx="592" formatCode="_-* #,##0.0_₮_-;\-* #,##0.0_₮_-;_-* &quot;-&quot;??_₮_-;_-@_-">
                  <c:v>2642.23</c:v>
                </c:pt>
                <c:pt idx="593" formatCode="_-* #,##0.0_₮_-;\-* #,##0.0_₮_-;_-* &quot;-&quot;??_₮_-;_-@_-">
                  <c:v>2642.76</c:v>
                </c:pt>
                <c:pt idx="594" formatCode="_-* #,##0.0_₮_-;\-* #,##0.0_₮_-;_-* &quot;-&quot;??_₮_-;_-@_-">
                  <c:v>2642.43</c:v>
                </c:pt>
                <c:pt idx="595" formatCode="_-* #,##0.0_₮_-;\-* #,##0.0_₮_-;_-* &quot;-&quot;??_₮_-;_-@_-">
                  <c:v>2642.01</c:v>
                </c:pt>
                <c:pt idx="596" formatCode="_-* #,##0.0_₮_-;\-* #,##0.0_₮_-;_-* &quot;-&quot;??_₮_-;_-@_-">
                  <c:v>2642.7</c:v>
                </c:pt>
                <c:pt idx="597" formatCode="_-* #,##0.0_₮_-;\-* #,##0.0_₮_-;_-* &quot;-&quot;??_₮_-;_-@_-">
                  <c:v>2643.22</c:v>
                </c:pt>
                <c:pt idx="598" formatCode="_-* #,##0.0_₮_-;\-* #,##0.0_₮_-;_-* &quot;-&quot;??_₮_-;_-@_-">
                  <c:v>2644.04</c:v>
                </c:pt>
                <c:pt idx="599" formatCode="_-* #,##0.0_₮_-;\-* #,##0.0_₮_-;_-* &quot;-&quot;??_₮_-;_-@_-">
                  <c:v>2645.21</c:v>
                </c:pt>
                <c:pt idx="600" formatCode="_-* #,##0.0_₮_-;\-* #,##0.0_₮_-;_-* &quot;-&quot;??_₮_-;_-@_-">
                  <c:v>2646.21</c:v>
                </c:pt>
                <c:pt idx="601" formatCode="_-* #,##0.0_₮_-;\-* #,##0.0_₮_-;_-* &quot;-&quot;??_₮_-;_-@_-">
                  <c:v>2647.18</c:v>
                </c:pt>
                <c:pt idx="602" formatCode="_-* #,##0.0_₮_-;\-* #,##0.0_₮_-;_-* &quot;-&quot;??_₮_-;_-@_-">
                  <c:v>2647.76</c:v>
                </c:pt>
                <c:pt idx="603" formatCode="_-* #,##0.0_₮_-;\-* #,##0.0_₮_-;_-* &quot;-&quot;??_₮_-;_-@_-">
                  <c:v>2647.1</c:v>
                </c:pt>
                <c:pt idx="604" formatCode="_-* #,##0.0_₮_-;\-* #,##0.0_₮_-;_-* &quot;-&quot;??_₮_-;_-@_-">
                  <c:v>2647.34</c:v>
                </c:pt>
                <c:pt idx="605" formatCode="_-* #,##0.0_₮_-;\-* #,##0.0_₮_-;_-* &quot;-&quot;??_₮_-;_-@_-">
                  <c:v>2647.27</c:v>
                </c:pt>
                <c:pt idx="606" formatCode="_-* #,##0.0_₮_-;\-* #,##0.0_₮_-;_-* &quot;-&quot;??_₮_-;_-@_-">
                  <c:v>2647.69</c:v>
                </c:pt>
                <c:pt idx="607" formatCode="_-* #,##0.0_₮_-;\-* #,##0.0_₮_-;_-* &quot;-&quot;??_₮_-;_-@_-">
                  <c:v>2647.83</c:v>
                </c:pt>
                <c:pt idx="608" formatCode="_-* #,##0.0_₮_-;\-* #,##0.0_₮_-;_-* &quot;-&quot;??_₮_-;_-@_-">
                  <c:v>2648.29</c:v>
                </c:pt>
                <c:pt idx="609" formatCode="_-* #,##0.00_₮_-;\-* #,##0.00_₮_-;_-* &quot;-&quot;??_₮_-;_-@_-">
                  <c:v>2648.73</c:v>
                </c:pt>
                <c:pt idx="610" formatCode="_-* #,##0.00_₮_-;\-* #,##0.00_₮_-;_-* &quot;-&quot;??_₮_-;_-@_-">
                  <c:v>2649.35</c:v>
                </c:pt>
                <c:pt idx="611" formatCode="_-* #,##0.00_₮_-;\-* #,##0.00_₮_-;_-* &quot;-&quot;??_₮_-;_-@_-">
                  <c:v>2650.3</c:v>
                </c:pt>
                <c:pt idx="612" formatCode="_-* #,##0.00_₮_-;\-* #,##0.00_₮_-;_-* &quot;-&quot;??_₮_-;_-@_-">
                  <c:v>2650.87</c:v>
                </c:pt>
                <c:pt idx="613" formatCode="_-* #,##0.00_₮_-;\-* #,##0.00_₮_-;_-* &quot;-&quot;??_₮_-;_-@_-">
                  <c:v>2651.04</c:v>
                </c:pt>
                <c:pt idx="614" formatCode="_-* #,##0.00_₮_-;\-* #,##0.00_₮_-;_-* &quot;-&quot;??_₮_-;_-@_-">
                  <c:v>2651.72</c:v>
                </c:pt>
                <c:pt idx="615" formatCode="_-* #,##0.00_₮_-;\-* #,##0.00_₮_-;_-* &quot;-&quot;??_₮_-;_-@_-">
                  <c:v>2652.13</c:v>
                </c:pt>
                <c:pt idx="616" formatCode="_-* #,##0.00_₮_-;\-* #,##0.00_₮_-;_-* &quot;-&quot;??_₮_-;_-@_-">
                  <c:v>2651.87</c:v>
                </c:pt>
                <c:pt idx="617" formatCode="_-* #,##0.00_₮_-;\-* #,##0.00_₮_-;_-* &quot;-&quot;??_₮_-;_-@_-">
                  <c:v>2652.43</c:v>
                </c:pt>
                <c:pt idx="618" formatCode="_-* #,##0.00_₮_-;\-* #,##0.00_₮_-;_-* &quot;-&quot;??_₮_-;_-@_-">
                  <c:v>2653.14</c:v>
                </c:pt>
                <c:pt idx="619" formatCode="_-* #,##0.00_₮_-;\-* #,##0.00_₮_-;_-* &quot;-&quot;??_₮_-;_-@_-">
                  <c:v>2653.87</c:v>
                </c:pt>
                <c:pt idx="620" formatCode="_-* #,##0.00_₮_-;\-* #,##0.00_₮_-;_-* &quot;-&quot;??_₮_-;_-@_-">
                  <c:v>2654.41</c:v>
                </c:pt>
                <c:pt idx="621" formatCode="_-* #,##0.00_₮_-;\-* #,##0.00_₮_-;_-* &quot;-&quot;??_₮_-;_-@_-">
                  <c:v>2655.19</c:v>
                </c:pt>
                <c:pt idx="622" formatCode="_-* #,##0.00_₮_-;\-* #,##0.00_₮_-;_-* &quot;-&quot;??_₮_-;_-@_-">
                  <c:v>2656.05</c:v>
                </c:pt>
                <c:pt idx="623" formatCode="_-* #,##0.00_₮_-;\-* #,##0.00_₮_-;_-* &quot;-&quot;??_₮_-;_-@_-">
                  <c:v>2656.1</c:v>
                </c:pt>
                <c:pt idx="624" formatCode="_-* #,##0.00_₮_-;\-* #,##0.00_₮_-;_-* &quot;-&quot;??_₮_-;_-@_-">
                  <c:v>2656.18</c:v>
                </c:pt>
                <c:pt idx="625" formatCode="_-* #,##0.00_₮_-;\-* #,##0.00_₮_-;_-* &quot;-&quot;??_₮_-;_-@_-">
                  <c:v>2657.02</c:v>
                </c:pt>
                <c:pt idx="626" formatCode="_-* #,##0.00_₮_-;\-* #,##0.00_₮_-;_-* &quot;-&quot;??_₮_-;_-@_-">
                  <c:v>2657.31</c:v>
                </c:pt>
                <c:pt idx="627" formatCode="_-* #,##0.00_₮_-;\-* #,##0.00_₮_-;_-* &quot;-&quot;??_₮_-;_-@_-">
                  <c:v>2657.07</c:v>
                </c:pt>
                <c:pt idx="628" formatCode="_-* #,##0.00_₮_-;\-* #,##0.00_₮_-;_-* &quot;-&quot;??_₮_-;_-@_-">
                  <c:v>2657.51</c:v>
                </c:pt>
                <c:pt idx="629" formatCode="_-* #,##0.00_₮_-;\-* #,##0.00_₮_-;_-* &quot;-&quot;??_₮_-;_-@_-">
                  <c:v>2657.47</c:v>
                </c:pt>
                <c:pt idx="630" formatCode="_-* #,##0.00_₮_-;\-* #,##0.00_₮_-;_-* &quot;-&quot;??_₮_-;_-@_-">
                  <c:v>2657.76</c:v>
                </c:pt>
                <c:pt idx="631" formatCode="_-* #,##0.00_₮_-;\-* #,##0.00_₮_-;_-* &quot;-&quot;??_₮_-;_-@_-">
                  <c:v>2657.92</c:v>
                </c:pt>
                <c:pt idx="632" formatCode="_-* #,##0.00_₮_-;\-* #,##0.00_₮_-;_-* &quot;-&quot;??_₮_-;_-@_-">
                  <c:v>2658.24</c:v>
                </c:pt>
                <c:pt idx="633" formatCode="_-* #,##0.00_₮_-;\-* #,##0.00_₮_-;_-* &quot;-&quot;??_₮_-;_-@_-">
                  <c:v>2658.11</c:v>
                </c:pt>
                <c:pt idx="634" formatCode="_-* #,##0.00_₮_-;\-* #,##0.00_₮_-;_-* &quot;-&quot;??_₮_-;_-@_-">
                  <c:v>2658.65</c:v>
                </c:pt>
                <c:pt idx="635" formatCode="_-* #,##0.00_₮_-;\-* #,##0.00_₮_-;_-* &quot;-&quot;??_₮_-;_-@_-">
                  <c:v>2658.59</c:v>
                </c:pt>
                <c:pt idx="636" formatCode="_-* #,##0.00_₮_-;\-* #,##0.00_₮_-;_-* &quot;-&quot;??_₮_-;_-@_-">
                  <c:v>2659.07</c:v>
                </c:pt>
                <c:pt idx="637" formatCode="_-* #,##0.00_₮_-;\-* #,##0.00_₮_-;_-* &quot;-&quot;??_₮_-;_-@_-">
                  <c:v>2659.34</c:v>
                </c:pt>
                <c:pt idx="638" formatCode="_-* #,##0.00_₮_-;\-* #,##0.00_₮_-;_-* &quot;-&quot;??_₮_-;_-@_-">
                  <c:v>2659.5</c:v>
                </c:pt>
                <c:pt idx="639" formatCode="_-* #,##0.00_₮_-;\-* #,##0.00_₮_-;_-* &quot;-&quot;??_₮_-;_-@_-">
                  <c:v>2660.69</c:v>
                </c:pt>
                <c:pt idx="640" formatCode="_-* #,##0.00_₮_-;\-* #,##0.00_₮_-;_-* &quot;-&quot;??_₮_-;_-@_-">
                  <c:v>2660.75</c:v>
                </c:pt>
                <c:pt idx="641" formatCode="_-* #,##0.00_₮_-;\-* #,##0.00_₮_-;_-* &quot;-&quot;??_₮_-;_-@_-">
                  <c:v>2662.1</c:v>
                </c:pt>
                <c:pt idx="642" formatCode="_-* #,##0.00_₮_-;\-* #,##0.00_₮_-;_-* &quot;-&quot;??_₮_-;_-@_-">
                  <c:v>2661.76</c:v>
                </c:pt>
                <c:pt idx="643" formatCode="_-* #,##0.00_₮_-;\-* #,##0.00_₮_-;_-* &quot;-&quot;??_₮_-;_-@_-">
                  <c:v>2662.9</c:v>
                </c:pt>
                <c:pt idx="644" formatCode="_-* #,##0.00_₮_-;\-* #,##0.00_₮_-;_-* &quot;-&quot;??_₮_-;_-@_-">
                  <c:v>2663.58</c:v>
                </c:pt>
                <c:pt idx="645" formatCode="_-* #,##0.00_₮_-;\-* #,##0.00_₮_-;_-* &quot;-&quot;??_₮_-;_-@_-">
                  <c:v>2663.67</c:v>
                </c:pt>
                <c:pt idx="646" formatCode="_-* #,##0.00_₮_-;\-* #,##0.00_₮_-;_-* &quot;-&quot;??_₮_-;_-@_-">
                  <c:v>2664.1</c:v>
                </c:pt>
                <c:pt idx="647" formatCode="_-* #,##0.00_₮_-;\-* #,##0.00_₮_-;_-* &quot;-&quot;??_₮_-;_-@_-">
                  <c:v>2665.32</c:v>
                </c:pt>
                <c:pt idx="648" formatCode="_-* #,##0.00_₮_-;\-* #,##0.00_₮_-;_-* &quot;-&quot;??_₮_-;_-@_-">
                  <c:v>2665.04</c:v>
                </c:pt>
                <c:pt idx="649" formatCode="_-* #,##0.00_₮_-;\-* #,##0.00_₮_-;_-* &quot;-&quot;??_₮_-;_-@_-">
                  <c:v>2665.62</c:v>
                </c:pt>
                <c:pt idx="650" formatCode="_-* #,##0.00_₮_-;\-* #,##0.00_₮_-;_-* &quot;-&quot;??_₮_-;_-@_-">
                  <c:v>2666</c:v>
                </c:pt>
                <c:pt idx="651" formatCode="_-* #,##0.00_₮_-;\-* #,##0.00_₮_-;_-* &quot;-&quot;??_₮_-;_-@_-">
                  <c:v>2666.5</c:v>
                </c:pt>
                <c:pt idx="652" formatCode="_-* #,##0.00_₮_-;\-* #,##0.00_₮_-;_-* &quot;-&quot;??_₮_-;_-@_-">
                  <c:v>2666.99</c:v>
                </c:pt>
                <c:pt idx="653" formatCode="_-* #,##0.00_₮_-;\-* #,##0.00_₮_-;_-* &quot;-&quot;??_₮_-;_-@_-">
                  <c:v>2665</c:v>
                </c:pt>
                <c:pt idx="654" formatCode="_-* #,##0.00_₮_-;\-* #,##0.00_₮_-;_-* &quot;-&quot;??_₮_-;_-@_-">
                  <c:v>2667.12</c:v>
                </c:pt>
                <c:pt idx="655" formatCode="_-* #,##0.00_₮_-;\-* #,##0.00_₮_-;_-* &quot;-&quot;??_₮_-;_-@_-">
                  <c:v>2665.94</c:v>
                </c:pt>
                <c:pt idx="656" formatCode="_-* #,##0.00_₮_-;\-* #,##0.00_₮_-;_-* &quot;-&quot;??_₮_-;_-@_-">
                  <c:v>2667.38</c:v>
                </c:pt>
                <c:pt idx="657" formatCode="_-* #,##0.00_₮_-;\-* #,##0.00_₮_-;_-* &quot;-&quot;??_₮_-;_-@_-">
                  <c:v>2668.86</c:v>
                </c:pt>
                <c:pt idx="658" formatCode="_-* #,##0.00_₮_-;\-* #,##0.00_₮_-;_-* &quot;-&quot;??_₮_-;_-@_-">
                  <c:v>2671.77</c:v>
                </c:pt>
                <c:pt idx="659" formatCode="_-* #,##0.00_₮_-;\-* #,##0.00_₮_-;_-* &quot;-&quot;??_₮_-;_-@_-">
                  <c:v>2671.77</c:v>
                </c:pt>
                <c:pt idx="660" formatCode="_-* #,##0.00_₮_-;\-* #,##0.00_₮_-;_-* &quot;-&quot;??_₮_-;_-@_-">
                  <c:v>2672.25</c:v>
                </c:pt>
                <c:pt idx="661" formatCode="_-* #,##0.00_₮_-;\-* #,##0.00_₮_-;_-* &quot;-&quot;??_₮_-;_-@_-">
                  <c:v>2672.3</c:v>
                </c:pt>
                <c:pt idx="662" formatCode="_-* #,##0.00_₮_-;\-* #,##0.00_₮_-;_-* &quot;-&quot;??_₮_-;_-@_-">
                  <c:v>2672.87</c:v>
                </c:pt>
                <c:pt idx="663" formatCode="_-* #,##0.00_₮_-;\-* #,##0.00_₮_-;_-* &quot;-&quot;??_₮_-;_-@_-">
                  <c:v>2672.73</c:v>
                </c:pt>
                <c:pt idx="664" formatCode="_-* #,##0.00_₮_-;\-* #,##0.00_₮_-;_-* &quot;-&quot;??_₮_-;_-@_-">
                  <c:v>2672.74</c:v>
                </c:pt>
                <c:pt idx="665" formatCode="_-* #,##0.00_₮_-;\-* #,##0.00_₮_-;_-* &quot;-&quot;??_₮_-;_-@_-">
                  <c:v>2673.17</c:v>
                </c:pt>
                <c:pt idx="666" formatCode="_-* #,##0.00_₮_-;\-* #,##0.00_₮_-;_-* &quot;-&quot;??_₮_-;_-@_-">
                  <c:v>2672.82</c:v>
                </c:pt>
                <c:pt idx="667" formatCode="_-* #,##0.00_₮_-;\-* #,##0.00_₮_-;_-* &quot;-&quot;??_₮_-;_-@_-">
                  <c:v>2671.55</c:v>
                </c:pt>
                <c:pt idx="668" formatCode="_-* #,##0.00_₮_-;\-* #,##0.00_₮_-;_-* &quot;-&quot;??_₮_-;_-@_-">
                  <c:v>2672.03</c:v>
                </c:pt>
                <c:pt idx="669" formatCode="_-* #,##0.00_₮_-;\-* #,##0.00_₮_-;_-* &quot;-&quot;??_₮_-;_-@_-">
                  <c:v>2672.39</c:v>
                </c:pt>
                <c:pt idx="670" formatCode="_-* #,##0.00_₮_-;\-* #,##0.00_₮_-;_-* &quot;-&quot;??_₮_-;_-@_-">
                  <c:v>2671.89</c:v>
                </c:pt>
                <c:pt idx="671" formatCode="_-* #,##0.00_₮_-;\-* #,##0.00_₮_-;_-* &quot;-&quot;??_₮_-;_-@_-">
                  <c:v>2671.81</c:v>
                </c:pt>
                <c:pt idx="672" formatCode="_-* #,##0.00_₮_-;\-* #,##0.00_₮_-;_-* &quot;-&quot;??_₮_-;_-@_-">
                  <c:v>2672</c:v>
                </c:pt>
                <c:pt idx="673" formatCode="_-* #,##0.00_₮_-;\-* #,##0.00_₮_-;_-* &quot;-&quot;??_₮_-;_-@_-">
                  <c:v>2671.81</c:v>
                </c:pt>
                <c:pt idx="674" formatCode="_-* #,##0.00_₮_-;\-* #,##0.00_₮_-;_-* &quot;-&quot;??_₮_-;_-@_-">
                  <c:v>2671.53</c:v>
                </c:pt>
                <c:pt idx="675" formatCode="_-* #,##0.00_₮_-;\-* #,##0.00_₮_-;_-* &quot;-&quot;??_₮_-;_-@_-">
                  <c:v>2671.62</c:v>
                </c:pt>
                <c:pt idx="676" formatCode="_-* #,##0.00_₮_-;\-* #,##0.00_₮_-;_-* &quot;-&quot;??_₮_-;_-@_-">
                  <c:v>2671.79</c:v>
                </c:pt>
                <c:pt idx="677" formatCode="_-* #,##0.00_₮_-;\-* #,##0.00_₮_-;_-* &quot;-&quot;??_₮_-;_-@_-">
                  <c:v>2671.58</c:v>
                </c:pt>
                <c:pt idx="678" formatCode="_-* #,##0.00_₮_-;\-* #,##0.00_₮_-;_-* &quot;-&quot;??_₮_-;_-@_-">
                  <c:v>2671.57</c:v>
                </c:pt>
                <c:pt idx="679" formatCode="_-* #,##0.00_₮_-;\-* #,##0.00_₮_-;_-* &quot;-&quot;??_₮_-;_-@_-">
                  <c:v>2671.25</c:v>
                </c:pt>
                <c:pt idx="680" formatCode="_-* #,##0.00_₮_-;\-* #,##0.00_₮_-;_-* &quot;-&quot;??_₮_-;_-@_-">
                  <c:v>2671.12</c:v>
                </c:pt>
                <c:pt idx="681" formatCode="_-* #,##0.00_₮_-;\-* #,##0.00_₮_-;_-* &quot;-&quot;??_₮_-;_-@_-">
                  <c:v>2670.65</c:v>
                </c:pt>
                <c:pt idx="682" formatCode="_-* #,##0.00_₮_-;\-* #,##0.00_₮_-;_-* &quot;-&quot;??_₮_-;_-@_-">
                  <c:v>2670.87</c:v>
                </c:pt>
                <c:pt idx="683" formatCode="_-* #,##0.00_₮_-;\-* #,##0.00_₮_-;_-* &quot;-&quot;??_₮_-;_-@_-">
                  <c:v>2670.51</c:v>
                </c:pt>
                <c:pt idx="684" formatCode="_-* #,##0.00_₮_-;\-* #,##0.00_₮_-;_-* &quot;-&quot;??_₮_-;_-@_-">
                  <c:v>2669.57</c:v>
                </c:pt>
                <c:pt idx="685" formatCode="_-* #,##0.00_₮_-;\-* #,##0.00_₮_-;_-* &quot;-&quot;??_₮_-;_-@_-">
                  <c:v>2669.02</c:v>
                </c:pt>
                <c:pt idx="686" formatCode="_-* #,##0.00_₮_-;\-* #,##0.00_₮_-;_-* &quot;-&quot;??_₮_-;_-@_-">
                  <c:v>2668.47</c:v>
                </c:pt>
                <c:pt idx="687" formatCode="_-* #,##0.00_₮_-;\-* #,##0.00_₮_-;_-* &quot;-&quot;??_₮_-;_-@_-">
                  <c:v>2667.91</c:v>
                </c:pt>
                <c:pt idx="688" formatCode="_-* #,##0.00_₮_-;\-* #,##0.00_₮_-;_-* &quot;-&quot;??_₮_-;_-@_-">
                  <c:v>2667.43</c:v>
                </c:pt>
                <c:pt idx="689" formatCode="_-* #,##0.00_₮_-;\-* #,##0.00_₮_-;_-* &quot;-&quot;??_₮_-;_-@_-">
                  <c:v>2666.66</c:v>
                </c:pt>
                <c:pt idx="690" formatCode="_-* #,##0.00_₮_-;\-* #,##0.00_₮_-;_-* &quot;-&quot;??_₮_-;_-@_-">
                  <c:v>2667.45</c:v>
                </c:pt>
                <c:pt idx="691" formatCode="_-* #,##0.00_₮_-;\-* #,##0.00_₮_-;_-* &quot;-&quot;??_₮_-;_-@_-">
                  <c:v>2667.69</c:v>
                </c:pt>
                <c:pt idx="692" formatCode="_-* #,##0.00_₮_-;\-* #,##0.00_₮_-;_-* &quot;-&quot;??_₮_-;_-@_-">
                  <c:v>2667.64</c:v>
                </c:pt>
                <c:pt idx="693" formatCode="_-* #,##0.00_₮_-;\-* #,##0.00_₮_-;_-* &quot;-&quot;??_₮_-;_-@_-">
                  <c:v>2667.21</c:v>
                </c:pt>
                <c:pt idx="694" formatCode="_-* #,##0.00_₮_-;\-* #,##0.00_₮_-;_-* &quot;-&quot;??_₮_-;_-@_-">
                  <c:v>2667.08</c:v>
                </c:pt>
                <c:pt idx="695" formatCode="_-* #,##0.00_₮_-;\-* #,##0.00_₮_-;_-* &quot;-&quot;??_₮_-;_-@_-">
                  <c:v>2667.64</c:v>
                </c:pt>
                <c:pt idx="696" formatCode="_-* #,##0.00_₮_-;\-* #,##0.00_₮_-;_-* &quot;-&quot;??_₮_-;_-@_-">
                  <c:v>2667.23</c:v>
                </c:pt>
                <c:pt idx="697" formatCode="_-* #,##0.00_₮_-;\-* #,##0.00_₮_-;_-* &quot;-&quot;??_₮_-;_-@_-">
                  <c:v>2667.7</c:v>
                </c:pt>
                <c:pt idx="698" formatCode="_-* #,##0.00_₮_-;\-* #,##0.00_₮_-;_-* &quot;-&quot;??_₮_-;_-@_-">
                  <c:v>2668.31</c:v>
                </c:pt>
                <c:pt idx="699" formatCode="_-* #,##0.00_₮_-;\-* #,##0.00_₮_-;_-* &quot;-&quot;??_₮_-;_-@_-">
                  <c:v>2669.12</c:v>
                </c:pt>
                <c:pt idx="700" formatCode="_-* #,##0.00_₮_-;\-* #,##0.00_₮_-;_-* &quot;-&quot;??_₮_-;_-@_-">
                  <c:v>2669.04</c:v>
                </c:pt>
                <c:pt idx="701" formatCode="_-* #,##0.00_₮_-;\-* #,##0.00_₮_-;_-* &quot;-&quot;??_₮_-;_-@_-">
                  <c:v>2670.43</c:v>
                </c:pt>
                <c:pt idx="702" formatCode="_-* #,##0.00_₮_-;\-* #,##0.00_₮_-;_-* &quot;-&quot;??_₮_-;_-@_-">
                  <c:v>2669.96</c:v>
                </c:pt>
                <c:pt idx="703" formatCode="_-* #,##0.00_₮_-;\-* #,##0.00_₮_-;_-* &quot;-&quot;??_₮_-;_-@_-">
                  <c:v>2670.53</c:v>
                </c:pt>
                <c:pt idx="704" formatCode="_-* #,##0.00_₮_-;\-* #,##0.00_₮_-;_-* &quot;-&quot;??_₮_-;_-@_-">
                  <c:v>2671.6</c:v>
                </c:pt>
                <c:pt idx="705" formatCode="_-* #,##0.00_₮_-;\-* #,##0.00_₮_-;_-* &quot;-&quot;??_₮_-;_-@_-">
                  <c:v>2674.62</c:v>
                </c:pt>
                <c:pt idx="706" formatCode="_-* #,##0.00_₮_-;\-* #,##0.00_₮_-;_-* &quot;-&quot;??_₮_-;_-@_-">
                  <c:v>2676.12</c:v>
                </c:pt>
                <c:pt idx="707" formatCode="_-* #,##0.00_₮_-;\-* #,##0.00_₮_-;_-* &quot;-&quot;??_₮_-;_-@_-">
                  <c:v>2679.03</c:v>
                </c:pt>
                <c:pt idx="708" formatCode="_(* #,##0_);_(* \(#,##0\);_(* &quot;-&quot;??_);_(@_)">
                  <c:v>2683.19</c:v>
                </c:pt>
                <c:pt idx="709" formatCode="_-* #,##0.00_₮_-;\-* #,##0.00_₮_-;_-* &quot;-&quot;??_₮_-;_-@_-">
                  <c:v>2684.35</c:v>
                </c:pt>
                <c:pt idx="710" formatCode="_(* #,##0_);_(* \(#,##0\);_(* &quot;-&quot;??_);_(@_)">
                  <c:v>2683.69</c:v>
                </c:pt>
                <c:pt idx="711" formatCode="_-* #,##0.00_₮_-;\-* #,##0.00_₮_-;_-* &quot;-&quot;??_₮_-;_-@_-">
                  <c:v>2686.8</c:v>
                </c:pt>
                <c:pt idx="712" formatCode="_-* #,##0.00_₮_-;\-* #,##0.00_₮_-;_-* &quot;-&quot;??_₮_-;_-@_-">
                  <c:v>2685.97</c:v>
                </c:pt>
                <c:pt idx="713" formatCode="_-* #,##0.00_₮_-;\-* #,##0.00_₮_-;_-* &quot;-&quot;??_₮_-;_-@_-">
                  <c:v>2690.29</c:v>
                </c:pt>
                <c:pt idx="714" formatCode="_-* #,##0.00_₮_-;\-* #,##0.00_₮_-;_-* &quot;-&quot;??_₮_-;_-@_-">
                  <c:v>2692.43</c:v>
                </c:pt>
                <c:pt idx="715" formatCode="_-* #,##0.00_₮_-;\-* #,##0.00_₮_-;_-* &quot;-&quot;??_₮_-;_-@_-">
                  <c:v>2697.83</c:v>
                </c:pt>
                <c:pt idx="716" formatCode="_-* #,##0.00_₮_-;\-* #,##0.00_₮_-;_-* &quot;-&quot;??_₮_-;_-@_-">
                  <c:v>2701.17</c:v>
                </c:pt>
                <c:pt idx="717" formatCode="_-* #,##0.00_₮_-;\-* #,##0.00_₮_-;_-* &quot;-&quot;??_₮_-;_-@_-">
                  <c:v>2701.11</c:v>
                </c:pt>
                <c:pt idx="718" formatCode="_-* #,##0.00_₮_-;\-* #,##0.00_₮_-;_-* &quot;-&quot;??_₮_-;_-@_-">
                  <c:v>2702.31</c:v>
                </c:pt>
                <c:pt idx="719" formatCode="_-* #,##0.00_₮_-;\-* #,##0.00_₮_-;_-* &quot;-&quot;??_₮_-;_-@_-">
                  <c:v>2703.24</c:v>
                </c:pt>
                <c:pt idx="720" formatCode="_-* #,##0.00_₮_-;\-* #,##0.00_₮_-;_-* &quot;-&quot;??_₮_-;_-@_-">
                  <c:v>2703.39</c:v>
                </c:pt>
                <c:pt idx="721" formatCode="_-* #,##0.00_₮_-;\-* #,##0.00_₮_-;_-* &quot;-&quot;??_₮_-;_-@_-">
                  <c:v>2703.61</c:v>
                </c:pt>
                <c:pt idx="722" formatCode="_-* #,##0.00_₮_-;\-* #,##0.00_₮_-;_-* &quot;-&quot;??_₮_-;_-@_-">
                  <c:v>2702.87</c:v>
                </c:pt>
                <c:pt idx="723" formatCode="_-* #,##0.00_₮_-;\-* #,##0.00_₮_-;_-* &quot;-&quot;??_₮_-;_-@_-">
                  <c:v>2702.33</c:v>
                </c:pt>
                <c:pt idx="724" formatCode="_-* #,##0.00_₮_-;\-* #,##0.00_₮_-;_-* &quot;-&quot;??_₮_-;_-@_-">
                  <c:v>2703.07</c:v>
                </c:pt>
                <c:pt idx="725" formatCode="_-* #,##0.00_₮_-;\-* #,##0.00_₮_-;_-* &quot;-&quot;??_₮_-;_-@_-">
                  <c:v>2702.74</c:v>
                </c:pt>
                <c:pt idx="726" formatCode="_-* #,##0.00_₮_-;\-* #,##0.00_₮_-;_-* &quot;-&quot;??_₮_-;_-@_-">
                  <c:v>2703.09</c:v>
                </c:pt>
                <c:pt idx="727" formatCode="_-* #,##0.00_₮_-;\-* #,##0.00_₮_-;_-* &quot;-&quot;??_₮_-;_-@_-">
                  <c:v>2702.99</c:v>
                </c:pt>
                <c:pt idx="728" formatCode="_-* #,##0.00_₮_-;\-* #,##0.00_₮_-;_-* &quot;-&quot;??_₮_-;_-@_-">
                  <c:v>2703.56</c:v>
                </c:pt>
                <c:pt idx="729" formatCode="_-* #,##0.00_₮_-;\-* #,##0.00_₮_-;_-* &quot;-&quot;??_₮_-;_-@_-">
                  <c:v>2705.69</c:v>
                </c:pt>
                <c:pt idx="730" formatCode="_-* #,##0.00_₮_-;\-* #,##0.00_₮_-;_-* &quot;-&quot;??_₮_-;_-@_-">
                  <c:v>2705.07</c:v>
                </c:pt>
                <c:pt idx="731" formatCode="_-* #,##0.00_₮_-;\-* #,##0.00_₮_-;_-* &quot;-&quot;??_₮_-;_-@_-">
                  <c:v>2708.32</c:v>
                </c:pt>
                <c:pt idx="732" formatCode="_-* #,##0.00_₮_-;\-* #,##0.00_₮_-;_-* &quot;-&quot;??_₮_-;_-@_-">
                  <c:v>2706.68</c:v>
                </c:pt>
                <c:pt idx="733" formatCode="_-* #,##0.00_₮_-;\-* #,##0.00_₮_-;_-* &quot;-&quot;??_₮_-;_-@_-">
                  <c:v>2710.51</c:v>
                </c:pt>
                <c:pt idx="734" formatCode="_-* #,##0.00_₮_-;\-* #,##0.00_₮_-;_-* &quot;-&quot;??_₮_-;_-@_-">
                  <c:v>2714.13</c:v>
                </c:pt>
                <c:pt idx="735" formatCode="_-* #,##0.00_₮_-;\-* #,##0.00_₮_-;_-* &quot;-&quot;??_₮_-;_-@_-">
                  <c:v>2715.22</c:v>
                </c:pt>
                <c:pt idx="736" formatCode="_-* #,##0.00_₮_-;\-* #,##0.00_₮_-;_-* &quot;-&quot;??_₮_-;_-@_-">
                  <c:v>2717.08</c:v>
                </c:pt>
                <c:pt idx="737" formatCode="_-* #,##0.00_₮_-;\-* #,##0.00_₮_-;_-* &quot;-&quot;??_₮_-;_-@_-">
                  <c:v>2719.38</c:v>
                </c:pt>
                <c:pt idx="738" formatCode="_-* #,##0.00_₮_-;\-* #,##0.00_₮_-;_-* &quot;-&quot;??_₮_-;_-@_-">
                  <c:v>2720.66</c:v>
                </c:pt>
                <c:pt idx="739" formatCode="_-* #,##0.00_₮_-;\-* #,##0.00_₮_-;_-* &quot;-&quot;??_₮_-;_-@_-">
                  <c:v>2720.52</c:v>
                </c:pt>
                <c:pt idx="740" formatCode="_-* #,##0.00_₮_-;\-* #,##0.00_₮_-;_-* &quot;-&quot;??_₮_-;_-@_-">
                  <c:v>2721.72</c:v>
                </c:pt>
                <c:pt idx="741" formatCode="_-* #,##0.00_₮_-;\-* #,##0.00_₮_-;_-* &quot;-&quot;??_₮_-;_-@_-">
                  <c:v>2722.35</c:v>
                </c:pt>
                <c:pt idx="742" formatCode="_-* #,##0.00_₮_-;\-* #,##0.00_₮_-;_-* &quot;-&quot;??_₮_-;_-@_-">
                  <c:v>2723.6</c:v>
                </c:pt>
                <c:pt idx="743" formatCode="_-* #,##0.00_₮_-;\-* #,##0.00_₮_-;_-* &quot;-&quot;??_₮_-;_-@_-">
                  <c:v>2723.82</c:v>
                </c:pt>
                <c:pt idx="744" formatCode="_-* #,##0.00_₮_-;\-* #,##0.00_₮_-;_-* &quot;-&quot;??_₮_-;_-@_-">
                  <c:v>2724.04</c:v>
                </c:pt>
                <c:pt idx="745" formatCode="_-* #,##0.00_₮_-;\-* #,##0.00_₮_-;_-* &quot;-&quot;??_₮_-;_-@_-">
                  <c:v>2726.12</c:v>
                </c:pt>
                <c:pt idx="746" formatCode="_-* #,##0.00_₮_-;\-* #,##0.00_₮_-;_-* &quot;-&quot;??_₮_-;_-@_-">
                  <c:v>2727.25</c:v>
                </c:pt>
                <c:pt idx="747" formatCode="_-* #,##0.00_₮_-;\-* #,##0.00_₮_-;_-* &quot;-&quot;??_₮_-;_-@_-">
                  <c:v>2729.14</c:v>
                </c:pt>
                <c:pt idx="748" formatCode="_-* #,##0.00_₮_-;\-* #,##0.00_₮_-;_-* &quot;-&quot;??_₮_-;_-@_-">
                  <c:v>2730.15</c:v>
                </c:pt>
                <c:pt idx="749" formatCode="_-* #,##0.00_₮_-;\-* #,##0.00_₮_-;_-* &quot;-&quot;??_₮_-;_-@_-">
                  <c:v>2730.91</c:v>
                </c:pt>
                <c:pt idx="750" formatCode="_-* #,##0.00_₮_-;\-* #,##0.00_₮_-;_-* &quot;-&quot;??_₮_-;_-@_-">
                  <c:v>2731.72</c:v>
                </c:pt>
                <c:pt idx="751" formatCode="_-* #,##0.00_₮_-;\-* #,##0.00_₮_-;_-* &quot;-&quot;??_₮_-;_-@_-">
                  <c:v>2732.43</c:v>
                </c:pt>
                <c:pt idx="752" formatCode="_-* #,##0.00_₮_-;\-* #,##0.00_₮_-;_-* &quot;-&quot;??_₮_-;_-@_-">
                  <c:v>2732.72</c:v>
                </c:pt>
                <c:pt idx="753" formatCode="_-* #,##0.00_₮_-;\-* #,##0.00_₮_-;_-* &quot;-&quot;??_₮_-;_-@_-">
                  <c:v>2733.25</c:v>
                </c:pt>
                <c:pt idx="754" formatCode="_-* #,##0.00_₮_-;\-* #,##0.00_₮_-;_-* &quot;-&quot;??_₮_-;_-@_-">
                  <c:v>2733.28</c:v>
                </c:pt>
                <c:pt idx="755" formatCode="_-* #,##0.00_₮_-;\-* #,##0.00_₮_-;_-* &quot;-&quot;??_₮_-;_-@_-">
                  <c:v>2733.53</c:v>
                </c:pt>
                <c:pt idx="756" formatCode="_-* #,##0.00_₮_-;\-* #,##0.00_₮_-;_-* &quot;-&quot;??_₮_-;_-@_-">
                  <c:v>2733.52</c:v>
                </c:pt>
                <c:pt idx="757" formatCode="_-* #,##0.00_₮_-;\-* #,##0.00_₮_-;_-* &quot;-&quot;??_₮_-;_-@_-">
                  <c:v>2734.33</c:v>
                </c:pt>
                <c:pt idx="758" formatCode="_-* #,##0.00_₮_-;\-* #,##0.00_₮_-;_-* &quot;-&quot;??_₮_-;_-@_-">
                  <c:v>2734.92</c:v>
                </c:pt>
                <c:pt idx="759" formatCode="_-* #,##0.00_₮_-;\-* #,##0.00_₮_-;_-* &quot;-&quot;??_₮_-;_-@_-">
                  <c:v>2735.88</c:v>
                </c:pt>
                <c:pt idx="760" formatCode="_-* #,##0.00_₮_-;\-* #,##0.00_₮_-;_-* &quot;-&quot;??_₮_-;_-@_-">
                  <c:v>2736.76</c:v>
                </c:pt>
                <c:pt idx="761" formatCode="_-* #,##0.00_₮_-;\-* #,##0.00_₮_-;_-* &quot;-&quot;??_₮_-;_-@_-">
                  <c:v>2737.8</c:v>
                </c:pt>
                <c:pt idx="762" formatCode="_-* #,##0.00_₮_-;\-* #,##0.00_₮_-;_-* &quot;-&quot;??_₮_-;_-@_-">
                  <c:v>2737.43</c:v>
                </c:pt>
                <c:pt idx="763" formatCode="_-* #,##0.00_₮_-;\-* #,##0.00_₮_-;_-* &quot;-&quot;??_₮_-;_-@_-">
                  <c:v>2738.74</c:v>
                </c:pt>
                <c:pt idx="764" formatCode="_-* #,##0.00_₮_-;\-* #,##0.00_₮_-;_-* &quot;-&quot;??_₮_-;_-@_-">
                  <c:v>2738.92</c:v>
                </c:pt>
                <c:pt idx="765" formatCode="_-* #,##0.00_₮_-;\-* #,##0.00_₮_-;_-* &quot;-&quot;??_₮_-;_-@_-">
                  <c:v>2741.52</c:v>
                </c:pt>
                <c:pt idx="766" formatCode="_-* #,##0.00_₮_-;\-* #,##0.00_₮_-;_-* &quot;-&quot;??_₮_-;_-@_-">
                  <c:v>2742.83</c:v>
                </c:pt>
                <c:pt idx="767" formatCode="_-* #,##0.00_₮_-;\-* #,##0.00_₮_-;_-* &quot;-&quot;??_₮_-;_-@_-">
                  <c:v>2742.38</c:v>
                </c:pt>
                <c:pt idx="768" formatCode="_-* #,##0.00_₮_-;\-* #,##0.00_₮_-;_-* &quot;-&quot;??_₮_-;_-@_-">
                  <c:v>2744.02</c:v>
                </c:pt>
                <c:pt idx="769" formatCode="_-* #,##0.00_₮_-;\-* #,##0.00_₮_-;_-* &quot;-&quot;??_₮_-;_-@_-">
                  <c:v>2746.22</c:v>
                </c:pt>
                <c:pt idx="770" formatCode="_-* #,##0.00_₮_-;\-* #,##0.00_₮_-;_-* &quot;-&quot;??_₮_-;_-@_-">
                  <c:v>2747.94</c:v>
                </c:pt>
                <c:pt idx="771" formatCode="_-* #,##0.00_₮_-;\-* #,##0.00_₮_-;_-* &quot;-&quot;??_₮_-;_-@_-">
                  <c:v>2748.32</c:v>
                </c:pt>
                <c:pt idx="772" formatCode="_-* #,##0.00_₮_-;\-* #,##0.00_₮_-;_-* &quot;-&quot;??_₮_-;_-@_-">
                  <c:v>2748.61</c:v>
                </c:pt>
                <c:pt idx="773" formatCode="_-* #,##0.00_₮_-;\-* #,##0.00_₮_-;_-* &quot;-&quot;??_₮_-;_-@_-">
                  <c:v>2749.24</c:v>
                </c:pt>
                <c:pt idx="774" formatCode="_-* #,##0.00_₮_-;\-* #,##0.00_₮_-;_-* &quot;-&quot;??_₮_-;_-@_-">
                  <c:v>2749.37</c:v>
                </c:pt>
                <c:pt idx="775" formatCode="_-* #,##0.00_₮_-;\-* #,##0.00_₮_-;_-* &quot;-&quot;??_₮_-;_-@_-">
                  <c:v>2750.34</c:v>
                </c:pt>
                <c:pt idx="776" formatCode="_-* #,##0.00_₮_-;\-* #,##0.00_₮_-;_-* &quot;-&quot;??_₮_-;_-@_-">
                  <c:v>2750.8</c:v>
                </c:pt>
                <c:pt idx="777" formatCode="_-* #,##0.00_₮_-;\-* #,##0.00_₮_-;_-* &quot;-&quot;??_₮_-;_-@_-">
                  <c:v>2751.19</c:v>
                </c:pt>
                <c:pt idx="778" formatCode="_-* #,##0.00_₮_-;\-* #,##0.00_₮_-;_-* &quot;-&quot;??_₮_-;_-@_-">
                  <c:v>2751.61</c:v>
                </c:pt>
                <c:pt idx="779" formatCode="_-* #,##0.00_₮_-;\-* #,##0.00_₮_-;_-* &quot;-&quot;??_₮_-;_-@_-">
                  <c:v>2751.57</c:v>
                </c:pt>
                <c:pt idx="780" formatCode="_-* #,##0.00_₮_-;\-* #,##0.00_₮_-;_-* &quot;-&quot;??_₮_-;_-@_-">
                  <c:v>2752.32</c:v>
                </c:pt>
                <c:pt idx="781" formatCode="_-* #,##0.00_₮_-;\-* #,##0.00_₮_-;_-* &quot;-&quot;??_₮_-;_-@_-">
                  <c:v>2752.65</c:v>
                </c:pt>
                <c:pt idx="782" formatCode="_-* #,##0.00_₮_-;\-* #,##0.00_₮_-;_-* &quot;-&quot;??_₮_-;_-@_-">
                  <c:v>2752.97</c:v>
                </c:pt>
                <c:pt idx="783" formatCode="_-* #,##0.00_₮_-;\-* #,##0.00_₮_-;_-* &quot;-&quot;??_₮_-;_-@_-">
                  <c:v>2753.97</c:v>
                </c:pt>
                <c:pt idx="784" formatCode="_-* #,##0.00_₮_-;\-* #,##0.00_₮_-;_-* &quot;-&quot;??_₮_-;_-@_-">
                  <c:v>2753.93</c:v>
                </c:pt>
                <c:pt idx="785" formatCode="_-* #,##0.00_₮_-;\-* #,##0.00_₮_-;_-* &quot;-&quot;??_₮_-;_-@_-">
                  <c:v>2754.16</c:v>
                </c:pt>
                <c:pt idx="786" formatCode="_-* #,##0.00_₮_-;\-* #,##0.00_₮_-;_-* &quot;-&quot;??_₮_-;_-@_-">
                  <c:v>2754.15</c:v>
                </c:pt>
                <c:pt idx="787" formatCode="_-* #,##0.00_₮_-;\-* #,##0.00_₮_-;_-* &quot;-&quot;??_₮_-;_-@_-">
                  <c:v>2755.28</c:v>
                </c:pt>
                <c:pt idx="788" formatCode="_-* #,##0.00_₮_-;\-* #,##0.00_₮_-;_-* &quot;-&quot;??_₮_-;_-@_-">
                  <c:v>2755.56</c:v>
                </c:pt>
                <c:pt idx="789" formatCode="_-* #,##0.00_₮_-;\-* #,##0.00_₮_-;_-* &quot;-&quot;??_₮_-;_-@_-">
                  <c:v>2756.26</c:v>
                </c:pt>
                <c:pt idx="790" formatCode="_-* #,##0.00_₮_-;\-* #,##0.00_₮_-;_-* &quot;-&quot;??_₮_-;_-@_-">
                  <c:v>2757.29</c:v>
                </c:pt>
                <c:pt idx="791" formatCode="_-* #,##0.00_₮_-;\-* #,##0.00_₮_-;_-* &quot;-&quot;??_₮_-;_-@_-">
                  <c:v>2758.39</c:v>
                </c:pt>
                <c:pt idx="792" formatCode="_-* #,##0.00_₮_-;\-* #,##0.00_₮_-;_-* &quot;-&quot;??_₮_-;_-@_-">
                  <c:v>2758.95</c:v>
                </c:pt>
                <c:pt idx="793" formatCode="_-* #,##0.00_₮_-;\-* #,##0.00_₮_-;_-* &quot;-&quot;??_₮_-;_-@_-">
                  <c:v>2759.65</c:v>
                </c:pt>
                <c:pt idx="794" formatCode="_-* #,##0.00_₮_-;\-* #,##0.00_₮_-;_-* &quot;-&quot;??_₮_-;_-@_-">
                  <c:v>2760.89</c:v>
                </c:pt>
                <c:pt idx="795" formatCode="_-* #,##0.00_₮_-;\-* #,##0.00_₮_-;_-* &quot;-&quot;??_₮_-;_-@_-">
                  <c:v>2761.69</c:v>
                </c:pt>
                <c:pt idx="796" formatCode="_-* #,##0.00_₮_-;\-* #,##0.00_₮_-;_-* &quot;-&quot;??_₮_-;_-@_-">
                  <c:v>2762.71</c:v>
                </c:pt>
                <c:pt idx="797" formatCode="_-* #,##0.00_₮_-;\-* #,##0.00_₮_-;_-* &quot;-&quot;??_₮_-;_-@_-">
                  <c:v>2763.26</c:v>
                </c:pt>
                <c:pt idx="798" formatCode="_-* #,##0.00_₮_-;\-* #,##0.00_₮_-;_-* &quot;-&quot;??_₮_-;_-@_-">
                  <c:v>2764.18</c:v>
                </c:pt>
                <c:pt idx="799" formatCode="_-* #,##0.00_₮_-;\-* #,##0.00_₮_-;_-* &quot;-&quot;??_₮_-;_-@_-">
                  <c:v>2763.69</c:v>
                </c:pt>
                <c:pt idx="800" formatCode="_-* #,##0.00_₮_-;\-* #,##0.00_₮_-;_-* &quot;-&quot;??_₮_-;_-@_-">
                  <c:v>2764.27</c:v>
                </c:pt>
                <c:pt idx="801" formatCode="_-* #,##0.00_₮_-;\-* #,##0.00_₮_-;_-* &quot;-&quot;??_₮_-;_-@_-">
                  <c:v>2764.36</c:v>
                </c:pt>
                <c:pt idx="802" formatCode="_-* #,##0.00_₮_-;\-* #,##0.00_₮_-;_-* &quot;-&quot;??_₮_-;_-@_-">
                  <c:v>2765.01</c:v>
                </c:pt>
                <c:pt idx="803" formatCode="_-* #,##0.00_₮_-;\-* #,##0.00_₮_-;_-* &quot;-&quot;??_₮_-;_-@_-">
                  <c:v>2766.66</c:v>
                </c:pt>
                <c:pt idx="804" formatCode="_-* #,##0.00_₮_-;\-* #,##0.00_₮_-;_-* &quot;-&quot;??_₮_-;_-@_-">
                  <c:v>2766.53</c:v>
                </c:pt>
                <c:pt idx="805" formatCode="_-* #,##0.00_₮_-;\-* #,##0.00_₮_-;_-* &quot;-&quot;??_₮_-;_-@_-">
                  <c:v>2766.69</c:v>
                </c:pt>
                <c:pt idx="806" formatCode="_-* #,##0.00_₮_-;\-* #,##0.00_₮_-;_-* &quot;-&quot;??_₮_-;_-@_-">
                  <c:v>2767.52</c:v>
                </c:pt>
                <c:pt idx="807" formatCode="_-* #,##0.00_₮_-;\-* #,##0.00_₮_-;_-* &quot;-&quot;??_₮_-;_-@_-">
                  <c:v>2768.04</c:v>
                </c:pt>
                <c:pt idx="808" formatCode="_-* #,##0.00_₮_-;\-* #,##0.00_₮_-;_-* &quot;-&quot;??_₮_-;_-@_-">
                  <c:v>2768.88</c:v>
                </c:pt>
                <c:pt idx="809" formatCode="_-* #,##0.00_₮_-;\-* #,##0.00_₮_-;_-* &quot;-&quot;??_₮_-;_-@_-">
                  <c:v>2769.17</c:v>
                </c:pt>
                <c:pt idx="810" formatCode="_-* #,##0.00_₮_-;\-* #,##0.00_₮_-;_-* &quot;-&quot;??_₮_-;_-@_-">
                  <c:v>2769.73</c:v>
                </c:pt>
                <c:pt idx="811" formatCode="_-* #,##0.00_₮_-;\-* #,##0.00_₮_-;_-* &quot;-&quot;??_₮_-;_-@_-">
                  <c:v>2770.76</c:v>
                </c:pt>
                <c:pt idx="812" formatCode="_-* #,##0.00_₮_-;\-* #,##0.00_₮_-;_-* &quot;-&quot;??_₮_-;_-@_-">
                  <c:v>2771.41</c:v>
                </c:pt>
                <c:pt idx="813" formatCode="_-* #,##0.00_₮_-;\-* #,##0.00_₮_-;_-* &quot;-&quot;??_₮_-;_-@_-">
                  <c:v>2772.18</c:v>
                </c:pt>
                <c:pt idx="814" formatCode="_-* #,##0.00_₮_-;\-* #,##0.00_₮_-;_-* &quot;-&quot;??_₮_-;_-@_-">
                  <c:v>2773</c:v>
                </c:pt>
                <c:pt idx="815" formatCode="_-* #,##0.00_₮_-;\-* #,##0.00_₮_-;_-* &quot;-&quot;??_₮_-;_-@_-">
                  <c:v>2774.29</c:v>
                </c:pt>
                <c:pt idx="816" formatCode="_-* #,##0.00_₮_-;\-* #,##0.00_₮_-;_-* &quot;-&quot;??_₮_-;_-@_-">
                  <c:v>2775.43</c:v>
                </c:pt>
                <c:pt idx="817" formatCode="_-* #,##0.00_₮_-;\-* #,##0.00_₮_-;_-* &quot;-&quot;??_₮_-;_-@_-">
                  <c:v>2775.89</c:v>
                </c:pt>
                <c:pt idx="818" formatCode="_-* #,##0.00_₮_-;\-* #,##0.00_₮_-;_-* &quot;-&quot;??_₮_-;_-@_-">
                  <c:v>2777.74</c:v>
                </c:pt>
                <c:pt idx="819" formatCode="_-* #,##0.00_₮_-;\-* #,##0.00_₮_-;_-* &quot;-&quot;??_₮_-;_-@_-">
                  <c:v>2776.98</c:v>
                </c:pt>
                <c:pt idx="820" formatCode="_-* #,##0.00_₮_-;\-* #,##0.00_₮_-;_-* &quot;-&quot;??_₮_-;_-@_-">
                  <c:v>2779.01</c:v>
                </c:pt>
                <c:pt idx="821" formatCode="_-* #,##0.00_₮_-;\-* #,##0.00_₮_-;_-* &quot;-&quot;??_₮_-;_-@_-">
                  <c:v>2779.78</c:v>
                </c:pt>
                <c:pt idx="822" formatCode="_-* #,##0.00_₮_-;\-* #,##0.00_₮_-;_-* &quot;-&quot;??_₮_-;_-@_-">
                  <c:v>2780.65</c:v>
                </c:pt>
                <c:pt idx="823" formatCode="_-* #,##0.00_₮_-;\-* #,##0.00_₮_-;_-* &quot;-&quot;??_₮_-;_-@_-">
                  <c:v>2781.09</c:v>
                </c:pt>
                <c:pt idx="824" formatCode="_-* #,##0.00_₮_-;\-* #,##0.00_₮_-;_-* &quot;-&quot;??_₮_-;_-@_-">
                  <c:v>2781.19</c:v>
                </c:pt>
                <c:pt idx="825" formatCode="_-* #,##0.00_₮_-;\-* #,##0.00_₮_-;_-* &quot;-&quot;??_₮_-;_-@_-">
                  <c:v>2781.42</c:v>
                </c:pt>
                <c:pt idx="826" formatCode="_-* #,##0.00_₮_-;\-* #,##0.00_₮_-;_-* &quot;-&quot;??_₮_-;_-@_-">
                  <c:v>2781.94</c:v>
                </c:pt>
                <c:pt idx="827" formatCode="_-* #,##0.00_₮_-;\-* #,##0.00_₮_-;_-* &quot;-&quot;??_₮_-;_-@_-">
                  <c:v>2781.59</c:v>
                </c:pt>
                <c:pt idx="828" formatCode="_-* #,##0.00_₮_-;\-* #,##0.00_₮_-;_-* &quot;-&quot;??_₮_-;_-@_-">
                  <c:v>2782.46</c:v>
                </c:pt>
                <c:pt idx="829" formatCode="_-* #,##0.00_₮_-;\-* #,##0.00_₮_-;_-* &quot;-&quot;??_₮_-;_-@_-">
                  <c:v>2781.94</c:v>
                </c:pt>
                <c:pt idx="830" formatCode="_-* #,##0.00_₮_-;\-* #,##0.00_₮_-;_-* &quot;-&quot;??_₮_-;_-@_-">
                  <c:v>2782.62</c:v>
                </c:pt>
                <c:pt idx="831" formatCode="_-* #,##0.00_₮_-;\-* #,##0.00_₮_-;_-* &quot;-&quot;??_₮_-;_-@_-">
                  <c:v>2783.67</c:v>
                </c:pt>
                <c:pt idx="832" formatCode="_-* #,##0.00_₮_-;\-* #,##0.00_₮_-;_-* &quot;-&quot;??_₮_-;_-@_-">
                  <c:v>2783.92</c:v>
                </c:pt>
                <c:pt idx="833" formatCode="_-* #,##0.00_₮_-;\-* #,##0.00_₮_-;_-* &quot;-&quot;??_₮_-;_-@_-">
                  <c:v>2784.78</c:v>
                </c:pt>
                <c:pt idx="834" formatCode="_-* #,##0.00_₮_-;\-* #,##0.00_₮_-;_-* &quot;-&quot;??_₮_-;_-@_-">
                  <c:v>2784.58</c:v>
                </c:pt>
                <c:pt idx="835" formatCode="_-* #,##0.00_₮_-;\-* #,##0.00_₮_-;_-* &quot;-&quot;??_₮_-;_-@_-">
                  <c:v>2785.12</c:v>
                </c:pt>
                <c:pt idx="836" formatCode="_-* #,##0.00_₮_-;\-* #,##0.00_₮_-;_-* &quot;-&quot;??_₮_-;_-@_-">
                  <c:v>2785.62</c:v>
                </c:pt>
                <c:pt idx="837" formatCode="_-* #,##0.00_₮_-;\-* #,##0.00_₮_-;_-* &quot;-&quot;??_₮_-;_-@_-">
                  <c:v>2786.41</c:v>
                </c:pt>
                <c:pt idx="838" formatCode="_-* #,##0.00_₮_-;\-* #,##0.00_₮_-;_-* &quot;-&quot;??_₮_-;_-@_-">
                  <c:v>2787.28</c:v>
                </c:pt>
                <c:pt idx="839" formatCode="_-* #,##0.00_₮_-;\-* #,##0.00_₮_-;_-* &quot;-&quot;??_₮_-;_-@_-">
                  <c:v>2788.46</c:v>
                </c:pt>
                <c:pt idx="840" formatCode="_-* #,##0.00_₮_-;\-* #,##0.00_₮_-;_-* &quot;-&quot;??_₮_-;_-@_-">
                  <c:v>2788.91</c:v>
                </c:pt>
                <c:pt idx="841" formatCode="_-* #,##0.00_₮_-;\-* #,##0.00_₮_-;_-* &quot;-&quot;??_₮_-;_-@_-">
                  <c:v>2788.93</c:v>
                </c:pt>
                <c:pt idx="842" formatCode="_-* #,##0.00_₮_-;\-* #,##0.00_₮_-;_-* &quot;-&quot;??_₮_-;_-@_-">
                  <c:v>2789.53</c:v>
                </c:pt>
                <c:pt idx="843" formatCode="_-* #,##0.00_₮_-;\-* #,##0.00_₮_-;_-* &quot;-&quot;??_₮_-;_-@_-">
                  <c:v>2790.65</c:v>
                </c:pt>
                <c:pt idx="844" formatCode="_-* #,##0.00_₮_-;\-* #,##0.00_₮_-;_-* &quot;-&quot;??_₮_-;_-@_-">
                  <c:v>2790.25</c:v>
                </c:pt>
                <c:pt idx="845" formatCode="_-* #,##0.00_₮_-;\-* #,##0.00_₮_-;_-* &quot;-&quot;??_₮_-;_-@_-">
                  <c:v>2791.57</c:v>
                </c:pt>
                <c:pt idx="846" formatCode="_-* #,##0.00_₮_-;\-* #,##0.00_₮_-;_-* &quot;-&quot;??_₮_-;_-@_-">
                  <c:v>2791.49</c:v>
                </c:pt>
                <c:pt idx="847" formatCode="_-* #,##0.00_₮_-;\-* #,##0.00_₮_-;_-* &quot;-&quot;??_₮_-;_-@_-">
                  <c:v>2792.5</c:v>
                </c:pt>
                <c:pt idx="848" formatCode="_-* #,##0.00_₮_-;\-* #,##0.00_₮_-;_-* &quot;-&quot;??_₮_-;_-@_-">
                  <c:v>2793.39</c:v>
                </c:pt>
                <c:pt idx="849" formatCode="_-* #,##0.00_₮_-;\-* #,##0.00_₮_-;_-* &quot;-&quot;??_₮_-;_-@_-">
                  <c:v>2794.64</c:v>
                </c:pt>
                <c:pt idx="850" formatCode="_-* #,##0.00_₮_-;\-* #,##0.00_₮_-;_-* &quot;-&quot;??_₮_-;_-@_-">
                  <c:v>2795.61</c:v>
                </c:pt>
                <c:pt idx="851" formatCode="_-* #,##0.00_₮_-;\-* #,##0.00_₮_-;_-* &quot;-&quot;??_₮_-;_-@_-">
                  <c:v>2796.8</c:v>
                </c:pt>
                <c:pt idx="852" formatCode="_-* #,##0.00_₮_-;\-* #,##0.00_₮_-;_-* &quot;-&quot;??_₮_-;_-@_-">
                  <c:v>2798.23</c:v>
                </c:pt>
                <c:pt idx="853" formatCode="_-* #,##0.00_₮_-;\-* #,##0.00_₮_-;_-* &quot;-&quot;??_₮_-;_-@_-">
                  <c:v>2799.88</c:v>
                </c:pt>
                <c:pt idx="854" formatCode="_-* #,##0.00_₮_-;\-* #,##0.00_₮_-;_-* &quot;-&quot;??_₮_-;_-@_-">
                  <c:v>2799.62</c:v>
                </c:pt>
                <c:pt idx="855" formatCode="_-* #,##0.00_₮_-;\-* #,##0.00_₮_-;_-* &quot;-&quot;??_₮_-;_-@_-">
                  <c:v>2801.77</c:v>
                </c:pt>
                <c:pt idx="856" formatCode="_-* #,##0.00_₮_-;\-* #,##0.00_₮_-;_-* &quot;-&quot;??_₮_-;_-@_-">
                  <c:v>2801.2</c:v>
                </c:pt>
                <c:pt idx="857" formatCode="_-* #,##0.00_₮_-;\-* #,##0.00_₮_-;_-* &quot;-&quot;??_₮_-;_-@_-">
                  <c:v>2803.58</c:v>
                </c:pt>
                <c:pt idx="858" formatCode="_-* #,##0.00_₮_-;\-* #,##0.00_₮_-;_-* &quot;-&quot;??_₮_-;_-@_-">
                  <c:v>2805.41</c:v>
                </c:pt>
                <c:pt idx="859" formatCode="_-* #,##0.00_₮_-;\-* #,##0.00_₮_-;_-* &quot;-&quot;??_₮_-;_-@_-">
                  <c:v>2804.74</c:v>
                </c:pt>
                <c:pt idx="860" formatCode="_-* #,##0.00_₮_-;\-* #,##0.00_₮_-;_-* &quot;-&quot;??_₮_-;_-@_-">
                  <c:v>2806.96</c:v>
                </c:pt>
                <c:pt idx="861" formatCode="_-* #,##0.00_₮_-;\-* #,##0.00_₮_-;_-* &quot;-&quot;??_₮_-;_-@_-">
                  <c:v>2805.97</c:v>
                </c:pt>
                <c:pt idx="862" formatCode="0.0">
                  <c:v>2808.78</c:v>
                </c:pt>
                <c:pt idx="863" formatCode="0.0">
                  <c:v>2807.59</c:v>
                </c:pt>
                <c:pt idx="864" formatCode="0.0">
                  <c:v>2809.64</c:v>
                </c:pt>
                <c:pt idx="865" formatCode="0.0">
                  <c:v>2808.97</c:v>
                </c:pt>
                <c:pt idx="866" formatCode="0.0">
                  <c:v>2810.94</c:v>
                </c:pt>
                <c:pt idx="867" formatCode="0.0">
                  <c:v>2811.69</c:v>
                </c:pt>
                <c:pt idx="868" formatCode="0.0">
                  <c:v>2813.32</c:v>
                </c:pt>
                <c:pt idx="869" formatCode="0.0">
                  <c:v>2813.22</c:v>
                </c:pt>
                <c:pt idx="870" formatCode="0.0">
                  <c:v>2817.01</c:v>
                </c:pt>
                <c:pt idx="871" formatCode="0.0">
                  <c:v>2817.61</c:v>
                </c:pt>
                <c:pt idx="872" formatCode="0.0">
                  <c:v>2819.18</c:v>
                </c:pt>
                <c:pt idx="873" formatCode="0.0">
                  <c:v>2819.86</c:v>
                </c:pt>
                <c:pt idx="874" formatCode="0.0">
                  <c:v>2819.57</c:v>
                </c:pt>
                <c:pt idx="875" formatCode="0.0">
                  <c:v>2819.91</c:v>
                </c:pt>
                <c:pt idx="876" formatCode="0.0">
                  <c:v>2820.59</c:v>
                </c:pt>
                <c:pt idx="877" formatCode="0.0">
                  <c:v>2823.14</c:v>
                </c:pt>
                <c:pt idx="878" formatCode="0.0">
                  <c:v>2821.08</c:v>
                </c:pt>
                <c:pt idx="879" formatCode="0.0">
                  <c:v>2822.98</c:v>
                </c:pt>
                <c:pt idx="880" formatCode="0.0">
                  <c:v>2823.89</c:v>
                </c:pt>
                <c:pt idx="881" formatCode="0.0">
                  <c:v>2824.16</c:v>
                </c:pt>
                <c:pt idx="882" formatCode="0.0">
                  <c:v>2826.6</c:v>
                </c:pt>
                <c:pt idx="883" formatCode="0.0">
                  <c:v>2826.14</c:v>
                </c:pt>
                <c:pt idx="884" formatCode="0.0">
                  <c:v>2828.11</c:v>
                </c:pt>
                <c:pt idx="885" formatCode="0.0">
                  <c:v>2830.37</c:v>
                </c:pt>
                <c:pt idx="886" formatCode="0.0">
                  <c:v>2829.7</c:v>
                </c:pt>
                <c:pt idx="887" formatCode="0.0">
                  <c:v>2832.64</c:v>
                </c:pt>
                <c:pt idx="888" formatCode="0.0">
                  <c:v>2832.22</c:v>
                </c:pt>
                <c:pt idx="889" formatCode="0.0">
                  <c:v>2834.88</c:v>
                </c:pt>
                <c:pt idx="890" formatCode="0.0">
                  <c:v>2834.5</c:v>
                </c:pt>
                <c:pt idx="891" formatCode="0.0">
                  <c:v>2839.25</c:v>
                </c:pt>
                <c:pt idx="892" formatCode="0.0">
                  <c:v>2841.23</c:v>
                </c:pt>
                <c:pt idx="893" formatCode="0.0">
                  <c:v>2841.3</c:v>
                </c:pt>
                <c:pt idx="894" formatCode="0.0">
                  <c:v>2842.07</c:v>
                </c:pt>
                <c:pt idx="895" formatCode="0.0">
                  <c:v>2842.11</c:v>
                </c:pt>
                <c:pt idx="896" formatCode="0.0">
                  <c:v>2843.93</c:v>
                </c:pt>
                <c:pt idx="897" formatCode="0.0">
                  <c:v>2844.58</c:v>
                </c:pt>
                <c:pt idx="898" formatCode="0.0">
                  <c:v>2844.42</c:v>
                </c:pt>
                <c:pt idx="899" formatCode="0.0">
                  <c:v>2845.28</c:v>
                </c:pt>
                <c:pt idx="900" formatCode="0.0">
                  <c:v>2844.7</c:v>
                </c:pt>
                <c:pt idx="901" formatCode="0.0">
                  <c:v>2845.8</c:v>
                </c:pt>
                <c:pt idx="902" formatCode="0.0">
                  <c:v>2846.12</c:v>
                </c:pt>
                <c:pt idx="903" formatCode="0.0">
                  <c:v>2846.09</c:v>
                </c:pt>
                <c:pt idx="904" formatCode="0.0">
                  <c:v>2846.32</c:v>
                </c:pt>
                <c:pt idx="905" formatCode="0.0">
                  <c:v>2846.32</c:v>
                </c:pt>
                <c:pt idx="906" formatCode="0.0">
                  <c:v>2846.25</c:v>
                </c:pt>
                <c:pt idx="907" formatCode="0.0">
                  <c:v>2847.44</c:v>
                </c:pt>
                <c:pt idx="908" formatCode="0.0">
                  <c:v>2847.41</c:v>
                </c:pt>
                <c:pt idx="909" formatCode="0.0">
                  <c:v>2848.45</c:v>
                </c:pt>
                <c:pt idx="910" formatCode="0.0">
                  <c:v>2847.99</c:v>
                </c:pt>
                <c:pt idx="911" formatCode="0.0">
                  <c:v>2848.51</c:v>
                </c:pt>
                <c:pt idx="912" formatCode="0.0">
                  <c:v>2849.9</c:v>
                </c:pt>
                <c:pt idx="913" formatCode="0.0">
                  <c:v>2849.35</c:v>
                </c:pt>
                <c:pt idx="914" formatCode="0.0">
                  <c:v>2850.19</c:v>
                </c:pt>
                <c:pt idx="915" formatCode="0.0">
                  <c:v>2850.89</c:v>
                </c:pt>
                <c:pt idx="916" formatCode="0.0">
                  <c:v>2851.41</c:v>
                </c:pt>
                <c:pt idx="917" formatCode="0.0">
                  <c:v>2851.71</c:v>
                </c:pt>
                <c:pt idx="918" formatCode="0.0">
                  <c:v>2852.12</c:v>
                </c:pt>
                <c:pt idx="919" formatCode="0.0">
                  <c:v>2853.17</c:v>
                </c:pt>
                <c:pt idx="920" formatCode="0.0">
                  <c:v>2852.83</c:v>
                </c:pt>
                <c:pt idx="921" formatCode="_-* #,##0_₮_-;\-* #,##0_₮_-;_-* &quot;-&quot;??_₮_-;_-@_-">
                  <c:v>2852.94</c:v>
                </c:pt>
                <c:pt idx="922" formatCode="_-* #,##0_₮_-;\-* #,##0_₮_-;_-* &quot;-&quot;??_₮_-;_-@_-">
                  <c:v>2853.26</c:v>
                </c:pt>
                <c:pt idx="923" formatCode="_-* #,##0_₮_-;\-* #,##0_₮_-;_-* &quot;-&quot;??_₮_-;_-@_-">
                  <c:v>2853.37</c:v>
                </c:pt>
                <c:pt idx="924" formatCode="_-* #,##0_₮_-;\-* #,##0_₮_-;_-* &quot;-&quot;??_₮_-;_-@_-">
                  <c:v>2853.43</c:v>
                </c:pt>
                <c:pt idx="925" formatCode="_-* #,##0_₮_-;\-* #,##0_₮_-;_-* &quot;-&quot;??_₮_-;_-@_-">
                  <c:v>2853.4</c:v>
                </c:pt>
                <c:pt idx="926" formatCode="_-* #,##0_₮_-;\-* #,##0_₮_-;_-* &quot;-&quot;??_₮_-;_-@_-">
                  <c:v>2853.67</c:v>
                </c:pt>
                <c:pt idx="927" formatCode="_-* #,##0_₮_-;\-* #,##0_₮_-;_-* &quot;-&quot;??_₮_-;_-@_-">
                  <c:v>2853.85</c:v>
                </c:pt>
                <c:pt idx="928" formatCode="_-* #,##0_₮_-;\-* #,##0_₮_-;_-* &quot;-&quot;??_₮_-;_-@_-">
                  <c:v>2854.21</c:v>
                </c:pt>
                <c:pt idx="929" formatCode="_-* #,##0_₮_-;\-* #,##0_₮_-;_-* &quot;-&quot;??_₮_-;_-@_-">
                  <c:v>2854.69</c:v>
                </c:pt>
                <c:pt idx="930" formatCode="_-* #,##0_₮_-;\-* #,##0_₮_-;_-* &quot;-&quot;??_₮_-;_-@_-">
                  <c:v>2854.77</c:v>
                </c:pt>
                <c:pt idx="931" formatCode="_-* #,##0_₮_-;\-* #,##0_₮_-;_-* &quot;-&quot;??_₮_-;_-@_-">
                  <c:v>2853.98</c:v>
                </c:pt>
                <c:pt idx="932" formatCode="_-* #,##0_₮_-;\-* #,##0_₮_-;_-* &quot;-&quot;??_₮_-;_-@_-">
                  <c:v>2854.48</c:v>
                </c:pt>
                <c:pt idx="933" formatCode="_-* #,##0_₮_-;\-* #,##0_₮_-;_-* &quot;-&quot;??_₮_-;_-@_-">
                  <c:v>2854.35</c:v>
                </c:pt>
                <c:pt idx="934" formatCode="_-* #,##0_₮_-;\-* #,##0_₮_-;_-* &quot;-&quot;??_₮_-;_-@_-">
                  <c:v>2854.58</c:v>
                </c:pt>
                <c:pt idx="935" formatCode="_-* #,##0_₮_-;\-* #,##0_₮_-;_-* &quot;-&quot;??_₮_-;_-@_-">
                  <c:v>2854.35</c:v>
                </c:pt>
                <c:pt idx="936" formatCode="_-* #,##0_₮_-;\-* #,##0_₮_-;_-* &quot;-&quot;??_₮_-;_-@_-">
                  <c:v>2854.5</c:v>
                </c:pt>
                <c:pt idx="937" formatCode="_-* #,##0_₮_-;\-* #,##0_₮_-;_-* &quot;-&quot;??_₮_-;_-@_-">
                  <c:v>2854.46</c:v>
                </c:pt>
                <c:pt idx="938" formatCode="_-* #,##0_₮_-;\-* #,##0_₮_-;_-* &quot;-&quot;??_₮_-;_-@_-">
                  <c:v>2855.05</c:v>
                </c:pt>
                <c:pt idx="939" formatCode="_-* #,##0_₮_-;\-* #,##0_₮_-;_-* &quot;-&quot;??_₮_-;_-@_-">
                  <c:v>2854.47</c:v>
                </c:pt>
                <c:pt idx="940" formatCode="_-* #,##0_₮_-;\-* #,##0_₮_-;_-* &quot;-&quot;??_₮_-;_-@_-">
                  <c:v>2853.64</c:v>
                </c:pt>
                <c:pt idx="941" formatCode="_-* #,##0_₮_-;\-* #,##0_₮_-;_-* &quot;-&quot;??_₮_-;_-@_-">
                  <c:v>2854.4</c:v>
                </c:pt>
                <c:pt idx="942" formatCode="_-* #,##0_₮_-;\-* #,##0_₮_-;_-* &quot;-&quot;??_₮_-;_-@_-">
                  <c:v>2854.07</c:v>
                </c:pt>
                <c:pt idx="943" formatCode="_-* #,##0_₮_-;\-* #,##0_₮_-;_-* &quot;-&quot;??_₮_-;_-@_-">
                  <c:v>2854.72</c:v>
                </c:pt>
                <c:pt idx="944" formatCode="_-* #,##0_₮_-;\-* #,##0_₮_-;_-* &quot;-&quot;??_₮_-;_-@_-">
                  <c:v>2854.74</c:v>
                </c:pt>
                <c:pt idx="945" formatCode="_-* #,##0_₮_-;\-* #,##0_₮_-;_-* &quot;-&quot;??_₮_-;_-@_-">
                  <c:v>2854.92</c:v>
                </c:pt>
                <c:pt idx="946" formatCode="_-* #,##0_₮_-;\-* #,##0_₮_-;_-* &quot;-&quot;??_₮_-;_-@_-">
                  <c:v>2854.7</c:v>
                </c:pt>
                <c:pt idx="947" formatCode="_-* #,##0_₮_-;\-* #,##0_₮_-;_-* &quot;-&quot;??_₮_-;_-@_-">
                  <c:v>2854.58</c:v>
                </c:pt>
                <c:pt idx="948" formatCode="_-* #,##0_₮_-;\-* #,##0_₮_-;_-* &quot;-&quot;??_₮_-;_-@_-">
                  <c:v>2854.61</c:v>
                </c:pt>
                <c:pt idx="949" formatCode="_-* #,##0_₮_-;\-* #,##0_₮_-;_-* &quot;-&quot;??_₮_-;_-@_-">
                  <c:v>2854.92</c:v>
                </c:pt>
                <c:pt idx="950" formatCode="_-* #,##0_₮_-;\-* #,##0_₮_-;_-* &quot;-&quot;??_₮_-;_-@_-">
                  <c:v>2854.72</c:v>
                </c:pt>
                <c:pt idx="951" formatCode="_-* #,##0_₮_-;\-* #,##0_₮_-;_-* &quot;-&quot;??_₮_-;_-@_-">
                  <c:v>2854.45</c:v>
                </c:pt>
                <c:pt idx="952" formatCode="_-* #,##0_₮_-;\-* #,##0_₮_-;_-* &quot;-&quot;??_₮_-;_-@_-">
                  <c:v>2854.3</c:v>
                </c:pt>
                <c:pt idx="953" formatCode="_-* #,##0_₮_-;\-* #,##0_₮_-;_-* &quot;-&quot;??_₮_-;_-@_-">
                  <c:v>2853.5</c:v>
                </c:pt>
                <c:pt idx="954" formatCode="_-* #,##0_₮_-;\-* #,##0_₮_-;_-* &quot;-&quot;??_₮_-;_-@_-">
                  <c:v>2853.47</c:v>
                </c:pt>
                <c:pt idx="955" formatCode="_-* #,##0_₮_-;\-* #,##0_₮_-;_-* &quot;-&quot;??_₮_-;_-@_-">
                  <c:v>2852.76</c:v>
                </c:pt>
                <c:pt idx="956" formatCode="_-* #,##0_₮_-;\-* #,##0_₮_-;_-* &quot;-&quot;??_₮_-;_-@_-">
                  <c:v>2853.15</c:v>
                </c:pt>
                <c:pt idx="957" formatCode="_-* #,##0_₮_-;\-* #,##0_₮_-;_-* &quot;-&quot;??_₮_-;_-@_-">
                  <c:v>2852.85</c:v>
                </c:pt>
                <c:pt idx="958" formatCode="_-* #,##0_₮_-;\-* #,##0_₮_-;_-* &quot;-&quot;??_₮_-;_-@_-">
                  <c:v>2852.88</c:v>
                </c:pt>
                <c:pt idx="959" formatCode="_-* #,##0_₮_-;\-* #,##0_₮_-;_-* &quot;-&quot;??_₮_-;_-@_-">
                  <c:v>2852.33</c:v>
                </c:pt>
                <c:pt idx="960" formatCode="_-* #,##0_₮_-;\-* #,##0_₮_-;_-* &quot;-&quot;??_₮_-;_-@_-">
                  <c:v>2852.81</c:v>
                </c:pt>
                <c:pt idx="961" formatCode="_-* #,##0_₮_-;\-* #,##0_₮_-;_-* &quot;-&quot;??_₮_-;_-@_-">
                  <c:v>2852.85</c:v>
                </c:pt>
                <c:pt idx="962" formatCode="_-* #,##0_₮_-;\-* #,##0_₮_-;_-* &quot;-&quot;??_₮_-;_-@_-">
                  <c:v>2852.71</c:v>
                </c:pt>
                <c:pt idx="963" formatCode="_-* #,##0_₮_-;\-* #,##0_₮_-;_-* &quot;-&quot;??_₮_-;_-@_-">
                  <c:v>2852.41</c:v>
                </c:pt>
                <c:pt idx="964" formatCode="_-* #,##0_₮_-;\-* #,##0_₮_-;_-* &quot;-&quot;??_₮_-;_-@_-">
                  <c:v>2851.99</c:v>
                </c:pt>
                <c:pt idx="965" formatCode="_-* #,##0_₮_-;\-* #,##0_₮_-;_-* &quot;-&quot;??_₮_-;_-@_-">
                  <c:v>2851.69</c:v>
                </c:pt>
                <c:pt idx="966" formatCode="_-* #,##0_₮_-;\-* #,##0_₮_-;_-* &quot;-&quot;??_₮_-;_-@_-">
                  <c:v>2851.27</c:v>
                </c:pt>
                <c:pt idx="967" formatCode="_-* #,##0_₮_-;\-* #,##0_₮_-;_-* &quot;-&quot;??_₮_-;_-@_-">
                  <c:v>2850.84</c:v>
                </c:pt>
                <c:pt idx="968" formatCode="_-* #,##0_₮_-;\-* #,##0_₮_-;_-* &quot;-&quot;??_₮_-;_-@_-">
                  <c:v>2850.57</c:v>
                </c:pt>
                <c:pt idx="969" formatCode="_-* #,##0_₮_-;\-* #,##0_₮_-;_-* &quot;-&quot;??_₮_-;_-@_-">
                  <c:v>2849.83</c:v>
                </c:pt>
                <c:pt idx="970" formatCode="_-* #,##0_₮_-;\-* #,##0_₮_-;_-* &quot;-&quot;??_₮_-;_-@_-">
                  <c:v>2850.22</c:v>
                </c:pt>
                <c:pt idx="971" formatCode="_-* #,##0_₮_-;\-* #,##0_₮_-;_-* &quot;-&quot;??_₮_-;_-@_-">
                  <c:v>2850.13</c:v>
                </c:pt>
                <c:pt idx="972" formatCode="_-* #,##0_₮_-;\-* #,##0_₮_-;_-* &quot;-&quot;??_₮_-;_-@_-">
                  <c:v>2850.35</c:v>
                </c:pt>
                <c:pt idx="973" formatCode="_-* #,##0_₮_-;\-* #,##0_₮_-;_-* &quot;-&quot;??_₮_-;_-@_-">
                  <c:v>2849.89</c:v>
                </c:pt>
                <c:pt idx="974" formatCode="_-* #,##0_₮_-;\-* #,##0_₮_-;_-* &quot;-&quot;??_₮_-;_-@_-">
                  <c:v>2849.48</c:v>
                </c:pt>
                <c:pt idx="975" formatCode="_-* #,##0_₮_-;\-* #,##0_₮_-;_-* &quot;-&quot;??_₮_-;_-@_-">
                  <c:v>2849.73</c:v>
                </c:pt>
                <c:pt idx="976" formatCode="_-* #,##0_₮_-;\-* #,##0_₮_-;_-* &quot;-&quot;??_₮_-;_-@_-">
                  <c:v>2849.92</c:v>
                </c:pt>
                <c:pt idx="977" formatCode="_-* #,##0_₮_-;\-* #,##0_₮_-;_-* &quot;-&quot;??_₮_-;_-@_-">
                  <c:v>2849.87</c:v>
                </c:pt>
                <c:pt idx="978" formatCode="_-* #,##0_₮_-;\-* #,##0_₮_-;_-* &quot;-&quot;??_₮_-;_-@_-">
                  <c:v>2849.6</c:v>
                </c:pt>
                <c:pt idx="979" formatCode="_-* #,##0_₮_-;\-* #,##0_₮_-;_-* &quot;-&quot;??_₮_-;_-@_-">
                  <c:v>2849.74</c:v>
                </c:pt>
                <c:pt idx="980" formatCode="_-* #,##0_₮_-;\-* #,##0_₮_-;_-* &quot;-&quot;??_₮_-;_-@_-">
                  <c:v>2848.94</c:v>
                </c:pt>
                <c:pt idx="981" formatCode="_-* #,##0_₮_-;\-* #,##0_₮_-;_-* &quot;-&quot;??_₮_-;_-@_-">
                  <c:v>2849.59</c:v>
                </c:pt>
                <c:pt idx="982" formatCode="_-* #,##0_₮_-;\-* #,##0_₮_-;_-* &quot;-&quot;??_₮_-;_-@_-">
                  <c:v>2849.59</c:v>
                </c:pt>
                <c:pt idx="983" formatCode="_-* #,##0_₮_-;\-* #,##0_₮_-;_-* &quot;-&quot;??_₮_-;_-@_-">
                  <c:v>2849.51</c:v>
                </c:pt>
                <c:pt idx="984" formatCode="_-* #,##0_₮_-;\-* #,##0_₮_-;_-* &quot;-&quot;??_₮_-;_-@_-">
                  <c:v>2849.66</c:v>
                </c:pt>
                <c:pt idx="985" formatCode="#,##0.00">
                  <c:v>2849.43</c:v>
                </c:pt>
                <c:pt idx="986" formatCode="#,##0.00">
                  <c:v>2849.69</c:v>
                </c:pt>
                <c:pt idx="987" formatCode="#,##0.00">
                  <c:v>2849.46</c:v>
                </c:pt>
                <c:pt idx="988" formatCode="#,##0.00">
                  <c:v>2849.26</c:v>
                </c:pt>
                <c:pt idx="989" formatCode="#,##0.00">
                  <c:v>2849.33</c:v>
                </c:pt>
                <c:pt idx="990" formatCode="#,##0.00">
                  <c:v>2849.37</c:v>
                </c:pt>
                <c:pt idx="991" formatCode="#,##0.00">
                  <c:v>2849.51</c:v>
                </c:pt>
                <c:pt idx="992" formatCode="#,##0.00">
                  <c:v>2850.01</c:v>
                </c:pt>
                <c:pt idx="993" formatCode="#,##0.00">
                  <c:v>2849.65</c:v>
                </c:pt>
                <c:pt idx="994" formatCode="#,##0.00">
                  <c:v>2849.56</c:v>
                </c:pt>
                <c:pt idx="995" formatCode="#,##0.00">
                  <c:v>2849.92</c:v>
                </c:pt>
                <c:pt idx="996" formatCode="#,##0.00">
                  <c:v>2849.75</c:v>
                </c:pt>
                <c:pt idx="997" formatCode="#,##0.00">
                  <c:v>2849.69</c:v>
                </c:pt>
                <c:pt idx="998" formatCode="#,##0.00">
                  <c:v>2849.77</c:v>
                </c:pt>
                <c:pt idx="999" formatCode="#,##0.00">
                  <c:v>2849.47</c:v>
                </c:pt>
                <c:pt idx="1000" formatCode="#,##0.00">
                  <c:v>2849.67</c:v>
                </c:pt>
                <c:pt idx="1001" formatCode="#,##0.00">
                  <c:v>2849.06</c:v>
                </c:pt>
                <c:pt idx="1002" formatCode="#,##0.00">
                  <c:v>2849.3</c:v>
                </c:pt>
                <c:pt idx="1003" formatCode="#,##0.00">
                  <c:v>2849.29</c:v>
                </c:pt>
                <c:pt idx="1004" formatCode="#,##0.00">
                  <c:v>2849.48</c:v>
                </c:pt>
                <c:pt idx="1005" formatCode="#,##0.00">
                  <c:v>2849.51</c:v>
                </c:pt>
                <c:pt idx="1006" formatCode="#,##0.00">
                  <c:v>2849.89</c:v>
                </c:pt>
                <c:pt idx="1007" formatCode="#,##0.00">
                  <c:v>2850.03</c:v>
                </c:pt>
                <c:pt idx="1008" formatCode="#,##0.00">
                  <c:v>2849.82</c:v>
                </c:pt>
                <c:pt idx="1009" formatCode="#,##0.00">
                  <c:v>2850.03</c:v>
                </c:pt>
                <c:pt idx="1010" formatCode="#,##0.00">
                  <c:v>2849.84</c:v>
                </c:pt>
                <c:pt idx="1011" formatCode="#,##0.00">
                  <c:v>2849.9</c:v>
                </c:pt>
                <c:pt idx="1012" formatCode="#,##0.00">
                  <c:v>2849.71</c:v>
                </c:pt>
                <c:pt idx="1013" formatCode="#,##0.00">
                  <c:v>2849.79</c:v>
                </c:pt>
                <c:pt idx="1014" formatCode="#,##0.00">
                  <c:v>2849.81</c:v>
                </c:pt>
                <c:pt idx="1015" formatCode="#,##0.00">
                  <c:v>2849.81</c:v>
                </c:pt>
                <c:pt idx="1016" formatCode="#,##0.00">
                  <c:v>2849.92</c:v>
                </c:pt>
                <c:pt idx="1017" formatCode="#,##0.00">
                  <c:v>2849.85</c:v>
                </c:pt>
                <c:pt idx="1018" formatCode="#,##0.00">
                  <c:v>2849.98</c:v>
                </c:pt>
                <c:pt idx="1019" formatCode="#,##0.00">
                  <c:v>2849.9</c:v>
                </c:pt>
                <c:pt idx="1020" formatCode="#,##0.00">
                  <c:v>2849.57</c:v>
                </c:pt>
                <c:pt idx="1021" formatCode="#,##0.00">
                  <c:v>2849.47</c:v>
                </c:pt>
                <c:pt idx="1022" formatCode="#,##0.00">
                  <c:v>2849.51</c:v>
                </c:pt>
                <c:pt idx="1023" formatCode="#,##0.00">
                  <c:v>2849.55</c:v>
                </c:pt>
                <c:pt idx="1024" formatCode="#,##0.00">
                  <c:v>2849.83</c:v>
                </c:pt>
                <c:pt idx="1025" formatCode="#,##0.00">
                  <c:v>2849.86</c:v>
                </c:pt>
                <c:pt idx="1026" formatCode="#,##0.00">
                  <c:v>2850.12</c:v>
                </c:pt>
                <c:pt idx="1027" formatCode="#,##0.00">
                  <c:v>2850.19</c:v>
                </c:pt>
                <c:pt idx="1028" formatCode="#,##0.00">
                  <c:v>2850.08</c:v>
                </c:pt>
                <c:pt idx="1029" formatCode="#,##0.00">
                  <c:v>2850.02</c:v>
                </c:pt>
                <c:pt idx="1030" formatCode="#,##0.00">
                  <c:v>2849.66</c:v>
                </c:pt>
                <c:pt idx="1031" formatCode="#,##0.00">
                  <c:v>2849.72</c:v>
                </c:pt>
                <c:pt idx="1032" formatCode="#,##0.00">
                  <c:v>2849.6</c:v>
                </c:pt>
                <c:pt idx="1033" formatCode="#,##0.00">
                  <c:v>2849.34</c:v>
                </c:pt>
                <c:pt idx="1034" formatCode="#,##0.00">
                  <c:v>2849.76</c:v>
                </c:pt>
                <c:pt idx="1035" formatCode="#,##0.00">
                  <c:v>2849.4</c:v>
                </c:pt>
                <c:pt idx="1036" formatCode="#,##0.00">
                  <c:v>2849.81</c:v>
                </c:pt>
                <c:pt idx="1037" formatCode="#,##0.00">
                  <c:v>2849.65</c:v>
                </c:pt>
                <c:pt idx="1038" formatCode="#,##0.00">
                  <c:v>2849.99</c:v>
                </c:pt>
                <c:pt idx="1039" formatCode="General">
                  <c:v>2850.01</c:v>
                </c:pt>
                <c:pt idx="1040" formatCode="#,##0.00">
                  <c:v>2849.99</c:v>
                </c:pt>
                <c:pt idx="1041" formatCode="#,##0.00">
                  <c:v>2849.69</c:v>
                </c:pt>
                <c:pt idx="1042" formatCode="#,##0.00">
                  <c:v>2849.6</c:v>
                </c:pt>
                <c:pt idx="1043" formatCode="#,##0.00">
                  <c:v>2849.32</c:v>
                </c:pt>
                <c:pt idx="1044" formatCode="#,##0.00">
                  <c:v>2849.49</c:v>
                </c:pt>
                <c:pt idx="1045" formatCode="#,##0.00">
                  <c:v>2849.27</c:v>
                </c:pt>
              </c:numCache>
            </c:numRef>
          </c:val>
          <c:smooth val="0"/>
          <c:extLst>
            <c:ext xmlns:c16="http://schemas.microsoft.com/office/drawing/2014/chart" uri="{C3380CC4-5D6E-409C-BE32-E72D297353CC}">
              <c16:uniqueId val="{00000002-E8A2-4138-917E-1127D9120385}"/>
            </c:ext>
          </c:extLst>
        </c:ser>
        <c:dLbls>
          <c:showLegendKey val="0"/>
          <c:showVal val="0"/>
          <c:showCatName val="0"/>
          <c:showSerName val="0"/>
          <c:showPercent val="0"/>
          <c:showBubbleSize val="0"/>
        </c:dLbls>
        <c:marker val="1"/>
        <c:smooth val="0"/>
        <c:axId val="515916544"/>
        <c:axId val="515910656"/>
      </c:lineChart>
      <c:catAx>
        <c:axId val="515907584"/>
        <c:scaling>
          <c:orientation val="minMax"/>
        </c:scaling>
        <c:delete val="0"/>
        <c:axPos val="b"/>
        <c:numFmt formatCode="General" sourceLinked="0"/>
        <c:majorTickMark val="none"/>
        <c:minorTickMark val="none"/>
        <c:tickLblPos val="low"/>
        <c:spPr>
          <a:noFill/>
          <a:ln>
            <a:solidFill>
              <a:schemeClr val="bg1">
                <a:lumMod val="65000"/>
              </a:schemeClr>
            </a:solidFill>
          </a:ln>
        </c:spPr>
        <c:txPr>
          <a:bodyPr rot="60000" vert="horz"/>
          <a:lstStyle/>
          <a:p>
            <a:pPr>
              <a:defRPr/>
            </a:pPr>
            <a:endParaRPr lang="en-US"/>
          </a:p>
        </c:txPr>
        <c:crossAx val="515909120"/>
        <c:crosses val="autoZero"/>
        <c:auto val="0"/>
        <c:lblAlgn val="ctr"/>
        <c:lblOffset val="100"/>
        <c:tickMarkSkip val="1"/>
        <c:noMultiLvlLbl val="0"/>
      </c:catAx>
      <c:valAx>
        <c:axId val="515909120"/>
        <c:scaling>
          <c:orientation val="minMax"/>
          <c:max val="1.0000000000000002E-2"/>
          <c:min val="-1.0000000000000002E-2"/>
        </c:scaling>
        <c:delete val="0"/>
        <c:axPos val="l"/>
        <c:numFmt formatCode="0.0%" sourceLinked="1"/>
        <c:majorTickMark val="out"/>
        <c:minorTickMark val="none"/>
        <c:tickLblPos val="nextTo"/>
        <c:spPr>
          <a:ln>
            <a:solidFill>
              <a:schemeClr val="bg1">
                <a:lumMod val="65000"/>
              </a:schemeClr>
            </a:solidFill>
          </a:ln>
        </c:spPr>
        <c:crossAx val="515907584"/>
        <c:crosses val="autoZero"/>
        <c:crossBetween val="between"/>
      </c:valAx>
      <c:valAx>
        <c:axId val="515910656"/>
        <c:scaling>
          <c:orientation val="minMax"/>
          <c:min val="2200"/>
        </c:scaling>
        <c:delete val="0"/>
        <c:axPos val="r"/>
        <c:numFmt formatCode="General" sourceLinked="0"/>
        <c:majorTickMark val="out"/>
        <c:minorTickMark val="none"/>
        <c:tickLblPos val="nextTo"/>
        <c:spPr>
          <a:ln>
            <a:solidFill>
              <a:schemeClr val="tx1"/>
            </a:solidFill>
          </a:ln>
        </c:spPr>
        <c:crossAx val="515916544"/>
        <c:crosses val="max"/>
        <c:crossBetween val="between"/>
      </c:valAx>
      <c:catAx>
        <c:axId val="515916544"/>
        <c:scaling>
          <c:orientation val="minMax"/>
        </c:scaling>
        <c:delete val="1"/>
        <c:axPos val="b"/>
        <c:numFmt formatCode="General" sourceLinked="1"/>
        <c:majorTickMark val="out"/>
        <c:minorTickMark val="none"/>
        <c:tickLblPos val="nextTo"/>
        <c:crossAx val="515910656"/>
        <c:crosses val="autoZero"/>
        <c:auto val="1"/>
        <c:lblAlgn val="ctr"/>
        <c:lblOffset val="100"/>
        <c:noMultiLvlLbl val="0"/>
      </c:catAx>
      <c:spPr>
        <a:ln>
          <a:solidFill>
            <a:schemeClr val="bg1">
              <a:lumMod val="65000"/>
            </a:schemeClr>
          </a:solidFill>
        </a:ln>
      </c:spPr>
    </c:plotArea>
    <c:legend>
      <c:legendPos val="r"/>
      <c:layout>
        <c:manualLayout>
          <c:xMode val="edge"/>
          <c:yMode val="edge"/>
          <c:x val="0.43480665849870975"/>
          <c:y val="0.69135553999523236"/>
          <c:w val="0.47586445012521755"/>
          <c:h val="0.14552950289443803"/>
        </c:manualLayout>
      </c:layout>
      <c:overlay val="0"/>
      <c:txPr>
        <a:bodyPr/>
        <a:lstStyle/>
        <a:p>
          <a:pPr>
            <a:defRPr b="0"/>
          </a:pPr>
          <a:endParaRPr lang="en-US"/>
        </a:p>
      </c:txPr>
    </c:legend>
    <c:plotVisOnly val="1"/>
    <c:dispBlanksAs val="gap"/>
    <c:showDLblsOverMax val="0"/>
  </c:chart>
  <c:spPr>
    <a:ln>
      <a:noFill/>
    </a:ln>
  </c:spPr>
  <c:txPr>
    <a:bodyPr/>
    <a:lstStyle/>
    <a:p>
      <a:pPr>
        <a:defRPr sz="1200" b="1">
          <a:latin typeface="Times New Roman" panose="02020603050405020304" pitchFamily="18" charset="0"/>
          <a:cs typeface="Times New Roman" panose="02020603050405020304" pitchFamily="18" charset="0"/>
        </a:defRPr>
      </a:pPr>
      <a:endParaRPr lang="en-US"/>
    </a:p>
  </c:txPr>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8712588872173708E-2"/>
          <c:y val="2.3576362612912415E-2"/>
          <c:w val="0.8348581713983696"/>
          <c:h val="0.88190600413557207"/>
        </c:manualLayout>
      </c:layout>
      <c:lineChart>
        <c:grouping val="standard"/>
        <c:varyColors val="0"/>
        <c:ser>
          <c:idx val="3"/>
          <c:order val="1"/>
          <c:tx>
            <c:strRef>
              <c:f>'III.2.3 Ханш'!$A$15</c:f>
              <c:strCache>
                <c:ptCount val="1"/>
                <c:pt idx="0">
                  <c:v> БНХАУ-ын юань</c:v>
                </c:pt>
              </c:strCache>
            </c:strRef>
          </c:tx>
          <c:spPr>
            <a:ln w="22225">
              <a:solidFill>
                <a:srgbClr val="937843"/>
              </a:solidFill>
            </a:ln>
          </c:spPr>
          <c:marker>
            <c:symbol val="none"/>
          </c:marker>
          <c:cat>
            <c:numRef>
              <c:f>'III.2.3 Ханш'!$TZ$11:$AFA$11</c:f>
              <c:numCache>
                <c:formatCode>m/d/yyyy</c:formatCode>
                <c:ptCount val="288"/>
                <c:pt idx="0">
                  <c:v>43830</c:v>
                </c:pt>
                <c:pt idx="1">
                  <c:v>43832</c:v>
                </c:pt>
                <c:pt idx="2">
                  <c:v>43833</c:v>
                </c:pt>
                <c:pt idx="3">
                  <c:v>43836</c:v>
                </c:pt>
                <c:pt idx="4">
                  <c:v>43837</c:v>
                </c:pt>
                <c:pt idx="5">
                  <c:v>43838</c:v>
                </c:pt>
                <c:pt idx="6">
                  <c:v>43839</c:v>
                </c:pt>
                <c:pt idx="7">
                  <c:v>43840</c:v>
                </c:pt>
                <c:pt idx="8">
                  <c:v>43843</c:v>
                </c:pt>
                <c:pt idx="9">
                  <c:v>43844</c:v>
                </c:pt>
                <c:pt idx="10">
                  <c:v>43845</c:v>
                </c:pt>
                <c:pt idx="11">
                  <c:v>43846</c:v>
                </c:pt>
                <c:pt idx="12">
                  <c:v>43847</c:v>
                </c:pt>
                <c:pt idx="13">
                  <c:v>43850</c:v>
                </c:pt>
                <c:pt idx="14">
                  <c:v>43851</c:v>
                </c:pt>
                <c:pt idx="15">
                  <c:v>43852</c:v>
                </c:pt>
                <c:pt idx="16">
                  <c:v>43853</c:v>
                </c:pt>
                <c:pt idx="17">
                  <c:v>43854</c:v>
                </c:pt>
                <c:pt idx="18">
                  <c:v>43857</c:v>
                </c:pt>
                <c:pt idx="19">
                  <c:v>43858</c:v>
                </c:pt>
                <c:pt idx="20">
                  <c:v>43859</c:v>
                </c:pt>
                <c:pt idx="21">
                  <c:v>43860</c:v>
                </c:pt>
                <c:pt idx="22">
                  <c:v>43861</c:v>
                </c:pt>
                <c:pt idx="23">
                  <c:v>43864</c:v>
                </c:pt>
                <c:pt idx="24">
                  <c:v>43865</c:v>
                </c:pt>
                <c:pt idx="25">
                  <c:v>43866</c:v>
                </c:pt>
                <c:pt idx="26">
                  <c:v>43867</c:v>
                </c:pt>
                <c:pt idx="27">
                  <c:v>43868</c:v>
                </c:pt>
                <c:pt idx="28">
                  <c:v>43871</c:v>
                </c:pt>
                <c:pt idx="29">
                  <c:v>43872</c:v>
                </c:pt>
                <c:pt idx="30">
                  <c:v>43873</c:v>
                </c:pt>
                <c:pt idx="31">
                  <c:v>43874</c:v>
                </c:pt>
                <c:pt idx="32">
                  <c:v>43875</c:v>
                </c:pt>
                <c:pt idx="33">
                  <c:v>43878</c:v>
                </c:pt>
                <c:pt idx="34">
                  <c:v>43879</c:v>
                </c:pt>
                <c:pt idx="35">
                  <c:v>43880</c:v>
                </c:pt>
                <c:pt idx="36">
                  <c:v>43881</c:v>
                </c:pt>
                <c:pt idx="37">
                  <c:v>43882</c:v>
                </c:pt>
                <c:pt idx="38">
                  <c:v>43888</c:v>
                </c:pt>
                <c:pt idx="39">
                  <c:v>43890</c:v>
                </c:pt>
                <c:pt idx="40">
                  <c:v>43892</c:v>
                </c:pt>
                <c:pt idx="41">
                  <c:v>43893</c:v>
                </c:pt>
                <c:pt idx="42">
                  <c:v>43894</c:v>
                </c:pt>
                <c:pt idx="43">
                  <c:v>43895</c:v>
                </c:pt>
                <c:pt idx="44">
                  <c:v>43896</c:v>
                </c:pt>
                <c:pt idx="45">
                  <c:v>43899</c:v>
                </c:pt>
                <c:pt idx="46">
                  <c:v>43900</c:v>
                </c:pt>
                <c:pt idx="47">
                  <c:v>43901</c:v>
                </c:pt>
                <c:pt idx="48">
                  <c:v>43902</c:v>
                </c:pt>
                <c:pt idx="49">
                  <c:v>43903</c:v>
                </c:pt>
                <c:pt idx="50">
                  <c:v>43906</c:v>
                </c:pt>
                <c:pt idx="51">
                  <c:v>43907</c:v>
                </c:pt>
                <c:pt idx="52">
                  <c:v>43908</c:v>
                </c:pt>
                <c:pt idx="53">
                  <c:v>43909</c:v>
                </c:pt>
                <c:pt idx="54">
                  <c:v>43910</c:v>
                </c:pt>
                <c:pt idx="55">
                  <c:v>43913</c:v>
                </c:pt>
                <c:pt idx="56">
                  <c:v>43914</c:v>
                </c:pt>
                <c:pt idx="57">
                  <c:v>43915</c:v>
                </c:pt>
                <c:pt idx="58">
                  <c:v>43916</c:v>
                </c:pt>
                <c:pt idx="59">
                  <c:v>43917</c:v>
                </c:pt>
                <c:pt idx="60">
                  <c:v>43920</c:v>
                </c:pt>
                <c:pt idx="61">
                  <c:v>43921</c:v>
                </c:pt>
                <c:pt idx="62">
                  <c:v>43922</c:v>
                </c:pt>
                <c:pt idx="63">
                  <c:v>43923</c:v>
                </c:pt>
                <c:pt idx="64">
                  <c:v>43924</c:v>
                </c:pt>
                <c:pt idx="65">
                  <c:v>43927</c:v>
                </c:pt>
                <c:pt idx="66">
                  <c:v>43928</c:v>
                </c:pt>
                <c:pt idx="67">
                  <c:v>43929</c:v>
                </c:pt>
                <c:pt idx="68">
                  <c:v>43930</c:v>
                </c:pt>
                <c:pt idx="69">
                  <c:v>43931</c:v>
                </c:pt>
                <c:pt idx="70">
                  <c:v>43934</c:v>
                </c:pt>
                <c:pt idx="71">
                  <c:v>43935</c:v>
                </c:pt>
                <c:pt idx="72">
                  <c:v>43936</c:v>
                </c:pt>
                <c:pt idx="73">
                  <c:v>43937</c:v>
                </c:pt>
                <c:pt idx="74">
                  <c:v>43938</c:v>
                </c:pt>
                <c:pt idx="75">
                  <c:v>43941</c:v>
                </c:pt>
                <c:pt idx="76">
                  <c:v>43942</c:v>
                </c:pt>
                <c:pt idx="77">
                  <c:v>43943</c:v>
                </c:pt>
                <c:pt idx="78">
                  <c:v>43944</c:v>
                </c:pt>
                <c:pt idx="79">
                  <c:v>43945</c:v>
                </c:pt>
                <c:pt idx="80">
                  <c:v>43948</c:v>
                </c:pt>
                <c:pt idx="81">
                  <c:v>43949</c:v>
                </c:pt>
                <c:pt idx="82">
                  <c:v>43950</c:v>
                </c:pt>
                <c:pt idx="83">
                  <c:v>43951</c:v>
                </c:pt>
                <c:pt idx="84">
                  <c:v>43952</c:v>
                </c:pt>
                <c:pt idx="85">
                  <c:v>43955</c:v>
                </c:pt>
                <c:pt idx="86">
                  <c:v>43956</c:v>
                </c:pt>
                <c:pt idx="87">
                  <c:v>43957</c:v>
                </c:pt>
                <c:pt idx="88">
                  <c:v>43958</c:v>
                </c:pt>
                <c:pt idx="89">
                  <c:v>43959</c:v>
                </c:pt>
                <c:pt idx="90">
                  <c:v>43962</c:v>
                </c:pt>
                <c:pt idx="91">
                  <c:v>43963</c:v>
                </c:pt>
                <c:pt idx="92">
                  <c:v>43964</c:v>
                </c:pt>
                <c:pt idx="93">
                  <c:v>43965</c:v>
                </c:pt>
                <c:pt idx="94">
                  <c:v>43966</c:v>
                </c:pt>
                <c:pt idx="95">
                  <c:v>43969</c:v>
                </c:pt>
                <c:pt idx="96">
                  <c:v>43970</c:v>
                </c:pt>
                <c:pt idx="97">
                  <c:v>43971</c:v>
                </c:pt>
                <c:pt idx="98">
                  <c:v>43972</c:v>
                </c:pt>
                <c:pt idx="99">
                  <c:v>43973</c:v>
                </c:pt>
                <c:pt idx="100">
                  <c:v>43976</c:v>
                </c:pt>
                <c:pt idx="101">
                  <c:v>43977</c:v>
                </c:pt>
                <c:pt idx="102">
                  <c:v>43978</c:v>
                </c:pt>
                <c:pt idx="103">
                  <c:v>43979</c:v>
                </c:pt>
                <c:pt idx="104">
                  <c:v>43980</c:v>
                </c:pt>
                <c:pt idx="105">
                  <c:v>43984</c:v>
                </c:pt>
                <c:pt idx="106">
                  <c:v>43985</c:v>
                </c:pt>
                <c:pt idx="107">
                  <c:v>43986</c:v>
                </c:pt>
                <c:pt idx="108">
                  <c:v>43990</c:v>
                </c:pt>
                <c:pt idx="109">
                  <c:v>43991</c:v>
                </c:pt>
                <c:pt idx="110">
                  <c:v>43992</c:v>
                </c:pt>
                <c:pt idx="111">
                  <c:v>43993</c:v>
                </c:pt>
                <c:pt idx="112">
                  <c:v>43994</c:v>
                </c:pt>
                <c:pt idx="113">
                  <c:v>43997</c:v>
                </c:pt>
                <c:pt idx="114">
                  <c:v>43998</c:v>
                </c:pt>
                <c:pt idx="115">
                  <c:v>43999</c:v>
                </c:pt>
                <c:pt idx="116">
                  <c:v>44000</c:v>
                </c:pt>
                <c:pt idx="117">
                  <c:v>44001</c:v>
                </c:pt>
                <c:pt idx="118">
                  <c:v>44004</c:v>
                </c:pt>
                <c:pt idx="119">
                  <c:v>44005</c:v>
                </c:pt>
                <c:pt idx="120">
                  <c:v>44007</c:v>
                </c:pt>
                <c:pt idx="121">
                  <c:v>44008</c:v>
                </c:pt>
                <c:pt idx="122">
                  <c:v>44011</c:v>
                </c:pt>
                <c:pt idx="123">
                  <c:v>44012</c:v>
                </c:pt>
                <c:pt idx="124">
                  <c:v>44013</c:v>
                </c:pt>
                <c:pt idx="125">
                  <c:v>44014</c:v>
                </c:pt>
                <c:pt idx="126">
                  <c:v>44015</c:v>
                </c:pt>
                <c:pt idx="127">
                  <c:v>44018</c:v>
                </c:pt>
                <c:pt idx="128">
                  <c:v>44019</c:v>
                </c:pt>
                <c:pt idx="129">
                  <c:v>44020</c:v>
                </c:pt>
                <c:pt idx="130">
                  <c:v>44021</c:v>
                </c:pt>
                <c:pt idx="131">
                  <c:v>44022</c:v>
                </c:pt>
                <c:pt idx="132">
                  <c:v>44028</c:v>
                </c:pt>
                <c:pt idx="133">
                  <c:v>44029</c:v>
                </c:pt>
                <c:pt idx="134">
                  <c:v>44032</c:v>
                </c:pt>
                <c:pt idx="135">
                  <c:v>44033</c:v>
                </c:pt>
                <c:pt idx="136">
                  <c:v>44034</c:v>
                </c:pt>
                <c:pt idx="137">
                  <c:v>44035</c:v>
                </c:pt>
                <c:pt idx="138">
                  <c:v>44036</c:v>
                </c:pt>
                <c:pt idx="139">
                  <c:v>44039</c:v>
                </c:pt>
                <c:pt idx="140">
                  <c:v>44040</c:v>
                </c:pt>
                <c:pt idx="141">
                  <c:v>44041</c:v>
                </c:pt>
                <c:pt idx="142">
                  <c:v>44042</c:v>
                </c:pt>
                <c:pt idx="143">
                  <c:v>44043</c:v>
                </c:pt>
                <c:pt idx="144">
                  <c:v>44046</c:v>
                </c:pt>
                <c:pt idx="145">
                  <c:v>44047</c:v>
                </c:pt>
                <c:pt idx="146">
                  <c:v>44048</c:v>
                </c:pt>
                <c:pt idx="147">
                  <c:v>44049</c:v>
                </c:pt>
                <c:pt idx="148">
                  <c:v>44050</c:v>
                </c:pt>
                <c:pt idx="149">
                  <c:v>44053</c:v>
                </c:pt>
                <c:pt idx="150">
                  <c:v>44054</c:v>
                </c:pt>
                <c:pt idx="151">
                  <c:v>44055</c:v>
                </c:pt>
                <c:pt idx="152">
                  <c:v>44056</c:v>
                </c:pt>
                <c:pt idx="153">
                  <c:v>44057</c:v>
                </c:pt>
                <c:pt idx="154">
                  <c:v>44060</c:v>
                </c:pt>
                <c:pt idx="155">
                  <c:v>44061</c:v>
                </c:pt>
                <c:pt idx="156">
                  <c:v>44062</c:v>
                </c:pt>
                <c:pt idx="157">
                  <c:v>44063</c:v>
                </c:pt>
                <c:pt idx="158">
                  <c:v>44064</c:v>
                </c:pt>
                <c:pt idx="159">
                  <c:v>44067</c:v>
                </c:pt>
                <c:pt idx="160">
                  <c:v>44068</c:v>
                </c:pt>
                <c:pt idx="161">
                  <c:v>44069</c:v>
                </c:pt>
                <c:pt idx="162">
                  <c:v>44070</c:v>
                </c:pt>
                <c:pt idx="163">
                  <c:v>44071</c:v>
                </c:pt>
                <c:pt idx="164">
                  <c:v>44074</c:v>
                </c:pt>
                <c:pt idx="165">
                  <c:v>44075</c:v>
                </c:pt>
                <c:pt idx="166">
                  <c:v>44076</c:v>
                </c:pt>
                <c:pt idx="167">
                  <c:v>44077</c:v>
                </c:pt>
                <c:pt idx="168">
                  <c:v>44078</c:v>
                </c:pt>
                <c:pt idx="169">
                  <c:v>44081</c:v>
                </c:pt>
                <c:pt idx="170">
                  <c:v>44082</c:v>
                </c:pt>
                <c:pt idx="171">
                  <c:v>44083</c:v>
                </c:pt>
                <c:pt idx="172">
                  <c:v>44084</c:v>
                </c:pt>
                <c:pt idx="173">
                  <c:v>44085</c:v>
                </c:pt>
                <c:pt idx="174">
                  <c:v>44088</c:v>
                </c:pt>
                <c:pt idx="175">
                  <c:v>44089</c:v>
                </c:pt>
                <c:pt idx="176">
                  <c:v>44090</c:v>
                </c:pt>
                <c:pt idx="177">
                  <c:v>44091</c:v>
                </c:pt>
                <c:pt idx="178">
                  <c:v>44092</c:v>
                </c:pt>
                <c:pt idx="179">
                  <c:v>44095</c:v>
                </c:pt>
                <c:pt idx="180">
                  <c:v>44096</c:v>
                </c:pt>
                <c:pt idx="181">
                  <c:v>44097</c:v>
                </c:pt>
                <c:pt idx="182">
                  <c:v>44098</c:v>
                </c:pt>
                <c:pt idx="183">
                  <c:v>44099</c:v>
                </c:pt>
                <c:pt idx="184">
                  <c:v>44102</c:v>
                </c:pt>
                <c:pt idx="185">
                  <c:v>44103</c:v>
                </c:pt>
                <c:pt idx="186">
                  <c:v>44104</c:v>
                </c:pt>
                <c:pt idx="187">
                  <c:v>44105</c:v>
                </c:pt>
                <c:pt idx="188">
                  <c:v>44106</c:v>
                </c:pt>
                <c:pt idx="189">
                  <c:v>44109</c:v>
                </c:pt>
                <c:pt idx="190">
                  <c:v>44110</c:v>
                </c:pt>
                <c:pt idx="191">
                  <c:v>44111</c:v>
                </c:pt>
                <c:pt idx="192">
                  <c:v>44112</c:v>
                </c:pt>
                <c:pt idx="193">
                  <c:v>44113</c:v>
                </c:pt>
                <c:pt idx="194">
                  <c:v>44116</c:v>
                </c:pt>
                <c:pt idx="195">
                  <c:v>44117</c:v>
                </c:pt>
                <c:pt idx="196">
                  <c:v>44118</c:v>
                </c:pt>
                <c:pt idx="197">
                  <c:v>44120</c:v>
                </c:pt>
                <c:pt idx="198">
                  <c:v>44123</c:v>
                </c:pt>
                <c:pt idx="199">
                  <c:v>44124</c:v>
                </c:pt>
                <c:pt idx="200">
                  <c:v>44125</c:v>
                </c:pt>
                <c:pt idx="201">
                  <c:v>44126</c:v>
                </c:pt>
                <c:pt idx="202">
                  <c:v>44127</c:v>
                </c:pt>
                <c:pt idx="203">
                  <c:v>44130</c:v>
                </c:pt>
                <c:pt idx="204">
                  <c:v>44131</c:v>
                </c:pt>
                <c:pt idx="205">
                  <c:v>44132</c:v>
                </c:pt>
                <c:pt idx="206">
                  <c:v>44133</c:v>
                </c:pt>
                <c:pt idx="207">
                  <c:v>44134</c:v>
                </c:pt>
                <c:pt idx="208">
                  <c:v>44137</c:v>
                </c:pt>
                <c:pt idx="209">
                  <c:v>44138</c:v>
                </c:pt>
                <c:pt idx="210">
                  <c:v>44139</c:v>
                </c:pt>
                <c:pt idx="211">
                  <c:v>44140</c:v>
                </c:pt>
                <c:pt idx="212">
                  <c:v>44141</c:v>
                </c:pt>
                <c:pt idx="213">
                  <c:v>44144</c:v>
                </c:pt>
                <c:pt idx="214">
                  <c:v>44145</c:v>
                </c:pt>
                <c:pt idx="215">
                  <c:v>44146</c:v>
                </c:pt>
                <c:pt idx="216">
                  <c:v>44147</c:v>
                </c:pt>
                <c:pt idx="217">
                  <c:v>44148</c:v>
                </c:pt>
                <c:pt idx="218">
                  <c:v>44152</c:v>
                </c:pt>
                <c:pt idx="219">
                  <c:v>44153</c:v>
                </c:pt>
                <c:pt idx="220">
                  <c:v>44154</c:v>
                </c:pt>
                <c:pt idx="221">
                  <c:v>44155</c:v>
                </c:pt>
                <c:pt idx="222">
                  <c:v>44158</c:v>
                </c:pt>
                <c:pt idx="223">
                  <c:v>44159</c:v>
                </c:pt>
                <c:pt idx="224">
                  <c:v>44160</c:v>
                </c:pt>
                <c:pt idx="225">
                  <c:v>44162</c:v>
                </c:pt>
                <c:pt idx="226">
                  <c:v>44165</c:v>
                </c:pt>
                <c:pt idx="227">
                  <c:v>44166</c:v>
                </c:pt>
                <c:pt idx="228">
                  <c:v>44167</c:v>
                </c:pt>
                <c:pt idx="229">
                  <c:v>44168</c:v>
                </c:pt>
                <c:pt idx="230">
                  <c:v>44169</c:v>
                </c:pt>
                <c:pt idx="231">
                  <c:v>44172</c:v>
                </c:pt>
                <c:pt idx="232">
                  <c:v>44173</c:v>
                </c:pt>
                <c:pt idx="233">
                  <c:v>44174</c:v>
                </c:pt>
                <c:pt idx="234">
                  <c:v>44175</c:v>
                </c:pt>
                <c:pt idx="235">
                  <c:v>44176</c:v>
                </c:pt>
                <c:pt idx="236">
                  <c:v>44179</c:v>
                </c:pt>
                <c:pt idx="237">
                  <c:v>44180</c:v>
                </c:pt>
                <c:pt idx="238">
                  <c:v>44181</c:v>
                </c:pt>
                <c:pt idx="239">
                  <c:v>44182</c:v>
                </c:pt>
                <c:pt idx="240">
                  <c:v>44183</c:v>
                </c:pt>
                <c:pt idx="241">
                  <c:v>44186</c:v>
                </c:pt>
                <c:pt idx="242">
                  <c:v>44187</c:v>
                </c:pt>
                <c:pt idx="243">
                  <c:v>44188</c:v>
                </c:pt>
                <c:pt idx="244">
                  <c:v>44189</c:v>
                </c:pt>
                <c:pt idx="245">
                  <c:v>44190</c:v>
                </c:pt>
                <c:pt idx="246">
                  <c:v>44193</c:v>
                </c:pt>
                <c:pt idx="247">
                  <c:v>44195</c:v>
                </c:pt>
                <c:pt idx="248">
                  <c:v>44196</c:v>
                </c:pt>
                <c:pt idx="249">
                  <c:v>44200</c:v>
                </c:pt>
                <c:pt idx="250">
                  <c:v>44201</c:v>
                </c:pt>
                <c:pt idx="251">
                  <c:v>44202</c:v>
                </c:pt>
                <c:pt idx="252">
                  <c:v>44203</c:v>
                </c:pt>
                <c:pt idx="253">
                  <c:v>44204</c:v>
                </c:pt>
                <c:pt idx="254">
                  <c:v>44207</c:v>
                </c:pt>
                <c:pt idx="255">
                  <c:v>44208</c:v>
                </c:pt>
                <c:pt idx="256">
                  <c:v>44209</c:v>
                </c:pt>
                <c:pt idx="257">
                  <c:v>44210</c:v>
                </c:pt>
                <c:pt idx="258">
                  <c:v>44211</c:v>
                </c:pt>
                <c:pt idx="259">
                  <c:v>44214</c:v>
                </c:pt>
                <c:pt idx="260">
                  <c:v>44215</c:v>
                </c:pt>
                <c:pt idx="261">
                  <c:v>44216</c:v>
                </c:pt>
                <c:pt idx="262">
                  <c:v>44217</c:v>
                </c:pt>
                <c:pt idx="263">
                  <c:v>44218</c:v>
                </c:pt>
                <c:pt idx="264">
                  <c:v>44221</c:v>
                </c:pt>
                <c:pt idx="265">
                  <c:v>44222</c:v>
                </c:pt>
                <c:pt idx="266">
                  <c:v>44223</c:v>
                </c:pt>
                <c:pt idx="267">
                  <c:v>44224</c:v>
                </c:pt>
                <c:pt idx="268">
                  <c:v>44225</c:v>
                </c:pt>
                <c:pt idx="269">
                  <c:v>44228</c:v>
                </c:pt>
                <c:pt idx="270">
                  <c:v>44229</c:v>
                </c:pt>
                <c:pt idx="271">
                  <c:v>44230</c:v>
                </c:pt>
                <c:pt idx="272">
                  <c:v>44231</c:v>
                </c:pt>
                <c:pt idx="273">
                  <c:v>44232</c:v>
                </c:pt>
                <c:pt idx="274">
                  <c:v>44235</c:v>
                </c:pt>
                <c:pt idx="275">
                  <c:v>44236</c:v>
                </c:pt>
                <c:pt idx="276">
                  <c:v>44237</c:v>
                </c:pt>
                <c:pt idx="277">
                  <c:v>44238</c:v>
                </c:pt>
                <c:pt idx="278">
                  <c:v>44242</c:v>
                </c:pt>
                <c:pt idx="279">
                  <c:v>44243</c:v>
                </c:pt>
                <c:pt idx="280">
                  <c:v>44244</c:v>
                </c:pt>
                <c:pt idx="281">
                  <c:v>44245</c:v>
                </c:pt>
                <c:pt idx="282">
                  <c:v>44246</c:v>
                </c:pt>
                <c:pt idx="283">
                  <c:v>44249</c:v>
                </c:pt>
                <c:pt idx="284">
                  <c:v>44250</c:v>
                </c:pt>
                <c:pt idx="285">
                  <c:v>44251</c:v>
                </c:pt>
                <c:pt idx="286">
                  <c:v>44252</c:v>
                </c:pt>
                <c:pt idx="287">
                  <c:v>44253</c:v>
                </c:pt>
              </c:numCache>
            </c:numRef>
          </c:cat>
          <c:val>
            <c:numRef>
              <c:f>'III.2.3 Ханш'!$TZ$15:$AFA$15</c:f>
              <c:numCache>
                <c:formatCode>0.0%</c:formatCode>
                <c:ptCount val="288"/>
                <c:pt idx="0">
                  <c:v>0</c:v>
                </c:pt>
                <c:pt idx="1">
                  <c:v>4.0775758811384399E-4</c:v>
                </c:pt>
                <c:pt idx="2">
                  <c:v>-2.5484849257106923E-4</c:v>
                </c:pt>
                <c:pt idx="3">
                  <c:v>-1.2742424628564564E-4</c:v>
                </c:pt>
                <c:pt idx="4">
                  <c:v>4.4598486199953769E-3</c:v>
                </c:pt>
                <c:pt idx="5">
                  <c:v>5.4027880425087105E-3</c:v>
                </c:pt>
                <c:pt idx="6">
                  <c:v>7.3906062845638942E-3</c:v>
                </c:pt>
                <c:pt idx="7">
                  <c:v>6.9573638471929211E-3</c:v>
                </c:pt>
                <c:pt idx="8">
                  <c:v>1.2615000382272701E-2</c:v>
                </c:pt>
                <c:pt idx="9">
                  <c:v>1.5596727745355476E-2</c:v>
                </c:pt>
                <c:pt idx="10">
                  <c:v>1.4832182267641825E-2</c:v>
                </c:pt>
                <c:pt idx="11">
                  <c:v>1.5443818649812702E-2</c:v>
                </c:pt>
                <c:pt idx="12">
                  <c:v>2.0464333953464697E-2</c:v>
                </c:pt>
                <c:pt idx="13">
                  <c:v>2.1075970335635574E-2</c:v>
                </c:pt>
                <c:pt idx="14">
                  <c:v>1.4500879227299368E-2</c:v>
                </c:pt>
                <c:pt idx="15">
                  <c:v>1.495960651392747E-2</c:v>
                </c:pt>
                <c:pt idx="16">
                  <c:v>1.0933000331303067E-2</c:v>
                </c:pt>
                <c:pt idx="17">
                  <c:v>1.0092000305818249E-2</c:v>
                </c:pt>
                <c:pt idx="18">
                  <c:v>1.0448788195417835E-2</c:v>
                </c:pt>
                <c:pt idx="19">
                  <c:v>1.0627182140217739E-2</c:v>
                </c:pt>
                <c:pt idx="20">
                  <c:v>1.0780091235760292E-2</c:v>
                </c:pt>
                <c:pt idx="21">
                  <c:v>1.0933000331303067E-2</c:v>
                </c:pt>
                <c:pt idx="22">
                  <c:v>1.0907515482045937E-2</c:v>
                </c:pt>
                <c:pt idx="23">
                  <c:v>-9.6842427177046275E-4</c:v>
                </c:pt>
                <c:pt idx="24">
                  <c:v>3.0836667601112921E-3</c:v>
                </c:pt>
                <c:pt idx="25">
                  <c:v>2.1407273375979585E-3</c:v>
                </c:pt>
                <c:pt idx="26">
                  <c:v>6.8554244501644046E-3</c:v>
                </c:pt>
                <c:pt idx="27">
                  <c:v>4.89309105736635E-3</c:v>
                </c:pt>
                <c:pt idx="28">
                  <c:v>5.2498789469659357E-3</c:v>
                </c:pt>
                <c:pt idx="29">
                  <c:v>6.0399092739367166E-3</c:v>
                </c:pt>
                <c:pt idx="30">
                  <c:v>7.0083335457071794E-3</c:v>
                </c:pt>
                <c:pt idx="31">
                  <c:v>5.9379698769082001E-3</c:v>
                </c:pt>
                <c:pt idx="32">
                  <c:v>5.8360304798796836E-3</c:v>
                </c:pt>
                <c:pt idx="33">
                  <c:v>7.0338183949640865E-3</c:v>
                </c:pt>
                <c:pt idx="34">
                  <c:v>3.9756364841101455E-3</c:v>
                </c:pt>
                <c:pt idx="35">
                  <c:v>5.0205153036519956E-3</c:v>
                </c:pt>
                <c:pt idx="36">
                  <c:v>3.2365758556538449E-3</c:v>
                </c:pt>
                <c:pt idx="37">
                  <c:v>4.0775758811384399E-4</c:v>
                </c:pt>
                <c:pt idx="38">
                  <c:v>3.4149698004537488E-3</c:v>
                </c:pt>
                <c:pt idx="39">
                  <c:v>6.0144244246795875E-3</c:v>
                </c:pt>
                <c:pt idx="40">
                  <c:v>1.1442697316445427E-2</c:v>
                </c:pt>
                <c:pt idx="41">
                  <c:v>8.8687275414767175E-3</c:v>
                </c:pt>
                <c:pt idx="42">
                  <c:v>1.6208364127526131E-2</c:v>
                </c:pt>
                <c:pt idx="43">
                  <c:v>1.5188970157241632E-2</c:v>
                </c:pt>
                <c:pt idx="44">
                  <c:v>1.4016667091414137E-2</c:v>
                </c:pt>
                <c:pt idx="45">
                  <c:v>1.3965697392899878E-2</c:v>
                </c:pt>
                <c:pt idx="46">
                  <c:v>1.5316394403527056E-2</c:v>
                </c:pt>
                <c:pt idx="47">
                  <c:v>1.3812788297357326E-2</c:v>
                </c:pt>
                <c:pt idx="48">
                  <c:v>1.0041030607303991E-2</c:v>
                </c:pt>
                <c:pt idx="49">
                  <c:v>9.3784245266188559E-3</c:v>
                </c:pt>
                <c:pt idx="50">
                  <c:v>6.9573638471929211E-3</c:v>
                </c:pt>
                <c:pt idx="51">
                  <c:v>7.6199699278778343E-3</c:v>
                </c:pt>
                <c:pt idx="52">
                  <c:v>5.0460001529091247E-3</c:v>
                </c:pt>
                <c:pt idx="53">
                  <c:v>-3.5678788959963015E-3</c:v>
                </c:pt>
                <c:pt idx="54">
                  <c:v>7.6454547771342973E-4</c:v>
                </c:pt>
                <c:pt idx="55">
                  <c:v>-6.7534850531358881E-3</c:v>
                </c:pt>
                <c:pt idx="56">
                  <c:v>-2.0897576390835892E-3</c:v>
                </c:pt>
                <c:pt idx="57">
                  <c:v>-3.9501516348531274E-3</c:v>
                </c:pt>
                <c:pt idx="58">
                  <c:v>-3.6188485945104487E-3</c:v>
                </c:pt>
                <c:pt idx="59">
                  <c:v>-2.1152424883406074E-3</c:v>
                </c:pt>
                <c:pt idx="60">
                  <c:v>-2.446545528683175E-3</c:v>
                </c:pt>
                <c:pt idx="61">
                  <c:v>-1.9623333927979436E-3</c:v>
                </c:pt>
                <c:pt idx="62">
                  <c:v>-3.8227273885674817E-3</c:v>
                </c:pt>
                <c:pt idx="63">
                  <c:v>-1.8094242972552799E-3</c:v>
                </c:pt>
                <c:pt idx="64">
                  <c:v>-1.3506970106270666E-3</c:v>
                </c:pt>
                <c:pt idx="65">
                  <c:v>-8.9196972399896435E-4</c:v>
                </c:pt>
                <c:pt idx="66">
                  <c:v>4.4088789214811186E-3</c:v>
                </c:pt>
                <c:pt idx="67">
                  <c:v>3.3385152526823614E-3</c:v>
                </c:pt>
                <c:pt idx="68">
                  <c:v>4.2559698259385659E-3</c:v>
                </c:pt>
                <c:pt idx="69">
                  <c:v>7.6709396263920926E-3</c:v>
                </c:pt>
                <c:pt idx="70">
                  <c:v>5.6066668365657435E-3</c:v>
                </c:pt>
                <c:pt idx="71">
                  <c:v>5.7595759321082962E-3</c:v>
                </c:pt>
                <c:pt idx="72">
                  <c:v>3.6188485945105597E-3</c:v>
                </c:pt>
                <c:pt idx="73">
                  <c:v>1.9623333927980546E-3</c:v>
                </c:pt>
                <c:pt idx="74">
                  <c:v>2.5230000764546734E-3</c:v>
                </c:pt>
                <c:pt idx="75">
                  <c:v>3.1091516093681992E-3</c:v>
                </c:pt>
                <c:pt idx="76">
                  <c:v>1.1723030658274958E-3</c:v>
                </c:pt>
                <c:pt idx="77">
                  <c:v>2.3191212823976404E-3</c:v>
                </c:pt>
                <c:pt idx="78">
                  <c:v>2.9562425138256465E-3</c:v>
                </c:pt>
                <c:pt idx="79">
                  <c:v>2.2936364331405112E-3</c:v>
                </c:pt>
                <c:pt idx="80">
                  <c:v>2.7013940212543552E-3</c:v>
                </c:pt>
                <c:pt idx="81">
                  <c:v>2.3955758301690278E-3</c:v>
                </c:pt>
                <c:pt idx="82">
                  <c:v>4.3833940722242115E-3</c:v>
                </c:pt>
                <c:pt idx="83">
                  <c:v>7.6199699278778343E-3</c:v>
                </c:pt>
                <c:pt idx="84">
                  <c:v>7.6199699278778343E-3</c:v>
                </c:pt>
                <c:pt idx="85">
                  <c:v>6.4221820127934315E-3</c:v>
                </c:pt>
                <c:pt idx="86">
                  <c:v>6.6260608068504645E-3</c:v>
                </c:pt>
                <c:pt idx="87">
                  <c:v>7.0338183949640865E-3</c:v>
                </c:pt>
                <c:pt idx="88">
                  <c:v>2.6759091719972261E-3</c:v>
                </c:pt>
                <c:pt idx="89">
                  <c:v>3.5169091974820432E-3</c:v>
                </c:pt>
                <c:pt idx="90">
                  <c:v>5.300848645480416E-3</c:v>
                </c:pt>
                <c:pt idx="91">
                  <c:v>4.7401819618237973E-3</c:v>
                </c:pt>
                <c:pt idx="92">
                  <c:v>3.9756364841101455E-3</c:v>
                </c:pt>
                <c:pt idx="93">
                  <c:v>3.873697087081851E-3</c:v>
                </c:pt>
                <c:pt idx="94">
                  <c:v>3.7972425393104636E-3</c:v>
                </c:pt>
                <c:pt idx="95">
                  <c:v>4.1030607303957911E-3</c:v>
                </c:pt>
                <c:pt idx="96">
                  <c:v>4.1030607303957911E-3</c:v>
                </c:pt>
                <c:pt idx="97">
                  <c:v>2.3446061316547695E-3</c:v>
                </c:pt>
                <c:pt idx="98">
                  <c:v>3.6953031422819471E-3</c:v>
                </c:pt>
                <c:pt idx="99">
                  <c:v>3.6188485945105597E-3</c:v>
                </c:pt>
                <c:pt idx="100">
                  <c:v>5.7340910828511671E-3</c:v>
                </c:pt>
                <c:pt idx="101">
                  <c:v>1.8858788450266672E-3</c:v>
                </c:pt>
                <c:pt idx="102">
                  <c:v>-1.631030352455376E-3</c:v>
                </c:pt>
                <c:pt idx="103">
                  <c:v>-4.8421213588523138E-4</c:v>
                </c:pt>
                <c:pt idx="104">
                  <c:v>5.096969851423605E-4</c:v>
                </c:pt>
                <c:pt idx="105">
                  <c:v>6.0653941231938457E-3</c:v>
                </c:pt>
                <c:pt idx="106">
                  <c:v>6.7025153546216298E-3</c:v>
                </c:pt>
                <c:pt idx="107">
                  <c:v>5.6576365350800017E-3</c:v>
                </c:pt>
                <c:pt idx="108">
                  <c:v>1.1672060959759589E-2</c:v>
                </c:pt>
                <c:pt idx="109">
                  <c:v>1.1544636713473944E-2</c:v>
                </c:pt>
                <c:pt idx="110">
                  <c:v>1.3379545859986131E-2</c:v>
                </c:pt>
                <c:pt idx="111">
                  <c:v>1.3659879201814551E-2</c:v>
                </c:pt>
                <c:pt idx="112">
                  <c:v>1.317566706592932E-2</c:v>
                </c:pt>
                <c:pt idx="113">
                  <c:v>1.2156273095644821E-2</c:v>
                </c:pt>
                <c:pt idx="114">
                  <c:v>1.3659879201814551E-2</c:v>
                </c:pt>
                <c:pt idx="115">
                  <c:v>1.3557939804786034E-2</c:v>
                </c:pt>
                <c:pt idx="116">
                  <c:v>1.5316394403527056E-2</c:v>
                </c:pt>
                <c:pt idx="117">
                  <c:v>1.5138000458727374E-2</c:v>
                </c:pt>
                <c:pt idx="118">
                  <c:v>1.5520273197584089E-2</c:v>
                </c:pt>
                <c:pt idx="119">
                  <c:v>1.7355182344096498E-2</c:v>
                </c:pt>
                <c:pt idx="120">
                  <c:v>1.6463212620097423E-2</c:v>
                </c:pt>
                <c:pt idx="121">
                  <c:v>1.57241519916409E-2</c:v>
                </c:pt>
                <c:pt idx="122">
                  <c:v>1.6463212620097423E-2</c:v>
                </c:pt>
                <c:pt idx="123">
                  <c:v>1.8170697520324186E-2</c:v>
                </c:pt>
                <c:pt idx="124">
                  <c:v>1.9139121792094649E-2</c:v>
                </c:pt>
                <c:pt idx="125">
                  <c:v>1.985269757129382E-2</c:v>
                </c:pt>
                <c:pt idx="126">
                  <c:v>1.9190091490608907E-2</c:v>
                </c:pt>
                <c:pt idx="127">
                  <c:v>2.4618364382374747E-2</c:v>
                </c:pt>
                <c:pt idx="128">
                  <c:v>2.7294273554371973E-2</c:v>
                </c:pt>
                <c:pt idx="129">
                  <c:v>2.7651061443971559E-2</c:v>
                </c:pt>
                <c:pt idx="130">
                  <c:v>3.2646091898366425E-2</c:v>
                </c:pt>
                <c:pt idx="131">
                  <c:v>2.9893728178597812E-2</c:v>
                </c:pt>
                <c:pt idx="132">
                  <c:v>3.2416728255052485E-2</c:v>
                </c:pt>
                <c:pt idx="133">
                  <c:v>3.1907031269910124E-2</c:v>
                </c:pt>
                <c:pt idx="134">
                  <c:v>3.5143607125563969E-2</c:v>
                </c:pt>
                <c:pt idx="135">
                  <c:v>3.5372970768877909E-2</c:v>
                </c:pt>
                <c:pt idx="136">
                  <c:v>3.4098728306022119E-2</c:v>
                </c:pt>
                <c:pt idx="137">
                  <c:v>3.5551364713677591E-2</c:v>
                </c:pt>
                <c:pt idx="138">
                  <c:v>3.1728637325110221E-2</c:v>
                </c:pt>
                <c:pt idx="139">
                  <c:v>3.5194576824078005E-2</c:v>
                </c:pt>
                <c:pt idx="140">
                  <c:v>3.4430031346364576E-2</c:v>
                </c:pt>
                <c:pt idx="141">
                  <c:v>3.5959122301791657E-2</c:v>
                </c:pt>
                <c:pt idx="142">
                  <c:v>3.5653304110706108E-2</c:v>
                </c:pt>
                <c:pt idx="143">
                  <c:v>3.9068273911159856E-2</c:v>
                </c:pt>
                <c:pt idx="144">
                  <c:v>3.9730879991844992E-2</c:v>
                </c:pt>
                <c:pt idx="145">
                  <c:v>3.8482122378246109E-2</c:v>
                </c:pt>
                <c:pt idx="146">
                  <c:v>4.33242437370982E-2</c:v>
                </c:pt>
                <c:pt idx="147">
                  <c:v>4.4216213461097498E-2</c:v>
                </c:pt>
                <c:pt idx="148">
                  <c:v>4.205000127424241E-2</c:v>
                </c:pt>
                <c:pt idx="149">
                  <c:v>4.1183516399500464E-2</c:v>
                </c:pt>
                <c:pt idx="150">
                  <c:v>4.3681031626697786E-2</c:v>
                </c:pt>
                <c:pt idx="151">
                  <c:v>4.4420092255154309E-2</c:v>
                </c:pt>
                <c:pt idx="152">
                  <c:v>4.5414001376181901E-2</c:v>
                </c:pt>
                <c:pt idx="153">
                  <c:v>4.4649455898468471E-2</c:v>
                </c:pt>
                <c:pt idx="154">
                  <c:v>4.5872728662810003E-2</c:v>
                </c:pt>
                <c:pt idx="155">
                  <c:v>4.85231529855501E-2</c:v>
                </c:pt>
                <c:pt idx="156">
                  <c:v>4.9746425749891854E-2</c:v>
                </c:pt>
                <c:pt idx="157">
                  <c:v>4.9950304543948665E-2</c:v>
                </c:pt>
                <c:pt idx="158">
                  <c:v>5.1275516705318713E-2</c:v>
                </c:pt>
                <c:pt idx="159">
                  <c:v>5.0867759117204869E-2</c:v>
                </c:pt>
                <c:pt idx="160">
                  <c:v>5.1657789444175428E-2</c:v>
                </c:pt>
                <c:pt idx="161">
                  <c:v>5.3849486480287423E-2</c:v>
                </c:pt>
                <c:pt idx="162">
                  <c:v>5.7570274471826499E-2</c:v>
                </c:pt>
                <c:pt idx="163">
                  <c:v>5.8691607839139737E-2</c:v>
                </c:pt>
                <c:pt idx="164">
                  <c:v>6.0322638191595113E-2</c:v>
                </c:pt>
                <c:pt idx="165">
                  <c:v>6.529218379673285E-2</c:v>
                </c:pt>
                <c:pt idx="166">
                  <c:v>6.5317668645989979E-2</c:v>
                </c:pt>
                <c:pt idx="167">
                  <c:v>6.4374729223476646E-2</c:v>
                </c:pt>
                <c:pt idx="168">
                  <c:v>6.3125971609877984E-2</c:v>
                </c:pt>
                <c:pt idx="169">
                  <c:v>6.4196335278676742E-2</c:v>
                </c:pt>
                <c:pt idx="170">
                  <c:v>6.4706032263819102E-2</c:v>
                </c:pt>
                <c:pt idx="171">
                  <c:v>6.2284971584393167E-2</c:v>
                </c:pt>
                <c:pt idx="172">
                  <c:v>6.3329850403935017E-2</c:v>
                </c:pt>
                <c:pt idx="173">
                  <c:v>6.4145365580162705E-2</c:v>
                </c:pt>
                <c:pt idx="174">
                  <c:v>6.4935395907133264E-2</c:v>
                </c:pt>
                <c:pt idx="175">
                  <c:v>7.250439613649684E-2</c:v>
                </c:pt>
                <c:pt idx="176">
                  <c:v>7.5664517444379298E-2</c:v>
                </c:pt>
                <c:pt idx="177">
                  <c:v>7.4899971966665868E-2</c:v>
                </c:pt>
                <c:pt idx="178">
                  <c:v>7.6072275032493142E-2</c:v>
                </c:pt>
                <c:pt idx="179">
                  <c:v>7.4645123474094799E-2</c:v>
                </c:pt>
                <c:pt idx="180">
                  <c:v>7.0516577894441879E-2</c:v>
                </c:pt>
                <c:pt idx="181">
                  <c:v>7.1357577919926696E-2</c:v>
                </c:pt>
                <c:pt idx="182">
                  <c:v>6.6515456561074604E-2</c:v>
                </c:pt>
                <c:pt idx="183">
                  <c:v>6.7076123244731001E-2</c:v>
                </c:pt>
                <c:pt idx="184">
                  <c:v>6.6005759575932244E-2</c:v>
                </c:pt>
                <c:pt idx="185">
                  <c:v>6.6413517164046088E-2</c:v>
                </c:pt>
                <c:pt idx="186">
                  <c:v>6.8528759652386695E-2</c:v>
                </c:pt>
                <c:pt idx="187">
                  <c:v>7.1332093070669567E-2</c:v>
                </c:pt>
                <c:pt idx="188">
                  <c:v>7.1408547618440954E-2</c:v>
                </c:pt>
                <c:pt idx="189">
                  <c:v>7.1332093070669567E-2</c:v>
                </c:pt>
                <c:pt idx="190">
                  <c:v>7.1281123372155308E-2</c:v>
                </c:pt>
                <c:pt idx="191">
                  <c:v>7.1281123372155308E-2</c:v>
                </c:pt>
                <c:pt idx="192">
                  <c:v>7.1408547618440954E-2</c:v>
                </c:pt>
                <c:pt idx="193">
                  <c:v>8.333545707077139E-2</c:v>
                </c:pt>
                <c:pt idx="194">
                  <c:v>8.2927699482657546E-2</c:v>
                </c:pt>
                <c:pt idx="195">
                  <c:v>7.9996941818089029E-2</c:v>
                </c:pt>
                <c:pt idx="196">
                  <c:v>7.9003032697061659E-2</c:v>
                </c:pt>
                <c:pt idx="197">
                  <c:v>8.4890032875455601E-2</c:v>
                </c:pt>
                <c:pt idx="198">
                  <c:v>8.4762608629169955E-2</c:v>
                </c:pt>
                <c:pt idx="199">
                  <c:v>8.7922729937052413E-2</c:v>
                </c:pt>
                <c:pt idx="200">
                  <c:v>9.2790336145161856E-2</c:v>
                </c:pt>
                <c:pt idx="201">
                  <c:v>8.9936033028364726E-2</c:v>
                </c:pt>
                <c:pt idx="202">
                  <c:v>8.9859578480593338E-2</c:v>
                </c:pt>
                <c:pt idx="203">
                  <c:v>8.5654578353169031E-2</c:v>
                </c:pt>
                <c:pt idx="204">
                  <c:v>8.3437396467799907E-2</c:v>
                </c:pt>
                <c:pt idx="205">
                  <c:v>8.310609342745745E-2</c:v>
                </c:pt>
                <c:pt idx="206">
                  <c:v>8.4074517699227913E-2</c:v>
                </c:pt>
                <c:pt idx="207">
                  <c:v>8.5348760162083703E-2</c:v>
                </c:pt>
                <c:pt idx="208">
                  <c:v>8.5042941970998154E-2</c:v>
                </c:pt>
                <c:pt idx="209">
                  <c:v>8.5552638956140514E-2</c:v>
                </c:pt>
                <c:pt idx="210">
                  <c:v>8.1729911567573144E-2</c:v>
                </c:pt>
                <c:pt idx="211">
                  <c:v>9.342745737658964E-2</c:v>
                </c:pt>
                <c:pt idx="212">
                  <c:v>9.6460154438186452E-2</c:v>
                </c:pt>
                <c:pt idx="213">
                  <c:v>0.10571115471851988</c:v>
                </c:pt>
                <c:pt idx="214">
                  <c:v>9.8244093886184602E-2</c:v>
                </c:pt>
                <c:pt idx="215">
                  <c:v>9.9314457554983582E-2</c:v>
                </c:pt>
                <c:pt idx="216">
                  <c:v>9.5593669563444505E-2</c:v>
                </c:pt>
                <c:pt idx="217">
                  <c:v>9.7326639312928398E-2</c:v>
                </c:pt>
                <c:pt idx="218">
                  <c:v>0.10629730625143363</c:v>
                </c:pt>
                <c:pt idx="219">
                  <c:v>0.11006906394148674</c:v>
                </c:pt>
                <c:pt idx="220">
                  <c:v>0.10430948800937845</c:v>
                </c:pt>
                <c:pt idx="221">
                  <c:v>0.10481918499452081</c:v>
                </c:pt>
                <c:pt idx="222">
                  <c:v>0.10520145773337752</c:v>
                </c:pt>
                <c:pt idx="223">
                  <c:v>0.10408012436606451</c:v>
                </c:pt>
                <c:pt idx="224">
                  <c:v>0.10392721527052173</c:v>
                </c:pt>
                <c:pt idx="225">
                  <c:v>0.10326460918983682</c:v>
                </c:pt>
                <c:pt idx="226">
                  <c:v>0.10283136675246562</c:v>
                </c:pt>
                <c:pt idx="227">
                  <c:v>0.10660312444251896</c:v>
                </c:pt>
                <c:pt idx="228">
                  <c:v>0.10634827594994789</c:v>
                </c:pt>
                <c:pt idx="229">
                  <c:v>0.10718927597543271</c:v>
                </c:pt>
                <c:pt idx="230">
                  <c:v>0.11147073065062818</c:v>
                </c:pt>
                <c:pt idx="231">
                  <c:v>0.1112923367058285</c:v>
                </c:pt>
                <c:pt idx="232">
                  <c:v>0.11106297306251434</c:v>
                </c:pt>
                <c:pt idx="233">
                  <c:v>0.11187848823874225</c:v>
                </c:pt>
                <c:pt idx="234">
                  <c:v>0.10853997298605988</c:v>
                </c:pt>
                <c:pt idx="235">
                  <c:v>0.11078263972068614</c:v>
                </c:pt>
                <c:pt idx="236">
                  <c:v>0.11042585183108655</c:v>
                </c:pt>
                <c:pt idx="237">
                  <c:v>0.10889676087565947</c:v>
                </c:pt>
                <c:pt idx="238">
                  <c:v>0.11022197303702952</c:v>
                </c:pt>
                <c:pt idx="239">
                  <c:v>0.1115726700476567</c:v>
                </c:pt>
                <c:pt idx="240">
                  <c:v>0.11012003364000122</c:v>
                </c:pt>
                <c:pt idx="241">
                  <c:v>0.10871836693085957</c:v>
                </c:pt>
                <c:pt idx="242">
                  <c:v>0.1089222457249166</c:v>
                </c:pt>
                <c:pt idx="243">
                  <c:v>0.11111394276102859</c:v>
                </c:pt>
                <c:pt idx="244">
                  <c:v>0.1115726700476567</c:v>
                </c:pt>
                <c:pt idx="245">
                  <c:v>0.11320370040011207</c:v>
                </c:pt>
                <c:pt idx="246">
                  <c:v>0.11162363974617096</c:v>
                </c:pt>
                <c:pt idx="247">
                  <c:v>0.11147073065062818</c:v>
                </c:pt>
                <c:pt idx="248">
                  <c:v>0.11172557914319947</c:v>
                </c:pt>
                <c:pt idx="249">
                  <c:v>0.12298988251484499</c:v>
                </c:pt>
                <c:pt idx="250">
                  <c:v>0.12375442799255842</c:v>
                </c:pt>
                <c:pt idx="251">
                  <c:v>0.12523254924947125</c:v>
                </c:pt>
                <c:pt idx="252">
                  <c:v>0.12469736741507176</c:v>
                </c:pt>
                <c:pt idx="253">
                  <c:v>0.12276051887153083</c:v>
                </c:pt>
                <c:pt idx="254">
                  <c:v>0.12163918550421782</c:v>
                </c:pt>
                <c:pt idx="255">
                  <c:v>0.1239073370881012</c:v>
                </c:pt>
                <c:pt idx="256">
                  <c:v>0.12411121588215801</c:v>
                </c:pt>
                <c:pt idx="257">
                  <c:v>0.12327021585667319</c:v>
                </c:pt>
                <c:pt idx="258">
                  <c:v>0.12276051887153083</c:v>
                </c:pt>
                <c:pt idx="259">
                  <c:v>0.11970233696067689</c:v>
                </c:pt>
                <c:pt idx="260">
                  <c:v>0.11909070057850624</c:v>
                </c:pt>
                <c:pt idx="261">
                  <c:v>0.12324473100741606</c:v>
                </c:pt>
                <c:pt idx="262">
                  <c:v>0.12357603404775874</c:v>
                </c:pt>
                <c:pt idx="263">
                  <c:v>0.1215372461071893</c:v>
                </c:pt>
                <c:pt idx="264">
                  <c:v>0.12156273095644643</c:v>
                </c:pt>
                <c:pt idx="265">
                  <c:v>0.12115497336833259</c:v>
                </c:pt>
                <c:pt idx="266">
                  <c:v>0.12329570070593032</c:v>
                </c:pt>
                <c:pt idx="267">
                  <c:v>0.12016106424730499</c:v>
                </c:pt>
                <c:pt idx="268">
                  <c:v>0.12411121588215801</c:v>
                </c:pt>
                <c:pt idx="269">
                  <c:v>0.12416218558067227</c:v>
                </c:pt>
                <c:pt idx="270">
                  <c:v>0.12426412497770079</c:v>
                </c:pt>
                <c:pt idx="271">
                  <c:v>0.12444251892250069</c:v>
                </c:pt>
                <c:pt idx="272">
                  <c:v>0.12426412497770079</c:v>
                </c:pt>
                <c:pt idx="273">
                  <c:v>0.12148627640867504</c:v>
                </c:pt>
                <c:pt idx="274">
                  <c:v>0.12467188256581463</c:v>
                </c:pt>
                <c:pt idx="275">
                  <c:v>0.12604806442569894</c:v>
                </c:pt>
                <c:pt idx="276">
                  <c:v>0.12811233721552551</c:v>
                </c:pt>
                <c:pt idx="277">
                  <c:v>0.12441703407324334</c:v>
                </c:pt>
                <c:pt idx="278">
                  <c:v>0.12456994316878611</c:v>
                </c:pt>
                <c:pt idx="279">
                  <c:v>0.12451897347027185</c:v>
                </c:pt>
                <c:pt idx="280">
                  <c:v>0.1246463977165575</c:v>
                </c:pt>
                <c:pt idx="281">
                  <c:v>0.12319376130890203</c:v>
                </c:pt>
                <c:pt idx="282">
                  <c:v>0.12408573103290088</c:v>
                </c:pt>
                <c:pt idx="283">
                  <c:v>0.12278600372078796</c:v>
                </c:pt>
                <c:pt idx="284">
                  <c:v>0.12400927648512972</c:v>
                </c:pt>
                <c:pt idx="285">
                  <c:v>0.12426412497770079</c:v>
                </c:pt>
                <c:pt idx="286">
                  <c:v>0.12566579168684222</c:v>
                </c:pt>
                <c:pt idx="287">
                  <c:v>0.12293891281633074</c:v>
                </c:pt>
              </c:numCache>
            </c:numRef>
          </c:val>
          <c:smooth val="1"/>
          <c:extLst>
            <c:ext xmlns:c16="http://schemas.microsoft.com/office/drawing/2014/chart" uri="{C3380CC4-5D6E-409C-BE32-E72D297353CC}">
              <c16:uniqueId val="{00000000-2700-4D27-BA7A-61721DC69651}"/>
            </c:ext>
          </c:extLst>
        </c:ser>
        <c:ser>
          <c:idx val="2"/>
          <c:order val="2"/>
          <c:tx>
            <c:strRef>
              <c:f>'III.2.3 Ханш'!$A$14</c:f>
              <c:strCache>
                <c:ptCount val="1"/>
                <c:pt idx="0">
                  <c:v> ОХУ-ын рубль</c:v>
                </c:pt>
              </c:strCache>
            </c:strRef>
          </c:tx>
          <c:spPr>
            <a:ln w="22225">
              <a:solidFill>
                <a:srgbClr val="BFBFB7"/>
              </a:solidFill>
            </a:ln>
          </c:spPr>
          <c:marker>
            <c:symbol val="none"/>
          </c:marker>
          <c:cat>
            <c:numRef>
              <c:f>'III.2.3 Ханш'!$TZ$11:$AFA$11</c:f>
              <c:numCache>
                <c:formatCode>m/d/yyyy</c:formatCode>
                <c:ptCount val="288"/>
                <c:pt idx="0">
                  <c:v>43830</c:v>
                </c:pt>
                <c:pt idx="1">
                  <c:v>43832</c:v>
                </c:pt>
                <c:pt idx="2">
                  <c:v>43833</c:v>
                </c:pt>
                <c:pt idx="3">
                  <c:v>43836</c:v>
                </c:pt>
                <c:pt idx="4">
                  <c:v>43837</c:v>
                </c:pt>
                <c:pt idx="5">
                  <c:v>43838</c:v>
                </c:pt>
                <c:pt idx="6">
                  <c:v>43839</c:v>
                </c:pt>
                <c:pt idx="7">
                  <c:v>43840</c:v>
                </c:pt>
                <c:pt idx="8">
                  <c:v>43843</c:v>
                </c:pt>
                <c:pt idx="9">
                  <c:v>43844</c:v>
                </c:pt>
                <c:pt idx="10">
                  <c:v>43845</c:v>
                </c:pt>
                <c:pt idx="11">
                  <c:v>43846</c:v>
                </c:pt>
                <c:pt idx="12">
                  <c:v>43847</c:v>
                </c:pt>
                <c:pt idx="13">
                  <c:v>43850</c:v>
                </c:pt>
                <c:pt idx="14">
                  <c:v>43851</c:v>
                </c:pt>
                <c:pt idx="15">
                  <c:v>43852</c:v>
                </c:pt>
                <c:pt idx="16">
                  <c:v>43853</c:v>
                </c:pt>
                <c:pt idx="17">
                  <c:v>43854</c:v>
                </c:pt>
                <c:pt idx="18">
                  <c:v>43857</c:v>
                </c:pt>
                <c:pt idx="19">
                  <c:v>43858</c:v>
                </c:pt>
                <c:pt idx="20">
                  <c:v>43859</c:v>
                </c:pt>
                <c:pt idx="21">
                  <c:v>43860</c:v>
                </c:pt>
                <c:pt idx="22">
                  <c:v>43861</c:v>
                </c:pt>
                <c:pt idx="23">
                  <c:v>43864</c:v>
                </c:pt>
                <c:pt idx="24">
                  <c:v>43865</c:v>
                </c:pt>
                <c:pt idx="25">
                  <c:v>43866</c:v>
                </c:pt>
                <c:pt idx="26">
                  <c:v>43867</c:v>
                </c:pt>
                <c:pt idx="27">
                  <c:v>43868</c:v>
                </c:pt>
                <c:pt idx="28">
                  <c:v>43871</c:v>
                </c:pt>
                <c:pt idx="29">
                  <c:v>43872</c:v>
                </c:pt>
                <c:pt idx="30">
                  <c:v>43873</c:v>
                </c:pt>
                <c:pt idx="31">
                  <c:v>43874</c:v>
                </c:pt>
                <c:pt idx="32">
                  <c:v>43875</c:v>
                </c:pt>
                <c:pt idx="33">
                  <c:v>43878</c:v>
                </c:pt>
                <c:pt idx="34">
                  <c:v>43879</c:v>
                </c:pt>
                <c:pt idx="35">
                  <c:v>43880</c:v>
                </c:pt>
                <c:pt idx="36">
                  <c:v>43881</c:v>
                </c:pt>
                <c:pt idx="37">
                  <c:v>43882</c:v>
                </c:pt>
                <c:pt idx="38">
                  <c:v>43888</c:v>
                </c:pt>
                <c:pt idx="39">
                  <c:v>43890</c:v>
                </c:pt>
                <c:pt idx="40">
                  <c:v>43892</c:v>
                </c:pt>
                <c:pt idx="41">
                  <c:v>43893</c:v>
                </c:pt>
                <c:pt idx="42">
                  <c:v>43894</c:v>
                </c:pt>
                <c:pt idx="43">
                  <c:v>43895</c:v>
                </c:pt>
                <c:pt idx="44">
                  <c:v>43896</c:v>
                </c:pt>
                <c:pt idx="45">
                  <c:v>43899</c:v>
                </c:pt>
                <c:pt idx="46">
                  <c:v>43900</c:v>
                </c:pt>
                <c:pt idx="47">
                  <c:v>43901</c:v>
                </c:pt>
                <c:pt idx="48">
                  <c:v>43902</c:v>
                </c:pt>
                <c:pt idx="49">
                  <c:v>43903</c:v>
                </c:pt>
                <c:pt idx="50">
                  <c:v>43906</c:v>
                </c:pt>
                <c:pt idx="51">
                  <c:v>43907</c:v>
                </c:pt>
                <c:pt idx="52">
                  <c:v>43908</c:v>
                </c:pt>
                <c:pt idx="53">
                  <c:v>43909</c:v>
                </c:pt>
                <c:pt idx="54">
                  <c:v>43910</c:v>
                </c:pt>
                <c:pt idx="55">
                  <c:v>43913</c:v>
                </c:pt>
                <c:pt idx="56">
                  <c:v>43914</c:v>
                </c:pt>
                <c:pt idx="57">
                  <c:v>43915</c:v>
                </c:pt>
                <c:pt idx="58">
                  <c:v>43916</c:v>
                </c:pt>
                <c:pt idx="59">
                  <c:v>43917</c:v>
                </c:pt>
                <c:pt idx="60">
                  <c:v>43920</c:v>
                </c:pt>
                <c:pt idx="61">
                  <c:v>43921</c:v>
                </c:pt>
                <c:pt idx="62">
                  <c:v>43922</c:v>
                </c:pt>
                <c:pt idx="63">
                  <c:v>43923</c:v>
                </c:pt>
                <c:pt idx="64">
                  <c:v>43924</c:v>
                </c:pt>
                <c:pt idx="65">
                  <c:v>43927</c:v>
                </c:pt>
                <c:pt idx="66">
                  <c:v>43928</c:v>
                </c:pt>
                <c:pt idx="67">
                  <c:v>43929</c:v>
                </c:pt>
                <c:pt idx="68">
                  <c:v>43930</c:v>
                </c:pt>
                <c:pt idx="69">
                  <c:v>43931</c:v>
                </c:pt>
                <c:pt idx="70">
                  <c:v>43934</c:v>
                </c:pt>
                <c:pt idx="71">
                  <c:v>43935</c:v>
                </c:pt>
                <c:pt idx="72">
                  <c:v>43936</c:v>
                </c:pt>
                <c:pt idx="73">
                  <c:v>43937</c:v>
                </c:pt>
                <c:pt idx="74">
                  <c:v>43938</c:v>
                </c:pt>
                <c:pt idx="75">
                  <c:v>43941</c:v>
                </c:pt>
                <c:pt idx="76">
                  <c:v>43942</c:v>
                </c:pt>
                <c:pt idx="77">
                  <c:v>43943</c:v>
                </c:pt>
                <c:pt idx="78">
                  <c:v>43944</c:v>
                </c:pt>
                <c:pt idx="79">
                  <c:v>43945</c:v>
                </c:pt>
                <c:pt idx="80">
                  <c:v>43948</c:v>
                </c:pt>
                <c:pt idx="81">
                  <c:v>43949</c:v>
                </c:pt>
                <c:pt idx="82">
                  <c:v>43950</c:v>
                </c:pt>
                <c:pt idx="83">
                  <c:v>43951</c:v>
                </c:pt>
                <c:pt idx="84">
                  <c:v>43952</c:v>
                </c:pt>
                <c:pt idx="85">
                  <c:v>43955</c:v>
                </c:pt>
                <c:pt idx="86">
                  <c:v>43956</c:v>
                </c:pt>
                <c:pt idx="87">
                  <c:v>43957</c:v>
                </c:pt>
                <c:pt idx="88">
                  <c:v>43958</c:v>
                </c:pt>
                <c:pt idx="89">
                  <c:v>43959</c:v>
                </c:pt>
                <c:pt idx="90">
                  <c:v>43962</c:v>
                </c:pt>
                <c:pt idx="91">
                  <c:v>43963</c:v>
                </c:pt>
                <c:pt idx="92">
                  <c:v>43964</c:v>
                </c:pt>
                <c:pt idx="93">
                  <c:v>43965</c:v>
                </c:pt>
                <c:pt idx="94">
                  <c:v>43966</c:v>
                </c:pt>
                <c:pt idx="95">
                  <c:v>43969</c:v>
                </c:pt>
                <c:pt idx="96">
                  <c:v>43970</c:v>
                </c:pt>
                <c:pt idx="97">
                  <c:v>43971</c:v>
                </c:pt>
                <c:pt idx="98">
                  <c:v>43972</c:v>
                </c:pt>
                <c:pt idx="99">
                  <c:v>43973</c:v>
                </c:pt>
                <c:pt idx="100">
                  <c:v>43976</c:v>
                </c:pt>
                <c:pt idx="101">
                  <c:v>43977</c:v>
                </c:pt>
                <c:pt idx="102">
                  <c:v>43978</c:v>
                </c:pt>
                <c:pt idx="103">
                  <c:v>43979</c:v>
                </c:pt>
                <c:pt idx="104">
                  <c:v>43980</c:v>
                </c:pt>
                <c:pt idx="105">
                  <c:v>43984</c:v>
                </c:pt>
                <c:pt idx="106">
                  <c:v>43985</c:v>
                </c:pt>
                <c:pt idx="107">
                  <c:v>43986</c:v>
                </c:pt>
                <c:pt idx="108">
                  <c:v>43990</c:v>
                </c:pt>
                <c:pt idx="109">
                  <c:v>43991</c:v>
                </c:pt>
                <c:pt idx="110">
                  <c:v>43992</c:v>
                </c:pt>
                <c:pt idx="111">
                  <c:v>43993</c:v>
                </c:pt>
                <c:pt idx="112">
                  <c:v>43994</c:v>
                </c:pt>
                <c:pt idx="113">
                  <c:v>43997</c:v>
                </c:pt>
                <c:pt idx="114">
                  <c:v>43998</c:v>
                </c:pt>
                <c:pt idx="115">
                  <c:v>43999</c:v>
                </c:pt>
                <c:pt idx="116">
                  <c:v>44000</c:v>
                </c:pt>
                <c:pt idx="117">
                  <c:v>44001</c:v>
                </c:pt>
                <c:pt idx="118">
                  <c:v>44004</c:v>
                </c:pt>
                <c:pt idx="119">
                  <c:v>44005</c:v>
                </c:pt>
                <c:pt idx="120">
                  <c:v>44007</c:v>
                </c:pt>
                <c:pt idx="121">
                  <c:v>44008</c:v>
                </c:pt>
                <c:pt idx="122">
                  <c:v>44011</c:v>
                </c:pt>
                <c:pt idx="123">
                  <c:v>44012</c:v>
                </c:pt>
                <c:pt idx="124">
                  <c:v>44013</c:v>
                </c:pt>
                <c:pt idx="125">
                  <c:v>44014</c:v>
                </c:pt>
                <c:pt idx="126">
                  <c:v>44015</c:v>
                </c:pt>
                <c:pt idx="127">
                  <c:v>44018</c:v>
                </c:pt>
                <c:pt idx="128">
                  <c:v>44019</c:v>
                </c:pt>
                <c:pt idx="129">
                  <c:v>44020</c:v>
                </c:pt>
                <c:pt idx="130">
                  <c:v>44021</c:v>
                </c:pt>
                <c:pt idx="131">
                  <c:v>44022</c:v>
                </c:pt>
                <c:pt idx="132">
                  <c:v>44028</c:v>
                </c:pt>
                <c:pt idx="133">
                  <c:v>44029</c:v>
                </c:pt>
                <c:pt idx="134">
                  <c:v>44032</c:v>
                </c:pt>
                <c:pt idx="135">
                  <c:v>44033</c:v>
                </c:pt>
                <c:pt idx="136">
                  <c:v>44034</c:v>
                </c:pt>
                <c:pt idx="137">
                  <c:v>44035</c:v>
                </c:pt>
                <c:pt idx="138">
                  <c:v>44036</c:v>
                </c:pt>
                <c:pt idx="139">
                  <c:v>44039</c:v>
                </c:pt>
                <c:pt idx="140">
                  <c:v>44040</c:v>
                </c:pt>
                <c:pt idx="141">
                  <c:v>44041</c:v>
                </c:pt>
                <c:pt idx="142">
                  <c:v>44042</c:v>
                </c:pt>
                <c:pt idx="143">
                  <c:v>44043</c:v>
                </c:pt>
                <c:pt idx="144">
                  <c:v>44046</c:v>
                </c:pt>
                <c:pt idx="145">
                  <c:v>44047</c:v>
                </c:pt>
                <c:pt idx="146">
                  <c:v>44048</c:v>
                </c:pt>
                <c:pt idx="147">
                  <c:v>44049</c:v>
                </c:pt>
                <c:pt idx="148">
                  <c:v>44050</c:v>
                </c:pt>
                <c:pt idx="149">
                  <c:v>44053</c:v>
                </c:pt>
                <c:pt idx="150">
                  <c:v>44054</c:v>
                </c:pt>
                <c:pt idx="151">
                  <c:v>44055</c:v>
                </c:pt>
                <c:pt idx="152">
                  <c:v>44056</c:v>
                </c:pt>
                <c:pt idx="153">
                  <c:v>44057</c:v>
                </c:pt>
                <c:pt idx="154">
                  <c:v>44060</c:v>
                </c:pt>
                <c:pt idx="155">
                  <c:v>44061</c:v>
                </c:pt>
                <c:pt idx="156">
                  <c:v>44062</c:v>
                </c:pt>
                <c:pt idx="157">
                  <c:v>44063</c:v>
                </c:pt>
                <c:pt idx="158">
                  <c:v>44064</c:v>
                </c:pt>
                <c:pt idx="159">
                  <c:v>44067</c:v>
                </c:pt>
                <c:pt idx="160">
                  <c:v>44068</c:v>
                </c:pt>
                <c:pt idx="161">
                  <c:v>44069</c:v>
                </c:pt>
                <c:pt idx="162">
                  <c:v>44070</c:v>
                </c:pt>
                <c:pt idx="163">
                  <c:v>44071</c:v>
                </c:pt>
                <c:pt idx="164">
                  <c:v>44074</c:v>
                </c:pt>
                <c:pt idx="165">
                  <c:v>44075</c:v>
                </c:pt>
                <c:pt idx="166">
                  <c:v>44076</c:v>
                </c:pt>
                <c:pt idx="167">
                  <c:v>44077</c:v>
                </c:pt>
                <c:pt idx="168">
                  <c:v>44078</c:v>
                </c:pt>
                <c:pt idx="169">
                  <c:v>44081</c:v>
                </c:pt>
                <c:pt idx="170">
                  <c:v>44082</c:v>
                </c:pt>
                <c:pt idx="171">
                  <c:v>44083</c:v>
                </c:pt>
                <c:pt idx="172">
                  <c:v>44084</c:v>
                </c:pt>
                <c:pt idx="173">
                  <c:v>44085</c:v>
                </c:pt>
                <c:pt idx="174">
                  <c:v>44088</c:v>
                </c:pt>
                <c:pt idx="175">
                  <c:v>44089</c:v>
                </c:pt>
                <c:pt idx="176">
                  <c:v>44090</c:v>
                </c:pt>
                <c:pt idx="177">
                  <c:v>44091</c:v>
                </c:pt>
                <c:pt idx="178">
                  <c:v>44092</c:v>
                </c:pt>
                <c:pt idx="179">
                  <c:v>44095</c:v>
                </c:pt>
                <c:pt idx="180">
                  <c:v>44096</c:v>
                </c:pt>
                <c:pt idx="181">
                  <c:v>44097</c:v>
                </c:pt>
                <c:pt idx="182">
                  <c:v>44098</c:v>
                </c:pt>
                <c:pt idx="183">
                  <c:v>44099</c:v>
                </c:pt>
                <c:pt idx="184">
                  <c:v>44102</c:v>
                </c:pt>
                <c:pt idx="185">
                  <c:v>44103</c:v>
                </c:pt>
                <c:pt idx="186">
                  <c:v>44104</c:v>
                </c:pt>
                <c:pt idx="187">
                  <c:v>44105</c:v>
                </c:pt>
                <c:pt idx="188">
                  <c:v>44106</c:v>
                </c:pt>
                <c:pt idx="189">
                  <c:v>44109</c:v>
                </c:pt>
                <c:pt idx="190">
                  <c:v>44110</c:v>
                </c:pt>
                <c:pt idx="191">
                  <c:v>44111</c:v>
                </c:pt>
                <c:pt idx="192">
                  <c:v>44112</c:v>
                </c:pt>
                <c:pt idx="193">
                  <c:v>44113</c:v>
                </c:pt>
                <c:pt idx="194">
                  <c:v>44116</c:v>
                </c:pt>
                <c:pt idx="195">
                  <c:v>44117</c:v>
                </c:pt>
                <c:pt idx="196">
                  <c:v>44118</c:v>
                </c:pt>
                <c:pt idx="197">
                  <c:v>44120</c:v>
                </c:pt>
                <c:pt idx="198">
                  <c:v>44123</c:v>
                </c:pt>
                <c:pt idx="199">
                  <c:v>44124</c:v>
                </c:pt>
                <c:pt idx="200">
                  <c:v>44125</c:v>
                </c:pt>
                <c:pt idx="201">
                  <c:v>44126</c:v>
                </c:pt>
                <c:pt idx="202">
                  <c:v>44127</c:v>
                </c:pt>
                <c:pt idx="203">
                  <c:v>44130</c:v>
                </c:pt>
                <c:pt idx="204">
                  <c:v>44131</c:v>
                </c:pt>
                <c:pt idx="205">
                  <c:v>44132</c:v>
                </c:pt>
                <c:pt idx="206">
                  <c:v>44133</c:v>
                </c:pt>
                <c:pt idx="207">
                  <c:v>44134</c:v>
                </c:pt>
                <c:pt idx="208">
                  <c:v>44137</c:v>
                </c:pt>
                <c:pt idx="209">
                  <c:v>44138</c:v>
                </c:pt>
                <c:pt idx="210">
                  <c:v>44139</c:v>
                </c:pt>
                <c:pt idx="211">
                  <c:v>44140</c:v>
                </c:pt>
                <c:pt idx="212">
                  <c:v>44141</c:v>
                </c:pt>
                <c:pt idx="213">
                  <c:v>44144</c:v>
                </c:pt>
                <c:pt idx="214">
                  <c:v>44145</c:v>
                </c:pt>
                <c:pt idx="215">
                  <c:v>44146</c:v>
                </c:pt>
                <c:pt idx="216">
                  <c:v>44147</c:v>
                </c:pt>
                <c:pt idx="217">
                  <c:v>44148</c:v>
                </c:pt>
                <c:pt idx="218">
                  <c:v>44152</c:v>
                </c:pt>
                <c:pt idx="219">
                  <c:v>44153</c:v>
                </c:pt>
                <c:pt idx="220">
                  <c:v>44154</c:v>
                </c:pt>
                <c:pt idx="221">
                  <c:v>44155</c:v>
                </c:pt>
                <c:pt idx="222">
                  <c:v>44158</c:v>
                </c:pt>
                <c:pt idx="223">
                  <c:v>44159</c:v>
                </c:pt>
                <c:pt idx="224">
                  <c:v>44160</c:v>
                </c:pt>
                <c:pt idx="225">
                  <c:v>44162</c:v>
                </c:pt>
                <c:pt idx="226">
                  <c:v>44165</c:v>
                </c:pt>
                <c:pt idx="227">
                  <c:v>44166</c:v>
                </c:pt>
                <c:pt idx="228">
                  <c:v>44167</c:v>
                </c:pt>
                <c:pt idx="229">
                  <c:v>44168</c:v>
                </c:pt>
                <c:pt idx="230">
                  <c:v>44169</c:v>
                </c:pt>
                <c:pt idx="231">
                  <c:v>44172</c:v>
                </c:pt>
                <c:pt idx="232">
                  <c:v>44173</c:v>
                </c:pt>
                <c:pt idx="233">
                  <c:v>44174</c:v>
                </c:pt>
                <c:pt idx="234">
                  <c:v>44175</c:v>
                </c:pt>
                <c:pt idx="235">
                  <c:v>44176</c:v>
                </c:pt>
                <c:pt idx="236">
                  <c:v>44179</c:v>
                </c:pt>
                <c:pt idx="237">
                  <c:v>44180</c:v>
                </c:pt>
                <c:pt idx="238">
                  <c:v>44181</c:v>
                </c:pt>
                <c:pt idx="239">
                  <c:v>44182</c:v>
                </c:pt>
                <c:pt idx="240">
                  <c:v>44183</c:v>
                </c:pt>
                <c:pt idx="241">
                  <c:v>44186</c:v>
                </c:pt>
                <c:pt idx="242">
                  <c:v>44187</c:v>
                </c:pt>
                <c:pt idx="243">
                  <c:v>44188</c:v>
                </c:pt>
                <c:pt idx="244">
                  <c:v>44189</c:v>
                </c:pt>
                <c:pt idx="245">
                  <c:v>44190</c:v>
                </c:pt>
                <c:pt idx="246">
                  <c:v>44193</c:v>
                </c:pt>
                <c:pt idx="247">
                  <c:v>44195</c:v>
                </c:pt>
                <c:pt idx="248">
                  <c:v>44196</c:v>
                </c:pt>
                <c:pt idx="249">
                  <c:v>44200</c:v>
                </c:pt>
                <c:pt idx="250">
                  <c:v>44201</c:v>
                </c:pt>
                <c:pt idx="251">
                  <c:v>44202</c:v>
                </c:pt>
                <c:pt idx="252">
                  <c:v>44203</c:v>
                </c:pt>
                <c:pt idx="253">
                  <c:v>44204</c:v>
                </c:pt>
                <c:pt idx="254">
                  <c:v>44207</c:v>
                </c:pt>
                <c:pt idx="255">
                  <c:v>44208</c:v>
                </c:pt>
                <c:pt idx="256">
                  <c:v>44209</c:v>
                </c:pt>
                <c:pt idx="257">
                  <c:v>44210</c:v>
                </c:pt>
                <c:pt idx="258">
                  <c:v>44211</c:v>
                </c:pt>
                <c:pt idx="259">
                  <c:v>44214</c:v>
                </c:pt>
                <c:pt idx="260">
                  <c:v>44215</c:v>
                </c:pt>
                <c:pt idx="261">
                  <c:v>44216</c:v>
                </c:pt>
                <c:pt idx="262">
                  <c:v>44217</c:v>
                </c:pt>
                <c:pt idx="263">
                  <c:v>44218</c:v>
                </c:pt>
                <c:pt idx="264">
                  <c:v>44221</c:v>
                </c:pt>
                <c:pt idx="265">
                  <c:v>44222</c:v>
                </c:pt>
                <c:pt idx="266">
                  <c:v>44223</c:v>
                </c:pt>
                <c:pt idx="267">
                  <c:v>44224</c:v>
                </c:pt>
                <c:pt idx="268">
                  <c:v>44225</c:v>
                </c:pt>
                <c:pt idx="269">
                  <c:v>44228</c:v>
                </c:pt>
                <c:pt idx="270">
                  <c:v>44229</c:v>
                </c:pt>
                <c:pt idx="271">
                  <c:v>44230</c:v>
                </c:pt>
                <c:pt idx="272">
                  <c:v>44231</c:v>
                </c:pt>
                <c:pt idx="273">
                  <c:v>44232</c:v>
                </c:pt>
                <c:pt idx="274">
                  <c:v>44235</c:v>
                </c:pt>
                <c:pt idx="275">
                  <c:v>44236</c:v>
                </c:pt>
                <c:pt idx="276">
                  <c:v>44237</c:v>
                </c:pt>
                <c:pt idx="277">
                  <c:v>44238</c:v>
                </c:pt>
                <c:pt idx="278">
                  <c:v>44242</c:v>
                </c:pt>
                <c:pt idx="279">
                  <c:v>44243</c:v>
                </c:pt>
                <c:pt idx="280">
                  <c:v>44244</c:v>
                </c:pt>
                <c:pt idx="281">
                  <c:v>44245</c:v>
                </c:pt>
                <c:pt idx="282">
                  <c:v>44246</c:v>
                </c:pt>
                <c:pt idx="283">
                  <c:v>44249</c:v>
                </c:pt>
                <c:pt idx="284">
                  <c:v>44250</c:v>
                </c:pt>
                <c:pt idx="285">
                  <c:v>44251</c:v>
                </c:pt>
                <c:pt idx="286">
                  <c:v>44252</c:v>
                </c:pt>
                <c:pt idx="287">
                  <c:v>44253</c:v>
                </c:pt>
              </c:numCache>
            </c:numRef>
          </c:cat>
          <c:val>
            <c:numRef>
              <c:f>'III.2.3 Ханш'!$TZ$14:$AFA$14</c:f>
              <c:numCache>
                <c:formatCode>0.0%</c:formatCode>
                <c:ptCount val="288"/>
                <c:pt idx="0">
                  <c:v>0</c:v>
                </c:pt>
                <c:pt idx="1">
                  <c:v>4.0853381752155027E-3</c:v>
                </c:pt>
                <c:pt idx="2">
                  <c:v>-1.8157058556514949E-3</c:v>
                </c:pt>
                <c:pt idx="3">
                  <c:v>-1.3617793917385379E-3</c:v>
                </c:pt>
                <c:pt idx="4">
                  <c:v>5.6740807989106301E-3</c:v>
                </c:pt>
                <c:pt idx="5">
                  <c:v>5.6740807989106301E-3</c:v>
                </c:pt>
                <c:pt idx="6">
                  <c:v>1.6341352700862455E-2</c:v>
                </c:pt>
                <c:pt idx="7">
                  <c:v>1.3617793917385157E-2</c:v>
                </c:pt>
                <c:pt idx="8">
                  <c:v>2.1107580571947393E-2</c:v>
                </c:pt>
                <c:pt idx="9">
                  <c:v>1.3617793917385157E-2</c:v>
                </c:pt>
                <c:pt idx="10">
                  <c:v>1.2936904221516166E-2</c:v>
                </c:pt>
                <c:pt idx="11">
                  <c:v>1.0440308669995568E-2</c:v>
                </c:pt>
                <c:pt idx="12">
                  <c:v>1.3844757149341858E-2</c:v>
                </c:pt>
                <c:pt idx="13">
                  <c:v>1.4298683613254592E-2</c:v>
                </c:pt>
                <c:pt idx="14">
                  <c:v>8.8515660463004409E-3</c:v>
                </c:pt>
                <c:pt idx="15">
                  <c:v>8.6246028143439624E-3</c:v>
                </c:pt>
                <c:pt idx="16">
                  <c:v>7.2628234226055355E-3</c:v>
                </c:pt>
                <c:pt idx="17">
                  <c:v>9.9863822060826113E-3</c:v>
                </c:pt>
                <c:pt idx="18">
                  <c:v>-2.2696323195658952E-4</c:v>
                </c:pt>
                <c:pt idx="19">
                  <c:v>-6.8088969586928005E-3</c:v>
                </c:pt>
                <c:pt idx="20">
                  <c:v>9.0785292782569194E-4</c:v>
                </c:pt>
                <c:pt idx="21">
                  <c:v>-8.3976395823877059E-3</c:v>
                </c:pt>
                <c:pt idx="22">
                  <c:v>-1.021334543803909E-2</c:v>
                </c:pt>
                <c:pt idx="23">
                  <c:v>-2.1334543803903872E-2</c:v>
                </c:pt>
                <c:pt idx="24">
                  <c:v>-1.6795279164775301E-2</c:v>
                </c:pt>
                <c:pt idx="25">
                  <c:v>-1.2256014525646841E-2</c:v>
                </c:pt>
                <c:pt idx="26">
                  <c:v>-4.9931911030413056E-3</c:v>
                </c:pt>
                <c:pt idx="27">
                  <c:v>-1.7476168860644625E-2</c:v>
                </c:pt>
                <c:pt idx="28">
                  <c:v>-1.9291874716296009E-2</c:v>
                </c:pt>
                <c:pt idx="29">
                  <c:v>-2.2242396731729563E-2</c:v>
                </c:pt>
                <c:pt idx="30">
                  <c:v>-6.3549704947798435E-3</c:v>
                </c:pt>
                <c:pt idx="31">
                  <c:v>-1.7249205628688258E-2</c:v>
                </c:pt>
                <c:pt idx="32">
                  <c:v>-1.4071720381298336E-2</c:v>
                </c:pt>
                <c:pt idx="33">
                  <c:v>-1.1121198365864782E-2</c:v>
                </c:pt>
                <c:pt idx="34">
                  <c:v>-1.8384021788470317E-2</c:v>
                </c:pt>
                <c:pt idx="35">
                  <c:v>-1.6568315932818933E-2</c:v>
                </c:pt>
                <c:pt idx="36">
                  <c:v>-1.6568315932818933E-2</c:v>
                </c:pt>
                <c:pt idx="37">
                  <c:v>-2.6327734906945177E-2</c:v>
                </c:pt>
                <c:pt idx="38">
                  <c:v>-4.5392646391284597E-2</c:v>
                </c:pt>
                <c:pt idx="39">
                  <c:v>-6.5819337267362776E-2</c:v>
                </c:pt>
                <c:pt idx="40">
                  <c:v>-5.3109396277803089E-2</c:v>
                </c:pt>
                <c:pt idx="41">
                  <c:v>-5.6513844757149378E-2</c:v>
                </c:pt>
                <c:pt idx="42">
                  <c:v>-4.9024058102587476E-2</c:v>
                </c:pt>
                <c:pt idx="43">
                  <c:v>-5.2428506581933765E-2</c:v>
                </c:pt>
                <c:pt idx="44">
                  <c:v>-7.0812528370404082E-2</c:v>
                </c:pt>
                <c:pt idx="45">
                  <c:v>-0.16182478438492964</c:v>
                </c:pt>
                <c:pt idx="46">
                  <c:v>-0.12800726282342256</c:v>
                </c:pt>
                <c:pt idx="47">
                  <c:v>-0.12097140263277362</c:v>
                </c:pt>
                <c:pt idx="48">
                  <c:v>-0.1529732183386292</c:v>
                </c:pt>
                <c:pt idx="49">
                  <c:v>-0.13980935088515667</c:v>
                </c:pt>
                <c:pt idx="50">
                  <c:v>-0.15229232864275988</c:v>
                </c:pt>
                <c:pt idx="51">
                  <c:v>-0.14525646845211093</c:v>
                </c:pt>
                <c:pt idx="52">
                  <c:v>-0.18906037221970051</c:v>
                </c:pt>
                <c:pt idx="53">
                  <c:v>-0.2126645483431685</c:v>
                </c:pt>
                <c:pt idx="54">
                  <c:v>-0.19382660009078523</c:v>
                </c:pt>
                <c:pt idx="55">
                  <c:v>-0.22355878347707669</c:v>
                </c:pt>
                <c:pt idx="56">
                  <c:v>-0.20358601906491147</c:v>
                </c:pt>
                <c:pt idx="57">
                  <c:v>-0.18928733545165688</c:v>
                </c:pt>
                <c:pt idx="58">
                  <c:v>-0.20040853381752166</c:v>
                </c:pt>
                <c:pt idx="59">
                  <c:v>-0.1899682251475262</c:v>
                </c:pt>
                <c:pt idx="60">
                  <c:v>-0.21062187925556064</c:v>
                </c:pt>
                <c:pt idx="61">
                  <c:v>-0.19723104857013174</c:v>
                </c:pt>
                <c:pt idx="62">
                  <c:v>-0.20381298229686795</c:v>
                </c:pt>
                <c:pt idx="63">
                  <c:v>-0.19314571039491613</c:v>
                </c:pt>
                <c:pt idx="64">
                  <c:v>-0.18247843849296408</c:v>
                </c:pt>
                <c:pt idx="65">
                  <c:v>-0.17385383567862012</c:v>
                </c:pt>
                <c:pt idx="66">
                  <c:v>-0.16545619609623241</c:v>
                </c:pt>
                <c:pt idx="67">
                  <c:v>-0.16613708579210162</c:v>
                </c:pt>
                <c:pt idx="68">
                  <c:v>-0.15388107126645489</c:v>
                </c:pt>
                <c:pt idx="69">
                  <c:v>-0.14412165229232865</c:v>
                </c:pt>
                <c:pt idx="70">
                  <c:v>-0.14049024058102599</c:v>
                </c:pt>
                <c:pt idx="71">
                  <c:v>-0.1386745347253745</c:v>
                </c:pt>
                <c:pt idx="72">
                  <c:v>-0.14525646845211093</c:v>
                </c:pt>
                <c:pt idx="73">
                  <c:v>-0.15478892419428047</c:v>
                </c:pt>
                <c:pt idx="74">
                  <c:v>-0.14661824784384936</c:v>
                </c:pt>
                <c:pt idx="75">
                  <c:v>-0.15161143894689055</c:v>
                </c:pt>
                <c:pt idx="76">
                  <c:v>-0.17339990921470727</c:v>
                </c:pt>
                <c:pt idx="77">
                  <c:v>-0.17771221062187936</c:v>
                </c:pt>
                <c:pt idx="78">
                  <c:v>-0.15887426236949609</c:v>
                </c:pt>
                <c:pt idx="79">
                  <c:v>-0.15274625510667283</c:v>
                </c:pt>
                <c:pt idx="80">
                  <c:v>-0.14934180662732643</c:v>
                </c:pt>
                <c:pt idx="81">
                  <c:v>-0.15093054925102145</c:v>
                </c:pt>
                <c:pt idx="82">
                  <c:v>-0.14185201997276442</c:v>
                </c:pt>
                <c:pt idx="83">
                  <c:v>-0.12914207898320484</c:v>
                </c:pt>
                <c:pt idx="84">
                  <c:v>-0.15978211529732178</c:v>
                </c:pt>
                <c:pt idx="85">
                  <c:v>-0.15955515206536541</c:v>
                </c:pt>
                <c:pt idx="86">
                  <c:v>-0.14593735814798003</c:v>
                </c:pt>
                <c:pt idx="87">
                  <c:v>-0.14502950522015434</c:v>
                </c:pt>
                <c:pt idx="88">
                  <c:v>-0.14412165229232865</c:v>
                </c:pt>
                <c:pt idx="89">
                  <c:v>-0.1420789832047209</c:v>
                </c:pt>
                <c:pt idx="90">
                  <c:v>-0.13753971856559244</c:v>
                </c:pt>
                <c:pt idx="91">
                  <c:v>-0.13685882886972311</c:v>
                </c:pt>
                <c:pt idx="92">
                  <c:v>-0.13890149795733098</c:v>
                </c:pt>
                <c:pt idx="93">
                  <c:v>-0.14298683613254659</c:v>
                </c:pt>
                <c:pt idx="94">
                  <c:v>-0.13141171130276896</c:v>
                </c:pt>
                <c:pt idx="95">
                  <c:v>-0.13141171130276896</c:v>
                </c:pt>
                <c:pt idx="96">
                  <c:v>-0.12959600544711758</c:v>
                </c:pt>
                <c:pt idx="97">
                  <c:v>-0.12187925556059931</c:v>
                </c:pt>
                <c:pt idx="98">
                  <c:v>-0.12165229232864272</c:v>
                </c:pt>
                <c:pt idx="99">
                  <c:v>-0.10304130730821603</c:v>
                </c:pt>
                <c:pt idx="100">
                  <c:v>-0.116886064457558</c:v>
                </c:pt>
                <c:pt idx="101">
                  <c:v>-0.10553790285973685</c:v>
                </c:pt>
                <c:pt idx="102">
                  <c:v>-0.10440308669995468</c:v>
                </c:pt>
                <c:pt idx="103">
                  <c:v>-0.10417612346799821</c:v>
                </c:pt>
                <c:pt idx="104">
                  <c:v>-0.10031774852473907</c:v>
                </c:pt>
                <c:pt idx="105">
                  <c:v>-7.557875624148902E-2</c:v>
                </c:pt>
                <c:pt idx="106">
                  <c:v>-6.6954153427144836E-2</c:v>
                </c:pt>
                <c:pt idx="107">
                  <c:v>-7.5805719473445388E-2</c:v>
                </c:pt>
                <c:pt idx="108">
                  <c:v>-6.536541080344993E-2</c:v>
                </c:pt>
                <c:pt idx="109">
                  <c:v>-7.2174307762142509E-2</c:v>
                </c:pt>
                <c:pt idx="110">
                  <c:v>-7.0585565138447603E-2</c:v>
                </c:pt>
                <c:pt idx="111">
                  <c:v>-7.6259645937358123E-2</c:v>
                </c:pt>
                <c:pt idx="112">
                  <c:v>-8.3522469359963658E-2</c:v>
                </c:pt>
                <c:pt idx="113">
                  <c:v>-9.1693145710394885E-2</c:v>
                </c:pt>
                <c:pt idx="114">
                  <c:v>-8.3522469359963658E-2</c:v>
                </c:pt>
                <c:pt idx="115">
                  <c:v>-7.9437131184748044E-2</c:v>
                </c:pt>
                <c:pt idx="116">
                  <c:v>-8.0344984112573736E-2</c:v>
                </c:pt>
                <c:pt idx="117">
                  <c:v>-7.9891057648661001E-2</c:v>
                </c:pt>
                <c:pt idx="118">
                  <c:v>-7.8529278256922352E-2</c:v>
                </c:pt>
                <c:pt idx="119">
                  <c:v>-6.876985928279622E-2</c:v>
                </c:pt>
                <c:pt idx="120">
                  <c:v>-7.7167498865183926E-2</c:v>
                </c:pt>
                <c:pt idx="121">
                  <c:v>-7.4443940081706739E-2</c:v>
                </c:pt>
                <c:pt idx="122">
                  <c:v>-8.4203359055832983E-2</c:v>
                </c:pt>
                <c:pt idx="123">
                  <c:v>-9.0558329550612826E-2</c:v>
                </c:pt>
                <c:pt idx="124">
                  <c:v>-9.7140263277349037E-2</c:v>
                </c:pt>
                <c:pt idx="125">
                  <c:v>-9.0331366318656459E-2</c:v>
                </c:pt>
                <c:pt idx="126">
                  <c:v>-9.0558329550612826E-2</c:v>
                </c:pt>
                <c:pt idx="127">
                  <c:v>-0.10236041761234693</c:v>
                </c:pt>
                <c:pt idx="128">
                  <c:v>-0.10985020426690884</c:v>
                </c:pt>
                <c:pt idx="129">
                  <c:v>-9.6686336813436302E-2</c:v>
                </c:pt>
                <c:pt idx="130">
                  <c:v>-9.350885156604638E-2</c:v>
                </c:pt>
                <c:pt idx="131">
                  <c:v>-9.6005447117567089E-2</c:v>
                </c:pt>
                <c:pt idx="132">
                  <c:v>-9.6459373581479824E-2</c:v>
                </c:pt>
                <c:pt idx="133">
                  <c:v>-0.10372219700408536</c:v>
                </c:pt>
                <c:pt idx="134">
                  <c:v>-0.10440308669995468</c:v>
                </c:pt>
                <c:pt idx="135">
                  <c:v>-9.1012256014525783E-2</c:v>
                </c:pt>
                <c:pt idx="136">
                  <c:v>-8.9423513390830767E-2</c:v>
                </c:pt>
                <c:pt idx="137">
                  <c:v>-8.9423513390830767E-2</c:v>
                </c:pt>
                <c:pt idx="138">
                  <c:v>-9.918293236495701E-2</c:v>
                </c:pt>
                <c:pt idx="139">
                  <c:v>-9.8729005901044053E-2</c:v>
                </c:pt>
                <c:pt idx="140">
                  <c:v>-0.10326827054017262</c:v>
                </c:pt>
                <c:pt idx="141">
                  <c:v>-0.10531093962778026</c:v>
                </c:pt>
                <c:pt idx="142">
                  <c:v>-0.12006354970494781</c:v>
                </c:pt>
                <c:pt idx="143">
                  <c:v>-0.12414888788016343</c:v>
                </c:pt>
                <c:pt idx="144">
                  <c:v>-0.12800726282342256</c:v>
                </c:pt>
                <c:pt idx="145">
                  <c:v>-0.12187925556059931</c:v>
                </c:pt>
                <c:pt idx="146">
                  <c:v>-0.11711302768951437</c:v>
                </c:pt>
                <c:pt idx="147">
                  <c:v>-0.1184748070812528</c:v>
                </c:pt>
                <c:pt idx="148">
                  <c:v>-0.12119836586472998</c:v>
                </c:pt>
                <c:pt idx="149">
                  <c:v>-0.12392192464820695</c:v>
                </c:pt>
                <c:pt idx="150">
                  <c:v>-0.11620517476168868</c:v>
                </c:pt>
                <c:pt idx="151">
                  <c:v>-0.11665910122560141</c:v>
                </c:pt>
                <c:pt idx="152">
                  <c:v>-0.12301407172038137</c:v>
                </c:pt>
                <c:pt idx="153">
                  <c:v>-0.11802088061734006</c:v>
                </c:pt>
                <c:pt idx="154">
                  <c:v>-0.11370857921016808</c:v>
                </c:pt>
                <c:pt idx="155">
                  <c:v>-0.11870177031320939</c:v>
                </c:pt>
                <c:pt idx="156">
                  <c:v>-0.11643213799364505</c:v>
                </c:pt>
                <c:pt idx="157">
                  <c:v>-0.12346799818429421</c:v>
                </c:pt>
                <c:pt idx="158">
                  <c:v>-0.12664548343168414</c:v>
                </c:pt>
                <c:pt idx="159">
                  <c:v>-0.12982296867907395</c:v>
                </c:pt>
                <c:pt idx="160">
                  <c:v>-0.1311847480708126</c:v>
                </c:pt>
                <c:pt idx="161">
                  <c:v>-0.14344076259645933</c:v>
                </c:pt>
                <c:pt idx="162">
                  <c:v>-0.13776668179754881</c:v>
                </c:pt>
                <c:pt idx="163">
                  <c:v>-0.13368134362233319</c:v>
                </c:pt>
                <c:pt idx="164">
                  <c:v>-0.12210621879255568</c:v>
                </c:pt>
                <c:pt idx="165">
                  <c:v>-0.12006354970494781</c:v>
                </c:pt>
                <c:pt idx="166">
                  <c:v>-0.12392192464820695</c:v>
                </c:pt>
                <c:pt idx="167">
                  <c:v>-0.13912846118928734</c:v>
                </c:pt>
                <c:pt idx="168">
                  <c:v>-0.13799364502950529</c:v>
                </c:pt>
                <c:pt idx="169">
                  <c:v>-0.14298683613254659</c:v>
                </c:pt>
                <c:pt idx="170">
                  <c:v>-0.1470721743077622</c:v>
                </c:pt>
                <c:pt idx="171">
                  <c:v>-0.14661824784384936</c:v>
                </c:pt>
                <c:pt idx="172">
                  <c:v>-0.14344076259645933</c:v>
                </c:pt>
                <c:pt idx="173">
                  <c:v>-0.13504312301407173</c:v>
                </c:pt>
                <c:pt idx="174">
                  <c:v>-0.13368134362233319</c:v>
                </c:pt>
                <c:pt idx="175">
                  <c:v>-0.14003631411711304</c:v>
                </c:pt>
                <c:pt idx="176">
                  <c:v>-0.13595097594189742</c:v>
                </c:pt>
                <c:pt idx="177">
                  <c:v>-0.13844757149341813</c:v>
                </c:pt>
                <c:pt idx="178">
                  <c:v>-0.13685882886972311</c:v>
                </c:pt>
                <c:pt idx="179">
                  <c:v>-0.14843395369950063</c:v>
                </c:pt>
                <c:pt idx="180">
                  <c:v>-0.14956876985928291</c:v>
                </c:pt>
                <c:pt idx="181">
                  <c:v>-0.15093054925102145</c:v>
                </c:pt>
                <c:pt idx="182">
                  <c:v>-0.16000907852927837</c:v>
                </c:pt>
                <c:pt idx="183">
                  <c:v>-0.15683159328188845</c:v>
                </c:pt>
                <c:pt idx="184">
                  <c:v>-0.1756695415342715</c:v>
                </c:pt>
                <c:pt idx="185">
                  <c:v>-0.18610985020426696</c:v>
                </c:pt>
                <c:pt idx="186">
                  <c:v>-0.17748524738992288</c:v>
                </c:pt>
                <c:pt idx="187">
                  <c:v>-0.1629596005447117</c:v>
                </c:pt>
                <c:pt idx="188">
                  <c:v>-0.17317294598275079</c:v>
                </c:pt>
                <c:pt idx="189">
                  <c:v>-0.17362687244666375</c:v>
                </c:pt>
                <c:pt idx="190">
                  <c:v>-0.17521561507035854</c:v>
                </c:pt>
                <c:pt idx="191">
                  <c:v>-0.17022242396731724</c:v>
                </c:pt>
                <c:pt idx="192">
                  <c:v>-0.16863368134362233</c:v>
                </c:pt>
                <c:pt idx="193">
                  <c:v>-0.16000907852927837</c:v>
                </c:pt>
                <c:pt idx="194">
                  <c:v>-0.15864729913753972</c:v>
                </c:pt>
                <c:pt idx="195">
                  <c:v>-0.15910122560145268</c:v>
                </c:pt>
                <c:pt idx="196">
                  <c:v>-0.1622787108488426</c:v>
                </c:pt>
                <c:pt idx="197">
                  <c:v>-0.16863368134362233</c:v>
                </c:pt>
                <c:pt idx="198">
                  <c:v>-0.16999546073536087</c:v>
                </c:pt>
                <c:pt idx="199">
                  <c:v>-0.16749886518384027</c:v>
                </c:pt>
                <c:pt idx="200">
                  <c:v>-0.15796640944167051</c:v>
                </c:pt>
                <c:pt idx="201">
                  <c:v>-0.16000907852927837</c:v>
                </c:pt>
                <c:pt idx="202">
                  <c:v>-0.15183840217884714</c:v>
                </c:pt>
                <c:pt idx="203">
                  <c:v>-0.1529732183386292</c:v>
                </c:pt>
                <c:pt idx="204">
                  <c:v>-0.1529732183386292</c:v>
                </c:pt>
                <c:pt idx="205">
                  <c:v>-0.1647753064003632</c:v>
                </c:pt>
                <c:pt idx="206">
                  <c:v>-0.17907399001361779</c:v>
                </c:pt>
                <c:pt idx="207">
                  <c:v>-0.1840671811166591</c:v>
                </c:pt>
                <c:pt idx="208">
                  <c:v>-0.19791193826600084</c:v>
                </c:pt>
                <c:pt idx="209">
                  <c:v>-0.1899682251475262</c:v>
                </c:pt>
                <c:pt idx="210">
                  <c:v>-0.18134362233318202</c:v>
                </c:pt>
                <c:pt idx="211">
                  <c:v>-0.17589650476622787</c:v>
                </c:pt>
                <c:pt idx="212">
                  <c:v>-0.16182478438492964</c:v>
                </c:pt>
                <c:pt idx="213">
                  <c:v>-0.16000907852927837</c:v>
                </c:pt>
                <c:pt idx="214">
                  <c:v>-0.15501588742623706</c:v>
                </c:pt>
                <c:pt idx="215">
                  <c:v>-0.1529732183386292</c:v>
                </c:pt>
                <c:pt idx="216">
                  <c:v>-0.16091693145710406</c:v>
                </c:pt>
                <c:pt idx="217">
                  <c:v>-0.16205174761688612</c:v>
                </c:pt>
                <c:pt idx="218">
                  <c:v>-0.15161143894689055</c:v>
                </c:pt>
                <c:pt idx="219">
                  <c:v>-0.14820699046754426</c:v>
                </c:pt>
                <c:pt idx="220">
                  <c:v>-0.15274625510667283</c:v>
                </c:pt>
                <c:pt idx="221">
                  <c:v>-0.15024965955515213</c:v>
                </c:pt>
                <c:pt idx="222">
                  <c:v>-0.14480254198819797</c:v>
                </c:pt>
                <c:pt idx="223">
                  <c:v>-0.14661824784384936</c:v>
                </c:pt>
                <c:pt idx="224">
                  <c:v>-0.14275987290059011</c:v>
                </c:pt>
                <c:pt idx="225">
                  <c:v>-0.14752610077167494</c:v>
                </c:pt>
                <c:pt idx="226">
                  <c:v>-0.15115751248297782</c:v>
                </c:pt>
                <c:pt idx="227">
                  <c:v>-0.15274625510667283</c:v>
                </c:pt>
                <c:pt idx="228">
                  <c:v>-0.14434861552428502</c:v>
                </c:pt>
                <c:pt idx="229">
                  <c:v>-0.13935542442124371</c:v>
                </c:pt>
                <c:pt idx="230">
                  <c:v>-0.12936904221516121</c:v>
                </c:pt>
                <c:pt idx="231">
                  <c:v>-0.12800726282342256</c:v>
                </c:pt>
                <c:pt idx="232">
                  <c:v>-0.12142532909668635</c:v>
                </c:pt>
                <c:pt idx="233">
                  <c:v>-0.11824784384929643</c:v>
                </c:pt>
                <c:pt idx="234">
                  <c:v>-0.12301407172038137</c:v>
                </c:pt>
                <c:pt idx="235">
                  <c:v>-0.11711302768951437</c:v>
                </c:pt>
                <c:pt idx="236">
                  <c:v>-0.11370857921016808</c:v>
                </c:pt>
                <c:pt idx="237">
                  <c:v>-0.11892873354516575</c:v>
                </c:pt>
                <c:pt idx="238">
                  <c:v>-0.12051747616886066</c:v>
                </c:pt>
                <c:pt idx="239">
                  <c:v>-0.11393554244212445</c:v>
                </c:pt>
                <c:pt idx="240">
                  <c:v>-0.11802088061734006</c:v>
                </c:pt>
                <c:pt idx="241">
                  <c:v>-0.13640490240581038</c:v>
                </c:pt>
                <c:pt idx="242">
                  <c:v>-0.14298683613254659</c:v>
                </c:pt>
                <c:pt idx="243">
                  <c:v>-0.1420789832047209</c:v>
                </c:pt>
                <c:pt idx="244">
                  <c:v>-0.13436223331820252</c:v>
                </c:pt>
                <c:pt idx="245">
                  <c:v>-0.12187925556059931</c:v>
                </c:pt>
                <c:pt idx="246">
                  <c:v>-0.12097140263277362</c:v>
                </c:pt>
                <c:pt idx="247">
                  <c:v>-0.12619155696777129</c:v>
                </c:pt>
                <c:pt idx="248">
                  <c:v>-0.13504312301407173</c:v>
                </c:pt>
                <c:pt idx="249">
                  <c:v>-0.11870177031320939</c:v>
                </c:pt>
                <c:pt idx="250">
                  <c:v>-0.13731275533363607</c:v>
                </c:pt>
                <c:pt idx="251">
                  <c:v>-0.11915569677712212</c:v>
                </c:pt>
                <c:pt idx="252">
                  <c:v>-0.12346799818429421</c:v>
                </c:pt>
                <c:pt idx="253">
                  <c:v>-0.13073082160689975</c:v>
                </c:pt>
                <c:pt idx="254">
                  <c:v>-0.13209260099863818</c:v>
                </c:pt>
                <c:pt idx="255">
                  <c:v>-0.12891511575124825</c:v>
                </c:pt>
                <c:pt idx="256">
                  <c:v>-0.12119836586472998</c:v>
                </c:pt>
                <c:pt idx="257">
                  <c:v>-0.12346799818429421</c:v>
                </c:pt>
                <c:pt idx="258">
                  <c:v>-0.11960962324103497</c:v>
                </c:pt>
                <c:pt idx="259">
                  <c:v>-0.12573763050385833</c:v>
                </c:pt>
                <c:pt idx="260">
                  <c:v>-0.12256014525646852</c:v>
                </c:pt>
                <c:pt idx="261">
                  <c:v>-0.11733999092147074</c:v>
                </c:pt>
                <c:pt idx="262">
                  <c:v>-0.11892873354516575</c:v>
                </c:pt>
                <c:pt idx="263">
                  <c:v>-0.13141171130276896</c:v>
                </c:pt>
                <c:pt idx="264">
                  <c:v>-0.13458919655015888</c:v>
                </c:pt>
                <c:pt idx="265">
                  <c:v>-0.14639128461189288</c:v>
                </c:pt>
                <c:pt idx="266">
                  <c:v>-0.13776668179754881</c:v>
                </c:pt>
                <c:pt idx="267">
                  <c:v>-0.15206536541080351</c:v>
                </c:pt>
                <c:pt idx="268">
                  <c:v>-0.15161143894689055</c:v>
                </c:pt>
                <c:pt idx="269">
                  <c:v>-0.14321379936450296</c:v>
                </c:pt>
                <c:pt idx="270">
                  <c:v>-0.14820699046754426</c:v>
                </c:pt>
                <c:pt idx="271">
                  <c:v>-0.15047662278710849</c:v>
                </c:pt>
                <c:pt idx="272">
                  <c:v>-0.14525646845211093</c:v>
                </c:pt>
                <c:pt idx="273">
                  <c:v>-0.13776668179754881</c:v>
                </c:pt>
                <c:pt idx="274">
                  <c:v>-0.12891511575124825</c:v>
                </c:pt>
                <c:pt idx="275">
                  <c:v>-0.12755333635950983</c:v>
                </c:pt>
                <c:pt idx="276">
                  <c:v>-0.12346799818429421</c:v>
                </c:pt>
                <c:pt idx="277">
                  <c:v>-0.12324103495233774</c:v>
                </c:pt>
                <c:pt idx="278">
                  <c:v>-0.1177939173853837</c:v>
                </c:pt>
                <c:pt idx="279">
                  <c:v>-0.11756695415342711</c:v>
                </c:pt>
                <c:pt idx="280">
                  <c:v>-0.12346799818429421</c:v>
                </c:pt>
                <c:pt idx="281">
                  <c:v>-0.12346799818429421</c:v>
                </c:pt>
                <c:pt idx="282">
                  <c:v>-0.12482977757603264</c:v>
                </c:pt>
                <c:pt idx="283">
                  <c:v>-0.13254652746255113</c:v>
                </c:pt>
                <c:pt idx="284">
                  <c:v>-0.12709940989559698</c:v>
                </c:pt>
                <c:pt idx="285">
                  <c:v>-0.12210621879255568</c:v>
                </c:pt>
                <c:pt idx="286">
                  <c:v>-0.1193826600090786</c:v>
                </c:pt>
                <c:pt idx="287">
                  <c:v>-0.13095778483885612</c:v>
                </c:pt>
              </c:numCache>
            </c:numRef>
          </c:val>
          <c:smooth val="1"/>
          <c:extLst>
            <c:ext xmlns:c16="http://schemas.microsoft.com/office/drawing/2014/chart" uri="{C3380CC4-5D6E-409C-BE32-E72D297353CC}">
              <c16:uniqueId val="{00000001-2700-4D27-BA7A-61721DC69651}"/>
            </c:ext>
          </c:extLst>
        </c:ser>
        <c:ser>
          <c:idx val="1"/>
          <c:order val="3"/>
          <c:tx>
            <c:strRef>
              <c:f>'III.2.3 Ханш'!$A$13</c:f>
              <c:strCache>
                <c:ptCount val="1"/>
                <c:pt idx="0">
                  <c:v> Евро</c:v>
                </c:pt>
              </c:strCache>
            </c:strRef>
          </c:tx>
          <c:spPr>
            <a:ln w="22225">
              <a:solidFill>
                <a:srgbClr val="286A6C"/>
              </a:solidFill>
            </a:ln>
          </c:spPr>
          <c:marker>
            <c:symbol val="none"/>
          </c:marker>
          <c:cat>
            <c:numRef>
              <c:f>'III.2.3 Ханш'!$TZ$11:$AFA$11</c:f>
              <c:numCache>
                <c:formatCode>m/d/yyyy</c:formatCode>
                <c:ptCount val="288"/>
                <c:pt idx="0">
                  <c:v>43830</c:v>
                </c:pt>
                <c:pt idx="1">
                  <c:v>43832</c:v>
                </c:pt>
                <c:pt idx="2">
                  <c:v>43833</c:v>
                </c:pt>
                <c:pt idx="3">
                  <c:v>43836</c:v>
                </c:pt>
                <c:pt idx="4">
                  <c:v>43837</c:v>
                </c:pt>
                <c:pt idx="5">
                  <c:v>43838</c:v>
                </c:pt>
                <c:pt idx="6">
                  <c:v>43839</c:v>
                </c:pt>
                <c:pt idx="7">
                  <c:v>43840</c:v>
                </c:pt>
                <c:pt idx="8">
                  <c:v>43843</c:v>
                </c:pt>
                <c:pt idx="9">
                  <c:v>43844</c:v>
                </c:pt>
                <c:pt idx="10">
                  <c:v>43845</c:v>
                </c:pt>
                <c:pt idx="11">
                  <c:v>43846</c:v>
                </c:pt>
                <c:pt idx="12">
                  <c:v>43847</c:v>
                </c:pt>
                <c:pt idx="13">
                  <c:v>43850</c:v>
                </c:pt>
                <c:pt idx="14">
                  <c:v>43851</c:v>
                </c:pt>
                <c:pt idx="15">
                  <c:v>43852</c:v>
                </c:pt>
                <c:pt idx="16">
                  <c:v>43853</c:v>
                </c:pt>
                <c:pt idx="17">
                  <c:v>43854</c:v>
                </c:pt>
                <c:pt idx="18">
                  <c:v>43857</c:v>
                </c:pt>
                <c:pt idx="19">
                  <c:v>43858</c:v>
                </c:pt>
                <c:pt idx="20">
                  <c:v>43859</c:v>
                </c:pt>
                <c:pt idx="21">
                  <c:v>43860</c:v>
                </c:pt>
                <c:pt idx="22">
                  <c:v>43861</c:v>
                </c:pt>
                <c:pt idx="23">
                  <c:v>43864</c:v>
                </c:pt>
                <c:pt idx="24">
                  <c:v>43865</c:v>
                </c:pt>
                <c:pt idx="25">
                  <c:v>43866</c:v>
                </c:pt>
                <c:pt idx="26">
                  <c:v>43867</c:v>
                </c:pt>
                <c:pt idx="27">
                  <c:v>43868</c:v>
                </c:pt>
                <c:pt idx="28">
                  <c:v>43871</c:v>
                </c:pt>
                <c:pt idx="29">
                  <c:v>43872</c:v>
                </c:pt>
                <c:pt idx="30">
                  <c:v>43873</c:v>
                </c:pt>
                <c:pt idx="31">
                  <c:v>43874</c:v>
                </c:pt>
                <c:pt idx="32">
                  <c:v>43875</c:v>
                </c:pt>
                <c:pt idx="33">
                  <c:v>43878</c:v>
                </c:pt>
                <c:pt idx="34">
                  <c:v>43879</c:v>
                </c:pt>
                <c:pt idx="35">
                  <c:v>43880</c:v>
                </c:pt>
                <c:pt idx="36">
                  <c:v>43881</c:v>
                </c:pt>
                <c:pt idx="37">
                  <c:v>43882</c:v>
                </c:pt>
                <c:pt idx="38">
                  <c:v>43888</c:v>
                </c:pt>
                <c:pt idx="39">
                  <c:v>43890</c:v>
                </c:pt>
                <c:pt idx="40">
                  <c:v>43892</c:v>
                </c:pt>
                <c:pt idx="41">
                  <c:v>43893</c:v>
                </c:pt>
                <c:pt idx="42">
                  <c:v>43894</c:v>
                </c:pt>
                <c:pt idx="43">
                  <c:v>43895</c:v>
                </c:pt>
                <c:pt idx="44">
                  <c:v>43896</c:v>
                </c:pt>
                <c:pt idx="45">
                  <c:v>43899</c:v>
                </c:pt>
                <c:pt idx="46">
                  <c:v>43900</c:v>
                </c:pt>
                <c:pt idx="47">
                  <c:v>43901</c:v>
                </c:pt>
                <c:pt idx="48">
                  <c:v>43902</c:v>
                </c:pt>
                <c:pt idx="49">
                  <c:v>43903</c:v>
                </c:pt>
                <c:pt idx="50">
                  <c:v>43906</c:v>
                </c:pt>
                <c:pt idx="51">
                  <c:v>43907</c:v>
                </c:pt>
                <c:pt idx="52">
                  <c:v>43908</c:v>
                </c:pt>
                <c:pt idx="53">
                  <c:v>43909</c:v>
                </c:pt>
                <c:pt idx="54">
                  <c:v>43910</c:v>
                </c:pt>
                <c:pt idx="55">
                  <c:v>43913</c:v>
                </c:pt>
                <c:pt idx="56">
                  <c:v>43914</c:v>
                </c:pt>
                <c:pt idx="57">
                  <c:v>43915</c:v>
                </c:pt>
                <c:pt idx="58">
                  <c:v>43916</c:v>
                </c:pt>
                <c:pt idx="59">
                  <c:v>43917</c:v>
                </c:pt>
                <c:pt idx="60">
                  <c:v>43920</c:v>
                </c:pt>
                <c:pt idx="61">
                  <c:v>43921</c:v>
                </c:pt>
                <c:pt idx="62">
                  <c:v>43922</c:v>
                </c:pt>
                <c:pt idx="63">
                  <c:v>43923</c:v>
                </c:pt>
                <c:pt idx="64">
                  <c:v>43924</c:v>
                </c:pt>
                <c:pt idx="65">
                  <c:v>43927</c:v>
                </c:pt>
                <c:pt idx="66">
                  <c:v>43928</c:v>
                </c:pt>
                <c:pt idx="67">
                  <c:v>43929</c:v>
                </c:pt>
                <c:pt idx="68">
                  <c:v>43930</c:v>
                </c:pt>
                <c:pt idx="69">
                  <c:v>43931</c:v>
                </c:pt>
                <c:pt idx="70">
                  <c:v>43934</c:v>
                </c:pt>
                <c:pt idx="71">
                  <c:v>43935</c:v>
                </c:pt>
                <c:pt idx="72">
                  <c:v>43936</c:v>
                </c:pt>
                <c:pt idx="73">
                  <c:v>43937</c:v>
                </c:pt>
                <c:pt idx="74">
                  <c:v>43938</c:v>
                </c:pt>
                <c:pt idx="75">
                  <c:v>43941</c:v>
                </c:pt>
                <c:pt idx="76">
                  <c:v>43942</c:v>
                </c:pt>
                <c:pt idx="77">
                  <c:v>43943</c:v>
                </c:pt>
                <c:pt idx="78">
                  <c:v>43944</c:v>
                </c:pt>
                <c:pt idx="79">
                  <c:v>43945</c:v>
                </c:pt>
                <c:pt idx="80">
                  <c:v>43948</c:v>
                </c:pt>
                <c:pt idx="81">
                  <c:v>43949</c:v>
                </c:pt>
                <c:pt idx="82">
                  <c:v>43950</c:v>
                </c:pt>
                <c:pt idx="83">
                  <c:v>43951</c:v>
                </c:pt>
                <c:pt idx="84">
                  <c:v>43952</c:v>
                </c:pt>
                <c:pt idx="85">
                  <c:v>43955</c:v>
                </c:pt>
                <c:pt idx="86">
                  <c:v>43956</c:v>
                </c:pt>
                <c:pt idx="87">
                  <c:v>43957</c:v>
                </c:pt>
                <c:pt idx="88">
                  <c:v>43958</c:v>
                </c:pt>
                <c:pt idx="89">
                  <c:v>43959</c:v>
                </c:pt>
                <c:pt idx="90">
                  <c:v>43962</c:v>
                </c:pt>
                <c:pt idx="91">
                  <c:v>43963</c:v>
                </c:pt>
                <c:pt idx="92">
                  <c:v>43964</c:v>
                </c:pt>
                <c:pt idx="93">
                  <c:v>43965</c:v>
                </c:pt>
                <c:pt idx="94">
                  <c:v>43966</c:v>
                </c:pt>
                <c:pt idx="95">
                  <c:v>43969</c:v>
                </c:pt>
                <c:pt idx="96">
                  <c:v>43970</c:v>
                </c:pt>
                <c:pt idx="97">
                  <c:v>43971</c:v>
                </c:pt>
                <c:pt idx="98">
                  <c:v>43972</c:v>
                </c:pt>
                <c:pt idx="99">
                  <c:v>43973</c:v>
                </c:pt>
                <c:pt idx="100">
                  <c:v>43976</c:v>
                </c:pt>
                <c:pt idx="101">
                  <c:v>43977</c:v>
                </c:pt>
                <c:pt idx="102">
                  <c:v>43978</c:v>
                </c:pt>
                <c:pt idx="103">
                  <c:v>43979</c:v>
                </c:pt>
                <c:pt idx="104">
                  <c:v>43980</c:v>
                </c:pt>
                <c:pt idx="105">
                  <c:v>43984</c:v>
                </c:pt>
                <c:pt idx="106">
                  <c:v>43985</c:v>
                </c:pt>
                <c:pt idx="107">
                  <c:v>43986</c:v>
                </c:pt>
                <c:pt idx="108">
                  <c:v>43990</c:v>
                </c:pt>
                <c:pt idx="109">
                  <c:v>43991</c:v>
                </c:pt>
                <c:pt idx="110">
                  <c:v>43992</c:v>
                </c:pt>
                <c:pt idx="111">
                  <c:v>43993</c:v>
                </c:pt>
                <c:pt idx="112">
                  <c:v>43994</c:v>
                </c:pt>
                <c:pt idx="113">
                  <c:v>43997</c:v>
                </c:pt>
                <c:pt idx="114">
                  <c:v>43998</c:v>
                </c:pt>
                <c:pt idx="115">
                  <c:v>43999</c:v>
                </c:pt>
                <c:pt idx="116">
                  <c:v>44000</c:v>
                </c:pt>
                <c:pt idx="117">
                  <c:v>44001</c:v>
                </c:pt>
                <c:pt idx="118">
                  <c:v>44004</c:v>
                </c:pt>
                <c:pt idx="119">
                  <c:v>44005</c:v>
                </c:pt>
                <c:pt idx="120">
                  <c:v>44007</c:v>
                </c:pt>
                <c:pt idx="121">
                  <c:v>44008</c:v>
                </c:pt>
                <c:pt idx="122">
                  <c:v>44011</c:v>
                </c:pt>
                <c:pt idx="123">
                  <c:v>44012</c:v>
                </c:pt>
                <c:pt idx="124">
                  <c:v>44013</c:v>
                </c:pt>
                <c:pt idx="125">
                  <c:v>44014</c:v>
                </c:pt>
                <c:pt idx="126">
                  <c:v>44015</c:v>
                </c:pt>
                <c:pt idx="127">
                  <c:v>44018</c:v>
                </c:pt>
                <c:pt idx="128">
                  <c:v>44019</c:v>
                </c:pt>
                <c:pt idx="129">
                  <c:v>44020</c:v>
                </c:pt>
                <c:pt idx="130">
                  <c:v>44021</c:v>
                </c:pt>
                <c:pt idx="131">
                  <c:v>44022</c:v>
                </c:pt>
                <c:pt idx="132">
                  <c:v>44028</c:v>
                </c:pt>
                <c:pt idx="133">
                  <c:v>44029</c:v>
                </c:pt>
                <c:pt idx="134">
                  <c:v>44032</c:v>
                </c:pt>
                <c:pt idx="135">
                  <c:v>44033</c:v>
                </c:pt>
                <c:pt idx="136">
                  <c:v>44034</c:v>
                </c:pt>
                <c:pt idx="137">
                  <c:v>44035</c:v>
                </c:pt>
                <c:pt idx="138">
                  <c:v>44036</c:v>
                </c:pt>
                <c:pt idx="139">
                  <c:v>44039</c:v>
                </c:pt>
                <c:pt idx="140">
                  <c:v>44040</c:v>
                </c:pt>
                <c:pt idx="141">
                  <c:v>44041</c:v>
                </c:pt>
                <c:pt idx="142">
                  <c:v>44042</c:v>
                </c:pt>
                <c:pt idx="143">
                  <c:v>44043</c:v>
                </c:pt>
                <c:pt idx="144">
                  <c:v>44046</c:v>
                </c:pt>
                <c:pt idx="145">
                  <c:v>44047</c:v>
                </c:pt>
                <c:pt idx="146">
                  <c:v>44048</c:v>
                </c:pt>
                <c:pt idx="147">
                  <c:v>44049</c:v>
                </c:pt>
                <c:pt idx="148">
                  <c:v>44050</c:v>
                </c:pt>
                <c:pt idx="149">
                  <c:v>44053</c:v>
                </c:pt>
                <c:pt idx="150">
                  <c:v>44054</c:v>
                </c:pt>
                <c:pt idx="151">
                  <c:v>44055</c:v>
                </c:pt>
                <c:pt idx="152">
                  <c:v>44056</c:v>
                </c:pt>
                <c:pt idx="153">
                  <c:v>44057</c:v>
                </c:pt>
                <c:pt idx="154">
                  <c:v>44060</c:v>
                </c:pt>
                <c:pt idx="155">
                  <c:v>44061</c:v>
                </c:pt>
                <c:pt idx="156">
                  <c:v>44062</c:v>
                </c:pt>
                <c:pt idx="157">
                  <c:v>44063</c:v>
                </c:pt>
                <c:pt idx="158">
                  <c:v>44064</c:v>
                </c:pt>
                <c:pt idx="159">
                  <c:v>44067</c:v>
                </c:pt>
                <c:pt idx="160">
                  <c:v>44068</c:v>
                </c:pt>
                <c:pt idx="161">
                  <c:v>44069</c:v>
                </c:pt>
                <c:pt idx="162">
                  <c:v>44070</c:v>
                </c:pt>
                <c:pt idx="163">
                  <c:v>44071</c:v>
                </c:pt>
                <c:pt idx="164">
                  <c:v>44074</c:v>
                </c:pt>
                <c:pt idx="165">
                  <c:v>44075</c:v>
                </c:pt>
                <c:pt idx="166">
                  <c:v>44076</c:v>
                </c:pt>
                <c:pt idx="167">
                  <c:v>44077</c:v>
                </c:pt>
                <c:pt idx="168">
                  <c:v>44078</c:v>
                </c:pt>
                <c:pt idx="169">
                  <c:v>44081</c:v>
                </c:pt>
                <c:pt idx="170">
                  <c:v>44082</c:v>
                </c:pt>
                <c:pt idx="171">
                  <c:v>44083</c:v>
                </c:pt>
                <c:pt idx="172">
                  <c:v>44084</c:v>
                </c:pt>
                <c:pt idx="173">
                  <c:v>44085</c:v>
                </c:pt>
                <c:pt idx="174">
                  <c:v>44088</c:v>
                </c:pt>
                <c:pt idx="175">
                  <c:v>44089</c:v>
                </c:pt>
                <c:pt idx="176">
                  <c:v>44090</c:v>
                </c:pt>
                <c:pt idx="177">
                  <c:v>44091</c:v>
                </c:pt>
                <c:pt idx="178">
                  <c:v>44092</c:v>
                </c:pt>
                <c:pt idx="179">
                  <c:v>44095</c:v>
                </c:pt>
                <c:pt idx="180">
                  <c:v>44096</c:v>
                </c:pt>
                <c:pt idx="181">
                  <c:v>44097</c:v>
                </c:pt>
                <c:pt idx="182">
                  <c:v>44098</c:v>
                </c:pt>
                <c:pt idx="183">
                  <c:v>44099</c:v>
                </c:pt>
                <c:pt idx="184">
                  <c:v>44102</c:v>
                </c:pt>
                <c:pt idx="185">
                  <c:v>44103</c:v>
                </c:pt>
                <c:pt idx="186">
                  <c:v>44104</c:v>
                </c:pt>
                <c:pt idx="187">
                  <c:v>44105</c:v>
                </c:pt>
                <c:pt idx="188">
                  <c:v>44106</c:v>
                </c:pt>
                <c:pt idx="189">
                  <c:v>44109</c:v>
                </c:pt>
                <c:pt idx="190">
                  <c:v>44110</c:v>
                </c:pt>
                <c:pt idx="191">
                  <c:v>44111</c:v>
                </c:pt>
                <c:pt idx="192">
                  <c:v>44112</c:v>
                </c:pt>
                <c:pt idx="193">
                  <c:v>44113</c:v>
                </c:pt>
                <c:pt idx="194">
                  <c:v>44116</c:v>
                </c:pt>
                <c:pt idx="195">
                  <c:v>44117</c:v>
                </c:pt>
                <c:pt idx="196">
                  <c:v>44118</c:v>
                </c:pt>
                <c:pt idx="197">
                  <c:v>44120</c:v>
                </c:pt>
                <c:pt idx="198">
                  <c:v>44123</c:v>
                </c:pt>
                <c:pt idx="199">
                  <c:v>44124</c:v>
                </c:pt>
                <c:pt idx="200">
                  <c:v>44125</c:v>
                </c:pt>
                <c:pt idx="201">
                  <c:v>44126</c:v>
                </c:pt>
                <c:pt idx="202">
                  <c:v>44127</c:v>
                </c:pt>
                <c:pt idx="203">
                  <c:v>44130</c:v>
                </c:pt>
                <c:pt idx="204">
                  <c:v>44131</c:v>
                </c:pt>
                <c:pt idx="205">
                  <c:v>44132</c:v>
                </c:pt>
                <c:pt idx="206">
                  <c:v>44133</c:v>
                </c:pt>
                <c:pt idx="207">
                  <c:v>44134</c:v>
                </c:pt>
                <c:pt idx="208">
                  <c:v>44137</c:v>
                </c:pt>
                <c:pt idx="209">
                  <c:v>44138</c:v>
                </c:pt>
                <c:pt idx="210">
                  <c:v>44139</c:v>
                </c:pt>
                <c:pt idx="211">
                  <c:v>44140</c:v>
                </c:pt>
                <c:pt idx="212">
                  <c:v>44141</c:v>
                </c:pt>
                <c:pt idx="213">
                  <c:v>44144</c:v>
                </c:pt>
                <c:pt idx="214">
                  <c:v>44145</c:v>
                </c:pt>
                <c:pt idx="215">
                  <c:v>44146</c:v>
                </c:pt>
                <c:pt idx="216">
                  <c:v>44147</c:v>
                </c:pt>
                <c:pt idx="217">
                  <c:v>44148</c:v>
                </c:pt>
                <c:pt idx="218">
                  <c:v>44152</c:v>
                </c:pt>
                <c:pt idx="219">
                  <c:v>44153</c:v>
                </c:pt>
                <c:pt idx="220">
                  <c:v>44154</c:v>
                </c:pt>
                <c:pt idx="221">
                  <c:v>44155</c:v>
                </c:pt>
                <c:pt idx="222">
                  <c:v>44158</c:v>
                </c:pt>
                <c:pt idx="223">
                  <c:v>44159</c:v>
                </c:pt>
                <c:pt idx="224">
                  <c:v>44160</c:v>
                </c:pt>
                <c:pt idx="225">
                  <c:v>44162</c:v>
                </c:pt>
                <c:pt idx="226">
                  <c:v>44165</c:v>
                </c:pt>
                <c:pt idx="227">
                  <c:v>44166</c:v>
                </c:pt>
                <c:pt idx="228">
                  <c:v>44167</c:v>
                </c:pt>
                <c:pt idx="229">
                  <c:v>44168</c:v>
                </c:pt>
                <c:pt idx="230">
                  <c:v>44169</c:v>
                </c:pt>
                <c:pt idx="231">
                  <c:v>44172</c:v>
                </c:pt>
                <c:pt idx="232">
                  <c:v>44173</c:v>
                </c:pt>
                <c:pt idx="233">
                  <c:v>44174</c:v>
                </c:pt>
                <c:pt idx="234">
                  <c:v>44175</c:v>
                </c:pt>
                <c:pt idx="235">
                  <c:v>44176</c:v>
                </c:pt>
                <c:pt idx="236">
                  <c:v>44179</c:v>
                </c:pt>
                <c:pt idx="237">
                  <c:v>44180</c:v>
                </c:pt>
                <c:pt idx="238">
                  <c:v>44181</c:v>
                </c:pt>
                <c:pt idx="239">
                  <c:v>44182</c:v>
                </c:pt>
                <c:pt idx="240">
                  <c:v>44183</c:v>
                </c:pt>
                <c:pt idx="241">
                  <c:v>44186</c:v>
                </c:pt>
                <c:pt idx="242">
                  <c:v>44187</c:v>
                </c:pt>
                <c:pt idx="243">
                  <c:v>44188</c:v>
                </c:pt>
                <c:pt idx="244">
                  <c:v>44189</c:v>
                </c:pt>
                <c:pt idx="245">
                  <c:v>44190</c:v>
                </c:pt>
                <c:pt idx="246">
                  <c:v>44193</c:v>
                </c:pt>
                <c:pt idx="247">
                  <c:v>44195</c:v>
                </c:pt>
                <c:pt idx="248">
                  <c:v>44196</c:v>
                </c:pt>
                <c:pt idx="249">
                  <c:v>44200</c:v>
                </c:pt>
                <c:pt idx="250">
                  <c:v>44201</c:v>
                </c:pt>
                <c:pt idx="251">
                  <c:v>44202</c:v>
                </c:pt>
                <c:pt idx="252">
                  <c:v>44203</c:v>
                </c:pt>
                <c:pt idx="253">
                  <c:v>44204</c:v>
                </c:pt>
                <c:pt idx="254">
                  <c:v>44207</c:v>
                </c:pt>
                <c:pt idx="255">
                  <c:v>44208</c:v>
                </c:pt>
                <c:pt idx="256">
                  <c:v>44209</c:v>
                </c:pt>
                <c:pt idx="257">
                  <c:v>44210</c:v>
                </c:pt>
                <c:pt idx="258">
                  <c:v>44211</c:v>
                </c:pt>
                <c:pt idx="259">
                  <c:v>44214</c:v>
                </c:pt>
                <c:pt idx="260">
                  <c:v>44215</c:v>
                </c:pt>
                <c:pt idx="261">
                  <c:v>44216</c:v>
                </c:pt>
                <c:pt idx="262">
                  <c:v>44217</c:v>
                </c:pt>
                <c:pt idx="263">
                  <c:v>44218</c:v>
                </c:pt>
                <c:pt idx="264">
                  <c:v>44221</c:v>
                </c:pt>
                <c:pt idx="265">
                  <c:v>44222</c:v>
                </c:pt>
                <c:pt idx="266">
                  <c:v>44223</c:v>
                </c:pt>
                <c:pt idx="267">
                  <c:v>44224</c:v>
                </c:pt>
                <c:pt idx="268">
                  <c:v>44225</c:v>
                </c:pt>
                <c:pt idx="269">
                  <c:v>44228</c:v>
                </c:pt>
                <c:pt idx="270">
                  <c:v>44229</c:v>
                </c:pt>
                <c:pt idx="271">
                  <c:v>44230</c:v>
                </c:pt>
                <c:pt idx="272">
                  <c:v>44231</c:v>
                </c:pt>
                <c:pt idx="273">
                  <c:v>44232</c:v>
                </c:pt>
                <c:pt idx="274">
                  <c:v>44235</c:v>
                </c:pt>
                <c:pt idx="275">
                  <c:v>44236</c:v>
                </c:pt>
                <c:pt idx="276">
                  <c:v>44237</c:v>
                </c:pt>
                <c:pt idx="277">
                  <c:v>44238</c:v>
                </c:pt>
                <c:pt idx="278">
                  <c:v>44242</c:v>
                </c:pt>
                <c:pt idx="279">
                  <c:v>44243</c:v>
                </c:pt>
                <c:pt idx="280">
                  <c:v>44244</c:v>
                </c:pt>
                <c:pt idx="281">
                  <c:v>44245</c:v>
                </c:pt>
                <c:pt idx="282">
                  <c:v>44246</c:v>
                </c:pt>
                <c:pt idx="283">
                  <c:v>44249</c:v>
                </c:pt>
                <c:pt idx="284">
                  <c:v>44250</c:v>
                </c:pt>
                <c:pt idx="285">
                  <c:v>44251</c:v>
                </c:pt>
                <c:pt idx="286">
                  <c:v>44252</c:v>
                </c:pt>
                <c:pt idx="287">
                  <c:v>44253</c:v>
                </c:pt>
              </c:numCache>
            </c:numRef>
          </c:cat>
          <c:val>
            <c:numRef>
              <c:f>'III.2.3 Ханш'!$TZ$13:$AFA$13</c:f>
              <c:numCache>
                <c:formatCode>0.0%</c:formatCode>
                <c:ptCount val="288"/>
                <c:pt idx="0">
                  <c:v>0</c:v>
                </c:pt>
                <c:pt idx="1">
                  <c:v>7.5402965197124416E-4</c:v>
                </c:pt>
                <c:pt idx="2">
                  <c:v>-3.943150734117995E-3</c:v>
                </c:pt>
                <c:pt idx="3">
                  <c:v>-2.5950371139269457E-3</c:v>
                </c:pt>
                <c:pt idx="4">
                  <c:v>-1.4101333751150857E-3</c:v>
                </c:pt>
                <c:pt idx="5">
                  <c:v>-3.6004099832219749E-3</c:v>
                </c:pt>
                <c:pt idx="6">
                  <c:v>-6.3423359903901355E-3</c:v>
                </c:pt>
                <c:pt idx="7">
                  <c:v>-6.9462125514926365E-3</c:v>
                </c:pt>
                <c:pt idx="8">
                  <c:v>-4.6188396430273393E-3</c:v>
                </c:pt>
                <c:pt idx="9">
                  <c:v>-2.6635852641061497E-3</c:v>
                </c:pt>
                <c:pt idx="10">
                  <c:v>-4.3936100067242245E-3</c:v>
                </c:pt>
                <c:pt idx="11">
                  <c:v>-1.1130913910051277E-3</c:v>
                </c:pt>
                <c:pt idx="12">
                  <c:v>-1.7006469639697652E-3</c:v>
                </c:pt>
                <c:pt idx="13">
                  <c:v>-4.798370512544281E-3</c:v>
                </c:pt>
                <c:pt idx="14">
                  <c:v>-5.425096457039813E-3</c:v>
                </c:pt>
                <c:pt idx="15">
                  <c:v>-5.5883063384188914E-3</c:v>
                </c:pt>
                <c:pt idx="16">
                  <c:v>-4.8212198959374231E-3</c:v>
                </c:pt>
                <c:pt idx="17">
                  <c:v>-8.0038125828290063E-3</c:v>
                </c:pt>
                <c:pt idx="18">
                  <c:v>-9.5412496654198042E-3</c:v>
                </c:pt>
                <c:pt idx="19">
                  <c:v>-1.0451960803514848E-2</c:v>
                </c:pt>
                <c:pt idx="20">
                  <c:v>-1.179354602845073E-2</c:v>
                </c:pt>
                <c:pt idx="21">
                  <c:v>-1.0520508953694052E-2</c:v>
                </c:pt>
                <c:pt idx="22">
                  <c:v>-9.4563805271025148E-3</c:v>
                </c:pt>
                <c:pt idx="23">
                  <c:v>-5.0105433583370607E-3</c:v>
                </c:pt>
                <c:pt idx="24">
                  <c:v>-7.1355360138924961E-3</c:v>
                </c:pt>
                <c:pt idx="25">
                  <c:v>-7.8308101085671211E-3</c:v>
                </c:pt>
                <c:pt idx="26">
                  <c:v>-1.0886099087983103E-2</c:v>
                </c:pt>
                <c:pt idx="27">
                  <c:v>-1.4225373260998708E-2</c:v>
                </c:pt>
                <c:pt idx="28">
                  <c:v>-1.5896642446320164E-2</c:v>
                </c:pt>
                <c:pt idx="29">
                  <c:v>-1.8955195623363896E-2</c:v>
                </c:pt>
                <c:pt idx="30">
                  <c:v>-1.8328469678868253E-2</c:v>
                </c:pt>
                <c:pt idx="31">
                  <c:v>-2.1422929029815241E-2</c:v>
                </c:pt>
                <c:pt idx="32">
                  <c:v>-2.4638163692982662E-2</c:v>
                </c:pt>
                <c:pt idx="33">
                  <c:v>-2.4272573558693611E-2</c:v>
                </c:pt>
                <c:pt idx="34">
                  <c:v>-2.5098415558471476E-2</c:v>
                </c:pt>
                <c:pt idx="35">
                  <c:v>-2.7468223036095529E-2</c:v>
                </c:pt>
                <c:pt idx="36">
                  <c:v>-2.7987230458880852E-2</c:v>
                </c:pt>
                <c:pt idx="37">
                  <c:v>-2.5206134080181686E-2</c:v>
                </c:pt>
                <c:pt idx="38">
                  <c:v>-1.3249378170351989E-2</c:v>
                </c:pt>
                <c:pt idx="39">
                  <c:v>-7.9254718397669954E-3</c:v>
                </c:pt>
                <c:pt idx="40">
                  <c:v>-2.0466519124934246E-3</c:v>
                </c:pt>
                <c:pt idx="41">
                  <c:v>3.8811309791939586E-3</c:v>
                </c:pt>
                <c:pt idx="42">
                  <c:v>8.6631805036003762E-3</c:v>
                </c:pt>
                <c:pt idx="43">
                  <c:v>3.6885433191666817E-3</c:v>
                </c:pt>
                <c:pt idx="44">
                  <c:v>1.4411432525770929E-2</c:v>
                </c:pt>
                <c:pt idx="45">
                  <c:v>3.1166558948144907E-2</c:v>
                </c:pt>
                <c:pt idx="46">
                  <c:v>2.7899097122936256E-2</c:v>
                </c:pt>
                <c:pt idx="47">
                  <c:v>2.3064820436488498E-2</c:v>
                </c:pt>
                <c:pt idx="48">
                  <c:v>2.1498005575249612E-2</c:v>
                </c:pt>
                <c:pt idx="49">
                  <c:v>1.0830607728314234E-2</c:v>
                </c:pt>
                <c:pt idx="50">
                  <c:v>1.0070049681087934E-2</c:v>
                </c:pt>
                <c:pt idx="51">
                  <c:v>7.0343458874375653E-3</c:v>
                </c:pt>
                <c:pt idx="52">
                  <c:v>-8.4085730886489518E-3</c:v>
                </c:pt>
                <c:pt idx="53">
                  <c:v>-1.9193482050177346E-2</c:v>
                </c:pt>
                <c:pt idx="54">
                  <c:v>-2.1857067314283496E-2</c:v>
                </c:pt>
                <c:pt idx="55">
                  <c:v>-3.2573428125632464E-2</c:v>
                </c:pt>
                <c:pt idx="56">
                  <c:v>-2.0362064800851343E-2</c:v>
                </c:pt>
                <c:pt idx="57">
                  <c:v>-2.1520854958642532E-2</c:v>
                </c:pt>
                <c:pt idx="58">
                  <c:v>-1.092200526188658E-2</c:v>
                </c:pt>
                <c:pt idx="59">
                  <c:v>-8.2257780215044818E-4</c:v>
                </c:pt>
                <c:pt idx="60">
                  <c:v>4.2369285206003138E-3</c:v>
                </c:pt>
                <c:pt idx="61">
                  <c:v>-2.9377778648230768E-3</c:v>
                </c:pt>
                <c:pt idx="62">
                  <c:v>-6.610000195851895E-3</c:v>
                </c:pt>
                <c:pt idx="63">
                  <c:v>-8.2877977764285182E-3</c:v>
                </c:pt>
                <c:pt idx="64">
                  <c:v>-2.0352272207968536E-2</c:v>
                </c:pt>
                <c:pt idx="65">
                  <c:v>-1.8093447449682332E-2</c:v>
                </c:pt>
                <c:pt idx="66">
                  <c:v>-1.2854410257414628E-2</c:v>
                </c:pt>
                <c:pt idx="67">
                  <c:v>-1.4000143624695593E-2</c:v>
                </c:pt>
                <c:pt idx="68">
                  <c:v>-1.255736827330467E-2</c:v>
                </c:pt>
                <c:pt idx="69">
                  <c:v>-6.1954470971490316E-3</c:v>
                </c:pt>
                <c:pt idx="70">
                  <c:v>-6.6850767412862666E-3</c:v>
                </c:pt>
                <c:pt idx="71">
                  <c:v>-7.099629839989019E-3</c:v>
                </c:pt>
                <c:pt idx="72">
                  <c:v>-7.8765088753534052E-3</c:v>
                </c:pt>
                <c:pt idx="73">
                  <c:v>-1.2766276921469921E-2</c:v>
                </c:pt>
                <c:pt idx="74">
                  <c:v>-1.6027210351423515E-2</c:v>
                </c:pt>
                <c:pt idx="75">
                  <c:v>-1.2485555925497938E-2</c:v>
                </c:pt>
                <c:pt idx="76">
                  <c:v>-1.5452711568969324E-2</c:v>
                </c:pt>
                <c:pt idx="77">
                  <c:v>-1.3298341134765579E-2</c:v>
                </c:pt>
                <c:pt idx="78">
                  <c:v>-1.8514528943640252E-2</c:v>
                </c:pt>
                <c:pt idx="79">
                  <c:v>-2.3342277234832842E-2</c:v>
                </c:pt>
                <c:pt idx="80">
                  <c:v>-1.337668187782759E-2</c:v>
                </c:pt>
                <c:pt idx="81">
                  <c:v>-1.343217323749657E-2</c:v>
                </c:pt>
                <c:pt idx="82">
                  <c:v>-1.0693511427955826E-2</c:v>
                </c:pt>
                <c:pt idx="83">
                  <c:v>-9.2148299026616476E-3</c:v>
                </c:pt>
                <c:pt idx="84">
                  <c:v>-1.834479066700534E-3</c:v>
                </c:pt>
                <c:pt idx="85">
                  <c:v>-4.1226816036350478E-3</c:v>
                </c:pt>
                <c:pt idx="86">
                  <c:v>-7.2758965118784324E-3</c:v>
                </c:pt>
                <c:pt idx="87">
                  <c:v>-1.4202523877605566E-2</c:v>
                </c:pt>
                <c:pt idx="88">
                  <c:v>-1.5968454794127118E-2</c:v>
                </c:pt>
                <c:pt idx="89">
                  <c:v>-1.2217891720036289E-2</c:v>
                </c:pt>
                <c:pt idx="90">
                  <c:v>-1.2407215182435927E-2</c:v>
                </c:pt>
                <c:pt idx="91">
                  <c:v>-1.382387695280618E-2</c:v>
                </c:pt>
                <c:pt idx="92">
                  <c:v>-1.1330029965334276E-2</c:v>
                </c:pt>
                <c:pt idx="93">
                  <c:v>-1.40882769606403E-2</c:v>
                </c:pt>
                <c:pt idx="94">
                  <c:v>-1.2573689261442644E-2</c:v>
                </c:pt>
                <c:pt idx="95">
                  <c:v>-1.2573689261442644E-2</c:v>
                </c:pt>
                <c:pt idx="96">
                  <c:v>-1.22962324630983E-2</c:v>
                </c:pt>
                <c:pt idx="97">
                  <c:v>-1.1130913910051277E-3</c:v>
                </c:pt>
                <c:pt idx="98">
                  <c:v>2.6113581020670296E-5</c:v>
                </c:pt>
                <c:pt idx="99">
                  <c:v>3.0814025604366524E-3</c:v>
                </c:pt>
                <c:pt idx="100">
                  <c:v>-3.019382805512616E-3</c:v>
                </c:pt>
                <c:pt idx="101">
                  <c:v>1.3644346083288017E-3</c:v>
                </c:pt>
                <c:pt idx="102">
                  <c:v>3.8713383863113737E-3</c:v>
                </c:pt>
                <c:pt idx="103">
                  <c:v>8.513027412731633E-3</c:v>
                </c:pt>
                <c:pt idx="104">
                  <c:v>1.7088074580387413E-2</c:v>
                </c:pt>
                <c:pt idx="105">
                  <c:v>2.0766825306671288E-2</c:v>
                </c:pt>
                <c:pt idx="106">
                  <c:v>2.7983966261253324E-2</c:v>
                </c:pt>
                <c:pt idx="107">
                  <c:v>2.7360504514385431E-2</c:v>
                </c:pt>
                <c:pt idx="108">
                  <c:v>3.6010628227475472E-2</c:v>
                </c:pt>
                <c:pt idx="109">
                  <c:v>3.380076643360308E-2</c:v>
                </c:pt>
                <c:pt idx="110">
                  <c:v>4.2610835830444449E-2</c:v>
                </c:pt>
                <c:pt idx="111">
                  <c:v>4.3492169189891516E-2</c:v>
                </c:pt>
                <c:pt idx="112">
                  <c:v>4.0009270321262447E-2</c:v>
                </c:pt>
                <c:pt idx="113">
                  <c:v>3.4835517081546197E-2</c:v>
                </c:pt>
                <c:pt idx="114">
                  <c:v>4.1403082708239447E-2</c:v>
                </c:pt>
                <c:pt idx="115">
                  <c:v>3.6738544298426046E-2</c:v>
                </c:pt>
                <c:pt idx="116">
                  <c:v>3.4871423255449452E-2</c:v>
                </c:pt>
                <c:pt idx="117">
                  <c:v>3.163660340651675E-2</c:v>
                </c:pt>
                <c:pt idx="118">
                  <c:v>3.1852040449936947E-2</c:v>
                </c:pt>
                <c:pt idx="119">
                  <c:v>4.0479314779634068E-2</c:v>
                </c:pt>
                <c:pt idx="120">
                  <c:v>3.5246805982621421E-2</c:v>
                </c:pt>
                <c:pt idx="121">
                  <c:v>3.4029260267533612E-2</c:v>
                </c:pt>
                <c:pt idx="122">
                  <c:v>3.6017156622730528E-2</c:v>
                </c:pt>
                <c:pt idx="123">
                  <c:v>3.4551531887946574E-2</c:v>
                </c:pt>
                <c:pt idx="124">
                  <c:v>3.5573225745379577E-2</c:v>
                </c:pt>
                <c:pt idx="125">
                  <c:v>4.0805734542392225E-2</c:v>
                </c:pt>
                <c:pt idx="126">
                  <c:v>3.6438238116688559E-2</c:v>
                </c:pt>
                <c:pt idx="127">
                  <c:v>4.2976425964733611E-2</c:v>
                </c:pt>
                <c:pt idx="128">
                  <c:v>4.2702233364016795E-2</c:v>
                </c:pt>
                <c:pt idx="129">
                  <c:v>4.2731611142664994E-2</c:v>
                </c:pt>
                <c:pt idx="130">
                  <c:v>4.8159971797332446E-2</c:v>
                </c:pt>
                <c:pt idx="131">
                  <c:v>4.2734875340292522E-2</c:v>
                </c:pt>
                <c:pt idx="132">
                  <c:v>5.5837364617403296E-2</c:v>
                </c:pt>
                <c:pt idx="133">
                  <c:v>5.3937601598151197E-2</c:v>
                </c:pt>
                <c:pt idx="134">
                  <c:v>6.1725977137559784E-2</c:v>
                </c:pt>
                <c:pt idx="135">
                  <c:v>6.1171063540871096E-2</c:v>
                </c:pt>
                <c:pt idx="136">
                  <c:v>6.8290278566625506E-2</c:v>
                </c:pt>
                <c:pt idx="137">
                  <c:v>7.5073281236739176E-2</c:v>
                </c:pt>
                <c:pt idx="138">
                  <c:v>7.5970935584324106E-2</c:v>
                </c:pt>
                <c:pt idx="139">
                  <c:v>8.6919054427231357E-2</c:v>
                </c:pt>
                <c:pt idx="140">
                  <c:v>8.7398891478485785E-2</c:v>
                </c:pt>
                <c:pt idx="141">
                  <c:v>9.1792501485209899E-2</c:v>
                </c:pt>
                <c:pt idx="142">
                  <c:v>9.203078791202346E-2</c:v>
                </c:pt>
                <c:pt idx="143">
                  <c:v>0.10081474372784416</c:v>
                </c:pt>
                <c:pt idx="144">
                  <c:v>9.2602022496850012E-2</c:v>
                </c:pt>
                <c:pt idx="145">
                  <c:v>9.5232965784680434E-2</c:v>
                </c:pt>
                <c:pt idx="146">
                  <c:v>9.814789426611048E-2</c:v>
                </c:pt>
                <c:pt idx="147">
                  <c:v>0.10032837828133467</c:v>
                </c:pt>
                <c:pt idx="148">
                  <c:v>0.10014231901656245</c:v>
                </c:pt>
                <c:pt idx="149">
                  <c:v>9.3238541034228239E-2</c:v>
                </c:pt>
                <c:pt idx="150">
                  <c:v>9.1743538520796086E-2</c:v>
                </c:pt>
                <c:pt idx="151">
                  <c:v>9.19198051926855E-2</c:v>
                </c:pt>
                <c:pt idx="152">
                  <c:v>9.9757143696507899E-2</c:v>
                </c:pt>
                <c:pt idx="153">
                  <c:v>9.7162106582580954E-2</c:v>
                </c:pt>
                <c:pt idx="154">
                  <c:v>0.10210410179073892</c:v>
                </c:pt>
                <c:pt idx="155">
                  <c:v>0.1064552772283045</c:v>
                </c:pt>
                <c:pt idx="156">
                  <c:v>0.11038210697428452</c:v>
                </c:pt>
                <c:pt idx="157">
                  <c:v>0.10275367711862748</c:v>
                </c:pt>
                <c:pt idx="158">
                  <c:v>0.10167649190152583</c:v>
                </c:pt>
                <c:pt idx="159">
                  <c:v>9.9688595546328695E-2</c:v>
                </c:pt>
                <c:pt idx="160">
                  <c:v>0.10087349928514078</c:v>
                </c:pt>
                <c:pt idx="161">
                  <c:v>9.9404610352729295E-2</c:v>
                </c:pt>
                <c:pt idx="162">
                  <c:v>0.10218244253380071</c:v>
                </c:pt>
                <c:pt idx="163">
                  <c:v>0.1074084229355583</c:v>
                </c:pt>
                <c:pt idx="164">
                  <c:v>0.1074965562715029</c:v>
                </c:pt>
                <c:pt idx="165">
                  <c:v>0.11493239846713266</c:v>
                </c:pt>
                <c:pt idx="166">
                  <c:v>0.10556741547360238</c:v>
                </c:pt>
                <c:pt idx="167">
                  <c:v>0.10070049681087889</c:v>
                </c:pt>
                <c:pt idx="168">
                  <c:v>0.10278631909490321</c:v>
                </c:pt>
                <c:pt idx="169">
                  <c:v>0.10270144995658614</c:v>
                </c:pt>
                <c:pt idx="170">
                  <c:v>0.10086370669225797</c:v>
                </c:pt>
                <c:pt idx="171">
                  <c:v>9.7041331270360409E-2</c:v>
                </c:pt>
                <c:pt idx="172">
                  <c:v>0.10128152398858847</c:v>
                </c:pt>
                <c:pt idx="173">
                  <c:v>0.1028026400830413</c:v>
                </c:pt>
                <c:pt idx="174">
                  <c:v>0.10524425990847197</c:v>
                </c:pt>
                <c:pt idx="175">
                  <c:v>0.10702324761550353</c:v>
                </c:pt>
                <c:pt idx="176">
                  <c:v>0.10510716360811356</c:v>
                </c:pt>
                <c:pt idx="177">
                  <c:v>9.8954151080123065E-2</c:v>
                </c:pt>
                <c:pt idx="178">
                  <c:v>0.10394510925269462</c:v>
                </c:pt>
                <c:pt idx="179">
                  <c:v>0.10278958329253096</c:v>
                </c:pt>
                <c:pt idx="180">
                  <c:v>9.2804402749760095E-2</c:v>
                </c:pt>
                <c:pt idx="181">
                  <c:v>9.0003721185295538E-2</c:v>
                </c:pt>
                <c:pt idx="182">
                  <c:v>8.7079000110982685E-2</c:v>
                </c:pt>
                <c:pt idx="183">
                  <c:v>8.7787330996167867E-2</c:v>
                </c:pt>
                <c:pt idx="184">
                  <c:v>8.3605893835236422E-2</c:v>
                </c:pt>
                <c:pt idx="185">
                  <c:v>8.823126187351904E-2</c:v>
                </c:pt>
                <c:pt idx="186">
                  <c:v>9.3232012638973183E-2</c:v>
                </c:pt>
                <c:pt idx="187">
                  <c:v>9.3284239801014524E-2</c:v>
                </c:pt>
                <c:pt idx="188">
                  <c:v>9.242249162733307E-2</c:v>
                </c:pt>
                <c:pt idx="189">
                  <c:v>9.3783662038034343E-2</c:v>
                </c:pt>
                <c:pt idx="190">
                  <c:v>9.7371015230746094E-2</c:v>
                </c:pt>
                <c:pt idx="191">
                  <c:v>9.6450511499768243E-2</c:v>
                </c:pt>
                <c:pt idx="192">
                  <c:v>9.661698557877485E-2</c:v>
                </c:pt>
                <c:pt idx="193">
                  <c:v>9.7472205357201247E-2</c:v>
                </c:pt>
                <c:pt idx="194">
                  <c:v>0.10132722275537454</c:v>
                </c:pt>
                <c:pt idx="195">
                  <c:v>9.8706072060426697E-2</c:v>
                </c:pt>
                <c:pt idx="196">
                  <c:v>9.3695528702089748E-2</c:v>
                </c:pt>
                <c:pt idx="197">
                  <c:v>9.126370146954188E-2</c:v>
                </c:pt>
                <c:pt idx="198">
                  <c:v>9.1550950860769031E-2</c:v>
                </c:pt>
                <c:pt idx="199">
                  <c:v>9.6819365831684934E-2</c:v>
                </c:pt>
                <c:pt idx="200">
                  <c:v>0.10508757842234795</c:v>
                </c:pt>
                <c:pt idx="201">
                  <c:v>0.1032824771342955</c:v>
                </c:pt>
                <c:pt idx="202">
                  <c:v>0.10176462523747043</c:v>
                </c:pt>
                <c:pt idx="203">
                  <c:v>0.10134680794113993</c:v>
                </c:pt>
                <c:pt idx="204">
                  <c:v>0.10056992890577554</c:v>
                </c:pt>
                <c:pt idx="205">
                  <c:v>9.6000052227162014E-2</c:v>
                </c:pt>
                <c:pt idx="206">
                  <c:v>9.276523237822909E-2</c:v>
                </c:pt>
                <c:pt idx="207">
                  <c:v>8.6925582822486414E-2</c:v>
                </c:pt>
                <c:pt idx="208">
                  <c:v>8.2577671582548362E-2</c:v>
                </c:pt>
                <c:pt idx="209">
                  <c:v>8.6279271692225379E-2</c:v>
                </c:pt>
                <c:pt idx="210">
                  <c:v>8.5136802522572053E-2</c:v>
                </c:pt>
                <c:pt idx="211">
                  <c:v>9.2664042251774159E-2</c:v>
                </c:pt>
                <c:pt idx="212">
                  <c:v>0.10140556349843632</c:v>
                </c:pt>
                <c:pt idx="213">
                  <c:v>0.10606683771062242</c:v>
                </c:pt>
                <c:pt idx="214">
                  <c:v>9.9522121467322089E-2</c:v>
                </c:pt>
                <c:pt idx="215">
                  <c:v>9.830457575223428E-2</c:v>
                </c:pt>
                <c:pt idx="216">
                  <c:v>9.6032694203437741E-2</c:v>
                </c:pt>
                <c:pt idx="217">
                  <c:v>9.8990057254026542E-2</c:v>
                </c:pt>
                <c:pt idx="218">
                  <c:v>0.10211063018599398</c:v>
                </c:pt>
                <c:pt idx="219">
                  <c:v>0.10544011176612678</c:v>
                </c:pt>
                <c:pt idx="220">
                  <c:v>0.10179400301611863</c:v>
                </c:pt>
                <c:pt idx="221">
                  <c:v>0.1041083191340737</c:v>
                </c:pt>
                <c:pt idx="222">
                  <c:v>0.10397448703134282</c:v>
                </c:pt>
                <c:pt idx="223">
                  <c:v>0.10273409193286209</c:v>
                </c:pt>
                <c:pt idx="224">
                  <c:v>0.10754551923591671</c:v>
                </c:pt>
                <c:pt idx="225">
                  <c:v>0.10946813163856195</c:v>
                </c:pt>
                <c:pt idx="226">
                  <c:v>0.11380298608798967</c:v>
                </c:pt>
                <c:pt idx="227">
                  <c:v>0.11324807249130098</c:v>
                </c:pt>
                <c:pt idx="228">
                  <c:v>0.12265222585636226</c:v>
                </c:pt>
                <c:pt idx="229">
                  <c:v>0.12758442847163742</c:v>
                </c:pt>
                <c:pt idx="230">
                  <c:v>0.13001625570418529</c:v>
                </c:pt>
                <c:pt idx="231">
                  <c:v>0.12734614204482408</c:v>
                </c:pt>
                <c:pt idx="232">
                  <c:v>0.12661822597387329</c:v>
                </c:pt>
                <c:pt idx="233">
                  <c:v>0.12793043342016097</c:v>
                </c:pt>
                <c:pt idx="234">
                  <c:v>0.12440509998237337</c:v>
                </c:pt>
                <c:pt idx="235">
                  <c:v>0.128312344542588</c:v>
                </c:pt>
                <c:pt idx="236">
                  <c:v>0.1304144878147504</c:v>
                </c:pt>
                <c:pt idx="237">
                  <c:v>0.12906963839218677</c:v>
                </c:pt>
                <c:pt idx="238">
                  <c:v>0.13109344092128716</c:v>
                </c:pt>
                <c:pt idx="239">
                  <c:v>0.13790908556767678</c:v>
                </c:pt>
                <c:pt idx="240">
                  <c:v>0.13910378189937145</c:v>
                </c:pt>
                <c:pt idx="241">
                  <c:v>0.1328887496164568</c:v>
                </c:pt>
                <c:pt idx="242">
                  <c:v>0.13636512008983082</c:v>
                </c:pt>
                <c:pt idx="243">
                  <c:v>0.1343086755844547</c:v>
                </c:pt>
                <c:pt idx="244">
                  <c:v>0.13533363363951501</c:v>
                </c:pt>
                <c:pt idx="245">
                  <c:v>0.13425971262004088</c:v>
                </c:pt>
                <c:pt idx="246">
                  <c:v>0.1375434954333874</c:v>
                </c:pt>
                <c:pt idx="247">
                  <c:v>0.14109167825456836</c:v>
                </c:pt>
                <c:pt idx="248">
                  <c:v>0.14394132278344673</c:v>
                </c:pt>
                <c:pt idx="249">
                  <c:v>0.14087950540877547</c:v>
                </c:pt>
                <c:pt idx="250">
                  <c:v>0.14037681897412813</c:v>
                </c:pt>
                <c:pt idx="251">
                  <c:v>0.14799872043453011</c:v>
                </c:pt>
                <c:pt idx="252">
                  <c:v>0.145224152451086</c:v>
                </c:pt>
                <c:pt idx="253">
                  <c:v>0.13789929297479397</c:v>
                </c:pt>
                <c:pt idx="254">
                  <c:v>0.13354485333960064</c:v>
                </c:pt>
                <c:pt idx="255">
                  <c:v>0.13148188043896947</c:v>
                </c:pt>
                <c:pt idx="256">
                  <c:v>0.13521285832729468</c:v>
                </c:pt>
                <c:pt idx="257">
                  <c:v>0.12958211741971715</c:v>
                </c:pt>
                <c:pt idx="258">
                  <c:v>0.12906963839218677</c:v>
                </c:pt>
                <c:pt idx="259">
                  <c:v>0.12257714931092778</c:v>
                </c:pt>
                <c:pt idx="260">
                  <c:v>0.12606984077243988</c:v>
                </c:pt>
                <c:pt idx="261">
                  <c:v>0.13082904091345315</c:v>
                </c:pt>
                <c:pt idx="262">
                  <c:v>0.12730370747566533</c:v>
                </c:pt>
                <c:pt idx="263">
                  <c:v>0.13075070017039114</c:v>
                </c:pt>
                <c:pt idx="264">
                  <c:v>0.13290507060459467</c:v>
                </c:pt>
                <c:pt idx="265">
                  <c:v>0.12645828029012174</c:v>
                </c:pt>
                <c:pt idx="266">
                  <c:v>0.13075396436801867</c:v>
                </c:pt>
                <c:pt idx="267">
                  <c:v>0.12490452221939319</c:v>
                </c:pt>
                <c:pt idx="268">
                  <c:v>0.12603067040090865</c:v>
                </c:pt>
                <c:pt idx="269">
                  <c:v>0.12768888279571988</c:v>
                </c:pt>
                <c:pt idx="270">
                  <c:v>0.1226652826468726</c:v>
                </c:pt>
                <c:pt idx="271">
                  <c:v>0.11966548502712548</c:v>
                </c:pt>
                <c:pt idx="272">
                  <c:v>0.11719775162067414</c:v>
                </c:pt>
                <c:pt idx="273">
                  <c:v>0.11322195891028031</c:v>
                </c:pt>
                <c:pt idx="274">
                  <c:v>0.12001148997564903</c:v>
                </c:pt>
                <c:pt idx="275">
                  <c:v>0.12373267527109166</c:v>
                </c:pt>
                <c:pt idx="276">
                  <c:v>0.12844617664531888</c:v>
                </c:pt>
                <c:pt idx="277">
                  <c:v>0.12760727785503034</c:v>
                </c:pt>
                <c:pt idx="278">
                  <c:v>0.12865182109585649</c:v>
                </c:pt>
                <c:pt idx="279">
                  <c:v>0.12900761863726284</c:v>
                </c:pt>
                <c:pt idx="280">
                  <c:v>0.12323651723169937</c:v>
                </c:pt>
                <c:pt idx="281">
                  <c:v>0.12077857641813083</c:v>
                </c:pt>
                <c:pt idx="282">
                  <c:v>0.12653988523081128</c:v>
                </c:pt>
                <c:pt idx="283">
                  <c:v>0.12660516918336318</c:v>
                </c:pt>
                <c:pt idx="284">
                  <c:v>0.13219673971940971</c:v>
                </c:pt>
                <c:pt idx="285">
                  <c:v>0.13096940141143909</c:v>
                </c:pt>
                <c:pt idx="286">
                  <c:v>0.13359708050164198</c:v>
                </c:pt>
                <c:pt idx="287">
                  <c:v>0.12876606801282175</c:v>
                </c:pt>
              </c:numCache>
            </c:numRef>
          </c:val>
          <c:smooth val="1"/>
          <c:extLst>
            <c:ext xmlns:c16="http://schemas.microsoft.com/office/drawing/2014/chart" uri="{C3380CC4-5D6E-409C-BE32-E72D297353CC}">
              <c16:uniqueId val="{00000002-2700-4D27-BA7A-61721DC69651}"/>
            </c:ext>
          </c:extLst>
        </c:ser>
        <c:dLbls>
          <c:showLegendKey val="0"/>
          <c:showVal val="0"/>
          <c:showCatName val="0"/>
          <c:showSerName val="0"/>
          <c:showPercent val="0"/>
          <c:showBubbleSize val="0"/>
        </c:dLbls>
        <c:marker val="1"/>
        <c:smooth val="0"/>
        <c:axId val="516324352"/>
        <c:axId val="516334336"/>
      </c:lineChart>
      <c:lineChart>
        <c:grouping val="standard"/>
        <c:varyColors val="0"/>
        <c:ser>
          <c:idx val="0"/>
          <c:order val="0"/>
          <c:tx>
            <c:strRef>
              <c:f>'III.2.3 Ханш'!$A$12</c:f>
              <c:strCache>
                <c:ptCount val="1"/>
                <c:pt idx="0">
                  <c:v> АНУ-ын доллар </c:v>
                </c:pt>
              </c:strCache>
            </c:strRef>
          </c:tx>
          <c:spPr>
            <a:ln w="22225">
              <a:solidFill>
                <a:srgbClr val="C00000"/>
              </a:solidFill>
            </a:ln>
          </c:spPr>
          <c:marker>
            <c:symbol val="none"/>
          </c:marker>
          <c:cat>
            <c:numRef>
              <c:f>'III.2.3 Ханш'!$TZ$11:$AFA$11</c:f>
              <c:numCache>
                <c:formatCode>m/d/yyyy</c:formatCode>
                <c:ptCount val="288"/>
                <c:pt idx="0">
                  <c:v>43830</c:v>
                </c:pt>
                <c:pt idx="1">
                  <c:v>43832</c:v>
                </c:pt>
                <c:pt idx="2">
                  <c:v>43833</c:v>
                </c:pt>
                <c:pt idx="3">
                  <c:v>43836</c:v>
                </c:pt>
                <c:pt idx="4">
                  <c:v>43837</c:v>
                </c:pt>
                <c:pt idx="5">
                  <c:v>43838</c:v>
                </c:pt>
                <c:pt idx="6">
                  <c:v>43839</c:v>
                </c:pt>
                <c:pt idx="7">
                  <c:v>43840</c:v>
                </c:pt>
                <c:pt idx="8">
                  <c:v>43843</c:v>
                </c:pt>
                <c:pt idx="9">
                  <c:v>43844</c:v>
                </c:pt>
                <c:pt idx="10">
                  <c:v>43845</c:v>
                </c:pt>
                <c:pt idx="11">
                  <c:v>43846</c:v>
                </c:pt>
                <c:pt idx="12">
                  <c:v>43847</c:v>
                </c:pt>
                <c:pt idx="13">
                  <c:v>43850</c:v>
                </c:pt>
                <c:pt idx="14">
                  <c:v>43851</c:v>
                </c:pt>
                <c:pt idx="15">
                  <c:v>43852</c:v>
                </c:pt>
                <c:pt idx="16">
                  <c:v>43853</c:v>
                </c:pt>
                <c:pt idx="17">
                  <c:v>43854</c:v>
                </c:pt>
                <c:pt idx="18">
                  <c:v>43857</c:v>
                </c:pt>
                <c:pt idx="19">
                  <c:v>43858</c:v>
                </c:pt>
                <c:pt idx="20">
                  <c:v>43859</c:v>
                </c:pt>
                <c:pt idx="21">
                  <c:v>43860</c:v>
                </c:pt>
                <c:pt idx="22">
                  <c:v>43861</c:v>
                </c:pt>
                <c:pt idx="23">
                  <c:v>43864</c:v>
                </c:pt>
                <c:pt idx="24">
                  <c:v>43865</c:v>
                </c:pt>
                <c:pt idx="25">
                  <c:v>43866</c:v>
                </c:pt>
                <c:pt idx="26">
                  <c:v>43867</c:v>
                </c:pt>
                <c:pt idx="27">
                  <c:v>43868</c:v>
                </c:pt>
                <c:pt idx="28">
                  <c:v>43871</c:v>
                </c:pt>
                <c:pt idx="29">
                  <c:v>43872</c:v>
                </c:pt>
                <c:pt idx="30">
                  <c:v>43873</c:v>
                </c:pt>
                <c:pt idx="31">
                  <c:v>43874</c:v>
                </c:pt>
                <c:pt idx="32">
                  <c:v>43875</c:v>
                </c:pt>
                <c:pt idx="33">
                  <c:v>43878</c:v>
                </c:pt>
                <c:pt idx="34">
                  <c:v>43879</c:v>
                </c:pt>
                <c:pt idx="35">
                  <c:v>43880</c:v>
                </c:pt>
                <c:pt idx="36">
                  <c:v>43881</c:v>
                </c:pt>
                <c:pt idx="37">
                  <c:v>43882</c:v>
                </c:pt>
                <c:pt idx="38">
                  <c:v>43888</c:v>
                </c:pt>
                <c:pt idx="39">
                  <c:v>43890</c:v>
                </c:pt>
                <c:pt idx="40">
                  <c:v>43892</c:v>
                </c:pt>
                <c:pt idx="41">
                  <c:v>43893</c:v>
                </c:pt>
                <c:pt idx="42">
                  <c:v>43894</c:v>
                </c:pt>
                <c:pt idx="43">
                  <c:v>43895</c:v>
                </c:pt>
                <c:pt idx="44">
                  <c:v>43896</c:v>
                </c:pt>
                <c:pt idx="45">
                  <c:v>43899</c:v>
                </c:pt>
                <c:pt idx="46">
                  <c:v>43900</c:v>
                </c:pt>
                <c:pt idx="47">
                  <c:v>43901</c:v>
                </c:pt>
                <c:pt idx="48">
                  <c:v>43902</c:v>
                </c:pt>
                <c:pt idx="49">
                  <c:v>43903</c:v>
                </c:pt>
                <c:pt idx="50">
                  <c:v>43906</c:v>
                </c:pt>
                <c:pt idx="51">
                  <c:v>43907</c:v>
                </c:pt>
                <c:pt idx="52">
                  <c:v>43908</c:v>
                </c:pt>
                <c:pt idx="53">
                  <c:v>43909</c:v>
                </c:pt>
                <c:pt idx="54">
                  <c:v>43910</c:v>
                </c:pt>
                <c:pt idx="55">
                  <c:v>43913</c:v>
                </c:pt>
                <c:pt idx="56">
                  <c:v>43914</c:v>
                </c:pt>
                <c:pt idx="57">
                  <c:v>43915</c:v>
                </c:pt>
                <c:pt idx="58">
                  <c:v>43916</c:v>
                </c:pt>
                <c:pt idx="59">
                  <c:v>43917</c:v>
                </c:pt>
                <c:pt idx="60">
                  <c:v>43920</c:v>
                </c:pt>
                <c:pt idx="61">
                  <c:v>43921</c:v>
                </c:pt>
                <c:pt idx="62">
                  <c:v>43922</c:v>
                </c:pt>
                <c:pt idx="63">
                  <c:v>43923</c:v>
                </c:pt>
                <c:pt idx="64">
                  <c:v>43924</c:v>
                </c:pt>
                <c:pt idx="65">
                  <c:v>43927</c:v>
                </c:pt>
                <c:pt idx="66">
                  <c:v>43928</c:v>
                </c:pt>
                <c:pt idx="67">
                  <c:v>43929</c:v>
                </c:pt>
                <c:pt idx="68">
                  <c:v>43930</c:v>
                </c:pt>
                <c:pt idx="69">
                  <c:v>43931</c:v>
                </c:pt>
                <c:pt idx="70">
                  <c:v>43934</c:v>
                </c:pt>
                <c:pt idx="71">
                  <c:v>43935</c:v>
                </c:pt>
                <c:pt idx="72">
                  <c:v>43936</c:v>
                </c:pt>
                <c:pt idx="73">
                  <c:v>43937</c:v>
                </c:pt>
                <c:pt idx="74">
                  <c:v>43938</c:v>
                </c:pt>
                <c:pt idx="75">
                  <c:v>43941</c:v>
                </c:pt>
                <c:pt idx="76">
                  <c:v>43942</c:v>
                </c:pt>
                <c:pt idx="77">
                  <c:v>43943</c:v>
                </c:pt>
                <c:pt idx="78">
                  <c:v>43944</c:v>
                </c:pt>
                <c:pt idx="79">
                  <c:v>43945</c:v>
                </c:pt>
                <c:pt idx="80">
                  <c:v>43948</c:v>
                </c:pt>
                <c:pt idx="81">
                  <c:v>43949</c:v>
                </c:pt>
                <c:pt idx="82">
                  <c:v>43950</c:v>
                </c:pt>
                <c:pt idx="83">
                  <c:v>43951</c:v>
                </c:pt>
                <c:pt idx="84">
                  <c:v>43952</c:v>
                </c:pt>
                <c:pt idx="85">
                  <c:v>43955</c:v>
                </c:pt>
                <c:pt idx="86">
                  <c:v>43956</c:v>
                </c:pt>
                <c:pt idx="87">
                  <c:v>43957</c:v>
                </c:pt>
                <c:pt idx="88">
                  <c:v>43958</c:v>
                </c:pt>
                <c:pt idx="89">
                  <c:v>43959</c:v>
                </c:pt>
                <c:pt idx="90">
                  <c:v>43962</c:v>
                </c:pt>
                <c:pt idx="91">
                  <c:v>43963</c:v>
                </c:pt>
                <c:pt idx="92">
                  <c:v>43964</c:v>
                </c:pt>
                <c:pt idx="93">
                  <c:v>43965</c:v>
                </c:pt>
                <c:pt idx="94">
                  <c:v>43966</c:v>
                </c:pt>
                <c:pt idx="95">
                  <c:v>43969</c:v>
                </c:pt>
                <c:pt idx="96">
                  <c:v>43970</c:v>
                </c:pt>
                <c:pt idx="97">
                  <c:v>43971</c:v>
                </c:pt>
                <c:pt idx="98">
                  <c:v>43972</c:v>
                </c:pt>
                <c:pt idx="99">
                  <c:v>43973</c:v>
                </c:pt>
                <c:pt idx="100">
                  <c:v>43976</c:v>
                </c:pt>
                <c:pt idx="101">
                  <c:v>43977</c:v>
                </c:pt>
                <c:pt idx="102">
                  <c:v>43978</c:v>
                </c:pt>
                <c:pt idx="103">
                  <c:v>43979</c:v>
                </c:pt>
                <c:pt idx="104">
                  <c:v>43980</c:v>
                </c:pt>
                <c:pt idx="105">
                  <c:v>43984</c:v>
                </c:pt>
                <c:pt idx="106">
                  <c:v>43985</c:v>
                </c:pt>
                <c:pt idx="107">
                  <c:v>43986</c:v>
                </c:pt>
                <c:pt idx="108">
                  <c:v>43990</c:v>
                </c:pt>
                <c:pt idx="109">
                  <c:v>43991</c:v>
                </c:pt>
                <c:pt idx="110">
                  <c:v>43992</c:v>
                </c:pt>
                <c:pt idx="111">
                  <c:v>43993</c:v>
                </c:pt>
                <c:pt idx="112">
                  <c:v>43994</c:v>
                </c:pt>
                <c:pt idx="113">
                  <c:v>43997</c:v>
                </c:pt>
                <c:pt idx="114">
                  <c:v>43998</c:v>
                </c:pt>
                <c:pt idx="115">
                  <c:v>43999</c:v>
                </c:pt>
                <c:pt idx="116">
                  <c:v>44000</c:v>
                </c:pt>
                <c:pt idx="117">
                  <c:v>44001</c:v>
                </c:pt>
                <c:pt idx="118">
                  <c:v>44004</c:v>
                </c:pt>
                <c:pt idx="119">
                  <c:v>44005</c:v>
                </c:pt>
                <c:pt idx="120">
                  <c:v>44007</c:v>
                </c:pt>
                <c:pt idx="121">
                  <c:v>44008</c:v>
                </c:pt>
                <c:pt idx="122">
                  <c:v>44011</c:v>
                </c:pt>
                <c:pt idx="123">
                  <c:v>44012</c:v>
                </c:pt>
                <c:pt idx="124">
                  <c:v>44013</c:v>
                </c:pt>
                <c:pt idx="125">
                  <c:v>44014</c:v>
                </c:pt>
                <c:pt idx="126">
                  <c:v>44015</c:v>
                </c:pt>
                <c:pt idx="127">
                  <c:v>44018</c:v>
                </c:pt>
                <c:pt idx="128">
                  <c:v>44019</c:v>
                </c:pt>
                <c:pt idx="129">
                  <c:v>44020</c:v>
                </c:pt>
                <c:pt idx="130">
                  <c:v>44021</c:v>
                </c:pt>
                <c:pt idx="131">
                  <c:v>44022</c:v>
                </c:pt>
                <c:pt idx="132">
                  <c:v>44028</c:v>
                </c:pt>
                <c:pt idx="133">
                  <c:v>44029</c:v>
                </c:pt>
                <c:pt idx="134">
                  <c:v>44032</c:v>
                </c:pt>
                <c:pt idx="135">
                  <c:v>44033</c:v>
                </c:pt>
                <c:pt idx="136">
                  <c:v>44034</c:v>
                </c:pt>
                <c:pt idx="137">
                  <c:v>44035</c:v>
                </c:pt>
                <c:pt idx="138">
                  <c:v>44036</c:v>
                </c:pt>
                <c:pt idx="139">
                  <c:v>44039</c:v>
                </c:pt>
                <c:pt idx="140">
                  <c:v>44040</c:v>
                </c:pt>
                <c:pt idx="141">
                  <c:v>44041</c:v>
                </c:pt>
                <c:pt idx="142">
                  <c:v>44042</c:v>
                </c:pt>
                <c:pt idx="143">
                  <c:v>44043</c:v>
                </c:pt>
                <c:pt idx="144">
                  <c:v>44046</c:v>
                </c:pt>
                <c:pt idx="145">
                  <c:v>44047</c:v>
                </c:pt>
                <c:pt idx="146">
                  <c:v>44048</c:v>
                </c:pt>
                <c:pt idx="147">
                  <c:v>44049</c:v>
                </c:pt>
                <c:pt idx="148">
                  <c:v>44050</c:v>
                </c:pt>
                <c:pt idx="149">
                  <c:v>44053</c:v>
                </c:pt>
                <c:pt idx="150">
                  <c:v>44054</c:v>
                </c:pt>
                <c:pt idx="151">
                  <c:v>44055</c:v>
                </c:pt>
                <c:pt idx="152">
                  <c:v>44056</c:v>
                </c:pt>
                <c:pt idx="153">
                  <c:v>44057</c:v>
                </c:pt>
                <c:pt idx="154">
                  <c:v>44060</c:v>
                </c:pt>
                <c:pt idx="155">
                  <c:v>44061</c:v>
                </c:pt>
                <c:pt idx="156">
                  <c:v>44062</c:v>
                </c:pt>
                <c:pt idx="157">
                  <c:v>44063</c:v>
                </c:pt>
                <c:pt idx="158">
                  <c:v>44064</c:v>
                </c:pt>
                <c:pt idx="159">
                  <c:v>44067</c:v>
                </c:pt>
                <c:pt idx="160">
                  <c:v>44068</c:v>
                </c:pt>
                <c:pt idx="161">
                  <c:v>44069</c:v>
                </c:pt>
                <c:pt idx="162">
                  <c:v>44070</c:v>
                </c:pt>
                <c:pt idx="163">
                  <c:v>44071</c:v>
                </c:pt>
                <c:pt idx="164">
                  <c:v>44074</c:v>
                </c:pt>
                <c:pt idx="165">
                  <c:v>44075</c:v>
                </c:pt>
                <c:pt idx="166">
                  <c:v>44076</c:v>
                </c:pt>
                <c:pt idx="167">
                  <c:v>44077</c:v>
                </c:pt>
                <c:pt idx="168">
                  <c:v>44078</c:v>
                </c:pt>
                <c:pt idx="169">
                  <c:v>44081</c:v>
                </c:pt>
                <c:pt idx="170">
                  <c:v>44082</c:v>
                </c:pt>
                <c:pt idx="171">
                  <c:v>44083</c:v>
                </c:pt>
                <c:pt idx="172">
                  <c:v>44084</c:v>
                </c:pt>
                <c:pt idx="173">
                  <c:v>44085</c:v>
                </c:pt>
                <c:pt idx="174">
                  <c:v>44088</c:v>
                </c:pt>
                <c:pt idx="175">
                  <c:v>44089</c:v>
                </c:pt>
                <c:pt idx="176">
                  <c:v>44090</c:v>
                </c:pt>
                <c:pt idx="177">
                  <c:v>44091</c:v>
                </c:pt>
                <c:pt idx="178">
                  <c:v>44092</c:v>
                </c:pt>
                <c:pt idx="179">
                  <c:v>44095</c:v>
                </c:pt>
                <c:pt idx="180">
                  <c:v>44096</c:v>
                </c:pt>
                <c:pt idx="181">
                  <c:v>44097</c:v>
                </c:pt>
                <c:pt idx="182">
                  <c:v>44098</c:v>
                </c:pt>
                <c:pt idx="183">
                  <c:v>44099</c:v>
                </c:pt>
                <c:pt idx="184">
                  <c:v>44102</c:v>
                </c:pt>
                <c:pt idx="185">
                  <c:v>44103</c:v>
                </c:pt>
                <c:pt idx="186">
                  <c:v>44104</c:v>
                </c:pt>
                <c:pt idx="187">
                  <c:v>44105</c:v>
                </c:pt>
                <c:pt idx="188">
                  <c:v>44106</c:v>
                </c:pt>
                <c:pt idx="189">
                  <c:v>44109</c:v>
                </c:pt>
                <c:pt idx="190">
                  <c:v>44110</c:v>
                </c:pt>
                <c:pt idx="191">
                  <c:v>44111</c:v>
                </c:pt>
                <c:pt idx="192">
                  <c:v>44112</c:v>
                </c:pt>
                <c:pt idx="193">
                  <c:v>44113</c:v>
                </c:pt>
                <c:pt idx="194">
                  <c:v>44116</c:v>
                </c:pt>
                <c:pt idx="195">
                  <c:v>44117</c:v>
                </c:pt>
                <c:pt idx="196">
                  <c:v>44118</c:v>
                </c:pt>
                <c:pt idx="197">
                  <c:v>44120</c:v>
                </c:pt>
                <c:pt idx="198">
                  <c:v>44123</c:v>
                </c:pt>
                <c:pt idx="199">
                  <c:v>44124</c:v>
                </c:pt>
                <c:pt idx="200">
                  <c:v>44125</c:v>
                </c:pt>
                <c:pt idx="201">
                  <c:v>44126</c:v>
                </c:pt>
                <c:pt idx="202">
                  <c:v>44127</c:v>
                </c:pt>
                <c:pt idx="203">
                  <c:v>44130</c:v>
                </c:pt>
                <c:pt idx="204">
                  <c:v>44131</c:v>
                </c:pt>
                <c:pt idx="205">
                  <c:v>44132</c:v>
                </c:pt>
                <c:pt idx="206">
                  <c:v>44133</c:v>
                </c:pt>
                <c:pt idx="207">
                  <c:v>44134</c:v>
                </c:pt>
                <c:pt idx="208">
                  <c:v>44137</c:v>
                </c:pt>
                <c:pt idx="209">
                  <c:v>44138</c:v>
                </c:pt>
                <c:pt idx="210">
                  <c:v>44139</c:v>
                </c:pt>
                <c:pt idx="211">
                  <c:v>44140</c:v>
                </c:pt>
                <c:pt idx="212">
                  <c:v>44141</c:v>
                </c:pt>
                <c:pt idx="213">
                  <c:v>44144</c:v>
                </c:pt>
                <c:pt idx="214">
                  <c:v>44145</c:v>
                </c:pt>
                <c:pt idx="215">
                  <c:v>44146</c:v>
                </c:pt>
                <c:pt idx="216">
                  <c:v>44147</c:v>
                </c:pt>
                <c:pt idx="217">
                  <c:v>44148</c:v>
                </c:pt>
                <c:pt idx="218">
                  <c:v>44152</c:v>
                </c:pt>
                <c:pt idx="219">
                  <c:v>44153</c:v>
                </c:pt>
                <c:pt idx="220">
                  <c:v>44154</c:v>
                </c:pt>
                <c:pt idx="221">
                  <c:v>44155</c:v>
                </c:pt>
                <c:pt idx="222">
                  <c:v>44158</c:v>
                </c:pt>
                <c:pt idx="223">
                  <c:v>44159</c:v>
                </c:pt>
                <c:pt idx="224">
                  <c:v>44160</c:v>
                </c:pt>
                <c:pt idx="225">
                  <c:v>44162</c:v>
                </c:pt>
                <c:pt idx="226">
                  <c:v>44165</c:v>
                </c:pt>
                <c:pt idx="227">
                  <c:v>44166</c:v>
                </c:pt>
                <c:pt idx="228">
                  <c:v>44167</c:v>
                </c:pt>
                <c:pt idx="229">
                  <c:v>44168</c:v>
                </c:pt>
                <c:pt idx="230">
                  <c:v>44169</c:v>
                </c:pt>
                <c:pt idx="231">
                  <c:v>44172</c:v>
                </c:pt>
                <c:pt idx="232">
                  <c:v>44173</c:v>
                </c:pt>
                <c:pt idx="233">
                  <c:v>44174</c:v>
                </c:pt>
                <c:pt idx="234">
                  <c:v>44175</c:v>
                </c:pt>
                <c:pt idx="235">
                  <c:v>44176</c:v>
                </c:pt>
                <c:pt idx="236">
                  <c:v>44179</c:v>
                </c:pt>
                <c:pt idx="237">
                  <c:v>44180</c:v>
                </c:pt>
                <c:pt idx="238">
                  <c:v>44181</c:v>
                </c:pt>
                <c:pt idx="239">
                  <c:v>44182</c:v>
                </c:pt>
                <c:pt idx="240">
                  <c:v>44183</c:v>
                </c:pt>
                <c:pt idx="241">
                  <c:v>44186</c:v>
                </c:pt>
                <c:pt idx="242">
                  <c:v>44187</c:v>
                </c:pt>
                <c:pt idx="243">
                  <c:v>44188</c:v>
                </c:pt>
                <c:pt idx="244">
                  <c:v>44189</c:v>
                </c:pt>
                <c:pt idx="245">
                  <c:v>44190</c:v>
                </c:pt>
                <c:pt idx="246">
                  <c:v>44193</c:v>
                </c:pt>
                <c:pt idx="247">
                  <c:v>44195</c:v>
                </c:pt>
                <c:pt idx="248">
                  <c:v>44196</c:v>
                </c:pt>
                <c:pt idx="249">
                  <c:v>44200</c:v>
                </c:pt>
                <c:pt idx="250">
                  <c:v>44201</c:v>
                </c:pt>
                <c:pt idx="251">
                  <c:v>44202</c:v>
                </c:pt>
                <c:pt idx="252">
                  <c:v>44203</c:v>
                </c:pt>
                <c:pt idx="253">
                  <c:v>44204</c:v>
                </c:pt>
                <c:pt idx="254">
                  <c:v>44207</c:v>
                </c:pt>
                <c:pt idx="255">
                  <c:v>44208</c:v>
                </c:pt>
                <c:pt idx="256">
                  <c:v>44209</c:v>
                </c:pt>
                <c:pt idx="257">
                  <c:v>44210</c:v>
                </c:pt>
                <c:pt idx="258">
                  <c:v>44211</c:v>
                </c:pt>
                <c:pt idx="259">
                  <c:v>44214</c:v>
                </c:pt>
                <c:pt idx="260">
                  <c:v>44215</c:v>
                </c:pt>
                <c:pt idx="261">
                  <c:v>44216</c:v>
                </c:pt>
                <c:pt idx="262">
                  <c:v>44217</c:v>
                </c:pt>
                <c:pt idx="263">
                  <c:v>44218</c:v>
                </c:pt>
                <c:pt idx="264">
                  <c:v>44221</c:v>
                </c:pt>
                <c:pt idx="265">
                  <c:v>44222</c:v>
                </c:pt>
                <c:pt idx="266">
                  <c:v>44223</c:v>
                </c:pt>
                <c:pt idx="267">
                  <c:v>44224</c:v>
                </c:pt>
                <c:pt idx="268">
                  <c:v>44225</c:v>
                </c:pt>
                <c:pt idx="269">
                  <c:v>44228</c:v>
                </c:pt>
                <c:pt idx="270">
                  <c:v>44229</c:v>
                </c:pt>
                <c:pt idx="271">
                  <c:v>44230</c:v>
                </c:pt>
                <c:pt idx="272">
                  <c:v>44231</c:v>
                </c:pt>
                <c:pt idx="273">
                  <c:v>44232</c:v>
                </c:pt>
                <c:pt idx="274">
                  <c:v>44235</c:v>
                </c:pt>
                <c:pt idx="275">
                  <c:v>44236</c:v>
                </c:pt>
                <c:pt idx="276">
                  <c:v>44237</c:v>
                </c:pt>
                <c:pt idx="277">
                  <c:v>44238</c:v>
                </c:pt>
                <c:pt idx="278">
                  <c:v>44242</c:v>
                </c:pt>
                <c:pt idx="279">
                  <c:v>44243</c:v>
                </c:pt>
                <c:pt idx="280">
                  <c:v>44244</c:v>
                </c:pt>
                <c:pt idx="281">
                  <c:v>44245</c:v>
                </c:pt>
                <c:pt idx="282">
                  <c:v>44246</c:v>
                </c:pt>
                <c:pt idx="283">
                  <c:v>44249</c:v>
                </c:pt>
                <c:pt idx="284">
                  <c:v>44250</c:v>
                </c:pt>
                <c:pt idx="285">
                  <c:v>44251</c:v>
                </c:pt>
                <c:pt idx="286">
                  <c:v>44252</c:v>
                </c:pt>
                <c:pt idx="287">
                  <c:v>44253</c:v>
                </c:pt>
              </c:numCache>
            </c:numRef>
          </c:cat>
          <c:val>
            <c:numRef>
              <c:f>'III.2.3 Ханш'!$TZ$12:$AFA$12</c:f>
              <c:numCache>
                <c:formatCode>0.0%</c:formatCode>
                <c:ptCount val="288"/>
                <c:pt idx="0">
                  <c:v>0</c:v>
                </c:pt>
                <c:pt idx="1">
                  <c:v>2.1577497961122738E-4</c:v>
                </c:pt>
                <c:pt idx="2">
                  <c:v>5.6686647185966166E-4</c:v>
                </c:pt>
                <c:pt idx="3">
                  <c:v>8.8870033975418927E-4</c:v>
                </c:pt>
                <c:pt idx="4">
                  <c:v>1.2690494563567523E-3</c:v>
                </c:pt>
                <c:pt idx="5">
                  <c:v>1.1337329437193233E-3</c:v>
                </c:pt>
                <c:pt idx="6">
                  <c:v>1.6128265425168209E-3</c:v>
                </c:pt>
                <c:pt idx="7">
                  <c:v>1.678656197313444E-3</c:v>
                </c:pt>
                <c:pt idx="8">
                  <c:v>2.6295289888198514E-3</c:v>
                </c:pt>
                <c:pt idx="9">
                  <c:v>3.108622587617349E-3</c:v>
                </c:pt>
                <c:pt idx="10">
                  <c:v>2.9440484506260134E-3</c:v>
                </c:pt>
                <c:pt idx="11">
                  <c:v>3.5438297498839866E-3</c:v>
                </c:pt>
                <c:pt idx="12">
                  <c:v>4.3484144196201946E-3</c:v>
                </c:pt>
                <c:pt idx="13">
                  <c:v>4.9774533432322965E-3</c:v>
                </c:pt>
                <c:pt idx="14">
                  <c:v>5.1164270589139083E-3</c:v>
                </c:pt>
                <c:pt idx="15">
                  <c:v>5.2224859471974305E-3</c:v>
                </c:pt>
                <c:pt idx="16">
                  <c:v>5.4528897389853892E-3</c:v>
                </c:pt>
                <c:pt idx="17">
                  <c:v>5.5004333785606541E-3</c:v>
                </c:pt>
                <c:pt idx="18">
                  <c:v>5.8551820738537153E-3</c:v>
                </c:pt>
                <c:pt idx="19">
                  <c:v>6.0234134138894557E-3</c:v>
                </c:pt>
                <c:pt idx="20">
                  <c:v>6.1660443326152503E-3</c:v>
                </c:pt>
                <c:pt idx="21">
                  <c:v>6.3196468604740375E-3</c:v>
                </c:pt>
                <c:pt idx="22">
                  <c:v>6.3050180482970841E-3</c:v>
                </c:pt>
                <c:pt idx="23">
                  <c:v>6.5793082766163469E-3</c:v>
                </c:pt>
                <c:pt idx="24">
                  <c:v>6.6999959770766004E-3</c:v>
                </c:pt>
                <c:pt idx="25">
                  <c:v>6.8170264744928932E-3</c:v>
                </c:pt>
                <c:pt idx="26">
                  <c:v>7.1827467789182808E-3</c:v>
                </c:pt>
                <c:pt idx="27">
                  <c:v>7.1681179667413275E-3</c:v>
                </c:pt>
                <c:pt idx="28">
                  <c:v>7.2522336367593088E-3</c:v>
                </c:pt>
                <c:pt idx="29">
                  <c:v>7.2485764337151259E-3</c:v>
                </c:pt>
                <c:pt idx="30">
                  <c:v>7.6618403777160005E-3</c:v>
                </c:pt>
                <c:pt idx="31">
                  <c:v>7.7642420629551179E-3</c:v>
                </c:pt>
                <c:pt idx="32">
                  <c:v>8.0202462760530224E-3</c:v>
                </c:pt>
                <c:pt idx="33">
                  <c:v>8.3969381896114026E-3</c:v>
                </c:pt>
                <c:pt idx="34">
                  <c:v>8.7992305244795066E-3</c:v>
                </c:pt>
                <c:pt idx="35">
                  <c:v>9.0040338949577414E-3</c:v>
                </c:pt>
                <c:pt idx="36">
                  <c:v>9.260038108055868E-3</c:v>
                </c:pt>
                <c:pt idx="37">
                  <c:v>9.7135312855434197E-3</c:v>
                </c:pt>
                <c:pt idx="38">
                  <c:v>1.0006107529084041E-2</c:v>
                </c:pt>
                <c:pt idx="39">
                  <c:v>1.0379142239598016E-2</c:v>
                </c:pt>
                <c:pt idx="40">
                  <c:v>1.0580288407032068E-2</c:v>
                </c:pt>
                <c:pt idx="41">
                  <c:v>1.0916751087103549E-2</c:v>
                </c:pt>
                <c:pt idx="42">
                  <c:v>1.0737548137935038E-2</c:v>
                </c:pt>
                <c:pt idx="43">
                  <c:v>1.094966591450186E-2</c:v>
                </c:pt>
                <c:pt idx="44">
                  <c:v>1.0982580741900394E-2</c:v>
                </c:pt>
                <c:pt idx="45">
                  <c:v>1.122029893977694E-2</c:v>
                </c:pt>
                <c:pt idx="46">
                  <c:v>1.1823737442079096E-2</c:v>
                </c:pt>
                <c:pt idx="47">
                  <c:v>1.1776193802503832E-2</c:v>
                </c:pt>
                <c:pt idx="48">
                  <c:v>1.1834709051211867E-2</c:v>
                </c:pt>
                <c:pt idx="49">
                  <c:v>1.2138256903885036E-2</c:v>
                </c:pt>
                <c:pt idx="50">
                  <c:v>1.2328431462186318E-2</c:v>
                </c:pt>
                <c:pt idx="51">
                  <c:v>1.2635636517903892E-2</c:v>
                </c:pt>
                <c:pt idx="52">
                  <c:v>1.2741695406187414E-2</c:v>
                </c:pt>
                <c:pt idx="53">
                  <c:v>1.2946498776665649E-2</c:v>
                </c:pt>
                <c:pt idx="54">
                  <c:v>1.3323190690224029E-2</c:v>
                </c:pt>
                <c:pt idx="55">
                  <c:v>1.3560908888100576E-2</c:v>
                </c:pt>
                <c:pt idx="56">
                  <c:v>1.3842513522508204E-2</c:v>
                </c:pt>
                <c:pt idx="57">
                  <c:v>1.4142404172137191E-2</c:v>
                </c:pt>
                <c:pt idx="58">
                  <c:v>1.4614183364846323E-2</c:v>
                </c:pt>
                <c:pt idx="59">
                  <c:v>1.503110451189138E-2</c:v>
                </c:pt>
                <c:pt idx="60">
                  <c:v>1.519933585192712E-2</c:v>
                </c:pt>
                <c:pt idx="61">
                  <c:v>1.5875918415114487E-2</c:v>
                </c:pt>
                <c:pt idx="62">
                  <c:v>1.5597970983751042E-2</c:v>
                </c:pt>
                <c:pt idx="63">
                  <c:v>1.6340383201735031E-2</c:v>
                </c:pt>
                <c:pt idx="64">
                  <c:v>1.6621987836142882E-2</c:v>
                </c:pt>
                <c:pt idx="65">
                  <c:v>1.6940164500993005E-2</c:v>
                </c:pt>
                <c:pt idx="66">
                  <c:v>1.7101081434940157E-2</c:v>
                </c:pt>
                <c:pt idx="67">
                  <c:v>1.7137653465382874E-2</c:v>
                </c:pt>
                <c:pt idx="68">
                  <c:v>1.7221769135400633E-2</c:v>
                </c:pt>
                <c:pt idx="69">
                  <c:v>1.7411943693701915E-2</c:v>
                </c:pt>
                <c:pt idx="70">
                  <c:v>1.7283941587153073E-2</c:v>
                </c:pt>
                <c:pt idx="71">
                  <c:v>1.7602118252003196E-2</c:v>
                </c:pt>
                <c:pt idx="72">
                  <c:v>1.7411943693701915E-2</c:v>
                </c:pt>
                <c:pt idx="73">
                  <c:v>1.7660633500711231E-2</c:v>
                </c:pt>
                <c:pt idx="74">
                  <c:v>1.8044639820358199E-2</c:v>
                </c:pt>
                <c:pt idx="75">
                  <c:v>1.8136069896464546E-2</c:v>
                </c:pt>
                <c:pt idx="76">
                  <c:v>1.8450589358270708E-2</c:v>
                </c:pt>
                <c:pt idx="77">
                  <c:v>1.8377445297385497E-2</c:v>
                </c:pt>
                <c:pt idx="78">
                  <c:v>1.8574934261775367E-2</c:v>
                </c:pt>
                <c:pt idx="79">
                  <c:v>1.875779441398806E-2</c:v>
                </c:pt>
                <c:pt idx="80">
                  <c:v>1.9046713454484276E-2</c:v>
                </c:pt>
                <c:pt idx="81">
                  <c:v>1.9364890119334621E-2</c:v>
                </c:pt>
                <c:pt idx="82">
                  <c:v>1.9796440078556854E-2</c:v>
                </c:pt>
                <c:pt idx="83">
                  <c:v>1.996101421554819E-2</c:v>
                </c:pt>
                <c:pt idx="84">
                  <c:v>1.9968328621636777E-2</c:v>
                </c:pt>
                <c:pt idx="85">
                  <c:v>2.0187760804292187E-2</c:v>
                </c:pt>
                <c:pt idx="86">
                  <c:v>2.0597367545248879E-2</c:v>
                </c:pt>
                <c:pt idx="87">
                  <c:v>2.0451079423478458E-2</c:v>
                </c:pt>
                <c:pt idx="88">
                  <c:v>2.093383022532036E-2</c:v>
                </c:pt>
                <c:pt idx="89">
                  <c:v>2.0904572600966231E-2</c:v>
                </c:pt>
                <c:pt idx="90">
                  <c:v>2.1273950108436024E-2</c:v>
                </c:pt>
                <c:pt idx="91">
                  <c:v>2.1599441179374734E-2</c:v>
                </c:pt>
                <c:pt idx="92">
                  <c:v>2.2056591559906691E-2</c:v>
                </c:pt>
                <c:pt idx="93">
                  <c:v>2.2411340255199752E-2</c:v>
                </c:pt>
                <c:pt idx="94">
                  <c:v>2.2846547417466168E-2</c:v>
                </c:pt>
                <c:pt idx="95">
                  <c:v>2.3369527452794747E-2</c:v>
                </c:pt>
                <c:pt idx="96">
                  <c:v>2.3972965955096903E-2</c:v>
                </c:pt>
                <c:pt idx="97">
                  <c:v>2.3877878675946151E-2</c:v>
                </c:pt>
                <c:pt idx="98">
                  <c:v>2.4664177330461223E-2</c:v>
                </c:pt>
                <c:pt idx="99">
                  <c:v>2.4455716756938584E-2</c:v>
                </c:pt>
                <c:pt idx="100">
                  <c:v>2.5326131081471415E-2</c:v>
                </c:pt>
                <c:pt idx="101">
                  <c:v>2.5995399238570194E-2</c:v>
                </c:pt>
                <c:pt idx="102">
                  <c:v>2.575036663460506E-2</c:v>
                </c:pt>
                <c:pt idx="103">
                  <c:v>2.6562265710430077E-2</c:v>
                </c:pt>
                <c:pt idx="104">
                  <c:v>2.6200202609048651E-2</c:v>
                </c:pt>
                <c:pt idx="105">
                  <c:v>2.7227876664484674E-2</c:v>
                </c:pt>
                <c:pt idx="106">
                  <c:v>2.6792669502218258E-2</c:v>
                </c:pt>
                <c:pt idx="107">
                  <c:v>2.7542396126290614E-2</c:v>
                </c:pt>
                <c:pt idx="108">
                  <c:v>2.7297363522325258E-2</c:v>
                </c:pt>
                <c:pt idx="109">
                  <c:v>2.8017832522043928E-2</c:v>
                </c:pt>
                <c:pt idx="110">
                  <c:v>2.8292122750362969E-2</c:v>
                </c:pt>
                <c:pt idx="111">
                  <c:v>2.8888246846576759E-2</c:v>
                </c:pt>
                <c:pt idx="112">
                  <c:v>2.8851674816134043E-2</c:v>
                </c:pt>
                <c:pt idx="113">
                  <c:v>3.0237754769907088E-2</c:v>
                </c:pt>
                <c:pt idx="114">
                  <c:v>3.0457186952562498E-2</c:v>
                </c:pt>
                <c:pt idx="115">
                  <c:v>3.1031367830510526E-2</c:v>
                </c:pt>
                <c:pt idx="116">
                  <c:v>3.1280057637520065E-2</c:v>
                </c:pt>
                <c:pt idx="117">
                  <c:v>3.1173998749236542E-2</c:v>
                </c:pt>
                <c:pt idx="118">
                  <c:v>3.1298343652741201E-2</c:v>
                </c:pt>
                <c:pt idx="119">
                  <c:v>3.154703345975074E-2</c:v>
                </c:pt>
                <c:pt idx="120">
                  <c:v>3.2479620236035789E-2</c:v>
                </c:pt>
                <c:pt idx="121">
                  <c:v>3.1726236408919251E-2</c:v>
                </c:pt>
                <c:pt idx="122">
                  <c:v>3.2421104987327753E-2</c:v>
                </c:pt>
                <c:pt idx="123">
                  <c:v>3.2753910464355052E-2</c:v>
                </c:pt>
                <c:pt idx="124">
                  <c:v>3.2852654946549986E-2</c:v>
                </c:pt>
                <c:pt idx="125">
                  <c:v>3.3745012489348358E-2</c:v>
                </c:pt>
                <c:pt idx="126">
                  <c:v>3.3576781149312618E-2</c:v>
                </c:pt>
                <c:pt idx="127">
                  <c:v>3.4297250149031067E-2</c:v>
                </c:pt>
                <c:pt idx="128">
                  <c:v>3.5123778037032816E-2</c:v>
                </c:pt>
                <c:pt idx="129">
                  <c:v>3.4878745433067682E-2</c:v>
                </c:pt>
                <c:pt idx="130">
                  <c:v>3.595396312807897E-2</c:v>
                </c:pt>
                <c:pt idx="131">
                  <c:v>3.5800360600220182E-2</c:v>
                </c:pt>
                <c:pt idx="132">
                  <c:v>3.6773176609992353E-2</c:v>
                </c:pt>
                <c:pt idx="133">
                  <c:v>3.6634202894310519E-2</c:v>
                </c:pt>
                <c:pt idx="134">
                  <c:v>3.8371374340331998E-2</c:v>
                </c:pt>
                <c:pt idx="135">
                  <c:v>3.909550054309463E-2</c:v>
                </c:pt>
                <c:pt idx="136">
                  <c:v>3.9121100964404576E-2</c:v>
                </c:pt>
                <c:pt idx="137">
                  <c:v>3.9402705598812204E-2</c:v>
                </c:pt>
                <c:pt idx="138">
                  <c:v>3.9417334410989158E-2</c:v>
                </c:pt>
                <c:pt idx="139">
                  <c:v>4.0082945365043754E-2</c:v>
                </c:pt>
                <c:pt idx="140">
                  <c:v>4.03206635629203E-2</c:v>
                </c:pt>
                <c:pt idx="141">
                  <c:v>4.0262148314212265E-2</c:v>
                </c:pt>
                <c:pt idx="142">
                  <c:v>4.0576667776018427E-2</c:v>
                </c:pt>
                <c:pt idx="143">
                  <c:v>4.0364549999451382E-2</c:v>
                </c:pt>
                <c:pt idx="144">
                  <c:v>4.0766842334319708E-2</c:v>
                </c:pt>
                <c:pt idx="145">
                  <c:v>4.0883872831735779E-2</c:v>
                </c:pt>
                <c:pt idx="146">
                  <c:v>4.0872901222603009E-2</c:v>
                </c:pt>
                <c:pt idx="147">
                  <c:v>4.095701689262099E-2</c:v>
                </c:pt>
                <c:pt idx="148">
                  <c:v>4.095701689262099E-2</c:v>
                </c:pt>
                <c:pt idx="149">
                  <c:v>4.0931416471311044E-2</c:v>
                </c:pt>
                <c:pt idx="150">
                  <c:v>4.136662363357746E-2</c:v>
                </c:pt>
                <c:pt idx="151">
                  <c:v>4.1355652024444689E-2</c:v>
                </c:pt>
                <c:pt idx="152">
                  <c:v>4.1736001141047252E-2</c:v>
                </c:pt>
                <c:pt idx="153">
                  <c:v>4.1567769801011512E-2</c:v>
                </c:pt>
                <c:pt idx="154">
                  <c:v>4.1757944359313015E-2</c:v>
                </c:pt>
                <c:pt idx="155">
                  <c:v>4.2266295582464419E-2</c:v>
                </c:pt>
                <c:pt idx="156">
                  <c:v>4.2065149415030367E-2</c:v>
                </c:pt>
                <c:pt idx="157">
                  <c:v>4.2372354470747942E-2</c:v>
                </c:pt>
                <c:pt idx="158">
                  <c:v>4.2628358683845846E-2</c:v>
                </c:pt>
                <c:pt idx="159">
                  <c:v>4.2818533242147128E-2</c:v>
                </c:pt>
                <c:pt idx="160">
                  <c:v>4.2928249333474833E-2</c:v>
                </c:pt>
                <c:pt idx="161">
                  <c:v>4.3078194658289215E-2</c:v>
                </c:pt>
                <c:pt idx="162">
                  <c:v>4.3462200977936183E-2</c:v>
                </c:pt>
                <c:pt idx="163">
                  <c:v>4.3337856074431302E-2</c:v>
                </c:pt>
                <c:pt idx="164">
                  <c:v>4.3378085307918202E-2</c:v>
                </c:pt>
                <c:pt idx="165">
                  <c:v>4.3495115805334494E-2</c:v>
                </c:pt>
                <c:pt idx="166">
                  <c:v>4.3535345038821172E-2</c:v>
                </c:pt>
                <c:pt idx="167">
                  <c:v>4.3557288257086713E-2</c:v>
                </c:pt>
                <c:pt idx="168">
                  <c:v>4.3546316647953942E-2</c:v>
                </c:pt>
                <c:pt idx="169">
                  <c:v>4.3645061130148877E-2</c:v>
                </c:pt>
                <c:pt idx="170">
                  <c:v>4.37108907849455E-2</c:v>
                </c:pt>
                <c:pt idx="171">
                  <c:v>4.3842550094538746E-2</c:v>
                </c:pt>
                <c:pt idx="172">
                  <c:v>4.4018095840663074E-2</c:v>
                </c:pt>
                <c:pt idx="173">
                  <c:v>4.4047353465016981E-2</c:v>
                </c:pt>
                <c:pt idx="174">
                  <c:v>4.3758434424520765E-2</c:v>
                </c:pt>
                <c:pt idx="175">
                  <c:v>4.394129457673368E-2</c:v>
                </c:pt>
                <c:pt idx="176">
                  <c:v>4.3893750937158194E-2</c:v>
                </c:pt>
                <c:pt idx="177">
                  <c:v>4.3977866607176175E-2</c:v>
                </c:pt>
                <c:pt idx="178">
                  <c:v>4.3893750937158194E-2</c:v>
                </c:pt>
                <c:pt idx="179">
                  <c:v>4.3948608982822046E-2</c:v>
                </c:pt>
                <c:pt idx="180">
                  <c:v>4.3933980170645093E-2</c:v>
                </c:pt>
                <c:pt idx="181">
                  <c:v>4.414975515025632E-2</c:v>
                </c:pt>
                <c:pt idx="182">
                  <c:v>4.3937637373689276E-2</c:v>
                </c:pt>
                <c:pt idx="183">
                  <c:v>4.3634089521016106E-2</c:v>
                </c:pt>
                <c:pt idx="184">
                  <c:v>4.3912036952379552E-2</c:v>
                </c:pt>
                <c:pt idx="185">
                  <c:v>4.3791349251919298E-2</c:v>
                </c:pt>
                <c:pt idx="186">
                  <c:v>4.4029067449795622E-2</c:v>
                </c:pt>
                <c:pt idx="187">
                  <c:v>4.403638185588421E-2</c:v>
                </c:pt>
                <c:pt idx="188">
                  <c:v>4.4102211510680833E-2</c:v>
                </c:pt>
                <c:pt idx="189">
                  <c:v>4.4021753043707257E-2</c:v>
                </c:pt>
                <c:pt idx="190">
                  <c:v>4.3977866607176175E-2</c:v>
                </c:pt>
                <c:pt idx="191">
                  <c:v>4.3988838216308945E-2</c:v>
                </c:pt>
                <c:pt idx="192">
                  <c:v>4.4102211510680833E-2</c:v>
                </c:pt>
                <c:pt idx="193">
                  <c:v>4.4029067449795622E-2</c:v>
                </c:pt>
                <c:pt idx="194">
                  <c:v>4.393032296760091E-2</c:v>
                </c:pt>
                <c:pt idx="195">
                  <c:v>4.3875464921937057E-2</c:v>
                </c:pt>
                <c:pt idx="196">
                  <c:v>4.3582888678396658E-2</c:v>
                </c:pt>
                <c:pt idx="197">
                  <c:v>4.3571917069263666E-2</c:v>
                </c:pt>
                <c:pt idx="198">
                  <c:v>4.3312255653121801E-2</c:v>
                </c:pt>
                <c:pt idx="199">
                  <c:v>4.3454886571847595E-2</c:v>
                </c:pt>
                <c:pt idx="200">
                  <c:v>4.334517048051989E-2</c:v>
                </c:pt>
                <c:pt idx="201">
                  <c:v>4.3356142089652661E-2</c:v>
                </c:pt>
                <c:pt idx="202">
                  <c:v>4.3154995922218609E-2</c:v>
                </c:pt>
                <c:pt idx="203">
                  <c:v>4.3330541668342937E-2</c:v>
                </c:pt>
                <c:pt idx="204">
                  <c:v>4.334517048051989E-2</c:v>
                </c:pt>
                <c:pt idx="205">
                  <c:v>4.3293969637900442E-2</c:v>
                </c:pt>
                <c:pt idx="206">
                  <c:v>4.3184253546572737E-2</c:v>
                </c:pt>
                <c:pt idx="207">
                  <c:v>4.303065101871395E-2</c:v>
                </c:pt>
                <c:pt idx="208">
                  <c:v>4.2920934927386245E-2</c:v>
                </c:pt>
                <c:pt idx="209">
                  <c:v>4.2767332399527458E-2</c:v>
                </c:pt>
                <c:pt idx="210">
                  <c:v>4.2610072668624488E-2</c:v>
                </c:pt>
                <c:pt idx="211">
                  <c:v>4.2511328186429775E-2</c:v>
                </c:pt>
                <c:pt idx="212">
                  <c:v>4.2240695161154695E-2</c:v>
                </c:pt>
                <c:pt idx="213">
                  <c:v>4.238332607988049E-2</c:v>
                </c:pt>
                <c:pt idx="214">
                  <c:v>4.2350411252482401E-2</c:v>
                </c:pt>
                <c:pt idx="215">
                  <c:v>4.2430869719455977E-2</c:v>
                </c:pt>
                <c:pt idx="216">
                  <c:v>4.2262638379420236E-2</c:v>
                </c:pt>
                <c:pt idx="217">
                  <c:v>4.2112693054605632E-2</c:v>
                </c:pt>
                <c:pt idx="218">
                  <c:v>4.2204123130712201E-2</c:v>
                </c:pt>
                <c:pt idx="219">
                  <c:v>4.2273609988553007E-2</c:v>
                </c:pt>
                <c:pt idx="220">
                  <c:v>4.2255323973331649E-2</c:v>
                </c:pt>
                <c:pt idx="221">
                  <c:v>4.2156579491136714E-2</c:v>
                </c:pt>
                <c:pt idx="222">
                  <c:v>4.2207780333756384E-2</c:v>
                </c:pt>
                <c:pt idx="223">
                  <c:v>4.1915204090215985E-2</c:v>
                </c:pt>
                <c:pt idx="224">
                  <c:v>4.2152922288092531E-2</c:v>
                </c:pt>
                <c:pt idx="225">
                  <c:v>4.2123664663738625E-2</c:v>
                </c:pt>
                <c:pt idx="226">
                  <c:v>4.2178522709402255E-2</c:v>
                </c:pt>
                <c:pt idx="227">
                  <c:v>4.2094407039384496E-2</c:v>
                </c:pt>
                <c:pt idx="228">
                  <c:v>4.2189494318535026E-2</c:v>
                </c:pt>
                <c:pt idx="229">
                  <c:v>4.2105378648517267E-2</c:v>
                </c:pt>
                <c:pt idx="230">
                  <c:v>4.2032234587632278E-2</c:v>
                </c:pt>
                <c:pt idx="231">
                  <c:v>4.205783500894178E-2</c:v>
                </c:pt>
                <c:pt idx="232">
                  <c:v>4.2072463821118955E-2</c:v>
                </c:pt>
                <c:pt idx="233">
                  <c:v>4.2123664663738625E-2</c:v>
                </c:pt>
                <c:pt idx="234">
                  <c:v>4.2306524815951319E-2</c:v>
                </c:pt>
                <c:pt idx="235">
                  <c:v>4.2174865506358072E-2</c:v>
                </c:pt>
                <c:pt idx="236">
                  <c:v>4.2141950678959761E-2</c:v>
                </c:pt>
                <c:pt idx="237">
                  <c:v>4.2273609988553007E-2</c:v>
                </c:pt>
                <c:pt idx="238">
                  <c:v>4.2211437536800567E-2</c:v>
                </c:pt>
                <c:pt idx="239">
                  <c:v>4.2189494318535026E-2</c:v>
                </c:pt>
                <c:pt idx="240">
                  <c:v>4.2218751942889154E-2</c:v>
                </c:pt>
                <c:pt idx="241">
                  <c:v>4.2109035851561449E-2</c:v>
                </c:pt>
                <c:pt idx="242">
                  <c:v>4.218217991244666E-2</c:v>
                </c:pt>
                <c:pt idx="243">
                  <c:v>4.1959090526747067E-2</c:v>
                </c:pt>
                <c:pt idx="244">
                  <c:v>4.2046863399809231E-2</c:v>
                </c:pt>
                <c:pt idx="245">
                  <c:v>4.2043206196764826E-2</c:v>
                </c:pt>
                <c:pt idx="246">
                  <c:v>4.2112693054605632E-2</c:v>
                </c:pt>
                <c:pt idx="247">
                  <c:v>4.2123664663738625E-2</c:v>
                </c:pt>
                <c:pt idx="248">
                  <c:v>4.2262638379420236E-2</c:v>
                </c:pt>
                <c:pt idx="249">
                  <c:v>4.2313839222039906E-2</c:v>
                </c:pt>
                <c:pt idx="250">
                  <c:v>4.2237037958110513E-2</c:v>
                </c:pt>
                <c:pt idx="251">
                  <c:v>4.2313839222039906E-2</c:v>
                </c:pt>
                <c:pt idx="252">
                  <c:v>4.2244352364198878E-2</c:v>
                </c:pt>
                <c:pt idx="253">
                  <c:v>4.2266295582464419E-2</c:v>
                </c:pt>
                <c:pt idx="254">
                  <c:v>4.2196808724623613E-2</c:v>
                </c:pt>
                <c:pt idx="255">
                  <c:v>4.2226066348977742E-2</c:v>
                </c:pt>
                <c:pt idx="256">
                  <c:v>4.2233380755066108E-2</c:v>
                </c:pt>
                <c:pt idx="257">
                  <c:v>4.2233380755066108E-2</c:v>
                </c:pt>
                <c:pt idx="258">
                  <c:v>4.2273609988553007E-2</c:v>
                </c:pt>
                <c:pt idx="259">
                  <c:v>4.2248009567243061E-2</c:v>
                </c:pt>
                <c:pt idx="260">
                  <c:v>4.2295553206818548E-2</c:v>
                </c:pt>
                <c:pt idx="261">
                  <c:v>4.2266295582464419E-2</c:v>
                </c:pt>
                <c:pt idx="262">
                  <c:v>4.2145607882004166E-2</c:v>
                </c:pt>
                <c:pt idx="263">
                  <c:v>4.2109035851561449E-2</c:v>
                </c:pt>
                <c:pt idx="264">
                  <c:v>4.2123664663738625E-2</c:v>
                </c:pt>
                <c:pt idx="265">
                  <c:v>4.2138293475915578E-2</c:v>
                </c:pt>
                <c:pt idx="266">
                  <c:v>4.2240695161154695E-2</c:v>
                </c:pt>
                <c:pt idx="267">
                  <c:v>4.2251666770287466E-2</c:v>
                </c:pt>
                <c:pt idx="268">
                  <c:v>4.2346754049437996E-2</c:v>
                </c:pt>
                <c:pt idx="269">
                  <c:v>4.2372354470747942E-2</c:v>
                </c:pt>
                <c:pt idx="270">
                  <c:v>4.2332125237261042E-2</c:v>
                </c:pt>
                <c:pt idx="271">
                  <c:v>4.2310182018995501E-2</c:v>
                </c:pt>
                <c:pt idx="272">
                  <c:v>4.2178522709402255E-2</c:v>
                </c:pt>
                <c:pt idx="273">
                  <c:v>4.2200465927667796E-2</c:v>
                </c:pt>
                <c:pt idx="274">
                  <c:v>4.2156579491136714E-2</c:v>
                </c:pt>
                <c:pt idx="275">
                  <c:v>4.2156579491136714E-2</c:v>
                </c:pt>
                <c:pt idx="276">
                  <c:v>4.2215094739844972E-2</c:v>
                </c:pt>
                <c:pt idx="277">
                  <c:v>4.2083435430251726E-2</c:v>
                </c:pt>
                <c:pt idx="278">
                  <c:v>4.2233380755066108E-2</c:v>
                </c:pt>
                <c:pt idx="279">
                  <c:v>4.2174865506358072E-2</c:v>
                </c:pt>
                <c:pt idx="280">
                  <c:v>4.2299210409862731E-2</c:v>
                </c:pt>
                <c:pt idx="281">
                  <c:v>4.2306524815951319E-2</c:v>
                </c:pt>
                <c:pt idx="282">
                  <c:v>4.2299210409862731E-2</c:v>
                </c:pt>
                <c:pt idx="283">
                  <c:v>4.2189494318535026E-2</c:v>
                </c:pt>
                <c:pt idx="284">
                  <c:v>4.2156579491136714E-2</c:v>
                </c:pt>
                <c:pt idx="285">
                  <c:v>4.2054177805897597E-2</c:v>
                </c:pt>
                <c:pt idx="286">
                  <c:v>4.2116350257649815E-2</c:v>
                </c:pt>
                <c:pt idx="287">
                  <c:v>4.2035891790676239E-2</c:v>
                </c:pt>
              </c:numCache>
            </c:numRef>
          </c:val>
          <c:smooth val="0"/>
          <c:extLst>
            <c:ext xmlns:c16="http://schemas.microsoft.com/office/drawing/2014/chart" uri="{C3380CC4-5D6E-409C-BE32-E72D297353CC}">
              <c16:uniqueId val="{00000000-CDA6-4D6C-9400-81ED2C5AFBFE}"/>
            </c:ext>
          </c:extLst>
        </c:ser>
        <c:dLbls>
          <c:showLegendKey val="0"/>
          <c:showVal val="0"/>
          <c:showCatName val="0"/>
          <c:showSerName val="0"/>
          <c:showPercent val="0"/>
          <c:showBubbleSize val="0"/>
        </c:dLbls>
        <c:marker val="1"/>
        <c:smooth val="0"/>
        <c:axId val="516337664"/>
        <c:axId val="516335872"/>
      </c:lineChart>
      <c:dateAx>
        <c:axId val="516324352"/>
        <c:scaling>
          <c:orientation val="minMax"/>
        </c:scaling>
        <c:delete val="0"/>
        <c:axPos val="b"/>
        <c:numFmt formatCode="m/d/yyyy" sourceLinked="1"/>
        <c:majorTickMark val="out"/>
        <c:minorTickMark val="none"/>
        <c:tickLblPos val="low"/>
        <c:crossAx val="516334336"/>
        <c:crosses val="autoZero"/>
        <c:auto val="1"/>
        <c:lblOffset val="100"/>
        <c:baseTimeUnit val="days"/>
      </c:dateAx>
      <c:valAx>
        <c:axId val="516334336"/>
        <c:scaling>
          <c:orientation val="minMax"/>
          <c:max val="0.15000000000000002"/>
        </c:scaling>
        <c:delete val="0"/>
        <c:axPos val="l"/>
        <c:numFmt formatCode="0%" sourceLinked="0"/>
        <c:majorTickMark val="out"/>
        <c:minorTickMark val="none"/>
        <c:tickLblPos val="nextTo"/>
        <c:crossAx val="516324352"/>
        <c:crosses val="autoZero"/>
        <c:crossBetween val="between"/>
      </c:valAx>
      <c:valAx>
        <c:axId val="516335872"/>
        <c:scaling>
          <c:orientation val="minMax"/>
        </c:scaling>
        <c:delete val="1"/>
        <c:axPos val="r"/>
        <c:numFmt formatCode="General" sourceLinked="0"/>
        <c:majorTickMark val="out"/>
        <c:minorTickMark val="none"/>
        <c:tickLblPos val="nextTo"/>
        <c:crossAx val="516337664"/>
        <c:crosses val="max"/>
        <c:crossBetween val="between"/>
      </c:valAx>
      <c:dateAx>
        <c:axId val="516337664"/>
        <c:scaling>
          <c:orientation val="minMax"/>
        </c:scaling>
        <c:delete val="1"/>
        <c:axPos val="b"/>
        <c:numFmt formatCode="m/d/yyyy" sourceLinked="1"/>
        <c:majorTickMark val="out"/>
        <c:minorTickMark val="none"/>
        <c:tickLblPos val="nextTo"/>
        <c:crossAx val="516335872"/>
        <c:crosses val="autoZero"/>
        <c:auto val="1"/>
        <c:lblOffset val="100"/>
        <c:baseTimeUnit val="days"/>
      </c:dateAx>
      <c:spPr>
        <a:ln>
          <a:solidFill>
            <a:schemeClr val="bg1">
              <a:lumMod val="65000"/>
            </a:schemeClr>
          </a:solidFill>
        </a:ln>
      </c:spPr>
    </c:plotArea>
    <c:legend>
      <c:legendPos val="r"/>
      <c:layout>
        <c:manualLayout>
          <c:xMode val="edge"/>
          <c:yMode val="edge"/>
          <c:x val="0.10087214875002645"/>
          <c:y val="3.1499660523461842E-2"/>
          <c:w val="0.3008238944052577"/>
          <c:h val="0.1465792577683056"/>
        </c:manualLayout>
      </c:layout>
      <c:overlay val="0"/>
    </c:legend>
    <c:plotVisOnly val="1"/>
    <c:dispBlanksAs val="gap"/>
    <c:showDLblsOverMax val="0"/>
  </c:chart>
  <c:spPr>
    <a:ln>
      <a:noFill/>
    </a:ln>
  </c:spPr>
  <c:txPr>
    <a:bodyPr/>
    <a:lstStyle/>
    <a:p>
      <a:pPr>
        <a:defRPr sz="1200" b="1">
          <a:latin typeface="Times New Roman" panose="02020603050405020304" pitchFamily="18" charset="0"/>
          <a:cs typeface="Times New Roman" panose="02020603050405020304" pitchFamily="18" charset="0"/>
        </a:defRPr>
      </a:pPr>
      <a:endParaRPr lang="en-US"/>
    </a:p>
  </c:txPr>
  <c:userShapes r:id="rId1"/>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420201382456364E-2"/>
          <c:y val="2.22404384025029E-2"/>
          <c:w val="0.90037224416780548"/>
          <c:h val="0.87712834388653016"/>
        </c:manualLayout>
      </c:layout>
      <c:barChart>
        <c:barDir val="col"/>
        <c:grouping val="stacked"/>
        <c:varyColors val="0"/>
        <c:ser>
          <c:idx val="0"/>
          <c:order val="0"/>
          <c:tx>
            <c:strRef>
              <c:f>'III.2.3 Ханш'!$A$29</c:f>
              <c:strCache>
                <c:ptCount val="1"/>
                <c:pt idx="0">
                  <c:v>Нэрлэсэн ханшийн нөлөө</c:v>
                </c:pt>
              </c:strCache>
            </c:strRef>
          </c:tx>
          <c:spPr>
            <a:solidFill>
              <a:srgbClr val="D4D9E4"/>
            </a:solidFill>
            <a:ln>
              <a:noFill/>
            </a:ln>
            <a:effectLst/>
          </c:spPr>
          <c:invertIfNegative val="0"/>
          <c:cat>
            <c:multiLvlStrRef>
              <c:f>'III.2.3 Ханш'!$AX$22:$CS$23</c:f>
              <c:multiLvlStrCache>
                <c:ptCount val="48"/>
                <c:lvl>
                  <c:pt idx="0">
                    <c:v>1</c:v>
                  </c:pt>
                  <c:pt idx="2">
                    <c:v>3</c:v>
                  </c:pt>
                  <c:pt idx="5">
                    <c:v>6</c:v>
                  </c:pt>
                  <c:pt idx="8">
                    <c:v>9</c:v>
                  </c:pt>
                  <c:pt idx="11">
                    <c:v>12</c:v>
                  </c:pt>
                  <c:pt idx="14">
                    <c:v>3</c:v>
                  </c:pt>
                  <c:pt idx="17">
                    <c:v>6</c:v>
                  </c:pt>
                  <c:pt idx="20">
                    <c:v>9</c:v>
                  </c:pt>
                  <c:pt idx="23">
                    <c:v>12</c:v>
                  </c:pt>
                  <c:pt idx="26">
                    <c:v>3</c:v>
                  </c:pt>
                  <c:pt idx="29">
                    <c:v>6</c:v>
                  </c:pt>
                  <c:pt idx="32">
                    <c:v>9</c:v>
                  </c:pt>
                  <c:pt idx="35">
                    <c:v>12</c:v>
                  </c:pt>
                  <c:pt idx="37">
                    <c:v>     </c:v>
                  </c:pt>
                  <c:pt idx="38">
                    <c:v>3</c:v>
                  </c:pt>
                  <c:pt idx="41">
                    <c:v>6</c:v>
                  </c:pt>
                  <c:pt idx="44">
                    <c:v>9</c:v>
                  </c:pt>
                  <c:pt idx="47">
                    <c:v>12</c:v>
                  </c:pt>
                </c:lvl>
                <c:lvl>
                  <c:pt idx="0">
                    <c:v>2017</c:v>
                  </c:pt>
                  <c:pt idx="12">
                    <c:v>2018</c:v>
                  </c:pt>
                  <c:pt idx="24">
                    <c:v>2019</c:v>
                  </c:pt>
                  <c:pt idx="36">
                    <c:v>2020</c:v>
                  </c:pt>
                </c:lvl>
              </c:multiLvlStrCache>
            </c:multiLvlStrRef>
          </c:cat>
          <c:val>
            <c:numRef>
              <c:f>'III.2.3 Ханш'!$AX$29:$CS$29</c:f>
              <c:numCache>
                <c:formatCode>0.0%</c:formatCode>
                <c:ptCount val="48"/>
                <c:pt idx="0">
                  <c:v>-0.200763332665435</c:v>
                </c:pt>
                <c:pt idx="1">
                  <c:v>-0.19376450146598184</c:v>
                </c:pt>
                <c:pt idx="2">
                  <c:v>-0.15938879672702314</c:v>
                </c:pt>
                <c:pt idx="3">
                  <c:v>-0.15265001165738878</c:v>
                </c:pt>
                <c:pt idx="4">
                  <c:v>-0.15362729840865708</c:v>
                </c:pt>
                <c:pt idx="5">
                  <c:v>-0.16502651447345482</c:v>
                </c:pt>
                <c:pt idx="6">
                  <c:v>-0.15832773179762838</c:v>
                </c:pt>
                <c:pt idx="7">
                  <c:v>-0.11208634204364777</c:v>
                </c:pt>
                <c:pt idx="8">
                  <c:v>-0.10761073634629893</c:v>
                </c:pt>
                <c:pt idx="9">
                  <c:v>-8.2396619804039423E-2</c:v>
                </c:pt>
                <c:pt idx="10">
                  <c:v>-4.5816637382785838E-2</c:v>
                </c:pt>
                <c:pt idx="11">
                  <c:v>-3.3062268218108461E-2</c:v>
                </c:pt>
                <c:pt idx="12">
                  <c:v>-4.3405866534443012E-2</c:v>
                </c:pt>
                <c:pt idx="13">
                  <c:v>-4.0143600242853295E-2</c:v>
                </c:pt>
                <c:pt idx="14">
                  <c:v>-4.5239746494546686E-2</c:v>
                </c:pt>
                <c:pt idx="15">
                  <c:v>-4.760589331533216E-2</c:v>
                </c:pt>
                <c:pt idx="16">
                  <c:v>-3.6574064552877809E-2</c:v>
                </c:pt>
                <c:pt idx="17">
                  <c:v>-4.8575612793454029E-2</c:v>
                </c:pt>
                <c:pt idx="18">
                  <c:v>-2.0756524770915566E-2</c:v>
                </c:pt>
                <c:pt idx="19">
                  <c:v>2.4959151938290854E-2</c:v>
                </c:pt>
                <c:pt idx="20">
                  <c:v>3.0270377083991898E-2</c:v>
                </c:pt>
                <c:pt idx="21">
                  <c:v>3.8825823753603035E-3</c:v>
                </c:pt>
                <c:pt idx="22">
                  <c:v>-5.0592796706093639E-3</c:v>
                </c:pt>
                <c:pt idx="23">
                  <c:v>-2.8204001765057964E-2</c:v>
                </c:pt>
                <c:pt idx="24">
                  <c:v>-2.2776748510482173E-2</c:v>
                </c:pt>
                <c:pt idx="25">
                  <c:v>-2.0273881575347222E-2</c:v>
                </c:pt>
                <c:pt idx="26">
                  <c:v>-2.5347021338561038E-2</c:v>
                </c:pt>
                <c:pt idx="27">
                  <c:v>-3.2246106342161046E-2</c:v>
                </c:pt>
                <c:pt idx="28">
                  <c:v>-3.5335284896355339E-2</c:v>
                </c:pt>
                <c:pt idx="29">
                  <c:v>-3.9498583821804677E-2</c:v>
                </c:pt>
                <c:pt idx="30">
                  <c:v>-5.4557481050940188E-2</c:v>
                </c:pt>
                <c:pt idx="31">
                  <c:v>-5.5120253364064502E-2</c:v>
                </c:pt>
                <c:pt idx="32">
                  <c:v>-3.9963545443335823E-2</c:v>
                </c:pt>
                <c:pt idx="33">
                  <c:v>-2.7890623468438194E-2</c:v>
                </c:pt>
                <c:pt idx="34">
                  <c:v>-4.1852230071741742E-2</c:v>
                </c:pt>
                <c:pt idx="35">
                  <c:v>-3.149091574276159E-2</c:v>
                </c:pt>
                <c:pt idx="36">
                  <c:v>-3.351490067244841E-2</c:v>
                </c:pt>
                <c:pt idx="37">
                  <c:v>-2.3006953279639867E-2</c:v>
                </c:pt>
                <c:pt idx="38">
                  <c:v>9.7384531952369807E-4</c:v>
                </c:pt>
                <c:pt idx="39">
                  <c:v>3.5678039229211358E-3</c:v>
                </c:pt>
                <c:pt idx="40">
                  <c:v>-1.4290228611826541E-2</c:v>
                </c:pt>
                <c:pt idx="41">
                  <c:v>-5.1797917435291031E-2</c:v>
                </c:pt>
                <c:pt idx="42">
                  <c:v>-3.1332839497084389E-2</c:v>
                </c:pt>
                <c:pt idx="43">
                  <c:v>-6.4057438948452936E-2</c:v>
                </c:pt>
                <c:pt idx="44">
                  <c:v>-7.2814874870198165E-2</c:v>
                </c:pt>
                <c:pt idx="45">
                  <c:v>-7.2395534492629268E-2</c:v>
                </c:pt>
                <c:pt idx="46">
                  <c:v>-6.6739006151668764E-2</c:v>
                </c:pt>
                <c:pt idx="47">
                  <c:v>-4.4627804027121007E-2</c:v>
                </c:pt>
              </c:numCache>
            </c:numRef>
          </c:val>
          <c:extLst>
            <c:ext xmlns:c16="http://schemas.microsoft.com/office/drawing/2014/chart" uri="{C3380CC4-5D6E-409C-BE32-E72D297353CC}">
              <c16:uniqueId val="{00000000-CABE-45D9-8581-469644134599}"/>
            </c:ext>
          </c:extLst>
        </c:ser>
        <c:ser>
          <c:idx val="1"/>
          <c:order val="1"/>
          <c:tx>
            <c:strRef>
              <c:f>'III.2.3 Ханш'!$A$30</c:f>
              <c:strCache>
                <c:ptCount val="1"/>
                <c:pt idx="0">
                  <c:v>Харьцангуй үнийн нөлөө (дотоод-гадаад)</c:v>
                </c:pt>
              </c:strCache>
            </c:strRef>
          </c:tx>
          <c:spPr>
            <a:solidFill>
              <a:srgbClr val="286A6C"/>
            </a:solidFill>
            <a:ln>
              <a:noFill/>
            </a:ln>
            <a:effectLst/>
          </c:spPr>
          <c:invertIfNegative val="0"/>
          <c:cat>
            <c:multiLvlStrRef>
              <c:f>'III.2.3 Ханш'!$AX$22:$CS$23</c:f>
              <c:multiLvlStrCache>
                <c:ptCount val="48"/>
                <c:lvl>
                  <c:pt idx="0">
                    <c:v>1</c:v>
                  </c:pt>
                  <c:pt idx="2">
                    <c:v>3</c:v>
                  </c:pt>
                  <c:pt idx="5">
                    <c:v>6</c:v>
                  </c:pt>
                  <c:pt idx="8">
                    <c:v>9</c:v>
                  </c:pt>
                  <c:pt idx="11">
                    <c:v>12</c:v>
                  </c:pt>
                  <c:pt idx="14">
                    <c:v>3</c:v>
                  </c:pt>
                  <c:pt idx="17">
                    <c:v>6</c:v>
                  </c:pt>
                  <c:pt idx="20">
                    <c:v>9</c:v>
                  </c:pt>
                  <c:pt idx="23">
                    <c:v>12</c:v>
                  </c:pt>
                  <c:pt idx="26">
                    <c:v>3</c:v>
                  </c:pt>
                  <c:pt idx="29">
                    <c:v>6</c:v>
                  </c:pt>
                  <c:pt idx="32">
                    <c:v>9</c:v>
                  </c:pt>
                  <c:pt idx="35">
                    <c:v>12</c:v>
                  </c:pt>
                  <c:pt idx="37">
                    <c:v>     </c:v>
                  </c:pt>
                  <c:pt idx="38">
                    <c:v>3</c:v>
                  </c:pt>
                  <c:pt idx="41">
                    <c:v>6</c:v>
                  </c:pt>
                  <c:pt idx="44">
                    <c:v>9</c:v>
                  </c:pt>
                  <c:pt idx="47">
                    <c:v>12</c:v>
                  </c:pt>
                </c:lvl>
                <c:lvl>
                  <c:pt idx="0">
                    <c:v>2017</c:v>
                  </c:pt>
                  <c:pt idx="12">
                    <c:v>2018</c:v>
                  </c:pt>
                  <c:pt idx="24">
                    <c:v>2019</c:v>
                  </c:pt>
                  <c:pt idx="36">
                    <c:v>2020</c:v>
                  </c:pt>
                </c:lvl>
              </c:multiLvlStrCache>
            </c:multiLvlStrRef>
          </c:cat>
          <c:val>
            <c:numRef>
              <c:f>'III.2.3 Ханш'!$AX$30:$CS$30</c:f>
              <c:numCache>
                <c:formatCode>0.0%</c:formatCode>
                <c:ptCount val="48"/>
                <c:pt idx="0">
                  <c:v>-6.1755780912589042E-3</c:v>
                </c:pt>
                <c:pt idx="1">
                  <c:v>4.807155689074305E-3</c:v>
                </c:pt>
                <c:pt idx="2">
                  <c:v>1.6506903181012555E-2</c:v>
                </c:pt>
                <c:pt idx="3">
                  <c:v>1.7818142988923258E-2</c:v>
                </c:pt>
                <c:pt idx="4">
                  <c:v>2.1670579896970299E-2</c:v>
                </c:pt>
                <c:pt idx="5">
                  <c:v>1.8741149341615637E-2</c:v>
                </c:pt>
                <c:pt idx="6">
                  <c:v>1.8712066711100039E-2</c:v>
                </c:pt>
                <c:pt idx="7">
                  <c:v>3.502707126501714E-2</c:v>
                </c:pt>
                <c:pt idx="8">
                  <c:v>5.06333938910557E-2</c:v>
                </c:pt>
                <c:pt idx="9">
                  <c:v>6.6594558484082578E-2</c:v>
                </c:pt>
                <c:pt idx="10">
                  <c:v>6.1183291186494904E-2</c:v>
                </c:pt>
                <c:pt idx="11">
                  <c:v>5.6211195684042981E-2</c:v>
                </c:pt>
                <c:pt idx="12">
                  <c:v>5.559069402627137E-2</c:v>
                </c:pt>
                <c:pt idx="13">
                  <c:v>4.8523539436944763E-2</c:v>
                </c:pt>
                <c:pt idx="14">
                  <c:v>4.8717965964020005E-2</c:v>
                </c:pt>
                <c:pt idx="15">
                  <c:v>4.0411225250689853E-2</c:v>
                </c:pt>
                <c:pt idx="16">
                  <c:v>4.0164451784237443E-2</c:v>
                </c:pt>
                <c:pt idx="17">
                  <c:v>5.2751875473036058E-2</c:v>
                </c:pt>
                <c:pt idx="18">
                  <c:v>5.8646880120035938E-2</c:v>
                </c:pt>
                <c:pt idx="19">
                  <c:v>3.3514548820706702E-2</c:v>
                </c:pt>
                <c:pt idx="20">
                  <c:v>2.7451791545721305E-2</c:v>
                </c:pt>
                <c:pt idx="21">
                  <c:v>3.4631185087979466E-2</c:v>
                </c:pt>
                <c:pt idx="22">
                  <c:v>6.0953578695732036E-2</c:v>
                </c:pt>
                <c:pt idx="23">
                  <c:v>6.7045790654083559E-2</c:v>
                </c:pt>
                <c:pt idx="24">
                  <c:v>6.6316574291696018E-2</c:v>
                </c:pt>
                <c:pt idx="25">
                  <c:v>6.4609746735575291E-2</c:v>
                </c:pt>
                <c:pt idx="26">
                  <c:v>5.5962765284664151E-2</c:v>
                </c:pt>
                <c:pt idx="27">
                  <c:v>5.6906264334339429E-2</c:v>
                </c:pt>
                <c:pt idx="28">
                  <c:v>6.6098026644111352E-2</c:v>
                </c:pt>
                <c:pt idx="29">
                  <c:v>7.4823713527164548E-2</c:v>
                </c:pt>
                <c:pt idx="30">
                  <c:v>6.5749739610447833E-2</c:v>
                </c:pt>
                <c:pt idx="31">
                  <c:v>8.0862761360172897E-2</c:v>
                </c:pt>
                <c:pt idx="32">
                  <c:v>8.0741205580477926E-2</c:v>
                </c:pt>
                <c:pt idx="33">
                  <c:v>5.730270291129691E-2</c:v>
                </c:pt>
                <c:pt idx="34">
                  <c:v>1.96592027216691E-2</c:v>
                </c:pt>
                <c:pt idx="35">
                  <c:v>1.8877699986755037E-2</c:v>
                </c:pt>
                <c:pt idx="36">
                  <c:v>8.3647439128597956E-3</c:v>
                </c:pt>
                <c:pt idx="37">
                  <c:v>1.8457972594422722E-2</c:v>
                </c:pt>
                <c:pt idx="38">
                  <c:v>2.3193167820805494E-2</c:v>
                </c:pt>
                <c:pt idx="39">
                  <c:v>1.6024731528264669E-2</c:v>
                </c:pt>
                <c:pt idx="40">
                  <c:v>6.0835676067860778E-3</c:v>
                </c:pt>
                <c:pt idx="41">
                  <c:v>-4.4026903556506625E-3</c:v>
                </c:pt>
                <c:pt idx="42">
                  <c:v>6.9726687284110689E-3</c:v>
                </c:pt>
                <c:pt idx="43">
                  <c:v>-1.0630004812667071E-2</c:v>
                </c:pt>
                <c:pt idx="44">
                  <c:v>-1.1585389980059757E-2</c:v>
                </c:pt>
                <c:pt idx="45">
                  <c:v>6.929465258606049E-3</c:v>
                </c:pt>
                <c:pt idx="46">
                  <c:v>2.9784361845467178E-2</c:v>
                </c:pt>
                <c:pt idx="47">
                  <c:v>-2.4598476310552564E-2</c:v>
                </c:pt>
              </c:numCache>
            </c:numRef>
          </c:val>
          <c:extLst>
            <c:ext xmlns:c16="http://schemas.microsoft.com/office/drawing/2014/chart" uri="{C3380CC4-5D6E-409C-BE32-E72D297353CC}">
              <c16:uniqueId val="{00000001-CABE-45D9-8581-469644134599}"/>
            </c:ext>
          </c:extLst>
        </c:ser>
        <c:dLbls>
          <c:showLegendKey val="0"/>
          <c:showVal val="0"/>
          <c:showCatName val="0"/>
          <c:showSerName val="0"/>
          <c:showPercent val="0"/>
          <c:showBubbleSize val="0"/>
        </c:dLbls>
        <c:gapWidth val="50"/>
        <c:overlap val="100"/>
        <c:axId val="420889184"/>
        <c:axId val="420885248"/>
      </c:barChart>
      <c:lineChart>
        <c:grouping val="standard"/>
        <c:varyColors val="0"/>
        <c:ser>
          <c:idx val="3"/>
          <c:order val="2"/>
          <c:tx>
            <c:strRef>
              <c:f>'III.2.3 Ханш'!$A$28</c:f>
              <c:strCache>
                <c:ptCount val="1"/>
                <c:pt idx="0">
                  <c:v>Бодит ханшийн жилийн өөрчлөлт</c:v>
                </c:pt>
              </c:strCache>
            </c:strRef>
          </c:tx>
          <c:spPr>
            <a:ln w="28575" cap="rnd">
              <a:solidFill>
                <a:srgbClr val="C00000"/>
              </a:solidFill>
              <a:round/>
            </a:ln>
            <a:effectLst/>
          </c:spPr>
          <c:marker>
            <c:symbol val="none"/>
          </c:marker>
          <c:val>
            <c:numRef>
              <c:f>'III.2.3 Ханш'!$AX$28:$CS$28</c:f>
              <c:numCache>
                <c:formatCode>0.0%</c:formatCode>
                <c:ptCount val="48"/>
                <c:pt idx="0">
                  <c:v>-0.20569908111795732</c:v>
                </c:pt>
                <c:pt idx="1">
                  <c:v>-0.18988880190247026</c:v>
                </c:pt>
                <c:pt idx="2">
                  <c:v>-0.14551290898172176</c:v>
                </c:pt>
                <c:pt idx="3">
                  <c:v>-0.1375518084034375</c:v>
                </c:pt>
                <c:pt idx="4">
                  <c:v>-0.13528591115620703</c:v>
                </c:pt>
                <c:pt idx="5">
                  <c:v>-0.14937815168491253</c:v>
                </c:pt>
                <c:pt idx="6">
                  <c:v>-0.14257830416614281</c:v>
                </c:pt>
                <c:pt idx="7">
                  <c:v>-8.0985327069228563E-2</c:v>
                </c:pt>
                <c:pt idx="8">
                  <c:v>-6.2426039255571997E-2</c:v>
                </c:pt>
                <c:pt idx="9">
                  <c:v>-2.1289227836387536E-2</c:v>
                </c:pt>
                <c:pt idx="10">
                  <c:v>1.2563441137531939E-2</c:v>
                </c:pt>
                <c:pt idx="11">
                  <c:v>2.1290457837368271E-2</c:v>
                </c:pt>
                <c:pt idx="12">
                  <c:v>9.771865246366751E-3</c:v>
                </c:pt>
                <c:pt idx="13">
                  <c:v>6.4320296245661268E-3</c:v>
                </c:pt>
                <c:pt idx="14">
                  <c:v>1.2742310395286172E-3</c:v>
                </c:pt>
                <c:pt idx="15">
                  <c:v>-9.1184805426685056E-3</c:v>
                </c:pt>
                <c:pt idx="16">
                  <c:v>2.1214099790727303E-3</c:v>
                </c:pt>
                <c:pt idx="17">
                  <c:v>1.6138080024741264E-3</c:v>
                </c:pt>
                <c:pt idx="18">
                  <c:v>3.6673049929171864E-2</c:v>
                </c:pt>
                <c:pt idx="19">
                  <c:v>5.9310195475156924E-2</c:v>
                </c:pt>
                <c:pt idx="20">
                  <c:v>5.8553144711433136E-2</c:v>
                </c:pt>
                <c:pt idx="21">
                  <c:v>3.8648225892200294E-2</c:v>
                </c:pt>
                <c:pt idx="22">
                  <c:v>5.5585917823576469E-2</c:v>
                </c:pt>
                <c:pt idx="23">
                  <c:v>3.6950829291078069E-2</c:v>
                </c:pt>
                <c:pt idx="24">
                  <c:v>4.2029349846495201E-2</c:v>
                </c:pt>
                <c:pt idx="25">
                  <c:v>4.3025974806297995E-2</c:v>
                </c:pt>
                <c:pt idx="26">
                  <c:v>2.9197254540268114E-2</c:v>
                </c:pt>
                <c:pt idx="27">
                  <c:v>2.2825152540918436E-2</c:v>
                </c:pt>
                <c:pt idx="28">
                  <c:v>2.8427149145199726E-2</c:v>
                </c:pt>
                <c:pt idx="29">
                  <c:v>3.2369698984748618E-2</c:v>
                </c:pt>
                <c:pt idx="30">
                  <c:v>7.6051183866059358E-3</c:v>
                </c:pt>
                <c:pt idx="31">
                  <c:v>2.1285332102217502E-2</c:v>
                </c:pt>
                <c:pt idx="32">
                  <c:v>3.7550955298776945E-2</c:v>
                </c:pt>
                <c:pt idx="33">
                  <c:v>2.7813871332236006E-2</c:v>
                </c:pt>
                <c:pt idx="34">
                  <c:v>-2.3015808825406769E-2</c:v>
                </c:pt>
                <c:pt idx="35">
                  <c:v>-1.3207691815706468E-2</c:v>
                </c:pt>
                <c:pt idx="36">
                  <c:v>-2.54305003209786E-2</c:v>
                </c:pt>
                <c:pt idx="37">
                  <c:v>-4.9736423983338662E-3</c:v>
                </c:pt>
                <c:pt idx="38">
                  <c:v>2.4189599698256403E-2</c:v>
                </c:pt>
                <c:pt idx="39">
                  <c:v>1.9649708551195966E-2</c:v>
                </c:pt>
                <c:pt idx="40">
                  <c:v>-8.2935965769169728E-3</c:v>
                </c:pt>
                <c:pt idx="41">
                  <c:v>-5.5972557599406669E-2</c:v>
                </c:pt>
                <c:pt idx="42">
                  <c:v>-2.457864427880696E-2</c:v>
                </c:pt>
                <c:pt idx="43">
                  <c:v>-7.4006512876810815E-2</c:v>
                </c:pt>
                <c:pt idx="44">
                  <c:v>-8.3556676128537455E-2</c:v>
                </c:pt>
                <c:pt idx="45">
                  <c:v>-6.5967731575168109E-2</c:v>
                </c:pt>
                <c:pt idx="46">
                  <c:v>-3.8942423014629801E-2</c:v>
                </c:pt>
                <c:pt idx="47">
                  <c:v>-6.8128504357520603E-2</c:v>
                </c:pt>
              </c:numCache>
            </c:numRef>
          </c:val>
          <c:smooth val="0"/>
          <c:extLst>
            <c:ext xmlns:c16="http://schemas.microsoft.com/office/drawing/2014/chart" uri="{C3380CC4-5D6E-409C-BE32-E72D297353CC}">
              <c16:uniqueId val="{00000004-CABE-45D9-8581-469644134599}"/>
            </c:ext>
          </c:extLst>
        </c:ser>
        <c:dLbls>
          <c:showLegendKey val="0"/>
          <c:showVal val="0"/>
          <c:showCatName val="0"/>
          <c:showSerName val="0"/>
          <c:showPercent val="0"/>
          <c:showBubbleSize val="0"/>
        </c:dLbls>
        <c:marker val="1"/>
        <c:smooth val="0"/>
        <c:axId val="420889184"/>
        <c:axId val="420885248"/>
      </c:lineChart>
      <c:catAx>
        <c:axId val="420889184"/>
        <c:scaling>
          <c:orientation val="minMax"/>
        </c:scaling>
        <c:delete val="0"/>
        <c:axPos val="b"/>
        <c:numFmt formatCode="General" sourceLinked="1"/>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1200" b="1"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en-US"/>
          </a:p>
        </c:txPr>
        <c:crossAx val="420885248"/>
        <c:crosses val="autoZero"/>
        <c:auto val="1"/>
        <c:lblAlgn val="ctr"/>
        <c:lblOffset val="100"/>
        <c:noMultiLvlLbl val="0"/>
      </c:catAx>
      <c:valAx>
        <c:axId val="420885248"/>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en-US"/>
          </a:p>
        </c:txPr>
        <c:crossAx val="420889184"/>
        <c:crosses val="autoZero"/>
        <c:crossBetween val="between"/>
      </c:valAx>
      <c:spPr>
        <a:noFill/>
        <a:ln>
          <a:solidFill>
            <a:schemeClr val="tx1"/>
          </a:solidFill>
        </a:ln>
        <a:effectLst/>
      </c:spPr>
    </c:plotArea>
    <c:legend>
      <c:legendPos val="b"/>
      <c:layout>
        <c:manualLayout>
          <c:xMode val="edge"/>
          <c:yMode val="edge"/>
          <c:x val="0.46208162441233308"/>
          <c:y val="0.59819682716651557"/>
          <c:w val="0.47148464134290907"/>
          <c:h val="0.18612166399554039"/>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200" b="1">
          <a:latin typeface="Times New Roman" panose="02020603050405020304" pitchFamily="18" charset="0"/>
          <a:cs typeface="Times New Roman" panose="02020603050405020304" pitchFamily="18" charset="0"/>
        </a:defRPr>
      </a:pPr>
      <a:endParaRPr lang="en-US"/>
    </a:p>
  </c:txPr>
  <c:userShapes r:id="rId3"/>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098552053031237E-2"/>
          <c:y val="2.22404384025029E-2"/>
          <c:w val="0.90212339094568172"/>
          <c:h val="0.88521577603289503"/>
        </c:manualLayout>
      </c:layout>
      <c:areaChart>
        <c:grouping val="standard"/>
        <c:varyColors val="0"/>
        <c:ser>
          <c:idx val="0"/>
          <c:order val="0"/>
          <c:tx>
            <c:strRef>
              <c:f>'III.2.3 Ханш'!$A$34</c:f>
              <c:strCache>
                <c:ptCount val="1"/>
                <c:pt idx="0">
                  <c:v>Төгрөгийн харьцангуй өгөөж </c:v>
                </c:pt>
              </c:strCache>
            </c:strRef>
          </c:tx>
          <c:spPr>
            <a:solidFill>
              <a:srgbClr val="286A6C"/>
            </a:solidFill>
            <a:ln>
              <a:noFill/>
            </a:ln>
            <a:effectLst/>
          </c:spPr>
          <c:cat>
            <c:multiLvlStrRef>
              <c:f>'III.2.3 Ханш'!$AX$32:$CT$33</c:f>
              <c:multiLvlStrCache>
                <c:ptCount val="49"/>
                <c:lvl>
                  <c:pt idx="0">
                    <c:v>1</c:v>
                  </c:pt>
                  <c:pt idx="2">
                    <c:v>3</c:v>
                  </c:pt>
                  <c:pt idx="5">
                    <c:v>6</c:v>
                  </c:pt>
                  <c:pt idx="8">
                    <c:v>9</c:v>
                  </c:pt>
                  <c:pt idx="11">
                    <c:v>12</c:v>
                  </c:pt>
                  <c:pt idx="14">
                    <c:v>3</c:v>
                  </c:pt>
                  <c:pt idx="17">
                    <c:v>6</c:v>
                  </c:pt>
                  <c:pt idx="20">
                    <c:v>9</c:v>
                  </c:pt>
                  <c:pt idx="23">
                    <c:v>12</c:v>
                  </c:pt>
                  <c:pt idx="26">
                    <c:v>3</c:v>
                  </c:pt>
                  <c:pt idx="29">
                    <c:v>6</c:v>
                  </c:pt>
                  <c:pt idx="32">
                    <c:v>9</c:v>
                  </c:pt>
                  <c:pt idx="35">
                    <c:v>12</c:v>
                  </c:pt>
                  <c:pt idx="37">
                    <c:v>     </c:v>
                  </c:pt>
                  <c:pt idx="38">
                    <c:v>3</c:v>
                  </c:pt>
                  <c:pt idx="41">
                    <c:v>6</c:v>
                  </c:pt>
                  <c:pt idx="44">
                    <c:v>9</c:v>
                  </c:pt>
                  <c:pt idx="47">
                    <c:v>12</c:v>
                  </c:pt>
                  <c:pt idx="48">
                    <c:v>1</c:v>
                  </c:pt>
                </c:lvl>
                <c:lvl>
                  <c:pt idx="0">
                    <c:v>2017</c:v>
                  </c:pt>
                  <c:pt idx="12">
                    <c:v>2018</c:v>
                  </c:pt>
                  <c:pt idx="24">
                    <c:v>2019</c:v>
                  </c:pt>
                  <c:pt idx="36">
                    <c:v>2020</c:v>
                  </c:pt>
                  <c:pt idx="48">
                    <c:v>2021</c:v>
                  </c:pt>
                </c:lvl>
              </c:multiLvlStrCache>
            </c:multiLvlStrRef>
          </c:cat>
          <c:val>
            <c:numRef>
              <c:f>'III.2.3 Ханш'!$AX$34:$CT$34</c:f>
              <c:numCache>
                <c:formatCode>0.00%</c:formatCode>
                <c:ptCount val="49"/>
                <c:pt idx="0">
                  <c:v>3.8478567175292714E-3</c:v>
                </c:pt>
                <c:pt idx="1">
                  <c:v>1.0116677608722605E-2</c:v>
                </c:pt>
                <c:pt idx="2">
                  <c:v>1.3252137962112427E-2</c:v>
                </c:pt>
                <c:pt idx="3">
                  <c:v>2.1225543303074437E-2</c:v>
                </c:pt>
                <c:pt idx="4">
                  <c:v>9.4875182035692712E-3</c:v>
                </c:pt>
                <c:pt idx="5">
                  <c:v>2.4807420908298319E-2</c:v>
                </c:pt>
                <c:pt idx="6">
                  <c:v>-1.1450695199347036E-2</c:v>
                </c:pt>
                <c:pt idx="7">
                  <c:v>-8.2671517046559156E-3</c:v>
                </c:pt>
                <c:pt idx="8">
                  <c:v>1.852445741226127E-3</c:v>
                </c:pt>
                <c:pt idx="9">
                  <c:v>4.7718371858875711E-3</c:v>
                </c:pt>
                <c:pt idx="10">
                  <c:v>1.0160019492581747E-2</c:v>
                </c:pt>
                <c:pt idx="11">
                  <c:v>1.2509909676478866E-2</c:v>
                </c:pt>
                <c:pt idx="12">
                  <c:v>8.8234416664021847E-3</c:v>
                </c:pt>
                <c:pt idx="13">
                  <c:v>1.5866542563486533E-2</c:v>
                </c:pt>
                <c:pt idx="14">
                  <c:v>9.3936004000474988E-3</c:v>
                </c:pt>
                <c:pt idx="15">
                  <c:v>6.5406769995929826E-3</c:v>
                </c:pt>
                <c:pt idx="16">
                  <c:v>1.7226527828069504E-3</c:v>
                </c:pt>
                <c:pt idx="17">
                  <c:v>-5.3930901113947846E-3</c:v>
                </c:pt>
                <c:pt idx="18">
                  <c:v>2.0111905765097769E-2</c:v>
                </c:pt>
                <c:pt idx="19">
                  <c:v>-2.1749543672962127E-2</c:v>
                </c:pt>
                <c:pt idx="20">
                  <c:v>-1.0153327957037304E-2</c:v>
                </c:pt>
                <c:pt idx="21">
                  <c:v>-1.856811827486541E-2</c:v>
                </c:pt>
                <c:pt idx="22">
                  <c:v>-1.1673281017647529E-3</c:v>
                </c:pt>
                <c:pt idx="23">
                  <c:v>-1.5902104638460098E-2</c:v>
                </c:pt>
                <c:pt idx="24">
                  <c:v>1.3262947495799998E-3</c:v>
                </c:pt>
                <c:pt idx="25">
                  <c:v>1.1764588638764152E-2</c:v>
                </c:pt>
                <c:pt idx="26">
                  <c:v>6.2745383219461751E-3</c:v>
                </c:pt>
                <c:pt idx="27">
                  <c:v>4.8137638176370514E-3</c:v>
                </c:pt>
                <c:pt idx="28">
                  <c:v>1.6750031951438267E-3</c:v>
                </c:pt>
                <c:pt idx="29">
                  <c:v>1.9279081346441601E-3</c:v>
                </c:pt>
                <c:pt idx="30">
                  <c:v>2.7206162335891089E-3</c:v>
                </c:pt>
                <c:pt idx="31">
                  <c:v>1.9767024082261138E-3</c:v>
                </c:pt>
                <c:pt idx="32">
                  <c:v>5.6765075491722987E-3</c:v>
                </c:pt>
                <c:pt idx="33">
                  <c:v>2.4374927671065765E-3</c:v>
                </c:pt>
                <c:pt idx="34">
                  <c:v>-4.6055367090655792E-3</c:v>
                </c:pt>
                <c:pt idx="35">
                  <c:v>-2.7140090470074247E-3</c:v>
                </c:pt>
                <c:pt idx="36">
                  <c:v>-6.7673054183012727E-4</c:v>
                </c:pt>
                <c:pt idx="37">
                  <c:v>1.0963700213015265E-3</c:v>
                </c:pt>
                <c:pt idx="38">
                  <c:v>1.0788440008021138E-3</c:v>
                </c:pt>
                <c:pt idx="39">
                  <c:v>5.2524865594815004E-4</c:v>
                </c:pt>
                <c:pt idx="40">
                  <c:v>5.3760717664785905E-4</c:v>
                </c:pt>
                <c:pt idx="41">
                  <c:v>-1.2564575936795796E-3</c:v>
                </c:pt>
                <c:pt idx="42">
                  <c:v>-1.5980634887444339E-3</c:v>
                </c:pt>
                <c:pt idx="43">
                  <c:v>1.1110001757492383E-3</c:v>
                </c:pt>
                <c:pt idx="44">
                  <c:v>4.0486146735881226E-3</c:v>
                </c:pt>
                <c:pt idx="45">
                  <c:v>5.8830411292951192E-3</c:v>
                </c:pt>
                <c:pt idx="46">
                  <c:v>6.9938295102851822E-3</c:v>
                </c:pt>
                <c:pt idx="47">
                  <c:v>5.5506250290701855E-3</c:v>
                </c:pt>
                <c:pt idx="48">
                  <c:v>5.0719148637505037E-3</c:v>
                </c:pt>
              </c:numCache>
            </c:numRef>
          </c:val>
          <c:extLst>
            <c:ext xmlns:c16="http://schemas.microsoft.com/office/drawing/2014/chart" uri="{C3380CC4-5D6E-409C-BE32-E72D297353CC}">
              <c16:uniqueId val="{00000000-98C2-4A7D-B9D2-10C5B83DC231}"/>
            </c:ext>
          </c:extLst>
        </c:ser>
        <c:dLbls>
          <c:showLegendKey val="0"/>
          <c:showVal val="0"/>
          <c:showCatName val="0"/>
          <c:showSerName val="0"/>
          <c:showPercent val="0"/>
          <c:showBubbleSize val="0"/>
        </c:dLbls>
        <c:axId val="783700128"/>
        <c:axId val="783700456"/>
      </c:areaChart>
      <c:lineChart>
        <c:grouping val="standard"/>
        <c:varyColors val="0"/>
        <c:ser>
          <c:idx val="1"/>
          <c:order val="1"/>
          <c:tx>
            <c:strRef>
              <c:f>'III.2.3 Ханш'!$A$35</c:f>
              <c:strCache>
                <c:ptCount val="1"/>
                <c:pt idx="0">
                  <c:v>Төгрөгийн ам.доллартай харьцах ханшийн сарын өөрчлөлт</c:v>
                </c:pt>
              </c:strCache>
            </c:strRef>
          </c:tx>
          <c:spPr>
            <a:ln w="28575" cap="rnd">
              <a:solidFill>
                <a:srgbClr val="C00000"/>
              </a:solidFill>
              <a:round/>
            </a:ln>
            <a:effectLst/>
          </c:spPr>
          <c:marker>
            <c:symbol val="none"/>
          </c:marker>
          <c:cat>
            <c:multiLvlStrRef>
              <c:f>'III.2.3 Ханш'!$AX$32:$CT$33</c:f>
              <c:multiLvlStrCache>
                <c:ptCount val="49"/>
                <c:lvl>
                  <c:pt idx="0">
                    <c:v>1</c:v>
                  </c:pt>
                  <c:pt idx="2">
                    <c:v>3</c:v>
                  </c:pt>
                  <c:pt idx="5">
                    <c:v>6</c:v>
                  </c:pt>
                  <c:pt idx="8">
                    <c:v>9</c:v>
                  </c:pt>
                  <c:pt idx="11">
                    <c:v>12</c:v>
                  </c:pt>
                  <c:pt idx="14">
                    <c:v>3</c:v>
                  </c:pt>
                  <c:pt idx="17">
                    <c:v>6</c:v>
                  </c:pt>
                  <c:pt idx="20">
                    <c:v>9</c:v>
                  </c:pt>
                  <c:pt idx="23">
                    <c:v>12</c:v>
                  </c:pt>
                  <c:pt idx="26">
                    <c:v>3</c:v>
                  </c:pt>
                  <c:pt idx="29">
                    <c:v>6</c:v>
                  </c:pt>
                  <c:pt idx="32">
                    <c:v>9</c:v>
                  </c:pt>
                  <c:pt idx="35">
                    <c:v>12</c:v>
                  </c:pt>
                  <c:pt idx="37">
                    <c:v>     </c:v>
                  </c:pt>
                  <c:pt idx="38">
                    <c:v>3</c:v>
                  </c:pt>
                  <c:pt idx="41">
                    <c:v>6</c:v>
                  </c:pt>
                  <c:pt idx="44">
                    <c:v>9</c:v>
                  </c:pt>
                  <c:pt idx="47">
                    <c:v>12</c:v>
                  </c:pt>
                  <c:pt idx="48">
                    <c:v>1</c:v>
                  </c:pt>
                </c:lvl>
                <c:lvl>
                  <c:pt idx="0">
                    <c:v>2017</c:v>
                  </c:pt>
                  <c:pt idx="12">
                    <c:v>2018</c:v>
                  </c:pt>
                  <c:pt idx="24">
                    <c:v>2019</c:v>
                  </c:pt>
                  <c:pt idx="36">
                    <c:v>2020</c:v>
                  </c:pt>
                  <c:pt idx="48">
                    <c:v>2021</c:v>
                  </c:pt>
                </c:lvl>
              </c:multiLvlStrCache>
            </c:multiLvlStrRef>
          </c:cat>
          <c:val>
            <c:numRef>
              <c:f>'III.2.3 Ханш'!$AX$35:$CT$35</c:f>
              <c:numCache>
                <c:formatCode>0.00%</c:formatCode>
                <c:ptCount val="49"/>
                <c:pt idx="0">
                  <c:v>2.3377311061496186E-3</c:v>
                </c:pt>
                <c:pt idx="1">
                  <c:v>-4.0532807759207402E-3</c:v>
                </c:pt>
                <c:pt idx="2">
                  <c:v>-7.5601283450245664E-3</c:v>
                </c:pt>
                <c:pt idx="3">
                  <c:v>-1.5330955304900869E-2</c:v>
                </c:pt>
                <c:pt idx="4">
                  <c:v>-3.6292735638950545E-3</c:v>
                </c:pt>
                <c:pt idx="5">
                  <c:v>-1.8701156804349351E-2</c:v>
                </c:pt>
                <c:pt idx="6">
                  <c:v>1.7517673664339668E-2</c:v>
                </c:pt>
                <c:pt idx="7">
                  <c:v>1.4160699659649082E-2</c:v>
                </c:pt>
                <c:pt idx="8">
                  <c:v>4.4024749251576623E-3</c:v>
                </c:pt>
                <c:pt idx="9">
                  <c:v>1.7950566332085316E-3</c:v>
                </c:pt>
                <c:pt idx="10">
                  <c:v>-3.9991688118075786E-3</c:v>
                </c:pt>
                <c:pt idx="11">
                  <c:v>-6.276594007007503E-3</c:v>
                </c:pt>
                <c:pt idx="12">
                  <c:v>-3.1721936749671896E-3</c:v>
                </c:pt>
                <c:pt idx="13">
                  <c:v>-9.4272833173101849E-3</c:v>
                </c:pt>
                <c:pt idx="14">
                  <c:v>-3.1333776052061067E-3</c:v>
                </c:pt>
                <c:pt idx="15">
                  <c:v>-3.035615100702671E-4</c:v>
                </c:pt>
                <c:pt idx="16">
                  <c:v>4.4040203053110358E-3</c:v>
                </c:pt>
                <c:pt idx="17">
                  <c:v>1.1270078851180613E-2</c:v>
                </c:pt>
                <c:pt idx="18">
                  <c:v>-1.4246922829669727E-2</c:v>
                </c:pt>
                <c:pt idx="19">
                  <c:v>2.772411319888363E-2</c:v>
                </c:pt>
                <c:pt idx="20">
                  <c:v>1.5903327957037305E-2</c:v>
                </c:pt>
                <c:pt idx="21">
                  <c:v>2.4303057801323292E-2</c:v>
                </c:pt>
                <c:pt idx="22">
                  <c:v>6.9173281017647524E-3</c:v>
                </c:pt>
                <c:pt idx="23">
                  <c:v>2.148543797179343E-2</c:v>
                </c:pt>
                <c:pt idx="24">
                  <c:v>4.6737052504199992E-3</c:v>
                </c:pt>
                <c:pt idx="25">
                  <c:v>-6.1537357736175125E-3</c:v>
                </c:pt>
                <c:pt idx="26">
                  <c:v>-3.2946995310879858E-4</c:v>
                </c:pt>
                <c:pt idx="27">
                  <c:v>9.1956951569628132E-4</c:v>
                </c:pt>
                <c:pt idx="28">
                  <c:v>3.8833301381895071E-3</c:v>
                </c:pt>
                <c:pt idx="29">
                  <c:v>3.5205569089524148E-3</c:v>
                </c:pt>
                <c:pt idx="30">
                  <c:v>2.6655018399139863E-3</c:v>
                </c:pt>
                <c:pt idx="31">
                  <c:v>3.3786734972794364E-3</c:v>
                </c:pt>
                <c:pt idx="32">
                  <c:v>-3.2078406115104485E-4</c:v>
                </c:pt>
                <c:pt idx="33">
                  <c:v>3.1173430708686567E-3</c:v>
                </c:pt>
                <c:pt idx="34">
                  <c:v>1.0176909629811064E-2</c:v>
                </c:pt>
                <c:pt idx="35">
                  <c:v>8.1627454639439639E-3</c:v>
                </c:pt>
                <c:pt idx="36">
                  <c:v>6.2480083837878906E-3</c:v>
                </c:pt>
                <c:pt idx="37">
                  <c:v>4.4223251704937636E-3</c:v>
                </c:pt>
                <c:pt idx="38">
                  <c:v>4.5392543668289417E-3</c:v>
                </c:pt>
                <c:pt idx="39">
                  <c:v>5.1007334530666524E-3</c:v>
                </c:pt>
                <c:pt idx="40">
                  <c:v>5.0645588346252164E-3</c:v>
                </c:pt>
                <c:pt idx="41">
                  <c:v>6.7961975790862541E-3</c:v>
                </c:pt>
                <c:pt idx="42">
                  <c:v>7.1541369605880338E-3</c:v>
                </c:pt>
                <c:pt idx="43">
                  <c:v>4.4776679812980544E-3</c:v>
                </c:pt>
                <c:pt idx="44">
                  <c:v>1.7759932048954851E-3</c:v>
                </c:pt>
                <c:pt idx="45">
                  <c:v>-1.9970779596178545E-4</c:v>
                </c:pt>
                <c:pt idx="46">
                  <c:v>-1.2475469582281561E-3</c:v>
                </c:pt>
                <c:pt idx="47">
                  <c:v>-1.7192741154502754E-4</c:v>
                </c:pt>
                <c:pt idx="48">
                  <c:v>9.4751802916164248E-5</c:v>
                </c:pt>
              </c:numCache>
            </c:numRef>
          </c:val>
          <c:smooth val="1"/>
          <c:extLst>
            <c:ext xmlns:c16="http://schemas.microsoft.com/office/drawing/2014/chart" uri="{C3380CC4-5D6E-409C-BE32-E72D297353CC}">
              <c16:uniqueId val="{00000001-98C2-4A7D-B9D2-10C5B83DC231}"/>
            </c:ext>
          </c:extLst>
        </c:ser>
        <c:dLbls>
          <c:showLegendKey val="0"/>
          <c:showVal val="0"/>
          <c:showCatName val="0"/>
          <c:showSerName val="0"/>
          <c:showPercent val="0"/>
          <c:showBubbleSize val="0"/>
        </c:dLbls>
        <c:marker val="1"/>
        <c:smooth val="0"/>
        <c:axId val="783700128"/>
        <c:axId val="783700456"/>
      </c:lineChart>
      <c:catAx>
        <c:axId val="783700128"/>
        <c:scaling>
          <c:orientation val="minMax"/>
        </c:scaling>
        <c:delete val="0"/>
        <c:axPos val="b"/>
        <c:numFmt formatCode="General" sourceLinked="1"/>
        <c:majorTickMark val="none"/>
        <c:minorTickMark val="none"/>
        <c:tickLblPos val="low"/>
        <c:spPr>
          <a:noFill/>
          <a:ln w="9525" cap="flat" cmpd="sng" algn="ctr">
            <a:solidFill>
              <a:schemeClr val="bg1">
                <a:lumMod val="65000"/>
              </a:schemeClr>
            </a:solidFill>
            <a:round/>
          </a:ln>
          <a:effectLst/>
        </c:spPr>
        <c:txPr>
          <a:bodyPr rot="-60000000" spcFirstLastPara="1" vertOverflow="ellipsis" vert="horz" wrap="square" anchor="ctr" anchorCtr="1"/>
          <a:lstStyle/>
          <a:p>
            <a:pPr>
              <a:defRPr sz="1200" b="1"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en-US"/>
          </a:p>
        </c:txPr>
        <c:crossAx val="783700456"/>
        <c:crosses val="autoZero"/>
        <c:auto val="1"/>
        <c:lblAlgn val="ctr"/>
        <c:lblOffset val="100"/>
        <c:noMultiLvlLbl val="0"/>
      </c:catAx>
      <c:valAx>
        <c:axId val="783700456"/>
        <c:scaling>
          <c:orientation val="minMax"/>
          <c:max val="5.000000000000001E-2"/>
          <c:min val="-4.0000000000000008E-2"/>
        </c:scaling>
        <c:delete val="0"/>
        <c:axPos val="l"/>
        <c:numFmt formatCode="0%" sourceLinked="0"/>
        <c:majorTickMark val="out"/>
        <c:minorTickMark val="none"/>
        <c:tickLblPos val="nextTo"/>
        <c:spPr>
          <a:noFill/>
          <a:ln>
            <a:solidFill>
              <a:schemeClr val="bg1">
                <a:lumMod val="65000"/>
              </a:schemeClr>
            </a:solidFill>
          </a:ln>
          <a:effectLst/>
        </c:spPr>
        <c:txPr>
          <a:bodyPr rot="-60000000" spcFirstLastPara="1" vertOverflow="ellipsis" vert="horz" wrap="square" anchor="ctr" anchorCtr="1"/>
          <a:lstStyle/>
          <a:p>
            <a:pPr>
              <a:defRPr sz="1200" b="1"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en-US"/>
          </a:p>
        </c:txPr>
        <c:crossAx val="783700128"/>
        <c:crosses val="autoZero"/>
        <c:crossBetween val="between"/>
        <c:majorUnit val="2.0000000000000004E-2"/>
      </c:valAx>
      <c:spPr>
        <a:noFill/>
        <a:ln>
          <a:solidFill>
            <a:schemeClr val="bg1">
              <a:lumMod val="65000"/>
            </a:schemeClr>
          </a:solidFill>
        </a:ln>
        <a:effectLst/>
      </c:spPr>
    </c:plotArea>
    <c:legend>
      <c:legendPos val="b"/>
      <c:layout>
        <c:manualLayout>
          <c:xMode val="edge"/>
          <c:yMode val="edge"/>
          <c:x val="0.4963208343450462"/>
          <c:y val="4.9979216254592361E-2"/>
          <c:w val="0.43369396556707945"/>
          <c:h val="0.16172249339170081"/>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200" b="1">
          <a:latin typeface="Times New Roman" panose="02020603050405020304" pitchFamily="18" charset="0"/>
          <a:cs typeface="Times New Roman" panose="02020603050405020304" pitchFamily="18" charset="0"/>
        </a:defRPr>
      </a:pPr>
      <a:endParaRPr lang="en-US"/>
    </a:p>
  </c:txPr>
  <c:userShapes r:id="rId3"/>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3662272439035795E-2"/>
          <c:y val="6.1079624858466082E-2"/>
          <c:w val="0.91922899163179195"/>
          <c:h val="0.83440192975753513"/>
        </c:manualLayout>
      </c:layout>
      <c:barChart>
        <c:barDir val="col"/>
        <c:grouping val="clustered"/>
        <c:varyColors val="0"/>
        <c:ser>
          <c:idx val="0"/>
          <c:order val="0"/>
          <c:tx>
            <c:strRef>
              <c:f>'III.2.4 Хөрөнгийн зах'!$C$2</c:f>
              <c:strCache>
                <c:ptCount val="1"/>
                <c:pt idx="0">
                  <c:v>Үнэ, түрээсийн өсөлтийн зөрүү (ҮСХ - ҮСХ)</c:v>
                </c:pt>
              </c:strCache>
            </c:strRef>
          </c:tx>
          <c:spPr>
            <a:solidFill>
              <a:srgbClr val="286A6C"/>
            </a:solidFill>
            <a:ln>
              <a:noFill/>
            </a:ln>
            <a:effectLst/>
          </c:spPr>
          <c:invertIfNegative val="0"/>
          <c:cat>
            <c:multiLvlStrRef>
              <c:f>'III.2.4 Хөрөнгийн зах'!$A$15:$B$30</c:f>
              <c:multiLvlStrCache>
                <c:ptCount val="16"/>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lvl>
                <c:lvl>
                  <c:pt idx="0">
                    <c:v>2017</c:v>
                  </c:pt>
                  <c:pt idx="4">
                    <c:v>2018</c:v>
                  </c:pt>
                  <c:pt idx="8">
                    <c:v>2019</c:v>
                  </c:pt>
                  <c:pt idx="12">
                    <c:v>2020</c:v>
                  </c:pt>
                </c:lvl>
              </c:multiLvlStrCache>
            </c:multiLvlStrRef>
          </c:cat>
          <c:val>
            <c:numRef>
              <c:f>'III.2.4 Хөрөнгийн зах'!$C$15:$C$30</c:f>
              <c:numCache>
                <c:formatCode>0.0%</c:formatCode>
                <c:ptCount val="16"/>
                <c:pt idx="0">
                  <c:v>-5.886532230196817E-2</c:v>
                </c:pt>
                <c:pt idx="1">
                  <c:v>1.7245821048903376E-2</c:v>
                </c:pt>
                <c:pt idx="2">
                  <c:v>6.6101186945274115E-2</c:v>
                </c:pt>
                <c:pt idx="3">
                  <c:v>5.3567816560748494E-2</c:v>
                </c:pt>
                <c:pt idx="4">
                  <c:v>6.2323486152945362E-2</c:v>
                </c:pt>
                <c:pt idx="5">
                  <c:v>1.3026978056446259E-2</c:v>
                </c:pt>
                <c:pt idx="6">
                  <c:v>-7.050308769791247E-2</c:v>
                </c:pt>
                <c:pt idx="7">
                  <c:v>-8.6274058105101803E-2</c:v>
                </c:pt>
                <c:pt idx="8">
                  <c:v>-9.314313115317896E-2</c:v>
                </c:pt>
                <c:pt idx="9">
                  <c:v>-0.11686180650170763</c:v>
                </c:pt>
                <c:pt idx="10">
                  <c:v>-8.061228612192417E-2</c:v>
                </c:pt>
                <c:pt idx="11">
                  <c:v>-5.405137752864797E-2</c:v>
                </c:pt>
                <c:pt idx="12">
                  <c:v>-6.1180976839387835E-2</c:v>
                </c:pt>
                <c:pt idx="13">
                  <c:v>-6.8900063974480674E-2</c:v>
                </c:pt>
                <c:pt idx="14">
                  <c:v>-6.0810337016915517E-2</c:v>
                </c:pt>
                <c:pt idx="15">
                  <c:v>-6.9660527790475935E-2</c:v>
                </c:pt>
              </c:numCache>
            </c:numRef>
          </c:val>
          <c:extLst>
            <c:ext xmlns:c16="http://schemas.microsoft.com/office/drawing/2014/chart" uri="{C3380CC4-5D6E-409C-BE32-E72D297353CC}">
              <c16:uniqueId val="{00000000-87B5-43C5-A6FD-8D474AB096D5}"/>
            </c:ext>
          </c:extLst>
        </c:ser>
        <c:ser>
          <c:idx val="1"/>
          <c:order val="1"/>
          <c:tx>
            <c:strRef>
              <c:f>'III.2.4 Хөрөнгийн зах'!$D$2</c:f>
              <c:strCache>
                <c:ptCount val="1"/>
                <c:pt idx="0">
                  <c:v>Үнэ, түрээсийн өсөлтийн зөрүү (Тэнхлэг зууч - ҮСХ)</c:v>
                </c:pt>
              </c:strCache>
            </c:strRef>
          </c:tx>
          <c:spPr>
            <a:solidFill>
              <a:srgbClr val="7EA6A7">
                <a:alpha val="70000"/>
              </a:srgbClr>
            </a:solidFill>
            <a:ln>
              <a:noFill/>
            </a:ln>
            <a:effectLst/>
          </c:spPr>
          <c:invertIfNegative val="0"/>
          <c:cat>
            <c:multiLvlStrRef>
              <c:f>'III.2.4 Хөрөнгийн зах'!$A$15:$B$30</c:f>
              <c:multiLvlStrCache>
                <c:ptCount val="16"/>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lvl>
                <c:lvl>
                  <c:pt idx="0">
                    <c:v>2017</c:v>
                  </c:pt>
                  <c:pt idx="4">
                    <c:v>2018</c:v>
                  </c:pt>
                  <c:pt idx="8">
                    <c:v>2019</c:v>
                  </c:pt>
                  <c:pt idx="12">
                    <c:v>2020</c:v>
                  </c:pt>
                </c:lvl>
              </c:multiLvlStrCache>
            </c:multiLvlStrRef>
          </c:cat>
          <c:val>
            <c:numRef>
              <c:f>'III.2.4 Хөрөнгийн зах'!$D$15:$D$30</c:f>
              <c:numCache>
                <c:formatCode>0.0%</c:formatCode>
                <c:ptCount val="16"/>
                <c:pt idx="0">
                  <c:v>-6.0282213209401081E-2</c:v>
                </c:pt>
                <c:pt idx="1">
                  <c:v>2.485924924540972E-2</c:v>
                </c:pt>
                <c:pt idx="2">
                  <c:v>7.1480227989542011E-2</c:v>
                </c:pt>
                <c:pt idx="3">
                  <c:v>6.0699000776234802E-2</c:v>
                </c:pt>
                <c:pt idx="4">
                  <c:v>8.584547124189279E-2</c:v>
                </c:pt>
                <c:pt idx="5">
                  <c:v>4.9249884645175324E-2</c:v>
                </c:pt>
                <c:pt idx="6">
                  <c:v>-2.2978978234100111E-2</c:v>
                </c:pt>
                <c:pt idx="7">
                  <c:v>-3.6913197693855704E-2</c:v>
                </c:pt>
                <c:pt idx="8">
                  <c:v>-5.3607127746489125E-2</c:v>
                </c:pt>
                <c:pt idx="9">
                  <c:v>-0.10019813601870142</c:v>
                </c:pt>
                <c:pt idx="10">
                  <c:v>-5.265006072707723E-2</c:v>
                </c:pt>
                <c:pt idx="11">
                  <c:v>-6.5249685018329284E-3</c:v>
                </c:pt>
                <c:pt idx="12">
                  <c:v>3.6710640297142438E-2</c:v>
                </c:pt>
                <c:pt idx="13">
                  <c:v>7.7135482531818234E-2</c:v>
                </c:pt>
                <c:pt idx="14">
                  <c:v>4.1647873952028514E-2</c:v>
                </c:pt>
                <c:pt idx="15">
                  <c:v>-3.8612867233571713E-3</c:v>
                </c:pt>
              </c:numCache>
            </c:numRef>
          </c:val>
          <c:extLst>
            <c:ext xmlns:c16="http://schemas.microsoft.com/office/drawing/2014/chart" uri="{C3380CC4-5D6E-409C-BE32-E72D297353CC}">
              <c16:uniqueId val="{00000001-87B5-43C5-A6FD-8D474AB096D5}"/>
            </c:ext>
          </c:extLst>
        </c:ser>
        <c:dLbls>
          <c:showLegendKey val="0"/>
          <c:showVal val="0"/>
          <c:showCatName val="0"/>
          <c:showSerName val="0"/>
          <c:showPercent val="0"/>
          <c:showBubbleSize val="0"/>
        </c:dLbls>
        <c:gapWidth val="0"/>
        <c:axId val="393367592"/>
        <c:axId val="393367984"/>
      </c:barChart>
      <c:lineChart>
        <c:grouping val="standard"/>
        <c:varyColors val="0"/>
        <c:ser>
          <c:idx val="4"/>
          <c:order val="2"/>
          <c:tx>
            <c:strRef>
              <c:f>'III.2.4 Хөрөнгийн зах'!$E$2</c:f>
              <c:strCache>
                <c:ptCount val="1"/>
                <c:pt idx="0">
                  <c:v>Түрээсийн өсөлт, жилээр</c:v>
                </c:pt>
              </c:strCache>
            </c:strRef>
          </c:tx>
          <c:spPr>
            <a:ln w="22225" cap="rnd">
              <a:solidFill>
                <a:srgbClr val="B99E66"/>
              </a:solidFill>
              <a:round/>
            </a:ln>
            <a:effectLst/>
          </c:spPr>
          <c:marker>
            <c:symbol val="none"/>
          </c:marker>
          <c:cat>
            <c:multiLvlStrRef>
              <c:f>'III.2.4 Хөрөнгийн зах'!$A$15:$B$29</c:f>
              <c:multiLvlStrCache>
                <c:ptCount val="15"/>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lvl>
                <c:lvl>
                  <c:pt idx="0">
                    <c:v>2017</c:v>
                  </c:pt>
                  <c:pt idx="4">
                    <c:v>2018</c:v>
                  </c:pt>
                  <c:pt idx="8">
                    <c:v>2019</c:v>
                  </c:pt>
                  <c:pt idx="12">
                    <c:v>2020</c:v>
                  </c:pt>
                </c:lvl>
              </c:multiLvlStrCache>
            </c:multiLvlStrRef>
          </c:cat>
          <c:val>
            <c:numRef>
              <c:f>'III.2.4 Хөрөнгийн зах'!$E$15:$E$30</c:f>
              <c:numCache>
                <c:formatCode>0.0%</c:formatCode>
                <c:ptCount val="16"/>
                <c:pt idx="0">
                  <c:v>1.0591714981968314E-2</c:v>
                </c:pt>
                <c:pt idx="1">
                  <c:v>-5.1992352736903169E-2</c:v>
                </c:pt>
                <c:pt idx="2">
                  <c:v>-7.8054258909273977E-2</c:v>
                </c:pt>
                <c:pt idx="3">
                  <c:v>-5.9556822560746681E-2</c:v>
                </c:pt>
                <c:pt idx="4">
                  <c:v>-6.632048615294539E-2</c:v>
                </c:pt>
                <c:pt idx="5">
                  <c:v>-1.6026978056446262E-2</c:v>
                </c:pt>
                <c:pt idx="6">
                  <c:v>7.050308769791247E-2</c:v>
                </c:pt>
                <c:pt idx="7">
                  <c:v>8.6274058105101803E-2</c:v>
                </c:pt>
                <c:pt idx="8">
                  <c:v>9.414313115317885E-2</c:v>
                </c:pt>
                <c:pt idx="9">
                  <c:v>0.11385780650170751</c:v>
                </c:pt>
                <c:pt idx="10">
                  <c:v>6.9632318121924053E-2</c:v>
                </c:pt>
                <c:pt idx="11">
                  <c:v>3.713728933664795E-2</c:v>
                </c:pt>
                <c:pt idx="12">
                  <c:v>4.4266888647387814E-2</c:v>
                </c:pt>
                <c:pt idx="13">
                  <c:v>5.5934111974480727E-2</c:v>
                </c:pt>
                <c:pt idx="14">
                  <c:v>5.6799331016915477E-2</c:v>
                </c:pt>
                <c:pt idx="15">
                  <c:v>6.8655524790475875E-2</c:v>
                </c:pt>
              </c:numCache>
            </c:numRef>
          </c:val>
          <c:smooth val="1"/>
          <c:extLst>
            <c:ext xmlns:c16="http://schemas.microsoft.com/office/drawing/2014/chart" uri="{C3380CC4-5D6E-409C-BE32-E72D297353CC}">
              <c16:uniqueId val="{00000002-87B5-43C5-A6FD-8D474AB096D5}"/>
            </c:ext>
          </c:extLst>
        </c:ser>
        <c:ser>
          <c:idx val="3"/>
          <c:order val="3"/>
          <c:tx>
            <c:strRef>
              <c:f>'III.2.4 Хөрөнгийн зах'!$F$2</c:f>
              <c:strCache>
                <c:ptCount val="1"/>
                <c:pt idx="0">
                  <c:v>Үнийн өсөлт, жилээр (ҮСХ)</c:v>
                </c:pt>
              </c:strCache>
            </c:strRef>
          </c:tx>
          <c:spPr>
            <a:ln w="15875" cap="rnd">
              <a:solidFill>
                <a:srgbClr val="122F83"/>
              </a:solidFill>
              <a:prstDash val="solid"/>
              <a:round/>
            </a:ln>
            <a:effectLst/>
          </c:spPr>
          <c:marker>
            <c:symbol val="circle"/>
            <c:size val="5"/>
            <c:spPr>
              <a:solidFill>
                <a:schemeClr val="bg1"/>
              </a:solidFill>
              <a:ln w="9525">
                <a:solidFill>
                  <a:srgbClr val="122F83"/>
                </a:solidFill>
              </a:ln>
              <a:effectLst/>
            </c:spPr>
          </c:marker>
          <c:cat>
            <c:multiLvlStrRef>
              <c:f>'III.2.4 Хөрөнгийн зах'!$A$15:$B$29</c:f>
              <c:multiLvlStrCache>
                <c:ptCount val="15"/>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lvl>
                <c:lvl>
                  <c:pt idx="0">
                    <c:v>2017</c:v>
                  </c:pt>
                  <c:pt idx="4">
                    <c:v>2018</c:v>
                  </c:pt>
                  <c:pt idx="8">
                    <c:v>2019</c:v>
                  </c:pt>
                  <c:pt idx="12">
                    <c:v>2020</c:v>
                  </c:pt>
                </c:lvl>
              </c:multiLvlStrCache>
            </c:multiLvlStrRef>
          </c:cat>
          <c:val>
            <c:numRef>
              <c:f>'III.2.4 Хөрөнгийн зах'!$F$15:$F$30</c:f>
              <c:numCache>
                <c:formatCode>0.0%</c:formatCode>
                <c:ptCount val="16"/>
                <c:pt idx="0">
                  <c:v>-4.8273607319999856E-2</c:v>
                </c:pt>
                <c:pt idx="1">
                  <c:v>-3.4746531687999793E-2</c:v>
                </c:pt>
                <c:pt idx="2">
                  <c:v>-1.1953071963999862E-2</c:v>
                </c:pt>
                <c:pt idx="3">
                  <c:v>-5.9890059999981871E-3</c:v>
                </c:pt>
                <c:pt idx="4">
                  <c:v>-3.9970000000000283E-3</c:v>
                </c:pt>
                <c:pt idx="5">
                  <c:v>-3.0000000000000027E-3</c:v>
                </c:pt>
                <c:pt idx="6">
                  <c:v>0</c:v>
                </c:pt>
                <c:pt idx="7">
                  <c:v>0</c:v>
                </c:pt>
                <c:pt idx="8">
                  <c:v>9.9999999999988987E-4</c:v>
                </c:pt>
                <c:pt idx="9">
                  <c:v>-3.0040000000001177E-3</c:v>
                </c:pt>
                <c:pt idx="10">
                  <c:v>-1.0979968000000118E-2</c:v>
                </c:pt>
                <c:pt idx="11">
                  <c:v>-1.6914088192000021E-2</c:v>
                </c:pt>
                <c:pt idx="12">
                  <c:v>-1.6914088192000021E-2</c:v>
                </c:pt>
                <c:pt idx="13">
                  <c:v>-1.2965951999999947E-2</c:v>
                </c:pt>
                <c:pt idx="14">
                  <c:v>-4.0110060000000392E-3</c:v>
                </c:pt>
                <c:pt idx="15">
                  <c:v>-1.0050030000000598E-3</c:v>
                </c:pt>
              </c:numCache>
            </c:numRef>
          </c:val>
          <c:smooth val="1"/>
          <c:extLst>
            <c:ext xmlns:c16="http://schemas.microsoft.com/office/drawing/2014/chart" uri="{C3380CC4-5D6E-409C-BE32-E72D297353CC}">
              <c16:uniqueId val="{00000003-87B5-43C5-A6FD-8D474AB096D5}"/>
            </c:ext>
          </c:extLst>
        </c:ser>
        <c:ser>
          <c:idx val="2"/>
          <c:order val="4"/>
          <c:tx>
            <c:strRef>
              <c:f>'III.2.4 Хөрөнгийн зах'!$G$2</c:f>
              <c:strCache>
                <c:ptCount val="1"/>
                <c:pt idx="0">
                  <c:v>Үнийн өсөлт, жилээр (Тэнхлэг зууч)</c:v>
                </c:pt>
              </c:strCache>
            </c:strRef>
          </c:tx>
          <c:spPr>
            <a:ln w="15875" cap="rnd">
              <a:solidFill>
                <a:srgbClr val="122F83"/>
              </a:solidFill>
              <a:prstDash val="solid"/>
              <a:round/>
            </a:ln>
            <a:effectLst/>
          </c:spPr>
          <c:marker>
            <c:symbol val="none"/>
          </c:marker>
          <c:cat>
            <c:multiLvlStrRef>
              <c:f>'III.2.4 Хөрөнгийн зах'!$A$15:$B$29</c:f>
              <c:multiLvlStrCache>
                <c:ptCount val="15"/>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lvl>
                <c:lvl>
                  <c:pt idx="0">
                    <c:v>2017</c:v>
                  </c:pt>
                  <c:pt idx="4">
                    <c:v>2018</c:v>
                  </c:pt>
                  <c:pt idx="8">
                    <c:v>2019</c:v>
                  </c:pt>
                  <c:pt idx="12">
                    <c:v>2020</c:v>
                  </c:pt>
                </c:lvl>
              </c:multiLvlStrCache>
            </c:multiLvlStrRef>
          </c:cat>
          <c:val>
            <c:numRef>
              <c:f>'III.2.4 Хөрөнгийн зах'!$G$15:$G$30</c:f>
              <c:numCache>
                <c:formatCode>0.0%</c:formatCode>
                <c:ptCount val="16"/>
                <c:pt idx="0">
                  <c:v>-4.9690498227432767E-2</c:v>
                </c:pt>
                <c:pt idx="1">
                  <c:v>-2.7133103491493449E-2</c:v>
                </c:pt>
                <c:pt idx="2">
                  <c:v>-6.5740309197319657E-3</c:v>
                </c:pt>
                <c:pt idx="3">
                  <c:v>1.142178215488121E-3</c:v>
                </c:pt>
                <c:pt idx="4">
                  <c:v>1.95249850889474E-2</c:v>
                </c:pt>
                <c:pt idx="5">
                  <c:v>3.3222906588729062E-2</c:v>
                </c:pt>
                <c:pt idx="6">
                  <c:v>4.7524109463812358E-2</c:v>
                </c:pt>
                <c:pt idx="7">
                  <c:v>4.9360860411246099E-2</c:v>
                </c:pt>
                <c:pt idx="8">
                  <c:v>4.0536003406689725E-2</c:v>
                </c:pt>
                <c:pt idx="9">
                  <c:v>1.3659670483006092E-2</c:v>
                </c:pt>
                <c:pt idx="10">
                  <c:v>1.6982257394846823E-2</c:v>
                </c:pt>
                <c:pt idx="11">
                  <c:v>3.0612320834815021E-2</c:v>
                </c:pt>
                <c:pt idx="12">
                  <c:v>8.0977528944530253E-2</c:v>
                </c:pt>
                <c:pt idx="13">
                  <c:v>0.13306959450629896</c:v>
                </c:pt>
                <c:pt idx="14">
                  <c:v>9.8447204968943991E-2</c:v>
                </c:pt>
                <c:pt idx="15">
                  <c:v>6.4794238067118703E-2</c:v>
                </c:pt>
              </c:numCache>
            </c:numRef>
          </c:val>
          <c:smooth val="1"/>
          <c:extLst>
            <c:ext xmlns:c16="http://schemas.microsoft.com/office/drawing/2014/chart" uri="{C3380CC4-5D6E-409C-BE32-E72D297353CC}">
              <c16:uniqueId val="{00000004-87B5-43C5-A6FD-8D474AB096D5}"/>
            </c:ext>
          </c:extLst>
        </c:ser>
        <c:dLbls>
          <c:showLegendKey val="0"/>
          <c:showVal val="0"/>
          <c:showCatName val="0"/>
          <c:showSerName val="0"/>
          <c:showPercent val="0"/>
          <c:showBubbleSize val="0"/>
        </c:dLbls>
        <c:marker val="1"/>
        <c:smooth val="0"/>
        <c:axId val="393367592"/>
        <c:axId val="393367984"/>
      </c:lineChart>
      <c:catAx>
        <c:axId val="393367592"/>
        <c:scaling>
          <c:orientation val="minMax"/>
        </c:scaling>
        <c:delete val="0"/>
        <c:axPos val="b"/>
        <c:numFmt formatCode="General" sourceLinked="1"/>
        <c:majorTickMark val="none"/>
        <c:minorTickMark val="none"/>
        <c:tickLblPos val="low"/>
        <c:spPr>
          <a:noFill/>
          <a:ln w="9525" cap="flat" cmpd="sng" algn="ctr">
            <a:solidFill>
              <a:srgbClr val="B2B2B2"/>
            </a:solidFill>
            <a:round/>
          </a:ln>
          <a:effectLst/>
        </c:spPr>
        <c:txPr>
          <a:bodyPr rot="0" spcFirstLastPara="1" vertOverflow="ellipsis" wrap="square" anchor="ctr" anchorCtr="1"/>
          <a:lstStyle/>
          <a:p>
            <a:pPr>
              <a:defRPr sz="1200" b="1"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en-US"/>
          </a:p>
        </c:txPr>
        <c:crossAx val="393367984"/>
        <c:crosses val="autoZero"/>
        <c:auto val="1"/>
        <c:lblAlgn val="ctr"/>
        <c:lblOffset val="100"/>
        <c:noMultiLvlLbl val="0"/>
      </c:catAx>
      <c:valAx>
        <c:axId val="393367984"/>
        <c:scaling>
          <c:orientation val="minMax"/>
          <c:min val="-0.2"/>
        </c:scaling>
        <c:delete val="0"/>
        <c:axPos val="l"/>
        <c:numFmt formatCode="0%" sourceLinked="0"/>
        <c:majorTickMark val="none"/>
        <c:minorTickMark val="none"/>
        <c:tickLblPos val="nextTo"/>
        <c:spPr>
          <a:noFill/>
          <a:ln>
            <a:solidFill>
              <a:srgbClr val="B2B2B2"/>
            </a:solidFill>
          </a:ln>
          <a:effectLst/>
        </c:spPr>
        <c:txPr>
          <a:bodyPr rot="-60000000" spcFirstLastPara="1" vertOverflow="ellipsis" vert="horz" wrap="square" anchor="ctr" anchorCtr="1"/>
          <a:lstStyle/>
          <a:p>
            <a:pPr>
              <a:defRPr sz="1200" b="1"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en-US"/>
          </a:p>
        </c:txPr>
        <c:crossAx val="393367592"/>
        <c:crosses val="autoZero"/>
        <c:crossBetween val="between"/>
        <c:majorUnit val="0.1"/>
      </c:valAx>
      <c:spPr>
        <a:noFill/>
        <a:ln>
          <a:noFill/>
        </a:ln>
        <a:effectLst/>
      </c:spPr>
    </c:plotArea>
    <c:legend>
      <c:legendPos val="t"/>
      <c:layout>
        <c:manualLayout>
          <c:xMode val="edge"/>
          <c:yMode val="edge"/>
          <c:x val="8.7846970787147011E-2"/>
          <c:y val="3.6720753799007751E-2"/>
          <c:w val="0.91215302921285302"/>
          <c:h val="0.17451032248339471"/>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200" b="1">
          <a:solidFill>
            <a:schemeClr val="tx1"/>
          </a:solidFill>
          <a:latin typeface="Times New Roman" panose="02020603050405020304" pitchFamily="18" charset="0"/>
          <a:cs typeface="Times New Roman" panose="02020603050405020304" pitchFamily="18" charset="0"/>
        </a:defRPr>
      </a:pPr>
      <a:endParaRPr lang="en-US"/>
    </a:p>
  </c:txPr>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4706564568719635E-2"/>
          <c:y val="2.8922268043383301E-2"/>
          <c:w val="0.90503275331528876"/>
          <c:h val="0.8484668458819361"/>
        </c:manualLayout>
      </c:layout>
      <c:lineChart>
        <c:grouping val="standard"/>
        <c:varyColors val="0"/>
        <c:ser>
          <c:idx val="0"/>
          <c:order val="0"/>
          <c:tx>
            <c:strRef>
              <c:f>'III.2.4 Хөрөнгийн зах'!$J$2</c:f>
              <c:strCache>
                <c:ptCount val="1"/>
                <c:pt idx="0">
                  <c:v>Үнэ (ҮСХ)/орлогын харьцаа </c:v>
                </c:pt>
              </c:strCache>
            </c:strRef>
          </c:tx>
          <c:spPr>
            <a:ln w="19050">
              <a:solidFill>
                <a:srgbClr val="286A6C"/>
              </a:solidFill>
              <a:prstDash val="sysDash"/>
            </a:ln>
          </c:spPr>
          <c:marker>
            <c:symbol val="none"/>
          </c:marker>
          <c:cat>
            <c:multiLvlStrRef>
              <c:f>'III.2.4 Хөрөнгийн зах'!$A$15:$B$30</c:f>
              <c:multiLvlStrCache>
                <c:ptCount val="16"/>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lvl>
                <c:lvl>
                  <c:pt idx="0">
                    <c:v>2017</c:v>
                  </c:pt>
                  <c:pt idx="4">
                    <c:v>2018</c:v>
                  </c:pt>
                  <c:pt idx="8">
                    <c:v>2019</c:v>
                  </c:pt>
                  <c:pt idx="12">
                    <c:v>2020</c:v>
                  </c:pt>
                </c:lvl>
              </c:multiLvlStrCache>
            </c:multiLvlStrRef>
          </c:cat>
          <c:val>
            <c:numRef>
              <c:f>'III.2.4 Хөрөнгийн зах'!$J$15:$J$30</c:f>
              <c:numCache>
                <c:formatCode>0.00</c:formatCode>
                <c:ptCount val="16"/>
                <c:pt idx="0">
                  <c:v>0.90367737456832564</c:v>
                </c:pt>
                <c:pt idx="1">
                  <c:v>0.85441406939130127</c:v>
                </c:pt>
                <c:pt idx="2">
                  <c:v>0.8631822095890308</c:v>
                </c:pt>
                <c:pt idx="3">
                  <c:v>0.84451287215740578</c:v>
                </c:pt>
                <c:pt idx="4">
                  <c:v>0.776505606001482</c:v>
                </c:pt>
                <c:pt idx="5">
                  <c:v>0.7663644296021519</c:v>
                </c:pt>
                <c:pt idx="6">
                  <c:v>0.75240169798142631</c:v>
                </c:pt>
                <c:pt idx="7">
                  <c:v>0.73152516136854928</c:v>
                </c:pt>
                <c:pt idx="8">
                  <c:v>0.69838732993847463</c:v>
                </c:pt>
                <c:pt idx="9">
                  <c:v>0.64609367025102671</c:v>
                </c:pt>
                <c:pt idx="10">
                  <c:v>0.62540497008665519</c:v>
                </c:pt>
                <c:pt idx="11">
                  <c:v>0.62857033935502638</c:v>
                </c:pt>
                <c:pt idx="12">
                  <c:v>0.57348182330780528</c:v>
                </c:pt>
                <c:pt idx="13">
                  <c:v>0.58270395793544572</c:v>
                </c:pt>
                <c:pt idx="14">
                  <c:v>0.57253315659229953</c:v>
                </c:pt>
                <c:pt idx="15">
                  <c:v>0.60611193015331655</c:v>
                </c:pt>
              </c:numCache>
            </c:numRef>
          </c:val>
          <c:smooth val="0"/>
          <c:extLst>
            <c:ext xmlns:c16="http://schemas.microsoft.com/office/drawing/2014/chart" uri="{C3380CC4-5D6E-409C-BE32-E72D297353CC}">
              <c16:uniqueId val="{00000000-53F6-461D-AA4A-9E94703644CA}"/>
            </c:ext>
          </c:extLst>
        </c:ser>
        <c:ser>
          <c:idx val="1"/>
          <c:order val="1"/>
          <c:tx>
            <c:strRef>
              <c:f>'III.2.4 Хөрөнгийн зах'!$I$2</c:f>
              <c:strCache>
                <c:ptCount val="1"/>
                <c:pt idx="0">
                  <c:v>Үнэ (ҮСХ)/түрээсийн харьцаа</c:v>
                </c:pt>
              </c:strCache>
            </c:strRef>
          </c:tx>
          <c:spPr>
            <a:ln>
              <a:solidFill>
                <a:srgbClr val="AF945E"/>
              </a:solidFill>
              <a:prstDash val="sysDash"/>
            </a:ln>
          </c:spPr>
          <c:marker>
            <c:symbol val="none"/>
          </c:marker>
          <c:cat>
            <c:multiLvlStrRef>
              <c:f>'III.2.4 Хөрөнгийн зах'!$A$15:$B$30</c:f>
              <c:multiLvlStrCache>
                <c:ptCount val="16"/>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lvl>
                <c:lvl>
                  <c:pt idx="0">
                    <c:v>2017</c:v>
                  </c:pt>
                  <c:pt idx="4">
                    <c:v>2018</c:v>
                  </c:pt>
                  <c:pt idx="8">
                    <c:v>2019</c:v>
                  </c:pt>
                  <c:pt idx="12">
                    <c:v>2020</c:v>
                  </c:pt>
                </c:lvl>
              </c:multiLvlStrCache>
            </c:multiLvlStrRef>
          </c:cat>
          <c:val>
            <c:numRef>
              <c:f>'III.2.4 Хөрөнгийн зах'!$I$15:$I$30</c:f>
              <c:numCache>
                <c:formatCode>0.00</c:formatCode>
                <c:ptCount val="16"/>
                <c:pt idx="0">
                  <c:v>0.83746323033679582</c:v>
                </c:pt>
                <c:pt idx="1">
                  <c:v>0.89185680223060104</c:v>
                </c:pt>
                <c:pt idx="2">
                  <c:v>0.90666169949353925</c:v>
                </c:pt>
                <c:pt idx="3">
                  <c:v>0.88693916848476284</c:v>
                </c:pt>
                <c:pt idx="4">
                  <c:v>0.89336424055007757</c:v>
                </c:pt>
                <c:pt idx="5">
                  <c:v>0.90366423874873036</c:v>
                </c:pt>
                <c:pt idx="6">
                  <c:v>0.84694916802462528</c:v>
                </c:pt>
                <c:pt idx="7">
                  <c:v>0.8164966859578151</c:v>
                </c:pt>
                <c:pt idx="8">
                  <c:v>0.81731318264377295</c:v>
                </c:pt>
                <c:pt idx="9">
                  <c:v>0.80885515737878699</c:v>
                </c:pt>
                <c:pt idx="10">
                  <c:v>0.78311928227154326</c:v>
                </c:pt>
                <c:pt idx="11">
                  <c:v>0.77394419934167669</c:v>
                </c:pt>
                <c:pt idx="12">
                  <c:v>0.76942885399037297</c:v>
                </c:pt>
                <c:pt idx="13">
                  <c:v>0.75607708016971009</c:v>
                </c:pt>
                <c:pt idx="14">
                  <c:v>0.73805704000691863</c:v>
                </c:pt>
                <c:pt idx="15">
                  <c:v>0.72349448925657811</c:v>
                </c:pt>
              </c:numCache>
            </c:numRef>
          </c:val>
          <c:smooth val="0"/>
          <c:extLst>
            <c:ext xmlns:c16="http://schemas.microsoft.com/office/drawing/2014/chart" uri="{C3380CC4-5D6E-409C-BE32-E72D297353CC}">
              <c16:uniqueId val="{00000001-53F6-461D-AA4A-9E94703644CA}"/>
            </c:ext>
          </c:extLst>
        </c:ser>
        <c:ser>
          <c:idx val="2"/>
          <c:order val="2"/>
          <c:tx>
            <c:strRef>
              <c:f>'III.2.4 Хөрөнгийн зах'!$L$2</c:f>
              <c:strCache>
                <c:ptCount val="1"/>
                <c:pt idx="0">
                  <c:v>Үнэ (ТЗ)/орлогын харьцаа</c:v>
                </c:pt>
              </c:strCache>
            </c:strRef>
          </c:tx>
          <c:spPr>
            <a:ln>
              <a:solidFill>
                <a:srgbClr val="286A6C"/>
              </a:solidFill>
            </a:ln>
          </c:spPr>
          <c:marker>
            <c:symbol val="circle"/>
            <c:size val="5"/>
            <c:spPr>
              <a:solidFill>
                <a:schemeClr val="bg1"/>
              </a:solidFill>
              <a:ln>
                <a:solidFill>
                  <a:srgbClr val="286A6C"/>
                </a:solidFill>
              </a:ln>
            </c:spPr>
          </c:marker>
          <c:cat>
            <c:multiLvlStrRef>
              <c:f>'III.2.4 Хөрөнгийн зах'!$A$15:$B$30</c:f>
              <c:multiLvlStrCache>
                <c:ptCount val="16"/>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lvl>
                <c:lvl>
                  <c:pt idx="0">
                    <c:v>2017</c:v>
                  </c:pt>
                  <c:pt idx="4">
                    <c:v>2018</c:v>
                  </c:pt>
                  <c:pt idx="8">
                    <c:v>2019</c:v>
                  </c:pt>
                  <c:pt idx="12">
                    <c:v>2020</c:v>
                  </c:pt>
                </c:lvl>
              </c:multiLvlStrCache>
            </c:multiLvlStrRef>
          </c:cat>
          <c:val>
            <c:numRef>
              <c:f>'III.2.4 Хөрөнгийн зах'!$L$15:$L$30</c:f>
              <c:numCache>
                <c:formatCode>0.00</c:formatCode>
                <c:ptCount val="16"/>
                <c:pt idx="0">
                  <c:v>0.91435834039344077</c:v>
                </c:pt>
                <c:pt idx="1">
                  <c:v>0.86784980427543301</c:v>
                </c:pt>
                <c:pt idx="2">
                  <c:v>0.88356098938383942</c:v>
                </c:pt>
                <c:pt idx="3">
                  <c:v>0.86726178132858989</c:v>
                </c:pt>
                <c:pt idx="4">
                  <c:v>0.80423847123483994</c:v>
                </c:pt>
                <c:pt idx="5">
                  <c:v>0.80669689497543207</c:v>
                </c:pt>
                <c:pt idx="6">
                  <c:v>0.80676648129044326</c:v>
                </c:pt>
                <c:pt idx="7">
                  <c:v>0.78831186810131693</c:v>
                </c:pt>
                <c:pt idx="8">
                  <c:v>0.75189922061172632</c:v>
                </c:pt>
                <c:pt idx="9">
                  <c:v>0.69146353912735015</c:v>
                </c:pt>
                <c:pt idx="10">
                  <c:v>0.68955306889345513</c:v>
                </c:pt>
                <c:pt idx="11">
                  <c:v>0.71011148681357616</c:v>
                </c:pt>
                <c:pt idx="12">
                  <c:v>0.67890363463771364</c:v>
                </c:pt>
                <c:pt idx="13">
                  <c:v>0.71588987137405724</c:v>
                </c:pt>
                <c:pt idx="14">
                  <c:v>0.69619621657088915</c:v>
                </c:pt>
                <c:pt idx="15">
                  <c:v>0.72984034210568405</c:v>
                </c:pt>
              </c:numCache>
            </c:numRef>
          </c:val>
          <c:smooth val="0"/>
          <c:extLst>
            <c:ext xmlns:c16="http://schemas.microsoft.com/office/drawing/2014/chart" uri="{C3380CC4-5D6E-409C-BE32-E72D297353CC}">
              <c16:uniqueId val="{00000002-53F6-461D-AA4A-9E94703644CA}"/>
            </c:ext>
          </c:extLst>
        </c:ser>
        <c:ser>
          <c:idx val="3"/>
          <c:order val="3"/>
          <c:tx>
            <c:strRef>
              <c:f>'III.2.4 Хөрөнгийн зах'!$K$2</c:f>
              <c:strCache>
                <c:ptCount val="1"/>
                <c:pt idx="0">
                  <c:v>Үнэ (ТЗ)/түрээсийн харьцаа</c:v>
                </c:pt>
              </c:strCache>
            </c:strRef>
          </c:tx>
          <c:spPr>
            <a:ln>
              <a:solidFill>
                <a:srgbClr val="AF945E"/>
              </a:solidFill>
            </a:ln>
          </c:spPr>
          <c:marker>
            <c:symbol val="circle"/>
            <c:size val="5"/>
            <c:spPr>
              <a:solidFill>
                <a:schemeClr val="bg1"/>
              </a:solidFill>
              <a:ln>
                <a:solidFill>
                  <a:srgbClr val="B99E66"/>
                </a:solidFill>
              </a:ln>
            </c:spPr>
          </c:marker>
          <c:cat>
            <c:multiLvlStrRef>
              <c:f>'III.2.4 Хөрөнгийн зах'!$A$15:$B$30</c:f>
              <c:multiLvlStrCache>
                <c:ptCount val="16"/>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lvl>
                <c:lvl>
                  <c:pt idx="0">
                    <c:v>2017</c:v>
                  </c:pt>
                  <c:pt idx="4">
                    <c:v>2018</c:v>
                  </c:pt>
                  <c:pt idx="8">
                    <c:v>2019</c:v>
                  </c:pt>
                  <c:pt idx="12">
                    <c:v>2020</c:v>
                  </c:pt>
                </c:lvl>
              </c:multiLvlStrCache>
            </c:multiLvlStrRef>
          </c:cat>
          <c:val>
            <c:numRef>
              <c:f>'III.2.4 Хөрөнгийн зах'!$K$15:$K$30</c:f>
              <c:numCache>
                <c:formatCode>0.00</c:formatCode>
                <c:ptCount val="16"/>
                <c:pt idx="0">
                  <c:v>0.84736158166742503</c:v>
                </c:pt>
                <c:pt idx="1">
                  <c:v>0.9058813273158639</c:v>
                </c:pt>
                <c:pt idx="2">
                  <c:v>0.92806698208290439</c:v>
                </c:pt>
                <c:pt idx="3">
                  <c:v>0.91083092815999589</c:v>
                </c:pt>
                <c:pt idx="4">
                  <c:v>0.92527070702757663</c:v>
                </c:pt>
                <c:pt idx="5">
                  <c:v>0.95122256114806947</c:v>
                </c:pt>
                <c:pt idx="6">
                  <c:v>0.90814547860837358</c:v>
                </c:pt>
                <c:pt idx="7">
                  <c:v>0.87987954727596929</c:v>
                </c:pt>
                <c:pt idx="8">
                  <c:v>0.87993741965462191</c:v>
                </c:pt>
                <c:pt idx="9">
                  <c:v>0.86565443296363431</c:v>
                </c:pt>
                <c:pt idx="10">
                  <c:v>0.86344421651327885</c:v>
                </c:pt>
                <c:pt idx="11">
                  <c:v>0.87434393845116776</c:v>
                </c:pt>
                <c:pt idx="12">
                  <c:v>0.9108711459348624</c:v>
                </c:pt>
                <c:pt idx="13">
                  <c:v>0.92889007582737315</c:v>
                </c:pt>
                <c:pt idx="14">
                  <c:v>0.8974720729269936</c:v>
                </c:pt>
                <c:pt idx="15">
                  <c:v>0.87118474209380936</c:v>
                </c:pt>
              </c:numCache>
            </c:numRef>
          </c:val>
          <c:smooth val="0"/>
          <c:extLst>
            <c:ext xmlns:c16="http://schemas.microsoft.com/office/drawing/2014/chart" uri="{C3380CC4-5D6E-409C-BE32-E72D297353CC}">
              <c16:uniqueId val="{00000003-53F6-461D-AA4A-9E94703644CA}"/>
            </c:ext>
          </c:extLst>
        </c:ser>
        <c:dLbls>
          <c:showLegendKey val="0"/>
          <c:showVal val="0"/>
          <c:showCatName val="0"/>
          <c:showSerName val="0"/>
          <c:showPercent val="0"/>
          <c:showBubbleSize val="0"/>
        </c:dLbls>
        <c:smooth val="0"/>
        <c:axId val="391239792"/>
        <c:axId val="391240184"/>
      </c:lineChart>
      <c:catAx>
        <c:axId val="391239792"/>
        <c:scaling>
          <c:orientation val="minMax"/>
        </c:scaling>
        <c:delete val="0"/>
        <c:axPos val="b"/>
        <c:numFmt formatCode="General" sourceLinked="0"/>
        <c:majorTickMark val="none"/>
        <c:minorTickMark val="none"/>
        <c:tickLblPos val="nextTo"/>
        <c:spPr>
          <a:ln>
            <a:solidFill>
              <a:srgbClr val="BFBFB7"/>
            </a:solidFill>
          </a:ln>
        </c:spPr>
        <c:crossAx val="391240184"/>
        <c:crosses val="autoZero"/>
        <c:auto val="1"/>
        <c:lblAlgn val="ctr"/>
        <c:lblOffset val="100"/>
        <c:tickLblSkip val="1"/>
        <c:noMultiLvlLbl val="0"/>
      </c:catAx>
      <c:valAx>
        <c:axId val="391240184"/>
        <c:scaling>
          <c:orientation val="minMax"/>
          <c:min val="0.5"/>
        </c:scaling>
        <c:delete val="0"/>
        <c:axPos val="l"/>
        <c:majorGridlines>
          <c:spPr>
            <a:ln w="6350">
              <a:solidFill>
                <a:schemeClr val="bg1">
                  <a:lumMod val="85000"/>
                </a:schemeClr>
              </a:solidFill>
              <a:prstDash val="sysDot"/>
            </a:ln>
          </c:spPr>
        </c:majorGridlines>
        <c:numFmt formatCode="0.00" sourceLinked="1"/>
        <c:majorTickMark val="none"/>
        <c:minorTickMark val="none"/>
        <c:tickLblPos val="nextTo"/>
        <c:spPr>
          <a:ln>
            <a:solidFill>
              <a:schemeClr val="tx1">
                <a:alpha val="20000"/>
              </a:schemeClr>
            </a:solidFill>
          </a:ln>
        </c:spPr>
        <c:crossAx val="391239792"/>
        <c:crosses val="autoZero"/>
        <c:crossBetween val="between"/>
      </c:valAx>
      <c:spPr>
        <a:ln>
          <a:noFill/>
        </a:ln>
      </c:spPr>
    </c:plotArea>
    <c:legend>
      <c:legendPos val="b"/>
      <c:layout>
        <c:manualLayout>
          <c:xMode val="edge"/>
          <c:yMode val="edge"/>
          <c:x val="8.9568157072817775E-2"/>
          <c:y val="0.61763189882728742"/>
          <c:w val="0.34721052999035834"/>
          <c:h val="0.20648128051147674"/>
        </c:manualLayout>
      </c:layout>
      <c:overlay val="0"/>
      <c:spPr>
        <a:ln>
          <a:solidFill>
            <a:schemeClr val="bg1">
              <a:lumMod val="85000"/>
            </a:schemeClr>
          </a:solidFill>
        </a:ln>
      </c:spPr>
    </c:legend>
    <c:plotVisOnly val="1"/>
    <c:dispBlanksAs val="gap"/>
    <c:showDLblsOverMax val="0"/>
  </c:chart>
  <c:spPr>
    <a:ln>
      <a:noFill/>
    </a:ln>
  </c:spPr>
  <c:txPr>
    <a:bodyPr/>
    <a:lstStyle/>
    <a:p>
      <a:pPr>
        <a:defRPr sz="1100" b="1">
          <a:latin typeface="Times New Roman" pitchFamily="18" charset="0"/>
          <a:cs typeface="Times New Roman" pitchFamily="18" charset="0"/>
        </a:defRPr>
      </a:pPr>
      <a:endParaRPr lang="en-US"/>
    </a:p>
  </c:txPr>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mn-MN"/>
              <a:t>Инфляц</a:t>
            </a:r>
          </a:p>
        </c:rich>
      </c:tx>
      <c:layout>
        <c:manualLayout>
          <c:xMode val="edge"/>
          <c:yMode val="edge"/>
          <c:x val="0.1377755905511811"/>
          <c:y val="0.20742830826603167"/>
        </c:manualLayout>
      </c:layout>
      <c:overlay val="0"/>
    </c:title>
    <c:autoTitleDeleted val="0"/>
    <c:plotArea>
      <c:layout>
        <c:manualLayout>
          <c:layoutTarget val="inner"/>
          <c:xMode val="edge"/>
          <c:yMode val="edge"/>
          <c:x val="0.1000552434214792"/>
          <c:y val="0.21124422927875811"/>
          <c:w val="0.87505298533725662"/>
          <c:h val="0.625770159614499"/>
        </c:manualLayout>
      </c:layout>
      <c:areaChart>
        <c:grouping val="stacked"/>
        <c:varyColors val="0"/>
        <c:ser>
          <c:idx val="0"/>
          <c:order val="0"/>
          <c:tx>
            <c:strRef>
              <c:f>I.4!$A$5</c:f>
              <c:strCache>
                <c:ptCount val="1"/>
                <c:pt idx="0">
                  <c:v>90%a</c:v>
                </c:pt>
              </c:strCache>
            </c:strRef>
          </c:tx>
          <c:spPr>
            <a:solidFill>
              <a:schemeClr val="bg1"/>
            </a:solidFill>
            <a:ln w="25400">
              <a:noFill/>
            </a:ln>
          </c:spPr>
          <c:cat>
            <c:multiLvlStrRef>
              <c:f>I.4!$B$2:$Y$3</c:f>
              <c:multiLvlStrCache>
                <c:ptCount val="12"/>
                <c:lvl>
                  <c:pt idx="0">
                    <c:v>I</c:v>
                  </c:pt>
                  <c:pt idx="1">
                    <c:v>II</c:v>
                  </c:pt>
                  <c:pt idx="2">
                    <c:v>III</c:v>
                  </c:pt>
                  <c:pt idx="3">
                    <c:v>IV</c:v>
                  </c:pt>
                  <c:pt idx="4">
                    <c:v>I</c:v>
                  </c:pt>
                  <c:pt idx="5">
                    <c:v>II</c:v>
                  </c:pt>
                  <c:pt idx="6">
                    <c:v>III</c:v>
                  </c:pt>
                  <c:pt idx="7">
                    <c:v>IV</c:v>
                  </c:pt>
                  <c:pt idx="8">
                    <c:v>I</c:v>
                  </c:pt>
                  <c:pt idx="9">
                    <c:v>II</c:v>
                  </c:pt>
                  <c:pt idx="10">
                    <c:v>III</c:v>
                  </c:pt>
                  <c:pt idx="11">
                    <c:v>IV</c:v>
                  </c:pt>
                </c:lvl>
                <c:lvl>
                  <c:pt idx="0">
                    <c:v>2020</c:v>
                  </c:pt>
                  <c:pt idx="4">
                    <c:v>2021*</c:v>
                  </c:pt>
                  <c:pt idx="8">
                    <c:v>2022*</c:v>
                  </c:pt>
                </c:lvl>
              </c:multiLvlStrCache>
            </c:multiLvlStrRef>
          </c:cat>
          <c:val>
            <c:numRef>
              <c:f>I.4!$B$5:$Y$5</c:f>
              <c:numCache>
                <c:formatCode>0.0</c:formatCode>
                <c:ptCount val="12"/>
                <c:pt idx="0">
                  <c:v>6.5724832400000004</c:v>
                </c:pt>
                <c:pt idx="1">
                  <c:v>3.7307474900000002</c:v>
                </c:pt>
                <c:pt idx="2">
                  <c:v>2.0832604199999998</c:v>
                </c:pt>
                <c:pt idx="3">
                  <c:v>2.92936518</c:v>
                </c:pt>
                <c:pt idx="4">
                  <c:v>-0.12834705000000002</c:v>
                </c:pt>
                <c:pt idx="5">
                  <c:v>1.8676308800000001</c:v>
                </c:pt>
                <c:pt idx="6">
                  <c:v>0.76627876799999983</c:v>
                </c:pt>
                <c:pt idx="7">
                  <c:v>9.3416014199999786E-2</c:v>
                </c:pt>
                <c:pt idx="8">
                  <c:v>1.1855166299999995</c:v>
                </c:pt>
                <c:pt idx="9">
                  <c:v>-0.7460263760000001</c:v>
                </c:pt>
                <c:pt idx="10">
                  <c:v>-0.53879860199999996</c:v>
                </c:pt>
                <c:pt idx="11">
                  <c:v>-0.40287154700000016</c:v>
                </c:pt>
              </c:numCache>
            </c:numRef>
          </c:val>
          <c:extLst>
            <c:ext xmlns:c16="http://schemas.microsoft.com/office/drawing/2014/chart" uri="{C3380CC4-5D6E-409C-BE32-E72D297353CC}">
              <c16:uniqueId val="{00000000-530C-4CDE-BFE5-F1F73E5E1E72}"/>
            </c:ext>
          </c:extLst>
        </c:ser>
        <c:ser>
          <c:idx val="1"/>
          <c:order val="1"/>
          <c:tx>
            <c:strRef>
              <c:f>I.4!$A$6</c:f>
              <c:strCache>
                <c:ptCount val="1"/>
                <c:pt idx="0">
                  <c:v>60%a</c:v>
                </c:pt>
              </c:strCache>
            </c:strRef>
          </c:tx>
          <c:spPr>
            <a:solidFill>
              <a:srgbClr val="002060">
                <a:alpha val="20000"/>
              </a:srgbClr>
            </a:solidFill>
            <a:ln w="25400">
              <a:noFill/>
            </a:ln>
          </c:spPr>
          <c:cat>
            <c:multiLvlStrRef>
              <c:f>I.4!$B$2:$Y$3</c:f>
              <c:multiLvlStrCache>
                <c:ptCount val="12"/>
                <c:lvl>
                  <c:pt idx="0">
                    <c:v>I</c:v>
                  </c:pt>
                  <c:pt idx="1">
                    <c:v>II</c:v>
                  </c:pt>
                  <c:pt idx="2">
                    <c:v>III</c:v>
                  </c:pt>
                  <c:pt idx="3">
                    <c:v>IV</c:v>
                  </c:pt>
                  <c:pt idx="4">
                    <c:v>I</c:v>
                  </c:pt>
                  <c:pt idx="5">
                    <c:v>II</c:v>
                  </c:pt>
                  <c:pt idx="6">
                    <c:v>III</c:v>
                  </c:pt>
                  <c:pt idx="7">
                    <c:v>IV</c:v>
                  </c:pt>
                  <c:pt idx="8">
                    <c:v>I</c:v>
                  </c:pt>
                  <c:pt idx="9">
                    <c:v>II</c:v>
                  </c:pt>
                  <c:pt idx="10">
                    <c:v>III</c:v>
                  </c:pt>
                  <c:pt idx="11">
                    <c:v>IV</c:v>
                  </c:pt>
                </c:lvl>
                <c:lvl>
                  <c:pt idx="0">
                    <c:v>2020</c:v>
                  </c:pt>
                  <c:pt idx="4">
                    <c:v>2021*</c:v>
                  </c:pt>
                  <c:pt idx="8">
                    <c:v>2022*</c:v>
                  </c:pt>
                </c:lvl>
              </c:multiLvlStrCache>
            </c:multiLvlStrRef>
          </c:cat>
          <c:val>
            <c:numRef>
              <c:f>I.4!$B$6:$Y$6</c:f>
              <c:numCache>
                <c:formatCode>0.0</c:formatCode>
                <c:ptCount val="12"/>
                <c:pt idx="0">
                  <c:v>-8.0000000401980742E-8</c:v>
                </c:pt>
                <c:pt idx="1">
                  <c:v>-1.00000003833145E-8</c:v>
                </c:pt>
                <c:pt idx="2">
                  <c:v>2.000000032253979E-8</c:v>
                </c:pt>
                <c:pt idx="3">
                  <c:v>-1.200000001588819E-7</c:v>
                </c:pt>
                <c:pt idx="4">
                  <c:v>0.88995305199999997</c:v>
                </c:pt>
                <c:pt idx="5">
                  <c:v>1.7385537699999998</c:v>
                </c:pt>
                <c:pt idx="6">
                  <c:v>2.5862167520000003</c:v>
                </c:pt>
                <c:pt idx="7">
                  <c:v>3.4304717958000004</c:v>
                </c:pt>
                <c:pt idx="8">
                  <c:v>3.3859734600000002</c:v>
                </c:pt>
                <c:pt idx="9">
                  <c:v>3.2829905560000001</c:v>
                </c:pt>
                <c:pt idx="10">
                  <c:v>3.1634008119999999</c:v>
                </c:pt>
                <c:pt idx="11">
                  <c:v>2.994466547</c:v>
                </c:pt>
              </c:numCache>
            </c:numRef>
          </c:val>
          <c:extLst>
            <c:ext xmlns:c16="http://schemas.microsoft.com/office/drawing/2014/chart" uri="{C3380CC4-5D6E-409C-BE32-E72D297353CC}">
              <c16:uniqueId val="{00000001-530C-4CDE-BFE5-F1F73E5E1E72}"/>
            </c:ext>
          </c:extLst>
        </c:ser>
        <c:ser>
          <c:idx val="2"/>
          <c:order val="2"/>
          <c:tx>
            <c:strRef>
              <c:f>I.4!$A$7</c:f>
              <c:strCache>
                <c:ptCount val="1"/>
                <c:pt idx="0">
                  <c:v>30%a</c:v>
                </c:pt>
              </c:strCache>
            </c:strRef>
          </c:tx>
          <c:spPr>
            <a:solidFill>
              <a:srgbClr val="002060">
                <a:alpha val="50000"/>
              </a:srgbClr>
            </a:solidFill>
            <a:ln w="25400">
              <a:noFill/>
            </a:ln>
          </c:spPr>
          <c:cat>
            <c:multiLvlStrRef>
              <c:f>I.4!$B$2:$Y$3</c:f>
              <c:multiLvlStrCache>
                <c:ptCount val="12"/>
                <c:lvl>
                  <c:pt idx="0">
                    <c:v>I</c:v>
                  </c:pt>
                  <c:pt idx="1">
                    <c:v>II</c:v>
                  </c:pt>
                  <c:pt idx="2">
                    <c:v>III</c:v>
                  </c:pt>
                  <c:pt idx="3">
                    <c:v>IV</c:v>
                  </c:pt>
                  <c:pt idx="4">
                    <c:v>I</c:v>
                  </c:pt>
                  <c:pt idx="5">
                    <c:v>II</c:v>
                  </c:pt>
                  <c:pt idx="6">
                    <c:v>III</c:v>
                  </c:pt>
                  <c:pt idx="7">
                    <c:v>IV</c:v>
                  </c:pt>
                  <c:pt idx="8">
                    <c:v>I</c:v>
                  </c:pt>
                  <c:pt idx="9">
                    <c:v>II</c:v>
                  </c:pt>
                  <c:pt idx="10">
                    <c:v>III</c:v>
                  </c:pt>
                  <c:pt idx="11">
                    <c:v>IV</c:v>
                  </c:pt>
                </c:lvl>
                <c:lvl>
                  <c:pt idx="0">
                    <c:v>2020</c:v>
                  </c:pt>
                  <c:pt idx="4">
                    <c:v>2021*</c:v>
                  </c:pt>
                  <c:pt idx="8">
                    <c:v>2022*</c:v>
                  </c:pt>
                </c:lvl>
              </c:multiLvlStrCache>
            </c:multiLvlStrRef>
          </c:cat>
          <c:val>
            <c:numRef>
              <c:f>I.4!$B$7:$Y$7</c:f>
              <c:numCache>
                <c:formatCode>0.0</c:formatCode>
                <c:ptCount val="12"/>
                <c:pt idx="0">
                  <c:v>-4.9999999696126451E-8</c:v>
                </c:pt>
                <c:pt idx="1">
                  <c:v>-9.9999999392252903E-9</c:v>
                </c:pt>
                <c:pt idx="2">
                  <c:v>9.9999999392252903E-9</c:v>
                </c:pt>
                <c:pt idx="3">
                  <c:v>-7.0000000018666242E-8</c:v>
                </c:pt>
                <c:pt idx="4">
                  <c:v>0.5090927380000001</c:v>
                </c:pt>
                <c:pt idx="5">
                  <c:v>1.0008221000000002</c:v>
                </c:pt>
                <c:pt idx="6">
                  <c:v>1.49863539</c:v>
                </c:pt>
                <c:pt idx="7">
                  <c:v>2.0008954600000002</c:v>
                </c:pt>
                <c:pt idx="8">
                  <c:v>1.9737314799999996</c:v>
                </c:pt>
                <c:pt idx="9">
                  <c:v>1.9131416699999999</c:v>
                </c:pt>
                <c:pt idx="10">
                  <c:v>1.8416767400000005</c:v>
                </c:pt>
                <c:pt idx="11">
                  <c:v>1.7410263600000002</c:v>
                </c:pt>
              </c:numCache>
            </c:numRef>
          </c:val>
          <c:extLst>
            <c:ext xmlns:c16="http://schemas.microsoft.com/office/drawing/2014/chart" uri="{C3380CC4-5D6E-409C-BE32-E72D297353CC}">
              <c16:uniqueId val="{00000002-530C-4CDE-BFE5-F1F73E5E1E72}"/>
            </c:ext>
          </c:extLst>
        </c:ser>
        <c:ser>
          <c:idx val="3"/>
          <c:order val="3"/>
          <c:tx>
            <c:strRef>
              <c:f>I.4!$A$8</c:f>
              <c:strCache>
                <c:ptCount val="1"/>
                <c:pt idx="0">
                  <c:v>Инфляци</c:v>
                </c:pt>
              </c:strCache>
            </c:strRef>
          </c:tx>
          <c:spPr>
            <a:solidFill>
              <a:srgbClr val="002060">
                <a:alpha val="70000"/>
              </a:srgbClr>
            </a:solidFill>
            <a:ln w="25400">
              <a:noFill/>
            </a:ln>
          </c:spPr>
          <c:cat>
            <c:multiLvlStrRef>
              <c:f>I.4!$B$2:$Y$3</c:f>
              <c:multiLvlStrCache>
                <c:ptCount val="12"/>
                <c:lvl>
                  <c:pt idx="0">
                    <c:v>I</c:v>
                  </c:pt>
                  <c:pt idx="1">
                    <c:v>II</c:v>
                  </c:pt>
                  <c:pt idx="2">
                    <c:v>III</c:v>
                  </c:pt>
                  <c:pt idx="3">
                    <c:v>IV</c:v>
                  </c:pt>
                  <c:pt idx="4">
                    <c:v>I</c:v>
                  </c:pt>
                  <c:pt idx="5">
                    <c:v>II</c:v>
                  </c:pt>
                  <c:pt idx="6">
                    <c:v>III</c:v>
                  </c:pt>
                  <c:pt idx="7">
                    <c:v>IV</c:v>
                  </c:pt>
                  <c:pt idx="8">
                    <c:v>I</c:v>
                  </c:pt>
                  <c:pt idx="9">
                    <c:v>II</c:v>
                  </c:pt>
                  <c:pt idx="10">
                    <c:v>III</c:v>
                  </c:pt>
                  <c:pt idx="11">
                    <c:v>IV</c:v>
                  </c:pt>
                </c:lvl>
                <c:lvl>
                  <c:pt idx="0">
                    <c:v>2020</c:v>
                  </c:pt>
                  <c:pt idx="4">
                    <c:v>2021*</c:v>
                  </c:pt>
                  <c:pt idx="8">
                    <c:v>2022*</c:v>
                  </c:pt>
                </c:lvl>
              </c:multiLvlStrCache>
            </c:multiLvlStrRef>
          </c:cat>
          <c:val>
            <c:numRef>
              <c:f>I.4!$B$8:$Y$8</c:f>
              <c:numCache>
                <c:formatCode>0.0</c:formatCode>
                <c:ptCount val="12"/>
                <c:pt idx="0">
                  <c:v>-4.0000000645079581E-8</c:v>
                </c:pt>
                <c:pt idx="1">
                  <c:v>0</c:v>
                </c:pt>
                <c:pt idx="2">
                  <c:v>9.9999999392252903E-9</c:v>
                </c:pt>
                <c:pt idx="3">
                  <c:v>-4.9999999696126451E-8</c:v>
                </c:pt>
                <c:pt idx="4">
                  <c:v>0.43190291999999997</c:v>
                </c:pt>
                <c:pt idx="5">
                  <c:v>0.85266344999999966</c:v>
                </c:pt>
                <c:pt idx="6">
                  <c:v>1.2824240599999994</c:v>
                </c:pt>
                <c:pt idx="7">
                  <c:v>1.7197314499999994</c:v>
                </c:pt>
                <c:pt idx="8">
                  <c:v>1.6956890000000007</c:v>
                </c:pt>
                <c:pt idx="9">
                  <c:v>1.6433127699999996</c:v>
                </c:pt>
                <c:pt idx="10">
                  <c:v>1.5809075399999992</c:v>
                </c:pt>
                <c:pt idx="11">
                  <c:v>1.4931885899999999</c:v>
                </c:pt>
              </c:numCache>
            </c:numRef>
          </c:val>
          <c:extLst>
            <c:ext xmlns:c16="http://schemas.microsoft.com/office/drawing/2014/chart" uri="{C3380CC4-5D6E-409C-BE32-E72D297353CC}">
              <c16:uniqueId val="{00000003-530C-4CDE-BFE5-F1F73E5E1E72}"/>
            </c:ext>
          </c:extLst>
        </c:ser>
        <c:ser>
          <c:idx val="4"/>
          <c:order val="4"/>
          <c:tx>
            <c:strRef>
              <c:f>I.4!$A$9</c:f>
              <c:strCache>
                <c:ptCount val="1"/>
                <c:pt idx="0">
                  <c:v>0.3</c:v>
                </c:pt>
              </c:strCache>
            </c:strRef>
          </c:tx>
          <c:spPr>
            <a:solidFill>
              <a:srgbClr val="002060">
                <a:alpha val="70000"/>
              </a:srgbClr>
            </a:solidFill>
            <a:ln w="25400">
              <a:noFill/>
            </a:ln>
          </c:spPr>
          <c:cat>
            <c:multiLvlStrRef>
              <c:f>I.4!$B$2:$Y$3</c:f>
              <c:multiLvlStrCache>
                <c:ptCount val="12"/>
                <c:lvl>
                  <c:pt idx="0">
                    <c:v>I</c:v>
                  </c:pt>
                  <c:pt idx="1">
                    <c:v>II</c:v>
                  </c:pt>
                  <c:pt idx="2">
                    <c:v>III</c:v>
                  </c:pt>
                  <c:pt idx="3">
                    <c:v>IV</c:v>
                  </c:pt>
                  <c:pt idx="4">
                    <c:v>I</c:v>
                  </c:pt>
                  <c:pt idx="5">
                    <c:v>II</c:v>
                  </c:pt>
                  <c:pt idx="6">
                    <c:v>III</c:v>
                  </c:pt>
                  <c:pt idx="7">
                    <c:v>IV</c:v>
                  </c:pt>
                  <c:pt idx="8">
                    <c:v>I</c:v>
                  </c:pt>
                  <c:pt idx="9">
                    <c:v>II</c:v>
                  </c:pt>
                  <c:pt idx="10">
                    <c:v>III</c:v>
                  </c:pt>
                  <c:pt idx="11">
                    <c:v>IV</c:v>
                  </c:pt>
                </c:lvl>
                <c:lvl>
                  <c:pt idx="0">
                    <c:v>2020</c:v>
                  </c:pt>
                  <c:pt idx="4">
                    <c:v>2021*</c:v>
                  </c:pt>
                  <c:pt idx="8">
                    <c:v>2022*</c:v>
                  </c:pt>
                </c:lvl>
              </c:multiLvlStrCache>
            </c:multiLvlStrRef>
          </c:cat>
          <c:val>
            <c:numRef>
              <c:f>I.4!$B$9:$Y$9</c:f>
              <c:numCache>
                <c:formatCode>0.0</c:formatCode>
                <c:ptCount val="12"/>
                <c:pt idx="0">
                  <c:v>-3.9999999756901161E-8</c:v>
                </c:pt>
                <c:pt idx="1">
                  <c:v>-9.9999999392252903E-9</c:v>
                </c:pt>
                <c:pt idx="2">
                  <c:v>9.9999999392252903E-9</c:v>
                </c:pt>
                <c:pt idx="3">
                  <c:v>-6.0000000079440952E-8</c:v>
                </c:pt>
                <c:pt idx="4">
                  <c:v>0.43374491000000015</c:v>
                </c:pt>
                <c:pt idx="5">
                  <c:v>0.85961361000000025</c:v>
                </c:pt>
                <c:pt idx="6">
                  <c:v>1.2981092700000003</c:v>
                </c:pt>
                <c:pt idx="7">
                  <c:v>1.7477578099999995</c:v>
                </c:pt>
                <c:pt idx="8">
                  <c:v>1.7226762299999994</c:v>
                </c:pt>
                <c:pt idx="9">
                  <c:v>1.6691669900000008</c:v>
                </c:pt>
                <c:pt idx="10">
                  <c:v>1.60483171</c:v>
                </c:pt>
                <c:pt idx="11">
                  <c:v>1.5145588300000004</c:v>
                </c:pt>
              </c:numCache>
            </c:numRef>
          </c:val>
          <c:extLst>
            <c:ext xmlns:c16="http://schemas.microsoft.com/office/drawing/2014/chart" uri="{C3380CC4-5D6E-409C-BE32-E72D297353CC}">
              <c16:uniqueId val="{00000004-530C-4CDE-BFE5-F1F73E5E1E72}"/>
            </c:ext>
          </c:extLst>
        </c:ser>
        <c:ser>
          <c:idx val="5"/>
          <c:order val="5"/>
          <c:tx>
            <c:strRef>
              <c:f>I.4!$A$10</c:f>
              <c:strCache>
                <c:ptCount val="1"/>
                <c:pt idx="0">
                  <c:v>0.6</c:v>
                </c:pt>
              </c:strCache>
            </c:strRef>
          </c:tx>
          <c:spPr>
            <a:solidFill>
              <a:srgbClr val="002060">
                <a:alpha val="50000"/>
              </a:srgbClr>
            </a:solidFill>
            <a:ln w="25400">
              <a:noFill/>
            </a:ln>
          </c:spPr>
          <c:cat>
            <c:multiLvlStrRef>
              <c:f>I.4!$B$2:$Y$3</c:f>
              <c:multiLvlStrCache>
                <c:ptCount val="12"/>
                <c:lvl>
                  <c:pt idx="0">
                    <c:v>I</c:v>
                  </c:pt>
                  <c:pt idx="1">
                    <c:v>II</c:v>
                  </c:pt>
                  <c:pt idx="2">
                    <c:v>III</c:v>
                  </c:pt>
                  <c:pt idx="3">
                    <c:v>IV</c:v>
                  </c:pt>
                  <c:pt idx="4">
                    <c:v>I</c:v>
                  </c:pt>
                  <c:pt idx="5">
                    <c:v>II</c:v>
                  </c:pt>
                  <c:pt idx="6">
                    <c:v>III</c:v>
                  </c:pt>
                  <c:pt idx="7">
                    <c:v>IV</c:v>
                  </c:pt>
                  <c:pt idx="8">
                    <c:v>I</c:v>
                  </c:pt>
                  <c:pt idx="9">
                    <c:v>II</c:v>
                  </c:pt>
                  <c:pt idx="10">
                    <c:v>III</c:v>
                  </c:pt>
                  <c:pt idx="11">
                    <c:v>IV</c:v>
                  </c:pt>
                </c:lvl>
                <c:lvl>
                  <c:pt idx="0">
                    <c:v>2020</c:v>
                  </c:pt>
                  <c:pt idx="4">
                    <c:v>2021*</c:v>
                  </c:pt>
                  <c:pt idx="8">
                    <c:v>2022*</c:v>
                  </c:pt>
                </c:lvl>
              </c:multiLvlStrCache>
            </c:multiLvlStrRef>
          </c:cat>
          <c:val>
            <c:numRef>
              <c:f>I.4!$B$10:$Y$10</c:f>
              <c:numCache>
                <c:formatCode>0.0</c:formatCode>
                <c:ptCount val="12"/>
                <c:pt idx="0">
                  <c:v>-4.9999999696126451E-8</c:v>
                </c:pt>
                <c:pt idx="1">
                  <c:v>-9.9999999392252903E-9</c:v>
                </c:pt>
                <c:pt idx="2">
                  <c:v>9.9999999392252903E-9</c:v>
                </c:pt>
                <c:pt idx="3">
                  <c:v>-6.0000000079440952E-8</c:v>
                </c:pt>
                <c:pt idx="4">
                  <c:v>0.51603853999999982</c:v>
                </c:pt>
                <c:pt idx="5">
                  <c:v>1.02703027</c:v>
                </c:pt>
                <c:pt idx="6">
                  <c:v>1.5577842900000007</c:v>
                </c:pt>
                <c:pt idx="7">
                  <c:v>2.1065876700000015</c:v>
                </c:pt>
                <c:pt idx="8">
                  <c:v>2.0755043999999998</c:v>
                </c:pt>
                <c:pt idx="9">
                  <c:v>2.01064167</c:v>
                </c:pt>
                <c:pt idx="10">
                  <c:v>1.9318975600000003</c:v>
                </c:pt>
                <c:pt idx="11">
                  <c:v>1.82161522</c:v>
                </c:pt>
              </c:numCache>
            </c:numRef>
          </c:val>
          <c:extLst>
            <c:ext xmlns:c16="http://schemas.microsoft.com/office/drawing/2014/chart" uri="{C3380CC4-5D6E-409C-BE32-E72D297353CC}">
              <c16:uniqueId val="{00000005-530C-4CDE-BFE5-F1F73E5E1E72}"/>
            </c:ext>
          </c:extLst>
        </c:ser>
        <c:ser>
          <c:idx val="6"/>
          <c:order val="7"/>
          <c:tx>
            <c:strRef>
              <c:f>I.4!$A$11</c:f>
              <c:strCache>
                <c:ptCount val="1"/>
                <c:pt idx="0">
                  <c:v>0.9</c:v>
                </c:pt>
              </c:strCache>
            </c:strRef>
          </c:tx>
          <c:spPr>
            <a:solidFill>
              <a:srgbClr val="002060">
                <a:alpha val="20000"/>
              </a:srgbClr>
            </a:solidFill>
            <a:ln w="25400">
              <a:noFill/>
            </a:ln>
          </c:spPr>
          <c:cat>
            <c:multiLvlStrRef>
              <c:f>I.4!$B$2:$Y$3</c:f>
              <c:multiLvlStrCache>
                <c:ptCount val="12"/>
                <c:lvl>
                  <c:pt idx="0">
                    <c:v>I</c:v>
                  </c:pt>
                  <c:pt idx="1">
                    <c:v>II</c:v>
                  </c:pt>
                  <c:pt idx="2">
                    <c:v>III</c:v>
                  </c:pt>
                  <c:pt idx="3">
                    <c:v>IV</c:v>
                  </c:pt>
                  <c:pt idx="4">
                    <c:v>I</c:v>
                  </c:pt>
                  <c:pt idx="5">
                    <c:v>II</c:v>
                  </c:pt>
                  <c:pt idx="6">
                    <c:v>III</c:v>
                  </c:pt>
                  <c:pt idx="7">
                    <c:v>IV</c:v>
                  </c:pt>
                  <c:pt idx="8">
                    <c:v>I</c:v>
                  </c:pt>
                  <c:pt idx="9">
                    <c:v>II</c:v>
                  </c:pt>
                  <c:pt idx="10">
                    <c:v>III</c:v>
                  </c:pt>
                  <c:pt idx="11">
                    <c:v>IV</c:v>
                  </c:pt>
                </c:lvl>
                <c:lvl>
                  <c:pt idx="0">
                    <c:v>2020</c:v>
                  </c:pt>
                  <c:pt idx="4">
                    <c:v>2021*</c:v>
                  </c:pt>
                  <c:pt idx="8">
                    <c:v>2022*</c:v>
                  </c:pt>
                </c:lvl>
              </c:multiLvlStrCache>
            </c:multiLvlStrRef>
          </c:cat>
          <c:val>
            <c:numRef>
              <c:f>I.4!$B$11:$Y$11</c:f>
              <c:numCache>
                <c:formatCode>0.0</c:formatCode>
                <c:ptCount val="12"/>
                <c:pt idx="0">
                  <c:v>-8.0000000401980742E-8</c:v>
                </c:pt>
                <c:pt idx="1">
                  <c:v>-9.9999999392252903E-9</c:v>
                </c:pt>
                <c:pt idx="2">
                  <c:v>3.0000000261765081E-8</c:v>
                </c:pt>
                <c:pt idx="3">
                  <c:v>-1.200000001588819E-7</c:v>
                </c:pt>
                <c:pt idx="4">
                  <c:v>0.91473205999999996</c:v>
                </c:pt>
                <c:pt idx="5">
                  <c:v>1.8320573199999997</c:v>
                </c:pt>
                <c:pt idx="6">
                  <c:v>2.7972684699999988</c:v>
                </c:pt>
                <c:pt idx="7">
                  <c:v>3.8076580999999994</c:v>
                </c:pt>
                <c:pt idx="8">
                  <c:v>3.7491669999999999</c:v>
                </c:pt>
                <c:pt idx="9">
                  <c:v>3.6309324199999988</c:v>
                </c:pt>
                <c:pt idx="10">
                  <c:v>3.4853575400000008</c:v>
                </c:pt>
                <c:pt idx="11">
                  <c:v>3.2820415000000001</c:v>
                </c:pt>
              </c:numCache>
            </c:numRef>
          </c:val>
          <c:extLst>
            <c:ext xmlns:c16="http://schemas.microsoft.com/office/drawing/2014/chart" uri="{C3380CC4-5D6E-409C-BE32-E72D297353CC}">
              <c16:uniqueId val="{00000006-530C-4CDE-BFE5-F1F73E5E1E72}"/>
            </c:ext>
          </c:extLst>
        </c:ser>
        <c:dLbls>
          <c:showLegendKey val="0"/>
          <c:showVal val="0"/>
          <c:showCatName val="0"/>
          <c:showSerName val="0"/>
          <c:showPercent val="0"/>
          <c:showBubbleSize val="0"/>
        </c:dLbls>
        <c:axId val="490321792"/>
        <c:axId val="490323328"/>
      </c:areaChart>
      <c:lineChart>
        <c:grouping val="standard"/>
        <c:varyColors val="0"/>
        <c:ser>
          <c:idx val="8"/>
          <c:order val="6"/>
          <c:tx>
            <c:strRef>
              <c:f>I.4!$A$14</c:f>
              <c:strCache>
                <c:ptCount val="1"/>
                <c:pt idx="0">
                  <c:v>Өмнөх улирлын төсөөлөл</c:v>
                </c:pt>
              </c:strCache>
            </c:strRef>
          </c:tx>
          <c:spPr>
            <a:ln w="19050">
              <a:solidFill>
                <a:srgbClr val="122F83"/>
              </a:solidFill>
              <a:prstDash val="sysDash"/>
            </a:ln>
          </c:spPr>
          <c:marker>
            <c:symbol val="none"/>
          </c:marker>
          <c:val>
            <c:numRef>
              <c:f>I.4!$B$14:$Y$14</c:f>
              <c:numCache>
                <c:formatCode>0.0</c:formatCode>
                <c:ptCount val="12"/>
                <c:pt idx="0">
                  <c:v>6.5724832600000003</c:v>
                </c:pt>
                <c:pt idx="1">
                  <c:v>3.7307475299999999</c:v>
                </c:pt>
                <c:pt idx="2">
                  <c:v>2.08326046</c:v>
                </c:pt>
                <c:pt idx="3">
                  <c:v>3.2227265699999998</c:v>
                </c:pt>
                <c:pt idx="4">
                  <c:v>2.2628872900000001</c:v>
                </c:pt>
                <c:pt idx="5">
                  <c:v>5.4025846900000003</c:v>
                </c:pt>
                <c:pt idx="6">
                  <c:v>5.7761624100000004</c:v>
                </c:pt>
                <c:pt idx="7">
                  <c:v>6.3474447899999999</c:v>
                </c:pt>
                <c:pt idx="8">
                  <c:v>7.2204839400000003</c:v>
                </c:pt>
                <c:pt idx="9">
                  <c:v>6.0654164599999998</c:v>
                </c:pt>
                <c:pt idx="10">
                  <c:v>6.42044733</c:v>
                </c:pt>
                <c:pt idx="11">
                  <c:v>6.3250645900000002</c:v>
                </c:pt>
              </c:numCache>
            </c:numRef>
          </c:val>
          <c:smooth val="1"/>
          <c:extLst>
            <c:ext xmlns:c16="http://schemas.microsoft.com/office/drawing/2014/chart" uri="{C3380CC4-5D6E-409C-BE32-E72D297353CC}">
              <c16:uniqueId val="{00000007-530C-4CDE-BFE5-F1F73E5E1E72}"/>
            </c:ext>
          </c:extLst>
        </c:ser>
        <c:ser>
          <c:idx val="7"/>
          <c:order val="8"/>
          <c:tx>
            <c:strRef>
              <c:f>I.4!$A$12</c:f>
              <c:strCache>
                <c:ptCount val="1"/>
                <c:pt idx="0">
                  <c:v>Одоогийн төсөөлөл</c:v>
                </c:pt>
              </c:strCache>
            </c:strRef>
          </c:tx>
          <c:spPr>
            <a:ln w="19050">
              <a:solidFill>
                <a:srgbClr val="122F83"/>
              </a:solidFill>
            </a:ln>
          </c:spPr>
          <c:marker>
            <c:symbol val="circle"/>
            <c:size val="7"/>
            <c:spPr>
              <a:solidFill>
                <a:schemeClr val="bg1"/>
              </a:solidFill>
              <a:ln>
                <a:solidFill>
                  <a:srgbClr val="122F83"/>
                </a:solidFill>
              </a:ln>
            </c:spPr>
          </c:marker>
          <c:val>
            <c:numRef>
              <c:f>I.4!$B$12:$Y$12</c:f>
              <c:numCache>
                <c:formatCode>0.0</c:formatCode>
                <c:ptCount val="12"/>
                <c:pt idx="0">
                  <c:v>6.5724830699999996</c:v>
                </c:pt>
                <c:pt idx="1">
                  <c:v>3.7307474699999998</c:v>
                </c:pt>
                <c:pt idx="2">
                  <c:v>2.08326046</c:v>
                </c:pt>
                <c:pt idx="3">
                  <c:v>2.9293649400000001</c:v>
                </c:pt>
                <c:pt idx="4">
                  <c:v>1.70260166</c:v>
                </c:pt>
                <c:pt idx="5">
                  <c:v>5.4596701999999997</c:v>
                </c:pt>
                <c:pt idx="6">
                  <c:v>6.1335549699999996</c:v>
                </c:pt>
                <c:pt idx="7">
                  <c:v>7.2445147199999997</c:v>
                </c:pt>
                <c:pt idx="8">
                  <c:v>8.2409105700000005</c:v>
                </c:pt>
                <c:pt idx="9">
                  <c:v>6.0934186199999996</c:v>
                </c:pt>
                <c:pt idx="10">
                  <c:v>6.0471864899999996</c:v>
                </c:pt>
                <c:pt idx="11">
                  <c:v>5.82580995</c:v>
                </c:pt>
              </c:numCache>
            </c:numRef>
          </c:val>
          <c:smooth val="1"/>
          <c:extLst>
            <c:ext xmlns:c16="http://schemas.microsoft.com/office/drawing/2014/chart" uri="{C3380CC4-5D6E-409C-BE32-E72D297353CC}">
              <c16:uniqueId val="{00000008-530C-4CDE-BFE5-F1F73E5E1E72}"/>
            </c:ext>
          </c:extLst>
        </c:ser>
        <c:ser>
          <c:idx val="9"/>
          <c:order val="9"/>
          <c:tx>
            <c:strRef>
              <c:f>I.4!$A$13</c:f>
              <c:strCache>
                <c:ptCount val="1"/>
                <c:pt idx="0">
                  <c:v>Инфляцын зорилт</c:v>
                </c:pt>
              </c:strCache>
            </c:strRef>
          </c:tx>
          <c:spPr>
            <a:ln w="12700">
              <a:solidFill>
                <a:srgbClr val="BF9000"/>
              </a:solidFill>
            </a:ln>
          </c:spPr>
          <c:marker>
            <c:symbol val="none"/>
          </c:marker>
          <c:val>
            <c:numRef>
              <c:f>I.4!$B$13:$Y$13</c:f>
              <c:numCache>
                <c:formatCode>0.0</c:formatCode>
                <c:ptCount val="12"/>
                <c:pt idx="0">
                  <c:v>8</c:v>
                </c:pt>
                <c:pt idx="1">
                  <c:v>8</c:v>
                </c:pt>
                <c:pt idx="2">
                  <c:v>8</c:v>
                </c:pt>
                <c:pt idx="3">
                  <c:v>8</c:v>
                </c:pt>
                <c:pt idx="4">
                  <c:v>6</c:v>
                </c:pt>
                <c:pt idx="5">
                  <c:v>6</c:v>
                </c:pt>
                <c:pt idx="6">
                  <c:v>6</c:v>
                </c:pt>
                <c:pt idx="7">
                  <c:v>6</c:v>
                </c:pt>
                <c:pt idx="8">
                  <c:v>6</c:v>
                </c:pt>
                <c:pt idx="9">
                  <c:v>6</c:v>
                </c:pt>
                <c:pt idx="10">
                  <c:v>6</c:v>
                </c:pt>
                <c:pt idx="11">
                  <c:v>6</c:v>
                </c:pt>
              </c:numCache>
            </c:numRef>
          </c:val>
          <c:smooth val="0"/>
          <c:extLst>
            <c:ext xmlns:c16="http://schemas.microsoft.com/office/drawing/2014/chart" uri="{C3380CC4-5D6E-409C-BE32-E72D297353CC}">
              <c16:uniqueId val="{00000009-530C-4CDE-BFE5-F1F73E5E1E72}"/>
            </c:ext>
          </c:extLst>
        </c:ser>
        <c:dLbls>
          <c:showLegendKey val="0"/>
          <c:showVal val="0"/>
          <c:showCatName val="0"/>
          <c:showSerName val="0"/>
          <c:showPercent val="0"/>
          <c:showBubbleSize val="0"/>
        </c:dLbls>
        <c:marker val="1"/>
        <c:smooth val="0"/>
        <c:axId val="490321792"/>
        <c:axId val="490323328"/>
      </c:lineChart>
      <c:catAx>
        <c:axId val="490321792"/>
        <c:scaling>
          <c:orientation val="minMax"/>
        </c:scaling>
        <c:delete val="0"/>
        <c:axPos val="b"/>
        <c:numFmt formatCode="General" sourceLinked="0"/>
        <c:majorTickMark val="none"/>
        <c:minorTickMark val="none"/>
        <c:tickLblPos val="low"/>
        <c:spPr>
          <a:ln/>
        </c:spPr>
        <c:txPr>
          <a:bodyPr rot="0" vert="horz"/>
          <a:lstStyle/>
          <a:p>
            <a:pPr>
              <a:defRPr/>
            </a:pPr>
            <a:endParaRPr lang="en-US"/>
          </a:p>
        </c:txPr>
        <c:crossAx val="490323328"/>
        <c:crosses val="autoZero"/>
        <c:auto val="1"/>
        <c:lblAlgn val="ctr"/>
        <c:lblOffset val="100"/>
        <c:tickMarkSkip val="4"/>
        <c:noMultiLvlLbl val="1"/>
      </c:catAx>
      <c:valAx>
        <c:axId val="490323328"/>
        <c:scaling>
          <c:orientation val="minMax"/>
        </c:scaling>
        <c:delete val="0"/>
        <c:axPos val="l"/>
        <c:title>
          <c:tx>
            <c:rich>
              <a:bodyPr/>
              <a:lstStyle/>
              <a:p>
                <a:pPr>
                  <a:defRPr/>
                </a:pPr>
                <a:r>
                  <a:rPr lang="mn-MN"/>
                  <a:t>хувь</a:t>
                </a:r>
                <a:endParaRPr lang="en-US"/>
              </a:p>
            </c:rich>
          </c:tx>
          <c:layout>
            <c:manualLayout>
              <c:xMode val="edge"/>
              <c:yMode val="edge"/>
              <c:x val="3.8808690580344122E-3"/>
              <c:y val="0.200897255888663"/>
            </c:manualLayout>
          </c:layout>
          <c:overlay val="0"/>
        </c:title>
        <c:numFmt formatCode="0" sourceLinked="0"/>
        <c:majorTickMark val="none"/>
        <c:minorTickMark val="none"/>
        <c:tickLblPos val="nextTo"/>
        <c:spPr>
          <a:ln>
            <a:noFill/>
          </a:ln>
        </c:spPr>
        <c:txPr>
          <a:bodyPr rot="0" vert="horz"/>
          <a:lstStyle/>
          <a:p>
            <a:pPr>
              <a:defRPr/>
            </a:pPr>
            <a:endParaRPr lang="en-US"/>
          </a:p>
        </c:txPr>
        <c:crossAx val="490321792"/>
        <c:crosses val="autoZero"/>
        <c:crossBetween val="between"/>
      </c:valAx>
      <c:spPr>
        <a:noFill/>
        <a:ln w="3175">
          <a:solidFill>
            <a:srgbClr val="B2B2B2"/>
          </a:solidFill>
        </a:ln>
      </c:spPr>
    </c:plotArea>
    <c:legend>
      <c:legendPos val="t"/>
      <c:legendEntry>
        <c:idx val="0"/>
        <c:delete val="1"/>
      </c:legendEntry>
      <c:legendEntry>
        <c:idx val="1"/>
        <c:delete val="1"/>
      </c:legendEntry>
      <c:legendEntry>
        <c:idx val="2"/>
        <c:delete val="1"/>
      </c:legendEntry>
      <c:legendEntry>
        <c:idx val="3"/>
        <c:delete val="1"/>
      </c:legendEntry>
      <c:legendEntry>
        <c:idx val="4"/>
        <c:delete val="1"/>
      </c:legendEntry>
      <c:legendEntry>
        <c:idx val="5"/>
        <c:delete val="1"/>
      </c:legendEntry>
      <c:legendEntry>
        <c:idx val="6"/>
        <c:delete val="1"/>
      </c:legendEntry>
      <c:layout>
        <c:manualLayout>
          <c:xMode val="edge"/>
          <c:yMode val="edge"/>
          <c:x val="0.14595588235294119"/>
          <c:y val="2.8984697158179563E-2"/>
          <c:w val="0.60839822760933537"/>
          <c:h val="0.15071517629483192"/>
        </c:manualLayout>
      </c:layout>
      <c:overlay val="0"/>
    </c:legend>
    <c:plotVisOnly val="1"/>
    <c:dispBlanksAs val="zero"/>
    <c:showDLblsOverMax val="0"/>
  </c:chart>
  <c:spPr>
    <a:ln>
      <a:noFill/>
    </a:ln>
  </c:spPr>
  <c:txPr>
    <a:bodyPr/>
    <a:lstStyle/>
    <a:p>
      <a:pPr>
        <a:defRPr sz="1200" b="1" i="0" u="none" strike="noStrike" baseline="0">
          <a:solidFill>
            <a:srgbClr val="000000"/>
          </a:solidFill>
          <a:latin typeface="Times New Roman"/>
          <a:ea typeface="Times New Roman"/>
          <a:cs typeface="Times New Roman"/>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157873114585539E-2"/>
          <c:y val="4.6415226609912048E-2"/>
          <c:w val="0.83854418682747223"/>
          <c:h val="0.83307053738751013"/>
        </c:manualLayout>
      </c:layout>
      <c:barChart>
        <c:barDir val="col"/>
        <c:grouping val="clustered"/>
        <c:varyColors val="0"/>
        <c:ser>
          <c:idx val="1"/>
          <c:order val="1"/>
          <c:tx>
            <c:strRef>
              <c:f>'III.2.4 Хөрөнгийн зах'!$Q$2</c:f>
              <c:strCache>
                <c:ptCount val="1"/>
                <c:pt idx="0">
                  <c:v>ТОП-20 индекс (зүүн)</c:v>
                </c:pt>
              </c:strCache>
            </c:strRef>
          </c:tx>
          <c:spPr>
            <a:solidFill>
              <a:srgbClr val="7EA6A7"/>
            </a:solidFill>
            <a:ln>
              <a:noFill/>
            </a:ln>
          </c:spPr>
          <c:invertIfNegative val="0"/>
          <c:cat>
            <c:multiLvlStrRef>
              <c:f>'III.2.4 Хөрөнгийн зах'!$N$51:$O$87</c:f>
              <c:multiLvlStrCache>
                <c:ptCount val="37"/>
                <c:lvl>
                  <c:pt idx="0">
                    <c:v>1</c:v>
                  </c:pt>
                  <c:pt idx="1">
                    <c:v>2</c:v>
                  </c:pt>
                  <c:pt idx="2">
                    <c:v>3</c:v>
                  </c:pt>
                  <c:pt idx="3">
                    <c:v>4</c:v>
                  </c:pt>
                  <c:pt idx="4">
                    <c:v>5</c:v>
                  </c:pt>
                  <c:pt idx="5">
                    <c:v>6</c:v>
                  </c:pt>
                  <c:pt idx="6">
                    <c:v>7</c:v>
                  </c:pt>
                  <c:pt idx="7">
                    <c:v>8</c:v>
                  </c:pt>
                  <c:pt idx="8">
                    <c:v>9</c:v>
                  </c:pt>
                  <c:pt idx="9">
                    <c:v>10</c:v>
                  </c:pt>
                  <c:pt idx="10">
                    <c:v>11</c:v>
                  </c:pt>
                  <c:pt idx="11">
                    <c:v>12</c:v>
                  </c:pt>
                  <c:pt idx="12">
                    <c:v>1</c:v>
                  </c:pt>
                  <c:pt idx="13">
                    <c:v>2</c:v>
                  </c:pt>
                  <c:pt idx="14">
                    <c:v>3</c:v>
                  </c:pt>
                  <c:pt idx="15">
                    <c:v>4</c:v>
                  </c:pt>
                  <c:pt idx="16">
                    <c:v>5</c:v>
                  </c:pt>
                  <c:pt idx="17">
                    <c:v>6</c:v>
                  </c:pt>
                  <c:pt idx="18">
                    <c:v>7</c:v>
                  </c:pt>
                  <c:pt idx="19">
                    <c:v>8</c:v>
                  </c:pt>
                  <c:pt idx="20">
                    <c:v>9</c:v>
                  </c:pt>
                  <c:pt idx="21">
                    <c:v>10</c:v>
                  </c:pt>
                  <c:pt idx="22">
                    <c:v>11</c:v>
                  </c:pt>
                  <c:pt idx="23">
                    <c:v>12</c:v>
                  </c:pt>
                  <c:pt idx="24">
                    <c:v>1</c:v>
                  </c:pt>
                  <c:pt idx="25">
                    <c:v>2</c:v>
                  </c:pt>
                  <c:pt idx="26">
                    <c:v>3</c:v>
                  </c:pt>
                  <c:pt idx="27">
                    <c:v>4</c:v>
                  </c:pt>
                  <c:pt idx="28">
                    <c:v>5</c:v>
                  </c:pt>
                  <c:pt idx="29">
                    <c:v>6</c:v>
                  </c:pt>
                  <c:pt idx="30">
                    <c:v>7</c:v>
                  </c:pt>
                  <c:pt idx="31">
                    <c:v>8</c:v>
                  </c:pt>
                  <c:pt idx="32">
                    <c:v>9</c:v>
                  </c:pt>
                  <c:pt idx="33">
                    <c:v>10</c:v>
                  </c:pt>
                  <c:pt idx="34">
                    <c:v>11</c:v>
                  </c:pt>
                  <c:pt idx="35">
                    <c:v>12</c:v>
                  </c:pt>
                  <c:pt idx="36">
                    <c:v>1</c:v>
                  </c:pt>
                </c:lvl>
                <c:lvl>
                  <c:pt idx="0">
                    <c:v>2018</c:v>
                  </c:pt>
                  <c:pt idx="12">
                    <c:v>2019</c:v>
                  </c:pt>
                  <c:pt idx="24">
                    <c:v>2020</c:v>
                  </c:pt>
                  <c:pt idx="36">
                    <c:v>2021</c:v>
                  </c:pt>
                </c:lvl>
              </c:multiLvlStrCache>
            </c:multiLvlStrRef>
          </c:cat>
          <c:val>
            <c:numRef>
              <c:f>'III.2.4 Хөрөнгийн зах'!$Q$51:$Q$87</c:f>
              <c:numCache>
                <c:formatCode>_-* #,##0.0_₮_-;\-* #,##0.0_₮_-;_-* "-"??_₮_-;_-@_-</c:formatCode>
                <c:ptCount val="37"/>
                <c:pt idx="0">
                  <c:v>21147.16</c:v>
                </c:pt>
                <c:pt idx="1">
                  <c:v>21115.99</c:v>
                </c:pt>
                <c:pt idx="2">
                  <c:v>20910.03</c:v>
                </c:pt>
                <c:pt idx="3">
                  <c:v>19949.16</c:v>
                </c:pt>
                <c:pt idx="4">
                  <c:v>19553.509999999998</c:v>
                </c:pt>
                <c:pt idx="5">
                  <c:v>19737.490000000002</c:v>
                </c:pt>
                <c:pt idx="6">
                  <c:v>19537.009999999998</c:v>
                </c:pt>
                <c:pt idx="7">
                  <c:v>19365</c:v>
                </c:pt>
                <c:pt idx="8">
                  <c:v>20034.66</c:v>
                </c:pt>
                <c:pt idx="9">
                  <c:v>20463.61</c:v>
                </c:pt>
                <c:pt idx="10">
                  <c:v>20051.900000000001</c:v>
                </c:pt>
                <c:pt idx="11">
                  <c:v>20076.5</c:v>
                </c:pt>
                <c:pt idx="12">
                  <c:v>21584.400000000001</c:v>
                </c:pt>
                <c:pt idx="13">
                  <c:v>21457.8</c:v>
                </c:pt>
                <c:pt idx="14">
                  <c:v>20901.009999999998</c:v>
                </c:pt>
                <c:pt idx="15">
                  <c:v>20118.48</c:v>
                </c:pt>
                <c:pt idx="16">
                  <c:v>20175.5</c:v>
                </c:pt>
                <c:pt idx="17">
                  <c:v>19813.8</c:v>
                </c:pt>
                <c:pt idx="18">
                  <c:v>20526.2</c:v>
                </c:pt>
                <c:pt idx="19">
                  <c:v>19961.3</c:v>
                </c:pt>
                <c:pt idx="20">
                  <c:v>19317.5</c:v>
                </c:pt>
                <c:pt idx="21">
                  <c:v>18613.5</c:v>
                </c:pt>
                <c:pt idx="22">
                  <c:v>18605.3</c:v>
                </c:pt>
                <c:pt idx="23">
                  <c:v>18954.900000000001</c:v>
                </c:pt>
                <c:pt idx="24">
                  <c:v>19132.900000000001</c:v>
                </c:pt>
                <c:pt idx="25">
                  <c:v>18965.419999999998</c:v>
                </c:pt>
                <c:pt idx="26">
                  <c:v>18208.2</c:v>
                </c:pt>
                <c:pt idx="27">
                  <c:v>16631.2</c:v>
                </c:pt>
                <c:pt idx="28">
                  <c:v>16288.39</c:v>
                </c:pt>
                <c:pt idx="29">
                  <c:v>16120.3</c:v>
                </c:pt>
                <c:pt idx="30">
                  <c:v>16450.52</c:v>
                </c:pt>
                <c:pt idx="31">
                  <c:v>16718.8</c:v>
                </c:pt>
                <c:pt idx="32">
                  <c:v>17176.2</c:v>
                </c:pt>
                <c:pt idx="33">
                  <c:v>17458.060000000001</c:v>
                </c:pt>
                <c:pt idx="34">
                  <c:v>17541.28</c:v>
                </c:pt>
                <c:pt idx="35">
                  <c:v>18126.12</c:v>
                </c:pt>
                <c:pt idx="36">
                  <c:v>20030.05</c:v>
                </c:pt>
              </c:numCache>
            </c:numRef>
          </c:val>
          <c:extLst>
            <c:ext xmlns:c16="http://schemas.microsoft.com/office/drawing/2014/chart" uri="{C3380CC4-5D6E-409C-BE32-E72D297353CC}">
              <c16:uniqueId val="{00000000-C245-4D12-8A2B-41C50AA387E1}"/>
            </c:ext>
          </c:extLst>
        </c:ser>
        <c:dLbls>
          <c:showLegendKey val="0"/>
          <c:showVal val="0"/>
          <c:showCatName val="0"/>
          <c:showSerName val="0"/>
          <c:showPercent val="0"/>
          <c:showBubbleSize val="0"/>
        </c:dLbls>
        <c:gapWidth val="50"/>
        <c:axId val="387727912"/>
        <c:axId val="387728304"/>
      </c:barChart>
      <c:lineChart>
        <c:grouping val="standard"/>
        <c:varyColors val="0"/>
        <c:ser>
          <c:idx val="0"/>
          <c:order val="0"/>
          <c:tx>
            <c:strRef>
              <c:f>'III.2.4 Хөрөнгийн зах'!$P$2</c:f>
              <c:strCache>
                <c:ptCount val="1"/>
                <c:pt idx="0">
                  <c:v>Зах зээлийн үнэлгээ (баруун)</c:v>
                </c:pt>
              </c:strCache>
            </c:strRef>
          </c:tx>
          <c:spPr>
            <a:ln>
              <a:solidFill>
                <a:srgbClr val="122F83"/>
              </a:solidFill>
            </a:ln>
          </c:spPr>
          <c:marker>
            <c:symbol val="none"/>
          </c:marker>
          <c:cat>
            <c:multiLvlStrRef>
              <c:f>'III.2.4 Хөрөнгийн зах'!$N$51:$O$87</c:f>
              <c:multiLvlStrCache>
                <c:ptCount val="37"/>
                <c:lvl>
                  <c:pt idx="0">
                    <c:v>1</c:v>
                  </c:pt>
                  <c:pt idx="1">
                    <c:v>2</c:v>
                  </c:pt>
                  <c:pt idx="2">
                    <c:v>3</c:v>
                  </c:pt>
                  <c:pt idx="3">
                    <c:v>4</c:v>
                  </c:pt>
                  <c:pt idx="4">
                    <c:v>5</c:v>
                  </c:pt>
                  <c:pt idx="5">
                    <c:v>6</c:v>
                  </c:pt>
                  <c:pt idx="6">
                    <c:v>7</c:v>
                  </c:pt>
                  <c:pt idx="7">
                    <c:v>8</c:v>
                  </c:pt>
                  <c:pt idx="8">
                    <c:v>9</c:v>
                  </c:pt>
                  <c:pt idx="9">
                    <c:v>10</c:v>
                  </c:pt>
                  <c:pt idx="10">
                    <c:v>11</c:v>
                  </c:pt>
                  <c:pt idx="11">
                    <c:v>12</c:v>
                  </c:pt>
                  <c:pt idx="12">
                    <c:v>1</c:v>
                  </c:pt>
                  <c:pt idx="13">
                    <c:v>2</c:v>
                  </c:pt>
                  <c:pt idx="14">
                    <c:v>3</c:v>
                  </c:pt>
                  <c:pt idx="15">
                    <c:v>4</c:v>
                  </c:pt>
                  <c:pt idx="16">
                    <c:v>5</c:v>
                  </c:pt>
                  <c:pt idx="17">
                    <c:v>6</c:v>
                  </c:pt>
                  <c:pt idx="18">
                    <c:v>7</c:v>
                  </c:pt>
                  <c:pt idx="19">
                    <c:v>8</c:v>
                  </c:pt>
                  <c:pt idx="20">
                    <c:v>9</c:v>
                  </c:pt>
                  <c:pt idx="21">
                    <c:v>10</c:v>
                  </c:pt>
                  <c:pt idx="22">
                    <c:v>11</c:v>
                  </c:pt>
                  <c:pt idx="23">
                    <c:v>12</c:v>
                  </c:pt>
                  <c:pt idx="24">
                    <c:v>1</c:v>
                  </c:pt>
                  <c:pt idx="25">
                    <c:v>2</c:v>
                  </c:pt>
                  <c:pt idx="26">
                    <c:v>3</c:v>
                  </c:pt>
                  <c:pt idx="27">
                    <c:v>4</c:v>
                  </c:pt>
                  <c:pt idx="28">
                    <c:v>5</c:v>
                  </c:pt>
                  <c:pt idx="29">
                    <c:v>6</c:v>
                  </c:pt>
                  <c:pt idx="30">
                    <c:v>7</c:v>
                  </c:pt>
                  <c:pt idx="31">
                    <c:v>8</c:v>
                  </c:pt>
                  <c:pt idx="32">
                    <c:v>9</c:v>
                  </c:pt>
                  <c:pt idx="33">
                    <c:v>10</c:v>
                  </c:pt>
                  <c:pt idx="34">
                    <c:v>11</c:v>
                  </c:pt>
                  <c:pt idx="35">
                    <c:v>12</c:v>
                  </c:pt>
                  <c:pt idx="36">
                    <c:v>1</c:v>
                  </c:pt>
                </c:lvl>
                <c:lvl>
                  <c:pt idx="0">
                    <c:v>2018</c:v>
                  </c:pt>
                  <c:pt idx="12">
                    <c:v>2019</c:v>
                  </c:pt>
                  <c:pt idx="24">
                    <c:v>2020</c:v>
                  </c:pt>
                  <c:pt idx="36">
                    <c:v>2021</c:v>
                  </c:pt>
                </c:lvl>
              </c:multiLvlStrCache>
            </c:multiLvlStrRef>
          </c:cat>
          <c:val>
            <c:numRef>
              <c:f>'III.2.4 Хөрөнгийн зах'!$P$51:$P$87</c:f>
              <c:numCache>
                <c:formatCode>_-* #,##0.0_₮_-;\-* #,##0.0_₮_-;_-* "-"??_₮_-;_-@_-</c:formatCode>
                <c:ptCount val="37"/>
                <c:pt idx="0">
                  <c:v>2512.426210139</c:v>
                </c:pt>
                <c:pt idx="1">
                  <c:v>2475.2573164280002</c:v>
                </c:pt>
                <c:pt idx="2">
                  <c:v>2587.3733849</c:v>
                </c:pt>
                <c:pt idx="3">
                  <c:v>2471.3952866879999</c:v>
                </c:pt>
                <c:pt idx="4">
                  <c:v>2487.8308658579999</c:v>
                </c:pt>
                <c:pt idx="5">
                  <c:v>2481.8794411469999</c:v>
                </c:pt>
                <c:pt idx="6">
                  <c:v>2385.440764381</c:v>
                </c:pt>
                <c:pt idx="7">
                  <c:v>2302.3902816130003</c:v>
                </c:pt>
                <c:pt idx="8">
                  <c:v>2347.480970177</c:v>
                </c:pt>
                <c:pt idx="9">
                  <c:v>2428.2360973689997</c:v>
                </c:pt>
                <c:pt idx="10">
                  <c:v>2302.9794999999999</c:v>
                </c:pt>
                <c:pt idx="11">
                  <c:v>2508.0409</c:v>
                </c:pt>
                <c:pt idx="12">
                  <c:v>2444.4315999999999</c:v>
                </c:pt>
                <c:pt idx="13">
                  <c:v>2479.2525000000001</c:v>
                </c:pt>
                <c:pt idx="14">
                  <c:v>2452.7547999999997</c:v>
                </c:pt>
                <c:pt idx="15">
                  <c:v>2410.917538706</c:v>
                </c:pt>
                <c:pt idx="16">
                  <c:v>2382.7542000000003</c:v>
                </c:pt>
                <c:pt idx="17">
                  <c:v>2601.6607000000004</c:v>
                </c:pt>
                <c:pt idx="18">
                  <c:v>2515.1516000000001</c:v>
                </c:pt>
                <c:pt idx="19">
                  <c:v>2493.4724000000001</c:v>
                </c:pt>
                <c:pt idx="20">
                  <c:v>2477.1877000000004</c:v>
                </c:pt>
                <c:pt idx="21">
                  <c:v>2402.5257999999999</c:v>
                </c:pt>
                <c:pt idx="22">
                  <c:v>2530.5140000000001</c:v>
                </c:pt>
                <c:pt idx="23">
                  <c:v>2690.3206</c:v>
                </c:pt>
                <c:pt idx="24">
                  <c:v>2665.2132000000001</c:v>
                </c:pt>
                <c:pt idx="25">
                  <c:v>2747.1419235800004</c:v>
                </c:pt>
                <c:pt idx="26">
                  <c:v>2486.9223999999999</c:v>
                </c:pt>
                <c:pt idx="27">
                  <c:v>2427.9272000000001</c:v>
                </c:pt>
                <c:pt idx="28">
                  <c:v>2415.7648917070001</c:v>
                </c:pt>
                <c:pt idx="29" formatCode="0.0">
                  <c:v>2500.5747999999999</c:v>
                </c:pt>
                <c:pt idx="30" formatCode="0.0">
                  <c:v>2538.9555111870004</c:v>
                </c:pt>
                <c:pt idx="31">
                  <c:v>2587.3609000000001</c:v>
                </c:pt>
                <c:pt idx="32">
                  <c:v>2598.0394000000001</c:v>
                </c:pt>
                <c:pt idx="33">
                  <c:v>2560.3143112265502</c:v>
                </c:pt>
                <c:pt idx="34">
                  <c:v>2596.9060535530602</c:v>
                </c:pt>
                <c:pt idx="35">
                  <c:v>3026.5893560806203</c:v>
                </c:pt>
                <c:pt idx="36">
                  <c:v>3004.3648227543199</c:v>
                </c:pt>
              </c:numCache>
            </c:numRef>
          </c:val>
          <c:smooth val="1"/>
          <c:extLst>
            <c:ext xmlns:c16="http://schemas.microsoft.com/office/drawing/2014/chart" uri="{C3380CC4-5D6E-409C-BE32-E72D297353CC}">
              <c16:uniqueId val="{00000001-C245-4D12-8A2B-41C50AA387E1}"/>
            </c:ext>
          </c:extLst>
        </c:ser>
        <c:dLbls>
          <c:showLegendKey val="0"/>
          <c:showVal val="0"/>
          <c:showCatName val="0"/>
          <c:showSerName val="0"/>
          <c:showPercent val="0"/>
          <c:showBubbleSize val="0"/>
        </c:dLbls>
        <c:marker val="1"/>
        <c:smooth val="0"/>
        <c:axId val="387729088"/>
        <c:axId val="387728696"/>
      </c:lineChart>
      <c:catAx>
        <c:axId val="387727912"/>
        <c:scaling>
          <c:orientation val="minMax"/>
        </c:scaling>
        <c:delete val="0"/>
        <c:axPos val="b"/>
        <c:numFmt formatCode="General" sourceLinked="0"/>
        <c:majorTickMark val="none"/>
        <c:minorTickMark val="none"/>
        <c:tickLblPos val="low"/>
        <c:spPr>
          <a:ln>
            <a:solidFill>
              <a:schemeClr val="tx1">
                <a:alpha val="20000"/>
              </a:schemeClr>
            </a:solidFill>
          </a:ln>
        </c:spPr>
        <c:crossAx val="387728304"/>
        <c:crosses val="autoZero"/>
        <c:auto val="1"/>
        <c:lblAlgn val="ctr"/>
        <c:lblOffset val="100"/>
        <c:tickMarkSkip val="3"/>
        <c:noMultiLvlLbl val="0"/>
      </c:catAx>
      <c:valAx>
        <c:axId val="387728304"/>
        <c:scaling>
          <c:orientation val="minMax"/>
          <c:min val="15000"/>
        </c:scaling>
        <c:delete val="0"/>
        <c:axPos val="l"/>
        <c:numFmt formatCode="#,##0" sourceLinked="0"/>
        <c:majorTickMark val="none"/>
        <c:minorTickMark val="none"/>
        <c:tickLblPos val="nextTo"/>
        <c:spPr>
          <a:ln>
            <a:solidFill>
              <a:schemeClr val="tx1">
                <a:alpha val="20000"/>
              </a:schemeClr>
            </a:solidFill>
          </a:ln>
        </c:spPr>
        <c:crossAx val="387727912"/>
        <c:crosses val="autoZero"/>
        <c:crossBetween val="between"/>
      </c:valAx>
      <c:valAx>
        <c:axId val="387728696"/>
        <c:scaling>
          <c:orientation val="minMax"/>
          <c:min val="2200"/>
        </c:scaling>
        <c:delete val="0"/>
        <c:axPos val="r"/>
        <c:title>
          <c:tx>
            <c:rich>
              <a:bodyPr/>
              <a:lstStyle/>
              <a:p>
                <a:pPr>
                  <a:defRPr/>
                </a:pPr>
                <a:r>
                  <a:rPr lang="mn-MN"/>
                  <a:t>тэрбум төгрөг</a:t>
                </a:r>
              </a:p>
            </c:rich>
          </c:tx>
          <c:layout>
            <c:manualLayout>
              <c:xMode val="edge"/>
              <c:yMode val="edge"/>
              <c:x val="0.96495173119720823"/>
              <c:y val="1.5113337016331775E-2"/>
            </c:manualLayout>
          </c:layout>
          <c:overlay val="0"/>
        </c:title>
        <c:numFmt formatCode="#,##0" sourceLinked="0"/>
        <c:majorTickMark val="none"/>
        <c:minorTickMark val="none"/>
        <c:tickLblPos val="nextTo"/>
        <c:spPr>
          <a:ln>
            <a:solidFill>
              <a:schemeClr val="tx1">
                <a:alpha val="20000"/>
              </a:schemeClr>
            </a:solidFill>
          </a:ln>
        </c:spPr>
        <c:crossAx val="387729088"/>
        <c:crosses val="max"/>
        <c:crossBetween val="between"/>
      </c:valAx>
      <c:catAx>
        <c:axId val="387729088"/>
        <c:scaling>
          <c:orientation val="minMax"/>
        </c:scaling>
        <c:delete val="1"/>
        <c:axPos val="b"/>
        <c:numFmt formatCode="General" sourceLinked="1"/>
        <c:majorTickMark val="out"/>
        <c:minorTickMark val="none"/>
        <c:tickLblPos val="nextTo"/>
        <c:crossAx val="387728696"/>
        <c:crosses val="autoZero"/>
        <c:auto val="1"/>
        <c:lblAlgn val="ctr"/>
        <c:lblOffset val="100"/>
        <c:noMultiLvlLbl val="0"/>
      </c:catAx>
      <c:spPr>
        <a:ln>
          <a:noFill/>
        </a:ln>
      </c:spPr>
    </c:plotArea>
    <c:legend>
      <c:legendPos val="b"/>
      <c:layout>
        <c:manualLayout>
          <c:xMode val="edge"/>
          <c:yMode val="edge"/>
          <c:x val="0.55102414334487138"/>
          <c:y val="9.6807087086207222E-2"/>
          <c:w val="0.29246515073795215"/>
          <c:h val="0.10757658060195824"/>
        </c:manualLayout>
      </c:layout>
      <c:overlay val="0"/>
      <c:spPr>
        <a:ln>
          <a:solidFill>
            <a:schemeClr val="bg1">
              <a:lumMod val="85000"/>
            </a:schemeClr>
          </a:solidFill>
        </a:ln>
      </c:spPr>
    </c:legend>
    <c:plotVisOnly val="1"/>
    <c:dispBlanksAs val="gap"/>
    <c:showDLblsOverMax val="0"/>
  </c:chart>
  <c:spPr>
    <a:ln>
      <a:noFill/>
    </a:ln>
  </c:spPr>
  <c:txPr>
    <a:bodyPr/>
    <a:lstStyle/>
    <a:p>
      <a:pPr>
        <a:defRPr sz="1100" b="1">
          <a:latin typeface="Times New Roman" pitchFamily="18" charset="0"/>
          <a:cs typeface="Times New Roman" pitchFamily="18" charset="0"/>
        </a:defRPr>
      </a:pPr>
      <a:endParaRPr lang="en-US"/>
    </a:p>
  </c:txPr>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101511908958881E-2"/>
          <c:y val="4.6340171355803282E-2"/>
          <c:w val="0.87664916245794411"/>
          <c:h val="0.85000931030135696"/>
        </c:manualLayout>
      </c:layout>
      <c:barChart>
        <c:barDir val="col"/>
        <c:grouping val="clustered"/>
        <c:varyColors val="0"/>
        <c:ser>
          <c:idx val="0"/>
          <c:order val="1"/>
          <c:tx>
            <c:strRef>
              <c:f>'III.2.4 Хөрөнгийн зах'!$S$2</c:f>
              <c:strCache>
                <c:ptCount val="1"/>
                <c:pt idx="0">
                  <c:v> Нийт арилжааны дүн (зүүн) </c:v>
                </c:pt>
              </c:strCache>
            </c:strRef>
          </c:tx>
          <c:spPr>
            <a:solidFill>
              <a:srgbClr val="7EA6A7"/>
            </a:solidFill>
            <a:ln>
              <a:noFill/>
            </a:ln>
            <a:effectLst/>
          </c:spPr>
          <c:invertIfNegative val="0"/>
          <c:cat>
            <c:multiLvlStrRef>
              <c:f>'III.2.4 Хөрөнгийн зах'!$N$63:$O$87</c:f>
              <c:multiLvlStrCache>
                <c:ptCount val="25"/>
                <c:lvl>
                  <c:pt idx="0">
                    <c:v>1</c:v>
                  </c:pt>
                  <c:pt idx="1">
                    <c:v>2</c:v>
                  </c:pt>
                  <c:pt idx="2">
                    <c:v>3</c:v>
                  </c:pt>
                  <c:pt idx="3">
                    <c:v>4</c:v>
                  </c:pt>
                  <c:pt idx="4">
                    <c:v>5</c:v>
                  </c:pt>
                  <c:pt idx="5">
                    <c:v>6</c:v>
                  </c:pt>
                  <c:pt idx="6">
                    <c:v>7</c:v>
                  </c:pt>
                  <c:pt idx="7">
                    <c:v>8</c:v>
                  </c:pt>
                  <c:pt idx="8">
                    <c:v>9</c:v>
                  </c:pt>
                  <c:pt idx="9">
                    <c:v>10</c:v>
                  </c:pt>
                  <c:pt idx="10">
                    <c:v>11</c:v>
                  </c:pt>
                  <c:pt idx="11">
                    <c:v>12</c:v>
                  </c:pt>
                  <c:pt idx="12">
                    <c:v>1</c:v>
                  </c:pt>
                  <c:pt idx="13">
                    <c:v>2</c:v>
                  </c:pt>
                  <c:pt idx="14">
                    <c:v>3</c:v>
                  </c:pt>
                  <c:pt idx="15">
                    <c:v>4</c:v>
                  </c:pt>
                  <c:pt idx="16">
                    <c:v>5</c:v>
                  </c:pt>
                  <c:pt idx="17">
                    <c:v>6</c:v>
                  </c:pt>
                  <c:pt idx="18">
                    <c:v>7</c:v>
                  </c:pt>
                  <c:pt idx="19">
                    <c:v>8</c:v>
                  </c:pt>
                  <c:pt idx="20">
                    <c:v>9</c:v>
                  </c:pt>
                  <c:pt idx="21">
                    <c:v>10</c:v>
                  </c:pt>
                  <c:pt idx="22">
                    <c:v>11</c:v>
                  </c:pt>
                  <c:pt idx="23">
                    <c:v>12</c:v>
                  </c:pt>
                  <c:pt idx="24">
                    <c:v>1</c:v>
                  </c:pt>
                </c:lvl>
                <c:lvl>
                  <c:pt idx="0">
                    <c:v>2019</c:v>
                  </c:pt>
                  <c:pt idx="12">
                    <c:v>2020</c:v>
                  </c:pt>
                  <c:pt idx="24">
                    <c:v>2021</c:v>
                  </c:pt>
                </c:lvl>
              </c:multiLvlStrCache>
            </c:multiLvlStrRef>
          </c:cat>
          <c:val>
            <c:numRef>
              <c:f>'III.2.4 Хөрөнгийн зах'!$S$63:$S$87</c:f>
              <c:numCache>
                <c:formatCode>_-* #,##0.0_₮_-;\-* #,##0.0_₮_-;_-* "-"??_₮_-;_-@_-</c:formatCode>
                <c:ptCount val="25"/>
                <c:pt idx="0">
                  <c:v>21.988499999999998</c:v>
                </c:pt>
                <c:pt idx="1">
                  <c:v>13.3521</c:v>
                </c:pt>
                <c:pt idx="2">
                  <c:v>32.176099999999998</c:v>
                </c:pt>
                <c:pt idx="3">
                  <c:v>2.9993000000000003</c:v>
                </c:pt>
                <c:pt idx="4">
                  <c:v>16.009799999999998</c:v>
                </c:pt>
                <c:pt idx="5">
                  <c:v>21.941700000000001</c:v>
                </c:pt>
                <c:pt idx="6">
                  <c:v>16.247799999999998</c:v>
                </c:pt>
                <c:pt idx="7">
                  <c:v>1.8515999999999999</c:v>
                </c:pt>
                <c:pt idx="8">
                  <c:v>3.1926999999999999</c:v>
                </c:pt>
                <c:pt idx="9">
                  <c:v>6.9756</c:v>
                </c:pt>
                <c:pt idx="10">
                  <c:v>19.973599999999998</c:v>
                </c:pt>
                <c:pt idx="11">
                  <c:v>4.7332000000000001</c:v>
                </c:pt>
                <c:pt idx="12">
                  <c:v>4.2308999999999992</c:v>
                </c:pt>
                <c:pt idx="13">
                  <c:v>1.9430000000000001</c:v>
                </c:pt>
                <c:pt idx="14">
                  <c:v>3.3804000000000003</c:v>
                </c:pt>
                <c:pt idx="15">
                  <c:v>2.2810999999999999</c:v>
                </c:pt>
                <c:pt idx="16">
                  <c:v>4.4899210529999998</c:v>
                </c:pt>
                <c:pt idx="17" formatCode="0.0">
                  <c:v>12.786757286</c:v>
                </c:pt>
                <c:pt idx="18" formatCode="0.0">
                  <c:v>4.7047664210000004</c:v>
                </c:pt>
                <c:pt idx="19" formatCode="0.0">
                  <c:v>5.1351279559999998</c:v>
                </c:pt>
                <c:pt idx="20" formatCode="0.0">
                  <c:v>1.83860248</c:v>
                </c:pt>
                <c:pt idx="21" formatCode="0.0">
                  <c:v>7.9238848816400003</c:v>
                </c:pt>
                <c:pt idx="22" formatCode="0.0">
                  <c:v>1.9392129675000001</c:v>
                </c:pt>
                <c:pt idx="23" formatCode="0.0">
                  <c:v>14.673215398649999</c:v>
                </c:pt>
                <c:pt idx="24" formatCode="0.0">
                  <c:v>14.909253953569999</c:v>
                </c:pt>
              </c:numCache>
            </c:numRef>
          </c:val>
          <c:extLst>
            <c:ext xmlns:c16="http://schemas.microsoft.com/office/drawing/2014/chart" uri="{C3380CC4-5D6E-409C-BE32-E72D297353CC}">
              <c16:uniqueId val="{00000000-51EF-4D27-93B8-1879138D0F12}"/>
            </c:ext>
          </c:extLst>
        </c:ser>
        <c:dLbls>
          <c:showLegendKey val="0"/>
          <c:showVal val="0"/>
          <c:showCatName val="0"/>
          <c:showSerName val="0"/>
          <c:showPercent val="0"/>
          <c:showBubbleSize val="0"/>
        </c:dLbls>
        <c:gapWidth val="30"/>
        <c:axId val="683420520"/>
        <c:axId val="682070768"/>
      </c:barChart>
      <c:lineChart>
        <c:grouping val="standard"/>
        <c:varyColors val="0"/>
        <c:ser>
          <c:idx val="1"/>
          <c:order val="0"/>
          <c:tx>
            <c:strRef>
              <c:f>'III.2.4 Хөрөнгийн зах'!$U$2</c:f>
              <c:strCache>
                <c:ptCount val="1"/>
                <c:pt idx="0">
                  <c:v>Хөрвөх чадварын харьцаа, жилээр (баруун)</c:v>
                </c:pt>
              </c:strCache>
            </c:strRef>
          </c:tx>
          <c:spPr>
            <a:ln w="22225" cap="rnd">
              <a:solidFill>
                <a:srgbClr val="122F83"/>
              </a:solidFill>
              <a:round/>
            </a:ln>
            <a:effectLst/>
          </c:spPr>
          <c:marker>
            <c:symbol val="circle"/>
            <c:size val="5"/>
            <c:spPr>
              <a:solidFill>
                <a:schemeClr val="bg1"/>
              </a:solidFill>
              <a:ln w="9525">
                <a:solidFill>
                  <a:srgbClr val="122F83"/>
                </a:solidFill>
              </a:ln>
              <a:effectLst/>
            </c:spPr>
          </c:marker>
          <c:cat>
            <c:multiLvlStrRef>
              <c:f>'III.2.4 Хөрөнгийн зах'!$N$63:$O$87</c:f>
              <c:multiLvlStrCache>
                <c:ptCount val="25"/>
                <c:lvl>
                  <c:pt idx="0">
                    <c:v>1</c:v>
                  </c:pt>
                  <c:pt idx="1">
                    <c:v>2</c:v>
                  </c:pt>
                  <c:pt idx="2">
                    <c:v>3</c:v>
                  </c:pt>
                  <c:pt idx="3">
                    <c:v>4</c:v>
                  </c:pt>
                  <c:pt idx="4">
                    <c:v>5</c:v>
                  </c:pt>
                  <c:pt idx="5">
                    <c:v>6</c:v>
                  </c:pt>
                  <c:pt idx="6">
                    <c:v>7</c:v>
                  </c:pt>
                  <c:pt idx="7">
                    <c:v>8</c:v>
                  </c:pt>
                  <c:pt idx="8">
                    <c:v>9</c:v>
                  </c:pt>
                  <c:pt idx="9">
                    <c:v>10</c:v>
                  </c:pt>
                  <c:pt idx="10">
                    <c:v>11</c:v>
                  </c:pt>
                  <c:pt idx="11">
                    <c:v>12</c:v>
                  </c:pt>
                  <c:pt idx="12">
                    <c:v>1</c:v>
                  </c:pt>
                  <c:pt idx="13">
                    <c:v>2</c:v>
                  </c:pt>
                  <c:pt idx="14">
                    <c:v>3</c:v>
                  </c:pt>
                  <c:pt idx="15">
                    <c:v>4</c:v>
                  </c:pt>
                  <c:pt idx="16">
                    <c:v>5</c:v>
                  </c:pt>
                  <c:pt idx="17">
                    <c:v>6</c:v>
                  </c:pt>
                  <c:pt idx="18">
                    <c:v>7</c:v>
                  </c:pt>
                  <c:pt idx="19">
                    <c:v>8</c:v>
                  </c:pt>
                  <c:pt idx="20">
                    <c:v>9</c:v>
                  </c:pt>
                  <c:pt idx="21">
                    <c:v>10</c:v>
                  </c:pt>
                  <c:pt idx="22">
                    <c:v>11</c:v>
                  </c:pt>
                  <c:pt idx="23">
                    <c:v>12</c:v>
                  </c:pt>
                  <c:pt idx="24">
                    <c:v>1</c:v>
                  </c:pt>
                </c:lvl>
                <c:lvl>
                  <c:pt idx="0">
                    <c:v>2019</c:v>
                  </c:pt>
                  <c:pt idx="12">
                    <c:v>2020</c:v>
                  </c:pt>
                  <c:pt idx="24">
                    <c:v>2021</c:v>
                  </c:pt>
                </c:lvl>
              </c:multiLvlStrCache>
            </c:multiLvlStrRef>
          </c:cat>
          <c:val>
            <c:numRef>
              <c:f>'III.2.4 Хөрөнгийн зах'!$U$63:$U$87</c:f>
              <c:numCache>
                <c:formatCode>0.0%</c:formatCode>
                <c:ptCount val="25"/>
                <c:pt idx="0">
                  <c:v>0.10794411265179193</c:v>
                </c:pt>
                <c:pt idx="1">
                  <c:v>6.4626414614888966E-2</c:v>
                </c:pt>
                <c:pt idx="2">
                  <c:v>0.1574202199094667</c:v>
                </c:pt>
                <c:pt idx="3">
                  <c:v>1.4928590224333262E-2</c:v>
                </c:pt>
                <c:pt idx="4">
                  <c:v>8.0628375348158018E-2</c:v>
                </c:pt>
                <c:pt idx="5">
                  <c:v>0.10120474203265628</c:v>
                </c:pt>
                <c:pt idx="6">
                  <c:v>7.7519621481265774E-2</c:v>
                </c:pt>
                <c:pt idx="7">
                  <c:v>8.9109468386335457E-3</c:v>
                </c:pt>
                <c:pt idx="8">
                  <c:v>1.5466086804806916E-2</c:v>
                </c:pt>
                <c:pt idx="9">
                  <c:v>3.4841332401092225E-2</c:v>
                </c:pt>
                <c:pt idx="10">
                  <c:v>9.4717199746770814E-2</c:v>
                </c:pt>
                <c:pt idx="11">
                  <c:v>2.1112130650897145E-2</c:v>
                </c:pt>
                <c:pt idx="12">
                  <c:v>1.9049432893398544E-2</c:v>
                </c:pt>
                <c:pt idx="13">
                  <c:v>8.4873663788055144E-3</c:v>
                </c:pt>
                <c:pt idx="14">
                  <c:v>1.6311244773861866E-2</c:v>
                </c:pt>
                <c:pt idx="15">
                  <c:v>1.1274308389477246E-2</c:v>
                </c:pt>
                <c:pt idx="16">
                  <c:v>2.2303102765074381E-2</c:v>
                </c:pt>
                <c:pt idx="17">
                  <c:v>6.136232654668039E-2</c:v>
                </c:pt>
                <c:pt idx="18">
                  <c:v>2.2236386893445568E-2</c:v>
                </c:pt>
                <c:pt idx="19">
                  <c:v>2.3816366503799299E-2</c:v>
                </c:pt>
                <c:pt idx="20">
                  <c:v>8.492261418360323E-3</c:v>
                </c:pt>
                <c:pt idx="21">
                  <c:v>3.7138650580024919E-2</c:v>
                </c:pt>
                <c:pt idx="22">
                  <c:v>8.960876955160341E-3</c:v>
                </c:pt>
                <c:pt idx="23">
                  <c:v>5.8177229900728475E-2</c:v>
                </c:pt>
                <c:pt idx="24">
                  <c:v>5.9550373539129384E-2</c:v>
                </c:pt>
              </c:numCache>
            </c:numRef>
          </c:val>
          <c:smooth val="0"/>
          <c:extLst>
            <c:ext xmlns:c16="http://schemas.microsoft.com/office/drawing/2014/chart" uri="{C3380CC4-5D6E-409C-BE32-E72D297353CC}">
              <c16:uniqueId val="{00000001-51EF-4D27-93B8-1879138D0F12}"/>
            </c:ext>
          </c:extLst>
        </c:ser>
        <c:dLbls>
          <c:showLegendKey val="0"/>
          <c:showVal val="0"/>
          <c:showCatName val="0"/>
          <c:showSerName val="0"/>
          <c:showPercent val="0"/>
          <c:showBubbleSize val="0"/>
        </c:dLbls>
        <c:marker val="1"/>
        <c:smooth val="0"/>
        <c:axId val="694499536"/>
        <c:axId val="581373600"/>
      </c:lineChart>
      <c:catAx>
        <c:axId val="683420520"/>
        <c:scaling>
          <c:orientation val="minMax"/>
        </c:scaling>
        <c:delete val="0"/>
        <c:axPos val="b"/>
        <c:numFmt formatCode="General" sourceLinked="1"/>
        <c:majorTickMark val="none"/>
        <c:minorTickMark val="none"/>
        <c:tickLblPos val="low"/>
        <c:spPr>
          <a:noFill/>
          <a:ln w="9525" cap="flat" cmpd="sng" algn="ctr">
            <a:solidFill>
              <a:schemeClr val="tx1">
                <a:alpha val="50000"/>
              </a:schemeClr>
            </a:solidFill>
            <a:round/>
          </a:ln>
          <a:effectLst/>
        </c:spPr>
        <c:txPr>
          <a:bodyPr rot="-60000000" spcFirstLastPara="1" vertOverflow="ellipsis" vert="horz" wrap="square" anchor="ctr" anchorCtr="1"/>
          <a:lstStyle/>
          <a:p>
            <a:pPr>
              <a:defRPr sz="1200" b="1"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682070768"/>
        <c:crosses val="autoZero"/>
        <c:auto val="1"/>
        <c:lblAlgn val="ctr"/>
        <c:lblOffset val="100"/>
        <c:noMultiLvlLbl val="0"/>
      </c:catAx>
      <c:valAx>
        <c:axId val="682070768"/>
        <c:scaling>
          <c:orientation val="minMax"/>
          <c:min val="0"/>
        </c:scaling>
        <c:delete val="0"/>
        <c:axPos val="l"/>
        <c:title>
          <c:tx>
            <c:rich>
              <a:bodyPr rot="-5400000" spcFirstLastPara="1" vertOverflow="ellipsis" vert="horz" wrap="square" anchor="ctr" anchorCtr="1"/>
              <a:lstStyle/>
              <a:p>
                <a:pPr>
                  <a:defRPr sz="1050" b="1"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r>
                  <a:rPr lang="mn-MN" sz="1050"/>
                  <a:t>тэрбум төгрөг</a:t>
                </a:r>
              </a:p>
            </c:rich>
          </c:tx>
          <c:layout>
            <c:manualLayout>
              <c:xMode val="edge"/>
              <c:yMode val="edge"/>
              <c:x val="0"/>
              <c:y val="1.2212791607543327E-2"/>
            </c:manualLayout>
          </c:layout>
          <c:overlay val="0"/>
          <c:spPr>
            <a:noFill/>
            <a:ln>
              <a:noFill/>
            </a:ln>
            <a:effectLst/>
          </c:spPr>
          <c:txPr>
            <a:bodyPr rot="-5400000" spcFirstLastPara="1" vertOverflow="ellipsis" vert="horz" wrap="square" anchor="ctr" anchorCtr="1"/>
            <a:lstStyle/>
            <a:p>
              <a:pPr>
                <a:defRPr sz="1050" b="1"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title>
        <c:numFmt formatCode="#,##0" sourceLinked="0"/>
        <c:majorTickMark val="none"/>
        <c:minorTickMark val="none"/>
        <c:tickLblPos val="nextTo"/>
        <c:spPr>
          <a:noFill/>
          <a:ln>
            <a:solidFill>
              <a:schemeClr val="tx1">
                <a:alpha val="50000"/>
              </a:schemeClr>
            </a:solidFill>
          </a:ln>
          <a:effectLst/>
        </c:spPr>
        <c:txPr>
          <a:bodyPr rot="-60000000" spcFirstLastPara="1" vertOverflow="ellipsis" vert="horz" wrap="square" anchor="ctr" anchorCtr="1"/>
          <a:lstStyle/>
          <a:p>
            <a:pPr>
              <a:defRPr sz="1200" b="1"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683420520"/>
        <c:crosses val="autoZero"/>
        <c:crossBetween val="between"/>
      </c:valAx>
      <c:valAx>
        <c:axId val="581373600"/>
        <c:scaling>
          <c:orientation val="minMax"/>
        </c:scaling>
        <c:delete val="0"/>
        <c:axPos val="r"/>
        <c:numFmt formatCode="0%" sourceLinked="0"/>
        <c:majorTickMark val="none"/>
        <c:minorTickMark val="none"/>
        <c:tickLblPos val="nextTo"/>
        <c:spPr>
          <a:noFill/>
          <a:ln>
            <a:solidFill>
              <a:schemeClr val="tx1">
                <a:alpha val="50000"/>
              </a:schemeClr>
            </a:solidFill>
          </a:ln>
          <a:effectLst/>
        </c:spPr>
        <c:txPr>
          <a:bodyPr rot="-60000000" spcFirstLastPara="1" vertOverflow="ellipsis" vert="horz" wrap="square" anchor="ctr" anchorCtr="1"/>
          <a:lstStyle/>
          <a:p>
            <a:pPr>
              <a:defRPr sz="1200" b="1"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694499536"/>
        <c:crosses val="max"/>
        <c:crossBetween val="between"/>
      </c:valAx>
      <c:catAx>
        <c:axId val="694499536"/>
        <c:scaling>
          <c:orientation val="minMax"/>
        </c:scaling>
        <c:delete val="1"/>
        <c:axPos val="b"/>
        <c:numFmt formatCode="General" sourceLinked="1"/>
        <c:majorTickMark val="out"/>
        <c:minorTickMark val="none"/>
        <c:tickLblPos val="nextTo"/>
        <c:crossAx val="581373600"/>
        <c:crosses val="autoZero"/>
        <c:auto val="1"/>
        <c:lblAlgn val="ctr"/>
        <c:lblOffset val="100"/>
        <c:noMultiLvlLbl val="0"/>
      </c:catAx>
      <c:spPr>
        <a:noFill/>
        <a:ln>
          <a:noFill/>
        </a:ln>
        <a:effectLst/>
      </c:spPr>
    </c:plotArea>
    <c:legend>
      <c:legendPos val="b"/>
      <c:layout>
        <c:manualLayout>
          <c:xMode val="edge"/>
          <c:yMode val="edge"/>
          <c:x val="0.45039734996165848"/>
          <c:y val="8.5666145315492048E-2"/>
          <c:w val="0.49191573284280776"/>
          <c:h val="0.1336494799030026"/>
        </c:manualLayout>
      </c:layout>
      <c:overlay val="0"/>
      <c:spPr>
        <a:noFill/>
        <a:ln>
          <a:noFill/>
        </a:ln>
        <a:effectLst/>
      </c:spPr>
      <c:txPr>
        <a:bodyPr rot="0" spcFirstLastPara="1" vertOverflow="ellipsis" vert="horz" wrap="square" anchor="ctr" anchorCtr="1"/>
        <a:lstStyle/>
        <a:p>
          <a:pPr>
            <a:defRPr sz="1200" b="1"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200" b="1">
          <a:solidFill>
            <a:sysClr val="windowText" lastClr="000000"/>
          </a:solidFill>
          <a:latin typeface="Times New Roman" panose="02020603050405020304" pitchFamily="18" charset="0"/>
          <a:cs typeface="Times New Roman" panose="02020603050405020304" pitchFamily="18" charset="0"/>
        </a:defRPr>
      </a:pPr>
      <a:endParaRPr lang="en-US"/>
    </a:p>
  </c:txPr>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b="0"/>
            </a:pPr>
            <a:r>
              <a:rPr lang="mn-MN"/>
              <a:t>Тэрбум төгрөг</a:t>
            </a:r>
          </a:p>
        </c:rich>
      </c:tx>
      <c:layout>
        <c:manualLayout>
          <c:xMode val="edge"/>
          <c:yMode val="edge"/>
          <c:x val="0.12026488320759068"/>
          <c:y val="2.4615384615384615E-2"/>
        </c:manualLayout>
      </c:layout>
      <c:overlay val="0"/>
    </c:title>
    <c:autoTitleDeleted val="0"/>
    <c:plotArea>
      <c:layout>
        <c:manualLayout>
          <c:layoutTarget val="inner"/>
          <c:xMode val="edge"/>
          <c:yMode val="edge"/>
          <c:x val="2.5172909871621695E-2"/>
          <c:y val="0.12323941045830809"/>
          <c:w val="0.51154707898087015"/>
          <c:h val="0.7868323844134868"/>
        </c:manualLayout>
      </c:layout>
      <c:barChart>
        <c:barDir val="col"/>
        <c:grouping val="stacked"/>
        <c:varyColors val="0"/>
        <c:ser>
          <c:idx val="1"/>
          <c:order val="1"/>
          <c:tx>
            <c:strRef>
              <c:f>'III.3.1-2'!$B$9</c:f>
              <c:strCache>
                <c:ptCount val="1"/>
                <c:pt idx="0">
                  <c:v>Орлогын албан татвар</c:v>
                </c:pt>
              </c:strCache>
            </c:strRef>
          </c:tx>
          <c:spPr>
            <a:solidFill>
              <a:srgbClr val="286A6C"/>
            </a:solidFill>
            <a:ln>
              <a:noFill/>
            </a:ln>
          </c:spPr>
          <c:invertIfNegative val="0"/>
          <c:dPt>
            <c:idx val="0"/>
            <c:invertIfNegative val="0"/>
            <c:bubble3D val="0"/>
            <c:spPr>
              <a:solidFill>
                <a:srgbClr val="286A6C"/>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8-67F2-4B94-A42E-C29AFDBC8BA0}"/>
              </c:ext>
            </c:extLst>
          </c:dPt>
          <c:dPt>
            <c:idx val="1"/>
            <c:invertIfNegative val="0"/>
            <c:bubble3D val="0"/>
            <c:spPr>
              <a:solidFill>
                <a:srgbClr val="286A6C"/>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A-67F2-4B94-A42E-C29AFDBC8BA0}"/>
              </c:ext>
            </c:extLst>
          </c:dPt>
          <c:dPt>
            <c:idx val="2"/>
            <c:invertIfNegative val="0"/>
            <c:bubble3D val="0"/>
            <c:spPr>
              <a:solidFill>
                <a:srgbClr val="286A6C"/>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C-67F2-4B94-A42E-C29AFDBC8BA0}"/>
              </c:ext>
            </c:extLst>
          </c:dPt>
          <c:dLbls>
            <c:spPr>
              <a:noFill/>
              <a:ln>
                <a:noFill/>
              </a:ln>
              <a:effectLst/>
            </c:spPr>
            <c:txPr>
              <a:bodyPr/>
              <a:lstStyle/>
              <a:p>
                <a:pPr>
                  <a:defRPr sz="1400" b="1">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'III.3.1-2'!$C$5:$E$5</c:f>
              <c:strCache>
                <c:ptCount val="3"/>
                <c:pt idx="0">
                  <c:v>2019M01</c:v>
                </c:pt>
                <c:pt idx="1">
                  <c:v>2020M01</c:v>
                </c:pt>
                <c:pt idx="2">
                  <c:v>2021M01</c:v>
                </c:pt>
              </c:strCache>
            </c:strRef>
          </c:cat>
          <c:val>
            <c:numRef>
              <c:f>'III.3.1-2'!$C$9:$E$9</c:f>
              <c:numCache>
                <c:formatCode>0</c:formatCode>
                <c:ptCount val="3"/>
                <c:pt idx="0">
                  <c:v>118.75566364052999</c:v>
                </c:pt>
                <c:pt idx="1">
                  <c:v>114.77878190605001</c:v>
                </c:pt>
                <c:pt idx="2">
                  <c:v>112.83566451278</c:v>
                </c:pt>
              </c:numCache>
            </c:numRef>
          </c:val>
          <c:extLst>
            <c:ext xmlns:c16="http://schemas.microsoft.com/office/drawing/2014/chart" uri="{C3380CC4-5D6E-409C-BE32-E72D297353CC}">
              <c16:uniqueId val="{0000000D-67F2-4B94-A42E-C29AFDBC8BA0}"/>
            </c:ext>
          </c:extLst>
        </c:ser>
        <c:ser>
          <c:idx val="2"/>
          <c:order val="2"/>
          <c:tx>
            <c:strRef>
              <c:f>'III.3.1-2'!$B$10</c:f>
              <c:strCache>
                <c:ptCount val="1"/>
                <c:pt idx="0">
                  <c:v>НД-ын орлого</c:v>
                </c:pt>
              </c:strCache>
            </c:strRef>
          </c:tx>
          <c:spPr>
            <a:solidFill>
              <a:srgbClr val="286A6C">
                <a:alpha val="40000"/>
              </a:srgbClr>
            </a:solidFill>
          </c:spPr>
          <c:invertIfNegative val="0"/>
          <c:dPt>
            <c:idx val="0"/>
            <c:invertIfNegative val="0"/>
            <c:bubble3D val="0"/>
            <c:spPr>
              <a:solidFill>
                <a:srgbClr val="286A6C">
                  <a:alpha val="40000"/>
                </a:srgb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F-67F2-4B94-A42E-C29AFDBC8BA0}"/>
              </c:ext>
            </c:extLst>
          </c:dPt>
          <c:dPt>
            <c:idx val="1"/>
            <c:invertIfNegative val="0"/>
            <c:bubble3D val="0"/>
            <c:spPr>
              <a:solidFill>
                <a:srgbClr val="286A6C">
                  <a:alpha val="40000"/>
                </a:srgb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1-67F2-4B94-A42E-C29AFDBC8BA0}"/>
              </c:ext>
            </c:extLst>
          </c:dPt>
          <c:dPt>
            <c:idx val="2"/>
            <c:invertIfNegative val="0"/>
            <c:bubble3D val="0"/>
            <c:spPr>
              <a:solidFill>
                <a:srgbClr val="286A6C">
                  <a:alpha val="40000"/>
                </a:srgb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3-67F2-4B94-A42E-C29AFDBC8BA0}"/>
              </c:ext>
            </c:extLst>
          </c:dPt>
          <c:dLbls>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'III.3.1-2'!$C$5:$E$5</c:f>
              <c:strCache>
                <c:ptCount val="3"/>
                <c:pt idx="0">
                  <c:v>2019M01</c:v>
                </c:pt>
                <c:pt idx="1">
                  <c:v>2020M01</c:v>
                </c:pt>
                <c:pt idx="2">
                  <c:v>2021M01</c:v>
                </c:pt>
              </c:strCache>
            </c:strRef>
          </c:cat>
          <c:val>
            <c:numRef>
              <c:f>'III.3.1-2'!$C$10:$E$10</c:f>
              <c:numCache>
                <c:formatCode>0</c:formatCode>
                <c:ptCount val="3"/>
                <c:pt idx="0">
                  <c:v>125.9754813859</c:v>
                </c:pt>
                <c:pt idx="1">
                  <c:v>144.36256797482002</c:v>
                </c:pt>
                <c:pt idx="2">
                  <c:v>122.60905522030841</c:v>
                </c:pt>
              </c:numCache>
            </c:numRef>
          </c:val>
          <c:extLst>
            <c:ext xmlns:c16="http://schemas.microsoft.com/office/drawing/2014/chart" uri="{C3380CC4-5D6E-409C-BE32-E72D297353CC}">
              <c16:uniqueId val="{00000014-67F2-4B94-A42E-C29AFDBC8BA0}"/>
            </c:ext>
          </c:extLst>
        </c:ser>
        <c:ser>
          <c:idx val="3"/>
          <c:order val="3"/>
          <c:tx>
            <c:strRef>
              <c:f>'III.3.1-2'!$B$11</c:f>
              <c:strCache>
                <c:ptCount val="1"/>
                <c:pt idx="0">
                  <c:v>НӨАТ</c:v>
                </c:pt>
              </c:strCache>
            </c:strRef>
          </c:tx>
          <c:spPr>
            <a:solidFill>
              <a:srgbClr val="B2B2B2">
                <a:alpha val="40000"/>
              </a:srgbClr>
            </a:solidFill>
          </c:spPr>
          <c:invertIfNegative val="0"/>
          <c:dPt>
            <c:idx val="0"/>
            <c:invertIfNegative val="0"/>
            <c:bubble3D val="0"/>
            <c:spPr>
              <a:solidFill>
                <a:srgbClr val="B2B2B2">
                  <a:alpha val="40000"/>
                </a:srgb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6-67F2-4B94-A42E-C29AFDBC8BA0}"/>
              </c:ext>
            </c:extLst>
          </c:dPt>
          <c:dPt>
            <c:idx val="1"/>
            <c:invertIfNegative val="0"/>
            <c:bubble3D val="0"/>
            <c:spPr>
              <a:solidFill>
                <a:srgbClr val="B2B2B2">
                  <a:alpha val="40000"/>
                </a:srgb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8-67F2-4B94-A42E-C29AFDBC8BA0}"/>
              </c:ext>
            </c:extLst>
          </c:dPt>
          <c:dPt>
            <c:idx val="2"/>
            <c:invertIfNegative val="0"/>
            <c:bubble3D val="0"/>
            <c:spPr>
              <a:solidFill>
                <a:srgbClr val="B2B2B2">
                  <a:alpha val="40000"/>
                </a:srgb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A-67F2-4B94-A42E-C29AFDBC8BA0}"/>
              </c:ext>
            </c:extLst>
          </c:dPt>
          <c:dLbls>
            <c:spPr>
              <a:noFill/>
              <a:ln>
                <a:noFill/>
              </a:ln>
              <a:effectLst/>
            </c:spPr>
            <c:txPr>
              <a:bodyPr/>
              <a:lstStyle/>
              <a:p>
                <a:pPr>
                  <a:defRPr sz="1400" b="1">
                    <a:solidFill>
                      <a:schemeClr val="tx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'III.3.1-2'!$C$5:$E$5</c:f>
              <c:strCache>
                <c:ptCount val="3"/>
                <c:pt idx="0">
                  <c:v>2019M01</c:v>
                </c:pt>
                <c:pt idx="1">
                  <c:v>2020M01</c:v>
                </c:pt>
                <c:pt idx="2">
                  <c:v>2021M01</c:v>
                </c:pt>
              </c:strCache>
            </c:strRef>
          </c:cat>
          <c:val>
            <c:numRef>
              <c:f>'III.3.1-2'!$C$11:$E$11</c:f>
              <c:numCache>
                <c:formatCode>0</c:formatCode>
                <c:ptCount val="3"/>
                <c:pt idx="0">
                  <c:v>121.26347742867999</c:v>
                </c:pt>
                <c:pt idx="1">
                  <c:v>198.79991279315001</c:v>
                </c:pt>
                <c:pt idx="2">
                  <c:v>169.41475896723998</c:v>
                </c:pt>
              </c:numCache>
            </c:numRef>
          </c:val>
          <c:extLst>
            <c:ext xmlns:c16="http://schemas.microsoft.com/office/drawing/2014/chart" uri="{C3380CC4-5D6E-409C-BE32-E72D297353CC}">
              <c16:uniqueId val="{0000001B-67F2-4B94-A42E-C29AFDBC8BA0}"/>
            </c:ext>
          </c:extLst>
        </c:ser>
        <c:ser>
          <c:idx val="4"/>
          <c:order val="4"/>
          <c:tx>
            <c:strRef>
              <c:f>'III.3.1-2'!$B$12</c:f>
              <c:strCache>
                <c:ptCount val="1"/>
                <c:pt idx="0">
                  <c:v>Бусад татварын орлого</c:v>
                </c:pt>
              </c:strCache>
            </c:strRef>
          </c:tx>
          <c:spPr>
            <a:solidFill>
              <a:srgbClr val="808080"/>
            </a:solidFill>
          </c:spPr>
          <c:invertIfNegative val="0"/>
          <c:dPt>
            <c:idx val="0"/>
            <c:invertIfNegative val="0"/>
            <c:bubble3D val="0"/>
            <c:spPr>
              <a:solidFill>
                <a:srgbClr val="808080"/>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C-67F2-4B94-A42E-C29AFDBC8BA0}"/>
              </c:ext>
            </c:extLst>
          </c:dPt>
          <c:dPt>
            <c:idx val="1"/>
            <c:invertIfNegative val="0"/>
            <c:bubble3D val="0"/>
            <c:spPr>
              <a:solidFill>
                <a:srgbClr val="808080"/>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D-67F2-4B94-A42E-C29AFDBC8BA0}"/>
              </c:ext>
            </c:extLst>
          </c:dPt>
          <c:dPt>
            <c:idx val="2"/>
            <c:invertIfNegative val="0"/>
            <c:bubble3D val="0"/>
            <c:spPr>
              <a:solidFill>
                <a:srgbClr val="808080"/>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E-67F2-4B94-A42E-C29AFDBC8BA0}"/>
              </c:ext>
            </c:extLst>
          </c:dPt>
          <c:dLbls>
            <c:spPr>
              <a:noFill/>
              <a:ln>
                <a:noFill/>
              </a:ln>
              <a:effectLst/>
            </c:spPr>
            <c:txPr>
              <a:bodyPr wrap="square" lIns="38100" tIns="19050" rIns="38100" bIns="19050" anchor="ctr">
                <a:spAutoFit/>
              </a:bodyPr>
              <a:lstStyle/>
              <a:p>
                <a:pPr>
                  <a:defRPr b="1">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'III.3.1-2'!$C$5:$E$5</c:f>
              <c:strCache>
                <c:ptCount val="3"/>
                <c:pt idx="0">
                  <c:v>2019M01</c:v>
                </c:pt>
                <c:pt idx="1">
                  <c:v>2020M01</c:v>
                </c:pt>
                <c:pt idx="2">
                  <c:v>2021M01</c:v>
                </c:pt>
              </c:strCache>
            </c:strRef>
          </c:cat>
          <c:val>
            <c:numRef>
              <c:f>'III.3.1-2'!$C$12:$E$12</c:f>
              <c:numCache>
                <c:formatCode>0</c:formatCode>
                <c:ptCount val="3"/>
                <c:pt idx="0">
                  <c:v>260.25621303437998</c:v>
                </c:pt>
                <c:pt idx="1">
                  <c:v>198.40902840210993</c:v>
                </c:pt>
                <c:pt idx="2">
                  <c:v>199.43538884744009</c:v>
                </c:pt>
              </c:numCache>
            </c:numRef>
          </c:val>
          <c:extLst>
            <c:ext xmlns:c16="http://schemas.microsoft.com/office/drawing/2014/chart" uri="{C3380CC4-5D6E-409C-BE32-E72D297353CC}">
              <c16:uniqueId val="{0000001F-67F2-4B94-A42E-C29AFDBC8BA0}"/>
            </c:ext>
          </c:extLst>
        </c:ser>
        <c:ser>
          <c:idx val="5"/>
          <c:order val="5"/>
          <c:tx>
            <c:strRef>
              <c:f>'III.3.1-2'!$B$13</c:f>
              <c:strCache>
                <c:ptCount val="1"/>
                <c:pt idx="0">
                  <c:v>Татварын бус орлого</c:v>
                </c:pt>
              </c:strCache>
            </c:strRef>
          </c:tx>
          <c:spPr>
            <a:solidFill>
              <a:srgbClr val="BEAE8E"/>
            </a:solidFill>
          </c:spPr>
          <c:invertIfNegative val="0"/>
          <c:dPt>
            <c:idx val="0"/>
            <c:invertIfNegative val="0"/>
            <c:bubble3D val="0"/>
            <c:extLst>
              <c:ext xmlns:c16="http://schemas.microsoft.com/office/drawing/2014/chart" uri="{C3380CC4-5D6E-409C-BE32-E72D297353CC}">
                <c16:uniqueId val="{00000018-D5CC-4535-8795-94FE426DE556}"/>
              </c:ext>
            </c:extLst>
          </c:dPt>
          <c:dPt>
            <c:idx val="1"/>
            <c:invertIfNegative val="0"/>
            <c:bubble3D val="0"/>
            <c:extLst>
              <c:ext xmlns:c16="http://schemas.microsoft.com/office/drawing/2014/chart" uri="{C3380CC4-5D6E-409C-BE32-E72D297353CC}">
                <c16:uniqueId val="{00000019-D5CC-4535-8795-94FE426DE556}"/>
              </c:ext>
            </c:extLst>
          </c:dPt>
          <c:dPt>
            <c:idx val="2"/>
            <c:invertIfNegative val="0"/>
            <c:bubble3D val="0"/>
            <c:extLst>
              <c:ext xmlns:c16="http://schemas.microsoft.com/office/drawing/2014/chart" uri="{C3380CC4-5D6E-409C-BE32-E72D297353CC}">
                <c16:uniqueId val="{0000001A-D5CC-4535-8795-94FE426DE556}"/>
              </c:ext>
            </c:extLst>
          </c:dPt>
          <c:dLbls>
            <c:spPr>
              <a:noFill/>
              <a:ln>
                <a:noFill/>
              </a:ln>
              <a:effectLst/>
            </c:spPr>
            <c:txPr>
              <a:bodyPr/>
              <a:lstStyle/>
              <a:p>
                <a:pPr>
                  <a:defRPr sz="1400" b="1">
                    <a:solidFill>
                      <a:sysClr val="windowText" lastClr="000000"/>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'III.3.1-2'!$C$5:$E$5</c:f>
              <c:strCache>
                <c:ptCount val="3"/>
                <c:pt idx="0">
                  <c:v>2019M01</c:v>
                </c:pt>
                <c:pt idx="1">
                  <c:v>2020M01</c:v>
                </c:pt>
                <c:pt idx="2">
                  <c:v>2021M01</c:v>
                </c:pt>
              </c:strCache>
            </c:strRef>
          </c:cat>
          <c:val>
            <c:numRef>
              <c:f>'III.3.1-2'!$C$13:$E$13</c:f>
              <c:numCache>
                <c:formatCode>0</c:formatCode>
                <c:ptCount val="3"/>
                <c:pt idx="0">
                  <c:v>64.325040635030064</c:v>
                </c:pt>
                <c:pt idx="1">
                  <c:v>52.095401005949952</c:v>
                </c:pt>
                <c:pt idx="2">
                  <c:v>61.763152184769979</c:v>
                </c:pt>
              </c:numCache>
            </c:numRef>
          </c:val>
          <c:extLst>
            <c:ext xmlns:c16="http://schemas.microsoft.com/office/drawing/2014/chart" uri="{C3380CC4-5D6E-409C-BE32-E72D297353CC}">
              <c16:uniqueId val="{0000001C-A1A7-4DA1-8DD0-6ECFBB43AC41}"/>
            </c:ext>
          </c:extLst>
        </c:ser>
        <c:dLbls>
          <c:showLegendKey val="0"/>
          <c:showVal val="0"/>
          <c:showCatName val="0"/>
          <c:showSerName val="0"/>
          <c:showPercent val="0"/>
          <c:showBubbleSize val="0"/>
        </c:dLbls>
        <c:gapWidth val="50"/>
        <c:overlap val="100"/>
        <c:axId val="608649608"/>
        <c:axId val="608649936"/>
      </c:barChart>
      <c:lineChart>
        <c:grouping val="standard"/>
        <c:varyColors val="0"/>
        <c:ser>
          <c:idx val="0"/>
          <c:order val="0"/>
          <c:tx>
            <c:strRef>
              <c:f>'III.3.1-2'!$B$7</c:f>
              <c:strCache>
                <c:ptCount val="1"/>
                <c:pt idx="0">
                  <c:v>Тэнцвэржүүлсэн орлого</c:v>
                </c:pt>
              </c:strCache>
            </c:strRef>
          </c:tx>
          <c:spPr>
            <a:ln w="28575">
              <a:solidFill>
                <a:sysClr val="windowText" lastClr="000000"/>
              </a:solidFill>
            </a:ln>
          </c:spPr>
          <c:marker>
            <c:symbol val="none"/>
          </c:marker>
          <c:dLbls>
            <c:dLbl>
              <c:idx val="0"/>
              <c:layout>
                <c:manualLayout>
                  <c:x val="-5.2420593120436954E-2"/>
                  <c:y val="-6.74854368287158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7F2-4B94-A42E-C29AFDBC8BA0}"/>
                </c:ext>
              </c:extLst>
            </c:dLbl>
            <c:dLbl>
              <c:idx val="1"/>
              <c:layout>
                <c:manualLayout>
                  <c:x val="-5.5041622776458778E-2"/>
                  <c:y val="-5.06140776215369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7F2-4B94-A42E-C29AFDBC8BA0}"/>
                </c:ext>
              </c:extLst>
            </c:dLbl>
            <c:dLbl>
              <c:idx val="2"/>
              <c:layout>
                <c:manualLayout>
                  <c:x val="-5.5041622776458778E-2"/>
                  <c:y val="-6.74854368287158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7F2-4B94-A42E-C29AFDBC8BA0}"/>
                </c:ext>
              </c:extLst>
            </c:dLbl>
            <c:spPr>
              <a:solidFill>
                <a:sysClr val="windowText" lastClr="000000">
                  <a:lumMod val="75000"/>
                  <a:lumOff val="25000"/>
                </a:sysClr>
              </a:solidFill>
              <a:ln>
                <a:noFill/>
              </a:ln>
              <a:effectLst/>
            </c:spPr>
            <c:txPr>
              <a:bodyPr wrap="square" lIns="38100" tIns="19050" rIns="38100" bIns="19050" anchor="ctr">
                <a:spAutoFit/>
              </a:bodyPr>
              <a:lstStyle/>
              <a:p>
                <a:pPr>
                  <a:defRPr>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'III.3.1-2'!$C$5:$E$5</c:f>
              <c:strCache>
                <c:ptCount val="3"/>
                <c:pt idx="0">
                  <c:v>2019M01</c:v>
                </c:pt>
                <c:pt idx="1">
                  <c:v>2020M01</c:v>
                </c:pt>
                <c:pt idx="2">
                  <c:v>2021M01</c:v>
                </c:pt>
              </c:strCache>
            </c:strRef>
          </c:cat>
          <c:val>
            <c:numRef>
              <c:f>'III.3.1-2'!$C$7:$E$7</c:f>
              <c:numCache>
                <c:formatCode>0</c:formatCode>
                <c:ptCount val="3"/>
                <c:pt idx="0">
                  <c:v>690.57587612452005</c:v>
                </c:pt>
                <c:pt idx="1">
                  <c:v>708.44569208207997</c:v>
                </c:pt>
                <c:pt idx="2">
                  <c:v>666.05801973253847</c:v>
                </c:pt>
              </c:numCache>
            </c:numRef>
          </c:val>
          <c:smooth val="0"/>
          <c:extLst>
            <c:ext xmlns:c16="http://schemas.microsoft.com/office/drawing/2014/chart" uri="{C3380CC4-5D6E-409C-BE32-E72D297353CC}">
              <c16:uniqueId val="{00000006-67F2-4B94-A42E-C29AFDBC8BA0}"/>
            </c:ext>
          </c:extLst>
        </c:ser>
        <c:dLbls>
          <c:showLegendKey val="0"/>
          <c:showVal val="0"/>
          <c:showCatName val="0"/>
          <c:showSerName val="0"/>
          <c:showPercent val="0"/>
          <c:showBubbleSize val="0"/>
        </c:dLbls>
        <c:marker val="1"/>
        <c:smooth val="0"/>
        <c:axId val="608649608"/>
        <c:axId val="608649936"/>
      </c:lineChart>
      <c:catAx>
        <c:axId val="608649608"/>
        <c:scaling>
          <c:orientation val="minMax"/>
        </c:scaling>
        <c:delete val="0"/>
        <c:axPos val="b"/>
        <c:numFmt formatCode="General" sourceLinked="1"/>
        <c:majorTickMark val="out"/>
        <c:minorTickMark val="none"/>
        <c:tickLblPos val="low"/>
        <c:spPr>
          <a:ln>
            <a:solidFill>
              <a:srgbClr val="373334"/>
            </a:solidFill>
          </a:ln>
        </c:spPr>
        <c:crossAx val="608649936"/>
        <c:crosses val="autoZero"/>
        <c:auto val="1"/>
        <c:lblAlgn val="ctr"/>
        <c:lblOffset val="100"/>
        <c:noMultiLvlLbl val="0"/>
      </c:catAx>
      <c:valAx>
        <c:axId val="608649936"/>
        <c:scaling>
          <c:orientation val="minMax"/>
          <c:min val="0"/>
        </c:scaling>
        <c:delete val="0"/>
        <c:axPos val="l"/>
        <c:majorGridlines>
          <c:spPr>
            <a:ln>
              <a:noFill/>
            </a:ln>
          </c:spPr>
        </c:majorGridlines>
        <c:numFmt formatCode="0" sourceLinked="1"/>
        <c:majorTickMark val="out"/>
        <c:minorTickMark val="none"/>
        <c:tickLblPos val="nextTo"/>
        <c:spPr>
          <a:ln>
            <a:solidFill>
              <a:srgbClr val="373334"/>
            </a:solidFill>
          </a:ln>
        </c:spPr>
        <c:crossAx val="608649608"/>
        <c:crosses val="autoZero"/>
        <c:crossBetween val="between"/>
      </c:valAx>
      <c:spPr>
        <a:noFill/>
        <a:ln>
          <a:noFill/>
        </a:ln>
        <a:effectLst/>
      </c:spPr>
    </c:plotArea>
    <c:legend>
      <c:legendPos val="r"/>
      <c:layout>
        <c:manualLayout>
          <c:xMode val="edge"/>
          <c:yMode val="edge"/>
          <c:x val="0.61246022165695047"/>
          <c:y val="7.4230347427164375E-2"/>
          <c:w val="0.33996075472445753"/>
          <c:h val="0.77397028249563271"/>
        </c:manualLayout>
      </c:layout>
      <c:overlay val="0"/>
      <c:spPr>
        <a:solidFill>
          <a:sysClr val="window" lastClr="FFFFFF">
            <a:alpha val="39000"/>
          </a:sysClr>
        </a:solidFill>
        <a:ln>
          <a:noFill/>
        </a:ln>
        <a:effectLst/>
      </c:spPr>
      <c:txPr>
        <a:bodyPr rot="0" vert="horz"/>
        <a:lstStyle/>
        <a:p>
          <a:pPr>
            <a:defRPr sz="1400"/>
          </a:pPr>
          <a:endParaRPr lang="en-US"/>
        </a:p>
      </c:txPr>
    </c:legend>
    <c:plotVisOnly val="1"/>
    <c:dispBlanksAs val="gap"/>
    <c:showDLblsOverMax val="0"/>
  </c:chart>
  <c:spPr>
    <a:solidFill>
      <a:sysClr val="window" lastClr="FFFFFF"/>
    </a:solidFill>
    <a:ln w="9525" cap="flat" cmpd="sng" algn="ctr">
      <a:noFill/>
      <a:round/>
    </a:ln>
    <a:effectLst/>
  </c:spPr>
  <c:txPr>
    <a:bodyPr/>
    <a:lstStyle/>
    <a:p>
      <a:pPr>
        <a:defRPr sz="1200">
          <a:solidFill>
            <a:sysClr val="windowText" lastClr="000000"/>
          </a:solidFill>
          <a:latin typeface="Times New Roman" panose="02020603050405020304" pitchFamily="18" charset="0"/>
          <a:cs typeface="Times New Roman" panose="02020603050405020304" pitchFamily="18" charset="0"/>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4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r>
              <a:rPr lang="mn-MN"/>
              <a:t>Тэрбум  төгрөг</a:t>
            </a:r>
          </a:p>
        </c:rich>
      </c:tx>
      <c:layout>
        <c:manualLayout>
          <c:xMode val="edge"/>
          <c:yMode val="edge"/>
          <c:x val="0.11841786140893681"/>
          <c:y val="7.9365079365079361E-3"/>
        </c:manualLayout>
      </c:layout>
      <c:overlay val="0"/>
      <c:spPr>
        <a:noFill/>
        <a:ln>
          <a:noFill/>
        </a:ln>
        <a:effectLst/>
      </c:spPr>
    </c:title>
    <c:autoTitleDeleted val="0"/>
    <c:plotArea>
      <c:layout>
        <c:manualLayout>
          <c:layoutTarget val="inner"/>
          <c:xMode val="edge"/>
          <c:yMode val="edge"/>
          <c:x val="1.7065685390124506E-2"/>
          <c:y val="0.10230127484064493"/>
          <c:w val="0.57244275622307772"/>
          <c:h val="0.80869110111236098"/>
        </c:manualLayout>
      </c:layout>
      <c:barChart>
        <c:barDir val="col"/>
        <c:grouping val="stacked"/>
        <c:varyColors val="0"/>
        <c:ser>
          <c:idx val="1"/>
          <c:order val="1"/>
          <c:tx>
            <c:strRef>
              <c:f>'III.3.1-2'!$B$18</c:f>
              <c:strCache>
                <c:ptCount val="1"/>
                <c:pt idx="0">
                  <c:v>Бараа, үйлчилгээний зардал</c:v>
                </c:pt>
              </c:strCache>
            </c:strRef>
          </c:tx>
          <c:spPr>
            <a:solidFill>
              <a:srgbClr val="286A6C"/>
            </a:solidFill>
            <a:ln>
              <a:noFill/>
            </a:ln>
            <a:effectLst>
              <a:outerShdw blurRad="254000" sx="102000" sy="102000" algn="ctr" rotWithShape="0">
                <a:prstClr val="black">
                  <a:alpha val="20000"/>
                </a:prstClr>
              </a:outerShdw>
            </a:effectLst>
          </c:spPr>
          <c:invertIfNegative val="0"/>
          <c:dPt>
            <c:idx val="0"/>
            <c:invertIfNegative val="0"/>
            <c:bubble3D val="0"/>
            <c:extLst>
              <c:ext xmlns:c16="http://schemas.microsoft.com/office/drawing/2014/chart" uri="{C3380CC4-5D6E-409C-BE32-E72D297353CC}">
                <c16:uniqueId val="{00000008-EC75-445D-8544-6289547D0FAF}"/>
              </c:ext>
            </c:extLst>
          </c:dPt>
          <c:dPt>
            <c:idx val="1"/>
            <c:invertIfNegative val="0"/>
            <c:bubble3D val="0"/>
            <c:extLst>
              <c:ext xmlns:c16="http://schemas.microsoft.com/office/drawing/2014/chart" uri="{C3380CC4-5D6E-409C-BE32-E72D297353CC}">
                <c16:uniqueId val="{0000000A-EC75-445D-8544-6289547D0FAF}"/>
              </c:ext>
            </c:extLst>
          </c:dPt>
          <c:dPt>
            <c:idx val="2"/>
            <c:invertIfNegative val="0"/>
            <c:bubble3D val="0"/>
            <c:extLst>
              <c:ext xmlns:c16="http://schemas.microsoft.com/office/drawing/2014/chart" uri="{C3380CC4-5D6E-409C-BE32-E72D297353CC}">
                <c16:uniqueId val="{0000000C-EC75-445D-8544-6289547D0FAF}"/>
              </c:ext>
            </c:extLst>
          </c:dPt>
          <c:dLbls>
            <c:spPr>
              <a:noFill/>
              <a:ln>
                <a:noFill/>
              </a:ln>
              <a:effectLst/>
            </c:spPr>
            <c:txPr>
              <a:bodyPr rot="0" spcFirstLastPara="1" vertOverflow="ellipsis" vert="horz" wrap="square" anchor="ctr" anchorCtr="1"/>
              <a:lstStyle/>
              <a:p>
                <a:pPr>
                  <a:defRPr sz="1400" b="1" i="0" u="none" strike="noStrike" kern="1200" baseline="0">
                    <a:solidFill>
                      <a:schemeClr val="bg1"/>
                    </a:solidFill>
                    <a:latin typeface="Times New Roman" panose="02020603050405020304" pitchFamily="18" charset="0"/>
                    <a:ea typeface="+mn-ea"/>
                    <a:cs typeface="Times New Roman" panose="02020603050405020304" pitchFamily="18"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'III.3.1-2'!$C$15:$E$15</c:f>
              <c:strCache>
                <c:ptCount val="3"/>
                <c:pt idx="0">
                  <c:v>2019M01</c:v>
                </c:pt>
                <c:pt idx="1">
                  <c:v>2020M01</c:v>
                </c:pt>
                <c:pt idx="2">
                  <c:v>2021M01</c:v>
                </c:pt>
              </c:strCache>
            </c:strRef>
          </c:cat>
          <c:val>
            <c:numRef>
              <c:f>'III.3.1-2'!$C$18:$E$18</c:f>
              <c:numCache>
                <c:formatCode>0</c:formatCode>
                <c:ptCount val="3"/>
                <c:pt idx="0">
                  <c:v>224.53968456305998</c:v>
                </c:pt>
                <c:pt idx="1">
                  <c:v>275.74671373378999</c:v>
                </c:pt>
                <c:pt idx="2">
                  <c:v>253.92241948860999</c:v>
                </c:pt>
              </c:numCache>
            </c:numRef>
          </c:val>
          <c:extLst>
            <c:ext xmlns:c16="http://schemas.microsoft.com/office/drawing/2014/chart" uri="{C3380CC4-5D6E-409C-BE32-E72D297353CC}">
              <c16:uniqueId val="{0000000D-EC75-445D-8544-6289547D0FAF}"/>
            </c:ext>
          </c:extLst>
        </c:ser>
        <c:ser>
          <c:idx val="2"/>
          <c:order val="2"/>
          <c:tx>
            <c:strRef>
              <c:f>'III.3.1-2'!$B$19</c:f>
              <c:strCache>
                <c:ptCount val="1"/>
                <c:pt idx="0">
                  <c:v>Татаас ба шилжүүлэг</c:v>
                </c:pt>
              </c:strCache>
            </c:strRef>
          </c:tx>
          <c:spPr>
            <a:solidFill>
              <a:srgbClr val="286A6C">
                <a:alpha val="40000"/>
              </a:srgbClr>
            </a:solidFill>
            <a:ln>
              <a:noFill/>
            </a:ln>
            <a:effectLst>
              <a:outerShdw blurRad="254000" sx="102000" sy="102000" algn="ctr" rotWithShape="0">
                <a:prstClr val="black">
                  <a:alpha val="20000"/>
                </a:prstClr>
              </a:outerShdw>
            </a:effectLst>
          </c:spPr>
          <c:invertIfNegative val="0"/>
          <c:dPt>
            <c:idx val="0"/>
            <c:invertIfNegative val="0"/>
            <c:bubble3D val="0"/>
            <c:extLst>
              <c:ext xmlns:c16="http://schemas.microsoft.com/office/drawing/2014/chart" uri="{C3380CC4-5D6E-409C-BE32-E72D297353CC}">
                <c16:uniqueId val="{0000000F-EC75-445D-8544-6289547D0FAF}"/>
              </c:ext>
            </c:extLst>
          </c:dPt>
          <c:dPt>
            <c:idx val="1"/>
            <c:invertIfNegative val="0"/>
            <c:bubble3D val="0"/>
            <c:extLst>
              <c:ext xmlns:c16="http://schemas.microsoft.com/office/drawing/2014/chart" uri="{C3380CC4-5D6E-409C-BE32-E72D297353CC}">
                <c16:uniqueId val="{00000011-EC75-445D-8544-6289547D0FAF}"/>
              </c:ext>
            </c:extLst>
          </c:dPt>
          <c:dPt>
            <c:idx val="2"/>
            <c:invertIfNegative val="0"/>
            <c:bubble3D val="0"/>
            <c:extLst>
              <c:ext xmlns:c16="http://schemas.microsoft.com/office/drawing/2014/chart" uri="{C3380CC4-5D6E-409C-BE32-E72D297353CC}">
                <c16:uniqueId val="{00000013-EC75-445D-8544-6289547D0FAF}"/>
              </c:ext>
            </c:extLst>
          </c:dPt>
          <c:dLbls>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'III.3.1-2'!$C$15:$E$15</c:f>
              <c:strCache>
                <c:ptCount val="3"/>
                <c:pt idx="0">
                  <c:v>2019M01</c:v>
                </c:pt>
                <c:pt idx="1">
                  <c:v>2020M01</c:v>
                </c:pt>
                <c:pt idx="2">
                  <c:v>2021M01</c:v>
                </c:pt>
              </c:strCache>
            </c:strRef>
          </c:cat>
          <c:val>
            <c:numRef>
              <c:f>'III.3.1-2'!$C$19:$E$19</c:f>
              <c:numCache>
                <c:formatCode>0</c:formatCode>
                <c:ptCount val="3"/>
                <c:pt idx="0">
                  <c:v>299.45842486973993</c:v>
                </c:pt>
                <c:pt idx="1">
                  <c:v>260.65102949509998</c:v>
                </c:pt>
                <c:pt idx="2">
                  <c:v>406.48341776838998</c:v>
                </c:pt>
              </c:numCache>
            </c:numRef>
          </c:val>
          <c:extLst>
            <c:ext xmlns:c16="http://schemas.microsoft.com/office/drawing/2014/chart" uri="{C3380CC4-5D6E-409C-BE32-E72D297353CC}">
              <c16:uniqueId val="{00000014-EC75-445D-8544-6289547D0FAF}"/>
            </c:ext>
          </c:extLst>
        </c:ser>
        <c:ser>
          <c:idx val="3"/>
          <c:order val="3"/>
          <c:tx>
            <c:strRef>
              <c:f>'III.3.1-2'!$B$20</c:f>
              <c:strCache>
                <c:ptCount val="1"/>
                <c:pt idx="0">
                  <c:v>Хөрөнгийн зардал</c:v>
                </c:pt>
              </c:strCache>
            </c:strRef>
          </c:tx>
          <c:spPr>
            <a:solidFill>
              <a:srgbClr val="B2B2B2">
                <a:alpha val="40000"/>
              </a:srgbClr>
            </a:solidFill>
            <a:ln>
              <a:noFill/>
            </a:ln>
            <a:effectLst>
              <a:outerShdw blurRad="254000" sx="102000" sy="102000" algn="ctr" rotWithShape="0">
                <a:prstClr val="black">
                  <a:alpha val="20000"/>
                </a:prstClr>
              </a:outerShdw>
            </a:effectLst>
          </c:spPr>
          <c:invertIfNegative val="0"/>
          <c:dPt>
            <c:idx val="0"/>
            <c:invertIfNegative val="0"/>
            <c:bubble3D val="0"/>
            <c:extLst>
              <c:ext xmlns:c16="http://schemas.microsoft.com/office/drawing/2014/chart" uri="{C3380CC4-5D6E-409C-BE32-E72D297353CC}">
                <c16:uniqueId val="{00000016-EC75-445D-8544-6289547D0FAF}"/>
              </c:ext>
            </c:extLst>
          </c:dPt>
          <c:dPt>
            <c:idx val="1"/>
            <c:invertIfNegative val="0"/>
            <c:bubble3D val="0"/>
            <c:extLst>
              <c:ext xmlns:c16="http://schemas.microsoft.com/office/drawing/2014/chart" uri="{C3380CC4-5D6E-409C-BE32-E72D297353CC}">
                <c16:uniqueId val="{00000018-EC75-445D-8544-6289547D0FAF}"/>
              </c:ext>
            </c:extLst>
          </c:dPt>
          <c:dPt>
            <c:idx val="2"/>
            <c:invertIfNegative val="0"/>
            <c:bubble3D val="0"/>
            <c:extLst>
              <c:ext xmlns:c16="http://schemas.microsoft.com/office/drawing/2014/chart" uri="{C3380CC4-5D6E-409C-BE32-E72D297353CC}">
                <c16:uniqueId val="{0000001A-EC75-445D-8544-6289547D0FAF}"/>
              </c:ext>
            </c:extLst>
          </c:dPt>
          <c:dLbls>
            <c:spPr>
              <a:noFill/>
              <a:ln>
                <a:noFill/>
              </a:ln>
              <a:effectLst/>
            </c:spPr>
            <c:txPr>
              <a:bodyPr rot="0" spcFirstLastPara="1" vertOverflow="ellipsis" vert="horz" wrap="square" anchor="ctr" anchorCtr="1"/>
              <a:lstStyle/>
              <a:p>
                <a:pPr>
                  <a:defRPr sz="1400" b="1"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'III.3.1-2'!$C$15:$E$15</c:f>
              <c:strCache>
                <c:ptCount val="3"/>
                <c:pt idx="0">
                  <c:v>2019M01</c:v>
                </c:pt>
                <c:pt idx="1">
                  <c:v>2020M01</c:v>
                </c:pt>
                <c:pt idx="2">
                  <c:v>2021M01</c:v>
                </c:pt>
              </c:strCache>
            </c:strRef>
          </c:cat>
          <c:val>
            <c:numRef>
              <c:f>'III.3.1-2'!$C$20:$E$20</c:f>
              <c:numCache>
                <c:formatCode>0</c:formatCode>
                <c:ptCount val="3"/>
                <c:pt idx="0">
                  <c:v>30.504649396349997</c:v>
                </c:pt>
                <c:pt idx="1">
                  <c:v>80.196081394059988</c:v>
                </c:pt>
                <c:pt idx="2">
                  <c:v>93.594171393729994</c:v>
                </c:pt>
              </c:numCache>
            </c:numRef>
          </c:val>
          <c:extLst>
            <c:ext xmlns:c16="http://schemas.microsoft.com/office/drawing/2014/chart" uri="{C3380CC4-5D6E-409C-BE32-E72D297353CC}">
              <c16:uniqueId val="{0000001B-EC75-445D-8544-6289547D0FAF}"/>
            </c:ext>
          </c:extLst>
        </c:ser>
        <c:ser>
          <c:idx val="4"/>
          <c:order val="4"/>
          <c:tx>
            <c:strRef>
              <c:f>'III.3.1-2'!$B$21</c:f>
              <c:strCache>
                <c:ptCount val="1"/>
                <c:pt idx="0">
                  <c:v>Цэвэр зээл</c:v>
                </c:pt>
              </c:strCache>
            </c:strRef>
          </c:tx>
          <c:spPr>
            <a:solidFill>
              <a:srgbClr val="808080"/>
            </a:solidFill>
            <a:ln>
              <a:noFill/>
            </a:ln>
            <a:effectLst>
              <a:outerShdw blurRad="254000" sx="102000" sy="102000" algn="ctr" rotWithShape="0">
                <a:prstClr val="black">
                  <a:alpha val="20000"/>
                </a:prstClr>
              </a:outerShdw>
            </a:effectLst>
          </c:spPr>
          <c:invertIfNegative val="0"/>
          <c:dPt>
            <c:idx val="0"/>
            <c:invertIfNegative val="0"/>
            <c:bubble3D val="0"/>
            <c:extLst>
              <c:ext xmlns:c16="http://schemas.microsoft.com/office/drawing/2014/chart" uri="{C3380CC4-5D6E-409C-BE32-E72D297353CC}">
                <c16:uniqueId val="{0000001D-EC75-445D-8544-6289547D0FAF}"/>
              </c:ext>
            </c:extLst>
          </c:dPt>
          <c:dPt>
            <c:idx val="1"/>
            <c:invertIfNegative val="0"/>
            <c:bubble3D val="0"/>
            <c:extLst>
              <c:ext xmlns:c16="http://schemas.microsoft.com/office/drawing/2014/chart" uri="{C3380CC4-5D6E-409C-BE32-E72D297353CC}">
                <c16:uniqueId val="{0000001F-EC75-445D-8544-6289547D0FAF}"/>
              </c:ext>
            </c:extLst>
          </c:dPt>
          <c:dPt>
            <c:idx val="2"/>
            <c:invertIfNegative val="0"/>
            <c:bubble3D val="0"/>
            <c:extLst>
              <c:ext xmlns:c16="http://schemas.microsoft.com/office/drawing/2014/chart" uri="{C3380CC4-5D6E-409C-BE32-E72D297353CC}">
                <c16:uniqueId val="{00000021-EC75-445D-8544-6289547D0FAF}"/>
              </c:ext>
            </c:extLst>
          </c:dPt>
          <c:cat>
            <c:strRef>
              <c:f>'III.3.1-2'!$C$15:$E$15</c:f>
              <c:strCache>
                <c:ptCount val="3"/>
                <c:pt idx="0">
                  <c:v>2019M01</c:v>
                </c:pt>
                <c:pt idx="1">
                  <c:v>2020M01</c:v>
                </c:pt>
                <c:pt idx="2">
                  <c:v>2021M01</c:v>
                </c:pt>
              </c:strCache>
            </c:strRef>
          </c:cat>
          <c:val>
            <c:numRef>
              <c:f>'III.3.1-2'!$C$21:$E$21</c:f>
              <c:numCache>
                <c:formatCode>0</c:formatCode>
                <c:ptCount val="3"/>
                <c:pt idx="0">
                  <c:v>1.2056107088999999</c:v>
                </c:pt>
                <c:pt idx="1">
                  <c:v>-2.9325546916000005</c:v>
                </c:pt>
                <c:pt idx="2">
                  <c:v>-1.6203350018500007</c:v>
                </c:pt>
              </c:numCache>
            </c:numRef>
          </c:val>
          <c:extLst>
            <c:ext xmlns:c16="http://schemas.microsoft.com/office/drawing/2014/chart" uri="{C3380CC4-5D6E-409C-BE32-E72D297353CC}">
              <c16:uniqueId val="{00000022-EC75-445D-8544-6289547D0FAF}"/>
            </c:ext>
          </c:extLst>
        </c:ser>
        <c:ser>
          <c:idx val="5"/>
          <c:order val="5"/>
          <c:tx>
            <c:strRef>
              <c:f>'III.3.1-2'!$B$22</c:f>
              <c:strCache>
                <c:ptCount val="1"/>
                <c:pt idx="0">
                  <c:v>Хүүний зардал</c:v>
                </c:pt>
              </c:strCache>
            </c:strRef>
          </c:tx>
          <c:spPr>
            <a:solidFill>
              <a:srgbClr val="93782F">
                <a:alpha val="60000"/>
              </a:srgbClr>
            </a:solidFill>
            <a:ln>
              <a:noFill/>
            </a:ln>
            <a:effectLst>
              <a:outerShdw blurRad="254000" sx="102000" sy="102000" algn="ctr" rotWithShape="0">
                <a:prstClr val="black">
                  <a:alpha val="20000"/>
                </a:prstClr>
              </a:outerShdw>
            </a:effectLst>
          </c:spPr>
          <c:invertIfNegative val="0"/>
          <c:dPt>
            <c:idx val="0"/>
            <c:invertIfNegative val="0"/>
            <c:bubble3D val="0"/>
            <c:extLst>
              <c:ext xmlns:c16="http://schemas.microsoft.com/office/drawing/2014/chart" uri="{C3380CC4-5D6E-409C-BE32-E72D297353CC}">
                <c16:uniqueId val="{0000000C-3873-458C-86A7-20C303E4A592}"/>
              </c:ext>
            </c:extLst>
          </c:dPt>
          <c:dPt>
            <c:idx val="1"/>
            <c:invertIfNegative val="0"/>
            <c:bubble3D val="0"/>
            <c:extLst>
              <c:ext xmlns:c16="http://schemas.microsoft.com/office/drawing/2014/chart" uri="{C3380CC4-5D6E-409C-BE32-E72D297353CC}">
                <c16:uniqueId val="{0000000D-3873-458C-86A7-20C303E4A592}"/>
              </c:ext>
            </c:extLst>
          </c:dPt>
          <c:dPt>
            <c:idx val="2"/>
            <c:invertIfNegative val="0"/>
            <c:bubble3D val="0"/>
            <c:extLst>
              <c:ext xmlns:c16="http://schemas.microsoft.com/office/drawing/2014/chart" uri="{C3380CC4-5D6E-409C-BE32-E72D297353CC}">
                <c16:uniqueId val="{0000000E-3873-458C-86A7-20C303E4A592}"/>
              </c:ext>
            </c:extLst>
          </c:dPt>
          <c:cat>
            <c:strRef>
              <c:f>'III.3.1-2'!$C$15:$E$15</c:f>
              <c:strCache>
                <c:ptCount val="3"/>
                <c:pt idx="0">
                  <c:v>2019M01</c:v>
                </c:pt>
                <c:pt idx="1">
                  <c:v>2020M01</c:v>
                </c:pt>
                <c:pt idx="2">
                  <c:v>2021M01</c:v>
                </c:pt>
              </c:strCache>
            </c:strRef>
          </c:cat>
          <c:val>
            <c:numRef>
              <c:f>'III.3.1-2'!$C$22:$E$22</c:f>
              <c:numCache>
                <c:formatCode>0</c:formatCode>
                <c:ptCount val="3"/>
                <c:pt idx="0">
                  <c:v>2.5263351833900001</c:v>
                </c:pt>
                <c:pt idx="1">
                  <c:v>27.611242446539997</c:v>
                </c:pt>
                <c:pt idx="2">
                  <c:v>32.132224383539999</c:v>
                </c:pt>
              </c:numCache>
            </c:numRef>
          </c:val>
          <c:extLst>
            <c:ext xmlns:c16="http://schemas.microsoft.com/office/drawing/2014/chart" uri="{C3380CC4-5D6E-409C-BE32-E72D297353CC}">
              <c16:uniqueId val="{00000010-F298-429E-B5F3-9E04809B2EB1}"/>
            </c:ext>
          </c:extLst>
        </c:ser>
        <c:dLbls>
          <c:showLegendKey val="0"/>
          <c:showVal val="0"/>
          <c:showCatName val="0"/>
          <c:showSerName val="0"/>
          <c:showPercent val="0"/>
          <c:showBubbleSize val="0"/>
        </c:dLbls>
        <c:gapWidth val="50"/>
        <c:overlap val="100"/>
        <c:axId val="616700344"/>
        <c:axId val="616700672"/>
      </c:barChart>
      <c:lineChart>
        <c:grouping val="standard"/>
        <c:varyColors val="0"/>
        <c:ser>
          <c:idx val="0"/>
          <c:order val="0"/>
          <c:tx>
            <c:strRef>
              <c:f>'III.3.1-2'!$B$17</c:f>
              <c:strCache>
                <c:ptCount val="1"/>
                <c:pt idx="0">
                  <c:v>Нийт зардал</c:v>
                </c:pt>
              </c:strCache>
            </c:strRef>
          </c:tx>
          <c:spPr>
            <a:ln w="28575">
              <a:solidFill>
                <a:sysClr val="windowText" lastClr="000000"/>
              </a:solidFill>
            </a:ln>
          </c:spPr>
          <c:marker>
            <c:symbol val="none"/>
          </c:marker>
          <c:dLbls>
            <c:dLbl>
              <c:idx val="0"/>
              <c:layout>
                <c:manualLayout>
                  <c:x val="-5.4687522427625666E-2"/>
                  <c:y val="-5.825836964378516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C75-445D-8544-6289547D0FAF}"/>
                </c:ext>
              </c:extLst>
            </c:dLbl>
            <c:dLbl>
              <c:idx val="1"/>
              <c:layout>
                <c:manualLayout>
                  <c:x val="-5.7291690162274506E-2"/>
                  <c:y val="-6.241968176119835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C75-445D-8544-6289547D0FAF}"/>
                </c:ext>
              </c:extLst>
            </c:dLbl>
            <c:dLbl>
              <c:idx val="2"/>
              <c:layout>
                <c:manualLayout>
                  <c:x val="-5.7291690162274506E-2"/>
                  <c:y val="-5.82583696437851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C75-445D-8544-6289547D0FAF}"/>
                </c:ext>
              </c:extLst>
            </c:dLbl>
            <c:spPr>
              <a:solidFill>
                <a:sysClr val="windowText" lastClr="000000">
                  <a:lumMod val="75000"/>
                  <a:lumOff val="25000"/>
                </a:sysClr>
              </a:solidFill>
              <a:ln>
                <a:noFill/>
              </a:ln>
              <a:effectLst/>
            </c:spPr>
            <c:txPr>
              <a:bodyPr wrap="square" lIns="38100" tIns="19050" rIns="38100" bIns="19050" anchor="ctr">
                <a:spAutoFit/>
              </a:bodyPr>
              <a:lstStyle/>
              <a:p>
                <a:pPr>
                  <a:defRPr>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'III.3.1-2'!$C$15:$E$15</c:f>
              <c:strCache>
                <c:ptCount val="3"/>
                <c:pt idx="0">
                  <c:v>2019M01</c:v>
                </c:pt>
                <c:pt idx="1">
                  <c:v>2020M01</c:v>
                </c:pt>
                <c:pt idx="2">
                  <c:v>2021M01</c:v>
                </c:pt>
              </c:strCache>
            </c:strRef>
          </c:cat>
          <c:val>
            <c:numRef>
              <c:f>'III.3.1-2'!$C$17:$E$17</c:f>
              <c:numCache>
                <c:formatCode>0</c:formatCode>
                <c:ptCount val="3"/>
                <c:pt idx="0">
                  <c:v>558.23470472143981</c:v>
                </c:pt>
                <c:pt idx="1">
                  <c:v>641.27251237788994</c:v>
                </c:pt>
                <c:pt idx="2">
                  <c:v>784.51189803241982</c:v>
                </c:pt>
              </c:numCache>
            </c:numRef>
          </c:val>
          <c:smooth val="0"/>
          <c:extLst>
            <c:ext xmlns:c16="http://schemas.microsoft.com/office/drawing/2014/chart" uri="{C3380CC4-5D6E-409C-BE32-E72D297353CC}">
              <c16:uniqueId val="{00000006-EC75-445D-8544-6289547D0FAF}"/>
            </c:ext>
          </c:extLst>
        </c:ser>
        <c:dLbls>
          <c:showLegendKey val="0"/>
          <c:showVal val="0"/>
          <c:showCatName val="0"/>
          <c:showSerName val="0"/>
          <c:showPercent val="0"/>
          <c:showBubbleSize val="0"/>
        </c:dLbls>
        <c:marker val="1"/>
        <c:smooth val="0"/>
        <c:axId val="616700344"/>
        <c:axId val="616700672"/>
      </c:lineChart>
      <c:catAx>
        <c:axId val="616700344"/>
        <c:scaling>
          <c:orientation val="minMax"/>
        </c:scaling>
        <c:delete val="0"/>
        <c:axPos val="b"/>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1200" b="0" i="0" u="none" strike="noStrike" kern="1200" cap="all"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616700672"/>
        <c:crosses val="autoZero"/>
        <c:auto val="1"/>
        <c:lblAlgn val="ctr"/>
        <c:lblOffset val="100"/>
        <c:noMultiLvlLbl val="0"/>
      </c:catAx>
      <c:valAx>
        <c:axId val="616700672"/>
        <c:scaling>
          <c:orientation val="minMax"/>
        </c:scaling>
        <c:delete val="0"/>
        <c:axPos val="l"/>
        <c:majorGridlines>
          <c:spPr>
            <a:ln w="9525" cap="flat" cmpd="sng" algn="ctr">
              <a:noFill/>
              <a:round/>
            </a:ln>
            <a:effectLst/>
          </c:spPr>
        </c:majorGridlines>
        <c:numFmt formatCode="0" sourceLinked="1"/>
        <c:majorTickMark val="out"/>
        <c:minorTickMark val="none"/>
        <c:tickLblPos val="nextTo"/>
        <c:spPr>
          <a:noFill/>
          <a:ln>
            <a:solidFill>
              <a:srgbClr val="373334"/>
            </a:solid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616700344"/>
        <c:crosses val="autoZero"/>
        <c:crossBetween val="between"/>
      </c:valAx>
      <c:spPr>
        <a:noFill/>
        <a:ln>
          <a:noFill/>
        </a:ln>
        <a:effectLst/>
      </c:spPr>
    </c:plotArea>
    <c:legend>
      <c:legendPos val="r"/>
      <c:layout>
        <c:manualLayout>
          <c:xMode val="edge"/>
          <c:yMode val="edge"/>
          <c:x val="0.6693610075642954"/>
          <c:y val="6.5302774653168347E-2"/>
          <c:w val="0.3101303355193305"/>
          <c:h val="0.73862962421713263"/>
        </c:manualLayout>
      </c:layout>
      <c:overlay val="0"/>
      <c:spPr>
        <a:solidFill>
          <a:sysClr val="window" lastClr="FFFFFF">
            <a:alpha val="39000"/>
          </a:sysClr>
        </a:solid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200">
          <a:solidFill>
            <a:sysClr val="windowText" lastClr="000000"/>
          </a:solidFill>
          <a:latin typeface="Times New Roman" panose="02020603050405020304" pitchFamily="18" charset="0"/>
          <a:cs typeface="Times New Roman" panose="02020603050405020304" pitchFamily="18" charset="0"/>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4046150481189861E-2"/>
          <c:y val="4.7085293808022469E-2"/>
          <c:w val="0.87947812773403322"/>
          <c:h val="0.83192949839603381"/>
        </c:manualLayout>
      </c:layout>
      <c:lineChart>
        <c:grouping val="standard"/>
        <c:varyColors val="0"/>
        <c:ser>
          <c:idx val="1"/>
          <c:order val="0"/>
          <c:tx>
            <c:strRef>
              <c:f>'IV.1.1'!$H$2</c:f>
              <c:strCache>
                <c:ptCount val="1"/>
                <c:pt idx="0">
                  <c:v>Өмнөх төсөөлөл</c:v>
                </c:pt>
              </c:strCache>
            </c:strRef>
          </c:tx>
          <c:spPr>
            <a:ln w="25400" cap="rnd">
              <a:solidFill>
                <a:srgbClr val="122F83"/>
              </a:solidFill>
              <a:prstDash val="sysDash"/>
              <a:round/>
            </a:ln>
            <a:effectLst>
              <a:softEdge rad="0"/>
            </a:effectLst>
          </c:spPr>
          <c:marker>
            <c:symbol val="none"/>
          </c:marker>
          <c:cat>
            <c:multiLvlStrRef>
              <c:f>'IV.1.1'!$B$20:$C$43</c:f>
              <c:multiLvlStrCache>
                <c:ptCount val="24"/>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pt idx="19">
                    <c:v>IV</c:v>
                  </c:pt>
                  <c:pt idx="20">
                    <c:v>I</c:v>
                  </c:pt>
                  <c:pt idx="21">
                    <c:v>II</c:v>
                  </c:pt>
                  <c:pt idx="22">
                    <c:v>III</c:v>
                  </c:pt>
                  <c:pt idx="23">
                    <c:v>IV</c:v>
                  </c:pt>
                </c:lvl>
                <c:lvl>
                  <c:pt idx="0">
                    <c:v>2017</c:v>
                  </c:pt>
                  <c:pt idx="4">
                    <c:v>2018</c:v>
                  </c:pt>
                  <c:pt idx="8">
                    <c:v>2019</c:v>
                  </c:pt>
                  <c:pt idx="12">
                    <c:v>2020</c:v>
                  </c:pt>
                  <c:pt idx="16">
                    <c:v>2021*</c:v>
                  </c:pt>
                  <c:pt idx="20">
                    <c:v>2022*</c:v>
                  </c:pt>
                  <c:pt idx="21">
                    <c:v> </c:v>
                  </c:pt>
                </c:lvl>
              </c:multiLvlStrCache>
            </c:multiLvlStrRef>
          </c:cat>
          <c:val>
            <c:numRef>
              <c:f>'IV.1.1'!$H$20:$H$43</c:f>
              <c:numCache>
                <c:formatCode>0.0</c:formatCode>
                <c:ptCount val="24"/>
                <c:pt idx="0">
                  <c:v>6.4</c:v>
                </c:pt>
                <c:pt idx="1">
                  <c:v>6.4</c:v>
                </c:pt>
                <c:pt idx="2">
                  <c:v>6.4</c:v>
                </c:pt>
                <c:pt idx="3">
                  <c:v>6.4</c:v>
                </c:pt>
                <c:pt idx="4">
                  <c:v>6.3</c:v>
                </c:pt>
                <c:pt idx="5">
                  <c:v>6.3</c:v>
                </c:pt>
                <c:pt idx="6">
                  <c:v>6</c:v>
                </c:pt>
                <c:pt idx="7">
                  <c:v>5.894000000000001</c:v>
                </c:pt>
                <c:pt idx="8">
                  <c:v>5.7939999999999996</c:v>
                </c:pt>
                <c:pt idx="9">
                  <c:v>5.6959999999999997</c:v>
                </c:pt>
                <c:pt idx="10">
                  <c:v>5.734</c:v>
                </c:pt>
                <c:pt idx="11">
                  <c:v>5.5</c:v>
                </c:pt>
                <c:pt idx="12">
                  <c:v>-6.3</c:v>
                </c:pt>
                <c:pt idx="13">
                  <c:v>1.5</c:v>
                </c:pt>
                <c:pt idx="14">
                  <c:v>4</c:v>
                </c:pt>
                <c:pt idx="15">
                  <c:v>4.8</c:v>
                </c:pt>
                <c:pt idx="16" formatCode="General">
                  <c:v>12.8</c:v>
                </c:pt>
                <c:pt idx="17" formatCode="General">
                  <c:v>7.4</c:v>
                </c:pt>
                <c:pt idx="18" formatCode="General">
                  <c:v>5.8</c:v>
                </c:pt>
                <c:pt idx="19" formatCode="General">
                  <c:v>5.4</c:v>
                </c:pt>
                <c:pt idx="20" formatCode="General">
                  <c:v>4.8</c:v>
                </c:pt>
                <c:pt idx="21" formatCode="General">
                  <c:v>5.0999999999999996</c:v>
                </c:pt>
                <c:pt idx="22" formatCode="General">
                  <c:v>5.5</c:v>
                </c:pt>
                <c:pt idx="23" formatCode="General">
                  <c:v>5.5</c:v>
                </c:pt>
              </c:numCache>
            </c:numRef>
          </c:val>
          <c:smooth val="1"/>
          <c:extLst>
            <c:ext xmlns:c16="http://schemas.microsoft.com/office/drawing/2014/chart" uri="{C3380CC4-5D6E-409C-BE32-E72D297353CC}">
              <c16:uniqueId val="{00000000-5F45-4D7D-83A9-279C7C7DB317}"/>
            </c:ext>
          </c:extLst>
        </c:ser>
        <c:ser>
          <c:idx val="0"/>
          <c:order val="1"/>
          <c:tx>
            <c:strRef>
              <c:f>'IV.1.1'!$I$2</c:f>
              <c:strCache>
                <c:ptCount val="1"/>
                <c:pt idx="0">
                  <c:v>Одоогийн төсөөлөл</c:v>
                </c:pt>
              </c:strCache>
            </c:strRef>
          </c:tx>
          <c:spPr>
            <a:ln w="25400">
              <a:solidFill>
                <a:srgbClr val="122F83"/>
              </a:solidFill>
            </a:ln>
          </c:spPr>
          <c:marker>
            <c:symbol val="none"/>
          </c:marker>
          <c:cat>
            <c:multiLvlStrRef>
              <c:f>'IV.1.1'!$B$20:$C$43</c:f>
              <c:multiLvlStrCache>
                <c:ptCount val="24"/>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pt idx="19">
                    <c:v>IV</c:v>
                  </c:pt>
                  <c:pt idx="20">
                    <c:v>I</c:v>
                  </c:pt>
                  <c:pt idx="21">
                    <c:v>II</c:v>
                  </c:pt>
                  <c:pt idx="22">
                    <c:v>III</c:v>
                  </c:pt>
                  <c:pt idx="23">
                    <c:v>IV</c:v>
                  </c:pt>
                </c:lvl>
                <c:lvl>
                  <c:pt idx="0">
                    <c:v>2017</c:v>
                  </c:pt>
                  <c:pt idx="4">
                    <c:v>2018</c:v>
                  </c:pt>
                  <c:pt idx="8">
                    <c:v>2019</c:v>
                  </c:pt>
                  <c:pt idx="12">
                    <c:v>2020</c:v>
                  </c:pt>
                  <c:pt idx="16">
                    <c:v>2021*</c:v>
                  </c:pt>
                  <c:pt idx="20">
                    <c:v>2022*</c:v>
                  </c:pt>
                  <c:pt idx="21">
                    <c:v> </c:v>
                  </c:pt>
                </c:lvl>
              </c:multiLvlStrCache>
            </c:multiLvlStrRef>
          </c:cat>
          <c:val>
            <c:numRef>
              <c:f>'IV.1.1'!$I$20:$I$43</c:f>
              <c:numCache>
                <c:formatCode>0.0</c:formatCode>
                <c:ptCount val="24"/>
                <c:pt idx="0">
                  <c:v>6.4</c:v>
                </c:pt>
                <c:pt idx="1">
                  <c:v>6.4</c:v>
                </c:pt>
                <c:pt idx="2">
                  <c:v>6.4</c:v>
                </c:pt>
                <c:pt idx="3">
                  <c:v>6.4</c:v>
                </c:pt>
                <c:pt idx="4">
                  <c:v>6.3</c:v>
                </c:pt>
                <c:pt idx="5">
                  <c:v>6.3</c:v>
                </c:pt>
                <c:pt idx="6">
                  <c:v>6</c:v>
                </c:pt>
                <c:pt idx="7">
                  <c:v>5.894000000000001</c:v>
                </c:pt>
                <c:pt idx="8">
                  <c:v>5.7939999999999996</c:v>
                </c:pt>
                <c:pt idx="9">
                  <c:v>5.7</c:v>
                </c:pt>
                <c:pt idx="10">
                  <c:v>5.7</c:v>
                </c:pt>
                <c:pt idx="11">
                  <c:v>5.5</c:v>
                </c:pt>
                <c:pt idx="12">
                  <c:v>-6.3</c:v>
                </c:pt>
                <c:pt idx="13">
                  <c:v>1.5</c:v>
                </c:pt>
                <c:pt idx="14">
                  <c:v>4</c:v>
                </c:pt>
                <c:pt idx="15">
                  <c:v>5.4</c:v>
                </c:pt>
                <c:pt idx="16" formatCode="General">
                  <c:v>13.4</c:v>
                </c:pt>
                <c:pt idx="17" formatCode="General">
                  <c:v>7.7</c:v>
                </c:pt>
                <c:pt idx="18" formatCode="General">
                  <c:v>5.7</c:v>
                </c:pt>
                <c:pt idx="19" formatCode="General">
                  <c:v>4.7</c:v>
                </c:pt>
                <c:pt idx="20" formatCode="General">
                  <c:v>5.2</c:v>
                </c:pt>
                <c:pt idx="21" formatCode="General">
                  <c:v>5.2</c:v>
                </c:pt>
                <c:pt idx="22" formatCode="General">
                  <c:v>5.2</c:v>
                </c:pt>
                <c:pt idx="23" formatCode="General">
                  <c:v>5.3</c:v>
                </c:pt>
              </c:numCache>
            </c:numRef>
          </c:val>
          <c:smooth val="1"/>
          <c:extLst>
            <c:ext xmlns:c16="http://schemas.microsoft.com/office/drawing/2014/chart" uri="{C3380CC4-5D6E-409C-BE32-E72D297353CC}">
              <c16:uniqueId val="{00000001-5F45-4D7D-83A9-279C7C7DB317}"/>
            </c:ext>
          </c:extLst>
        </c:ser>
        <c:dLbls>
          <c:showLegendKey val="0"/>
          <c:showVal val="0"/>
          <c:showCatName val="0"/>
          <c:showSerName val="0"/>
          <c:showPercent val="0"/>
          <c:showBubbleSize val="0"/>
        </c:dLbls>
        <c:smooth val="0"/>
        <c:axId val="516533632"/>
        <c:axId val="516535424"/>
      </c:lineChart>
      <c:catAx>
        <c:axId val="516533632"/>
        <c:scaling>
          <c:orientation val="minMax"/>
        </c:scaling>
        <c:delete val="0"/>
        <c:axPos val="b"/>
        <c:numFmt formatCode="General" sourceLinked="1"/>
        <c:majorTickMark val="none"/>
        <c:minorTickMark val="out"/>
        <c:tickLblPos val="low"/>
        <c:spPr>
          <a:noFill/>
          <a:ln w="9525" cap="flat" cmpd="sng" algn="ctr">
            <a:solidFill>
              <a:schemeClr val="tx1"/>
            </a:solidFill>
            <a:round/>
          </a:ln>
          <a:effectLst/>
        </c:spPr>
        <c:txPr>
          <a:bodyPr rot="-60000000" vert="horz"/>
          <a:lstStyle/>
          <a:p>
            <a:pPr>
              <a:defRPr sz="900"/>
            </a:pPr>
            <a:endParaRPr lang="en-US"/>
          </a:p>
        </c:txPr>
        <c:crossAx val="516535424"/>
        <c:crosses val="autoZero"/>
        <c:auto val="1"/>
        <c:lblAlgn val="ctr"/>
        <c:lblOffset val="100"/>
        <c:tickLblSkip val="1"/>
        <c:tickMarkSkip val="1"/>
        <c:noMultiLvlLbl val="0"/>
      </c:catAx>
      <c:valAx>
        <c:axId val="516535424"/>
        <c:scaling>
          <c:orientation val="minMax"/>
          <c:max val="13.5"/>
          <c:min val="-6.5"/>
        </c:scaling>
        <c:delete val="0"/>
        <c:axPos val="l"/>
        <c:title>
          <c:tx>
            <c:rich>
              <a:bodyPr/>
              <a:lstStyle/>
              <a:p>
                <a:pPr>
                  <a:defRPr sz="800" b="0"/>
                </a:pPr>
                <a:r>
                  <a:rPr lang="mn-MN" sz="800" b="0"/>
                  <a:t>хувь</a:t>
                </a:r>
                <a:endParaRPr lang="en-US" sz="800" b="0"/>
              </a:p>
            </c:rich>
          </c:tx>
          <c:overlay val="0"/>
        </c:title>
        <c:numFmt formatCode="General" sourceLinked="0"/>
        <c:majorTickMark val="out"/>
        <c:minorTickMark val="none"/>
        <c:tickLblPos val="nextTo"/>
        <c:spPr>
          <a:noFill/>
          <a:ln>
            <a:solidFill>
              <a:schemeClr val="tx1"/>
            </a:solidFill>
          </a:ln>
          <a:effectLst/>
        </c:spPr>
        <c:txPr>
          <a:bodyPr rot="-60000000" vert="horz"/>
          <a:lstStyle/>
          <a:p>
            <a:pPr>
              <a:defRPr/>
            </a:pPr>
            <a:endParaRPr lang="en-US"/>
          </a:p>
        </c:txPr>
        <c:crossAx val="516533632"/>
        <c:crosses val="autoZero"/>
        <c:crossBetween val="between"/>
        <c:majorUnit val="4"/>
      </c:valAx>
      <c:spPr>
        <a:noFill/>
        <a:ln>
          <a:solidFill>
            <a:srgbClr val="BFBFB7"/>
          </a:solidFill>
        </a:ln>
        <a:effectLst/>
      </c:spPr>
    </c:plotArea>
    <c:legend>
      <c:legendPos val="r"/>
      <c:layout>
        <c:manualLayout>
          <c:xMode val="edge"/>
          <c:yMode val="edge"/>
          <c:x val="9.8741251093613286E-2"/>
          <c:y val="0.63622439785101648"/>
          <c:w val="0.40243066491688539"/>
          <c:h val="0.14317299175701875"/>
        </c:manualLayout>
      </c:layout>
      <c:overlay val="0"/>
    </c:legend>
    <c:plotVisOnly val="1"/>
    <c:dispBlanksAs val="gap"/>
    <c:showDLblsOverMax val="0"/>
  </c:chart>
  <c:spPr>
    <a:solidFill>
      <a:schemeClr val="bg1"/>
    </a:solidFill>
    <a:ln w="9525" cap="flat" cmpd="sng" algn="ctr">
      <a:noFill/>
      <a:round/>
    </a:ln>
    <a:effectLst/>
  </c:spPr>
  <c:txPr>
    <a:bodyPr/>
    <a:lstStyle/>
    <a:p>
      <a:pPr>
        <a:defRPr>
          <a:solidFill>
            <a:schemeClr val="tx1">
              <a:lumMod val="75000"/>
              <a:lumOff val="25000"/>
            </a:schemeClr>
          </a:solidFill>
          <a:latin typeface=" Times New Roman"/>
        </a:defRPr>
      </a:pPr>
      <a:endParaRPr lang="en-US"/>
    </a:p>
  </c:txPr>
  <c:printSettings>
    <c:headerFooter/>
    <c:pageMargins b="0.75" l="0.7" r="0.7" t="0.75" header="0.3" footer="0.3"/>
    <c:pageSetup/>
  </c:printSettings>
  <c:userShapes r:id="rId1"/>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265348660743344E-2"/>
          <c:y val="1.6601384227865328E-2"/>
          <c:w val="0.86962111063917835"/>
          <c:h val="0.85681311573776542"/>
        </c:manualLayout>
      </c:layout>
      <c:barChart>
        <c:barDir val="col"/>
        <c:grouping val="stacked"/>
        <c:varyColors val="0"/>
        <c:ser>
          <c:idx val="1"/>
          <c:order val="2"/>
          <c:tx>
            <c:strRef>
              <c:f>'IV.1.2'!$L$3</c:f>
              <c:strCache>
                <c:ptCount val="1"/>
                <c:pt idx="0">
                  <c:v>Экспортын үнийн жилийн өөрчлөлт</c:v>
                </c:pt>
              </c:strCache>
            </c:strRef>
          </c:tx>
          <c:spPr>
            <a:solidFill>
              <a:srgbClr val="BEAE8E"/>
            </a:solidFill>
            <a:ln>
              <a:noFill/>
            </a:ln>
          </c:spPr>
          <c:invertIfNegative val="0"/>
          <c:cat>
            <c:multiLvlStrRef>
              <c:f>'IV.1.2'!$A$13:$B$44</c:f>
              <c:multiLvlStrCache>
                <c:ptCount val="20"/>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pt idx="19">
                    <c:v>IV</c:v>
                  </c:pt>
                </c:lvl>
                <c:lvl>
                  <c:pt idx="0">
                    <c:v>2018</c:v>
                  </c:pt>
                  <c:pt idx="4">
                    <c:v>2019</c:v>
                  </c:pt>
                  <c:pt idx="8">
                    <c:v>2020*</c:v>
                  </c:pt>
                  <c:pt idx="12">
                    <c:v>2021*</c:v>
                  </c:pt>
                  <c:pt idx="16">
                    <c:v>2022*</c:v>
                  </c:pt>
                </c:lvl>
              </c:multiLvlStrCache>
            </c:multiLvlStrRef>
          </c:cat>
          <c:val>
            <c:numRef>
              <c:f>'IV.1.2'!$L$13:$L$44</c:f>
              <c:numCache>
                <c:formatCode>0.0%</c:formatCode>
                <c:ptCount val="20"/>
                <c:pt idx="0">
                  <c:v>0.12027120999999993</c:v>
                </c:pt>
                <c:pt idx="1">
                  <c:v>0.14901637899999998</c:v>
                </c:pt>
                <c:pt idx="2">
                  <c:v>7.0114009999999921E-2</c:v>
                </c:pt>
                <c:pt idx="3">
                  <c:v>-3.8100500000000179E-3</c:v>
                </c:pt>
                <c:pt idx="4">
                  <c:v>-1.0451100000000225E-3</c:v>
                </c:pt>
                <c:pt idx="5">
                  <c:v>1.9873850000000033E-2</c:v>
                </c:pt>
                <c:pt idx="6">
                  <c:v>4.0354400000000082E-2</c:v>
                </c:pt>
                <c:pt idx="7">
                  <c:v>3.0397170000000102E-2</c:v>
                </c:pt>
                <c:pt idx="8">
                  <c:v>-0.13315916999999999</c:v>
                </c:pt>
                <c:pt idx="9">
                  <c:v>-0.10057766999999998</c:v>
                </c:pt>
                <c:pt idx="10">
                  <c:v>-2.4075100000000306E-3</c:v>
                </c:pt>
                <c:pt idx="11">
                  <c:v>7.1906970000000001E-2</c:v>
                </c:pt>
                <c:pt idx="12">
                  <c:v>0.23299999999999998</c:v>
                </c:pt>
                <c:pt idx="13">
                  <c:v>0.11079999999999998</c:v>
                </c:pt>
                <c:pt idx="14">
                  <c:v>3.1899999999999977E-2</c:v>
                </c:pt>
                <c:pt idx="15">
                  <c:v>-1.5000000000000568E-3</c:v>
                </c:pt>
                <c:pt idx="16">
                  <c:v>-5.4899999999999949E-2</c:v>
                </c:pt>
                <c:pt idx="17">
                  <c:v>4.2000000000000171E-3</c:v>
                </c:pt>
                <c:pt idx="18">
                  <c:v>5.6000000000000225E-3</c:v>
                </c:pt>
                <c:pt idx="19">
                  <c:v>5.0000000000000001E-3</c:v>
                </c:pt>
              </c:numCache>
            </c:numRef>
          </c:val>
          <c:extLst>
            <c:ext xmlns:c16="http://schemas.microsoft.com/office/drawing/2014/chart" uri="{C3380CC4-5D6E-409C-BE32-E72D297353CC}">
              <c16:uniqueId val="{00000000-7877-4AB1-8E75-2FE58D6B3D0A}"/>
            </c:ext>
          </c:extLst>
        </c:ser>
        <c:ser>
          <c:idx val="2"/>
          <c:order val="3"/>
          <c:tx>
            <c:strRef>
              <c:f>'IV.1.2'!$M$3</c:f>
              <c:strCache>
                <c:ptCount val="1"/>
                <c:pt idx="0">
                  <c:v>Импортын үнийн жилийн өөрчлөлт (*-1)</c:v>
                </c:pt>
              </c:strCache>
            </c:strRef>
          </c:tx>
          <c:spPr>
            <a:solidFill>
              <a:srgbClr val="7EA6A7"/>
            </a:solidFill>
            <a:ln>
              <a:noFill/>
            </a:ln>
          </c:spPr>
          <c:invertIfNegative val="0"/>
          <c:cat>
            <c:multiLvlStrRef>
              <c:f>'IV.1.2'!$A$13:$B$44</c:f>
              <c:multiLvlStrCache>
                <c:ptCount val="20"/>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pt idx="19">
                    <c:v>IV</c:v>
                  </c:pt>
                </c:lvl>
                <c:lvl>
                  <c:pt idx="0">
                    <c:v>2018</c:v>
                  </c:pt>
                  <c:pt idx="4">
                    <c:v>2019</c:v>
                  </c:pt>
                  <c:pt idx="8">
                    <c:v>2020*</c:v>
                  </c:pt>
                  <c:pt idx="12">
                    <c:v>2021*</c:v>
                  </c:pt>
                  <c:pt idx="16">
                    <c:v>2022*</c:v>
                  </c:pt>
                </c:lvl>
              </c:multiLvlStrCache>
            </c:multiLvlStrRef>
          </c:cat>
          <c:val>
            <c:numRef>
              <c:f>'IV.1.2'!$N$13:$N$44</c:f>
              <c:numCache>
                <c:formatCode>0.0%</c:formatCode>
                <c:ptCount val="20"/>
                <c:pt idx="0">
                  <c:v>-7.9170778999999955E-2</c:v>
                </c:pt>
                <c:pt idx="1">
                  <c:v>-0.12090021800000002</c:v>
                </c:pt>
                <c:pt idx="2">
                  <c:v>-6.8871496999999948E-2</c:v>
                </c:pt>
                <c:pt idx="3">
                  <c:v>2.0612925000000004E-2</c:v>
                </c:pt>
                <c:pt idx="4">
                  <c:v>2.5267413999999988E-2</c:v>
                </c:pt>
                <c:pt idx="5">
                  <c:v>3.7891113000000018E-2</c:v>
                </c:pt>
                <c:pt idx="6">
                  <c:v>4.1549098999999999E-2</c:v>
                </c:pt>
                <c:pt idx="7">
                  <c:v>-2.4202871999999973E-2</c:v>
                </c:pt>
                <c:pt idx="8">
                  <c:v>6.9587752999999988E-2</c:v>
                </c:pt>
                <c:pt idx="9">
                  <c:v>0.14039034399999997</c:v>
                </c:pt>
                <c:pt idx="10">
                  <c:v>5.4959591000000002E-2</c:v>
                </c:pt>
                <c:pt idx="11">
                  <c:v>3.0899490999999984E-2</c:v>
                </c:pt>
                <c:pt idx="12">
                  <c:v>-0.10240000000000002</c:v>
                </c:pt>
                <c:pt idx="13">
                  <c:v>-0.1668</c:v>
                </c:pt>
                <c:pt idx="14">
                  <c:v>-0.11050000000000004</c:v>
                </c:pt>
                <c:pt idx="15">
                  <c:v>-7.5099999999999986E-2</c:v>
                </c:pt>
                <c:pt idx="16">
                  <c:v>-3.8999999999999986E-2</c:v>
                </c:pt>
                <c:pt idx="17">
                  <c:v>-3.5099999999999978E-2</c:v>
                </c:pt>
                <c:pt idx="18">
                  <c:v>-3.2899999999999992E-2</c:v>
                </c:pt>
                <c:pt idx="19">
                  <c:v>-3.6400000000000009E-2</c:v>
                </c:pt>
              </c:numCache>
            </c:numRef>
          </c:val>
          <c:extLst>
            <c:ext xmlns:c16="http://schemas.microsoft.com/office/drawing/2014/chart" uri="{C3380CC4-5D6E-409C-BE32-E72D297353CC}">
              <c16:uniqueId val="{00000001-7877-4AB1-8E75-2FE58D6B3D0A}"/>
            </c:ext>
          </c:extLst>
        </c:ser>
        <c:dLbls>
          <c:showLegendKey val="0"/>
          <c:showVal val="0"/>
          <c:showCatName val="0"/>
          <c:showSerName val="0"/>
          <c:showPercent val="0"/>
          <c:showBubbleSize val="0"/>
        </c:dLbls>
        <c:gapWidth val="40"/>
        <c:overlap val="100"/>
        <c:axId val="518116480"/>
        <c:axId val="518098304"/>
      </c:barChart>
      <c:lineChart>
        <c:grouping val="standard"/>
        <c:varyColors val="0"/>
        <c:ser>
          <c:idx val="3"/>
          <c:order val="0"/>
          <c:tx>
            <c:strRef>
              <c:f>'IV.1.2'!$F$3</c:f>
              <c:strCache>
                <c:ptCount val="1"/>
                <c:pt idx="0">
                  <c:v>Худ.нөхцлийн жилийн өөрчлөлт (өмнөх төсөөлөл)</c:v>
                </c:pt>
              </c:strCache>
            </c:strRef>
          </c:tx>
          <c:spPr>
            <a:ln w="19050">
              <a:solidFill>
                <a:srgbClr val="122F83"/>
              </a:solidFill>
              <a:prstDash val="sysDash"/>
            </a:ln>
          </c:spPr>
          <c:marker>
            <c:symbol val="none"/>
          </c:marker>
          <c:cat>
            <c:multiLvlStrRef>
              <c:f>'IV.1.2'!$A$13:$B$44</c:f>
              <c:multiLvlStrCache>
                <c:ptCount val="20"/>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pt idx="19">
                    <c:v>IV</c:v>
                  </c:pt>
                </c:lvl>
                <c:lvl>
                  <c:pt idx="0">
                    <c:v>2018</c:v>
                  </c:pt>
                  <c:pt idx="4">
                    <c:v>2019</c:v>
                  </c:pt>
                  <c:pt idx="8">
                    <c:v>2020*</c:v>
                  </c:pt>
                  <c:pt idx="12">
                    <c:v>2021*</c:v>
                  </c:pt>
                  <c:pt idx="16">
                    <c:v>2022*</c:v>
                  </c:pt>
                </c:lvl>
              </c:multiLvlStrCache>
            </c:multiLvlStrRef>
          </c:cat>
          <c:val>
            <c:numRef>
              <c:f>'IV.1.2'!$F$13:$F$44</c:f>
              <c:numCache>
                <c:formatCode>0.0%</c:formatCode>
                <c:ptCount val="20"/>
                <c:pt idx="0">
                  <c:v>8.1012975000000015E-2</c:v>
                </c:pt>
                <c:pt idx="1">
                  <c:v>7.0000000000000007E-2</c:v>
                </c:pt>
                <c:pt idx="2">
                  <c:v>3.6999999999999998E-2</c:v>
                </c:pt>
                <c:pt idx="3">
                  <c:v>7.7591261000000009E-2</c:v>
                </c:pt>
                <c:pt idx="4">
                  <c:v>3.5000000000000003E-2</c:v>
                </c:pt>
                <c:pt idx="5">
                  <c:v>6.8000000000000005E-2</c:v>
                </c:pt>
                <c:pt idx="6">
                  <c:v>9.1999999999999998E-2</c:v>
                </c:pt>
                <c:pt idx="7">
                  <c:v>1.4999999999999999E-2</c:v>
                </c:pt>
                <c:pt idx="8">
                  <c:v>-5.2999999999999999E-2</c:v>
                </c:pt>
                <c:pt idx="9">
                  <c:v>0.04</c:v>
                </c:pt>
                <c:pt idx="10">
                  <c:v>5.2999999999999999E-2</c:v>
                </c:pt>
                <c:pt idx="11">
                  <c:v>7.9000000000000001E-2</c:v>
                </c:pt>
                <c:pt idx="12">
                  <c:v>2.1000000000000001E-2</c:v>
                </c:pt>
                <c:pt idx="13">
                  <c:v>-0.10299999999999999</c:v>
                </c:pt>
                <c:pt idx="14">
                  <c:v>-0.115</c:v>
                </c:pt>
                <c:pt idx="15">
                  <c:v>-9.2999999999999999E-2</c:v>
                </c:pt>
                <c:pt idx="16">
                  <c:v>-4.9000000000000002E-2</c:v>
                </c:pt>
                <c:pt idx="17">
                  <c:v>-4.8000000000000001E-2</c:v>
                </c:pt>
                <c:pt idx="18">
                  <c:v>-0.05</c:v>
                </c:pt>
                <c:pt idx="19">
                  <c:v>-4.4999999999999998E-2</c:v>
                </c:pt>
              </c:numCache>
            </c:numRef>
          </c:val>
          <c:smooth val="1"/>
          <c:extLst>
            <c:ext xmlns:c16="http://schemas.microsoft.com/office/drawing/2014/chart" uri="{C3380CC4-5D6E-409C-BE32-E72D297353CC}">
              <c16:uniqueId val="{00000003-7877-4AB1-8E75-2FE58D6B3D0A}"/>
            </c:ext>
          </c:extLst>
        </c:ser>
        <c:ser>
          <c:idx val="0"/>
          <c:order val="1"/>
          <c:tx>
            <c:strRef>
              <c:f>'IV.1.2'!$E$3</c:f>
              <c:strCache>
                <c:ptCount val="1"/>
                <c:pt idx="0">
                  <c:v>Худ.нөхцлийн жилийн өөрчлөлт</c:v>
                </c:pt>
              </c:strCache>
            </c:strRef>
          </c:tx>
          <c:spPr>
            <a:ln w="19050">
              <a:solidFill>
                <a:srgbClr val="122F83"/>
              </a:solidFill>
            </a:ln>
          </c:spPr>
          <c:marker>
            <c:symbol val="none"/>
          </c:marker>
          <c:cat>
            <c:multiLvlStrRef>
              <c:f>'IV.1.2'!$A$13:$B$44</c:f>
              <c:multiLvlStrCache>
                <c:ptCount val="20"/>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pt idx="19">
                    <c:v>IV</c:v>
                  </c:pt>
                </c:lvl>
                <c:lvl>
                  <c:pt idx="0">
                    <c:v>2018</c:v>
                  </c:pt>
                  <c:pt idx="4">
                    <c:v>2019</c:v>
                  </c:pt>
                  <c:pt idx="8">
                    <c:v>2020*</c:v>
                  </c:pt>
                  <c:pt idx="12">
                    <c:v>2021*</c:v>
                  </c:pt>
                  <c:pt idx="16">
                    <c:v>2022*</c:v>
                  </c:pt>
                </c:lvl>
              </c:multiLvlStrCache>
            </c:multiLvlStrRef>
          </c:cat>
          <c:val>
            <c:numRef>
              <c:f>'IV.1.2'!$E$13:$E$44</c:f>
              <c:numCache>
                <c:formatCode>0.0%</c:formatCode>
                <c:ptCount val="20"/>
                <c:pt idx="0">
                  <c:v>8.1000000000000003E-2</c:v>
                </c:pt>
                <c:pt idx="1">
                  <c:v>7.0000000000000007E-2</c:v>
                </c:pt>
                <c:pt idx="2">
                  <c:v>3.6999999999999998E-2</c:v>
                </c:pt>
                <c:pt idx="3">
                  <c:v>7.8E-2</c:v>
                </c:pt>
                <c:pt idx="4">
                  <c:v>3.5000000000000003E-2</c:v>
                </c:pt>
                <c:pt idx="5">
                  <c:v>6.8000000000000005E-2</c:v>
                </c:pt>
                <c:pt idx="6">
                  <c:v>9.1999999999999998E-2</c:v>
                </c:pt>
                <c:pt idx="7">
                  <c:v>1.4999999999999999E-2</c:v>
                </c:pt>
                <c:pt idx="8">
                  <c:v>-5.2999999999999999E-2</c:v>
                </c:pt>
                <c:pt idx="9">
                  <c:v>3.9818859999999956E-2</c:v>
                </c:pt>
                <c:pt idx="10">
                  <c:v>5.2558268000000012E-2</c:v>
                </c:pt>
                <c:pt idx="11">
                  <c:v>0.10281264099999994</c:v>
                </c:pt>
                <c:pt idx="12">
                  <c:v>0.13049999999999998</c:v>
                </c:pt>
                <c:pt idx="13">
                  <c:v>-5.5999999999999946E-2</c:v>
                </c:pt>
                <c:pt idx="14">
                  <c:v>-7.8600000000000059E-2</c:v>
                </c:pt>
                <c:pt idx="15">
                  <c:v>-7.6699999999999949E-2</c:v>
                </c:pt>
                <c:pt idx="16">
                  <c:v>-9.3900000000000011E-2</c:v>
                </c:pt>
                <c:pt idx="17">
                  <c:v>-3.1000000000000014E-2</c:v>
                </c:pt>
                <c:pt idx="18">
                  <c:v>-2.729999999999997E-2</c:v>
                </c:pt>
                <c:pt idx="19">
                  <c:v>-3.1300000000000022E-2</c:v>
                </c:pt>
              </c:numCache>
            </c:numRef>
          </c:val>
          <c:smooth val="1"/>
          <c:extLst>
            <c:ext xmlns:c16="http://schemas.microsoft.com/office/drawing/2014/chart" uri="{C3380CC4-5D6E-409C-BE32-E72D297353CC}">
              <c16:uniqueId val="{00000002-7877-4AB1-8E75-2FE58D6B3D0A}"/>
            </c:ext>
          </c:extLst>
        </c:ser>
        <c:dLbls>
          <c:showLegendKey val="0"/>
          <c:showVal val="0"/>
          <c:showCatName val="0"/>
          <c:showSerName val="0"/>
          <c:showPercent val="0"/>
          <c:showBubbleSize val="0"/>
        </c:dLbls>
        <c:marker val="1"/>
        <c:smooth val="0"/>
        <c:axId val="518095232"/>
        <c:axId val="518096768"/>
      </c:lineChart>
      <c:catAx>
        <c:axId val="518095232"/>
        <c:scaling>
          <c:orientation val="minMax"/>
        </c:scaling>
        <c:delete val="0"/>
        <c:axPos val="b"/>
        <c:numFmt formatCode="General" sourceLinked="0"/>
        <c:majorTickMark val="out"/>
        <c:minorTickMark val="none"/>
        <c:tickLblPos val="low"/>
        <c:txPr>
          <a:bodyPr/>
          <a:lstStyle/>
          <a:p>
            <a:pPr>
              <a:defRPr sz="1000" b="1"/>
            </a:pPr>
            <a:endParaRPr lang="en-US"/>
          </a:p>
        </c:txPr>
        <c:crossAx val="518096768"/>
        <c:crosses val="autoZero"/>
        <c:auto val="1"/>
        <c:lblAlgn val="ctr"/>
        <c:lblOffset val="100"/>
        <c:tickLblSkip val="1"/>
        <c:tickMarkSkip val="1"/>
        <c:noMultiLvlLbl val="1"/>
      </c:catAx>
      <c:valAx>
        <c:axId val="518096768"/>
        <c:scaling>
          <c:orientation val="minMax"/>
          <c:max val="0.2"/>
          <c:min val="-0.2"/>
        </c:scaling>
        <c:delete val="0"/>
        <c:axPos val="l"/>
        <c:numFmt formatCode="0%" sourceLinked="0"/>
        <c:majorTickMark val="out"/>
        <c:minorTickMark val="none"/>
        <c:tickLblPos val="nextTo"/>
        <c:txPr>
          <a:bodyPr/>
          <a:lstStyle/>
          <a:p>
            <a:pPr>
              <a:defRPr sz="1200" b="1"/>
            </a:pPr>
            <a:endParaRPr lang="en-US"/>
          </a:p>
        </c:txPr>
        <c:crossAx val="518095232"/>
        <c:crosses val="autoZero"/>
        <c:crossBetween val="between"/>
        <c:majorUnit val="0.1"/>
      </c:valAx>
      <c:valAx>
        <c:axId val="518098304"/>
        <c:scaling>
          <c:orientation val="minMax"/>
          <c:max val="0.4"/>
          <c:min val="-0.30000000000000004"/>
        </c:scaling>
        <c:delete val="1"/>
        <c:axPos val="r"/>
        <c:numFmt formatCode="0%" sourceLinked="0"/>
        <c:majorTickMark val="out"/>
        <c:minorTickMark val="none"/>
        <c:tickLblPos val="nextTo"/>
        <c:crossAx val="518116480"/>
        <c:crosses val="max"/>
        <c:crossBetween val="between"/>
        <c:majorUnit val="0.1"/>
      </c:valAx>
      <c:catAx>
        <c:axId val="518116480"/>
        <c:scaling>
          <c:orientation val="minMax"/>
        </c:scaling>
        <c:delete val="1"/>
        <c:axPos val="b"/>
        <c:numFmt formatCode="General" sourceLinked="1"/>
        <c:majorTickMark val="out"/>
        <c:minorTickMark val="none"/>
        <c:tickLblPos val="nextTo"/>
        <c:crossAx val="518098304"/>
        <c:crosses val="autoZero"/>
        <c:auto val="1"/>
        <c:lblAlgn val="ctr"/>
        <c:lblOffset val="100"/>
        <c:noMultiLvlLbl val="0"/>
      </c:catAx>
      <c:spPr>
        <a:ln>
          <a:solidFill>
            <a:srgbClr val="BFBFB7"/>
          </a:solidFill>
        </a:ln>
      </c:spPr>
    </c:plotArea>
    <c:legend>
      <c:legendPos val="r"/>
      <c:layout>
        <c:manualLayout>
          <c:xMode val="edge"/>
          <c:yMode val="edge"/>
          <c:x val="7.1325798225130674E-2"/>
          <c:y val="0.68778440318505885"/>
          <c:w val="0.55213565106824369"/>
          <c:h val="0.18979317392969877"/>
        </c:manualLayout>
      </c:layout>
      <c:overlay val="1"/>
      <c:txPr>
        <a:bodyPr/>
        <a:lstStyle/>
        <a:p>
          <a:pPr>
            <a:defRPr sz="1200" b="1"/>
          </a:pPr>
          <a:endParaRPr lang="en-US"/>
        </a:p>
      </c:txPr>
    </c:legend>
    <c:plotVisOnly val="1"/>
    <c:dispBlanksAs val="gap"/>
    <c:showDLblsOverMax val="0"/>
  </c:chart>
  <c:spPr>
    <a:ln>
      <a:noFill/>
    </a:ln>
  </c:spPr>
  <c:txPr>
    <a:bodyPr/>
    <a:lstStyle/>
    <a:p>
      <a:pPr>
        <a:defRPr>
          <a:latin typeface="Times New Roman" pitchFamily="18" charset="0"/>
          <a:cs typeface="Times New Roman" pitchFamily="18" charset="0"/>
        </a:defRPr>
      </a:pPr>
      <a:endParaRPr lang="en-US"/>
    </a:p>
  </c:txPr>
  <c:printSettings>
    <c:headerFooter/>
    <c:pageMargins b="0.75" l="0.7" r="0.7" t="0.75" header="0.3" footer="0.3"/>
    <c:pageSetup/>
  </c:printSettings>
  <c:userShapes r:id="rId1"/>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mn-MN"/>
              <a:t>Гадаад</a:t>
            </a:r>
            <a:r>
              <a:rPr lang="mn-MN" baseline="0"/>
              <a:t> хүү</a:t>
            </a:r>
            <a:endParaRPr lang="en-US"/>
          </a:p>
        </c:rich>
      </c:tx>
      <c:overlay val="0"/>
    </c:title>
    <c:autoTitleDeleted val="0"/>
    <c:plotArea>
      <c:layout>
        <c:manualLayout>
          <c:layoutTarget val="inner"/>
          <c:xMode val="edge"/>
          <c:yMode val="edge"/>
          <c:x val="6.4823431547640059E-2"/>
          <c:y val="5.7639848669757597E-2"/>
          <c:w val="0.93465754709442295"/>
          <c:h val="0.80862932492360295"/>
        </c:manualLayout>
      </c:layout>
      <c:lineChart>
        <c:grouping val="standard"/>
        <c:varyColors val="0"/>
        <c:ser>
          <c:idx val="1"/>
          <c:order val="0"/>
          <c:tx>
            <c:strRef>
              <c:f>'IV Гадаад орчин'!$Q$1:$S$1</c:f>
              <c:strCache>
                <c:ptCount val="1"/>
                <c:pt idx="0">
                  <c:v>FED хүү</c:v>
                </c:pt>
              </c:strCache>
            </c:strRef>
          </c:tx>
          <c:spPr>
            <a:ln w="28575">
              <a:solidFill>
                <a:srgbClr val="122F83"/>
              </a:solidFill>
            </a:ln>
          </c:spPr>
          <c:marker>
            <c:symbol val="none"/>
          </c:marker>
          <c:dLbls>
            <c:delete val="1"/>
          </c:dLbls>
          <c:cat>
            <c:multiLvlStrRef>
              <c:f>'IV Гадаад орчин'!$B$19:$C$38</c:f>
              <c:multiLvlStrCache>
                <c:ptCount val="20"/>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pt idx="19">
                    <c:v>IV</c:v>
                  </c:pt>
                </c:lvl>
                <c:lvl>
                  <c:pt idx="0">
                    <c:v>2017</c:v>
                  </c:pt>
                  <c:pt idx="4">
                    <c:v>2018</c:v>
                  </c:pt>
                  <c:pt idx="8">
                    <c:v>2019</c:v>
                  </c:pt>
                  <c:pt idx="12">
                    <c:v>2020</c:v>
                  </c:pt>
                  <c:pt idx="16">
                    <c:v>2021*</c:v>
                  </c:pt>
                </c:lvl>
              </c:multiLvlStrCache>
            </c:multiLvlStrRef>
          </c:cat>
          <c:val>
            <c:numRef>
              <c:f>'IV Гадаад орчин'!$R$19:$R$34</c:f>
              <c:numCache>
                <c:formatCode>0.00</c:formatCode>
                <c:ptCount val="16"/>
                <c:pt idx="0">
                  <c:v>0.75</c:v>
                </c:pt>
                <c:pt idx="1">
                  <c:v>1.25</c:v>
                </c:pt>
                <c:pt idx="2">
                  <c:v>1.25</c:v>
                </c:pt>
                <c:pt idx="3">
                  <c:v>1.5</c:v>
                </c:pt>
                <c:pt idx="4">
                  <c:v>1.75</c:v>
                </c:pt>
                <c:pt idx="5">
                  <c:v>2</c:v>
                </c:pt>
                <c:pt idx="6">
                  <c:v>2.25</c:v>
                </c:pt>
                <c:pt idx="7">
                  <c:v>2.5</c:v>
                </c:pt>
                <c:pt idx="8">
                  <c:v>2.5</c:v>
                </c:pt>
                <c:pt idx="9">
                  <c:v>2.25</c:v>
                </c:pt>
                <c:pt idx="10">
                  <c:v>2</c:v>
                </c:pt>
                <c:pt idx="11">
                  <c:v>2</c:v>
                </c:pt>
                <c:pt idx="12">
                  <c:v>0.25</c:v>
                </c:pt>
                <c:pt idx="13">
                  <c:v>0.25</c:v>
                </c:pt>
                <c:pt idx="14">
                  <c:v>0.25</c:v>
                </c:pt>
                <c:pt idx="15">
                  <c:v>0.25</c:v>
                </c:pt>
              </c:numCache>
            </c:numRef>
          </c:val>
          <c:smooth val="1"/>
          <c:extLst>
            <c:ext xmlns:c16="http://schemas.microsoft.com/office/drawing/2014/chart" uri="{C3380CC4-5D6E-409C-BE32-E72D297353CC}">
              <c16:uniqueId val="{00000000-B695-4785-95F6-1269064665B1}"/>
            </c:ext>
          </c:extLst>
        </c:ser>
        <c:ser>
          <c:idx val="0"/>
          <c:order val="1"/>
          <c:tx>
            <c:strRef>
              <c:f>'IV Гадаад орчин'!$Q$2</c:f>
              <c:strCache>
                <c:ptCount val="1"/>
                <c:pt idx="0">
                  <c:v>Өмнөх төсөөлөл</c:v>
                </c:pt>
              </c:strCache>
            </c:strRef>
          </c:tx>
          <c:spPr>
            <a:ln w="28575">
              <a:solidFill>
                <a:srgbClr val="122F83"/>
              </a:solidFill>
              <a:prstDash val="sysDash"/>
            </a:ln>
          </c:spPr>
          <c:marker>
            <c:symbol val="none"/>
          </c:marker>
          <c:dPt>
            <c:idx val="0"/>
            <c:bubble3D val="0"/>
            <c:spPr>
              <a:ln w="28575" cmpd="sng">
                <a:solidFill>
                  <a:srgbClr val="122F83"/>
                </a:solidFill>
                <a:prstDash val="solid"/>
              </a:ln>
            </c:spPr>
            <c:extLst>
              <c:ext xmlns:c16="http://schemas.microsoft.com/office/drawing/2014/chart" uri="{C3380CC4-5D6E-409C-BE32-E72D297353CC}">
                <c16:uniqueId val="{00000001-6AE0-4F82-A483-5A5A9F4211F9}"/>
              </c:ext>
            </c:extLst>
          </c:dPt>
          <c:dPt>
            <c:idx val="16"/>
            <c:bubble3D val="0"/>
            <c:spPr>
              <a:ln w="28575">
                <a:solidFill>
                  <a:srgbClr val="122F83"/>
                </a:solidFill>
                <a:prstDash val="solid"/>
              </a:ln>
            </c:spPr>
            <c:extLst>
              <c:ext xmlns:c16="http://schemas.microsoft.com/office/drawing/2014/chart" uri="{C3380CC4-5D6E-409C-BE32-E72D297353CC}">
                <c16:uniqueId val="{00000002-6AE0-4F82-A483-5A5A9F4211F9}"/>
              </c:ext>
            </c:extLst>
          </c:dPt>
          <c:dLbls>
            <c:delete val="1"/>
          </c:dLbls>
          <c:cat>
            <c:multiLvlStrRef>
              <c:f>'IV Гадаад орчин'!$B$19:$C$38</c:f>
              <c:multiLvlStrCache>
                <c:ptCount val="20"/>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pt idx="19">
                    <c:v>IV</c:v>
                  </c:pt>
                </c:lvl>
                <c:lvl>
                  <c:pt idx="0">
                    <c:v>2017</c:v>
                  </c:pt>
                  <c:pt idx="4">
                    <c:v>2018</c:v>
                  </c:pt>
                  <c:pt idx="8">
                    <c:v>2019</c:v>
                  </c:pt>
                  <c:pt idx="12">
                    <c:v>2020</c:v>
                  </c:pt>
                  <c:pt idx="16">
                    <c:v>2021*</c:v>
                  </c:pt>
                </c:lvl>
              </c:multiLvlStrCache>
            </c:multiLvlStrRef>
          </c:cat>
          <c:val>
            <c:numRef>
              <c:f>'IV Гадаад орчин'!$Q$19:$Q$38</c:f>
              <c:numCache>
                <c:formatCode>0.00</c:formatCode>
                <c:ptCount val="20"/>
                <c:pt idx="0">
                  <c:v>0.75</c:v>
                </c:pt>
                <c:pt idx="1">
                  <c:v>1.25</c:v>
                </c:pt>
                <c:pt idx="2">
                  <c:v>1.25</c:v>
                </c:pt>
                <c:pt idx="3">
                  <c:v>1.5</c:v>
                </c:pt>
                <c:pt idx="4">
                  <c:v>1.75</c:v>
                </c:pt>
                <c:pt idx="5">
                  <c:v>2</c:v>
                </c:pt>
                <c:pt idx="6">
                  <c:v>2.25</c:v>
                </c:pt>
                <c:pt idx="7">
                  <c:v>2.5</c:v>
                </c:pt>
                <c:pt idx="8">
                  <c:v>2.5</c:v>
                </c:pt>
                <c:pt idx="9">
                  <c:v>2.25</c:v>
                </c:pt>
                <c:pt idx="10">
                  <c:v>2</c:v>
                </c:pt>
                <c:pt idx="11">
                  <c:v>2</c:v>
                </c:pt>
                <c:pt idx="12">
                  <c:v>0.25</c:v>
                </c:pt>
                <c:pt idx="13">
                  <c:v>0.25</c:v>
                </c:pt>
                <c:pt idx="14">
                  <c:v>0.25</c:v>
                </c:pt>
                <c:pt idx="15">
                  <c:v>0.25</c:v>
                </c:pt>
                <c:pt idx="16">
                  <c:v>0.25</c:v>
                </c:pt>
                <c:pt idx="17">
                  <c:v>0.25</c:v>
                </c:pt>
                <c:pt idx="18">
                  <c:v>0.25</c:v>
                </c:pt>
                <c:pt idx="19">
                  <c:v>0.25</c:v>
                </c:pt>
              </c:numCache>
            </c:numRef>
          </c:val>
          <c:smooth val="1"/>
          <c:extLst>
            <c:ext xmlns:c16="http://schemas.microsoft.com/office/drawing/2014/chart" uri="{C3380CC4-5D6E-409C-BE32-E72D297353CC}">
              <c16:uniqueId val="{00000001-B695-4785-95F6-1269064665B1}"/>
            </c:ext>
          </c:extLst>
        </c:ser>
        <c:dLbls>
          <c:dLblPos val="t"/>
          <c:showLegendKey val="0"/>
          <c:showVal val="1"/>
          <c:showCatName val="0"/>
          <c:showSerName val="0"/>
          <c:showPercent val="0"/>
          <c:showBubbleSize val="0"/>
        </c:dLbls>
        <c:smooth val="0"/>
        <c:axId val="517614208"/>
        <c:axId val="517616000"/>
      </c:lineChart>
      <c:catAx>
        <c:axId val="517614208"/>
        <c:scaling>
          <c:orientation val="minMax"/>
        </c:scaling>
        <c:delete val="0"/>
        <c:axPos val="b"/>
        <c:numFmt formatCode="General" sourceLinked="0"/>
        <c:majorTickMark val="none"/>
        <c:minorTickMark val="none"/>
        <c:tickLblPos val="nextTo"/>
        <c:spPr>
          <a:ln>
            <a:solidFill>
              <a:schemeClr val="tx1"/>
            </a:solidFill>
          </a:ln>
        </c:spPr>
        <c:crossAx val="517616000"/>
        <c:crosses val="autoZero"/>
        <c:auto val="1"/>
        <c:lblAlgn val="ctr"/>
        <c:lblOffset val="100"/>
        <c:noMultiLvlLbl val="0"/>
      </c:catAx>
      <c:valAx>
        <c:axId val="517616000"/>
        <c:scaling>
          <c:orientation val="minMax"/>
        </c:scaling>
        <c:delete val="0"/>
        <c:axPos val="l"/>
        <c:majorGridlines>
          <c:spPr>
            <a:ln>
              <a:noFill/>
              <a:prstDash val="sysDash"/>
            </a:ln>
          </c:spPr>
        </c:majorGridlines>
        <c:numFmt formatCode="0.00" sourceLinked="1"/>
        <c:majorTickMark val="out"/>
        <c:minorTickMark val="none"/>
        <c:tickLblPos val="nextTo"/>
        <c:spPr>
          <a:ln>
            <a:solidFill>
              <a:schemeClr val="tx1"/>
            </a:solidFill>
          </a:ln>
        </c:spPr>
        <c:crossAx val="517614208"/>
        <c:crosses val="autoZero"/>
        <c:crossBetween val="between"/>
        <c:majorUnit val="0.5"/>
      </c:valAx>
      <c:spPr>
        <a:ln>
          <a:solidFill>
            <a:srgbClr val="BFBFB7"/>
          </a:solidFill>
        </a:ln>
      </c:spPr>
    </c:plotArea>
    <c:plotVisOnly val="1"/>
    <c:dispBlanksAs val="gap"/>
    <c:showDLblsOverMax val="0"/>
  </c:chart>
  <c:spPr>
    <a:ln>
      <a:noFill/>
    </a:ln>
  </c:spPr>
  <c:txPr>
    <a:bodyPr/>
    <a:lstStyle/>
    <a:p>
      <a:pPr>
        <a:defRPr sz="1200" b="1">
          <a:latin typeface="Times New Roman" panose="02020603050405020304" pitchFamily="18" charset="0"/>
          <a:cs typeface="Times New Roman" panose="02020603050405020304" pitchFamily="18" charset="0"/>
        </a:defRPr>
      </a:pPr>
      <a:endParaRPr lang="en-US"/>
    </a:p>
  </c:txPr>
  <c:userShapes r:id="rId1"/>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5726482944647996E-2"/>
          <c:y val="2.1315565342304388E-2"/>
          <c:w val="0.90710900452058452"/>
          <c:h val="0.86999802574620433"/>
        </c:manualLayout>
      </c:layout>
      <c:barChart>
        <c:barDir val="col"/>
        <c:grouping val="stacked"/>
        <c:varyColors val="0"/>
        <c:ser>
          <c:idx val="0"/>
          <c:order val="0"/>
          <c:tx>
            <c:strRef>
              <c:f>'IV.3 Төлбөрийн тэнцэл'!$A$3</c:f>
              <c:strCache>
                <c:ptCount val="1"/>
                <c:pt idx="0">
                  <c:v>Урсгал дансны тэнцэл</c:v>
                </c:pt>
              </c:strCache>
            </c:strRef>
          </c:tx>
          <c:spPr>
            <a:solidFill>
              <a:srgbClr val="BEAE8E"/>
            </a:solidFill>
            <a:ln>
              <a:noFill/>
            </a:ln>
          </c:spPr>
          <c:invertIfNegative val="0"/>
          <c:cat>
            <c:multiLvlStrRef>
              <c:f>'IV.3 Төлбөрийн тэнцэл'!$G$1:$AL$2</c:f>
              <c:multiLvlStrCache>
                <c:ptCount val="20"/>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pt idx="19">
                    <c:v>IV</c:v>
                  </c:pt>
                </c:lvl>
                <c:lvl>
                  <c:pt idx="0">
                    <c:v>2016</c:v>
                  </c:pt>
                  <c:pt idx="4">
                    <c:v>2017</c:v>
                  </c:pt>
                  <c:pt idx="8">
                    <c:v>2018</c:v>
                  </c:pt>
                  <c:pt idx="12">
                    <c:v>2019</c:v>
                  </c:pt>
                  <c:pt idx="16">
                    <c:v>2020</c:v>
                  </c:pt>
                </c:lvl>
              </c:multiLvlStrCache>
            </c:multiLvlStrRef>
          </c:cat>
          <c:val>
            <c:numRef>
              <c:f>'IV.3 Төлбөрийн тэнцэл'!$G$3:$AL$3</c:f>
              <c:numCache>
                <c:formatCode>0</c:formatCode>
                <c:ptCount val="20"/>
                <c:pt idx="0">
                  <c:v>-165.23963423229623</c:v>
                </c:pt>
                <c:pt idx="1">
                  <c:v>-347.70595510417343</c:v>
                </c:pt>
                <c:pt idx="2">
                  <c:v>-203.3516312988703</c:v>
                </c:pt>
                <c:pt idx="3">
                  <c:v>16.626209415310541</c:v>
                </c:pt>
                <c:pt idx="4">
                  <c:v>-148.14166088777955</c:v>
                </c:pt>
                <c:pt idx="5">
                  <c:v>-120.38758516863106</c:v>
                </c:pt>
                <c:pt idx="6">
                  <c:v>-297.05288542739447</c:v>
                </c:pt>
                <c:pt idx="7">
                  <c:v>-589.86160009056096</c:v>
                </c:pt>
                <c:pt idx="8">
                  <c:v>-440.92452787979221</c:v>
                </c:pt>
                <c:pt idx="9">
                  <c:v>-378.91015214943411</c:v>
                </c:pt>
                <c:pt idx="10">
                  <c:v>-566.58799231602234</c:v>
                </c:pt>
                <c:pt idx="11">
                  <c:v>-820.34524294000209</c:v>
                </c:pt>
                <c:pt idx="12">
                  <c:v>-398.08977519534744</c:v>
                </c:pt>
                <c:pt idx="13">
                  <c:v>-345.33588448579644</c:v>
                </c:pt>
                <c:pt idx="14">
                  <c:v>-451.31850572178689</c:v>
                </c:pt>
                <c:pt idx="15">
                  <c:v>-966.942649986682</c:v>
                </c:pt>
                <c:pt idx="16">
                  <c:v>-669.09485626560809</c:v>
                </c:pt>
                <c:pt idx="17">
                  <c:v>-221.24614</c:v>
                </c:pt>
                <c:pt idx="18" formatCode="0.0">
                  <c:v>148.70763444071713</c:v>
                </c:pt>
                <c:pt idx="19" formatCode="0.0">
                  <c:v>165.42573025262118</c:v>
                </c:pt>
              </c:numCache>
            </c:numRef>
          </c:val>
          <c:extLst>
            <c:ext xmlns:c16="http://schemas.microsoft.com/office/drawing/2014/chart" uri="{C3380CC4-5D6E-409C-BE32-E72D297353CC}">
              <c16:uniqueId val="{00000000-400B-48E3-9C28-11B65C07BF0E}"/>
            </c:ext>
          </c:extLst>
        </c:ser>
        <c:ser>
          <c:idx val="2"/>
          <c:order val="1"/>
          <c:tx>
            <c:strRef>
              <c:f>'IV.3 Төлбөрийн тэнцэл'!$A$4</c:f>
              <c:strCache>
                <c:ptCount val="1"/>
                <c:pt idx="0">
                  <c:v>Хөрөнгө, санхүүгийн дансны тэнцэл</c:v>
                </c:pt>
              </c:strCache>
            </c:strRef>
          </c:tx>
          <c:spPr>
            <a:solidFill>
              <a:srgbClr val="7EA6A7"/>
            </a:solidFill>
            <a:ln>
              <a:noFill/>
            </a:ln>
          </c:spPr>
          <c:invertIfNegative val="0"/>
          <c:cat>
            <c:multiLvlStrRef>
              <c:f>'IV.3 Төлбөрийн тэнцэл'!$G$1:$AL$2</c:f>
              <c:multiLvlStrCache>
                <c:ptCount val="20"/>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pt idx="19">
                    <c:v>IV</c:v>
                  </c:pt>
                </c:lvl>
                <c:lvl>
                  <c:pt idx="0">
                    <c:v>2016</c:v>
                  </c:pt>
                  <c:pt idx="4">
                    <c:v>2017</c:v>
                  </c:pt>
                  <c:pt idx="8">
                    <c:v>2018</c:v>
                  </c:pt>
                  <c:pt idx="12">
                    <c:v>2019</c:v>
                  </c:pt>
                  <c:pt idx="16">
                    <c:v>2020</c:v>
                  </c:pt>
                </c:lvl>
              </c:multiLvlStrCache>
            </c:multiLvlStrRef>
          </c:cat>
          <c:val>
            <c:numRef>
              <c:f>'IV.3 Төлбөрийн тэнцэл'!$G$4:$AL$4</c:f>
              <c:numCache>
                <c:formatCode>0</c:formatCode>
                <c:ptCount val="20"/>
                <c:pt idx="0">
                  <c:v>298.12000173188159</c:v>
                </c:pt>
                <c:pt idx="1">
                  <c:v>328.95545395503325</c:v>
                </c:pt>
                <c:pt idx="2">
                  <c:v>101.78973883113866</c:v>
                </c:pt>
                <c:pt idx="3">
                  <c:v>173.82613000043614</c:v>
                </c:pt>
                <c:pt idx="4">
                  <c:v>138.81850394596336</c:v>
                </c:pt>
                <c:pt idx="5">
                  <c:v>379.04939768162052</c:v>
                </c:pt>
                <c:pt idx="6">
                  <c:v>455.54615378835814</c:v>
                </c:pt>
                <c:pt idx="7">
                  <c:v>1697.5831884240245</c:v>
                </c:pt>
                <c:pt idx="8">
                  <c:v>312.55662255478501</c:v>
                </c:pt>
                <c:pt idx="9">
                  <c:v>381.58527854399915</c:v>
                </c:pt>
                <c:pt idx="10">
                  <c:v>435.77431048373188</c:v>
                </c:pt>
                <c:pt idx="11">
                  <c:v>1052.9812531809901</c:v>
                </c:pt>
                <c:pt idx="12">
                  <c:v>582</c:v>
                </c:pt>
                <c:pt idx="13">
                  <c:v>573</c:v>
                </c:pt>
                <c:pt idx="14">
                  <c:v>384</c:v>
                </c:pt>
                <c:pt idx="15">
                  <c:v>1298</c:v>
                </c:pt>
                <c:pt idx="16">
                  <c:v>337.91929329999789</c:v>
                </c:pt>
                <c:pt idx="17">
                  <c:v>128.78307968140751</c:v>
                </c:pt>
                <c:pt idx="18">
                  <c:v>-75.327366714601993</c:v>
                </c:pt>
                <c:pt idx="19">
                  <c:v>1102.9470200630171</c:v>
                </c:pt>
              </c:numCache>
            </c:numRef>
          </c:val>
          <c:extLst>
            <c:ext xmlns:c16="http://schemas.microsoft.com/office/drawing/2014/chart" uri="{C3380CC4-5D6E-409C-BE32-E72D297353CC}">
              <c16:uniqueId val="{00000001-400B-48E3-9C28-11B65C07BF0E}"/>
            </c:ext>
          </c:extLst>
        </c:ser>
        <c:dLbls>
          <c:showLegendKey val="0"/>
          <c:showVal val="0"/>
          <c:showCatName val="0"/>
          <c:showSerName val="0"/>
          <c:showPercent val="0"/>
          <c:showBubbleSize val="0"/>
        </c:dLbls>
        <c:gapWidth val="30"/>
        <c:overlap val="100"/>
        <c:axId val="518866432"/>
        <c:axId val="518867968"/>
      </c:barChart>
      <c:lineChart>
        <c:grouping val="standard"/>
        <c:varyColors val="0"/>
        <c:ser>
          <c:idx val="3"/>
          <c:order val="2"/>
          <c:tx>
            <c:strRef>
              <c:f>'IV.3 Төлбөрийн тэнцэл'!$A$5</c:f>
              <c:strCache>
                <c:ptCount val="1"/>
                <c:pt idx="0">
                  <c:v>Төлбөрийн тэнцэл</c:v>
                </c:pt>
              </c:strCache>
            </c:strRef>
          </c:tx>
          <c:spPr>
            <a:ln w="12700">
              <a:solidFill>
                <a:srgbClr val="122F83"/>
              </a:solidFill>
            </a:ln>
          </c:spPr>
          <c:marker>
            <c:symbol val="none"/>
          </c:marker>
          <c:dLbls>
            <c:dLbl>
              <c:idx val="19"/>
              <c:layout>
                <c:manualLayout>
                  <c:x val="-1.5256256303904765E-2"/>
                  <c:y val="-3.0688754954795072E-2"/>
                </c:manualLayout>
              </c:layout>
              <c:spPr>
                <a:noFill/>
                <a:ln>
                  <a:noFill/>
                </a:ln>
                <a:effectLst/>
              </c:spPr>
              <c:txPr>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314-459A-82E0-41B56F53E788}"/>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multiLvlStrRef>
              <c:f>'IV.3 Төлбөрийн тэнцэл'!$G$1:$AK$2</c:f>
              <c:multiLvlStrCache>
                <c:ptCount val="19"/>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lvl>
                <c:lvl>
                  <c:pt idx="0">
                    <c:v>2016</c:v>
                  </c:pt>
                  <c:pt idx="4">
                    <c:v>2017</c:v>
                  </c:pt>
                  <c:pt idx="8">
                    <c:v>2018</c:v>
                  </c:pt>
                  <c:pt idx="12">
                    <c:v>2019</c:v>
                  </c:pt>
                  <c:pt idx="16">
                    <c:v>2020</c:v>
                  </c:pt>
                </c:lvl>
              </c:multiLvlStrCache>
            </c:multiLvlStrRef>
          </c:cat>
          <c:val>
            <c:numRef>
              <c:f>'IV.3 Төлбөрийн тэнцэл'!$G$5:$AL$5</c:f>
              <c:numCache>
                <c:formatCode>0</c:formatCode>
                <c:ptCount val="20"/>
                <c:pt idx="0">
                  <c:v>-37.756636975437104</c:v>
                </c:pt>
                <c:pt idx="1">
                  <c:v>-8.21147557144117</c:v>
                </c:pt>
                <c:pt idx="2">
                  <c:v>-186.15850627809607</c:v>
                </c:pt>
                <c:pt idx="3">
                  <c:v>213.93656811179079</c:v>
                </c:pt>
                <c:pt idx="4">
                  <c:v>-163.68310325214424</c:v>
                </c:pt>
                <c:pt idx="5">
                  <c:v>89.7</c:v>
                </c:pt>
                <c:pt idx="6">
                  <c:v>276</c:v>
                </c:pt>
                <c:pt idx="7">
                  <c:v>1258</c:v>
                </c:pt>
                <c:pt idx="8">
                  <c:v>-42.211188356847344</c:v>
                </c:pt>
                <c:pt idx="9">
                  <c:v>-129.7696763240522</c:v>
                </c:pt>
                <c:pt idx="10">
                  <c:v>-303.30510188154318</c:v>
                </c:pt>
                <c:pt idx="11">
                  <c:v>333.59124452100116</c:v>
                </c:pt>
                <c:pt idx="12">
                  <c:v>219.56143886081296</c:v>
                </c:pt>
                <c:pt idx="13">
                  <c:v>236.39987629177801</c:v>
                </c:pt>
                <c:pt idx="14">
                  <c:v>-191.70675207501245</c:v>
                </c:pt>
                <c:pt idx="15">
                  <c:v>188.60478564840639</c:v>
                </c:pt>
                <c:pt idx="16">
                  <c:v>-350.19340135843618</c:v>
                </c:pt>
                <c:pt idx="17">
                  <c:v>-329.01343752282082</c:v>
                </c:pt>
                <c:pt idx="18">
                  <c:v>206.69728167471422</c:v>
                </c:pt>
                <c:pt idx="19">
                  <c:v>1259.4008007670691</c:v>
                </c:pt>
              </c:numCache>
            </c:numRef>
          </c:val>
          <c:smooth val="1"/>
          <c:extLst>
            <c:ext xmlns:c16="http://schemas.microsoft.com/office/drawing/2014/chart" uri="{C3380CC4-5D6E-409C-BE32-E72D297353CC}">
              <c16:uniqueId val="{00000003-400B-48E3-9C28-11B65C07BF0E}"/>
            </c:ext>
          </c:extLst>
        </c:ser>
        <c:dLbls>
          <c:showLegendKey val="0"/>
          <c:showVal val="0"/>
          <c:showCatName val="0"/>
          <c:showSerName val="0"/>
          <c:showPercent val="0"/>
          <c:showBubbleSize val="0"/>
        </c:dLbls>
        <c:marker val="1"/>
        <c:smooth val="0"/>
        <c:axId val="518866432"/>
        <c:axId val="518867968"/>
      </c:lineChart>
      <c:catAx>
        <c:axId val="518866432"/>
        <c:scaling>
          <c:orientation val="minMax"/>
        </c:scaling>
        <c:delete val="0"/>
        <c:axPos val="b"/>
        <c:numFmt formatCode="General" sourceLinked="1"/>
        <c:majorTickMark val="none"/>
        <c:minorTickMark val="none"/>
        <c:tickLblPos val="low"/>
        <c:spPr>
          <a:ln>
            <a:solidFill>
              <a:schemeClr val="bg1">
                <a:lumMod val="75000"/>
              </a:schemeClr>
            </a:solidFill>
          </a:ln>
        </c:spPr>
        <c:txPr>
          <a:bodyPr rot="0" vert="horz"/>
          <a:lstStyle/>
          <a:p>
            <a:pPr>
              <a:defRPr/>
            </a:pPr>
            <a:endParaRPr lang="en-US"/>
          </a:p>
        </c:txPr>
        <c:crossAx val="518867968"/>
        <c:crosses val="autoZero"/>
        <c:auto val="1"/>
        <c:lblAlgn val="ctr"/>
        <c:lblOffset val="100"/>
        <c:noMultiLvlLbl val="0"/>
      </c:catAx>
      <c:valAx>
        <c:axId val="518867968"/>
        <c:scaling>
          <c:orientation val="minMax"/>
        </c:scaling>
        <c:delete val="0"/>
        <c:axPos val="l"/>
        <c:title>
          <c:tx>
            <c:rich>
              <a:bodyPr rot="-5400000" vert="horz"/>
              <a:lstStyle/>
              <a:p>
                <a:pPr>
                  <a:defRPr/>
                </a:pPr>
                <a:r>
                  <a:rPr lang="mn-MN"/>
                  <a:t>сая </a:t>
                </a:r>
                <a:r>
                  <a:rPr lang="en-US"/>
                  <a:t>$</a:t>
                </a:r>
              </a:p>
            </c:rich>
          </c:tx>
          <c:layout>
            <c:manualLayout>
              <c:xMode val="edge"/>
              <c:yMode val="edge"/>
              <c:x val="2.64746780428647E-3"/>
              <c:y val="0.42612060991783457"/>
            </c:manualLayout>
          </c:layout>
          <c:overlay val="0"/>
        </c:title>
        <c:numFmt formatCode="#,##0" sourceLinked="0"/>
        <c:majorTickMark val="out"/>
        <c:minorTickMark val="none"/>
        <c:tickLblPos val="nextTo"/>
        <c:spPr>
          <a:ln>
            <a:solidFill>
              <a:schemeClr val="bg1">
                <a:lumMod val="75000"/>
              </a:schemeClr>
            </a:solidFill>
          </a:ln>
        </c:spPr>
        <c:txPr>
          <a:bodyPr rot="0" vert="horz"/>
          <a:lstStyle/>
          <a:p>
            <a:pPr>
              <a:defRPr/>
            </a:pPr>
            <a:endParaRPr lang="en-US"/>
          </a:p>
        </c:txPr>
        <c:crossAx val="518866432"/>
        <c:crosses val="autoZero"/>
        <c:crossBetween val="between"/>
      </c:valAx>
      <c:spPr>
        <a:ln>
          <a:solidFill>
            <a:schemeClr val="bg2">
              <a:lumMod val="90000"/>
            </a:schemeClr>
          </a:solidFill>
        </a:ln>
      </c:spPr>
    </c:plotArea>
    <c:legend>
      <c:legendPos val="r"/>
      <c:layout>
        <c:manualLayout>
          <c:xMode val="edge"/>
          <c:yMode val="edge"/>
          <c:x val="8.2937782214419345E-2"/>
          <c:y val="3.9208255564877365E-2"/>
          <c:w val="0.36332900695105419"/>
          <c:h val="0.19432988038745097"/>
        </c:manualLayout>
      </c:layout>
      <c:overlay val="1"/>
    </c:legend>
    <c:plotVisOnly val="1"/>
    <c:dispBlanksAs val="gap"/>
    <c:showDLblsOverMax val="0"/>
  </c:chart>
  <c:spPr>
    <a:ln>
      <a:noFill/>
    </a:ln>
  </c:spPr>
  <c:txPr>
    <a:bodyPr/>
    <a:lstStyle/>
    <a:p>
      <a:pPr>
        <a:defRPr sz="1200" b="1">
          <a:latin typeface="Times New Roman" panose="02020603050405020304" pitchFamily="18" charset="0"/>
          <a:cs typeface="Times New Roman" panose="02020603050405020304" pitchFamily="18" charset="0"/>
        </a:defRPr>
      </a:pPr>
      <a:endParaRPr lang="en-US"/>
    </a:p>
  </c:txPr>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3196480938416422E-2"/>
          <c:y val="1.8561562486253465E-2"/>
          <c:w val="0.9227263490890617"/>
          <c:h val="0.83989596621651341"/>
        </c:manualLayout>
      </c:layout>
      <c:barChart>
        <c:barDir val="col"/>
        <c:grouping val="stacked"/>
        <c:varyColors val="0"/>
        <c:ser>
          <c:idx val="3"/>
          <c:order val="0"/>
          <c:tx>
            <c:strRef>
              <c:f>'IV.3 Төлбөрийн тэнцэл'!$A$15</c:f>
              <c:strCache>
                <c:ptCount val="1"/>
                <c:pt idx="0">
                  <c:v>Барааны данс</c:v>
                </c:pt>
              </c:strCache>
            </c:strRef>
          </c:tx>
          <c:spPr>
            <a:solidFill>
              <a:srgbClr val="286A6C"/>
            </a:solidFill>
            <a:ln>
              <a:noFill/>
            </a:ln>
          </c:spPr>
          <c:invertIfNegative val="0"/>
          <c:cat>
            <c:multiLvlStrRef>
              <c:f>'IV.3 Төлбөрийн тэнцэл'!$G$1:$AL$2</c:f>
              <c:multiLvlStrCache>
                <c:ptCount val="20"/>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pt idx="19">
                    <c:v>IV</c:v>
                  </c:pt>
                </c:lvl>
                <c:lvl>
                  <c:pt idx="0">
                    <c:v>2016</c:v>
                  </c:pt>
                  <c:pt idx="4">
                    <c:v>2017</c:v>
                  </c:pt>
                  <c:pt idx="8">
                    <c:v>2018</c:v>
                  </c:pt>
                  <c:pt idx="12">
                    <c:v>2019</c:v>
                  </c:pt>
                  <c:pt idx="16">
                    <c:v>2020</c:v>
                  </c:pt>
                </c:lvl>
              </c:multiLvlStrCache>
            </c:multiLvlStrRef>
          </c:cat>
          <c:val>
            <c:numRef>
              <c:f>'IV.3 Төлбөрийн тэнцэл'!$G$15:$AL$15</c:f>
              <c:numCache>
                <c:formatCode>0</c:formatCode>
                <c:ptCount val="20"/>
                <c:pt idx="0">
                  <c:v>373.43694712552792</c:v>
                </c:pt>
                <c:pt idx="1">
                  <c:v>248.32206094855428</c:v>
                </c:pt>
                <c:pt idx="2">
                  <c:v>110.20192347202999</c:v>
                </c:pt>
                <c:pt idx="3">
                  <c:v>605.82261976337384</c:v>
                </c:pt>
                <c:pt idx="4">
                  <c:v>425.33204846579883</c:v>
                </c:pt>
                <c:pt idx="5">
                  <c:v>526.64648825505299</c:v>
                </c:pt>
                <c:pt idx="6">
                  <c:v>216.25380696785641</c:v>
                </c:pt>
                <c:pt idx="7" formatCode="#,##0.0">
                  <c:v>321.50002036594753</c:v>
                </c:pt>
                <c:pt idx="8" formatCode="#,##0.0">
                  <c:v>238.54847487198646</c:v>
                </c:pt>
                <c:pt idx="9" formatCode="#,##0.0">
                  <c:v>355.44298135828404</c:v>
                </c:pt>
                <c:pt idx="10" formatCode="#,##0.0">
                  <c:v>-15.790510794384716</c:v>
                </c:pt>
                <c:pt idx="11" formatCode="0.0">
                  <c:v>97.308585239034699</c:v>
                </c:pt>
                <c:pt idx="12" formatCode="0.0">
                  <c:v>464.1816612045323</c:v>
                </c:pt>
                <c:pt idx="13" formatCode="0.0">
                  <c:v>490.86772059315251</c:v>
                </c:pt>
                <c:pt idx="14" formatCode="0.0">
                  <c:v>175.37368228570108</c:v>
                </c:pt>
                <c:pt idx="15" formatCode="0.0">
                  <c:v>27.689237476908318</c:v>
                </c:pt>
                <c:pt idx="16" formatCode="0.0">
                  <c:v>-276.68043162700002</c:v>
                </c:pt>
                <c:pt idx="17" formatCode="0.0">
                  <c:v>442.47935622099999</c:v>
                </c:pt>
                <c:pt idx="18" formatCode="0.0">
                  <c:v>714.94855759924189</c:v>
                </c:pt>
                <c:pt idx="19" formatCode="0.0">
                  <c:v>886.39446022048105</c:v>
                </c:pt>
              </c:numCache>
            </c:numRef>
          </c:val>
          <c:extLst>
            <c:ext xmlns:c16="http://schemas.microsoft.com/office/drawing/2014/chart" uri="{C3380CC4-5D6E-409C-BE32-E72D297353CC}">
              <c16:uniqueId val="{00000000-2AA6-4345-AFD6-1CD5A3EBE279}"/>
            </c:ext>
          </c:extLst>
        </c:ser>
        <c:ser>
          <c:idx val="2"/>
          <c:order val="1"/>
          <c:tx>
            <c:strRef>
              <c:f>'IV.3 Төлбөрийн тэнцэл'!$A$16</c:f>
              <c:strCache>
                <c:ptCount val="1"/>
                <c:pt idx="0">
                  <c:v>Үйлчилгээний данс</c:v>
                </c:pt>
              </c:strCache>
            </c:strRef>
          </c:tx>
          <c:spPr>
            <a:solidFill>
              <a:srgbClr val="BEAE8E"/>
            </a:solidFill>
            <a:ln>
              <a:noFill/>
            </a:ln>
          </c:spPr>
          <c:invertIfNegative val="0"/>
          <c:cat>
            <c:multiLvlStrRef>
              <c:f>'IV.3 Төлбөрийн тэнцэл'!$G$1:$AL$2</c:f>
              <c:multiLvlStrCache>
                <c:ptCount val="20"/>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pt idx="19">
                    <c:v>IV</c:v>
                  </c:pt>
                </c:lvl>
                <c:lvl>
                  <c:pt idx="0">
                    <c:v>2016</c:v>
                  </c:pt>
                  <c:pt idx="4">
                    <c:v>2017</c:v>
                  </c:pt>
                  <c:pt idx="8">
                    <c:v>2018</c:v>
                  </c:pt>
                  <c:pt idx="12">
                    <c:v>2019</c:v>
                  </c:pt>
                  <c:pt idx="16">
                    <c:v>2020</c:v>
                  </c:pt>
                </c:lvl>
              </c:multiLvlStrCache>
            </c:multiLvlStrRef>
          </c:cat>
          <c:val>
            <c:numRef>
              <c:f>'IV.3 Төлбөрийн тэнцэл'!$G$16:$AL$16</c:f>
              <c:numCache>
                <c:formatCode>0</c:formatCode>
                <c:ptCount val="20"/>
                <c:pt idx="0">
                  <c:v>-328.08863366186392</c:v>
                </c:pt>
                <c:pt idx="1">
                  <c:v>-437.4173006253227</c:v>
                </c:pt>
                <c:pt idx="2">
                  <c:v>-210.66918766546621</c:v>
                </c:pt>
                <c:pt idx="3">
                  <c:v>-362.1055650920058</c:v>
                </c:pt>
                <c:pt idx="4">
                  <c:v>-333.54208185087737</c:v>
                </c:pt>
                <c:pt idx="5">
                  <c:v>-256.59501435275354</c:v>
                </c:pt>
                <c:pt idx="6">
                  <c:v>-182.04958450075617</c:v>
                </c:pt>
                <c:pt idx="7" formatCode="#,##0.0">
                  <c:v>-439.94165672674103</c:v>
                </c:pt>
                <c:pt idx="8" formatCode="#,##0.0">
                  <c:v>-546.5237049696558</c:v>
                </c:pt>
                <c:pt idx="9" formatCode="#,##0.0">
                  <c:v>-435.45898192892724</c:v>
                </c:pt>
                <c:pt idx="10" formatCode="#,##0.0">
                  <c:v>-361.69695337090445</c:v>
                </c:pt>
                <c:pt idx="11" formatCode="0.0">
                  <c:v>-634.61468801488581</c:v>
                </c:pt>
                <c:pt idx="12" formatCode="0.0">
                  <c:v>-646.86320877787125</c:v>
                </c:pt>
                <c:pt idx="13" formatCode="0.0">
                  <c:v>-457.52901116635883</c:v>
                </c:pt>
                <c:pt idx="14" formatCode="0.0">
                  <c:v>-297.94852867549639</c:v>
                </c:pt>
                <c:pt idx="15" formatCode="0.0">
                  <c:v>-589.37600155228517</c:v>
                </c:pt>
                <c:pt idx="16" formatCode="0.0">
                  <c:v>-307.66317689200002</c:v>
                </c:pt>
                <c:pt idx="17" formatCode="0.0">
                  <c:v>-398.37694777399997</c:v>
                </c:pt>
                <c:pt idx="18" formatCode="0.0">
                  <c:v>-347.83874061198674</c:v>
                </c:pt>
                <c:pt idx="19" formatCode="0.0">
                  <c:v>-431.97650330351848</c:v>
                </c:pt>
              </c:numCache>
            </c:numRef>
          </c:val>
          <c:extLst>
            <c:ext xmlns:c16="http://schemas.microsoft.com/office/drawing/2014/chart" uri="{C3380CC4-5D6E-409C-BE32-E72D297353CC}">
              <c16:uniqueId val="{00000001-2AA6-4345-AFD6-1CD5A3EBE279}"/>
            </c:ext>
          </c:extLst>
        </c:ser>
        <c:ser>
          <c:idx val="0"/>
          <c:order val="2"/>
          <c:tx>
            <c:strRef>
              <c:f>'IV.3 Төлбөрийн тэнцэл'!$A$17</c:f>
              <c:strCache>
                <c:ptCount val="1"/>
                <c:pt idx="0">
                  <c:v>Орлогын данс</c:v>
                </c:pt>
              </c:strCache>
            </c:strRef>
          </c:tx>
          <c:spPr>
            <a:solidFill>
              <a:srgbClr val="D4D9E4"/>
            </a:solidFill>
            <a:ln w="9525">
              <a:noFill/>
            </a:ln>
          </c:spPr>
          <c:invertIfNegative val="0"/>
          <c:cat>
            <c:multiLvlStrRef>
              <c:f>'IV.3 Төлбөрийн тэнцэл'!$G$1:$AL$2</c:f>
              <c:multiLvlStrCache>
                <c:ptCount val="20"/>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pt idx="19">
                    <c:v>IV</c:v>
                  </c:pt>
                </c:lvl>
                <c:lvl>
                  <c:pt idx="0">
                    <c:v>2016</c:v>
                  </c:pt>
                  <c:pt idx="4">
                    <c:v>2017</c:v>
                  </c:pt>
                  <c:pt idx="8">
                    <c:v>2018</c:v>
                  </c:pt>
                  <c:pt idx="12">
                    <c:v>2019</c:v>
                  </c:pt>
                  <c:pt idx="16">
                    <c:v>2020</c:v>
                  </c:pt>
                </c:lvl>
              </c:multiLvlStrCache>
            </c:multiLvlStrRef>
          </c:cat>
          <c:val>
            <c:numRef>
              <c:f>'IV.3 Төлбөрийн тэнцэл'!$G$17:$AL$17</c:f>
              <c:numCache>
                <c:formatCode>0</c:formatCode>
                <c:ptCount val="20"/>
                <c:pt idx="0">
                  <c:v>-210.5879476959602</c:v>
                </c:pt>
                <c:pt idx="1">
                  <c:v>-158.61071542740515</c:v>
                </c:pt>
                <c:pt idx="2">
                  <c:v>-102.88436710543385</c:v>
                </c:pt>
                <c:pt idx="3">
                  <c:v>-227.09084525605749</c:v>
                </c:pt>
                <c:pt idx="4">
                  <c:v>-239.93162750270088</c:v>
                </c:pt>
                <c:pt idx="5">
                  <c:v>-390.43905907093051</c:v>
                </c:pt>
                <c:pt idx="6">
                  <c:v>-331.25710789449465</c:v>
                </c:pt>
                <c:pt idx="7" formatCode="#,##0.0">
                  <c:v>-471.41996372976746</c:v>
                </c:pt>
                <c:pt idx="8" formatCode="#,##0.0">
                  <c:v>-132.94929778212295</c:v>
                </c:pt>
                <c:pt idx="9" formatCode="#,##0.0">
                  <c:v>-298.89415157879085</c:v>
                </c:pt>
                <c:pt idx="10" formatCode="#,##0.0">
                  <c:v>-189.10052815073323</c:v>
                </c:pt>
                <c:pt idx="11" formatCode="0.0">
                  <c:v>-283.03914016415087</c:v>
                </c:pt>
                <c:pt idx="12" formatCode="0.0">
                  <c:v>-215.40822762200855</c:v>
                </c:pt>
                <c:pt idx="13" formatCode="0.0">
                  <c:v>-378.67459391259007</c:v>
                </c:pt>
                <c:pt idx="14" formatCode="0.0">
                  <c:v>-328.74365933199158</c:v>
                </c:pt>
                <c:pt idx="15" formatCode="0.0">
                  <c:v>-405.2558859113052</c:v>
                </c:pt>
                <c:pt idx="16" formatCode="0.0">
                  <c:v>-84.751247746000004</c:v>
                </c:pt>
                <c:pt idx="17" formatCode="0.0">
                  <c:v>-265.34855127700001</c:v>
                </c:pt>
                <c:pt idx="18" formatCode="0.0">
                  <c:v>-218.40218254653774</c:v>
                </c:pt>
                <c:pt idx="19" formatCode="0.0">
                  <c:v>-288.99222666434179</c:v>
                </c:pt>
              </c:numCache>
            </c:numRef>
          </c:val>
          <c:extLst>
            <c:ext xmlns:c16="http://schemas.microsoft.com/office/drawing/2014/chart" uri="{C3380CC4-5D6E-409C-BE32-E72D297353CC}">
              <c16:uniqueId val="{00000002-2AA6-4345-AFD6-1CD5A3EBE279}"/>
            </c:ext>
          </c:extLst>
        </c:ser>
        <c:dLbls>
          <c:showLegendKey val="0"/>
          <c:showVal val="0"/>
          <c:showCatName val="0"/>
          <c:showSerName val="0"/>
          <c:showPercent val="0"/>
          <c:showBubbleSize val="0"/>
        </c:dLbls>
        <c:gapWidth val="20"/>
        <c:overlap val="100"/>
        <c:axId val="518677632"/>
        <c:axId val="518679168"/>
      </c:barChart>
      <c:lineChart>
        <c:grouping val="standard"/>
        <c:varyColors val="0"/>
        <c:ser>
          <c:idx val="4"/>
          <c:order val="3"/>
          <c:tx>
            <c:strRef>
              <c:f>'IV.3 Төлбөрийн тэнцэл'!$A$18</c:f>
              <c:strCache>
                <c:ptCount val="1"/>
                <c:pt idx="0">
                  <c:v>Урсгал данс</c:v>
                </c:pt>
              </c:strCache>
            </c:strRef>
          </c:tx>
          <c:spPr>
            <a:ln w="12700">
              <a:solidFill>
                <a:srgbClr val="173678"/>
              </a:solidFill>
            </a:ln>
          </c:spPr>
          <c:marker>
            <c:symbol val="none"/>
          </c:marker>
          <c:dLbls>
            <c:dLbl>
              <c:idx val="16"/>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923-44BA-8624-37E7F5AE3ADB}"/>
                </c:ext>
              </c:extLst>
            </c:dLbl>
            <c:dLbl>
              <c:idx val="17"/>
              <c:layout>
                <c:manualLayout>
                  <c:x val="-3.92228065932059E-2"/>
                  <c:y val="6.5963082467060466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923-44BA-8624-37E7F5AE3ADB}"/>
                </c:ext>
              </c:extLst>
            </c:dLbl>
            <c:dLbl>
              <c:idx val="18"/>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91B-4AE6-B45A-38AB15B71719}"/>
                </c:ext>
              </c:extLst>
            </c:dLbl>
            <c:dLbl>
              <c:idx val="19"/>
              <c:layout>
                <c:manualLayout>
                  <c:x val="0"/>
                  <c:y val="-2.793296089385469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CDF-4A55-BDF5-75648FFC1EBD}"/>
                </c:ext>
              </c:extLst>
            </c:dLbl>
            <c:numFmt formatCode="#,##0"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val>
            <c:numRef>
              <c:f>'IV.3 Төлбөрийн тэнцэл'!$G$18:$AL$18</c:f>
              <c:numCache>
                <c:formatCode>0</c:formatCode>
                <c:ptCount val="20"/>
                <c:pt idx="0">
                  <c:v>-165.23963423229623</c:v>
                </c:pt>
                <c:pt idx="1">
                  <c:v>-347.70595510417343</c:v>
                </c:pt>
                <c:pt idx="2">
                  <c:v>-203.3516312988703</c:v>
                </c:pt>
                <c:pt idx="3">
                  <c:v>16.626209415310541</c:v>
                </c:pt>
                <c:pt idx="4">
                  <c:v>-148.14166088777955</c:v>
                </c:pt>
                <c:pt idx="5">
                  <c:v>-120.38758516863106</c:v>
                </c:pt>
                <c:pt idx="6">
                  <c:v>-297.05288542739447</c:v>
                </c:pt>
                <c:pt idx="7">
                  <c:v>-589.86160009056096</c:v>
                </c:pt>
                <c:pt idx="8">
                  <c:v>-440.92452787979221</c:v>
                </c:pt>
                <c:pt idx="9">
                  <c:v>-378.91015214943411</c:v>
                </c:pt>
                <c:pt idx="10">
                  <c:v>-566.58799231602234</c:v>
                </c:pt>
                <c:pt idx="11" formatCode="0.0">
                  <c:v>-820.34524294000209</c:v>
                </c:pt>
                <c:pt idx="12" formatCode="0.0">
                  <c:v>-398.08977519534744</c:v>
                </c:pt>
                <c:pt idx="13" formatCode="0.0">
                  <c:v>-345.33588448579644</c:v>
                </c:pt>
                <c:pt idx="14" formatCode="0.0">
                  <c:v>-451.31850572178689</c:v>
                </c:pt>
                <c:pt idx="15" formatCode="0.0">
                  <c:v>-966.942649986682</c:v>
                </c:pt>
                <c:pt idx="16" formatCode="0.0">
                  <c:v>-669.09485626560809</c:v>
                </c:pt>
                <c:pt idx="17" formatCode="0.0">
                  <c:v>-221.24614</c:v>
                </c:pt>
                <c:pt idx="18" formatCode="0.0">
                  <c:v>148.70763444071713</c:v>
                </c:pt>
                <c:pt idx="19" formatCode="0.0">
                  <c:v>165.42573025262118</c:v>
                </c:pt>
              </c:numCache>
            </c:numRef>
          </c:val>
          <c:smooth val="1"/>
          <c:extLst>
            <c:ext xmlns:c16="http://schemas.microsoft.com/office/drawing/2014/chart" uri="{C3380CC4-5D6E-409C-BE32-E72D297353CC}">
              <c16:uniqueId val="{00000005-2AA6-4345-AFD6-1CD5A3EBE279}"/>
            </c:ext>
          </c:extLst>
        </c:ser>
        <c:dLbls>
          <c:showLegendKey val="0"/>
          <c:showVal val="0"/>
          <c:showCatName val="0"/>
          <c:showSerName val="0"/>
          <c:showPercent val="0"/>
          <c:showBubbleSize val="0"/>
        </c:dLbls>
        <c:marker val="1"/>
        <c:smooth val="0"/>
        <c:axId val="518677632"/>
        <c:axId val="518679168"/>
      </c:lineChart>
      <c:catAx>
        <c:axId val="518677632"/>
        <c:scaling>
          <c:orientation val="minMax"/>
        </c:scaling>
        <c:delete val="0"/>
        <c:axPos val="b"/>
        <c:numFmt formatCode="General" sourceLinked="1"/>
        <c:majorTickMark val="none"/>
        <c:minorTickMark val="none"/>
        <c:tickLblPos val="low"/>
        <c:spPr>
          <a:ln>
            <a:solidFill>
              <a:schemeClr val="bg1">
                <a:lumMod val="75000"/>
              </a:schemeClr>
            </a:solidFill>
          </a:ln>
        </c:spPr>
        <c:txPr>
          <a:bodyPr rot="0" vert="horz"/>
          <a:lstStyle/>
          <a:p>
            <a:pPr>
              <a:defRPr/>
            </a:pPr>
            <a:endParaRPr lang="en-US"/>
          </a:p>
        </c:txPr>
        <c:crossAx val="518679168"/>
        <c:crosses val="autoZero"/>
        <c:auto val="1"/>
        <c:lblAlgn val="ctr"/>
        <c:lblOffset val="100"/>
        <c:noMultiLvlLbl val="0"/>
      </c:catAx>
      <c:valAx>
        <c:axId val="518679168"/>
        <c:scaling>
          <c:orientation val="minMax"/>
          <c:max val="800"/>
          <c:min val="-1200"/>
        </c:scaling>
        <c:delete val="0"/>
        <c:axPos val="l"/>
        <c:title>
          <c:tx>
            <c:rich>
              <a:bodyPr/>
              <a:lstStyle/>
              <a:p>
                <a:pPr>
                  <a:defRPr/>
                </a:pPr>
                <a:r>
                  <a:rPr lang="mn-MN"/>
                  <a:t>сая </a:t>
                </a:r>
                <a:r>
                  <a:rPr lang="en-US"/>
                  <a:t>$</a:t>
                </a:r>
              </a:p>
            </c:rich>
          </c:tx>
          <c:overlay val="0"/>
        </c:title>
        <c:numFmt formatCode="#,##0" sourceLinked="0"/>
        <c:majorTickMark val="out"/>
        <c:minorTickMark val="none"/>
        <c:tickLblPos val="low"/>
        <c:spPr>
          <a:ln>
            <a:solidFill>
              <a:schemeClr val="bg1">
                <a:lumMod val="75000"/>
              </a:schemeClr>
            </a:solidFill>
          </a:ln>
        </c:spPr>
        <c:crossAx val="518677632"/>
        <c:crosses val="autoZero"/>
        <c:crossBetween val="between"/>
        <c:majorUnit val="300"/>
      </c:valAx>
      <c:spPr>
        <a:ln>
          <a:solidFill>
            <a:schemeClr val="bg2">
              <a:lumMod val="90000"/>
            </a:schemeClr>
          </a:solidFill>
        </a:ln>
      </c:spPr>
    </c:plotArea>
    <c:legend>
      <c:legendPos val="r"/>
      <c:layout>
        <c:manualLayout>
          <c:xMode val="edge"/>
          <c:yMode val="edge"/>
          <c:x val="8.7695006097469178E-2"/>
          <c:y val="0.64427550257335153"/>
          <c:w val="0.30421824422998756"/>
          <c:h val="0.20485021774512821"/>
        </c:manualLayout>
      </c:layout>
      <c:overlay val="1"/>
    </c:legend>
    <c:plotVisOnly val="1"/>
    <c:dispBlanksAs val="gap"/>
    <c:showDLblsOverMax val="0"/>
  </c:chart>
  <c:spPr>
    <a:ln>
      <a:noFill/>
    </a:ln>
  </c:spPr>
  <c:txPr>
    <a:bodyPr/>
    <a:lstStyle/>
    <a:p>
      <a:pPr>
        <a:defRPr sz="1200" b="1">
          <a:latin typeface="Times New Roman" panose="02020603050405020304" pitchFamily="18" charset="0"/>
          <a:cs typeface="Times New Roman" panose="02020603050405020304" pitchFamily="18" charset="0"/>
        </a:defRPr>
      </a:pPr>
      <a:endParaRPr lang="en-US"/>
    </a:p>
  </c:txPr>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739582752694763E-2"/>
          <c:y val="1.8346057890414835E-2"/>
          <c:w val="0.8984982046799842"/>
          <c:h val="0.84489021750411852"/>
        </c:manualLayout>
      </c:layout>
      <c:barChart>
        <c:barDir val="col"/>
        <c:grouping val="stacked"/>
        <c:varyColors val="0"/>
        <c:ser>
          <c:idx val="1"/>
          <c:order val="1"/>
          <c:tx>
            <c:strRef>
              <c:f>'IV.3 Төлбөрийн тэнцэл'!$A$22</c:f>
              <c:strCache>
                <c:ptCount val="1"/>
                <c:pt idx="0">
                  <c:v>Тээвэр </c:v>
                </c:pt>
              </c:strCache>
            </c:strRef>
          </c:tx>
          <c:spPr>
            <a:solidFill>
              <a:srgbClr val="7D8CAE"/>
            </a:solidFill>
            <a:ln>
              <a:noFill/>
            </a:ln>
            <a:effectLst/>
          </c:spPr>
          <c:invertIfNegative val="0"/>
          <c:cat>
            <c:multiLvlStrRef>
              <c:f>'IV.3 Төлбөрийн тэнцэл'!$C$1:$AK$2</c:f>
              <c:multiLvlStrCache>
                <c:ptCount val="19"/>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lvl>
                <c:lvl>
                  <c:pt idx="0">
                    <c:v>2016</c:v>
                  </c:pt>
                  <c:pt idx="4">
                    <c:v>2017</c:v>
                  </c:pt>
                  <c:pt idx="8">
                    <c:v>2018</c:v>
                  </c:pt>
                  <c:pt idx="12">
                    <c:v>2019</c:v>
                  </c:pt>
                  <c:pt idx="16">
                    <c:v>2020</c:v>
                  </c:pt>
                </c:lvl>
              </c:multiLvlStrCache>
            </c:multiLvlStrRef>
          </c:cat>
          <c:val>
            <c:numRef>
              <c:f>'IV.3 Төлбөрийн тэнцэл'!$B$22:$AL$22</c:f>
              <c:numCache>
                <c:formatCode>#,##0</c:formatCode>
                <c:ptCount val="20"/>
                <c:pt idx="0">
                  <c:v>-48.054040414694825</c:v>
                </c:pt>
                <c:pt idx="1">
                  <c:v>-49.489401616557103</c:v>
                </c:pt>
                <c:pt idx="2">
                  <c:v>-32.576796820012369</c:v>
                </c:pt>
                <c:pt idx="3">
                  <c:v>-45.736447728854742</c:v>
                </c:pt>
                <c:pt idx="4">
                  <c:v>-63.675698814230806</c:v>
                </c:pt>
                <c:pt idx="5">
                  <c:v>-88.557836375702919</c:v>
                </c:pt>
                <c:pt idx="6">
                  <c:v>-51.908309639193305</c:v>
                </c:pt>
                <c:pt idx="7">
                  <c:v>-79.422240455090247</c:v>
                </c:pt>
                <c:pt idx="8">
                  <c:v>-108.96694488801131</c:v>
                </c:pt>
                <c:pt idx="9">
                  <c:v>-158.29736497551511</c:v>
                </c:pt>
                <c:pt idx="10">
                  <c:v>-132.73475988954834</c:v>
                </c:pt>
                <c:pt idx="11">
                  <c:v>-160.5665333870696</c:v>
                </c:pt>
                <c:pt idx="12">
                  <c:v>-135.30391801616037</c:v>
                </c:pt>
                <c:pt idx="13">
                  <c:v>-168.14255004861963</c:v>
                </c:pt>
                <c:pt idx="14">
                  <c:v>-155.93683706992769</c:v>
                </c:pt>
                <c:pt idx="15">
                  <c:v>-134.97588766482573</c:v>
                </c:pt>
                <c:pt idx="16">
                  <c:v>-31.0752122261</c:v>
                </c:pt>
                <c:pt idx="17">
                  <c:v>-58.113646327200001</c:v>
                </c:pt>
                <c:pt idx="18">
                  <c:v>-42.925579926673265</c:v>
                </c:pt>
                <c:pt idx="19">
                  <c:v>-53.071469307869172</c:v>
                </c:pt>
              </c:numCache>
            </c:numRef>
          </c:val>
          <c:extLst>
            <c:ext xmlns:c16="http://schemas.microsoft.com/office/drawing/2014/chart" uri="{C3380CC4-5D6E-409C-BE32-E72D297353CC}">
              <c16:uniqueId val="{00000000-AB14-4786-BE03-804DD114CB33}"/>
            </c:ext>
          </c:extLst>
        </c:ser>
        <c:ser>
          <c:idx val="2"/>
          <c:order val="2"/>
          <c:tx>
            <c:strRef>
              <c:f>'IV.3 Төлбөрийн тэнцэл'!$A$23</c:f>
              <c:strCache>
                <c:ptCount val="1"/>
                <c:pt idx="0">
                  <c:v>Аялал</c:v>
                </c:pt>
              </c:strCache>
            </c:strRef>
          </c:tx>
          <c:spPr>
            <a:solidFill>
              <a:srgbClr val="286A6C"/>
            </a:solidFill>
            <a:ln>
              <a:noFill/>
            </a:ln>
            <a:effectLst/>
          </c:spPr>
          <c:invertIfNegative val="0"/>
          <c:cat>
            <c:multiLvlStrRef>
              <c:f>'IV.3 Төлбөрийн тэнцэл'!$C$1:$AK$2</c:f>
              <c:multiLvlStrCache>
                <c:ptCount val="19"/>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lvl>
                <c:lvl>
                  <c:pt idx="0">
                    <c:v>2016</c:v>
                  </c:pt>
                  <c:pt idx="4">
                    <c:v>2017</c:v>
                  </c:pt>
                  <c:pt idx="8">
                    <c:v>2018</c:v>
                  </c:pt>
                  <c:pt idx="12">
                    <c:v>2019</c:v>
                  </c:pt>
                  <c:pt idx="16">
                    <c:v>2020</c:v>
                  </c:pt>
                </c:lvl>
              </c:multiLvlStrCache>
            </c:multiLvlStrRef>
          </c:cat>
          <c:val>
            <c:numRef>
              <c:f>'IV.3 Төлбөрийн тэнцэл'!$B$23:$AL$23</c:f>
              <c:numCache>
                <c:formatCode>#,##0</c:formatCode>
                <c:ptCount val="20"/>
                <c:pt idx="0">
                  <c:v>-70.089187267067857</c:v>
                </c:pt>
                <c:pt idx="1">
                  <c:v>-32.963511347427598</c:v>
                </c:pt>
                <c:pt idx="2">
                  <c:v>66.694915824766213</c:v>
                </c:pt>
                <c:pt idx="3">
                  <c:v>-61.170577249773118</c:v>
                </c:pt>
                <c:pt idx="4">
                  <c:v>-80.403062553482457</c:v>
                </c:pt>
                <c:pt idx="5">
                  <c:v>-6.9413288505000281</c:v>
                </c:pt>
                <c:pt idx="6">
                  <c:v>100.72911760687424</c:v>
                </c:pt>
                <c:pt idx="7">
                  <c:v>-71.052108349548291</c:v>
                </c:pt>
                <c:pt idx="8">
                  <c:v>-84.049475636242022</c:v>
                </c:pt>
                <c:pt idx="9">
                  <c:v>4.4314745496290442</c:v>
                </c:pt>
                <c:pt idx="10">
                  <c:v>120.029268693391</c:v>
                </c:pt>
                <c:pt idx="11">
                  <c:v>-76.392580981515977</c:v>
                </c:pt>
                <c:pt idx="12">
                  <c:v>-76.897877753731635</c:v>
                </c:pt>
                <c:pt idx="13">
                  <c:v>9.6530290846378648</c:v>
                </c:pt>
                <c:pt idx="14">
                  <c:v>140.0041923992637</c:v>
                </c:pt>
                <c:pt idx="15">
                  <c:v>-94.820052060687885</c:v>
                </c:pt>
                <c:pt idx="16">
                  <c:v>-62.869271318800003</c:v>
                </c:pt>
                <c:pt idx="17">
                  <c:v>-68.988271602799998</c:v>
                </c:pt>
                <c:pt idx="18">
                  <c:v>-73.303685743637317</c:v>
                </c:pt>
                <c:pt idx="19">
                  <c:v>-88.803138864469602</c:v>
                </c:pt>
              </c:numCache>
            </c:numRef>
          </c:val>
          <c:extLst>
            <c:ext xmlns:c16="http://schemas.microsoft.com/office/drawing/2014/chart" uri="{C3380CC4-5D6E-409C-BE32-E72D297353CC}">
              <c16:uniqueId val="{00000001-AB14-4786-BE03-804DD114CB33}"/>
            </c:ext>
          </c:extLst>
        </c:ser>
        <c:ser>
          <c:idx val="3"/>
          <c:order val="3"/>
          <c:tx>
            <c:strRef>
              <c:f>'IV.3 Төлбөрийн тэнцэл'!$A$24</c:f>
              <c:strCache>
                <c:ptCount val="1"/>
                <c:pt idx="0">
                  <c:v>Боловсролын зардал</c:v>
                </c:pt>
              </c:strCache>
            </c:strRef>
          </c:tx>
          <c:spPr>
            <a:solidFill>
              <a:srgbClr val="7EA6A7"/>
            </a:solidFill>
            <a:ln>
              <a:noFill/>
            </a:ln>
            <a:effectLst/>
          </c:spPr>
          <c:invertIfNegative val="0"/>
          <c:cat>
            <c:multiLvlStrRef>
              <c:f>'IV.3 Төлбөрийн тэнцэл'!$C$1:$AK$2</c:f>
              <c:multiLvlStrCache>
                <c:ptCount val="19"/>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lvl>
                <c:lvl>
                  <c:pt idx="0">
                    <c:v>2016</c:v>
                  </c:pt>
                  <c:pt idx="4">
                    <c:v>2017</c:v>
                  </c:pt>
                  <c:pt idx="8">
                    <c:v>2018</c:v>
                  </c:pt>
                  <c:pt idx="12">
                    <c:v>2019</c:v>
                  </c:pt>
                  <c:pt idx="16">
                    <c:v>2020</c:v>
                  </c:pt>
                </c:lvl>
              </c:multiLvlStrCache>
            </c:multiLvlStrRef>
          </c:cat>
          <c:val>
            <c:numRef>
              <c:f>'IV.3 Төлбөрийн тэнцэл'!$B$24:$AL$24</c:f>
              <c:numCache>
                <c:formatCode>#,##0</c:formatCode>
                <c:ptCount val="20"/>
                <c:pt idx="0">
                  <c:v>-19.598020011838855</c:v>
                </c:pt>
                <c:pt idx="1">
                  <c:v>-17.636190459015879</c:v>
                </c:pt>
                <c:pt idx="2">
                  <c:v>-29.508455000123092</c:v>
                </c:pt>
                <c:pt idx="3">
                  <c:v>-16.779355813671287</c:v>
                </c:pt>
                <c:pt idx="4">
                  <c:v>-21.090980284487042</c:v>
                </c:pt>
                <c:pt idx="5">
                  <c:v>-17.73294694250561</c:v>
                </c:pt>
                <c:pt idx="6">
                  <c:v>-34.181445517050918</c:v>
                </c:pt>
                <c:pt idx="7">
                  <c:v>-17.338484511346625</c:v>
                </c:pt>
                <c:pt idx="8">
                  <c:v>-114.62057091473568</c:v>
                </c:pt>
                <c:pt idx="9">
                  <c:v>-74.354084129129262</c:v>
                </c:pt>
                <c:pt idx="10">
                  <c:v>-115.38245954936849</c:v>
                </c:pt>
                <c:pt idx="11">
                  <c:v>-74.659997969637317</c:v>
                </c:pt>
                <c:pt idx="12">
                  <c:v>-114.88195732953695</c:v>
                </c:pt>
                <c:pt idx="13">
                  <c:v>-77.188724079829598</c:v>
                </c:pt>
                <c:pt idx="14">
                  <c:v>-119.59119648511052</c:v>
                </c:pt>
                <c:pt idx="15">
                  <c:v>-78.048016305054205</c:v>
                </c:pt>
                <c:pt idx="16">
                  <c:v>-112.225059841</c:v>
                </c:pt>
                <c:pt idx="17">
                  <c:v>-69.0609504265</c:v>
                </c:pt>
                <c:pt idx="18">
                  <c:v>-107.04895100631342</c:v>
                </c:pt>
                <c:pt idx="19">
                  <c:v>-69.197857159554076</c:v>
                </c:pt>
              </c:numCache>
            </c:numRef>
          </c:val>
          <c:extLst>
            <c:ext xmlns:c16="http://schemas.microsoft.com/office/drawing/2014/chart" uri="{C3380CC4-5D6E-409C-BE32-E72D297353CC}">
              <c16:uniqueId val="{00000002-AB14-4786-BE03-804DD114CB33}"/>
            </c:ext>
          </c:extLst>
        </c:ser>
        <c:ser>
          <c:idx val="4"/>
          <c:order val="4"/>
          <c:tx>
            <c:strRef>
              <c:f>'IV.3 Төлбөрийн тэнцэл'!$A$25</c:f>
              <c:strCache>
                <c:ptCount val="1"/>
                <c:pt idx="0">
                  <c:v>Бизнесийн бусад үйлчилгээ</c:v>
                </c:pt>
              </c:strCache>
            </c:strRef>
          </c:tx>
          <c:spPr>
            <a:solidFill>
              <a:srgbClr val="B99E66"/>
            </a:solidFill>
            <a:ln>
              <a:noFill/>
            </a:ln>
            <a:effectLst/>
          </c:spPr>
          <c:invertIfNegative val="0"/>
          <c:cat>
            <c:multiLvlStrRef>
              <c:f>'IV.3 Төлбөрийн тэнцэл'!$C$1:$AK$2</c:f>
              <c:multiLvlStrCache>
                <c:ptCount val="19"/>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lvl>
                <c:lvl>
                  <c:pt idx="0">
                    <c:v>2016</c:v>
                  </c:pt>
                  <c:pt idx="4">
                    <c:v>2017</c:v>
                  </c:pt>
                  <c:pt idx="8">
                    <c:v>2018</c:v>
                  </c:pt>
                  <c:pt idx="12">
                    <c:v>2019</c:v>
                  </c:pt>
                  <c:pt idx="16">
                    <c:v>2020</c:v>
                  </c:pt>
                </c:lvl>
              </c:multiLvlStrCache>
            </c:multiLvlStrRef>
          </c:cat>
          <c:val>
            <c:numRef>
              <c:f>'IV.3 Төлбөрийн тэнцэл'!$B$25:$AL$25</c:f>
              <c:numCache>
                <c:formatCode>#,##0</c:formatCode>
                <c:ptCount val="20"/>
                <c:pt idx="0">
                  <c:v>-102.27431365150902</c:v>
                </c:pt>
                <c:pt idx="1">
                  <c:v>-130.42304350130618</c:v>
                </c:pt>
                <c:pt idx="2">
                  <c:v>-137.03534986389212</c:v>
                </c:pt>
                <c:pt idx="3">
                  <c:v>-159.4655562578227</c:v>
                </c:pt>
                <c:pt idx="4">
                  <c:v>-108.00002762371511</c:v>
                </c:pt>
                <c:pt idx="5">
                  <c:v>-67.511870151792806</c:v>
                </c:pt>
                <c:pt idx="6">
                  <c:v>-99.291714767679807</c:v>
                </c:pt>
                <c:pt idx="7">
                  <c:v>-160.45998423097024</c:v>
                </c:pt>
                <c:pt idx="8">
                  <c:v>-139.47469018103465</c:v>
                </c:pt>
                <c:pt idx="9">
                  <c:v>-129.73802978070182</c:v>
                </c:pt>
                <c:pt idx="10">
                  <c:v>-140.41876936528047</c:v>
                </c:pt>
                <c:pt idx="11">
                  <c:v>-180.6996094631113</c:v>
                </c:pt>
                <c:pt idx="12">
                  <c:v>-177.98185540374726</c:v>
                </c:pt>
                <c:pt idx="13">
                  <c:v>-146.27066273086976</c:v>
                </c:pt>
                <c:pt idx="14">
                  <c:v>-101.32446353662894</c:v>
                </c:pt>
                <c:pt idx="15">
                  <c:v>-120.22298051464566</c:v>
                </c:pt>
                <c:pt idx="16">
                  <c:v>-33.900225868699998</c:v>
                </c:pt>
                <c:pt idx="17">
                  <c:v>-117.2447707294</c:v>
                </c:pt>
                <c:pt idx="18">
                  <c:v>-80.260354721799303</c:v>
                </c:pt>
                <c:pt idx="19">
                  <c:v>-72.768714033393465</c:v>
                </c:pt>
              </c:numCache>
            </c:numRef>
          </c:val>
          <c:extLst>
            <c:ext xmlns:c16="http://schemas.microsoft.com/office/drawing/2014/chart" uri="{C3380CC4-5D6E-409C-BE32-E72D297353CC}">
              <c16:uniqueId val="{00000003-AB14-4786-BE03-804DD114CB33}"/>
            </c:ext>
          </c:extLst>
        </c:ser>
        <c:ser>
          <c:idx val="5"/>
          <c:order val="5"/>
          <c:tx>
            <c:strRef>
              <c:f>'IV.3 Төлбөрийн тэнцэл'!$A$26</c:f>
              <c:strCache>
                <c:ptCount val="1"/>
                <c:pt idx="0">
                  <c:v>Бусад үйлчилгээ</c:v>
                </c:pt>
              </c:strCache>
            </c:strRef>
          </c:tx>
          <c:spPr>
            <a:solidFill>
              <a:srgbClr val="E6E5E2"/>
            </a:solidFill>
            <a:ln>
              <a:noFill/>
            </a:ln>
            <a:effectLst/>
          </c:spPr>
          <c:invertIfNegative val="0"/>
          <c:cat>
            <c:multiLvlStrRef>
              <c:f>'IV.3 Төлбөрийн тэнцэл'!$C$1:$AK$2</c:f>
              <c:multiLvlStrCache>
                <c:ptCount val="19"/>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lvl>
                <c:lvl>
                  <c:pt idx="0">
                    <c:v>2016</c:v>
                  </c:pt>
                  <c:pt idx="4">
                    <c:v>2017</c:v>
                  </c:pt>
                  <c:pt idx="8">
                    <c:v>2018</c:v>
                  </c:pt>
                  <c:pt idx="12">
                    <c:v>2019</c:v>
                  </c:pt>
                  <c:pt idx="16">
                    <c:v>2020</c:v>
                  </c:pt>
                </c:lvl>
              </c:multiLvlStrCache>
            </c:multiLvlStrRef>
          </c:cat>
          <c:val>
            <c:numRef>
              <c:f>'IV.3 Төлбөрийн тэнцэл'!$B$26:$AL$26</c:f>
              <c:numCache>
                <c:formatCode>#,##0</c:formatCode>
                <c:ptCount val="20"/>
                <c:pt idx="0">
                  <c:v>-88.073072316753382</c:v>
                </c:pt>
                <c:pt idx="1">
                  <c:v>-206.90515370101593</c:v>
                </c:pt>
                <c:pt idx="2">
                  <c:v>-78.243501806204847</c:v>
                </c:pt>
                <c:pt idx="3">
                  <c:v>-78.953628041883974</c:v>
                </c:pt>
                <c:pt idx="4">
                  <c:v>-60.372312574961938</c:v>
                </c:pt>
                <c:pt idx="5">
                  <c:v>-75.851032032252192</c:v>
                </c:pt>
                <c:pt idx="6">
                  <c:v>-97.397232183706379</c:v>
                </c:pt>
                <c:pt idx="7">
                  <c:v>-111.66883917978566</c:v>
                </c:pt>
                <c:pt idx="8">
                  <c:v>-99.412023349632136</c:v>
                </c:pt>
                <c:pt idx="9">
                  <c:v>-77.500977593210109</c:v>
                </c:pt>
                <c:pt idx="10">
                  <c:v>-93.190233260098125</c:v>
                </c:pt>
                <c:pt idx="11">
                  <c:v>-142.29596621355165</c:v>
                </c:pt>
                <c:pt idx="12">
                  <c:v>-141.79760027469507</c:v>
                </c:pt>
                <c:pt idx="13">
                  <c:v>-75.58010339167771</c:v>
                </c:pt>
                <c:pt idx="14">
                  <c:v>-61.100223983092945</c:v>
                </c:pt>
                <c:pt idx="15">
                  <c:v>-161.30906500707169</c:v>
                </c:pt>
                <c:pt idx="16">
                  <c:v>-67.59340763740002</c:v>
                </c:pt>
                <c:pt idx="17">
                  <c:v>-84.9693086881</c:v>
                </c:pt>
                <c:pt idx="18">
                  <c:v>-44.300169213563436</c:v>
                </c:pt>
                <c:pt idx="19">
                  <c:v>-148.13532393823215</c:v>
                </c:pt>
              </c:numCache>
            </c:numRef>
          </c:val>
          <c:extLst>
            <c:ext xmlns:c16="http://schemas.microsoft.com/office/drawing/2014/chart" uri="{C3380CC4-5D6E-409C-BE32-E72D297353CC}">
              <c16:uniqueId val="{00000004-AB14-4786-BE03-804DD114CB33}"/>
            </c:ext>
          </c:extLst>
        </c:ser>
        <c:dLbls>
          <c:showLegendKey val="0"/>
          <c:showVal val="0"/>
          <c:showCatName val="0"/>
          <c:showSerName val="0"/>
          <c:showPercent val="0"/>
          <c:showBubbleSize val="0"/>
        </c:dLbls>
        <c:gapWidth val="50"/>
        <c:overlap val="100"/>
        <c:axId val="517409792"/>
        <c:axId val="517427968"/>
      </c:barChart>
      <c:lineChart>
        <c:grouping val="standard"/>
        <c:varyColors val="0"/>
        <c:ser>
          <c:idx val="0"/>
          <c:order val="0"/>
          <c:tx>
            <c:strRef>
              <c:f>'IV.3 Төлбөрийн тэнцэл'!$A$21</c:f>
              <c:strCache>
                <c:ptCount val="1"/>
                <c:pt idx="0">
                  <c:v>Үйлчилгээний данс</c:v>
                </c:pt>
              </c:strCache>
            </c:strRef>
          </c:tx>
          <c:spPr>
            <a:ln w="12700" cap="rnd">
              <a:solidFill>
                <a:srgbClr val="122F83"/>
              </a:solidFill>
              <a:round/>
            </a:ln>
            <a:effectLst/>
          </c:spPr>
          <c:marker>
            <c:symbol val="none"/>
          </c:marker>
          <c:dLbls>
            <c:dLbl>
              <c:idx val="15"/>
              <c:layout>
                <c:manualLayout>
                  <c:x val="-4.7696922188968746E-2"/>
                  <c:y val="3.34928198119259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CF0-4A2C-A014-2ED80B588253}"/>
                </c:ext>
              </c:extLst>
            </c:dLbl>
            <c:dLbl>
              <c:idx val="18"/>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2AB-4872-BF0B-1F947B5F7FFE}"/>
                </c:ext>
              </c:extLst>
            </c:dLbl>
            <c:dLbl>
              <c:idx val="19"/>
              <c:layout>
                <c:manualLayout>
                  <c:x val="-1.3990935550949455E-16"/>
                  <c:y val="2.511961485894446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07F-482B-BECC-69C3FF588887}"/>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multiLvlStrRef>
              <c:f>'IV.3 Төлбөрийн тэнцэл'!$C$1:$AL$2</c:f>
              <c:multiLvlStrCache>
                <c:ptCount val="20"/>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pt idx="19">
                    <c:v>IV</c:v>
                  </c:pt>
                </c:lvl>
                <c:lvl>
                  <c:pt idx="0">
                    <c:v>2016</c:v>
                  </c:pt>
                  <c:pt idx="4">
                    <c:v>2017</c:v>
                  </c:pt>
                  <c:pt idx="8">
                    <c:v>2018</c:v>
                  </c:pt>
                  <c:pt idx="12">
                    <c:v>2019</c:v>
                  </c:pt>
                  <c:pt idx="16">
                    <c:v>2020</c:v>
                  </c:pt>
                </c:lvl>
              </c:multiLvlStrCache>
            </c:multiLvlStrRef>
          </c:cat>
          <c:val>
            <c:numRef>
              <c:f>'IV.3 Төлбөрийн тэнцэл'!$B$21:$AL$21</c:f>
              <c:numCache>
                <c:formatCode>#,##0</c:formatCode>
                <c:ptCount val="20"/>
                <c:pt idx="0">
                  <c:v>-328.08863366186392</c:v>
                </c:pt>
                <c:pt idx="1">
                  <c:v>-437.4173006253227</c:v>
                </c:pt>
                <c:pt idx="2">
                  <c:v>-210.66918766546621</c:v>
                </c:pt>
                <c:pt idx="3">
                  <c:v>-362.1055650920058</c:v>
                </c:pt>
                <c:pt idx="4">
                  <c:v>-333.54208185087737</c:v>
                </c:pt>
                <c:pt idx="5">
                  <c:v>-256.59501435275354</c:v>
                </c:pt>
                <c:pt idx="6">
                  <c:v>-182.04958450075617</c:v>
                </c:pt>
                <c:pt idx="7">
                  <c:v>-439.94165672674103</c:v>
                </c:pt>
                <c:pt idx="8">
                  <c:v>-546.5237049696558</c:v>
                </c:pt>
                <c:pt idx="9">
                  <c:v>-435.45898192892724</c:v>
                </c:pt>
                <c:pt idx="10">
                  <c:v>-361.69695337090445</c:v>
                </c:pt>
                <c:pt idx="11">
                  <c:v>-634.61468801488581</c:v>
                </c:pt>
                <c:pt idx="12">
                  <c:v>-646.86320877787125</c:v>
                </c:pt>
                <c:pt idx="13">
                  <c:v>-457.52901116635883</c:v>
                </c:pt>
                <c:pt idx="14">
                  <c:v>-297.94852867549639</c:v>
                </c:pt>
                <c:pt idx="15">
                  <c:v>-589.37600155228517</c:v>
                </c:pt>
                <c:pt idx="16">
                  <c:v>-307.66317689200002</c:v>
                </c:pt>
                <c:pt idx="17">
                  <c:v>-398.37694777399997</c:v>
                </c:pt>
                <c:pt idx="18">
                  <c:v>-347.83874061198674</c:v>
                </c:pt>
                <c:pt idx="19">
                  <c:v>-431.97650330351848</c:v>
                </c:pt>
              </c:numCache>
            </c:numRef>
          </c:val>
          <c:smooth val="1"/>
          <c:extLst>
            <c:ext xmlns:c16="http://schemas.microsoft.com/office/drawing/2014/chart" uri="{C3380CC4-5D6E-409C-BE32-E72D297353CC}">
              <c16:uniqueId val="{00000006-AB14-4786-BE03-804DD114CB33}"/>
            </c:ext>
          </c:extLst>
        </c:ser>
        <c:dLbls>
          <c:showLegendKey val="0"/>
          <c:showVal val="0"/>
          <c:showCatName val="0"/>
          <c:showSerName val="0"/>
          <c:showPercent val="0"/>
          <c:showBubbleSize val="0"/>
        </c:dLbls>
        <c:marker val="1"/>
        <c:smooth val="0"/>
        <c:axId val="517409792"/>
        <c:axId val="517427968"/>
      </c:lineChart>
      <c:catAx>
        <c:axId val="51740979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vert="horz"/>
          <a:lstStyle/>
          <a:p>
            <a:pPr>
              <a:defRPr/>
            </a:pPr>
            <a:endParaRPr lang="en-US"/>
          </a:p>
        </c:txPr>
        <c:crossAx val="517427968"/>
        <c:crosses val="autoZero"/>
        <c:auto val="1"/>
        <c:lblAlgn val="ctr"/>
        <c:lblOffset val="100"/>
        <c:noMultiLvlLbl val="0"/>
      </c:catAx>
      <c:valAx>
        <c:axId val="517427968"/>
        <c:scaling>
          <c:orientation val="minMax"/>
          <c:min val="-800"/>
        </c:scaling>
        <c:delete val="0"/>
        <c:axPos val="l"/>
        <c:title>
          <c:tx>
            <c:rich>
              <a:bodyPr rot="-5400000" vert="horz"/>
              <a:lstStyle/>
              <a:p>
                <a:pPr>
                  <a:defRPr/>
                </a:pPr>
                <a:r>
                  <a:rPr lang="mn-MN"/>
                  <a:t>сая </a:t>
                </a:r>
                <a:r>
                  <a:rPr lang="en-US"/>
                  <a:t>$</a:t>
                </a:r>
              </a:p>
            </c:rich>
          </c:tx>
          <c:overlay val="0"/>
          <c:spPr>
            <a:noFill/>
            <a:ln>
              <a:noFill/>
            </a:ln>
            <a:effectLst/>
          </c:spPr>
        </c:title>
        <c:numFmt formatCode="#,##0" sourceLinked="1"/>
        <c:majorTickMark val="none"/>
        <c:minorTickMark val="none"/>
        <c:tickLblPos val="nextTo"/>
        <c:spPr>
          <a:noFill/>
          <a:ln>
            <a:noFill/>
          </a:ln>
          <a:effectLst/>
        </c:spPr>
        <c:txPr>
          <a:bodyPr rot="-60000000" vert="horz"/>
          <a:lstStyle/>
          <a:p>
            <a:pPr>
              <a:defRPr/>
            </a:pPr>
            <a:endParaRPr lang="en-US"/>
          </a:p>
        </c:txPr>
        <c:crossAx val="517409792"/>
        <c:crosses val="autoZero"/>
        <c:crossBetween val="between"/>
      </c:valAx>
      <c:spPr>
        <a:noFill/>
        <a:ln>
          <a:solidFill>
            <a:srgbClr val="BFBFB7"/>
          </a:solidFill>
        </a:ln>
        <a:effectLst/>
      </c:spPr>
    </c:plotArea>
    <c:legend>
      <c:legendPos val="b"/>
      <c:layout>
        <c:manualLayout>
          <c:xMode val="edge"/>
          <c:yMode val="edge"/>
          <c:x val="7.9183577160673216E-2"/>
          <c:y val="0.60430813849373222"/>
          <c:w val="0.4202854947167517"/>
          <c:h val="0.23633228037414114"/>
        </c:manualLayout>
      </c:layout>
      <c:overlay val="0"/>
      <c:spPr>
        <a:noFill/>
        <a:ln>
          <a:noFill/>
        </a:ln>
        <a:effectLst/>
      </c:spPr>
      <c:txPr>
        <a:bodyPr rot="0" vert="horz"/>
        <a:lstStyle/>
        <a:p>
          <a:pPr>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200" b="1">
          <a:solidFill>
            <a:schemeClr val="tx1">
              <a:lumMod val="85000"/>
              <a:lumOff val="15000"/>
            </a:schemeClr>
          </a:solidFill>
          <a:latin typeface="Times New Roman" panose="02020603050405020304" pitchFamily="18" charset="0"/>
          <a:cs typeface="Times New Roman" panose="02020603050405020304" pitchFamily="18" charset="0"/>
        </a:defRPr>
      </a:pPr>
      <a:endParaRPr lang="en-US"/>
    </a:p>
  </c:txPr>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1551890547516544E-2"/>
          <c:y val="0.18112071519919457"/>
          <c:w val="0.92379201736484429"/>
          <c:h val="0.69903461783378396"/>
        </c:manualLayout>
      </c:layout>
      <c:barChart>
        <c:barDir val="col"/>
        <c:grouping val="stacked"/>
        <c:varyColors val="0"/>
        <c:ser>
          <c:idx val="0"/>
          <c:order val="2"/>
          <c:tx>
            <c:strRef>
              <c:f>'II. ЭЗ өсөлт'!$A$6</c:f>
              <c:strCache>
                <c:ptCount val="1"/>
                <c:pt idx="0">
                  <c:v>Өрхийн хэрэглээ</c:v>
                </c:pt>
              </c:strCache>
            </c:strRef>
          </c:tx>
          <c:spPr>
            <a:solidFill>
              <a:srgbClr val="7D8CAE">
                <a:alpha val="80000"/>
              </a:srgbClr>
            </a:solidFill>
            <a:ln>
              <a:noFill/>
            </a:ln>
            <a:effectLst/>
          </c:spPr>
          <c:invertIfNegative val="0"/>
          <c:cat>
            <c:multiLvlStrRef>
              <c:extLst>
                <c:ext xmlns:c15="http://schemas.microsoft.com/office/drawing/2012/chart" uri="{02D57815-91ED-43cb-92C2-25804820EDAC}">
                  <c15:fullRef>
                    <c15:sqref>'II. ЭЗ өсөлт'!$B$1:$AG$2</c15:sqref>
                  </c15:fullRef>
                </c:ext>
              </c:extLst>
              <c:f>'II. ЭЗ өсөлт'!$R$1:$AG$2</c:f>
              <c:multiLvlStrCache>
                <c:ptCount val="16"/>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lvl>
                <c:lvl>
                  <c:pt idx="0">
                    <c:v>2017</c:v>
                  </c:pt>
                  <c:pt idx="4">
                    <c:v>2018</c:v>
                  </c:pt>
                  <c:pt idx="8">
                    <c:v>2019</c:v>
                  </c:pt>
                  <c:pt idx="12">
                    <c:v>2020</c:v>
                  </c:pt>
                </c:lvl>
              </c:multiLvlStrCache>
            </c:multiLvlStrRef>
          </c:cat>
          <c:val>
            <c:numRef>
              <c:extLst>
                <c:ext xmlns:c15="http://schemas.microsoft.com/office/drawing/2012/chart" uri="{02D57815-91ED-43cb-92C2-25804820EDAC}">
                  <c15:fullRef>
                    <c15:sqref>'II. ЭЗ өсөлт'!$B$6:$AG$6</c15:sqref>
                  </c15:fullRef>
                </c:ext>
              </c:extLst>
              <c:f>'II. ЭЗ өсөлт'!$R$6:$AG$6</c:f>
              <c:numCache>
                <c:formatCode>0.0</c:formatCode>
                <c:ptCount val="16"/>
                <c:pt idx="0">
                  <c:v>-1.6892396483512366</c:v>
                </c:pt>
                <c:pt idx="1">
                  <c:v>1.3521877405360017</c:v>
                </c:pt>
                <c:pt idx="2">
                  <c:v>3.5229117892987967</c:v>
                </c:pt>
                <c:pt idx="3">
                  <c:v>3.0231443240685576</c:v>
                </c:pt>
                <c:pt idx="4">
                  <c:v>5.4043382357697043</c:v>
                </c:pt>
                <c:pt idx="5">
                  <c:v>6.3102849347456305</c:v>
                </c:pt>
                <c:pt idx="6">
                  <c:v>6.0762521878222859</c:v>
                </c:pt>
                <c:pt idx="7">
                  <c:v>6.9886344475314237</c:v>
                </c:pt>
                <c:pt idx="8">
                  <c:v>5.4322316475952048</c:v>
                </c:pt>
                <c:pt idx="9">
                  <c:v>5.019212451221299</c:v>
                </c:pt>
                <c:pt idx="10">
                  <c:v>6.0281993473789415</c:v>
                </c:pt>
                <c:pt idx="11">
                  <c:v>5.8398378038549952</c:v>
                </c:pt>
                <c:pt idx="12">
                  <c:v>5.5250611955104754</c:v>
                </c:pt>
                <c:pt idx="13">
                  <c:v>5.1316263192927378</c:v>
                </c:pt>
                <c:pt idx="14">
                  <c:v>4.3616619662263023</c:v>
                </c:pt>
                <c:pt idx="15">
                  <c:v>1.640466396675518</c:v>
                </c:pt>
              </c:numCache>
            </c:numRef>
          </c:val>
          <c:extLst>
            <c:ext xmlns:c16="http://schemas.microsoft.com/office/drawing/2014/chart" uri="{C3380CC4-5D6E-409C-BE32-E72D297353CC}">
              <c16:uniqueId val="{00000000-14E4-41EA-9D96-9A0E1EEC3928}"/>
            </c:ext>
          </c:extLst>
        </c:ser>
        <c:ser>
          <c:idx val="1"/>
          <c:order val="3"/>
          <c:tx>
            <c:strRef>
              <c:f>'II. ЭЗ өсөлт'!$A$7</c:f>
              <c:strCache>
                <c:ptCount val="1"/>
                <c:pt idx="0">
                  <c:v>ЗГ-ын хэрэглээ</c:v>
                </c:pt>
              </c:strCache>
            </c:strRef>
          </c:tx>
          <c:spPr>
            <a:solidFill>
              <a:srgbClr val="122F83"/>
            </a:solidFill>
            <a:ln>
              <a:noFill/>
            </a:ln>
            <a:effectLst/>
          </c:spPr>
          <c:invertIfNegative val="0"/>
          <c:cat>
            <c:multiLvlStrRef>
              <c:extLst>
                <c:ext xmlns:c15="http://schemas.microsoft.com/office/drawing/2012/chart" uri="{02D57815-91ED-43cb-92C2-25804820EDAC}">
                  <c15:fullRef>
                    <c15:sqref>'II. ЭЗ өсөлт'!$B$1:$AG$2</c15:sqref>
                  </c15:fullRef>
                </c:ext>
              </c:extLst>
              <c:f>'II. ЭЗ өсөлт'!$R$1:$AG$2</c:f>
              <c:multiLvlStrCache>
                <c:ptCount val="16"/>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lvl>
                <c:lvl>
                  <c:pt idx="0">
                    <c:v>2017</c:v>
                  </c:pt>
                  <c:pt idx="4">
                    <c:v>2018</c:v>
                  </c:pt>
                  <c:pt idx="8">
                    <c:v>2019</c:v>
                  </c:pt>
                  <c:pt idx="12">
                    <c:v>2020</c:v>
                  </c:pt>
                </c:lvl>
              </c:multiLvlStrCache>
            </c:multiLvlStrRef>
          </c:cat>
          <c:val>
            <c:numRef>
              <c:extLst>
                <c:ext xmlns:c15="http://schemas.microsoft.com/office/drawing/2012/chart" uri="{02D57815-91ED-43cb-92C2-25804820EDAC}">
                  <c15:fullRef>
                    <c15:sqref>'II. ЭЗ өсөлт'!$B$7:$AG$7</c15:sqref>
                  </c15:fullRef>
                </c:ext>
              </c:extLst>
              <c:f>'II. ЭЗ өсөлт'!$R$7:$AG$7</c:f>
              <c:numCache>
                <c:formatCode>0.0</c:formatCode>
                <c:ptCount val="16"/>
                <c:pt idx="0">
                  <c:v>0.81710929503508545</c:v>
                </c:pt>
                <c:pt idx="1">
                  <c:v>0.75840274287894061</c:v>
                </c:pt>
                <c:pt idx="2">
                  <c:v>-0.69291309495148379</c:v>
                </c:pt>
                <c:pt idx="3">
                  <c:v>-0.25855877047897269</c:v>
                </c:pt>
                <c:pt idx="4">
                  <c:v>1.5977119183446784E-2</c:v>
                </c:pt>
                <c:pt idx="5">
                  <c:v>4.5125097444399319E-2</c:v>
                </c:pt>
                <c:pt idx="6">
                  <c:v>0.70516295710756771</c:v>
                </c:pt>
                <c:pt idx="7">
                  <c:v>7.1853073622020147E-2</c:v>
                </c:pt>
                <c:pt idx="8">
                  <c:v>0.19665767530988246</c:v>
                </c:pt>
                <c:pt idx="9">
                  <c:v>0.63071682191059797</c:v>
                </c:pt>
                <c:pt idx="10">
                  <c:v>0.8825882238561521</c:v>
                </c:pt>
                <c:pt idx="11">
                  <c:v>1.727418955817573</c:v>
                </c:pt>
                <c:pt idx="12">
                  <c:v>1.62055832596583</c:v>
                </c:pt>
                <c:pt idx="13">
                  <c:v>1.4891143543534924</c:v>
                </c:pt>
                <c:pt idx="14">
                  <c:v>1.7562255909855</c:v>
                </c:pt>
                <c:pt idx="15">
                  <c:v>2.1883034735861786</c:v>
                </c:pt>
              </c:numCache>
            </c:numRef>
          </c:val>
          <c:extLst>
            <c:ext xmlns:c16="http://schemas.microsoft.com/office/drawing/2014/chart" uri="{C3380CC4-5D6E-409C-BE32-E72D297353CC}">
              <c16:uniqueId val="{00000001-14E4-41EA-9D96-9A0E1EEC3928}"/>
            </c:ext>
          </c:extLst>
        </c:ser>
        <c:ser>
          <c:idx val="2"/>
          <c:order val="4"/>
          <c:tx>
            <c:strRef>
              <c:f>'II. ЭЗ өсөлт'!$A$8</c:f>
              <c:strCache>
                <c:ptCount val="1"/>
                <c:pt idx="0">
                  <c:v>Үндсэн хөрөнгийн хуримтлал</c:v>
                </c:pt>
              </c:strCache>
            </c:strRef>
          </c:tx>
          <c:spPr>
            <a:solidFill>
              <a:srgbClr val="BEAE8E">
                <a:alpha val="80000"/>
              </a:srgbClr>
            </a:solidFill>
            <a:ln>
              <a:noFill/>
            </a:ln>
            <a:effectLst/>
          </c:spPr>
          <c:invertIfNegative val="0"/>
          <c:cat>
            <c:multiLvlStrRef>
              <c:extLst>
                <c:ext xmlns:c15="http://schemas.microsoft.com/office/drawing/2012/chart" uri="{02D57815-91ED-43cb-92C2-25804820EDAC}">
                  <c15:fullRef>
                    <c15:sqref>'II. ЭЗ өсөлт'!$B$1:$AG$2</c15:sqref>
                  </c15:fullRef>
                </c:ext>
              </c:extLst>
              <c:f>'II. ЭЗ өсөлт'!$R$1:$AG$2</c:f>
              <c:multiLvlStrCache>
                <c:ptCount val="16"/>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lvl>
                <c:lvl>
                  <c:pt idx="0">
                    <c:v>2017</c:v>
                  </c:pt>
                  <c:pt idx="4">
                    <c:v>2018</c:v>
                  </c:pt>
                  <c:pt idx="8">
                    <c:v>2019</c:v>
                  </c:pt>
                  <c:pt idx="12">
                    <c:v>2020</c:v>
                  </c:pt>
                </c:lvl>
              </c:multiLvlStrCache>
            </c:multiLvlStrRef>
          </c:cat>
          <c:val>
            <c:numRef>
              <c:extLst>
                <c:ext xmlns:c15="http://schemas.microsoft.com/office/drawing/2012/chart" uri="{02D57815-91ED-43cb-92C2-25804820EDAC}">
                  <c15:fullRef>
                    <c15:sqref>'II. ЭЗ өсөлт'!$B$8:$AG$8</c15:sqref>
                  </c15:fullRef>
                </c:ext>
              </c:extLst>
              <c:f>'II. ЭЗ өсөлт'!$R$8:$AG$8</c:f>
              <c:numCache>
                <c:formatCode>0.0</c:formatCode>
                <c:ptCount val="16"/>
                <c:pt idx="0">
                  <c:v>1.5298611065838379</c:v>
                </c:pt>
                <c:pt idx="1">
                  <c:v>2.5983748478054967</c:v>
                </c:pt>
                <c:pt idx="2">
                  <c:v>6.1252100456518273</c:v>
                </c:pt>
                <c:pt idx="3">
                  <c:v>7.171684812234429</c:v>
                </c:pt>
                <c:pt idx="4">
                  <c:v>7.6046540656789796</c:v>
                </c:pt>
                <c:pt idx="5">
                  <c:v>8.4104761430812935</c:v>
                </c:pt>
                <c:pt idx="6">
                  <c:v>8.2131345173585153</c:v>
                </c:pt>
                <c:pt idx="7">
                  <c:v>5.5238959934397514</c:v>
                </c:pt>
                <c:pt idx="8">
                  <c:v>6.0184294999570769</c:v>
                </c:pt>
                <c:pt idx="9">
                  <c:v>5.23073256374711</c:v>
                </c:pt>
                <c:pt idx="10">
                  <c:v>6.0917033982397237</c:v>
                </c:pt>
                <c:pt idx="11">
                  <c:v>6.8955833865269227</c:v>
                </c:pt>
                <c:pt idx="12">
                  <c:v>4.4328681363696862</c:v>
                </c:pt>
                <c:pt idx="13">
                  <c:v>2.3192382580414428</c:v>
                </c:pt>
                <c:pt idx="14">
                  <c:v>0.11833398264261695</c:v>
                </c:pt>
                <c:pt idx="15">
                  <c:v>-4.0638867698384891</c:v>
                </c:pt>
              </c:numCache>
            </c:numRef>
          </c:val>
          <c:extLst>
            <c:ext xmlns:c16="http://schemas.microsoft.com/office/drawing/2014/chart" uri="{C3380CC4-5D6E-409C-BE32-E72D297353CC}">
              <c16:uniqueId val="{00000002-14E4-41EA-9D96-9A0E1EEC3928}"/>
            </c:ext>
          </c:extLst>
        </c:ser>
        <c:ser>
          <c:idx val="3"/>
          <c:order val="5"/>
          <c:tx>
            <c:strRef>
              <c:f>'II. ЭЗ өсөлт'!$A$9</c:f>
              <c:strCache>
                <c:ptCount val="1"/>
                <c:pt idx="0">
                  <c:v>Материаллаг хөрөнгийн өөрчлөлт</c:v>
                </c:pt>
              </c:strCache>
            </c:strRef>
          </c:tx>
          <c:spPr>
            <a:solidFill>
              <a:srgbClr val="B99E66"/>
            </a:solidFill>
            <a:ln>
              <a:noFill/>
            </a:ln>
            <a:effectLst/>
          </c:spPr>
          <c:invertIfNegative val="0"/>
          <c:cat>
            <c:multiLvlStrRef>
              <c:extLst>
                <c:ext xmlns:c15="http://schemas.microsoft.com/office/drawing/2012/chart" uri="{02D57815-91ED-43cb-92C2-25804820EDAC}">
                  <c15:fullRef>
                    <c15:sqref>'II. ЭЗ өсөлт'!$B$1:$AG$2</c15:sqref>
                  </c15:fullRef>
                </c:ext>
              </c:extLst>
              <c:f>'II. ЭЗ өсөлт'!$R$1:$AG$2</c:f>
              <c:multiLvlStrCache>
                <c:ptCount val="16"/>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lvl>
                <c:lvl>
                  <c:pt idx="0">
                    <c:v>2017</c:v>
                  </c:pt>
                  <c:pt idx="4">
                    <c:v>2018</c:v>
                  </c:pt>
                  <c:pt idx="8">
                    <c:v>2019</c:v>
                  </c:pt>
                  <c:pt idx="12">
                    <c:v>2020</c:v>
                  </c:pt>
                </c:lvl>
              </c:multiLvlStrCache>
            </c:multiLvlStrRef>
          </c:cat>
          <c:val>
            <c:numRef>
              <c:extLst>
                <c:ext xmlns:c15="http://schemas.microsoft.com/office/drawing/2012/chart" uri="{02D57815-91ED-43cb-92C2-25804820EDAC}">
                  <c15:fullRef>
                    <c15:sqref>'II. ЭЗ өсөлт'!$B$9:$AG$9</c15:sqref>
                  </c15:fullRef>
                </c:ext>
              </c:extLst>
              <c:f>'II. ЭЗ өсөлт'!$R$9:$AG$9</c:f>
              <c:numCache>
                <c:formatCode>0.0</c:formatCode>
                <c:ptCount val="16"/>
                <c:pt idx="0">
                  <c:v>1.3495686835148621</c:v>
                </c:pt>
                <c:pt idx="1">
                  <c:v>1.8460055801448789</c:v>
                </c:pt>
                <c:pt idx="2">
                  <c:v>-0.85178996262370543</c:v>
                </c:pt>
                <c:pt idx="3">
                  <c:v>1.7681654116092083</c:v>
                </c:pt>
                <c:pt idx="4">
                  <c:v>-0.37660835890299976</c:v>
                </c:pt>
                <c:pt idx="5">
                  <c:v>-0.83555109456484344</c:v>
                </c:pt>
                <c:pt idx="6">
                  <c:v>1.2049349178330608</c:v>
                </c:pt>
                <c:pt idx="7">
                  <c:v>0.60765658887459839</c:v>
                </c:pt>
                <c:pt idx="8">
                  <c:v>0.50401445918036702</c:v>
                </c:pt>
                <c:pt idx="9">
                  <c:v>1.4548911484186968</c:v>
                </c:pt>
                <c:pt idx="10">
                  <c:v>1.7683070719673972</c:v>
                </c:pt>
                <c:pt idx="11">
                  <c:v>4.2373765316162393</c:v>
                </c:pt>
                <c:pt idx="12">
                  <c:v>4.7075630012421188</c:v>
                </c:pt>
                <c:pt idx="13">
                  <c:v>0.81883975504427797</c:v>
                </c:pt>
                <c:pt idx="14">
                  <c:v>-6.3089762996463854</c:v>
                </c:pt>
                <c:pt idx="15">
                  <c:v>-15.207260928396357</c:v>
                </c:pt>
              </c:numCache>
            </c:numRef>
          </c:val>
          <c:extLst>
            <c:ext xmlns:c16="http://schemas.microsoft.com/office/drawing/2014/chart" uri="{C3380CC4-5D6E-409C-BE32-E72D297353CC}">
              <c16:uniqueId val="{00000003-14E4-41EA-9D96-9A0E1EEC3928}"/>
            </c:ext>
          </c:extLst>
        </c:ser>
        <c:ser>
          <c:idx val="4"/>
          <c:order val="6"/>
          <c:tx>
            <c:strRef>
              <c:f>'II. ЭЗ өсөлт'!$A$10</c:f>
              <c:strCache>
                <c:ptCount val="1"/>
                <c:pt idx="0">
                  <c:v>Экспорт</c:v>
                </c:pt>
              </c:strCache>
            </c:strRef>
          </c:tx>
          <c:spPr>
            <a:solidFill>
              <a:srgbClr val="A9C3C4">
                <a:alpha val="60000"/>
              </a:srgbClr>
            </a:solidFill>
            <a:ln>
              <a:noFill/>
            </a:ln>
            <a:effectLst/>
          </c:spPr>
          <c:invertIfNegative val="0"/>
          <c:cat>
            <c:multiLvlStrRef>
              <c:extLst>
                <c:ext xmlns:c15="http://schemas.microsoft.com/office/drawing/2012/chart" uri="{02D57815-91ED-43cb-92C2-25804820EDAC}">
                  <c15:fullRef>
                    <c15:sqref>'II. ЭЗ өсөлт'!$B$1:$AG$2</c15:sqref>
                  </c15:fullRef>
                </c:ext>
              </c:extLst>
              <c:f>'II. ЭЗ өсөлт'!$R$1:$AG$2</c:f>
              <c:multiLvlStrCache>
                <c:ptCount val="16"/>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lvl>
                <c:lvl>
                  <c:pt idx="0">
                    <c:v>2017</c:v>
                  </c:pt>
                  <c:pt idx="4">
                    <c:v>2018</c:v>
                  </c:pt>
                  <c:pt idx="8">
                    <c:v>2019</c:v>
                  </c:pt>
                  <c:pt idx="12">
                    <c:v>2020</c:v>
                  </c:pt>
                </c:lvl>
              </c:multiLvlStrCache>
            </c:multiLvlStrRef>
          </c:cat>
          <c:val>
            <c:numRef>
              <c:extLst>
                <c:ext xmlns:c15="http://schemas.microsoft.com/office/drawing/2012/chart" uri="{02D57815-91ED-43cb-92C2-25804820EDAC}">
                  <c15:fullRef>
                    <c15:sqref>'II. ЭЗ өсөлт'!$B$10:$AG$10</c15:sqref>
                  </c15:fullRef>
                </c:ext>
              </c:extLst>
              <c:f>'II. ЭЗ өсөлт'!$R$10:$AG$10</c:f>
              <c:numCache>
                <c:formatCode>0.0</c:formatCode>
                <c:ptCount val="16"/>
                <c:pt idx="0">
                  <c:v>13.106614190217611</c:v>
                </c:pt>
                <c:pt idx="1">
                  <c:v>14.170644277845218</c:v>
                </c:pt>
                <c:pt idx="2">
                  <c:v>16.544387100049796</c:v>
                </c:pt>
                <c:pt idx="3">
                  <c:v>10.529767999634949</c:v>
                </c:pt>
                <c:pt idx="4">
                  <c:v>10.650216562235808</c:v>
                </c:pt>
                <c:pt idx="5">
                  <c:v>11.545352284330368</c:v>
                </c:pt>
                <c:pt idx="6">
                  <c:v>11.993375664840373</c:v>
                </c:pt>
                <c:pt idx="7">
                  <c:v>18.583418603152261</c:v>
                </c:pt>
                <c:pt idx="8">
                  <c:v>15.676273026943729</c:v>
                </c:pt>
                <c:pt idx="9">
                  <c:v>16.473744643119502</c:v>
                </c:pt>
                <c:pt idx="10">
                  <c:v>16.29189497952877</c:v>
                </c:pt>
                <c:pt idx="11">
                  <c:v>8.1693771449860737</c:v>
                </c:pt>
                <c:pt idx="12">
                  <c:v>-1.138847848181022</c:v>
                </c:pt>
                <c:pt idx="13">
                  <c:v>-5.6278605031918243</c:v>
                </c:pt>
                <c:pt idx="14">
                  <c:v>-6.9346625695993938</c:v>
                </c:pt>
                <c:pt idx="15">
                  <c:v>-7.7789048039173456E-2</c:v>
                </c:pt>
              </c:numCache>
            </c:numRef>
          </c:val>
          <c:extLst>
            <c:ext xmlns:c16="http://schemas.microsoft.com/office/drawing/2014/chart" uri="{C3380CC4-5D6E-409C-BE32-E72D297353CC}">
              <c16:uniqueId val="{00000004-14E4-41EA-9D96-9A0E1EEC3928}"/>
            </c:ext>
          </c:extLst>
        </c:ser>
        <c:ser>
          <c:idx val="5"/>
          <c:order val="7"/>
          <c:tx>
            <c:strRef>
              <c:f>'II. ЭЗ өсөлт'!$A$11</c:f>
              <c:strCache>
                <c:ptCount val="1"/>
                <c:pt idx="0">
                  <c:v>Импорт</c:v>
                </c:pt>
              </c:strCache>
            </c:strRef>
          </c:tx>
          <c:spPr>
            <a:solidFill>
              <a:srgbClr val="7EA6A7"/>
            </a:solidFill>
            <a:ln>
              <a:noFill/>
            </a:ln>
            <a:effectLst/>
          </c:spPr>
          <c:invertIfNegative val="0"/>
          <c:cat>
            <c:multiLvlStrRef>
              <c:extLst>
                <c:ext xmlns:c15="http://schemas.microsoft.com/office/drawing/2012/chart" uri="{02D57815-91ED-43cb-92C2-25804820EDAC}">
                  <c15:fullRef>
                    <c15:sqref>'II. ЭЗ өсөлт'!$B$1:$AG$2</c15:sqref>
                  </c15:fullRef>
                </c:ext>
              </c:extLst>
              <c:f>'II. ЭЗ өсөлт'!$R$1:$AG$2</c:f>
              <c:multiLvlStrCache>
                <c:ptCount val="16"/>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lvl>
                <c:lvl>
                  <c:pt idx="0">
                    <c:v>2017</c:v>
                  </c:pt>
                  <c:pt idx="4">
                    <c:v>2018</c:v>
                  </c:pt>
                  <c:pt idx="8">
                    <c:v>2019</c:v>
                  </c:pt>
                  <c:pt idx="12">
                    <c:v>2020</c:v>
                  </c:pt>
                </c:lvl>
              </c:multiLvlStrCache>
            </c:multiLvlStrRef>
          </c:cat>
          <c:val>
            <c:numRef>
              <c:extLst>
                <c:ext xmlns:c15="http://schemas.microsoft.com/office/drawing/2012/chart" uri="{02D57815-91ED-43cb-92C2-25804820EDAC}">
                  <c15:fullRef>
                    <c15:sqref>'II. ЭЗ өсөлт'!$B$11:$AG$11</c15:sqref>
                  </c15:fullRef>
                </c:ext>
              </c:extLst>
              <c:f>'II. ЭЗ өсөлт'!$R$11:$AG$11</c:f>
              <c:numCache>
                <c:formatCode>0.0</c:formatCode>
                <c:ptCount val="16"/>
                <c:pt idx="0">
                  <c:v>-14.135717976521953</c:v>
                </c:pt>
                <c:pt idx="1">
                  <c:v>-18.249348664429469</c:v>
                </c:pt>
                <c:pt idx="2">
                  <c:v>-17.951345769945267</c:v>
                </c:pt>
                <c:pt idx="3">
                  <c:v>-16.799370251555384</c:v>
                </c:pt>
                <c:pt idx="4">
                  <c:v>-16.750541201369369</c:v>
                </c:pt>
                <c:pt idx="5">
                  <c:v>-19.331535493724815</c:v>
                </c:pt>
                <c:pt idx="6">
                  <c:v>-22.370270198118135</c:v>
                </c:pt>
                <c:pt idx="7">
                  <c:v>-24.73504471591643</c:v>
                </c:pt>
                <c:pt idx="8">
                  <c:v>-20.676801967907981</c:v>
                </c:pt>
                <c:pt idx="9">
                  <c:v>-20.743882354474263</c:v>
                </c:pt>
                <c:pt idx="10">
                  <c:v>-22.966545775610612</c:v>
                </c:pt>
                <c:pt idx="11">
                  <c:v>-21.842617652940806</c:v>
                </c:pt>
                <c:pt idx="12">
                  <c:v>-14.02342974711051</c:v>
                </c:pt>
                <c:pt idx="13">
                  <c:v>-7.3035693092937395</c:v>
                </c:pt>
                <c:pt idx="14">
                  <c:v>1.72969775953534</c:v>
                </c:pt>
                <c:pt idx="15">
                  <c:v>10.158762011419247</c:v>
                </c:pt>
              </c:numCache>
            </c:numRef>
          </c:val>
          <c:extLst>
            <c:ext xmlns:c16="http://schemas.microsoft.com/office/drawing/2014/chart" uri="{C3380CC4-5D6E-409C-BE32-E72D297353CC}">
              <c16:uniqueId val="{00000005-14E4-41EA-9D96-9A0E1EEC3928}"/>
            </c:ext>
          </c:extLst>
        </c:ser>
        <c:dLbls>
          <c:showLegendKey val="0"/>
          <c:showVal val="0"/>
          <c:showCatName val="0"/>
          <c:showSerName val="0"/>
          <c:showPercent val="0"/>
          <c:showBubbleSize val="0"/>
        </c:dLbls>
        <c:gapWidth val="25"/>
        <c:overlap val="100"/>
        <c:axId val="490657664"/>
        <c:axId val="490672128"/>
      </c:barChart>
      <c:lineChart>
        <c:grouping val="standard"/>
        <c:varyColors val="0"/>
        <c:ser>
          <c:idx val="10"/>
          <c:order val="0"/>
          <c:tx>
            <c:strRef>
              <c:f>'II. ЭЗ өсөлт'!$A$4</c:f>
              <c:strCache>
                <c:ptCount val="1"/>
                <c:pt idx="0">
                  <c:v>Нийт эрэлт</c:v>
                </c:pt>
              </c:strCache>
            </c:strRef>
          </c:tx>
          <c:spPr>
            <a:ln w="31750" cap="rnd">
              <a:solidFill>
                <a:schemeClr val="tx1"/>
              </a:solidFill>
              <a:round/>
            </a:ln>
            <a:effectLst>
              <a:outerShdw blurRad="50800" dist="38100" dir="2700000" algn="tl" rotWithShape="0">
                <a:prstClr val="black">
                  <a:alpha val="40000"/>
                </a:prstClr>
              </a:outerShdw>
            </a:effectLst>
          </c:spPr>
          <c:marker>
            <c:symbol val="circle"/>
            <c:size val="6"/>
            <c:spPr>
              <a:solidFill>
                <a:schemeClr val="bg1"/>
              </a:solidFill>
              <a:ln w="9525">
                <a:solidFill>
                  <a:schemeClr val="tx1"/>
                </a:solidFill>
              </a:ln>
              <a:effectLst>
                <a:outerShdw blurRad="50800" dist="38100" dir="2700000" algn="tl" rotWithShape="0">
                  <a:prstClr val="black">
                    <a:alpha val="40000"/>
                  </a:prstClr>
                </a:outerShdw>
              </a:effectLst>
            </c:spPr>
          </c:marker>
          <c:cat>
            <c:multiLvlStrRef>
              <c:extLst>
                <c:ext xmlns:c15="http://schemas.microsoft.com/office/drawing/2012/chart" uri="{02D57815-91ED-43cb-92C2-25804820EDAC}">
                  <c15:fullRef>
                    <c15:sqref>'II. ЭЗ өсөлт'!$B$1:$AG$2</c15:sqref>
                  </c15:fullRef>
                </c:ext>
              </c:extLst>
              <c:f>'II. ЭЗ өсөлт'!$R$1:$AG$2</c:f>
              <c:multiLvlStrCache>
                <c:ptCount val="16"/>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lvl>
                <c:lvl>
                  <c:pt idx="0">
                    <c:v>2017</c:v>
                  </c:pt>
                  <c:pt idx="4">
                    <c:v>2018</c:v>
                  </c:pt>
                  <c:pt idx="8">
                    <c:v>2019</c:v>
                  </c:pt>
                  <c:pt idx="12">
                    <c:v>2020</c:v>
                  </c:pt>
                </c:lvl>
              </c:multiLvlStrCache>
            </c:multiLvlStrRef>
          </c:cat>
          <c:val>
            <c:numRef>
              <c:extLst>
                <c:ext xmlns:c15="http://schemas.microsoft.com/office/drawing/2012/chart" uri="{02D57815-91ED-43cb-92C2-25804820EDAC}">
                  <c15:fullRef>
                    <c15:sqref>'II. ЭЗ өсөлт'!$B$4:$AG$4</c15:sqref>
                  </c15:fullRef>
                </c:ext>
              </c:extLst>
              <c:f>'II. ЭЗ өсөлт'!$R$4:$AG$4</c:f>
              <c:numCache>
                <c:formatCode>0.0</c:formatCode>
                <c:ptCount val="16"/>
                <c:pt idx="0">
                  <c:v>0.97819502900308564</c:v>
                </c:pt>
                <c:pt idx="1">
                  <c:v>2.4762665247810252</c:v>
                </c:pt>
                <c:pt idx="2">
                  <c:v>6.6964601074799637</c:v>
                </c:pt>
                <c:pt idx="3">
                  <c:v>5.4348353809447083</c:v>
                </c:pt>
                <c:pt idx="4">
                  <c:v>6.5480370380503308</c:v>
                </c:pt>
                <c:pt idx="5">
                  <c:v>6.1441524772898761</c:v>
                </c:pt>
                <c:pt idx="6">
                  <c:v>5.8225906425537257</c:v>
                </c:pt>
                <c:pt idx="7">
                  <c:v>7.0404134041068946</c:v>
                </c:pt>
                <c:pt idx="8">
                  <c:v>7.1508044959030848</c:v>
                </c:pt>
                <c:pt idx="9">
                  <c:v>8.0654156499362131</c:v>
                </c:pt>
                <c:pt idx="10">
                  <c:v>8.0961472119143849</c:v>
                </c:pt>
                <c:pt idx="11">
                  <c:v>5.0269761698609639</c:v>
                </c:pt>
                <c:pt idx="12">
                  <c:v>1.1237730637965848</c:v>
                </c:pt>
                <c:pt idx="13">
                  <c:v>-3.172611125753555</c:v>
                </c:pt>
                <c:pt idx="14">
                  <c:v>-5.2777195750636992</c:v>
                </c:pt>
                <c:pt idx="15">
                  <c:v>-5.3614048645930446</c:v>
                </c:pt>
              </c:numCache>
            </c:numRef>
          </c:val>
          <c:smooth val="1"/>
          <c:extLst>
            <c:ext xmlns:c16="http://schemas.microsoft.com/office/drawing/2014/chart" uri="{C3380CC4-5D6E-409C-BE32-E72D297353CC}">
              <c16:uniqueId val="{0000000A-14E4-41EA-9D96-9A0E1EEC3928}"/>
            </c:ext>
          </c:extLst>
        </c:ser>
        <c:ser>
          <c:idx val="6"/>
          <c:order val="1"/>
          <c:tx>
            <c:strRef>
              <c:f>'II. ЭЗ өсөлт'!$A$5</c:f>
              <c:strCache>
                <c:ptCount val="1"/>
                <c:pt idx="0">
                  <c:v>Дотоод эрэлт</c:v>
                </c:pt>
              </c:strCache>
            </c:strRef>
          </c:tx>
          <c:spPr>
            <a:ln w="31750">
              <a:solidFill>
                <a:srgbClr val="008080"/>
              </a:solidFill>
            </a:ln>
            <a:effectLst>
              <a:outerShdw blurRad="50800" dist="38100" dir="2700000" algn="tl" rotWithShape="0">
                <a:prstClr val="black">
                  <a:alpha val="40000"/>
                </a:prstClr>
              </a:outerShdw>
            </a:effectLst>
          </c:spPr>
          <c:marker>
            <c:symbol val="circle"/>
            <c:size val="6"/>
            <c:spPr>
              <a:solidFill>
                <a:schemeClr val="bg1"/>
              </a:solidFill>
              <a:ln w="9525">
                <a:solidFill>
                  <a:srgbClr val="008080"/>
                </a:solidFill>
              </a:ln>
              <a:effectLst>
                <a:outerShdw blurRad="50800" dist="38100" dir="2700000" algn="tl" rotWithShape="0">
                  <a:prstClr val="black">
                    <a:alpha val="40000"/>
                  </a:prstClr>
                </a:outerShdw>
              </a:effectLst>
            </c:spPr>
          </c:marker>
          <c:cat>
            <c:multiLvlStrRef>
              <c:extLst>
                <c:ext xmlns:c15="http://schemas.microsoft.com/office/drawing/2012/chart" uri="{02D57815-91ED-43cb-92C2-25804820EDAC}">
                  <c15:fullRef>
                    <c15:sqref>'II. ЭЗ өсөлт'!$B$1:$AG$2</c15:sqref>
                  </c15:fullRef>
                </c:ext>
              </c:extLst>
              <c:f>'II. ЭЗ өсөлт'!$R$1:$AG$2</c:f>
              <c:multiLvlStrCache>
                <c:ptCount val="16"/>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lvl>
                <c:lvl>
                  <c:pt idx="0">
                    <c:v>2017</c:v>
                  </c:pt>
                  <c:pt idx="4">
                    <c:v>2018</c:v>
                  </c:pt>
                  <c:pt idx="8">
                    <c:v>2019</c:v>
                  </c:pt>
                  <c:pt idx="12">
                    <c:v>2020</c:v>
                  </c:pt>
                </c:lvl>
              </c:multiLvlStrCache>
            </c:multiLvlStrRef>
          </c:cat>
          <c:val>
            <c:numRef>
              <c:extLst>
                <c:ext xmlns:c15="http://schemas.microsoft.com/office/drawing/2012/chart" uri="{02D57815-91ED-43cb-92C2-25804820EDAC}">
                  <c15:fullRef>
                    <c15:sqref>'II. ЭЗ өсөлт'!$B$5:$AG$5</c15:sqref>
                  </c15:fullRef>
                </c:ext>
              </c:extLst>
              <c:f>'II. ЭЗ өсөлт'!$R$5:$AG$5</c:f>
              <c:numCache>
                <c:formatCode>0.0</c:formatCode>
                <c:ptCount val="16"/>
                <c:pt idx="0">
                  <c:v>2.0424303989280794</c:v>
                </c:pt>
                <c:pt idx="1">
                  <c:v>6.8061887901916336</c:v>
                </c:pt>
                <c:pt idx="2">
                  <c:v>8.293034230524885</c:v>
                </c:pt>
                <c:pt idx="3">
                  <c:v>12.10669411616203</c:v>
                </c:pt>
                <c:pt idx="4">
                  <c:v>12.735509458429373</c:v>
                </c:pt>
                <c:pt idx="5">
                  <c:v>13.877833761755564</c:v>
                </c:pt>
                <c:pt idx="6">
                  <c:v>16.334125047242967</c:v>
                </c:pt>
                <c:pt idx="7">
                  <c:v>12.83333525638872</c:v>
                </c:pt>
                <c:pt idx="8">
                  <c:v>11.563537341031582</c:v>
                </c:pt>
                <c:pt idx="9">
                  <c:v>11.454486197960756</c:v>
                </c:pt>
                <c:pt idx="10">
                  <c:v>13.547834533612729</c:v>
                </c:pt>
                <c:pt idx="11">
                  <c:v>17.257766436133856</c:v>
                </c:pt>
                <c:pt idx="12">
                  <c:v>14.885235513785194</c:v>
                </c:pt>
                <c:pt idx="13">
                  <c:v>8.7862468412539982</c:v>
                </c:pt>
                <c:pt idx="14">
                  <c:v>-6.3527050883704916E-2</c:v>
                </c:pt>
                <c:pt idx="15">
                  <c:v>-12.764722180613198</c:v>
                </c:pt>
              </c:numCache>
            </c:numRef>
          </c:val>
          <c:smooth val="0"/>
          <c:extLst>
            <c:ext xmlns:c16="http://schemas.microsoft.com/office/drawing/2014/chart" uri="{C3380CC4-5D6E-409C-BE32-E72D297353CC}">
              <c16:uniqueId val="{00000000-AFE0-46CF-A7E8-D465EA9E42A1}"/>
            </c:ext>
          </c:extLst>
        </c:ser>
        <c:dLbls>
          <c:showLegendKey val="0"/>
          <c:showVal val="0"/>
          <c:showCatName val="0"/>
          <c:showSerName val="0"/>
          <c:showPercent val="0"/>
          <c:showBubbleSize val="0"/>
        </c:dLbls>
        <c:marker val="1"/>
        <c:smooth val="0"/>
        <c:axId val="490657664"/>
        <c:axId val="490672128"/>
      </c:lineChart>
      <c:catAx>
        <c:axId val="490657664"/>
        <c:scaling>
          <c:orientation val="minMax"/>
        </c:scaling>
        <c:delete val="0"/>
        <c:axPos val="b"/>
        <c:numFmt formatCode="General" sourceLinked="1"/>
        <c:majorTickMark val="none"/>
        <c:minorTickMark val="none"/>
        <c:tickLblPos val="low"/>
        <c:spPr>
          <a:noFill/>
          <a:ln w="9525" cap="flat" cmpd="sng" algn="ctr">
            <a:solidFill>
              <a:schemeClr val="bg1">
                <a:lumMod val="75000"/>
              </a:schemeClr>
            </a:solidFill>
            <a:round/>
          </a:ln>
          <a:effectLst/>
        </c:spPr>
        <c:txPr>
          <a:bodyPr rot="-60000000" vert="horz"/>
          <a:lstStyle/>
          <a:p>
            <a:pPr>
              <a:defRPr/>
            </a:pPr>
            <a:endParaRPr lang="en-US"/>
          </a:p>
        </c:txPr>
        <c:crossAx val="490672128"/>
        <c:crosses val="autoZero"/>
        <c:auto val="1"/>
        <c:lblAlgn val="ctr"/>
        <c:lblOffset val="100"/>
        <c:noMultiLvlLbl val="0"/>
      </c:catAx>
      <c:valAx>
        <c:axId val="490672128"/>
        <c:scaling>
          <c:orientation val="minMax"/>
          <c:max val="30"/>
        </c:scaling>
        <c:delete val="0"/>
        <c:axPos val="l"/>
        <c:majorGridlines>
          <c:spPr>
            <a:ln w="9525" cap="flat" cmpd="sng" algn="ctr">
              <a:noFill/>
              <a:round/>
            </a:ln>
            <a:effectLst/>
          </c:spPr>
        </c:majorGridlines>
        <c:numFmt formatCode="0" sourceLinked="0"/>
        <c:majorTickMark val="none"/>
        <c:minorTickMark val="none"/>
        <c:tickLblPos val="nextTo"/>
        <c:spPr>
          <a:noFill/>
          <a:ln>
            <a:solidFill>
              <a:schemeClr val="tx1"/>
            </a:solidFill>
          </a:ln>
          <a:effectLst/>
        </c:spPr>
        <c:txPr>
          <a:bodyPr rot="-60000000" vert="horz"/>
          <a:lstStyle/>
          <a:p>
            <a:pPr>
              <a:defRPr/>
            </a:pPr>
            <a:endParaRPr lang="en-US"/>
          </a:p>
        </c:txPr>
        <c:crossAx val="490657664"/>
        <c:crosses val="autoZero"/>
        <c:crossBetween val="between"/>
        <c:majorUnit val="10"/>
      </c:valAx>
      <c:spPr>
        <a:noFill/>
        <a:ln>
          <a:solidFill>
            <a:schemeClr val="bg1">
              <a:lumMod val="65000"/>
            </a:schemeClr>
          </a:solidFill>
        </a:ln>
        <a:effectLst/>
      </c:spPr>
    </c:plotArea>
    <c:legend>
      <c:legendPos val="b"/>
      <c:layout>
        <c:manualLayout>
          <c:xMode val="edge"/>
          <c:yMode val="edge"/>
          <c:x val="6.3528444496396871E-2"/>
          <c:y val="8.8794001455346251E-3"/>
          <c:w val="0.93508882249039327"/>
          <c:h val="0.16482417983082759"/>
        </c:manualLayout>
      </c:layout>
      <c:overlay val="0"/>
      <c:spPr>
        <a:noFill/>
        <a:ln>
          <a:noFill/>
        </a:ln>
        <a:effectLst/>
      </c:spPr>
      <c:txPr>
        <a:bodyPr rot="0" vert="horz"/>
        <a:lstStyle/>
        <a:p>
          <a:pPr>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200" b="1">
          <a:solidFill>
            <a:sysClr val="windowText" lastClr="000000"/>
          </a:solidFill>
          <a:latin typeface="Times New Roman" panose="02020603050405020304" pitchFamily="18" charset="0"/>
          <a:cs typeface="Times New Roman" panose="02020603050405020304" pitchFamily="18" charset="0"/>
        </a:defRPr>
      </a:pPr>
      <a:endParaRPr lang="en-US"/>
    </a:p>
  </c:txPr>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4955845247074885E-2"/>
          <c:y val="2.3259428954450195E-2"/>
          <c:w val="0.87454505465053078"/>
          <c:h val="0.65931574463445919"/>
        </c:manualLayout>
      </c:layout>
      <c:barChart>
        <c:barDir val="col"/>
        <c:grouping val="stacked"/>
        <c:varyColors val="0"/>
        <c:ser>
          <c:idx val="0"/>
          <c:order val="0"/>
          <c:tx>
            <c:strRef>
              <c:f>'IV.3 Төлбөрийн тэнцэл'!$A$29</c:f>
              <c:strCache>
                <c:ptCount val="1"/>
                <c:pt idx="0">
                  <c:v>Ажилчдын цалин</c:v>
                </c:pt>
              </c:strCache>
            </c:strRef>
          </c:tx>
          <c:spPr>
            <a:solidFill>
              <a:srgbClr val="E6E5E2"/>
            </a:solidFill>
            <a:ln>
              <a:solidFill>
                <a:srgbClr val="BFBFB7"/>
              </a:solidFill>
            </a:ln>
            <a:effectLst/>
          </c:spPr>
          <c:invertIfNegative val="0"/>
          <c:cat>
            <c:multiLvlStrRef>
              <c:f>'IV.3 Төлбөрийн тэнцэл'!$W$1:$AL$2</c:f>
              <c:multiLvlStrCache>
                <c:ptCount val="16"/>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lvl>
                <c:lvl>
                  <c:pt idx="0">
                    <c:v>2017</c:v>
                  </c:pt>
                  <c:pt idx="4">
                    <c:v>2018</c:v>
                  </c:pt>
                  <c:pt idx="8">
                    <c:v>2019</c:v>
                  </c:pt>
                  <c:pt idx="12">
                    <c:v>2020</c:v>
                  </c:pt>
                </c:lvl>
              </c:multiLvlStrCache>
            </c:multiLvlStrRef>
          </c:cat>
          <c:val>
            <c:numRef>
              <c:f>'IV.3 Төлбөрийн тэнцэл'!$W$29:$AL$29</c:f>
              <c:numCache>
                <c:formatCode>0.0</c:formatCode>
                <c:ptCount val="16"/>
                <c:pt idx="0">
                  <c:v>-13.46</c:v>
                </c:pt>
                <c:pt idx="1">
                  <c:v>-9.4499999999999993</c:v>
                </c:pt>
                <c:pt idx="2">
                  <c:v>-10.28</c:v>
                </c:pt>
                <c:pt idx="3">
                  <c:v>-10.75</c:v>
                </c:pt>
                <c:pt idx="4">
                  <c:v>45.27</c:v>
                </c:pt>
                <c:pt idx="5">
                  <c:v>46.64</c:v>
                </c:pt>
                <c:pt idx="6">
                  <c:v>46.8</c:v>
                </c:pt>
                <c:pt idx="7">
                  <c:v>46.01</c:v>
                </c:pt>
                <c:pt idx="8">
                  <c:v>57.98</c:v>
                </c:pt>
                <c:pt idx="9">
                  <c:v>44.83</c:v>
                </c:pt>
                <c:pt idx="10">
                  <c:v>49.28</c:v>
                </c:pt>
                <c:pt idx="11">
                  <c:v>44.15</c:v>
                </c:pt>
                <c:pt idx="12">
                  <c:v>56.36</c:v>
                </c:pt>
                <c:pt idx="13">
                  <c:v>64.010000000000005</c:v>
                </c:pt>
                <c:pt idx="14" formatCode="General">
                  <c:v>72.849999999999994</c:v>
                </c:pt>
                <c:pt idx="15" formatCode="0">
                  <c:v>63.28</c:v>
                </c:pt>
              </c:numCache>
            </c:numRef>
          </c:val>
          <c:extLst>
            <c:ext xmlns:c16="http://schemas.microsoft.com/office/drawing/2014/chart" uri="{C3380CC4-5D6E-409C-BE32-E72D297353CC}">
              <c16:uniqueId val="{00000000-E14A-4377-90A9-3E47B5B1C111}"/>
            </c:ext>
          </c:extLst>
        </c:ser>
        <c:ser>
          <c:idx val="1"/>
          <c:order val="1"/>
          <c:tx>
            <c:strRef>
              <c:f>'IV.3 Төлбөрийн тэнцэл'!$A$30</c:f>
              <c:strCache>
                <c:ptCount val="1"/>
                <c:pt idx="0">
                  <c:v>Шууд хөрөнгө оруулалтын орлого</c:v>
                </c:pt>
              </c:strCache>
            </c:strRef>
          </c:tx>
          <c:spPr>
            <a:solidFill>
              <a:srgbClr val="286A6C"/>
            </a:solidFill>
            <a:ln>
              <a:solidFill>
                <a:srgbClr val="286A6C"/>
              </a:solidFill>
            </a:ln>
            <a:effectLst/>
          </c:spPr>
          <c:invertIfNegative val="0"/>
          <c:cat>
            <c:multiLvlStrRef>
              <c:f>'IV.3 Төлбөрийн тэнцэл'!$W$1:$AL$2</c:f>
              <c:multiLvlStrCache>
                <c:ptCount val="16"/>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lvl>
                <c:lvl>
                  <c:pt idx="0">
                    <c:v>2017</c:v>
                  </c:pt>
                  <c:pt idx="4">
                    <c:v>2018</c:v>
                  </c:pt>
                  <c:pt idx="8">
                    <c:v>2019</c:v>
                  </c:pt>
                  <c:pt idx="12">
                    <c:v>2020</c:v>
                  </c:pt>
                </c:lvl>
              </c:multiLvlStrCache>
            </c:multiLvlStrRef>
          </c:cat>
          <c:val>
            <c:numRef>
              <c:f>'IV.3 Төлбөрийн тэнцэл'!$W$30:$AL$30</c:f>
              <c:numCache>
                <c:formatCode>#,##0</c:formatCode>
                <c:ptCount val="16"/>
                <c:pt idx="0">
                  <c:v>-140</c:v>
                </c:pt>
                <c:pt idx="1">
                  <c:v>-159</c:v>
                </c:pt>
                <c:pt idx="2">
                  <c:v>-207</c:v>
                </c:pt>
                <c:pt idx="3">
                  <c:v>-259</c:v>
                </c:pt>
                <c:pt idx="4">
                  <c:v>-131.53023800638385</c:v>
                </c:pt>
                <c:pt idx="5">
                  <c:v>-191.97591080340791</c:v>
                </c:pt>
                <c:pt idx="6">
                  <c:v>-130.96503247220568</c:v>
                </c:pt>
                <c:pt idx="7">
                  <c:v>-149.19041400583367</c:v>
                </c:pt>
                <c:pt idx="8">
                  <c:v>-228.26550864348945</c:v>
                </c:pt>
                <c:pt idx="9">
                  <c:v>-221.0291764416678</c:v>
                </c:pt>
                <c:pt idx="10">
                  <c:v>-235.76921062754792</c:v>
                </c:pt>
                <c:pt idx="11">
                  <c:v>-261.07246934002916</c:v>
                </c:pt>
                <c:pt idx="12">
                  <c:v>-75.613149879999995</c:v>
                </c:pt>
                <c:pt idx="13">
                  <c:v>-162.05884501050826</c:v>
                </c:pt>
                <c:pt idx="14" formatCode="General">
                  <c:v>-197</c:v>
                </c:pt>
                <c:pt idx="15" formatCode="0">
                  <c:v>-344.09</c:v>
                </c:pt>
              </c:numCache>
            </c:numRef>
          </c:val>
          <c:extLst>
            <c:ext xmlns:c16="http://schemas.microsoft.com/office/drawing/2014/chart" uri="{C3380CC4-5D6E-409C-BE32-E72D297353CC}">
              <c16:uniqueId val="{00000001-E14A-4377-90A9-3E47B5B1C111}"/>
            </c:ext>
          </c:extLst>
        </c:ser>
        <c:ser>
          <c:idx val="2"/>
          <c:order val="2"/>
          <c:tx>
            <c:strRef>
              <c:f>'IV.3 Төлбөрийн тэнцэл'!$A$31</c:f>
              <c:strCache>
                <c:ptCount val="1"/>
                <c:pt idx="0">
                  <c:v>Багцын хөрөнгө оруулалтын орлого</c:v>
                </c:pt>
              </c:strCache>
            </c:strRef>
          </c:tx>
          <c:spPr>
            <a:solidFill>
              <a:srgbClr val="937843"/>
            </a:solidFill>
            <a:ln>
              <a:solidFill>
                <a:srgbClr val="937843"/>
              </a:solidFill>
            </a:ln>
            <a:effectLst/>
          </c:spPr>
          <c:invertIfNegative val="0"/>
          <c:cat>
            <c:multiLvlStrRef>
              <c:f>'IV.3 Төлбөрийн тэнцэл'!$W$1:$AL$2</c:f>
              <c:multiLvlStrCache>
                <c:ptCount val="16"/>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lvl>
                <c:lvl>
                  <c:pt idx="0">
                    <c:v>2017</c:v>
                  </c:pt>
                  <c:pt idx="4">
                    <c:v>2018</c:v>
                  </c:pt>
                  <c:pt idx="8">
                    <c:v>2019</c:v>
                  </c:pt>
                  <c:pt idx="12">
                    <c:v>2020</c:v>
                  </c:pt>
                </c:lvl>
              </c:multiLvlStrCache>
            </c:multiLvlStrRef>
          </c:cat>
          <c:val>
            <c:numRef>
              <c:f>'IV.3 Төлбөрийн тэнцэл'!$W$31:$AL$31</c:f>
              <c:numCache>
                <c:formatCode>#,##0</c:formatCode>
                <c:ptCount val="16"/>
                <c:pt idx="0">
                  <c:v>-58</c:v>
                </c:pt>
                <c:pt idx="1">
                  <c:v>-65</c:v>
                </c:pt>
                <c:pt idx="2">
                  <c:v>-69</c:v>
                </c:pt>
                <c:pt idx="3">
                  <c:v>-73</c:v>
                </c:pt>
                <c:pt idx="4">
                  <c:v>-72.130678314762989</c:v>
                </c:pt>
                <c:pt idx="5">
                  <c:v>-55.618690288052029</c:v>
                </c:pt>
                <c:pt idx="6">
                  <c:v>-73.174053172441575</c:v>
                </c:pt>
                <c:pt idx="7">
                  <c:v>-80.733018133994491</c:v>
                </c:pt>
                <c:pt idx="8">
                  <c:v>-85.10889684171859</c:v>
                </c:pt>
                <c:pt idx="9">
                  <c:v>-97.483791863147758</c:v>
                </c:pt>
                <c:pt idx="10">
                  <c:v>-99.105879457151275</c:v>
                </c:pt>
                <c:pt idx="11">
                  <c:v>-98.387472139011834</c:v>
                </c:pt>
                <c:pt idx="12">
                  <c:v>-98.978997969999995</c:v>
                </c:pt>
                <c:pt idx="13">
                  <c:v>-89.116970836764551</c:v>
                </c:pt>
                <c:pt idx="14" formatCode="General">
                  <c:v>-81</c:v>
                </c:pt>
                <c:pt idx="15" formatCode="0">
                  <c:v>-75.75</c:v>
                </c:pt>
              </c:numCache>
            </c:numRef>
          </c:val>
          <c:extLst>
            <c:ext xmlns:c16="http://schemas.microsoft.com/office/drawing/2014/chart" uri="{C3380CC4-5D6E-409C-BE32-E72D297353CC}">
              <c16:uniqueId val="{00000002-E14A-4377-90A9-3E47B5B1C111}"/>
            </c:ext>
          </c:extLst>
        </c:ser>
        <c:ser>
          <c:idx val="3"/>
          <c:order val="3"/>
          <c:tx>
            <c:strRef>
              <c:f>'IV.3 Төлбөрийн тэнцэл'!$A$32</c:f>
              <c:strCache>
                <c:ptCount val="1"/>
                <c:pt idx="0">
                  <c:v>Бусад хөрөнгө оруулалтын орлого</c:v>
                </c:pt>
              </c:strCache>
            </c:strRef>
          </c:tx>
          <c:spPr>
            <a:solidFill>
              <a:srgbClr val="7D8CAE"/>
            </a:solidFill>
            <a:ln>
              <a:solidFill>
                <a:schemeClr val="bg1">
                  <a:lumMod val="50000"/>
                </a:schemeClr>
              </a:solidFill>
            </a:ln>
            <a:effectLst/>
          </c:spPr>
          <c:invertIfNegative val="0"/>
          <c:cat>
            <c:multiLvlStrRef>
              <c:f>'IV.3 Төлбөрийн тэнцэл'!$W$1:$AL$2</c:f>
              <c:multiLvlStrCache>
                <c:ptCount val="16"/>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lvl>
                <c:lvl>
                  <c:pt idx="0">
                    <c:v>2017</c:v>
                  </c:pt>
                  <c:pt idx="4">
                    <c:v>2018</c:v>
                  </c:pt>
                  <c:pt idx="8">
                    <c:v>2019</c:v>
                  </c:pt>
                  <c:pt idx="12">
                    <c:v>2020</c:v>
                  </c:pt>
                </c:lvl>
              </c:multiLvlStrCache>
            </c:multiLvlStrRef>
          </c:cat>
          <c:val>
            <c:numRef>
              <c:f>'IV.3 Төлбөрийн тэнцэл'!$W$32:$AL$32</c:f>
              <c:numCache>
                <c:formatCode>#,##0</c:formatCode>
                <c:ptCount val="16"/>
                <c:pt idx="0">
                  <c:v>-70</c:v>
                </c:pt>
                <c:pt idx="1">
                  <c:v>-198</c:v>
                </c:pt>
                <c:pt idx="2">
                  <c:v>-95</c:v>
                </c:pt>
                <c:pt idx="3">
                  <c:v>-178</c:v>
                </c:pt>
                <c:pt idx="4">
                  <c:v>-60.388675834715706</c:v>
                </c:pt>
                <c:pt idx="5">
                  <c:v>-175.13144884479414</c:v>
                </c:pt>
                <c:pt idx="6">
                  <c:v>-145.2073099247061</c:v>
                </c:pt>
                <c:pt idx="7">
                  <c:v>-175.88993493825521</c:v>
                </c:pt>
                <c:pt idx="8">
                  <c:v>-46.415478864653821</c:v>
                </c:pt>
                <c:pt idx="9">
                  <c:v>-163.33832148409888</c:v>
                </c:pt>
                <c:pt idx="10">
                  <c:v>-138.16909061003091</c:v>
                </c:pt>
                <c:pt idx="11">
                  <c:v>-154.10890550923924</c:v>
                </c:pt>
                <c:pt idx="12">
                  <c:v>-54.36348804</c:v>
                </c:pt>
                <c:pt idx="13">
                  <c:v>-148.2149515217898</c:v>
                </c:pt>
                <c:pt idx="14" formatCode="General">
                  <c:v>-138</c:v>
                </c:pt>
                <c:pt idx="15" formatCode="0">
                  <c:v>-124.97</c:v>
                </c:pt>
              </c:numCache>
            </c:numRef>
          </c:val>
          <c:extLst>
            <c:ext xmlns:c16="http://schemas.microsoft.com/office/drawing/2014/chart" uri="{C3380CC4-5D6E-409C-BE32-E72D297353CC}">
              <c16:uniqueId val="{00000003-E14A-4377-90A9-3E47B5B1C111}"/>
            </c:ext>
          </c:extLst>
        </c:ser>
        <c:ser>
          <c:idx val="4"/>
          <c:order val="4"/>
          <c:tx>
            <c:strRef>
              <c:f>'IV.3 Төлбөрийн тэнцэл'!$A$33</c:f>
              <c:strCache>
                <c:ptCount val="1"/>
                <c:pt idx="0">
                  <c:v>Гадаад валютын нөөцийн орлого (Кредит)</c:v>
                </c:pt>
              </c:strCache>
            </c:strRef>
          </c:tx>
          <c:spPr>
            <a:solidFill>
              <a:srgbClr val="7EA6A7">
                <a:alpha val="60000"/>
              </a:srgbClr>
            </a:solidFill>
            <a:ln>
              <a:solidFill>
                <a:srgbClr val="7EA6A7"/>
              </a:solidFill>
            </a:ln>
            <a:effectLst/>
          </c:spPr>
          <c:invertIfNegative val="0"/>
          <c:cat>
            <c:multiLvlStrRef>
              <c:f>'IV.3 Төлбөрийн тэнцэл'!$W$1:$AL$2</c:f>
              <c:multiLvlStrCache>
                <c:ptCount val="16"/>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lvl>
                <c:lvl>
                  <c:pt idx="0">
                    <c:v>2017</c:v>
                  </c:pt>
                  <c:pt idx="4">
                    <c:v>2018</c:v>
                  </c:pt>
                  <c:pt idx="8">
                    <c:v>2019</c:v>
                  </c:pt>
                  <c:pt idx="12">
                    <c:v>2020</c:v>
                  </c:pt>
                </c:lvl>
              </c:multiLvlStrCache>
            </c:multiLvlStrRef>
          </c:cat>
          <c:val>
            <c:numRef>
              <c:f>'IV.3 Төлбөрийн тэнцэл'!$W$33:$AL$33</c:f>
              <c:numCache>
                <c:formatCode>#,##0</c:formatCode>
                <c:ptCount val="16"/>
                <c:pt idx="0">
                  <c:v>0</c:v>
                </c:pt>
                <c:pt idx="1">
                  <c:v>0</c:v>
                </c:pt>
                <c:pt idx="2">
                  <c:v>1</c:v>
                </c:pt>
                <c:pt idx="3">
                  <c:v>-5</c:v>
                </c:pt>
                <c:pt idx="4">
                  <c:v>3.7368816526223068</c:v>
                </c:pt>
                <c:pt idx="5">
                  <c:v>3.8237807881061006</c:v>
                </c:pt>
                <c:pt idx="6">
                  <c:v>5.0022039876300033</c:v>
                </c:pt>
                <c:pt idx="7">
                  <c:v>3.9266056520337758</c:v>
                </c:pt>
                <c:pt idx="8">
                  <c:v>10.410487340604204</c:v>
                </c:pt>
                <c:pt idx="9">
                  <c:v>9.928701998302639</c:v>
                </c:pt>
                <c:pt idx="10">
                  <c:v>7.2165963988868196</c:v>
                </c:pt>
                <c:pt idx="11">
                  <c:v>8.3269434986310706</c:v>
                </c:pt>
                <c:pt idx="12">
                  <c:v>6.1469783500000004</c:v>
                </c:pt>
                <c:pt idx="13">
                  <c:v>1.6017823499999999</c:v>
                </c:pt>
                <c:pt idx="14" formatCode="General">
                  <c:v>1</c:v>
                </c:pt>
                <c:pt idx="15" formatCode="0">
                  <c:v>1.1100000000000001</c:v>
                </c:pt>
              </c:numCache>
            </c:numRef>
          </c:val>
          <c:extLst>
            <c:ext xmlns:c16="http://schemas.microsoft.com/office/drawing/2014/chart" uri="{C3380CC4-5D6E-409C-BE32-E72D297353CC}">
              <c16:uniqueId val="{00000004-E14A-4377-90A9-3E47B5B1C111}"/>
            </c:ext>
          </c:extLst>
        </c:ser>
        <c:ser>
          <c:idx val="5"/>
          <c:order val="5"/>
          <c:tx>
            <c:strRef>
              <c:f>'IV.3 Төлбөрийн тэнцэл'!$A$34</c:f>
              <c:strCache>
                <c:ptCount val="1"/>
                <c:pt idx="0">
                  <c:v>Бусад орлого </c:v>
                </c:pt>
              </c:strCache>
            </c:strRef>
          </c:tx>
          <c:spPr>
            <a:solidFill>
              <a:srgbClr val="7D8CAE">
                <a:alpha val="40000"/>
              </a:srgbClr>
            </a:solidFill>
            <a:ln>
              <a:solidFill>
                <a:schemeClr val="bg1">
                  <a:lumMod val="50000"/>
                </a:schemeClr>
              </a:solidFill>
            </a:ln>
            <a:effectLst/>
          </c:spPr>
          <c:invertIfNegative val="0"/>
          <c:cat>
            <c:multiLvlStrRef>
              <c:f>'IV.3 Төлбөрийн тэнцэл'!$W$1:$AL$2</c:f>
              <c:multiLvlStrCache>
                <c:ptCount val="16"/>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lvl>
                <c:lvl>
                  <c:pt idx="0">
                    <c:v>2017</c:v>
                  </c:pt>
                  <c:pt idx="4">
                    <c:v>2018</c:v>
                  </c:pt>
                  <c:pt idx="8">
                    <c:v>2019</c:v>
                  </c:pt>
                  <c:pt idx="12">
                    <c:v>2020</c:v>
                  </c:pt>
                </c:lvl>
              </c:multiLvlStrCache>
            </c:multiLvlStrRef>
          </c:cat>
          <c:val>
            <c:numRef>
              <c:f>'IV.3 Төлбөрийн тэнцэл'!$W$34:$AL$34</c:f>
              <c:numCache>
                <c:formatCode>0.0</c:formatCode>
                <c:ptCount val="16"/>
                <c:pt idx="0" formatCode="General">
                  <c:v>0</c:v>
                </c:pt>
                <c:pt idx="1">
                  <c:v>1.392500857829964</c:v>
                </c:pt>
                <c:pt idx="2" formatCode="#,##0">
                  <c:v>1</c:v>
                </c:pt>
                <c:pt idx="3" formatCode="#,##0">
                  <c:v>3</c:v>
                </c:pt>
                <c:pt idx="4" formatCode="#,##0">
                  <c:v>2.1204412480025017</c:v>
                </c:pt>
                <c:pt idx="5" formatCode="#,##0">
                  <c:v>5.7260313118671764</c:v>
                </c:pt>
                <c:pt idx="6" formatCode="#,##0">
                  <c:v>2.9557192568273107</c:v>
                </c:pt>
                <c:pt idx="7" formatCode="#,##0">
                  <c:v>2.407586588052927</c:v>
                </c:pt>
                <c:pt idx="8" formatCode="#,##0">
                  <c:v>2.7571544615643653</c:v>
                </c:pt>
                <c:pt idx="9" formatCode="#,##0">
                  <c:v>2.0684401399227106</c:v>
                </c:pt>
                <c:pt idx="10" formatCode="#,##0">
                  <c:v>11.806930121407806</c:v>
                </c:pt>
                <c:pt idx="11" formatCode="#,##0">
                  <c:v>10.700291188227018</c:v>
                </c:pt>
                <c:pt idx="12" formatCode="#,##0">
                  <c:v>3.1252244086502063</c:v>
                </c:pt>
                <c:pt idx="13" formatCode="#,##0">
                  <c:v>2.9848168870394209</c:v>
                </c:pt>
                <c:pt idx="14" formatCode="General">
                  <c:v>3</c:v>
                </c:pt>
                <c:pt idx="15" formatCode="0">
                  <c:v>0.4</c:v>
                </c:pt>
              </c:numCache>
            </c:numRef>
          </c:val>
          <c:extLst>
            <c:ext xmlns:c16="http://schemas.microsoft.com/office/drawing/2014/chart" uri="{C3380CC4-5D6E-409C-BE32-E72D297353CC}">
              <c16:uniqueId val="{00000005-E14A-4377-90A9-3E47B5B1C111}"/>
            </c:ext>
          </c:extLst>
        </c:ser>
        <c:dLbls>
          <c:showLegendKey val="0"/>
          <c:showVal val="0"/>
          <c:showCatName val="0"/>
          <c:showSerName val="0"/>
          <c:showPercent val="0"/>
          <c:showBubbleSize val="0"/>
        </c:dLbls>
        <c:gapWidth val="50"/>
        <c:overlap val="100"/>
        <c:axId val="517546368"/>
        <c:axId val="517547904"/>
      </c:barChart>
      <c:lineChart>
        <c:grouping val="standard"/>
        <c:varyColors val="0"/>
        <c:ser>
          <c:idx val="6"/>
          <c:order val="6"/>
          <c:tx>
            <c:strRef>
              <c:f>'IV.3 Төлбөрийн тэнцэл'!$A$35</c:f>
              <c:strCache>
                <c:ptCount val="1"/>
                <c:pt idx="0">
                  <c:v>Анхдагч орлогын данс</c:v>
                </c:pt>
              </c:strCache>
            </c:strRef>
          </c:tx>
          <c:spPr>
            <a:ln w="12700" cap="rnd">
              <a:solidFill>
                <a:srgbClr val="002060"/>
              </a:solidFill>
              <a:round/>
            </a:ln>
            <a:effectLst/>
          </c:spPr>
          <c:marker>
            <c:symbol val="none"/>
          </c:marker>
          <c:dLbls>
            <c:dLbl>
              <c:idx val="11"/>
              <c:layout>
                <c:manualLayout>
                  <c:x val="-4.1975309383870361E-2"/>
                  <c:y val="3.628900023474653E-2"/>
                </c:manualLayout>
              </c:layout>
              <c:spPr>
                <a:noFill/>
                <a:ln>
                  <a:noFill/>
                </a:ln>
                <a:effectLst/>
              </c:spPr>
              <c:txPr>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D53-4DBA-8DFD-36B5B9124F52}"/>
                </c:ext>
              </c:extLst>
            </c:dLbl>
            <c:dLbl>
              <c:idx val="15"/>
              <c:layout>
                <c:manualLayout>
                  <c:x val="-2.6711560517008414E-2"/>
                  <c:y val="2.7914615565189638E-2"/>
                </c:manualLayout>
              </c:layout>
              <c:spPr>
                <a:noFill/>
                <a:ln>
                  <a:noFill/>
                </a:ln>
                <a:effectLst/>
              </c:spPr>
              <c:txPr>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D53-4DBA-8DFD-36B5B9124F5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multiLvlStrRef>
              <c:f>'IV.3 Төлбөрийн тэнцэл'!$W$1:$AJ$2</c:f>
              <c:multiLvlStrCache>
                <c:ptCount val="14"/>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lvl>
                <c:lvl>
                  <c:pt idx="0">
                    <c:v>2017</c:v>
                  </c:pt>
                  <c:pt idx="4">
                    <c:v>2018</c:v>
                  </c:pt>
                  <c:pt idx="8">
                    <c:v>2019</c:v>
                  </c:pt>
                  <c:pt idx="12">
                    <c:v>2020</c:v>
                  </c:pt>
                </c:lvl>
              </c:multiLvlStrCache>
            </c:multiLvlStrRef>
          </c:cat>
          <c:val>
            <c:numRef>
              <c:f>'IV.3 Төлбөрийн тэнцэл'!$W$35:$AL$35</c:f>
              <c:numCache>
                <c:formatCode>0</c:formatCode>
                <c:ptCount val="16"/>
                <c:pt idx="0">
                  <c:v>-280.06249628466156</c:v>
                </c:pt>
                <c:pt idx="1">
                  <c:v>-430.12735363880716</c:v>
                </c:pt>
                <c:pt idx="2">
                  <c:v>-379.11393463819468</c:v>
                </c:pt>
                <c:pt idx="3">
                  <c:v>-523.28622454596336</c:v>
                </c:pt>
                <c:pt idx="4">
                  <c:v>-212.9211532356706</c:v>
                </c:pt>
                <c:pt idx="5">
                  <c:v>-366.52847076264163</c:v>
                </c:pt>
                <c:pt idx="6">
                  <c:v>-294.58836816334463</c:v>
                </c:pt>
                <c:pt idx="7">
                  <c:v>-353.46862465791355</c:v>
                </c:pt>
                <c:pt idx="8">
                  <c:v>-288.63293483359286</c:v>
                </c:pt>
                <c:pt idx="9">
                  <c:v>-425.02133860222443</c:v>
                </c:pt>
                <c:pt idx="10">
                  <c:v>-404.73753693158005</c:v>
                </c:pt>
                <c:pt idx="11">
                  <c:v>-450.38689815713576</c:v>
                </c:pt>
                <c:pt idx="12">
                  <c:v>-163.32132309289653</c:v>
                </c:pt>
                <c:pt idx="13">
                  <c:v>-330.79279057435485</c:v>
                </c:pt>
                <c:pt idx="14">
                  <c:v>-339.69241634629731</c:v>
                </c:pt>
                <c:pt idx="15">
                  <c:v>-480.00859278480118</c:v>
                </c:pt>
              </c:numCache>
            </c:numRef>
          </c:val>
          <c:smooth val="1"/>
          <c:extLst>
            <c:ext xmlns:c16="http://schemas.microsoft.com/office/drawing/2014/chart" uri="{C3380CC4-5D6E-409C-BE32-E72D297353CC}">
              <c16:uniqueId val="{00000006-E14A-4377-90A9-3E47B5B1C111}"/>
            </c:ext>
          </c:extLst>
        </c:ser>
        <c:dLbls>
          <c:showLegendKey val="0"/>
          <c:showVal val="0"/>
          <c:showCatName val="0"/>
          <c:showSerName val="0"/>
          <c:showPercent val="0"/>
          <c:showBubbleSize val="0"/>
        </c:dLbls>
        <c:marker val="1"/>
        <c:smooth val="0"/>
        <c:axId val="517563904"/>
        <c:axId val="517562368"/>
      </c:lineChart>
      <c:catAx>
        <c:axId val="517546368"/>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vert="horz"/>
          <a:lstStyle/>
          <a:p>
            <a:pPr>
              <a:defRPr/>
            </a:pPr>
            <a:endParaRPr lang="en-US"/>
          </a:p>
        </c:txPr>
        <c:crossAx val="517547904"/>
        <c:crosses val="autoZero"/>
        <c:auto val="1"/>
        <c:lblAlgn val="ctr"/>
        <c:lblOffset val="100"/>
        <c:noMultiLvlLbl val="0"/>
      </c:catAx>
      <c:valAx>
        <c:axId val="517547904"/>
        <c:scaling>
          <c:orientation val="minMax"/>
        </c:scaling>
        <c:delete val="0"/>
        <c:axPos val="l"/>
        <c:majorGridlines>
          <c:spPr>
            <a:ln w="9525" cap="flat" cmpd="sng" algn="ctr">
              <a:solidFill>
                <a:schemeClr val="bg1">
                  <a:lumMod val="95000"/>
                </a:schemeClr>
              </a:solidFill>
              <a:prstDash val="sysDot"/>
              <a:round/>
            </a:ln>
            <a:effectLst/>
          </c:spPr>
        </c:majorGridlines>
        <c:title>
          <c:tx>
            <c:rich>
              <a:bodyPr/>
              <a:lstStyle/>
              <a:p>
                <a:pPr>
                  <a:defRPr/>
                </a:pPr>
                <a:r>
                  <a:rPr lang="mn-MN"/>
                  <a:t>сая </a:t>
                </a:r>
                <a:r>
                  <a:rPr lang="en-US"/>
                  <a:t>$</a:t>
                </a:r>
              </a:p>
            </c:rich>
          </c:tx>
          <c:overlay val="0"/>
        </c:title>
        <c:numFmt formatCode="0" sourceLinked="0"/>
        <c:majorTickMark val="none"/>
        <c:minorTickMark val="none"/>
        <c:tickLblPos val="nextTo"/>
        <c:spPr>
          <a:noFill/>
          <a:ln>
            <a:noFill/>
          </a:ln>
          <a:effectLst/>
        </c:spPr>
        <c:txPr>
          <a:bodyPr rot="-60000000" vert="horz"/>
          <a:lstStyle/>
          <a:p>
            <a:pPr>
              <a:defRPr/>
            </a:pPr>
            <a:endParaRPr lang="en-US"/>
          </a:p>
        </c:txPr>
        <c:crossAx val="517546368"/>
        <c:crosses val="autoZero"/>
        <c:crossBetween val="between"/>
      </c:valAx>
      <c:valAx>
        <c:axId val="517562368"/>
        <c:scaling>
          <c:orientation val="minMax"/>
        </c:scaling>
        <c:delete val="1"/>
        <c:axPos val="r"/>
        <c:numFmt formatCode="0" sourceLinked="1"/>
        <c:majorTickMark val="out"/>
        <c:minorTickMark val="none"/>
        <c:tickLblPos val="nextTo"/>
        <c:crossAx val="517563904"/>
        <c:crosses val="max"/>
        <c:crossBetween val="between"/>
      </c:valAx>
      <c:catAx>
        <c:axId val="517563904"/>
        <c:scaling>
          <c:orientation val="minMax"/>
        </c:scaling>
        <c:delete val="1"/>
        <c:axPos val="b"/>
        <c:numFmt formatCode="General" sourceLinked="1"/>
        <c:majorTickMark val="out"/>
        <c:minorTickMark val="none"/>
        <c:tickLblPos val="nextTo"/>
        <c:crossAx val="517562368"/>
        <c:crosses val="autoZero"/>
        <c:auto val="1"/>
        <c:lblAlgn val="ctr"/>
        <c:lblOffset val="100"/>
        <c:noMultiLvlLbl val="0"/>
      </c:catAx>
      <c:spPr>
        <a:noFill/>
        <a:ln>
          <a:noFill/>
        </a:ln>
        <a:effectLst/>
      </c:spPr>
    </c:plotArea>
    <c:legend>
      <c:legendPos val="b"/>
      <c:layout>
        <c:manualLayout>
          <c:xMode val="edge"/>
          <c:yMode val="edge"/>
          <c:x val="4.1492286474449386E-2"/>
          <c:y val="0.80289072654571347"/>
          <c:w val="0.92953367279800425"/>
          <c:h val="0.19710927345428647"/>
        </c:manualLayout>
      </c:layout>
      <c:overlay val="0"/>
      <c:spPr>
        <a:noFill/>
        <a:ln>
          <a:noFill/>
        </a:ln>
        <a:effectLst/>
      </c:spPr>
      <c:txPr>
        <a:bodyPr rot="0" vert="horz"/>
        <a:lstStyle/>
        <a:p>
          <a:pPr>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200" b="1">
          <a:solidFill>
            <a:sysClr val="windowText" lastClr="000000"/>
          </a:solidFill>
          <a:latin typeface="Times New Roman" panose="02020603050405020304" pitchFamily="18" charset="0"/>
          <a:cs typeface="Times New Roman" panose="02020603050405020304" pitchFamily="18" charset="0"/>
        </a:defRPr>
      </a:pPr>
      <a:endParaRPr lang="en-US"/>
    </a:p>
  </c:txPr>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0315263919236907E-2"/>
          <c:y val="4.8004803151857491E-2"/>
          <c:w val="0.9015870510225088"/>
          <c:h val="0.86318345353194059"/>
        </c:manualLayout>
      </c:layout>
      <c:barChart>
        <c:barDir val="col"/>
        <c:grouping val="stacked"/>
        <c:varyColors val="0"/>
        <c:ser>
          <c:idx val="0"/>
          <c:order val="0"/>
          <c:tx>
            <c:strRef>
              <c:f>'IV.3 Төлбөрийн тэнцэл'!$A$38</c:f>
              <c:strCache>
                <c:ptCount val="1"/>
                <c:pt idx="0">
                  <c:v>ГШХО</c:v>
                </c:pt>
              </c:strCache>
            </c:strRef>
          </c:tx>
          <c:spPr>
            <a:solidFill>
              <a:srgbClr val="286A6C"/>
            </a:solidFill>
            <a:ln>
              <a:noFill/>
            </a:ln>
          </c:spPr>
          <c:invertIfNegative val="0"/>
          <c:cat>
            <c:multiLvlStrRef>
              <c:f>'IV.3 Төлбөрийн тэнцэл'!$G$1:$AL$2</c:f>
              <c:multiLvlStrCache>
                <c:ptCount val="20"/>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pt idx="19">
                    <c:v>IV</c:v>
                  </c:pt>
                </c:lvl>
                <c:lvl>
                  <c:pt idx="0">
                    <c:v>2016</c:v>
                  </c:pt>
                  <c:pt idx="4">
                    <c:v>2017</c:v>
                  </c:pt>
                  <c:pt idx="8">
                    <c:v>2018</c:v>
                  </c:pt>
                  <c:pt idx="12">
                    <c:v>2019</c:v>
                  </c:pt>
                  <c:pt idx="16">
                    <c:v>2020</c:v>
                  </c:pt>
                </c:lvl>
              </c:multiLvlStrCache>
            </c:multiLvlStrRef>
          </c:cat>
          <c:val>
            <c:numRef>
              <c:f>'IV.3 Төлбөрийн тэнцэл'!$G$38:$AL$38</c:f>
              <c:numCache>
                <c:formatCode>0</c:formatCode>
                <c:ptCount val="20"/>
                <c:pt idx="0">
                  <c:v>-213.56569225469281</c:v>
                </c:pt>
                <c:pt idx="1">
                  <c:v>259.6164309927899</c:v>
                </c:pt>
                <c:pt idx="2">
                  <c:v>-55.747233606180998</c:v>
                </c:pt>
                <c:pt idx="3">
                  <c:v>-93.746431902245604</c:v>
                </c:pt>
                <c:pt idx="4">
                  <c:v>-137.01583681360856</c:v>
                </c:pt>
                <c:pt idx="5">
                  <c:v>-354.86685901162571</c:v>
                </c:pt>
                <c:pt idx="6">
                  <c:v>-439</c:v>
                </c:pt>
                <c:pt idx="7">
                  <c:v>-474</c:v>
                </c:pt>
                <c:pt idx="8">
                  <c:v>-478.08106166643222</c:v>
                </c:pt>
                <c:pt idx="9">
                  <c:v>-531.09752731793674</c:v>
                </c:pt>
                <c:pt idx="10">
                  <c:v>-467.82021250076741</c:v>
                </c:pt>
                <c:pt idx="11">
                  <c:v>-659.69577151699673</c:v>
                </c:pt>
                <c:pt idx="12">
                  <c:v>-481.81947134933449</c:v>
                </c:pt>
                <c:pt idx="13">
                  <c:v>-572.09614584350356</c:v>
                </c:pt>
                <c:pt idx="14">
                  <c:v>-492.12387768300425</c:v>
                </c:pt>
                <c:pt idx="15">
                  <c:v>-770.32994233978411</c:v>
                </c:pt>
                <c:pt idx="16">
                  <c:v>-366.98910251299998</c:v>
                </c:pt>
                <c:pt idx="17">
                  <c:v>-544.30571293274488</c:v>
                </c:pt>
                <c:pt idx="18">
                  <c:v>-310.3</c:v>
                </c:pt>
                <c:pt idx="19">
                  <c:v>-427.14</c:v>
                </c:pt>
              </c:numCache>
            </c:numRef>
          </c:val>
          <c:extLst>
            <c:ext xmlns:c16="http://schemas.microsoft.com/office/drawing/2014/chart" uri="{C3380CC4-5D6E-409C-BE32-E72D297353CC}">
              <c16:uniqueId val="{00000000-4D64-485A-9B87-59009245D62E}"/>
            </c:ext>
          </c:extLst>
        </c:ser>
        <c:ser>
          <c:idx val="2"/>
          <c:order val="1"/>
          <c:tx>
            <c:strRef>
              <c:f>'IV.3 Төлбөрийн тэнцэл'!$A$39</c:f>
              <c:strCache>
                <c:ptCount val="1"/>
                <c:pt idx="0">
                  <c:v>Багцын ХО</c:v>
                </c:pt>
              </c:strCache>
            </c:strRef>
          </c:tx>
          <c:spPr>
            <a:solidFill>
              <a:schemeClr val="bg1">
                <a:lumMod val="85000"/>
              </a:schemeClr>
            </a:solidFill>
            <a:ln>
              <a:noFill/>
            </a:ln>
          </c:spPr>
          <c:invertIfNegative val="0"/>
          <c:cat>
            <c:multiLvlStrRef>
              <c:f>'IV.3 Төлбөрийн тэнцэл'!$G$1:$AL$2</c:f>
              <c:multiLvlStrCache>
                <c:ptCount val="20"/>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pt idx="19">
                    <c:v>IV</c:v>
                  </c:pt>
                </c:lvl>
                <c:lvl>
                  <c:pt idx="0">
                    <c:v>2016</c:v>
                  </c:pt>
                  <c:pt idx="4">
                    <c:v>2017</c:v>
                  </c:pt>
                  <c:pt idx="8">
                    <c:v>2018</c:v>
                  </c:pt>
                  <c:pt idx="12">
                    <c:v>2019</c:v>
                  </c:pt>
                  <c:pt idx="16">
                    <c:v>2020</c:v>
                  </c:pt>
                </c:lvl>
              </c:multiLvlStrCache>
            </c:multiLvlStrRef>
          </c:cat>
          <c:val>
            <c:numRef>
              <c:f>'IV.3 Төлбөрийн тэнцэл'!$G$39:$AL$39</c:f>
              <c:numCache>
                <c:formatCode>0</c:formatCode>
                <c:ptCount val="20"/>
                <c:pt idx="0">
                  <c:v>-5.4492793986620924</c:v>
                </c:pt>
                <c:pt idx="1">
                  <c:v>-504.00111223044843</c:v>
                </c:pt>
                <c:pt idx="2">
                  <c:v>-1.1665074218153109</c:v>
                </c:pt>
                <c:pt idx="3">
                  <c:v>23.55633177536879</c:v>
                </c:pt>
                <c:pt idx="4">
                  <c:v>42.898514831183739</c:v>
                </c:pt>
                <c:pt idx="5">
                  <c:v>-63.622375569443598</c:v>
                </c:pt>
                <c:pt idx="6">
                  <c:v>-84</c:v>
                </c:pt>
                <c:pt idx="7">
                  <c:v>-395</c:v>
                </c:pt>
                <c:pt idx="8">
                  <c:v>162.02158076489715</c:v>
                </c:pt>
                <c:pt idx="9">
                  <c:v>238.45078006122947</c:v>
                </c:pt>
                <c:pt idx="10">
                  <c:v>-12.106416826743018</c:v>
                </c:pt>
                <c:pt idx="11">
                  <c:v>-449.18693856483162</c:v>
                </c:pt>
                <c:pt idx="12">
                  <c:v>-341.48578551784442</c:v>
                </c:pt>
                <c:pt idx="13">
                  <c:v>-18.830315439400216</c:v>
                </c:pt>
                <c:pt idx="14">
                  <c:v>-42.038496499715663</c:v>
                </c:pt>
                <c:pt idx="15">
                  <c:v>30.082281805556491</c:v>
                </c:pt>
                <c:pt idx="16">
                  <c:v>-50.571644524</c:v>
                </c:pt>
                <c:pt idx="17">
                  <c:v>575.69209521344192</c:v>
                </c:pt>
                <c:pt idx="18">
                  <c:v>-15.8</c:v>
                </c:pt>
                <c:pt idx="19">
                  <c:v>-50.38</c:v>
                </c:pt>
              </c:numCache>
            </c:numRef>
          </c:val>
          <c:extLst>
            <c:ext xmlns:c16="http://schemas.microsoft.com/office/drawing/2014/chart" uri="{C3380CC4-5D6E-409C-BE32-E72D297353CC}">
              <c16:uniqueId val="{00000001-4D64-485A-9B87-59009245D62E}"/>
            </c:ext>
          </c:extLst>
        </c:ser>
        <c:ser>
          <c:idx val="3"/>
          <c:order val="2"/>
          <c:tx>
            <c:strRef>
              <c:f>'IV.3 Төлбөрийн тэнцэл'!$A$40</c:f>
              <c:strCache>
                <c:ptCount val="1"/>
                <c:pt idx="0">
                  <c:v>Санхүүгийн дериватив</c:v>
                </c:pt>
              </c:strCache>
            </c:strRef>
          </c:tx>
          <c:spPr>
            <a:solidFill>
              <a:srgbClr val="7D8CAE"/>
            </a:solidFill>
            <a:ln w="28575">
              <a:noFill/>
            </a:ln>
          </c:spPr>
          <c:invertIfNegative val="0"/>
          <c:cat>
            <c:multiLvlStrRef>
              <c:f>'IV.3 Төлбөрийн тэнцэл'!$G$1:$AL$2</c:f>
              <c:multiLvlStrCache>
                <c:ptCount val="20"/>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pt idx="19">
                    <c:v>IV</c:v>
                  </c:pt>
                </c:lvl>
                <c:lvl>
                  <c:pt idx="0">
                    <c:v>2016</c:v>
                  </c:pt>
                  <c:pt idx="4">
                    <c:v>2017</c:v>
                  </c:pt>
                  <c:pt idx="8">
                    <c:v>2018</c:v>
                  </c:pt>
                  <c:pt idx="12">
                    <c:v>2019</c:v>
                  </c:pt>
                  <c:pt idx="16">
                    <c:v>2020</c:v>
                  </c:pt>
                </c:lvl>
              </c:multiLvlStrCache>
            </c:multiLvlStrRef>
          </c:cat>
          <c:val>
            <c:numRef>
              <c:f>'IV.3 Төлбөрийн тэнцэл'!$G$40:$AL$40</c:f>
              <c:numCache>
                <c:formatCode>0</c:formatCode>
                <c:ptCount val="20"/>
                <c:pt idx="0">
                  <c:v>0.13740072066243592</c:v>
                </c:pt>
                <c:pt idx="1">
                  <c:v>0.26846426243007276</c:v>
                </c:pt>
                <c:pt idx="2">
                  <c:v>-1.5957102967538279</c:v>
                </c:pt>
                <c:pt idx="3">
                  <c:v>39.273190953568161</c:v>
                </c:pt>
                <c:pt idx="4">
                  <c:v>15.330701347343741</c:v>
                </c:pt>
                <c:pt idx="5">
                  <c:v>0.3742367070284871</c:v>
                </c:pt>
                <c:pt idx="6">
                  <c:v>1</c:v>
                </c:pt>
                <c:pt idx="7">
                  <c:v>0</c:v>
                </c:pt>
                <c:pt idx="8">
                  <c:v>-0.49959661183097204</c:v>
                </c:pt>
                <c:pt idx="9">
                  <c:v>-40.593052748216188</c:v>
                </c:pt>
                <c:pt idx="10">
                  <c:v>27.981843118457004</c:v>
                </c:pt>
                <c:pt idx="11">
                  <c:v>0.36375712993951109</c:v>
                </c:pt>
                <c:pt idx="12">
                  <c:v>-0.47662853235038993</c:v>
                </c:pt>
                <c:pt idx="13">
                  <c:v>2.5346987157212215</c:v>
                </c:pt>
                <c:pt idx="14">
                  <c:v>-1.0260177420658065</c:v>
                </c:pt>
                <c:pt idx="15">
                  <c:v>4.8296296012968956</c:v>
                </c:pt>
                <c:pt idx="16">
                  <c:v>0.145290593</c:v>
                </c:pt>
                <c:pt idx="17">
                  <c:v>-2.0431189637455427</c:v>
                </c:pt>
                <c:pt idx="18">
                  <c:v>-2.2999999999999998</c:v>
                </c:pt>
                <c:pt idx="19">
                  <c:v>-0.95</c:v>
                </c:pt>
              </c:numCache>
            </c:numRef>
          </c:val>
          <c:extLst>
            <c:ext xmlns:c16="http://schemas.microsoft.com/office/drawing/2014/chart" uri="{C3380CC4-5D6E-409C-BE32-E72D297353CC}">
              <c16:uniqueId val="{00000002-4D64-485A-9B87-59009245D62E}"/>
            </c:ext>
          </c:extLst>
        </c:ser>
        <c:ser>
          <c:idx val="1"/>
          <c:order val="3"/>
          <c:tx>
            <c:strRef>
              <c:f>'IV.3 Төлбөрийн тэнцэл'!$A$41</c:f>
              <c:strCache>
                <c:ptCount val="1"/>
                <c:pt idx="0">
                  <c:v>Бусад ХО</c:v>
                </c:pt>
              </c:strCache>
            </c:strRef>
          </c:tx>
          <c:spPr>
            <a:solidFill>
              <a:srgbClr val="937843"/>
            </a:solidFill>
            <a:ln>
              <a:noFill/>
            </a:ln>
          </c:spPr>
          <c:invertIfNegative val="0"/>
          <c:cat>
            <c:multiLvlStrRef>
              <c:f>'IV.3 Төлбөрийн тэнцэл'!$G$1:$AL$2</c:f>
              <c:multiLvlStrCache>
                <c:ptCount val="20"/>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pt idx="19">
                    <c:v>IV</c:v>
                  </c:pt>
                </c:lvl>
                <c:lvl>
                  <c:pt idx="0">
                    <c:v>2016</c:v>
                  </c:pt>
                  <c:pt idx="4">
                    <c:v>2017</c:v>
                  </c:pt>
                  <c:pt idx="8">
                    <c:v>2018</c:v>
                  </c:pt>
                  <c:pt idx="12">
                    <c:v>2019</c:v>
                  </c:pt>
                  <c:pt idx="16">
                    <c:v>2020</c:v>
                  </c:pt>
                </c:lvl>
              </c:multiLvlStrCache>
            </c:multiLvlStrRef>
          </c:cat>
          <c:val>
            <c:numRef>
              <c:f>'IV.3 Төлбөрийн тэнцэл'!$G$41:$AL$41</c:f>
              <c:numCache>
                <c:formatCode>0</c:formatCode>
                <c:ptCount val="20"/>
                <c:pt idx="0">
                  <c:v>-64.833903310839162</c:v>
                </c:pt>
                <c:pt idx="1">
                  <c:v>-11.291628363479504</c:v>
                </c:pt>
                <c:pt idx="2">
                  <c:v>-10.021259193738842</c:v>
                </c:pt>
                <c:pt idx="3">
                  <c:v>-122.35044950182146</c:v>
                </c:pt>
                <c:pt idx="4">
                  <c:v>-27.150429703209056</c:v>
                </c:pt>
                <c:pt idx="5">
                  <c:v>170.66886793971906</c:v>
                </c:pt>
                <c:pt idx="6">
                  <c:v>92</c:v>
                </c:pt>
                <c:pt idx="7">
                  <c:v>-807</c:v>
                </c:pt>
                <c:pt idx="8">
                  <c:v>19.032463318635479</c:v>
                </c:pt>
                <c:pt idx="9">
                  <c:v>-21.620331391643134</c:v>
                </c:pt>
                <c:pt idx="10">
                  <c:v>37.155482883337271</c:v>
                </c:pt>
                <c:pt idx="11">
                  <c:v>84.653586458680394</c:v>
                </c:pt>
                <c:pt idx="12">
                  <c:v>266.20684087247309</c:v>
                </c:pt>
                <c:pt idx="13">
                  <c:v>47.599419447540981</c:v>
                </c:pt>
                <c:pt idx="14">
                  <c:v>176.69581124128601</c:v>
                </c:pt>
                <c:pt idx="15">
                  <c:v>-485.3713998419459</c:v>
                </c:pt>
                <c:pt idx="16">
                  <c:v>97.170450967999997</c:v>
                </c:pt>
                <c:pt idx="17">
                  <c:v>-138.2728333863592</c:v>
                </c:pt>
                <c:pt idx="18">
                  <c:v>438.5</c:v>
                </c:pt>
                <c:pt idx="19">
                  <c:v>-691.79</c:v>
                </c:pt>
              </c:numCache>
            </c:numRef>
          </c:val>
          <c:extLst>
            <c:ext xmlns:c16="http://schemas.microsoft.com/office/drawing/2014/chart" uri="{C3380CC4-5D6E-409C-BE32-E72D297353CC}">
              <c16:uniqueId val="{00000003-4D64-485A-9B87-59009245D62E}"/>
            </c:ext>
          </c:extLst>
        </c:ser>
        <c:dLbls>
          <c:showLegendKey val="0"/>
          <c:showVal val="0"/>
          <c:showCatName val="0"/>
          <c:showSerName val="0"/>
          <c:showPercent val="0"/>
          <c:showBubbleSize val="0"/>
        </c:dLbls>
        <c:gapWidth val="45"/>
        <c:overlap val="100"/>
        <c:axId val="518816128"/>
        <c:axId val="518817664"/>
      </c:barChart>
      <c:lineChart>
        <c:grouping val="standard"/>
        <c:varyColors val="0"/>
        <c:ser>
          <c:idx val="4"/>
          <c:order val="4"/>
          <c:tx>
            <c:strRef>
              <c:f>'IV.3 Төлбөрийн тэнцэл'!$A$42</c:f>
              <c:strCache>
                <c:ptCount val="1"/>
                <c:pt idx="0">
                  <c:v>Санхүүгийн данс</c:v>
                </c:pt>
              </c:strCache>
            </c:strRef>
          </c:tx>
          <c:spPr>
            <a:ln w="19050">
              <a:solidFill>
                <a:srgbClr val="173678"/>
              </a:solidFill>
            </a:ln>
          </c:spPr>
          <c:marker>
            <c:symbol val="none"/>
          </c:marker>
          <c:dLbls>
            <c:dLbl>
              <c:idx val="15"/>
              <c:layout>
                <c:manualLayout>
                  <c:x val="-3.8157537751175134E-2"/>
                  <c:y val="4.1866024764907438E-2"/>
                </c:manualLayout>
              </c:layout>
              <c:spPr>
                <a:noFill/>
                <a:ln>
                  <a:noFill/>
                </a:ln>
                <a:effectLst/>
              </c:spPr>
              <c:txPr>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655-4328-BEAD-A9E8E681884E}"/>
                </c:ext>
              </c:extLst>
            </c:dLbl>
            <c:dLbl>
              <c:idx val="19"/>
              <c:layout>
                <c:manualLayout>
                  <c:x val="0"/>
                  <c:y val="5.8612434670870413E-2"/>
                </c:manualLayout>
              </c:layout>
              <c:spPr>
                <a:noFill/>
                <a:ln>
                  <a:noFill/>
                </a:ln>
                <a:effectLst/>
              </c:spPr>
              <c:txPr>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655-4328-BEAD-A9E8E681884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val>
            <c:numRef>
              <c:f>'IV.3 Төлбөрийн тэнцэл'!$G$42:$AL$42</c:f>
              <c:numCache>
                <c:formatCode>0</c:formatCode>
                <c:ptCount val="20"/>
                <c:pt idx="0">
                  <c:v>-283.7114742435316</c:v>
                </c:pt>
                <c:pt idx="1">
                  <c:v>-306.41964533871612</c:v>
                </c:pt>
                <c:pt idx="2">
                  <c:v>-68.530710518489286</c:v>
                </c:pt>
                <c:pt idx="3">
                  <c:v>-153.2673586751298</c:v>
                </c:pt>
                <c:pt idx="4">
                  <c:v>-105.93705033829013</c:v>
                </c:pt>
                <c:pt idx="5">
                  <c:v>-247.44612993432168</c:v>
                </c:pt>
                <c:pt idx="6">
                  <c:v>-431</c:v>
                </c:pt>
                <c:pt idx="7">
                  <c:v>-1677</c:v>
                </c:pt>
                <c:pt idx="8">
                  <c:v>-297.52661419473054</c:v>
                </c:pt>
                <c:pt idx="9">
                  <c:v>-354.86013139656654</c:v>
                </c:pt>
                <c:pt idx="10">
                  <c:v>-414.78930332571622</c:v>
                </c:pt>
                <c:pt idx="11">
                  <c:v>-1023.8653664932085</c:v>
                </c:pt>
                <c:pt idx="12">
                  <c:v>-557.57504452705621</c:v>
                </c:pt>
                <c:pt idx="13">
                  <c:v>-540.79234311964149</c:v>
                </c:pt>
                <c:pt idx="14">
                  <c:v>-358.49258068349968</c:v>
                </c:pt>
                <c:pt idx="15">
                  <c:v>-1220.7894307748766</c:v>
                </c:pt>
                <c:pt idx="16">
                  <c:v>-320.24500547700001</c:v>
                </c:pt>
                <c:pt idx="17">
                  <c:v>-108.92957006940776</c:v>
                </c:pt>
                <c:pt idx="18">
                  <c:v>110.1</c:v>
                </c:pt>
                <c:pt idx="19">
                  <c:v>-1069.5</c:v>
                </c:pt>
              </c:numCache>
            </c:numRef>
          </c:val>
          <c:smooth val="1"/>
          <c:extLst>
            <c:ext xmlns:c16="http://schemas.microsoft.com/office/drawing/2014/chart" uri="{C3380CC4-5D6E-409C-BE32-E72D297353CC}">
              <c16:uniqueId val="{00000004-4D64-485A-9B87-59009245D62E}"/>
            </c:ext>
          </c:extLst>
        </c:ser>
        <c:dLbls>
          <c:showLegendKey val="0"/>
          <c:showVal val="0"/>
          <c:showCatName val="0"/>
          <c:showSerName val="0"/>
          <c:showPercent val="0"/>
          <c:showBubbleSize val="0"/>
        </c:dLbls>
        <c:marker val="1"/>
        <c:smooth val="0"/>
        <c:axId val="518816128"/>
        <c:axId val="518817664"/>
      </c:lineChart>
      <c:catAx>
        <c:axId val="518816128"/>
        <c:scaling>
          <c:orientation val="minMax"/>
        </c:scaling>
        <c:delete val="0"/>
        <c:axPos val="b"/>
        <c:numFmt formatCode="General" sourceLinked="1"/>
        <c:majorTickMark val="none"/>
        <c:minorTickMark val="none"/>
        <c:tickLblPos val="low"/>
        <c:spPr>
          <a:ln>
            <a:solidFill>
              <a:schemeClr val="bg1">
                <a:lumMod val="75000"/>
              </a:schemeClr>
            </a:solidFill>
          </a:ln>
        </c:spPr>
        <c:txPr>
          <a:bodyPr rot="0" vert="horz"/>
          <a:lstStyle/>
          <a:p>
            <a:pPr>
              <a:defRPr/>
            </a:pPr>
            <a:endParaRPr lang="en-US"/>
          </a:p>
        </c:txPr>
        <c:crossAx val="518817664"/>
        <c:crosses val="autoZero"/>
        <c:auto val="1"/>
        <c:lblAlgn val="ctr"/>
        <c:lblOffset val="100"/>
        <c:noMultiLvlLbl val="0"/>
      </c:catAx>
      <c:valAx>
        <c:axId val="518817664"/>
        <c:scaling>
          <c:orientation val="minMax"/>
        </c:scaling>
        <c:delete val="0"/>
        <c:axPos val="l"/>
        <c:numFmt formatCode="#,##0" sourceLinked="0"/>
        <c:majorTickMark val="out"/>
        <c:minorTickMark val="none"/>
        <c:tickLblPos val="nextTo"/>
        <c:spPr>
          <a:ln>
            <a:solidFill>
              <a:schemeClr val="bg1">
                <a:lumMod val="75000"/>
              </a:schemeClr>
            </a:solidFill>
          </a:ln>
        </c:spPr>
        <c:crossAx val="518816128"/>
        <c:crosses val="autoZero"/>
        <c:crossBetween val="between"/>
      </c:valAx>
      <c:spPr>
        <a:ln>
          <a:solidFill>
            <a:schemeClr val="bg2">
              <a:lumMod val="90000"/>
            </a:schemeClr>
          </a:solidFill>
        </a:ln>
      </c:spPr>
    </c:plotArea>
    <c:legend>
      <c:legendPos val="b"/>
      <c:layout>
        <c:manualLayout>
          <c:xMode val="edge"/>
          <c:yMode val="edge"/>
          <c:x val="0.12725028069826491"/>
          <c:y val="0.55029214139925209"/>
          <c:w val="0.25302248260151478"/>
          <c:h val="0.30362231429351944"/>
        </c:manualLayout>
      </c:layout>
      <c:overlay val="0"/>
    </c:legend>
    <c:plotVisOnly val="1"/>
    <c:dispBlanksAs val="gap"/>
    <c:showDLblsOverMax val="0"/>
  </c:chart>
  <c:spPr>
    <a:ln>
      <a:noFill/>
    </a:ln>
  </c:spPr>
  <c:txPr>
    <a:bodyPr/>
    <a:lstStyle/>
    <a:p>
      <a:pPr>
        <a:defRPr sz="1200" b="1">
          <a:latin typeface="Times New Roman" panose="02020603050405020304" pitchFamily="18" charset="0"/>
          <a:cs typeface="Times New Roman" panose="02020603050405020304" pitchFamily="18" charset="0"/>
        </a:defRPr>
      </a:pPr>
      <a:endParaRPr lang="en-US"/>
    </a:p>
  </c:txPr>
  <c:userShapes r:id="rId1"/>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3064654521992484E-2"/>
          <c:y val="6.4241775566515169E-2"/>
          <c:w val="0.82172203533036148"/>
          <c:h val="0.79080046690643635"/>
        </c:manualLayout>
      </c:layout>
      <c:areaChart>
        <c:grouping val="standard"/>
        <c:varyColors val="0"/>
        <c:ser>
          <c:idx val="7"/>
          <c:order val="0"/>
          <c:tx>
            <c:strRef>
              <c:f>'ГВАН V.3.6'!$C$2</c:f>
              <c:strCache>
                <c:ptCount val="1"/>
                <c:pt idx="0">
                  <c:v>Гадаад валютын нийт нөөц /баруун/</c:v>
                </c:pt>
              </c:strCache>
            </c:strRef>
          </c:tx>
          <c:spPr>
            <a:solidFill>
              <a:srgbClr val="E6E5E2"/>
            </a:solidFill>
            <a:ln w="12700">
              <a:noFill/>
            </a:ln>
            <a:effectLst/>
          </c:spPr>
          <c:cat>
            <c:multiLvlStrRef>
              <c:f>'ГВАН V.3.6'!$A$19:$B$41</c:f>
              <c:multiLvlStrCache>
                <c:ptCount val="19"/>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lvl>
                <c:lvl>
                  <c:pt idx="0">
                    <c:v>2016</c:v>
                  </c:pt>
                  <c:pt idx="4">
                    <c:v>2017</c:v>
                  </c:pt>
                  <c:pt idx="8">
                    <c:v>2018</c:v>
                  </c:pt>
                  <c:pt idx="12">
                    <c:v>2019</c:v>
                  </c:pt>
                  <c:pt idx="16">
                    <c:v>2020</c:v>
                  </c:pt>
                </c:lvl>
              </c:multiLvlStrCache>
            </c:multiLvlStrRef>
          </c:cat>
          <c:val>
            <c:numRef>
              <c:f>'ГВАН V.3.6'!$C$19:$C$42</c:f>
              <c:numCache>
                <c:formatCode>#,##0.0</c:formatCode>
                <c:ptCount val="20"/>
                <c:pt idx="0">
                  <c:v>1323.52973</c:v>
                </c:pt>
                <c:pt idx="1">
                  <c:v>1296.6500000000001</c:v>
                </c:pt>
                <c:pt idx="2">
                  <c:v>1092.4018899999999</c:v>
                </c:pt>
                <c:pt idx="3">
                  <c:v>1296.3568149538746</c:v>
                </c:pt>
                <c:pt idx="4">
                  <c:v>1109.1988799999999</c:v>
                </c:pt>
                <c:pt idx="5">
                  <c:v>1319.3620800000001</c:v>
                </c:pt>
                <c:pt idx="6">
                  <c:v>1627.0626499999998</c:v>
                </c:pt>
                <c:pt idx="7">
                  <c:v>3008.1649600000001</c:v>
                </c:pt>
                <c:pt idx="8">
                  <c:v>2983.1</c:v>
                </c:pt>
                <c:pt idx="9">
                  <c:v>2989.3933700000002</c:v>
                </c:pt>
                <c:pt idx="10">
                  <c:v>2894.08122</c:v>
                </c:pt>
                <c:pt idx="11">
                  <c:v>3549.1</c:v>
                </c:pt>
                <c:pt idx="12">
                  <c:v>3660.4</c:v>
                </c:pt>
                <c:pt idx="13">
                  <c:v>4101.3999999999996</c:v>
                </c:pt>
                <c:pt idx="14">
                  <c:v>3985.6</c:v>
                </c:pt>
                <c:pt idx="15">
                  <c:v>4348.6000000000004</c:v>
                </c:pt>
                <c:pt idx="16">
                  <c:v>4094.2</c:v>
                </c:pt>
                <c:pt idx="17">
                  <c:v>3555.9</c:v>
                </c:pt>
                <c:pt idx="18">
                  <c:v>3697.8</c:v>
                </c:pt>
                <c:pt idx="19">
                  <c:v>4534.2</c:v>
                </c:pt>
              </c:numCache>
            </c:numRef>
          </c:val>
          <c:extLst>
            <c:ext xmlns:c16="http://schemas.microsoft.com/office/drawing/2014/chart" uri="{C3380CC4-5D6E-409C-BE32-E72D297353CC}">
              <c16:uniqueId val="{00000000-D409-469B-B97A-08CC7AD02266}"/>
            </c:ext>
          </c:extLst>
        </c:ser>
        <c:dLbls>
          <c:showLegendKey val="0"/>
          <c:showVal val="0"/>
          <c:showCatName val="0"/>
          <c:showSerName val="0"/>
          <c:showPercent val="0"/>
          <c:showBubbleSize val="0"/>
        </c:dLbls>
        <c:axId val="519643136"/>
        <c:axId val="519640576"/>
      </c:areaChart>
      <c:lineChart>
        <c:grouping val="standard"/>
        <c:varyColors val="0"/>
        <c:ser>
          <c:idx val="0"/>
          <c:order val="1"/>
          <c:tx>
            <c:strRef>
              <c:f>'ГВАН V.3.6'!$D$2</c:f>
              <c:strCache>
                <c:ptCount val="1"/>
                <c:pt idx="0">
                  <c:v>Импортын хэрэгцээг хангах түвшин</c:v>
                </c:pt>
              </c:strCache>
            </c:strRef>
          </c:tx>
          <c:spPr>
            <a:ln w="12700" cap="rnd">
              <a:solidFill>
                <a:srgbClr val="286A6C"/>
              </a:solidFill>
              <a:round/>
            </a:ln>
            <a:effectLst/>
          </c:spPr>
          <c:marker>
            <c:symbol val="none"/>
          </c:marker>
          <c:dLbls>
            <c:dLbl>
              <c:idx val="19"/>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8D1-4FE2-8122-4C323E67A2E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multiLvlStrRef>
              <c:f>'ГВАН V.3.6'!$A$19:$B$42</c:f>
              <c:multiLvlStrCache>
                <c:ptCount val="20"/>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pt idx="19">
                    <c:v>IV</c:v>
                  </c:pt>
                </c:lvl>
                <c:lvl>
                  <c:pt idx="0">
                    <c:v>2016</c:v>
                  </c:pt>
                  <c:pt idx="4">
                    <c:v>2017</c:v>
                  </c:pt>
                  <c:pt idx="8">
                    <c:v>2018</c:v>
                  </c:pt>
                  <c:pt idx="12">
                    <c:v>2019</c:v>
                  </c:pt>
                  <c:pt idx="16">
                    <c:v>2020</c:v>
                  </c:pt>
                </c:lvl>
              </c:multiLvlStrCache>
            </c:multiLvlStrRef>
          </c:cat>
          <c:val>
            <c:numRef>
              <c:f>'ГВАН V.3.6'!$D$19:$D$42</c:f>
              <c:numCache>
                <c:formatCode>#,##0.0</c:formatCode>
                <c:ptCount val="20"/>
                <c:pt idx="0">
                  <c:v>7.9136796996473731</c:v>
                </c:pt>
                <c:pt idx="1">
                  <c:v>5.1054013989375298</c:v>
                </c:pt>
                <c:pt idx="2">
                  <c:v>4.0829618034515534</c:v>
                </c:pt>
                <c:pt idx="3">
                  <c:v>5.3</c:v>
                </c:pt>
                <c:pt idx="4">
                  <c:v>3.34</c:v>
                </c:pt>
                <c:pt idx="5">
                  <c:v>3.6686789240591802</c:v>
                </c:pt>
                <c:pt idx="6">
                  <c:v>4.3780729417526141</c:v>
                </c:pt>
                <c:pt idx="7">
                  <c:v>7.9861231728231843</c:v>
                </c:pt>
                <c:pt idx="8">
                  <c:v>8.4140012410447333</c:v>
                </c:pt>
                <c:pt idx="9">
                  <c:v>6.0958172946299642</c:v>
                </c:pt>
                <c:pt idx="10">
                  <c:v>5.7520560122207804</c:v>
                </c:pt>
                <c:pt idx="11">
                  <c:v>7.5592502908698149</c:v>
                </c:pt>
                <c:pt idx="12">
                  <c:v>8.9004323373626608</c:v>
                </c:pt>
                <c:pt idx="13">
                  <c:v>7.9834266217939271</c:v>
                </c:pt>
                <c:pt idx="14">
                  <c:v>7.2806038916544766</c:v>
                </c:pt>
                <c:pt idx="15">
                  <c:v>9.1199518077214066</c:v>
                </c:pt>
                <c:pt idx="16">
                  <c:v>11.649497382541133</c:v>
                </c:pt>
                <c:pt idx="17">
                  <c:v>8.4280774514456791</c:v>
                </c:pt>
                <c:pt idx="18">
                  <c:v>7.8188624648090217</c:v>
                </c:pt>
                <c:pt idx="19">
                  <c:v>10.66826764943875</c:v>
                </c:pt>
              </c:numCache>
            </c:numRef>
          </c:val>
          <c:smooth val="0"/>
          <c:extLst>
            <c:ext xmlns:c16="http://schemas.microsoft.com/office/drawing/2014/chart" uri="{C3380CC4-5D6E-409C-BE32-E72D297353CC}">
              <c16:uniqueId val="{00000002-D409-469B-B97A-08CC7AD02266}"/>
            </c:ext>
          </c:extLst>
        </c:ser>
        <c:dLbls>
          <c:showLegendKey val="0"/>
          <c:showVal val="0"/>
          <c:showCatName val="0"/>
          <c:showSerName val="0"/>
          <c:showPercent val="0"/>
          <c:showBubbleSize val="0"/>
        </c:dLbls>
        <c:marker val="1"/>
        <c:smooth val="0"/>
        <c:axId val="519100288"/>
        <c:axId val="519101824"/>
      </c:lineChart>
      <c:catAx>
        <c:axId val="519100288"/>
        <c:scaling>
          <c:orientation val="minMax"/>
        </c:scaling>
        <c:delete val="0"/>
        <c:axPos val="b"/>
        <c:numFmt formatCode="General" sourceLinked="1"/>
        <c:majorTickMark val="none"/>
        <c:minorTickMark val="none"/>
        <c:tickLblPos val="nextTo"/>
        <c:spPr>
          <a:noFill/>
          <a:ln w="9525" cap="flat" cmpd="sng" algn="ctr">
            <a:solidFill>
              <a:schemeClr val="bg1">
                <a:lumMod val="85000"/>
              </a:schemeClr>
            </a:solidFill>
            <a:round/>
          </a:ln>
          <a:effectLst/>
        </c:spPr>
        <c:txPr>
          <a:bodyPr rot="-60000000" vert="horz"/>
          <a:lstStyle/>
          <a:p>
            <a:pPr>
              <a:defRPr/>
            </a:pPr>
            <a:endParaRPr lang="en-US"/>
          </a:p>
        </c:txPr>
        <c:crossAx val="519101824"/>
        <c:crosses val="autoZero"/>
        <c:auto val="1"/>
        <c:lblAlgn val="ctr"/>
        <c:lblOffset val="100"/>
        <c:noMultiLvlLbl val="0"/>
      </c:catAx>
      <c:valAx>
        <c:axId val="519101824"/>
        <c:scaling>
          <c:orientation val="minMax"/>
        </c:scaling>
        <c:delete val="0"/>
        <c:axPos val="l"/>
        <c:title>
          <c:tx>
            <c:rich>
              <a:bodyPr/>
              <a:lstStyle/>
              <a:p>
                <a:pPr>
                  <a:defRPr/>
                </a:pPr>
                <a:r>
                  <a:rPr lang="mn-MN"/>
                  <a:t>сар</a:t>
                </a:r>
                <a:endParaRPr lang="en-US"/>
              </a:p>
            </c:rich>
          </c:tx>
          <c:overlay val="0"/>
        </c:title>
        <c:numFmt formatCode="#,##0" sourceLinked="0"/>
        <c:majorTickMark val="out"/>
        <c:minorTickMark val="none"/>
        <c:tickLblPos val="nextTo"/>
        <c:spPr>
          <a:noFill/>
          <a:ln>
            <a:solidFill>
              <a:schemeClr val="tx1">
                <a:lumMod val="50000"/>
                <a:lumOff val="50000"/>
              </a:schemeClr>
            </a:solidFill>
          </a:ln>
          <a:effectLst/>
        </c:spPr>
        <c:txPr>
          <a:bodyPr rot="-60000000" vert="horz"/>
          <a:lstStyle/>
          <a:p>
            <a:pPr>
              <a:defRPr/>
            </a:pPr>
            <a:endParaRPr lang="en-US"/>
          </a:p>
        </c:txPr>
        <c:crossAx val="519100288"/>
        <c:crosses val="autoZero"/>
        <c:crossBetween val="between"/>
      </c:valAx>
      <c:valAx>
        <c:axId val="519640576"/>
        <c:scaling>
          <c:orientation val="minMax"/>
        </c:scaling>
        <c:delete val="0"/>
        <c:axPos val="r"/>
        <c:title>
          <c:tx>
            <c:rich>
              <a:bodyPr/>
              <a:lstStyle/>
              <a:p>
                <a:pPr>
                  <a:defRPr/>
                </a:pPr>
                <a:r>
                  <a:rPr lang="mn-MN"/>
                  <a:t>сая </a:t>
                </a:r>
                <a:r>
                  <a:rPr lang="en-US"/>
                  <a:t>$</a:t>
                </a:r>
              </a:p>
            </c:rich>
          </c:tx>
          <c:overlay val="0"/>
        </c:title>
        <c:numFmt formatCode="#,##0" sourceLinked="0"/>
        <c:majorTickMark val="out"/>
        <c:minorTickMark val="none"/>
        <c:tickLblPos val="nextTo"/>
        <c:crossAx val="519643136"/>
        <c:crosses val="max"/>
        <c:crossBetween val="between"/>
      </c:valAx>
      <c:catAx>
        <c:axId val="519643136"/>
        <c:scaling>
          <c:orientation val="minMax"/>
        </c:scaling>
        <c:delete val="1"/>
        <c:axPos val="b"/>
        <c:numFmt formatCode="General" sourceLinked="1"/>
        <c:majorTickMark val="out"/>
        <c:minorTickMark val="none"/>
        <c:tickLblPos val="nextTo"/>
        <c:crossAx val="519640576"/>
        <c:crosses val="autoZero"/>
        <c:auto val="1"/>
        <c:lblAlgn val="ctr"/>
        <c:lblOffset val="100"/>
        <c:noMultiLvlLbl val="0"/>
      </c:catAx>
      <c:spPr>
        <a:noFill/>
        <a:ln>
          <a:noFill/>
        </a:ln>
        <a:effectLst/>
      </c:spPr>
    </c:plotArea>
    <c:legend>
      <c:legendPos val="b"/>
      <c:layout>
        <c:manualLayout>
          <c:xMode val="edge"/>
          <c:yMode val="edge"/>
          <c:x val="0.13759964447086209"/>
          <c:y val="2.1926278227087259E-2"/>
          <c:w val="0.56435115418004034"/>
          <c:h val="0.14117366058650246"/>
        </c:manualLayout>
      </c:layout>
      <c:overlay val="0"/>
      <c:spPr>
        <a:noFill/>
        <a:ln>
          <a:noFill/>
        </a:ln>
        <a:effectLst/>
      </c:spPr>
      <c:txPr>
        <a:bodyPr rot="0" vert="horz"/>
        <a:lstStyle/>
        <a:p>
          <a:pPr>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200" b="1">
          <a:solidFill>
            <a:sysClr val="windowText" lastClr="000000"/>
          </a:solidFill>
          <a:latin typeface="Times New Roman" panose="02020603050405020304" pitchFamily="18" charset="0"/>
          <a:cs typeface="Times New Roman" panose="02020603050405020304" pitchFamily="18" charset="0"/>
        </a:defRPr>
      </a:pPr>
      <a:endParaRPr lang="en-US"/>
    </a:p>
  </c:txPr>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2369139014021954E-2"/>
          <c:y val="0.14253244518364794"/>
          <c:w val="0.93763086098597803"/>
          <c:h val="0.74712529763150015"/>
        </c:manualLayout>
      </c:layout>
      <c:barChart>
        <c:barDir val="col"/>
        <c:grouping val="stacked"/>
        <c:varyColors val="0"/>
        <c:ser>
          <c:idx val="7"/>
          <c:order val="1"/>
          <c:tx>
            <c:strRef>
              <c:f>'II. ЭЗ өсөлт'!$A$16</c:f>
              <c:strCache>
                <c:ptCount val="1"/>
                <c:pt idx="0">
                  <c:v>Нүүрс</c:v>
                </c:pt>
              </c:strCache>
            </c:strRef>
          </c:tx>
          <c:spPr>
            <a:solidFill>
              <a:sysClr val="window" lastClr="FFFFFF">
                <a:lumMod val="50000"/>
              </a:sysClr>
            </a:solidFill>
            <a:ln>
              <a:noFill/>
            </a:ln>
            <a:effectLst/>
          </c:spPr>
          <c:invertIfNegative val="0"/>
          <c:cat>
            <c:multiLvlStrRef>
              <c:extLst>
                <c:ext xmlns:c15="http://schemas.microsoft.com/office/drawing/2012/chart" uri="{02D57815-91ED-43cb-92C2-25804820EDAC}">
                  <c15:fullRef>
                    <c15:sqref>'II. ЭЗ өсөлт'!$B$1:$W$2</c15:sqref>
                  </c15:fullRef>
                </c:ext>
              </c:extLst>
              <c:f>'II. ЭЗ өсөлт'!$J$1:$W$2</c:f>
              <c:multiLvlStrCache>
                <c:ptCount val="14"/>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lvl>
                <c:lvl>
                  <c:pt idx="0">
                    <c:v>2015</c:v>
                  </c:pt>
                  <c:pt idx="4">
                    <c:v>2016</c:v>
                  </c:pt>
                  <c:pt idx="8">
                    <c:v>2017</c:v>
                  </c:pt>
                  <c:pt idx="12">
                    <c:v>2018</c:v>
                  </c:pt>
                </c:lvl>
              </c:multiLvlStrCache>
            </c:multiLvlStrRef>
          </c:cat>
          <c:val>
            <c:numRef>
              <c:extLst>
                <c:ext xmlns:c15="http://schemas.microsoft.com/office/drawing/2012/chart" uri="{02D57815-91ED-43cb-92C2-25804820EDAC}">
                  <c15:fullRef>
                    <c15:sqref>'II. ЭЗ өсөлт'!$B$16:$AG$16</c15:sqref>
                  </c15:fullRef>
                </c:ext>
              </c:extLst>
              <c:f>'II. ЭЗ өсөлт'!$J$16:$AG$16</c:f>
              <c:numCache>
                <c:formatCode>0.0</c:formatCode>
                <c:ptCount val="24"/>
                <c:pt idx="0">
                  <c:v>4.3202841971881751</c:v>
                </c:pt>
                <c:pt idx="1">
                  <c:v>-2.0786316955124953</c:v>
                </c:pt>
                <c:pt idx="2">
                  <c:v>2.4501481605781121</c:v>
                </c:pt>
                <c:pt idx="3">
                  <c:v>-2.4684700040466812</c:v>
                </c:pt>
                <c:pt idx="4">
                  <c:v>-3.1075534124303719</c:v>
                </c:pt>
                <c:pt idx="5">
                  <c:v>2.6168329485678172</c:v>
                </c:pt>
                <c:pt idx="6">
                  <c:v>4.8026838076889193</c:v>
                </c:pt>
                <c:pt idx="7">
                  <c:v>15.587231428968046</c:v>
                </c:pt>
                <c:pt idx="8">
                  <c:v>19.0621642267105</c:v>
                </c:pt>
                <c:pt idx="9">
                  <c:v>-9.0801999064161532</c:v>
                </c:pt>
                <c:pt idx="10">
                  <c:v>5.0212618383780594</c:v>
                </c:pt>
                <c:pt idx="11">
                  <c:v>-16.011743467261436</c:v>
                </c:pt>
                <c:pt idx="12">
                  <c:v>-2.3845581915394551</c:v>
                </c:pt>
                <c:pt idx="13">
                  <c:v>9.9925575114108781E-2</c:v>
                </c:pt>
                <c:pt idx="14">
                  <c:v>-0.56292741909113897</c:v>
                </c:pt>
                <c:pt idx="15">
                  <c:v>11.903243709193651</c:v>
                </c:pt>
                <c:pt idx="16">
                  <c:v>5.8000000000000007</c:v>
                </c:pt>
                <c:pt idx="17">
                  <c:v>-0.6</c:v>
                </c:pt>
                <c:pt idx="18">
                  <c:v>7.2</c:v>
                </c:pt>
                <c:pt idx="19">
                  <c:v>-8.8000000000000007</c:v>
                </c:pt>
                <c:pt idx="20">
                  <c:v>-15.1</c:v>
                </c:pt>
                <c:pt idx="21">
                  <c:v>-15.7</c:v>
                </c:pt>
                <c:pt idx="22">
                  <c:v>-3.9</c:v>
                </c:pt>
                <c:pt idx="23">
                  <c:v>10.1</c:v>
                </c:pt>
              </c:numCache>
            </c:numRef>
          </c:val>
          <c:extLst>
            <c:ext xmlns:c16="http://schemas.microsoft.com/office/drawing/2014/chart" uri="{C3380CC4-5D6E-409C-BE32-E72D297353CC}">
              <c16:uniqueId val="{00000000-2092-44B0-8F8B-C587E477CE2D}"/>
            </c:ext>
          </c:extLst>
        </c:ser>
        <c:ser>
          <c:idx val="1"/>
          <c:order val="2"/>
          <c:tx>
            <c:strRef>
              <c:f>'II. ЭЗ өсөлт'!$A$17</c:f>
              <c:strCache>
                <c:ptCount val="1"/>
                <c:pt idx="0">
                  <c:v>Газрын тос</c:v>
                </c:pt>
              </c:strCache>
            </c:strRef>
          </c:tx>
          <c:spPr>
            <a:solidFill>
              <a:srgbClr val="D4D9E4"/>
            </a:solidFill>
            <a:ln>
              <a:noFill/>
            </a:ln>
            <a:effectLst/>
          </c:spPr>
          <c:invertIfNegative val="0"/>
          <c:cat>
            <c:multiLvlStrRef>
              <c:extLst>
                <c:ext xmlns:c15="http://schemas.microsoft.com/office/drawing/2012/chart" uri="{02D57815-91ED-43cb-92C2-25804820EDAC}">
                  <c15:fullRef>
                    <c15:sqref>'II. ЭЗ өсөлт'!$B$1:$W$2</c15:sqref>
                  </c15:fullRef>
                </c:ext>
              </c:extLst>
              <c:f>'II. ЭЗ өсөлт'!$J$1:$W$2</c:f>
              <c:multiLvlStrCache>
                <c:ptCount val="14"/>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lvl>
                <c:lvl>
                  <c:pt idx="0">
                    <c:v>2015</c:v>
                  </c:pt>
                  <c:pt idx="4">
                    <c:v>2016</c:v>
                  </c:pt>
                  <c:pt idx="8">
                    <c:v>2017</c:v>
                  </c:pt>
                  <c:pt idx="12">
                    <c:v>2018</c:v>
                  </c:pt>
                </c:lvl>
              </c:multiLvlStrCache>
            </c:multiLvlStrRef>
          </c:cat>
          <c:val>
            <c:numRef>
              <c:extLst>
                <c:ext xmlns:c15="http://schemas.microsoft.com/office/drawing/2012/chart" uri="{02D57815-91ED-43cb-92C2-25804820EDAC}">
                  <c15:fullRef>
                    <c15:sqref>'II. ЭЗ өсөлт'!$B$17:$AG$17</c15:sqref>
                  </c15:fullRef>
                </c:ext>
              </c:extLst>
              <c:f>'II. ЭЗ өсөлт'!$J$17:$AG$17</c:f>
              <c:numCache>
                <c:formatCode>0.0</c:formatCode>
                <c:ptCount val="24"/>
                <c:pt idx="0">
                  <c:v>3.5543857563032315</c:v>
                </c:pt>
                <c:pt idx="1">
                  <c:v>1.3355372674270627</c:v>
                </c:pt>
                <c:pt idx="2">
                  <c:v>1.8324707442616379</c:v>
                </c:pt>
                <c:pt idx="3">
                  <c:v>5.1756984535555981</c:v>
                </c:pt>
                <c:pt idx="4">
                  <c:v>1.380336280565839</c:v>
                </c:pt>
                <c:pt idx="5">
                  <c:v>0.98894953049122458</c:v>
                </c:pt>
                <c:pt idx="6">
                  <c:v>-5.3292565474173701</c:v>
                </c:pt>
                <c:pt idx="7">
                  <c:v>-1.5750755719189005</c:v>
                </c:pt>
                <c:pt idx="8">
                  <c:v>-4.4583759121322046</c:v>
                </c:pt>
                <c:pt idx="9">
                  <c:v>0.61407855418836055</c:v>
                </c:pt>
                <c:pt idx="10">
                  <c:v>1.0786899060988084</c:v>
                </c:pt>
                <c:pt idx="11">
                  <c:v>-2.8613100282875115</c:v>
                </c:pt>
                <c:pt idx="12">
                  <c:v>-0.63964430270668893</c:v>
                </c:pt>
                <c:pt idx="13">
                  <c:v>0.13522060102961594</c:v>
                </c:pt>
                <c:pt idx="14">
                  <c:v>-0.45074053932796343</c:v>
                </c:pt>
                <c:pt idx="15">
                  <c:v>-3.1915430739153607</c:v>
                </c:pt>
                <c:pt idx="16">
                  <c:v>-0.2</c:v>
                </c:pt>
                <c:pt idx="17">
                  <c:v>0.4</c:v>
                </c:pt>
                <c:pt idx="18">
                  <c:v>0.8</c:v>
                </c:pt>
                <c:pt idx="19">
                  <c:v>2.1</c:v>
                </c:pt>
                <c:pt idx="20">
                  <c:v>-8</c:v>
                </c:pt>
                <c:pt idx="21">
                  <c:v>-7.1</c:v>
                </c:pt>
                <c:pt idx="22">
                  <c:v>-0.2</c:v>
                </c:pt>
                <c:pt idx="23">
                  <c:v>-0.6</c:v>
                </c:pt>
              </c:numCache>
            </c:numRef>
          </c:val>
          <c:extLst>
            <c:ext xmlns:c16="http://schemas.microsoft.com/office/drawing/2014/chart" uri="{C3380CC4-5D6E-409C-BE32-E72D297353CC}">
              <c16:uniqueId val="{00000001-2092-44B0-8F8B-C587E477CE2D}"/>
            </c:ext>
          </c:extLst>
        </c:ser>
        <c:ser>
          <c:idx val="2"/>
          <c:order val="3"/>
          <c:tx>
            <c:strRef>
              <c:f>'II. ЭЗ өсөлт'!$A$18</c:f>
              <c:strCache>
                <c:ptCount val="1"/>
                <c:pt idx="0">
                  <c:v>Төмрийн хүдэр, баяжмал</c:v>
                </c:pt>
              </c:strCache>
            </c:strRef>
          </c:tx>
          <c:spPr>
            <a:solidFill>
              <a:srgbClr val="BEAE8E"/>
            </a:solidFill>
            <a:ln>
              <a:noFill/>
            </a:ln>
            <a:effectLst/>
          </c:spPr>
          <c:invertIfNegative val="0"/>
          <c:cat>
            <c:multiLvlStrRef>
              <c:extLst>
                <c:ext xmlns:c15="http://schemas.microsoft.com/office/drawing/2012/chart" uri="{02D57815-91ED-43cb-92C2-25804820EDAC}">
                  <c15:fullRef>
                    <c15:sqref>'II. ЭЗ өсөлт'!$B$1:$W$2</c15:sqref>
                  </c15:fullRef>
                </c:ext>
              </c:extLst>
              <c:f>'II. ЭЗ өсөлт'!$J$1:$W$2</c:f>
              <c:multiLvlStrCache>
                <c:ptCount val="14"/>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lvl>
                <c:lvl>
                  <c:pt idx="0">
                    <c:v>2015</c:v>
                  </c:pt>
                  <c:pt idx="4">
                    <c:v>2016</c:v>
                  </c:pt>
                  <c:pt idx="8">
                    <c:v>2017</c:v>
                  </c:pt>
                  <c:pt idx="12">
                    <c:v>2018</c:v>
                  </c:pt>
                </c:lvl>
              </c:multiLvlStrCache>
            </c:multiLvlStrRef>
          </c:cat>
          <c:val>
            <c:numRef>
              <c:extLst>
                <c:ext xmlns:c15="http://schemas.microsoft.com/office/drawing/2012/chart" uri="{02D57815-91ED-43cb-92C2-25804820EDAC}">
                  <c15:fullRef>
                    <c15:sqref>'II. ЭЗ өсөлт'!$B$18:$AG$18</c15:sqref>
                  </c15:fullRef>
                </c:ext>
              </c:extLst>
              <c:f>'II. ЭЗ өсөлт'!$J$18:$AG$18</c:f>
              <c:numCache>
                <c:formatCode>0.0</c:formatCode>
                <c:ptCount val="24"/>
                <c:pt idx="0">
                  <c:v>-2.7382035977944934</c:v>
                </c:pt>
                <c:pt idx="1">
                  <c:v>-4.4976000106260319</c:v>
                </c:pt>
                <c:pt idx="2">
                  <c:v>-4.3030987035443502</c:v>
                </c:pt>
                <c:pt idx="3">
                  <c:v>-2.4627312967769157</c:v>
                </c:pt>
                <c:pt idx="4">
                  <c:v>-1.9495116180136343</c:v>
                </c:pt>
                <c:pt idx="5">
                  <c:v>1.7452356421381554</c:v>
                </c:pt>
                <c:pt idx="6">
                  <c:v>-0.80243236075195312</c:v>
                </c:pt>
                <c:pt idx="7">
                  <c:v>2.7817859542578485</c:v>
                </c:pt>
                <c:pt idx="8">
                  <c:v>3.8407166153017798</c:v>
                </c:pt>
                <c:pt idx="9">
                  <c:v>-3.0784635336978186</c:v>
                </c:pt>
                <c:pt idx="10">
                  <c:v>4.1040462203776533</c:v>
                </c:pt>
                <c:pt idx="11">
                  <c:v>2.5998613409446687</c:v>
                </c:pt>
                <c:pt idx="12">
                  <c:v>3.8303034729587</c:v>
                </c:pt>
                <c:pt idx="13">
                  <c:v>0.29257669238414163</c:v>
                </c:pt>
                <c:pt idx="14">
                  <c:v>-0.56468315227636612</c:v>
                </c:pt>
                <c:pt idx="15">
                  <c:v>-0.85294418847246101</c:v>
                </c:pt>
                <c:pt idx="16">
                  <c:v>0</c:v>
                </c:pt>
                <c:pt idx="17">
                  <c:v>3.4</c:v>
                </c:pt>
                <c:pt idx="18">
                  <c:v>1.4</c:v>
                </c:pt>
                <c:pt idx="19">
                  <c:v>1.6</c:v>
                </c:pt>
                <c:pt idx="20">
                  <c:v>-1.1000000000000001</c:v>
                </c:pt>
                <c:pt idx="21">
                  <c:v>3.1</c:v>
                </c:pt>
                <c:pt idx="22">
                  <c:v>-0.4</c:v>
                </c:pt>
                <c:pt idx="23">
                  <c:v>-1.9</c:v>
                </c:pt>
              </c:numCache>
            </c:numRef>
          </c:val>
          <c:extLst>
            <c:ext xmlns:c16="http://schemas.microsoft.com/office/drawing/2014/chart" uri="{C3380CC4-5D6E-409C-BE32-E72D297353CC}">
              <c16:uniqueId val="{00000002-2092-44B0-8F8B-C587E477CE2D}"/>
            </c:ext>
          </c:extLst>
        </c:ser>
        <c:ser>
          <c:idx val="4"/>
          <c:order val="4"/>
          <c:tx>
            <c:strRef>
              <c:f>'II. ЭЗ өсөлт'!$A$19</c:f>
              <c:strCache>
                <c:ptCount val="1"/>
                <c:pt idx="0">
                  <c:v>Зэсийн баяжмал</c:v>
                </c:pt>
              </c:strCache>
            </c:strRef>
          </c:tx>
          <c:spPr>
            <a:solidFill>
              <a:srgbClr val="A9C3C4"/>
            </a:solidFill>
            <a:ln>
              <a:noFill/>
            </a:ln>
            <a:effectLst/>
          </c:spPr>
          <c:invertIfNegative val="0"/>
          <c:cat>
            <c:multiLvlStrRef>
              <c:extLst>
                <c:ext xmlns:c15="http://schemas.microsoft.com/office/drawing/2012/chart" uri="{02D57815-91ED-43cb-92C2-25804820EDAC}">
                  <c15:fullRef>
                    <c15:sqref>'II. ЭЗ өсөлт'!$B$1:$W$2</c15:sqref>
                  </c15:fullRef>
                </c:ext>
              </c:extLst>
              <c:f>'II. ЭЗ өсөлт'!$J$1:$W$2</c:f>
              <c:multiLvlStrCache>
                <c:ptCount val="14"/>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lvl>
                <c:lvl>
                  <c:pt idx="0">
                    <c:v>2015</c:v>
                  </c:pt>
                  <c:pt idx="4">
                    <c:v>2016</c:v>
                  </c:pt>
                  <c:pt idx="8">
                    <c:v>2017</c:v>
                  </c:pt>
                  <c:pt idx="12">
                    <c:v>2018</c:v>
                  </c:pt>
                </c:lvl>
              </c:multiLvlStrCache>
            </c:multiLvlStrRef>
          </c:cat>
          <c:val>
            <c:numRef>
              <c:extLst>
                <c:ext xmlns:c15="http://schemas.microsoft.com/office/drawing/2012/chart" uri="{02D57815-91ED-43cb-92C2-25804820EDAC}">
                  <c15:fullRef>
                    <c15:sqref>'II. ЭЗ өсөлт'!$B$19:$AG$19</c15:sqref>
                  </c15:fullRef>
                </c:ext>
              </c:extLst>
              <c:f>'II. ЭЗ өсөлт'!$J$19:$AG$19</c:f>
              <c:numCache>
                <c:formatCode>0.0</c:formatCode>
                <c:ptCount val="24"/>
                <c:pt idx="0">
                  <c:v>8.819520890982</c:v>
                </c:pt>
                <c:pt idx="1">
                  <c:v>22.764503336852009</c:v>
                </c:pt>
                <c:pt idx="2">
                  <c:v>5.2328563325948627</c:v>
                </c:pt>
                <c:pt idx="3">
                  <c:v>10.982897112037486</c:v>
                </c:pt>
                <c:pt idx="4">
                  <c:v>16.484627246835945</c:v>
                </c:pt>
                <c:pt idx="5">
                  <c:v>-9.0065289745467947</c:v>
                </c:pt>
                <c:pt idx="6">
                  <c:v>-12.536097896075161</c:v>
                </c:pt>
                <c:pt idx="7">
                  <c:v>-15.353628817925872</c:v>
                </c:pt>
                <c:pt idx="8">
                  <c:v>-24.83996761714689</c:v>
                </c:pt>
                <c:pt idx="9">
                  <c:v>6.3761823835556202</c:v>
                </c:pt>
                <c:pt idx="10">
                  <c:v>-4.8491332557771001</c:v>
                </c:pt>
                <c:pt idx="11">
                  <c:v>-3.3434756246574571</c:v>
                </c:pt>
                <c:pt idx="12">
                  <c:v>2.9722136265958778</c:v>
                </c:pt>
                <c:pt idx="13">
                  <c:v>-0.1150483628121645</c:v>
                </c:pt>
                <c:pt idx="14">
                  <c:v>0.88050390599899109</c:v>
                </c:pt>
                <c:pt idx="15">
                  <c:v>4.8742896229075221</c:v>
                </c:pt>
                <c:pt idx="16">
                  <c:v>10.5</c:v>
                </c:pt>
                <c:pt idx="17">
                  <c:v>1.7</c:v>
                </c:pt>
                <c:pt idx="18">
                  <c:v>-7.2</c:v>
                </c:pt>
                <c:pt idx="19">
                  <c:v>-11.8</c:v>
                </c:pt>
                <c:pt idx="20">
                  <c:v>-5.9</c:v>
                </c:pt>
                <c:pt idx="21">
                  <c:v>-3.7</c:v>
                </c:pt>
                <c:pt idx="22">
                  <c:v>1.6</c:v>
                </c:pt>
                <c:pt idx="23">
                  <c:v>12.6</c:v>
                </c:pt>
              </c:numCache>
            </c:numRef>
          </c:val>
          <c:extLst>
            <c:ext xmlns:c16="http://schemas.microsoft.com/office/drawing/2014/chart" uri="{C3380CC4-5D6E-409C-BE32-E72D297353CC}">
              <c16:uniqueId val="{00000003-2092-44B0-8F8B-C587E477CE2D}"/>
            </c:ext>
          </c:extLst>
        </c:ser>
        <c:ser>
          <c:idx val="6"/>
          <c:order val="5"/>
          <c:tx>
            <c:strRef>
              <c:f>'II. ЭЗ өсөлт'!$A$20</c:f>
              <c:strCache>
                <c:ptCount val="1"/>
                <c:pt idx="0">
                  <c:v>Алт</c:v>
                </c:pt>
              </c:strCache>
            </c:strRef>
          </c:tx>
          <c:spPr>
            <a:solidFill>
              <a:srgbClr val="7D8CAE"/>
            </a:solidFill>
            <a:ln>
              <a:noFill/>
            </a:ln>
            <a:effectLst/>
          </c:spPr>
          <c:invertIfNegative val="0"/>
          <c:cat>
            <c:multiLvlStrRef>
              <c:extLst>
                <c:ext xmlns:c15="http://schemas.microsoft.com/office/drawing/2012/chart" uri="{02D57815-91ED-43cb-92C2-25804820EDAC}">
                  <c15:fullRef>
                    <c15:sqref>'II. ЭЗ өсөлт'!$B$1:$W$2</c15:sqref>
                  </c15:fullRef>
                </c:ext>
              </c:extLst>
              <c:f>'II. ЭЗ өсөлт'!$J$1:$W$2</c:f>
              <c:multiLvlStrCache>
                <c:ptCount val="14"/>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lvl>
                <c:lvl>
                  <c:pt idx="0">
                    <c:v>2015</c:v>
                  </c:pt>
                  <c:pt idx="4">
                    <c:v>2016</c:v>
                  </c:pt>
                  <c:pt idx="8">
                    <c:v>2017</c:v>
                  </c:pt>
                  <c:pt idx="12">
                    <c:v>2018</c:v>
                  </c:pt>
                </c:lvl>
              </c:multiLvlStrCache>
            </c:multiLvlStrRef>
          </c:cat>
          <c:val>
            <c:numRef>
              <c:extLst>
                <c:ext xmlns:c15="http://schemas.microsoft.com/office/drawing/2012/chart" uri="{02D57815-91ED-43cb-92C2-25804820EDAC}">
                  <c15:fullRef>
                    <c15:sqref>'II. ЭЗ өсөлт'!$B$20:$AG$20</c15:sqref>
                  </c15:fullRef>
                </c:ext>
              </c:extLst>
              <c:f>'II. ЭЗ өсөлт'!$J$20:$AG$20</c:f>
              <c:numCache>
                <c:formatCode>0.0</c:formatCode>
                <c:ptCount val="24"/>
                <c:pt idx="0">
                  <c:v>-0.52192260002676283</c:v>
                </c:pt>
                <c:pt idx="1">
                  <c:v>2.6957563711089887</c:v>
                </c:pt>
                <c:pt idx="2">
                  <c:v>3.3882167073195446</c:v>
                </c:pt>
                <c:pt idx="3">
                  <c:v>4.5229402718223115</c:v>
                </c:pt>
                <c:pt idx="4">
                  <c:v>2.7642110510130813</c:v>
                </c:pt>
                <c:pt idx="5">
                  <c:v>6.3462453935242786</c:v>
                </c:pt>
                <c:pt idx="6">
                  <c:v>1.1517175807272013</c:v>
                </c:pt>
                <c:pt idx="7">
                  <c:v>3.0702522437331556E-2</c:v>
                </c:pt>
                <c:pt idx="8">
                  <c:v>0.98882274300236417</c:v>
                </c:pt>
                <c:pt idx="9">
                  <c:v>0.16187046971571672</c:v>
                </c:pt>
                <c:pt idx="10">
                  <c:v>1.6474651621161271</c:v>
                </c:pt>
                <c:pt idx="11">
                  <c:v>4.1629798191776217</c:v>
                </c:pt>
                <c:pt idx="12">
                  <c:v>-0.77320476806723948</c:v>
                </c:pt>
                <c:pt idx="13">
                  <c:v>-9.5014289276681735E-2</c:v>
                </c:pt>
                <c:pt idx="14">
                  <c:v>-0.29501685660104893</c:v>
                </c:pt>
                <c:pt idx="15">
                  <c:v>3.248689090104008</c:v>
                </c:pt>
                <c:pt idx="16">
                  <c:v>-1.7999999999999998</c:v>
                </c:pt>
                <c:pt idx="17">
                  <c:v>-2.4</c:v>
                </c:pt>
                <c:pt idx="18">
                  <c:v>-5.7</c:v>
                </c:pt>
                <c:pt idx="19">
                  <c:v>-2.2000000000000002</c:v>
                </c:pt>
                <c:pt idx="20">
                  <c:v>3.3</c:v>
                </c:pt>
                <c:pt idx="21">
                  <c:v>1.9</c:v>
                </c:pt>
                <c:pt idx="22">
                  <c:v>2.5</c:v>
                </c:pt>
                <c:pt idx="23">
                  <c:v>0.4</c:v>
                </c:pt>
              </c:numCache>
            </c:numRef>
          </c:val>
          <c:extLst>
            <c:ext xmlns:c16="http://schemas.microsoft.com/office/drawing/2014/chart" uri="{C3380CC4-5D6E-409C-BE32-E72D297353CC}">
              <c16:uniqueId val="{00000004-2092-44B0-8F8B-C587E477CE2D}"/>
            </c:ext>
          </c:extLst>
        </c:ser>
        <c:dLbls>
          <c:showLegendKey val="0"/>
          <c:showVal val="0"/>
          <c:showCatName val="0"/>
          <c:showSerName val="0"/>
          <c:showPercent val="0"/>
          <c:showBubbleSize val="0"/>
        </c:dLbls>
        <c:gapWidth val="20"/>
        <c:overlap val="100"/>
        <c:axId val="489983360"/>
        <c:axId val="490010112"/>
      </c:barChart>
      <c:lineChart>
        <c:grouping val="standard"/>
        <c:varyColors val="0"/>
        <c:ser>
          <c:idx val="0"/>
          <c:order val="0"/>
          <c:tx>
            <c:strRef>
              <c:f>'II. ЭЗ өсөлт'!$A$15</c:f>
              <c:strCache>
                <c:ptCount val="1"/>
                <c:pt idx="0">
                  <c:v>Уул уурхайн өсөлт, %</c:v>
                </c:pt>
              </c:strCache>
            </c:strRef>
          </c:tx>
          <c:spPr>
            <a:ln w="31750" cap="rnd">
              <a:solidFill>
                <a:srgbClr val="373334"/>
              </a:solidFill>
              <a:round/>
            </a:ln>
            <a:effectLst/>
          </c:spPr>
          <c:marker>
            <c:symbol val="circle"/>
            <c:size val="7"/>
            <c:spPr>
              <a:solidFill>
                <a:schemeClr val="bg1"/>
              </a:solidFill>
              <a:ln w="9525">
                <a:solidFill>
                  <a:schemeClr val="tx1"/>
                </a:solidFill>
              </a:ln>
              <a:effectLst/>
            </c:spPr>
          </c:marker>
          <c:cat>
            <c:multiLvlStrRef>
              <c:extLst>
                <c:ext xmlns:c15="http://schemas.microsoft.com/office/drawing/2012/chart" uri="{02D57815-91ED-43cb-92C2-25804820EDAC}">
                  <c15:fullRef>
                    <c15:sqref>'II. ЭЗ өсөлт'!$B$1:$AG$2</c15:sqref>
                  </c15:fullRef>
                </c:ext>
              </c:extLst>
              <c:f>'II. ЭЗ өсөлт'!$J$1:$AG$2</c:f>
              <c:multiLvlStrCache>
                <c:ptCount val="24"/>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pt idx="19">
                    <c:v>IV</c:v>
                  </c:pt>
                  <c:pt idx="20">
                    <c:v>I</c:v>
                  </c:pt>
                  <c:pt idx="21">
                    <c:v>II</c:v>
                  </c:pt>
                  <c:pt idx="22">
                    <c:v>III</c:v>
                  </c:pt>
                  <c:pt idx="23">
                    <c:v>IV</c:v>
                  </c:pt>
                </c:lvl>
                <c:lvl>
                  <c:pt idx="0">
                    <c:v>2015</c:v>
                  </c:pt>
                  <c:pt idx="4">
                    <c:v>2016</c:v>
                  </c:pt>
                  <c:pt idx="8">
                    <c:v>2017</c:v>
                  </c:pt>
                  <c:pt idx="12">
                    <c:v>2018</c:v>
                  </c:pt>
                  <c:pt idx="16">
                    <c:v>2019</c:v>
                  </c:pt>
                  <c:pt idx="20">
                    <c:v>2020</c:v>
                  </c:pt>
                </c:lvl>
              </c:multiLvlStrCache>
            </c:multiLvlStrRef>
          </c:cat>
          <c:val>
            <c:numRef>
              <c:extLst>
                <c:ext xmlns:c15="http://schemas.microsoft.com/office/drawing/2012/chart" uri="{02D57815-91ED-43cb-92C2-25804820EDAC}">
                  <c15:fullRef>
                    <c15:sqref>'II. ЭЗ өсөлт'!$B$15:$AG$15</c15:sqref>
                  </c15:fullRef>
                </c:ext>
              </c:extLst>
              <c:f>'II. ЭЗ өсөлт'!$J$15:$AG$15</c:f>
              <c:numCache>
                <c:formatCode>0.0</c:formatCode>
                <c:ptCount val="24"/>
                <c:pt idx="0">
                  <c:v>13.434064646652155</c:v>
                </c:pt>
                <c:pt idx="1">
                  <c:v>20.219565269249507</c:v>
                </c:pt>
                <c:pt idx="2">
                  <c:v>8.6005932412098076</c:v>
                </c:pt>
                <c:pt idx="3">
                  <c:v>15.750334536591781</c:v>
                </c:pt>
                <c:pt idx="4">
                  <c:v>15.57210954797088</c:v>
                </c:pt>
                <c:pt idx="5">
                  <c:v>2.6907345401746774</c:v>
                </c:pt>
                <c:pt idx="6">
                  <c:v>-12.713385415828359</c:v>
                </c:pt>
                <c:pt idx="7">
                  <c:v>1.4710155158184524</c:v>
                </c:pt>
                <c:pt idx="8">
                  <c:v>-5.406639944264457</c:v>
                </c:pt>
                <c:pt idx="9">
                  <c:v>-5.0065320326542757</c:v>
                </c:pt>
                <c:pt idx="10">
                  <c:v>7.0023298711935356</c:v>
                </c:pt>
                <c:pt idx="11">
                  <c:v>-15.453687960084128</c:v>
                </c:pt>
                <c:pt idx="12">
                  <c:v>3.0051098372412044</c:v>
                </c:pt>
                <c:pt idx="13">
                  <c:v>0.31766021643901965</c:v>
                </c:pt>
                <c:pt idx="14">
                  <c:v>-0.99286406129752702</c:v>
                </c:pt>
                <c:pt idx="15">
                  <c:v>15.999999269088526</c:v>
                </c:pt>
                <c:pt idx="16">
                  <c:v>14.6</c:v>
                </c:pt>
                <c:pt idx="17">
                  <c:v>11.3</c:v>
                </c:pt>
                <c:pt idx="18">
                  <c:v>-1.9</c:v>
                </c:pt>
                <c:pt idx="19">
                  <c:v>-16</c:v>
                </c:pt>
                <c:pt idx="20">
                  <c:v>-29.7</c:v>
                </c:pt>
                <c:pt idx="21">
                  <c:v>-21.6</c:v>
                </c:pt>
                <c:pt idx="22">
                  <c:v>-0.4</c:v>
                </c:pt>
                <c:pt idx="23">
                  <c:v>20.5</c:v>
                </c:pt>
              </c:numCache>
            </c:numRef>
          </c:val>
          <c:smooth val="1"/>
          <c:extLst>
            <c:ext xmlns:c16="http://schemas.microsoft.com/office/drawing/2014/chart" uri="{C3380CC4-5D6E-409C-BE32-E72D297353CC}">
              <c16:uniqueId val="{00000005-2092-44B0-8F8B-C587E477CE2D}"/>
            </c:ext>
          </c:extLst>
        </c:ser>
        <c:dLbls>
          <c:showLegendKey val="0"/>
          <c:showVal val="0"/>
          <c:showCatName val="0"/>
          <c:showSerName val="0"/>
          <c:showPercent val="0"/>
          <c:showBubbleSize val="0"/>
        </c:dLbls>
        <c:marker val="1"/>
        <c:smooth val="0"/>
        <c:axId val="489983360"/>
        <c:axId val="490010112"/>
      </c:lineChart>
      <c:catAx>
        <c:axId val="489983360"/>
        <c:scaling>
          <c:orientation val="minMax"/>
        </c:scaling>
        <c:delete val="0"/>
        <c:axPos val="b"/>
        <c:numFmt formatCode="General" sourceLinked="1"/>
        <c:majorTickMark val="none"/>
        <c:minorTickMark val="none"/>
        <c:tickLblPos val="low"/>
        <c:spPr>
          <a:noFill/>
          <a:ln w="6350" cap="flat" cmpd="sng" algn="ctr">
            <a:solidFill>
              <a:sysClr val="window" lastClr="FFFFFF">
                <a:lumMod val="65000"/>
              </a:sysClr>
            </a:solidFill>
            <a:round/>
          </a:ln>
          <a:effectLst/>
        </c:spPr>
        <c:txPr>
          <a:bodyPr rot="-60000000" vert="horz"/>
          <a:lstStyle/>
          <a:p>
            <a:pPr>
              <a:defRPr/>
            </a:pPr>
            <a:endParaRPr lang="en-US"/>
          </a:p>
        </c:txPr>
        <c:crossAx val="490010112"/>
        <c:crosses val="autoZero"/>
        <c:auto val="1"/>
        <c:lblAlgn val="ctr"/>
        <c:lblOffset val="100"/>
        <c:noMultiLvlLbl val="0"/>
      </c:catAx>
      <c:valAx>
        <c:axId val="490010112"/>
        <c:scaling>
          <c:orientation val="minMax"/>
          <c:max val="50"/>
          <c:min val="-50"/>
        </c:scaling>
        <c:delete val="0"/>
        <c:axPos val="l"/>
        <c:numFmt formatCode="0" sourceLinked="0"/>
        <c:majorTickMark val="in"/>
        <c:minorTickMark val="none"/>
        <c:tickLblPos val="nextTo"/>
        <c:spPr>
          <a:noFill/>
          <a:ln w="6350">
            <a:solidFill>
              <a:sysClr val="window" lastClr="FFFFFF">
                <a:lumMod val="65000"/>
              </a:sysClr>
            </a:solidFill>
          </a:ln>
          <a:effectLst/>
        </c:spPr>
        <c:txPr>
          <a:bodyPr rot="-60000000" vert="horz"/>
          <a:lstStyle/>
          <a:p>
            <a:pPr>
              <a:defRPr/>
            </a:pPr>
            <a:endParaRPr lang="en-US"/>
          </a:p>
        </c:txPr>
        <c:crossAx val="489983360"/>
        <c:crosses val="autoZero"/>
        <c:crossBetween val="between"/>
      </c:valAx>
      <c:spPr>
        <a:noFill/>
        <a:ln>
          <a:solidFill>
            <a:sysClr val="window" lastClr="FFFFFF">
              <a:lumMod val="65000"/>
            </a:sysClr>
          </a:solidFill>
        </a:ln>
        <a:effectLst/>
      </c:spPr>
    </c:plotArea>
    <c:legend>
      <c:legendPos val="t"/>
      <c:layout>
        <c:manualLayout>
          <c:xMode val="edge"/>
          <c:yMode val="edge"/>
          <c:x val="9.3764239694066484E-2"/>
          <c:y val="2.9532832864670482E-4"/>
          <c:w val="0.8095413881214274"/>
          <c:h val="0.13301961316629785"/>
        </c:manualLayout>
      </c:layout>
      <c:overlay val="0"/>
      <c:spPr>
        <a:noFill/>
        <a:ln>
          <a:noFill/>
        </a:ln>
        <a:effectLst/>
      </c:spPr>
      <c:txPr>
        <a:bodyPr rot="0" vert="horz"/>
        <a:lstStyle/>
        <a:p>
          <a:pPr>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200" b="1">
          <a:solidFill>
            <a:sysClr val="windowText" lastClr="000000"/>
          </a:solidFill>
          <a:latin typeface="Times New Roman" panose="02020603050405020304" pitchFamily="18" charset="0"/>
          <a:cs typeface="Times New Roman" panose="02020603050405020304" pitchFamily="18" charset="0"/>
        </a:defRPr>
      </a:pPr>
      <a:endParaRPr lang="en-US"/>
    </a:p>
  </c:txPr>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42833195615094E-2"/>
          <c:y val="0.1475098336971789"/>
          <c:w val="0.90542911065832865"/>
          <c:h val="0.72520324194149222"/>
        </c:manualLayout>
      </c:layout>
      <c:barChart>
        <c:barDir val="col"/>
        <c:grouping val="clustered"/>
        <c:varyColors val="0"/>
        <c:ser>
          <c:idx val="5"/>
          <c:order val="1"/>
          <c:tx>
            <c:strRef>
              <c:f>'II. ЭЗ өсөлт'!$A$24</c:f>
              <c:strCache>
                <c:ptCount val="1"/>
                <c:pt idx="0">
                  <c:v>ГШХО орох урсгал, сая ам.доллар</c:v>
                </c:pt>
              </c:strCache>
            </c:strRef>
          </c:tx>
          <c:spPr>
            <a:solidFill>
              <a:srgbClr val="A9C3C4">
                <a:alpha val="80000"/>
              </a:srgbClr>
            </a:solidFill>
            <a:ln>
              <a:noFill/>
            </a:ln>
            <a:effectLst/>
          </c:spPr>
          <c:invertIfNegative val="0"/>
          <c:cat>
            <c:multiLvlStrRef>
              <c:extLst>
                <c:ext xmlns:c15="http://schemas.microsoft.com/office/drawing/2012/chart" uri="{02D57815-91ED-43cb-92C2-25804820EDAC}">
                  <c15:fullRef>
                    <c15:sqref>'II. ЭЗ өсөлт'!$B$1:$AD$2</c15:sqref>
                  </c15:fullRef>
                </c:ext>
              </c:extLst>
              <c:f>'II. ЭЗ өсөлт'!$R$1:$AD$2</c:f>
              <c:multiLvlStrCache>
                <c:ptCount val="13"/>
                <c:lvl>
                  <c:pt idx="0">
                    <c:v>I</c:v>
                  </c:pt>
                  <c:pt idx="1">
                    <c:v>II</c:v>
                  </c:pt>
                  <c:pt idx="2">
                    <c:v>III</c:v>
                  </c:pt>
                  <c:pt idx="3">
                    <c:v>IV</c:v>
                  </c:pt>
                  <c:pt idx="4">
                    <c:v>I</c:v>
                  </c:pt>
                  <c:pt idx="5">
                    <c:v>II</c:v>
                  </c:pt>
                  <c:pt idx="6">
                    <c:v>III</c:v>
                  </c:pt>
                  <c:pt idx="7">
                    <c:v>IV</c:v>
                  </c:pt>
                  <c:pt idx="8">
                    <c:v>I</c:v>
                  </c:pt>
                  <c:pt idx="9">
                    <c:v>II</c:v>
                  </c:pt>
                  <c:pt idx="10">
                    <c:v>III</c:v>
                  </c:pt>
                  <c:pt idx="11">
                    <c:v>IV</c:v>
                  </c:pt>
                  <c:pt idx="12">
                    <c:v>I</c:v>
                  </c:pt>
                </c:lvl>
                <c:lvl>
                  <c:pt idx="0">
                    <c:v>2017</c:v>
                  </c:pt>
                  <c:pt idx="4">
                    <c:v>2018</c:v>
                  </c:pt>
                  <c:pt idx="8">
                    <c:v>2019</c:v>
                  </c:pt>
                  <c:pt idx="12">
                    <c:v>2020</c:v>
                  </c:pt>
                </c:lvl>
              </c:multiLvlStrCache>
            </c:multiLvlStrRef>
          </c:cat>
          <c:val>
            <c:numRef>
              <c:extLst>
                <c:ext xmlns:c15="http://schemas.microsoft.com/office/drawing/2012/chart" uri="{02D57815-91ED-43cb-92C2-25804820EDAC}">
                  <c15:fullRef>
                    <c15:sqref>'II. ЭЗ өсөлт'!$B$24:$AG$24</c15:sqref>
                  </c15:fullRef>
                </c:ext>
              </c:extLst>
              <c:f>'II. ЭЗ өсөлт'!$R$24:$AG$24</c:f>
              <c:numCache>
                <c:formatCode>0</c:formatCode>
                <c:ptCount val="16"/>
                <c:pt idx="0">
                  <c:v>254.03633783035008</c:v>
                </c:pt>
                <c:pt idx="1">
                  <c:v>536.2431323621862</c:v>
                </c:pt>
                <c:pt idx="2">
                  <c:v>549.88057181947181</c:v>
                </c:pt>
                <c:pt idx="3">
                  <c:v>746.09230848711434</c:v>
                </c:pt>
                <c:pt idx="4">
                  <c:v>618.16106085479612</c:v>
                </c:pt>
                <c:pt idx="5">
                  <c:v>618.94845035611377</c:v>
                </c:pt>
                <c:pt idx="6">
                  <c:v>633.72723911063349</c:v>
                </c:pt>
                <c:pt idx="7">
                  <c:v>857.81657213443668</c:v>
                </c:pt>
                <c:pt idx="8">
                  <c:v>610.92550334220266</c:v>
                </c:pt>
                <c:pt idx="9">
                  <c:v>797.98842615996205</c:v>
                </c:pt>
                <c:pt idx="10">
                  <c:v>679.2667996812346</c:v>
                </c:pt>
                <c:pt idx="11">
                  <c:v>1042.6145611544471</c:v>
                </c:pt>
                <c:pt idx="12">
                  <c:v>607.39500967531012</c:v>
                </c:pt>
                <c:pt idx="13">
                  <c:v>747.4</c:v>
                </c:pt>
                <c:pt idx="14">
                  <c:v>435.44754207640602</c:v>
                </c:pt>
                <c:pt idx="15">
                  <c:v>759.3776693158793</c:v>
                </c:pt>
              </c:numCache>
            </c:numRef>
          </c:val>
          <c:extLst>
            <c:ext xmlns:c16="http://schemas.microsoft.com/office/drawing/2014/chart" uri="{C3380CC4-5D6E-409C-BE32-E72D297353CC}">
              <c16:uniqueId val="{00000002-2060-4668-B1F6-5CD4A59BF114}"/>
            </c:ext>
          </c:extLst>
        </c:ser>
        <c:ser>
          <c:idx val="0"/>
          <c:order val="2"/>
          <c:tx>
            <c:strRef>
              <c:f>'II. ЭЗ өсөлт'!$A$25</c:f>
              <c:strCache>
                <c:ptCount val="1"/>
                <c:pt idx="0">
                  <c:v>Төсвийн хөрөнгийн зардал, тэрбум ₮</c:v>
                </c:pt>
              </c:strCache>
            </c:strRef>
          </c:tx>
          <c:spPr>
            <a:solidFill>
              <a:srgbClr val="D0BC99"/>
            </a:solidFill>
            <a:ln w="44450">
              <a:noFill/>
            </a:ln>
            <a:effectLst/>
          </c:spPr>
          <c:invertIfNegative val="0"/>
          <c:cat>
            <c:multiLvlStrRef>
              <c:extLst>
                <c:ext xmlns:c15="http://schemas.microsoft.com/office/drawing/2012/chart" uri="{02D57815-91ED-43cb-92C2-25804820EDAC}">
                  <c15:fullRef>
                    <c15:sqref>'II. ЭЗ өсөлт'!$B$1:$AD$2</c15:sqref>
                  </c15:fullRef>
                </c:ext>
              </c:extLst>
              <c:f>'II. ЭЗ өсөлт'!$R$1:$AD$2</c:f>
              <c:multiLvlStrCache>
                <c:ptCount val="13"/>
                <c:lvl>
                  <c:pt idx="0">
                    <c:v>I</c:v>
                  </c:pt>
                  <c:pt idx="1">
                    <c:v>II</c:v>
                  </c:pt>
                  <c:pt idx="2">
                    <c:v>III</c:v>
                  </c:pt>
                  <c:pt idx="3">
                    <c:v>IV</c:v>
                  </c:pt>
                  <c:pt idx="4">
                    <c:v>I</c:v>
                  </c:pt>
                  <c:pt idx="5">
                    <c:v>II</c:v>
                  </c:pt>
                  <c:pt idx="6">
                    <c:v>III</c:v>
                  </c:pt>
                  <c:pt idx="7">
                    <c:v>IV</c:v>
                  </c:pt>
                  <c:pt idx="8">
                    <c:v>I</c:v>
                  </c:pt>
                  <c:pt idx="9">
                    <c:v>II</c:v>
                  </c:pt>
                  <c:pt idx="10">
                    <c:v>III</c:v>
                  </c:pt>
                  <c:pt idx="11">
                    <c:v>IV</c:v>
                  </c:pt>
                  <c:pt idx="12">
                    <c:v>I</c:v>
                  </c:pt>
                </c:lvl>
                <c:lvl>
                  <c:pt idx="0">
                    <c:v>2017</c:v>
                  </c:pt>
                  <c:pt idx="4">
                    <c:v>2018</c:v>
                  </c:pt>
                  <c:pt idx="8">
                    <c:v>2019</c:v>
                  </c:pt>
                  <c:pt idx="12">
                    <c:v>2020</c:v>
                  </c:pt>
                </c:lvl>
              </c:multiLvlStrCache>
            </c:multiLvlStrRef>
          </c:cat>
          <c:val>
            <c:numRef>
              <c:extLst>
                <c:ext xmlns:c15="http://schemas.microsoft.com/office/drawing/2012/chart" uri="{02D57815-91ED-43cb-92C2-25804820EDAC}">
                  <c15:fullRef>
                    <c15:sqref>'II. ЭЗ өсөлт'!$B$25:$AG$25</c15:sqref>
                  </c15:fullRef>
                </c:ext>
              </c:extLst>
              <c:f>'II. ЭЗ өсөлт'!$R$25:$AG$25</c:f>
              <c:numCache>
                <c:formatCode>0</c:formatCode>
                <c:ptCount val="16"/>
                <c:pt idx="0">
                  <c:v>171.92049975150999</c:v>
                </c:pt>
                <c:pt idx="1">
                  <c:v>343.70111847687008</c:v>
                </c:pt>
                <c:pt idx="2">
                  <c:v>290.61621560722</c:v>
                </c:pt>
                <c:pt idx="3">
                  <c:v>839.76440201230037</c:v>
                </c:pt>
                <c:pt idx="4">
                  <c:v>210.04379706782998</c:v>
                </c:pt>
                <c:pt idx="5">
                  <c:v>185.14831099859003</c:v>
                </c:pt>
                <c:pt idx="6">
                  <c:v>447.98744362883991</c:v>
                </c:pt>
                <c:pt idx="7">
                  <c:v>764.60527990113007</c:v>
                </c:pt>
                <c:pt idx="8">
                  <c:v>167.99146011282994</c:v>
                </c:pt>
                <c:pt idx="9">
                  <c:v>468.08745159962012</c:v>
                </c:pt>
                <c:pt idx="10">
                  <c:v>684.22856731227</c:v>
                </c:pt>
                <c:pt idx="11">
                  <c:v>1498.0763132899001</c:v>
                </c:pt>
                <c:pt idx="12">
                  <c:v>240.94993448449003</c:v>
                </c:pt>
                <c:pt idx="13">
                  <c:v>987.90600669666003</c:v>
                </c:pt>
                <c:pt idx="14">
                  <c:v>701.4511931350296</c:v>
                </c:pt>
                <c:pt idx="15">
                  <c:v>1121.34783192953</c:v>
                </c:pt>
              </c:numCache>
            </c:numRef>
          </c:val>
          <c:extLst>
            <c:ext xmlns:c16="http://schemas.microsoft.com/office/drawing/2014/chart" uri="{C3380CC4-5D6E-409C-BE32-E72D297353CC}">
              <c16:uniqueId val="{00000000-326A-44BE-A0BA-944595DD2A9D}"/>
            </c:ext>
          </c:extLst>
        </c:ser>
        <c:dLbls>
          <c:showLegendKey val="0"/>
          <c:showVal val="0"/>
          <c:showCatName val="0"/>
          <c:showSerName val="0"/>
          <c:showPercent val="0"/>
          <c:showBubbleSize val="0"/>
        </c:dLbls>
        <c:gapWidth val="50"/>
        <c:axId val="495845760"/>
        <c:axId val="490072704"/>
      </c:barChart>
      <c:lineChart>
        <c:grouping val="standard"/>
        <c:varyColors val="0"/>
        <c:ser>
          <c:idx val="4"/>
          <c:order val="0"/>
          <c:tx>
            <c:strRef>
              <c:f>'II. ЭЗ өсөлт'!$A$23</c:f>
              <c:strCache>
                <c:ptCount val="1"/>
                <c:pt idx="0">
                  <c:v>Хөрөнгө оруулалт, %</c:v>
                </c:pt>
              </c:strCache>
            </c:strRef>
          </c:tx>
          <c:spPr>
            <a:ln w="19050" cap="rnd">
              <a:solidFill>
                <a:schemeClr val="tx1"/>
              </a:solidFill>
              <a:round/>
            </a:ln>
            <a:effectLst>
              <a:outerShdw blurRad="50800" dist="38100" dir="2700000" algn="tl" rotWithShape="0">
                <a:prstClr val="black">
                  <a:alpha val="40000"/>
                </a:prstClr>
              </a:outerShdw>
            </a:effectLst>
          </c:spPr>
          <c:marker>
            <c:symbol val="circle"/>
            <c:size val="6"/>
            <c:spPr>
              <a:solidFill>
                <a:schemeClr val="bg1"/>
              </a:solidFill>
              <a:ln w="6350">
                <a:solidFill>
                  <a:schemeClr val="tx1"/>
                </a:solidFill>
              </a:ln>
              <a:effectLst>
                <a:outerShdw blurRad="50800" dist="38100" dir="2700000" algn="tl" rotWithShape="0">
                  <a:prstClr val="black">
                    <a:alpha val="40000"/>
                  </a:prstClr>
                </a:outerShdw>
              </a:effectLst>
            </c:spPr>
          </c:marker>
          <c:cat>
            <c:multiLvlStrRef>
              <c:extLst>
                <c:ext xmlns:c15="http://schemas.microsoft.com/office/drawing/2012/chart" uri="{02D57815-91ED-43cb-92C2-25804820EDAC}">
                  <c15:fullRef>
                    <c15:sqref>'II. ЭЗ өсөлт'!$B$1:$AG$2</c15:sqref>
                  </c15:fullRef>
                </c:ext>
              </c:extLst>
              <c:f>'II. ЭЗ өсөлт'!$R$1:$AG$2</c:f>
              <c:multiLvlStrCache>
                <c:ptCount val="16"/>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lvl>
                <c:lvl>
                  <c:pt idx="0">
                    <c:v>2017</c:v>
                  </c:pt>
                  <c:pt idx="4">
                    <c:v>2018</c:v>
                  </c:pt>
                  <c:pt idx="8">
                    <c:v>2019</c:v>
                  </c:pt>
                  <c:pt idx="12">
                    <c:v>2020</c:v>
                  </c:pt>
                </c:lvl>
              </c:multiLvlStrCache>
            </c:multiLvlStrRef>
          </c:cat>
          <c:val>
            <c:numRef>
              <c:extLst>
                <c:ext xmlns:c15="http://schemas.microsoft.com/office/drawing/2012/chart" uri="{02D57815-91ED-43cb-92C2-25804820EDAC}">
                  <c15:fullRef>
                    <c15:sqref>'II. ЭЗ өсөлт'!$B$23:$AG$23</c15:sqref>
                  </c15:fullRef>
                </c:ext>
              </c:extLst>
              <c:f>'II. ЭЗ өсөлт'!$R$23:$AG$23</c:f>
              <c:numCache>
                <c:formatCode>0.0</c:formatCode>
                <c:ptCount val="16"/>
                <c:pt idx="0">
                  <c:v>96.138782440263398</c:v>
                </c:pt>
                <c:pt idx="1">
                  <c:v>28.124352366780592</c:v>
                </c:pt>
                <c:pt idx="2">
                  <c:v>1.2955001111384146</c:v>
                </c:pt>
                <c:pt idx="3">
                  <c:v>50.680263021271358</c:v>
                </c:pt>
                <c:pt idx="4">
                  <c:v>20.284077475947981</c:v>
                </c:pt>
                <c:pt idx="5">
                  <c:v>27.514959458120746</c:v>
                </c:pt>
                <c:pt idx="6">
                  <c:v>26.055946798471407</c:v>
                </c:pt>
                <c:pt idx="7">
                  <c:v>6.6492594883217571</c:v>
                </c:pt>
                <c:pt idx="8">
                  <c:v>24.257136061117414</c:v>
                </c:pt>
                <c:pt idx="9">
                  <c:v>23.995624372645285</c:v>
                </c:pt>
                <c:pt idx="10">
                  <c:v>34.044844354388104</c:v>
                </c:pt>
                <c:pt idx="11">
                  <c:v>36.238877855057353</c:v>
                </c:pt>
                <c:pt idx="12">
                  <c:v>-4.3060240376059156</c:v>
                </c:pt>
                <c:pt idx="13">
                  <c:v>-31.917129467617222</c:v>
                </c:pt>
                <c:pt idx="14">
                  <c:v>-53.59071367584319</c:v>
                </c:pt>
                <c:pt idx="15">
                  <c:v>-60.230615422321044</c:v>
                </c:pt>
              </c:numCache>
            </c:numRef>
          </c:val>
          <c:smooth val="1"/>
          <c:extLst>
            <c:ext xmlns:c16="http://schemas.microsoft.com/office/drawing/2014/chart" uri="{C3380CC4-5D6E-409C-BE32-E72D297353CC}">
              <c16:uniqueId val="{00000001-2060-4668-B1F6-5CD4A59BF114}"/>
            </c:ext>
          </c:extLst>
        </c:ser>
        <c:ser>
          <c:idx val="6"/>
          <c:order val="3"/>
          <c:tx>
            <c:strRef>
              <c:f>'II. ЭЗ өсөлт'!$A$26</c:f>
              <c:strCache>
                <c:ptCount val="1"/>
                <c:pt idx="0">
                  <c:v>Шинээр олгосон бизнесийн зээл, %</c:v>
                </c:pt>
              </c:strCache>
            </c:strRef>
          </c:tx>
          <c:spPr>
            <a:ln w="19050" cap="rnd">
              <a:solidFill>
                <a:srgbClr val="286A6C"/>
              </a:solidFill>
              <a:prstDash val="solid"/>
              <a:round/>
            </a:ln>
            <a:effectLst>
              <a:outerShdw blurRad="50800" dist="38100" dir="2700000" algn="tl" rotWithShape="0">
                <a:prstClr val="black">
                  <a:alpha val="40000"/>
                </a:prstClr>
              </a:outerShdw>
            </a:effectLst>
          </c:spPr>
          <c:marker>
            <c:symbol val="none"/>
          </c:marker>
          <c:cat>
            <c:multiLvlStrRef>
              <c:extLst>
                <c:ext xmlns:c15="http://schemas.microsoft.com/office/drawing/2012/chart" uri="{02D57815-91ED-43cb-92C2-25804820EDAC}">
                  <c15:fullRef>
                    <c15:sqref>'II. ЭЗ өсөлт'!$B$1:$AG$2</c15:sqref>
                  </c15:fullRef>
                </c:ext>
              </c:extLst>
              <c:f>'II. ЭЗ өсөлт'!$R$1:$AG$2</c:f>
              <c:multiLvlStrCache>
                <c:ptCount val="16"/>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lvl>
                <c:lvl>
                  <c:pt idx="0">
                    <c:v>2017</c:v>
                  </c:pt>
                  <c:pt idx="4">
                    <c:v>2018</c:v>
                  </c:pt>
                  <c:pt idx="8">
                    <c:v>2019</c:v>
                  </c:pt>
                  <c:pt idx="12">
                    <c:v>2020</c:v>
                  </c:pt>
                </c:lvl>
              </c:multiLvlStrCache>
            </c:multiLvlStrRef>
          </c:cat>
          <c:val>
            <c:numRef>
              <c:extLst>
                <c:ext xmlns:c15="http://schemas.microsoft.com/office/drawing/2012/chart" uri="{02D57815-91ED-43cb-92C2-25804820EDAC}">
                  <c15:fullRef>
                    <c15:sqref>'II. ЭЗ өсөлт'!$B$26:$AG$26</c15:sqref>
                  </c15:fullRef>
                </c:ext>
              </c:extLst>
              <c:f>'II. ЭЗ өсөлт'!$R$26:$AG$26</c:f>
              <c:numCache>
                <c:formatCode>0.0</c:formatCode>
                <c:ptCount val="16"/>
                <c:pt idx="0">
                  <c:v>22.348635592541388</c:v>
                </c:pt>
                <c:pt idx="1">
                  <c:v>7.1855407566265406</c:v>
                </c:pt>
                <c:pt idx="2">
                  <c:v>40.409097520517179</c:v>
                </c:pt>
                <c:pt idx="3">
                  <c:v>34.451293788301605</c:v>
                </c:pt>
                <c:pt idx="4">
                  <c:v>38.292837620040878</c:v>
                </c:pt>
                <c:pt idx="5">
                  <c:v>58.347741701787761</c:v>
                </c:pt>
                <c:pt idx="6">
                  <c:v>38.089884532282767</c:v>
                </c:pt>
                <c:pt idx="7">
                  <c:v>47.400100732285424</c:v>
                </c:pt>
                <c:pt idx="8">
                  <c:v>22.582767194807229</c:v>
                </c:pt>
                <c:pt idx="9">
                  <c:v>7.5981606082858644</c:v>
                </c:pt>
                <c:pt idx="10">
                  <c:v>8.0551819531000888</c:v>
                </c:pt>
                <c:pt idx="11">
                  <c:v>-0.62709314637545699</c:v>
                </c:pt>
                <c:pt idx="12">
                  <c:v>-2.000284840813793</c:v>
                </c:pt>
                <c:pt idx="13">
                  <c:v>-11.5012318670714</c:v>
                </c:pt>
                <c:pt idx="14">
                  <c:v>5.0814884388139996</c:v>
                </c:pt>
                <c:pt idx="15">
                  <c:v>-8.6747387578925093</c:v>
                </c:pt>
              </c:numCache>
            </c:numRef>
          </c:val>
          <c:smooth val="1"/>
          <c:extLst>
            <c:ext xmlns:c16="http://schemas.microsoft.com/office/drawing/2014/chart" uri="{C3380CC4-5D6E-409C-BE32-E72D297353CC}">
              <c16:uniqueId val="{00000003-2060-4668-B1F6-5CD4A59BF114}"/>
            </c:ext>
          </c:extLst>
        </c:ser>
        <c:ser>
          <c:idx val="1"/>
          <c:order val="4"/>
          <c:tx>
            <c:strRef>
              <c:f>'II. ЭЗ өсөлт'!$A$27</c:f>
              <c:strCache>
                <c:ptCount val="1"/>
                <c:pt idx="0">
                  <c:v>Х/о-ын импорт, %</c:v>
                </c:pt>
              </c:strCache>
            </c:strRef>
          </c:tx>
          <c:spPr>
            <a:ln w="19050" cap="rnd">
              <a:solidFill>
                <a:srgbClr val="B99E66"/>
              </a:solidFill>
              <a:prstDash val="solid"/>
              <a:round/>
            </a:ln>
            <a:effectLst>
              <a:outerShdw blurRad="50800" dist="38100" dir="2700000" algn="tl" rotWithShape="0">
                <a:prstClr val="black">
                  <a:alpha val="40000"/>
                </a:prstClr>
              </a:outerShdw>
            </a:effectLst>
          </c:spPr>
          <c:marker>
            <c:symbol val="none"/>
          </c:marker>
          <c:cat>
            <c:multiLvlStrRef>
              <c:extLst>
                <c:ext xmlns:c15="http://schemas.microsoft.com/office/drawing/2012/chart" uri="{02D57815-91ED-43cb-92C2-25804820EDAC}">
                  <c15:fullRef>
                    <c15:sqref>'II. ЭЗ өсөлт'!$B$1:$AG$2</c15:sqref>
                  </c15:fullRef>
                </c:ext>
              </c:extLst>
              <c:f>'II. ЭЗ өсөлт'!$R$1:$AG$2</c:f>
              <c:multiLvlStrCache>
                <c:ptCount val="16"/>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lvl>
                <c:lvl>
                  <c:pt idx="0">
                    <c:v>2017</c:v>
                  </c:pt>
                  <c:pt idx="4">
                    <c:v>2018</c:v>
                  </c:pt>
                  <c:pt idx="8">
                    <c:v>2019</c:v>
                  </c:pt>
                  <c:pt idx="12">
                    <c:v>2020</c:v>
                  </c:pt>
                </c:lvl>
              </c:multiLvlStrCache>
            </c:multiLvlStrRef>
          </c:cat>
          <c:val>
            <c:numRef>
              <c:extLst>
                <c:ext xmlns:c15="http://schemas.microsoft.com/office/drawing/2012/chart" uri="{02D57815-91ED-43cb-92C2-25804820EDAC}">
                  <c15:fullRef>
                    <c15:sqref>'II. ЭЗ өсөлт'!$B$27:$AG$27</c15:sqref>
                  </c15:fullRef>
                </c:ext>
              </c:extLst>
              <c:f>'II. ЭЗ өсөлт'!$R$27:$AG$27</c:f>
              <c:numCache>
                <c:formatCode>0.0</c:formatCode>
                <c:ptCount val="16"/>
                <c:pt idx="0">
                  <c:v>45.021704153054529</c:v>
                </c:pt>
                <c:pt idx="1">
                  <c:v>43.539189936803794</c:v>
                </c:pt>
                <c:pt idx="2">
                  <c:v>38.008183652623039</c:v>
                </c:pt>
                <c:pt idx="3">
                  <c:v>67.833287579273843</c:v>
                </c:pt>
                <c:pt idx="4">
                  <c:v>51.041054269184286</c:v>
                </c:pt>
                <c:pt idx="5">
                  <c:v>56.696459962772884</c:v>
                </c:pt>
                <c:pt idx="6">
                  <c:v>45.404391819070831</c:v>
                </c:pt>
                <c:pt idx="7">
                  <c:v>15.114913183420708</c:v>
                </c:pt>
                <c:pt idx="8">
                  <c:v>16.276210767439302</c:v>
                </c:pt>
                <c:pt idx="9">
                  <c:v>-3.8005411952353185</c:v>
                </c:pt>
                <c:pt idx="10">
                  <c:v>10.191802463054934</c:v>
                </c:pt>
                <c:pt idx="11">
                  <c:v>10.166341349455287</c:v>
                </c:pt>
                <c:pt idx="12">
                  <c:v>-1.9310702539498403</c:v>
                </c:pt>
                <c:pt idx="13">
                  <c:v>-20.80953885616632</c:v>
                </c:pt>
                <c:pt idx="14">
                  <c:v>-2.8544220528883169</c:v>
                </c:pt>
                <c:pt idx="15">
                  <c:v>-18.935647155740277</c:v>
                </c:pt>
              </c:numCache>
            </c:numRef>
          </c:val>
          <c:smooth val="1"/>
          <c:extLst>
            <c:ext xmlns:c16="http://schemas.microsoft.com/office/drawing/2014/chart" uri="{C3380CC4-5D6E-409C-BE32-E72D297353CC}">
              <c16:uniqueId val="{00000000-E567-4D32-8435-E171F38ED27C}"/>
            </c:ext>
          </c:extLst>
        </c:ser>
        <c:dLbls>
          <c:showLegendKey val="0"/>
          <c:showVal val="0"/>
          <c:showCatName val="0"/>
          <c:showSerName val="0"/>
          <c:showPercent val="0"/>
          <c:showBubbleSize val="0"/>
        </c:dLbls>
        <c:marker val="1"/>
        <c:smooth val="0"/>
        <c:axId val="490061184"/>
        <c:axId val="490071168"/>
      </c:lineChart>
      <c:catAx>
        <c:axId val="490061184"/>
        <c:scaling>
          <c:orientation val="minMax"/>
        </c:scaling>
        <c:delete val="0"/>
        <c:axPos val="b"/>
        <c:numFmt formatCode="General" sourceLinked="1"/>
        <c:majorTickMark val="none"/>
        <c:minorTickMark val="none"/>
        <c:tickLblPos val="low"/>
        <c:spPr>
          <a:noFill/>
          <a:ln w="9525" cap="flat" cmpd="sng" algn="ctr">
            <a:solidFill>
              <a:schemeClr val="bg1">
                <a:lumMod val="75000"/>
              </a:schemeClr>
            </a:solidFill>
            <a:round/>
          </a:ln>
          <a:effectLst/>
        </c:spPr>
        <c:txPr>
          <a:bodyPr rot="0"/>
          <a:lstStyle/>
          <a:p>
            <a:pPr>
              <a:defRPr/>
            </a:pPr>
            <a:endParaRPr lang="en-US"/>
          </a:p>
        </c:txPr>
        <c:crossAx val="490071168"/>
        <c:crosses val="autoZero"/>
        <c:auto val="1"/>
        <c:lblAlgn val="ctr"/>
        <c:lblOffset val="100"/>
        <c:noMultiLvlLbl val="0"/>
      </c:catAx>
      <c:valAx>
        <c:axId val="490071168"/>
        <c:scaling>
          <c:orientation val="minMax"/>
          <c:max val="150"/>
          <c:min val="-100"/>
        </c:scaling>
        <c:delete val="0"/>
        <c:axPos val="l"/>
        <c:numFmt formatCode="0" sourceLinked="0"/>
        <c:majorTickMark val="none"/>
        <c:minorTickMark val="none"/>
        <c:tickLblPos val="nextTo"/>
        <c:spPr>
          <a:noFill/>
          <a:ln>
            <a:solidFill>
              <a:schemeClr val="bg1">
                <a:lumMod val="65000"/>
              </a:schemeClr>
            </a:solidFill>
          </a:ln>
          <a:effectLst/>
        </c:spPr>
        <c:txPr>
          <a:bodyPr rot="-60000000" vert="horz"/>
          <a:lstStyle/>
          <a:p>
            <a:pPr>
              <a:defRPr/>
            </a:pPr>
            <a:endParaRPr lang="en-US"/>
          </a:p>
        </c:txPr>
        <c:crossAx val="490061184"/>
        <c:crosses val="autoZero"/>
        <c:crossBetween val="between"/>
      </c:valAx>
      <c:valAx>
        <c:axId val="490072704"/>
        <c:scaling>
          <c:orientation val="minMax"/>
        </c:scaling>
        <c:delete val="0"/>
        <c:axPos val="r"/>
        <c:numFmt formatCode="0" sourceLinked="0"/>
        <c:majorTickMark val="none"/>
        <c:minorTickMark val="none"/>
        <c:tickLblPos val="nextTo"/>
        <c:spPr>
          <a:noFill/>
          <a:ln>
            <a:solidFill>
              <a:schemeClr val="bg1">
                <a:lumMod val="65000"/>
              </a:schemeClr>
            </a:solidFill>
          </a:ln>
          <a:effectLst/>
        </c:spPr>
        <c:txPr>
          <a:bodyPr rot="-60000000" vert="horz"/>
          <a:lstStyle/>
          <a:p>
            <a:pPr>
              <a:defRPr/>
            </a:pPr>
            <a:endParaRPr lang="en-US"/>
          </a:p>
        </c:txPr>
        <c:crossAx val="495845760"/>
        <c:crosses val="max"/>
        <c:crossBetween val="between"/>
      </c:valAx>
      <c:catAx>
        <c:axId val="495845760"/>
        <c:scaling>
          <c:orientation val="minMax"/>
        </c:scaling>
        <c:delete val="1"/>
        <c:axPos val="b"/>
        <c:numFmt formatCode="General" sourceLinked="1"/>
        <c:majorTickMark val="out"/>
        <c:minorTickMark val="none"/>
        <c:tickLblPos val="nextTo"/>
        <c:crossAx val="490072704"/>
        <c:crosses val="autoZero"/>
        <c:auto val="1"/>
        <c:lblAlgn val="ctr"/>
        <c:lblOffset val="100"/>
        <c:noMultiLvlLbl val="0"/>
      </c:catAx>
      <c:spPr>
        <a:noFill/>
        <a:ln>
          <a:solidFill>
            <a:schemeClr val="bg1">
              <a:lumMod val="65000"/>
            </a:schemeClr>
          </a:solidFill>
        </a:ln>
        <a:effectLst/>
      </c:spPr>
    </c:plotArea>
    <c:legend>
      <c:legendPos val="b"/>
      <c:layout>
        <c:manualLayout>
          <c:xMode val="edge"/>
          <c:yMode val="edge"/>
          <c:x val="0"/>
          <c:y val="5.9001387434859066E-3"/>
          <c:w val="0.97101793021771832"/>
          <c:h val="0.13970238973282292"/>
        </c:manualLayout>
      </c:layout>
      <c:overlay val="0"/>
      <c:spPr>
        <a:noFill/>
        <a:ln>
          <a:noFill/>
        </a:ln>
        <a:effectLst/>
      </c:spPr>
      <c:txPr>
        <a:bodyPr rot="0" vert="horz"/>
        <a:lstStyle/>
        <a:p>
          <a:pPr>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200" b="1">
          <a:solidFill>
            <a:sysClr val="windowText" lastClr="000000"/>
          </a:solidFill>
          <a:latin typeface="Times New Roman" panose="02020603050405020304" pitchFamily="18" charset="0"/>
          <a:cs typeface="Times New Roman" panose="02020603050405020304" pitchFamily="18" charset="0"/>
        </a:defRPr>
      </a:pPr>
      <a:endParaRPr lang="en-US"/>
    </a:p>
  </c:txPr>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8275710213753735E-2"/>
          <c:y val="0.10230434487184567"/>
          <c:w val="0.90756663370537116"/>
          <c:h val="0.76791456240107225"/>
        </c:manualLayout>
      </c:layout>
      <c:lineChart>
        <c:grouping val="standard"/>
        <c:varyColors val="0"/>
        <c:ser>
          <c:idx val="4"/>
          <c:order val="0"/>
          <c:tx>
            <c:strRef>
              <c:f>'II. ЭЗ өсөлт'!$A$30</c:f>
              <c:strCache>
                <c:ptCount val="1"/>
                <c:pt idx="0">
                  <c:v>Өрхийн хэрэглээ</c:v>
                </c:pt>
              </c:strCache>
            </c:strRef>
          </c:tx>
          <c:spPr>
            <a:ln w="31750">
              <a:solidFill>
                <a:sysClr val="windowText" lastClr="000000"/>
              </a:solidFill>
            </a:ln>
            <a:effectLst>
              <a:outerShdw blurRad="50800" dist="38100" dir="2700000" algn="tl" rotWithShape="0">
                <a:prstClr val="black">
                  <a:alpha val="40000"/>
                </a:prstClr>
              </a:outerShdw>
            </a:effectLst>
          </c:spPr>
          <c:marker>
            <c:symbol val="circle"/>
            <c:size val="7"/>
            <c:spPr>
              <a:solidFill>
                <a:sysClr val="window" lastClr="FFFFFF"/>
              </a:solidFill>
              <a:ln>
                <a:solidFill>
                  <a:sysClr val="windowText" lastClr="000000"/>
                </a:solidFill>
              </a:ln>
              <a:effectLst>
                <a:outerShdw blurRad="50800" dist="38100" dir="2700000" algn="tl" rotWithShape="0">
                  <a:prstClr val="black">
                    <a:alpha val="40000"/>
                  </a:prstClr>
                </a:outerShdw>
              </a:effectLst>
            </c:spPr>
          </c:marker>
          <c:cat>
            <c:multiLvlStrRef>
              <c:f>'II. ЭЗ өсөлт'!$R$1:$AG$2</c:f>
              <c:multiLvlStrCache>
                <c:ptCount val="16"/>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lvl>
                <c:lvl>
                  <c:pt idx="0">
                    <c:v>2017</c:v>
                  </c:pt>
                  <c:pt idx="4">
                    <c:v>2018</c:v>
                  </c:pt>
                  <c:pt idx="8">
                    <c:v>2019</c:v>
                  </c:pt>
                  <c:pt idx="12">
                    <c:v>2020</c:v>
                  </c:pt>
                </c:lvl>
              </c:multiLvlStrCache>
            </c:multiLvlStrRef>
          </c:cat>
          <c:val>
            <c:numRef>
              <c:f>'II. ЭЗ өсөлт'!$R$30:$AG$30</c:f>
              <c:numCache>
                <c:formatCode>0.0</c:formatCode>
                <c:ptCount val="16"/>
                <c:pt idx="0">
                  <c:v>2.8672856203421748</c:v>
                </c:pt>
                <c:pt idx="1">
                  <c:v>5.3138232552402354</c:v>
                </c:pt>
                <c:pt idx="2">
                  <c:v>7.0381035813832815</c:v>
                </c:pt>
                <c:pt idx="3">
                  <c:v>5.9006590933073033</c:v>
                </c:pt>
                <c:pt idx="4">
                  <c:v>21.175864759681495</c:v>
                </c:pt>
                <c:pt idx="5">
                  <c:v>11.796783727376159</c:v>
                </c:pt>
                <c:pt idx="6">
                  <c:v>5.7385041894136402</c:v>
                </c:pt>
                <c:pt idx="7">
                  <c:v>12.386385519533727</c:v>
                </c:pt>
                <c:pt idx="8">
                  <c:v>7.6930461360075419</c:v>
                </c:pt>
                <c:pt idx="9">
                  <c:v>8.2857969074459312</c:v>
                </c:pt>
                <c:pt idx="10">
                  <c:v>12.536492359227513</c:v>
                </c:pt>
                <c:pt idx="11">
                  <c:v>10.836574788297071</c:v>
                </c:pt>
                <c:pt idx="12">
                  <c:v>5.6690494368871525</c:v>
                </c:pt>
                <c:pt idx="13">
                  <c:v>5.8227187329367602</c:v>
                </c:pt>
                <c:pt idx="14">
                  <c:v>6.7294477681174358</c:v>
                </c:pt>
                <c:pt idx="15">
                  <c:v>-6.9217845034910237</c:v>
                </c:pt>
              </c:numCache>
            </c:numRef>
          </c:val>
          <c:smooth val="1"/>
          <c:extLst>
            <c:ext xmlns:c16="http://schemas.microsoft.com/office/drawing/2014/chart" uri="{C3380CC4-5D6E-409C-BE32-E72D297353CC}">
              <c16:uniqueId val="{00000000-2E14-4A57-A393-1FD9BE97E3CA}"/>
            </c:ext>
          </c:extLst>
        </c:ser>
        <c:ser>
          <c:idx val="3"/>
          <c:order val="1"/>
          <c:tx>
            <c:strRef>
              <c:f>'II. ЭЗ өсөлт'!$A$31</c:f>
              <c:strCache>
                <c:ptCount val="1"/>
                <c:pt idx="0">
                  <c:v>Өрхийн орлого</c:v>
                </c:pt>
              </c:strCache>
            </c:strRef>
          </c:tx>
          <c:spPr>
            <a:ln w="19050" cmpd="sng">
              <a:solidFill>
                <a:srgbClr val="122F83"/>
              </a:solidFill>
              <a:prstDash val="solid"/>
            </a:ln>
            <a:effectLst>
              <a:outerShdw blurRad="50800" dist="38100" dir="2700000" algn="tl" rotWithShape="0">
                <a:prstClr val="black">
                  <a:alpha val="40000"/>
                </a:prstClr>
              </a:outerShdw>
            </a:effectLst>
          </c:spPr>
          <c:marker>
            <c:symbol val="none"/>
          </c:marker>
          <c:cat>
            <c:multiLvlStrRef>
              <c:f>'II. ЭЗ өсөлт'!$R$1:$AG$2</c:f>
              <c:multiLvlStrCache>
                <c:ptCount val="16"/>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lvl>
                <c:lvl>
                  <c:pt idx="0">
                    <c:v>2017</c:v>
                  </c:pt>
                  <c:pt idx="4">
                    <c:v>2018</c:v>
                  </c:pt>
                  <c:pt idx="8">
                    <c:v>2019</c:v>
                  </c:pt>
                  <c:pt idx="12">
                    <c:v>2020</c:v>
                  </c:pt>
                </c:lvl>
              </c:multiLvlStrCache>
            </c:multiLvlStrRef>
          </c:cat>
          <c:val>
            <c:numRef>
              <c:f>'II. ЭЗ өсөлт'!$R$31:$AG$31</c:f>
              <c:numCache>
                <c:formatCode>0.0</c:formatCode>
                <c:ptCount val="16"/>
                <c:pt idx="0">
                  <c:v>4.4033667334669291</c:v>
                </c:pt>
                <c:pt idx="1">
                  <c:v>6.3607546672052928</c:v>
                </c:pt>
                <c:pt idx="2">
                  <c:v>8.6985474674324603</c:v>
                </c:pt>
                <c:pt idx="3">
                  <c:v>13.791671220898461</c:v>
                </c:pt>
                <c:pt idx="4">
                  <c:v>15.912283072487998</c:v>
                </c:pt>
                <c:pt idx="5">
                  <c:v>11.154797153797258</c:v>
                </c:pt>
                <c:pt idx="6">
                  <c:v>14.723586071750105</c:v>
                </c:pt>
                <c:pt idx="7">
                  <c:v>15.4454989049833</c:v>
                </c:pt>
                <c:pt idx="8">
                  <c:v>11.29670861525498</c:v>
                </c:pt>
                <c:pt idx="9">
                  <c:v>18.258745757216001</c:v>
                </c:pt>
                <c:pt idx="10">
                  <c:v>18.985359408214801</c:v>
                </c:pt>
                <c:pt idx="11">
                  <c:v>14.410756481512299</c:v>
                </c:pt>
                <c:pt idx="12">
                  <c:v>19.720402137177057</c:v>
                </c:pt>
                <c:pt idx="13">
                  <c:v>9.4408991135935807</c:v>
                </c:pt>
                <c:pt idx="14">
                  <c:v>8.7965753296576068</c:v>
                </c:pt>
                <c:pt idx="15">
                  <c:v>3.601099572388522</c:v>
                </c:pt>
              </c:numCache>
            </c:numRef>
          </c:val>
          <c:smooth val="1"/>
          <c:extLst>
            <c:ext xmlns:c16="http://schemas.microsoft.com/office/drawing/2014/chart" uri="{C3380CC4-5D6E-409C-BE32-E72D297353CC}">
              <c16:uniqueId val="{00000000-6481-4A4D-AB8B-0580785FE589}"/>
            </c:ext>
          </c:extLst>
        </c:ser>
        <c:ser>
          <c:idx val="0"/>
          <c:order val="2"/>
          <c:tx>
            <c:strRef>
              <c:f>'II. ЭЗ өсөлт'!$A$32</c:f>
              <c:strCache>
                <c:ptCount val="1"/>
                <c:pt idx="0">
                  <c:v>Өрхийн зарлага</c:v>
                </c:pt>
              </c:strCache>
            </c:strRef>
          </c:tx>
          <c:spPr>
            <a:ln w="28575" cmpd="sng">
              <a:solidFill>
                <a:srgbClr val="7D8CAE"/>
              </a:solidFill>
              <a:prstDash val="solid"/>
            </a:ln>
            <a:effectLst>
              <a:outerShdw blurRad="50800" dist="38100" dir="2700000" algn="tl" rotWithShape="0">
                <a:prstClr val="black">
                  <a:alpha val="40000"/>
                </a:prstClr>
              </a:outerShdw>
            </a:effectLst>
          </c:spPr>
          <c:marker>
            <c:symbol val="none"/>
          </c:marker>
          <c:cat>
            <c:multiLvlStrRef>
              <c:f>'II. ЭЗ өсөлт'!$R$1:$AG$2</c:f>
              <c:multiLvlStrCache>
                <c:ptCount val="16"/>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lvl>
                <c:lvl>
                  <c:pt idx="0">
                    <c:v>2017</c:v>
                  </c:pt>
                  <c:pt idx="4">
                    <c:v>2018</c:v>
                  </c:pt>
                  <c:pt idx="8">
                    <c:v>2019</c:v>
                  </c:pt>
                  <c:pt idx="12">
                    <c:v>2020</c:v>
                  </c:pt>
                </c:lvl>
              </c:multiLvlStrCache>
            </c:multiLvlStrRef>
          </c:cat>
          <c:val>
            <c:numRef>
              <c:f>'II. ЭЗ өсөлт'!$R$32:$AG$32</c:f>
              <c:numCache>
                <c:formatCode>0.0</c:formatCode>
                <c:ptCount val="16"/>
                <c:pt idx="0">
                  <c:v>-2.6274279234024478</c:v>
                </c:pt>
                <c:pt idx="1">
                  <c:v>6.0119952799807752</c:v>
                </c:pt>
                <c:pt idx="2">
                  <c:v>9.7669338804350367</c:v>
                </c:pt>
                <c:pt idx="3">
                  <c:v>15.32905495302157</c:v>
                </c:pt>
                <c:pt idx="4">
                  <c:v>13.348972678695482</c:v>
                </c:pt>
                <c:pt idx="5">
                  <c:v>7.6427399792910133</c:v>
                </c:pt>
                <c:pt idx="6">
                  <c:v>9.7804643291745208</c:v>
                </c:pt>
                <c:pt idx="7">
                  <c:v>10.4875966791137</c:v>
                </c:pt>
                <c:pt idx="8">
                  <c:v>15.207411008592263</c:v>
                </c:pt>
                <c:pt idx="9">
                  <c:v>18.333316560325802</c:v>
                </c:pt>
                <c:pt idx="10">
                  <c:v>19.148965891256299</c:v>
                </c:pt>
                <c:pt idx="11">
                  <c:v>16.708946279973201</c:v>
                </c:pt>
                <c:pt idx="12">
                  <c:v>17.073252851590119</c:v>
                </c:pt>
                <c:pt idx="13">
                  <c:v>9.2872628361364349</c:v>
                </c:pt>
                <c:pt idx="14">
                  <c:v>5.6458792949943826</c:v>
                </c:pt>
                <c:pt idx="15">
                  <c:v>0.88148554896885223</c:v>
                </c:pt>
              </c:numCache>
            </c:numRef>
          </c:val>
          <c:smooth val="1"/>
          <c:extLst>
            <c:ext xmlns:c16="http://schemas.microsoft.com/office/drawing/2014/chart" uri="{C3380CC4-5D6E-409C-BE32-E72D297353CC}">
              <c16:uniqueId val="{00000001-6481-4A4D-AB8B-0580785FE589}"/>
            </c:ext>
          </c:extLst>
        </c:ser>
        <c:ser>
          <c:idx val="1"/>
          <c:order val="3"/>
          <c:tx>
            <c:strRef>
              <c:f>'II. ЭЗ өсөлт'!$A$33</c:f>
              <c:strCache>
                <c:ptCount val="1"/>
                <c:pt idx="0">
                  <c:v>Хэрэглээний зээл</c:v>
                </c:pt>
              </c:strCache>
            </c:strRef>
          </c:tx>
          <c:spPr>
            <a:ln w="19050" cmpd="sng">
              <a:solidFill>
                <a:srgbClr val="BEAE8E"/>
              </a:solidFill>
              <a:prstDash val="solid"/>
            </a:ln>
            <a:effectLst>
              <a:outerShdw blurRad="50800" dist="38100" dir="2700000" algn="tl" rotWithShape="0">
                <a:prstClr val="black">
                  <a:alpha val="40000"/>
                </a:prstClr>
              </a:outerShdw>
            </a:effectLst>
          </c:spPr>
          <c:marker>
            <c:symbol val="none"/>
          </c:marker>
          <c:cat>
            <c:multiLvlStrRef>
              <c:f>'II. ЭЗ өсөлт'!$R$1:$AG$2</c:f>
              <c:multiLvlStrCache>
                <c:ptCount val="16"/>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lvl>
                <c:lvl>
                  <c:pt idx="0">
                    <c:v>2017</c:v>
                  </c:pt>
                  <c:pt idx="4">
                    <c:v>2018</c:v>
                  </c:pt>
                  <c:pt idx="8">
                    <c:v>2019</c:v>
                  </c:pt>
                  <c:pt idx="12">
                    <c:v>2020</c:v>
                  </c:pt>
                </c:lvl>
              </c:multiLvlStrCache>
            </c:multiLvlStrRef>
          </c:cat>
          <c:val>
            <c:numRef>
              <c:f>'II. ЭЗ өсөлт'!$R$33:$AG$33</c:f>
              <c:numCache>
                <c:formatCode>0.0</c:formatCode>
                <c:ptCount val="16"/>
                <c:pt idx="0">
                  <c:v>24.745622087268782</c:v>
                </c:pt>
                <c:pt idx="1">
                  <c:v>35.290307806248023</c:v>
                </c:pt>
                <c:pt idx="2">
                  <c:v>44.2209303411476</c:v>
                </c:pt>
                <c:pt idx="3">
                  <c:v>51.531595449078218</c:v>
                </c:pt>
                <c:pt idx="4">
                  <c:v>41.704000632569496</c:v>
                </c:pt>
                <c:pt idx="5">
                  <c:v>42.99560055102161</c:v>
                </c:pt>
                <c:pt idx="6">
                  <c:v>44.747399786940868</c:v>
                </c:pt>
                <c:pt idx="7">
                  <c:v>54.901106103801482</c:v>
                </c:pt>
                <c:pt idx="8">
                  <c:v>37.168661876541442</c:v>
                </c:pt>
                <c:pt idx="9">
                  <c:v>24.9</c:v>
                </c:pt>
                <c:pt idx="10">
                  <c:v>9.9462990293270401</c:v>
                </c:pt>
                <c:pt idx="11">
                  <c:v>-7.7072965180869257</c:v>
                </c:pt>
                <c:pt idx="12">
                  <c:v>-18.149488661293244</c:v>
                </c:pt>
                <c:pt idx="13">
                  <c:v>-15.816891824969193</c:v>
                </c:pt>
                <c:pt idx="14">
                  <c:v>-15.381438296617278</c:v>
                </c:pt>
                <c:pt idx="15">
                  <c:v>-18.405262652545041</c:v>
                </c:pt>
              </c:numCache>
            </c:numRef>
          </c:val>
          <c:smooth val="1"/>
          <c:extLst>
            <c:ext xmlns:c16="http://schemas.microsoft.com/office/drawing/2014/chart" uri="{C3380CC4-5D6E-409C-BE32-E72D297353CC}">
              <c16:uniqueId val="{00000002-6481-4A4D-AB8B-0580785FE589}"/>
            </c:ext>
          </c:extLst>
        </c:ser>
        <c:ser>
          <c:idx val="2"/>
          <c:order val="4"/>
          <c:tx>
            <c:strRef>
              <c:f>'II. ЭЗ өсөлт'!$A$34</c:f>
              <c:strCache>
                <c:ptCount val="1"/>
                <c:pt idx="0">
                  <c:v>Хэрэглээний импорт</c:v>
                </c:pt>
              </c:strCache>
            </c:strRef>
          </c:tx>
          <c:spPr>
            <a:ln w="19050" cmpd="sng">
              <a:solidFill>
                <a:srgbClr val="7EA6A7"/>
              </a:solidFill>
              <a:prstDash val="solid"/>
            </a:ln>
            <a:effectLst>
              <a:outerShdw blurRad="50800" dist="38100" dir="2700000" algn="tl" rotWithShape="0">
                <a:prstClr val="black">
                  <a:alpha val="40000"/>
                </a:prstClr>
              </a:outerShdw>
            </a:effectLst>
          </c:spPr>
          <c:marker>
            <c:symbol val="none"/>
          </c:marker>
          <c:cat>
            <c:multiLvlStrRef>
              <c:f>'II. ЭЗ өсөлт'!$R$1:$AG$2</c:f>
              <c:multiLvlStrCache>
                <c:ptCount val="16"/>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lvl>
                <c:lvl>
                  <c:pt idx="0">
                    <c:v>2017</c:v>
                  </c:pt>
                  <c:pt idx="4">
                    <c:v>2018</c:v>
                  </c:pt>
                  <c:pt idx="8">
                    <c:v>2019</c:v>
                  </c:pt>
                  <c:pt idx="12">
                    <c:v>2020</c:v>
                  </c:pt>
                </c:lvl>
              </c:multiLvlStrCache>
            </c:multiLvlStrRef>
          </c:cat>
          <c:val>
            <c:numRef>
              <c:f>'II. ЭЗ өсөлт'!$R$34:$AG$34</c:f>
              <c:numCache>
                <c:formatCode>0.0</c:formatCode>
                <c:ptCount val="16"/>
                <c:pt idx="0">
                  <c:v>21.19559134810698</c:v>
                </c:pt>
                <c:pt idx="1">
                  <c:v>5.2635016360321973</c:v>
                </c:pt>
                <c:pt idx="2">
                  <c:v>2.6710959847956683</c:v>
                </c:pt>
                <c:pt idx="3">
                  <c:v>18.684319114195389</c:v>
                </c:pt>
                <c:pt idx="4">
                  <c:v>26.387675743015237</c:v>
                </c:pt>
                <c:pt idx="5">
                  <c:v>21.96070422795373</c:v>
                </c:pt>
                <c:pt idx="6">
                  <c:v>33.439564519168563</c:v>
                </c:pt>
                <c:pt idx="7">
                  <c:v>29.387244730823237</c:v>
                </c:pt>
                <c:pt idx="8">
                  <c:v>9.16021946507386</c:v>
                </c:pt>
                <c:pt idx="9">
                  <c:v>6.9826961080058148</c:v>
                </c:pt>
                <c:pt idx="10">
                  <c:v>-2.4155925571692549</c:v>
                </c:pt>
                <c:pt idx="11">
                  <c:v>-13.171633067747946</c:v>
                </c:pt>
                <c:pt idx="12">
                  <c:v>-9.0419748193676295</c:v>
                </c:pt>
                <c:pt idx="13">
                  <c:v>-9.7195353811928502</c:v>
                </c:pt>
                <c:pt idx="14">
                  <c:v>-9.1557971034239021</c:v>
                </c:pt>
                <c:pt idx="15">
                  <c:v>8.1329054956208235</c:v>
                </c:pt>
              </c:numCache>
            </c:numRef>
          </c:val>
          <c:smooth val="1"/>
          <c:extLst>
            <c:ext xmlns:c16="http://schemas.microsoft.com/office/drawing/2014/chart" uri="{C3380CC4-5D6E-409C-BE32-E72D297353CC}">
              <c16:uniqueId val="{00000003-6481-4A4D-AB8B-0580785FE589}"/>
            </c:ext>
          </c:extLst>
        </c:ser>
        <c:dLbls>
          <c:showLegendKey val="0"/>
          <c:showVal val="0"/>
          <c:showCatName val="0"/>
          <c:showSerName val="0"/>
          <c:showPercent val="0"/>
          <c:showBubbleSize val="0"/>
        </c:dLbls>
        <c:marker val="1"/>
        <c:smooth val="0"/>
        <c:axId val="510964096"/>
        <c:axId val="510965632"/>
      </c:lineChart>
      <c:catAx>
        <c:axId val="510964096"/>
        <c:scaling>
          <c:orientation val="minMax"/>
        </c:scaling>
        <c:delete val="0"/>
        <c:axPos val="b"/>
        <c:numFmt formatCode="General" sourceLinked="1"/>
        <c:majorTickMark val="none"/>
        <c:minorTickMark val="none"/>
        <c:tickLblPos val="low"/>
        <c:spPr>
          <a:noFill/>
          <a:ln w="9525" cap="flat" cmpd="sng" algn="ctr">
            <a:solidFill>
              <a:sysClr val="window" lastClr="FFFFFF">
                <a:lumMod val="75000"/>
              </a:sysClr>
            </a:solidFill>
            <a:round/>
          </a:ln>
          <a:effectLst/>
        </c:spPr>
        <c:txPr>
          <a:bodyPr rot="-60000000" vert="horz"/>
          <a:lstStyle/>
          <a:p>
            <a:pPr>
              <a:defRPr/>
            </a:pPr>
            <a:endParaRPr lang="en-US"/>
          </a:p>
        </c:txPr>
        <c:crossAx val="510965632"/>
        <c:crosses val="autoZero"/>
        <c:auto val="1"/>
        <c:lblAlgn val="ctr"/>
        <c:lblOffset val="100"/>
        <c:tickMarkSkip val="1"/>
        <c:noMultiLvlLbl val="0"/>
      </c:catAx>
      <c:valAx>
        <c:axId val="510965632"/>
        <c:scaling>
          <c:orientation val="minMax"/>
          <c:max val="60"/>
          <c:min val="-40"/>
        </c:scaling>
        <c:delete val="0"/>
        <c:axPos val="l"/>
        <c:numFmt formatCode="0.0" sourceLinked="1"/>
        <c:majorTickMark val="none"/>
        <c:minorTickMark val="none"/>
        <c:tickLblPos val="nextTo"/>
        <c:spPr>
          <a:noFill/>
          <a:ln w="9525">
            <a:solidFill>
              <a:sysClr val="windowText" lastClr="000000"/>
            </a:solidFill>
          </a:ln>
          <a:effectLst/>
        </c:spPr>
        <c:txPr>
          <a:bodyPr rot="-60000000" vert="horz"/>
          <a:lstStyle/>
          <a:p>
            <a:pPr>
              <a:defRPr/>
            </a:pPr>
            <a:endParaRPr lang="en-US"/>
          </a:p>
        </c:txPr>
        <c:crossAx val="510964096"/>
        <c:crosses val="autoZero"/>
        <c:crossBetween val="between"/>
      </c:valAx>
      <c:spPr>
        <a:noFill/>
        <a:ln>
          <a:solidFill>
            <a:sysClr val="window" lastClr="FFFFFF">
              <a:lumMod val="65000"/>
            </a:sysClr>
          </a:solidFill>
        </a:ln>
        <a:effectLst/>
      </c:spPr>
    </c:plotArea>
    <c:legend>
      <c:legendPos val="b"/>
      <c:layout>
        <c:manualLayout>
          <c:xMode val="edge"/>
          <c:yMode val="edge"/>
          <c:x val="9.8390734321195605E-2"/>
          <c:y val="8.3016189174166307E-3"/>
          <c:w val="0.83488007837498457"/>
          <c:h val="9.5387220673113574E-2"/>
        </c:manualLayout>
      </c:layout>
      <c:overlay val="0"/>
      <c:spPr>
        <a:noFill/>
        <a:ln>
          <a:noFill/>
        </a:ln>
        <a:effectLst/>
      </c:spPr>
      <c:txPr>
        <a:bodyPr rot="0" vert="horz"/>
        <a:lstStyle/>
        <a:p>
          <a:pPr>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200" b="1">
          <a:solidFill>
            <a:sysClr val="windowText" lastClr="000000"/>
          </a:solidFill>
          <a:latin typeface="Times New Roman" panose="02020603050405020304" pitchFamily="18" charset="0"/>
          <a:cs typeface="Times New Roman" panose="02020603050405020304" pitchFamily="18" charset="0"/>
        </a:defRPr>
      </a:pPr>
      <a:endParaRPr lang="en-US"/>
    </a:p>
  </c:txPr>
  <c:userShapes r:id="rId2"/>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9376065463816109E-2"/>
          <c:y val="2.4316555208389681E-2"/>
          <c:w val="0.88127232869996575"/>
          <c:h val="0.94562679372876846"/>
        </c:manualLayout>
      </c:layout>
      <c:barChart>
        <c:barDir val="col"/>
        <c:grouping val="clustered"/>
        <c:varyColors val="0"/>
        <c:ser>
          <c:idx val="1"/>
          <c:order val="0"/>
          <c:tx>
            <c:strRef>
              <c:f>'II. ЭЗ өсөлт'!$A$39</c:f>
              <c:strCache>
                <c:ptCount val="1"/>
                <c:pt idx="0">
                  <c:v>Цэвэр экспорт</c:v>
                </c:pt>
              </c:strCache>
            </c:strRef>
          </c:tx>
          <c:spPr>
            <a:solidFill>
              <a:srgbClr val="A9C3C4"/>
            </a:solidFill>
          </c:spPr>
          <c:invertIfNegative val="0"/>
          <c:cat>
            <c:multiLvlStrRef>
              <c:extLst>
                <c:ext xmlns:c15="http://schemas.microsoft.com/office/drawing/2012/chart" uri="{02D57815-91ED-43cb-92C2-25804820EDAC}">
                  <c15:fullRef>
                    <c15:sqref>'II. ЭЗ өсөлт'!$B$1:$AG$2</c15:sqref>
                  </c15:fullRef>
                </c:ext>
              </c:extLst>
              <c:f>'II. ЭЗ өсөлт'!$R$1:$AG$2</c:f>
              <c:multiLvlStrCache>
                <c:ptCount val="16"/>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lvl>
                <c:lvl>
                  <c:pt idx="0">
                    <c:v>2017</c:v>
                  </c:pt>
                  <c:pt idx="4">
                    <c:v>2018</c:v>
                  </c:pt>
                  <c:pt idx="8">
                    <c:v>2019</c:v>
                  </c:pt>
                  <c:pt idx="12">
                    <c:v>2020</c:v>
                  </c:pt>
                </c:lvl>
              </c:multiLvlStrCache>
            </c:multiLvlStrRef>
          </c:cat>
          <c:val>
            <c:numRef>
              <c:extLst>
                <c:ext xmlns:c15="http://schemas.microsoft.com/office/drawing/2012/chart" uri="{02D57815-91ED-43cb-92C2-25804820EDAC}">
                  <c15:fullRef>
                    <c15:sqref>'II. ЭЗ өсөлт'!$B$39:$AG$39</c15:sqref>
                  </c15:fullRef>
                </c:ext>
              </c:extLst>
              <c:f>'II. ЭЗ өсөлт'!$R$39:$AG$39</c:f>
              <c:numCache>
                <c:formatCode>0</c:formatCode>
                <c:ptCount val="16"/>
                <c:pt idx="0">
                  <c:v>-410.92740000000049</c:v>
                </c:pt>
                <c:pt idx="1">
                  <c:v>-86.997800000000097</c:v>
                </c:pt>
                <c:pt idx="2">
                  <c:v>195.48050000000012</c:v>
                </c:pt>
                <c:pt idx="3">
                  <c:v>-174.04919999999993</c:v>
                </c:pt>
                <c:pt idx="4">
                  <c:v>-814.43882704429325</c:v>
                </c:pt>
                <c:pt idx="5">
                  <c:v>-554.31870307533063</c:v>
                </c:pt>
                <c:pt idx="6">
                  <c:v>-60.760086808662891</c:v>
                </c:pt>
                <c:pt idx="7">
                  <c:v>-95.673901872411079</c:v>
                </c:pt>
                <c:pt idx="8">
                  <c:v>-1034.9482740100561</c:v>
                </c:pt>
                <c:pt idx="9">
                  <c:v>-903.90880890183871</c:v>
                </c:pt>
                <c:pt idx="10">
                  <c:v>-754.72816371210138</c:v>
                </c:pt>
                <c:pt idx="11">
                  <c:v>-1326.6581544398632</c:v>
                </c:pt>
                <c:pt idx="12">
                  <c:v>-1573.013643568604</c:v>
                </c:pt>
                <c:pt idx="13">
                  <c:v>-888.67243051358764</c:v>
                </c:pt>
                <c:pt idx="14">
                  <c:v>-0.38885399999981018</c:v>
                </c:pt>
                <c:pt idx="15">
                  <c:v>373.85073621289757</c:v>
                </c:pt>
              </c:numCache>
            </c:numRef>
          </c:val>
          <c:extLst>
            <c:ext xmlns:c16="http://schemas.microsoft.com/office/drawing/2014/chart" uri="{C3380CC4-5D6E-409C-BE32-E72D297353CC}">
              <c16:uniqueId val="{00000001-98FC-4333-AC65-CDC89E1FDA93}"/>
            </c:ext>
          </c:extLst>
        </c:ser>
        <c:dLbls>
          <c:showLegendKey val="0"/>
          <c:showVal val="0"/>
          <c:showCatName val="0"/>
          <c:showSerName val="0"/>
          <c:showPercent val="0"/>
          <c:showBubbleSize val="0"/>
        </c:dLbls>
        <c:gapWidth val="25"/>
        <c:axId val="510736256"/>
        <c:axId val="510737792"/>
      </c:barChart>
      <c:lineChart>
        <c:grouping val="standard"/>
        <c:varyColors val="0"/>
        <c:ser>
          <c:idx val="2"/>
          <c:order val="1"/>
          <c:tx>
            <c:strRef>
              <c:f>'II. ЭЗ өсөлт'!$A$40</c:f>
              <c:strCache>
                <c:ptCount val="1"/>
                <c:pt idx="0">
                  <c:v>Экспортын өсөлт</c:v>
                </c:pt>
              </c:strCache>
            </c:strRef>
          </c:tx>
          <c:spPr>
            <a:ln w="19050">
              <a:solidFill>
                <a:srgbClr val="D0BC99"/>
              </a:solidFill>
            </a:ln>
            <a:effectLst>
              <a:outerShdw blurRad="50800" dist="38100" dir="2700000" algn="tl" rotWithShape="0">
                <a:prstClr val="black">
                  <a:alpha val="40000"/>
                </a:prstClr>
              </a:outerShdw>
            </a:effectLst>
          </c:spPr>
          <c:marker>
            <c:symbol val="none"/>
          </c:marker>
          <c:cat>
            <c:multiLvlStrRef>
              <c:extLst>
                <c:ext xmlns:c15="http://schemas.microsoft.com/office/drawing/2012/chart" uri="{02D57815-91ED-43cb-92C2-25804820EDAC}">
                  <c15:fullRef>
                    <c15:sqref>'II. ЭЗ өсөлт'!$B$1:$AG$2</c15:sqref>
                  </c15:fullRef>
                </c:ext>
              </c:extLst>
              <c:f>'II. ЭЗ өсөлт'!$R$1:$AG$2</c:f>
              <c:multiLvlStrCache>
                <c:ptCount val="16"/>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lvl>
                <c:lvl>
                  <c:pt idx="0">
                    <c:v>2017</c:v>
                  </c:pt>
                  <c:pt idx="4">
                    <c:v>2018</c:v>
                  </c:pt>
                  <c:pt idx="8">
                    <c:v>2019</c:v>
                  </c:pt>
                  <c:pt idx="12">
                    <c:v>2020</c:v>
                  </c:pt>
                </c:lvl>
              </c:multiLvlStrCache>
            </c:multiLvlStrRef>
          </c:cat>
          <c:val>
            <c:numRef>
              <c:extLst>
                <c:ext xmlns:c15="http://schemas.microsoft.com/office/drawing/2012/chart" uri="{02D57815-91ED-43cb-92C2-25804820EDAC}">
                  <c15:fullRef>
                    <c15:sqref>'II. ЭЗ өсөлт'!$B$40:$AG$40</c15:sqref>
                  </c15:fullRef>
                </c:ext>
              </c:extLst>
              <c:f>'II. ЭЗ өсөлт'!$R$40:$AG$40</c:f>
              <c:numCache>
                <c:formatCode>0%</c:formatCode>
                <c:ptCount val="16"/>
                <c:pt idx="0">
                  <c:v>0.36184057116587565</c:v>
                </c:pt>
                <c:pt idx="1">
                  <c:v>0.12682441414947232</c:v>
                </c:pt>
                <c:pt idx="2">
                  <c:v>0.17879687751835927</c:v>
                </c:pt>
                <c:pt idx="3">
                  <c:v>-2.0302285375063955E-2</c:v>
                </c:pt>
                <c:pt idx="4">
                  <c:v>0.28077476091346831</c:v>
                </c:pt>
                <c:pt idx="5">
                  <c:v>0.17659965491951457</c:v>
                </c:pt>
                <c:pt idx="6">
                  <c:v>0.19148743734878093</c:v>
                </c:pt>
                <c:pt idx="7">
                  <c:v>0.31587778797013044</c:v>
                </c:pt>
                <c:pt idx="8">
                  <c:v>9.0134414207959868E-2</c:v>
                </c:pt>
                <c:pt idx="9">
                  <c:v>0.19610529939471188</c:v>
                </c:pt>
                <c:pt idx="10">
                  <c:v>0.16265499976567788</c:v>
                </c:pt>
                <c:pt idx="11">
                  <c:v>-5.8055356814803338E-2</c:v>
                </c:pt>
                <c:pt idx="12">
                  <c:v>-0.36112454531192772</c:v>
                </c:pt>
                <c:pt idx="13">
                  <c:v>-2.7409066184479136E-2</c:v>
                </c:pt>
                <c:pt idx="14">
                  <c:v>8.7807110764103413E-2</c:v>
                </c:pt>
                <c:pt idx="15">
                  <c:v>0.23529908017947654</c:v>
                </c:pt>
              </c:numCache>
            </c:numRef>
          </c:val>
          <c:smooth val="1"/>
          <c:extLst>
            <c:ext xmlns:c16="http://schemas.microsoft.com/office/drawing/2014/chart" uri="{C3380CC4-5D6E-409C-BE32-E72D297353CC}">
              <c16:uniqueId val="{00000002-98FC-4333-AC65-CDC89E1FDA93}"/>
            </c:ext>
          </c:extLst>
        </c:ser>
        <c:ser>
          <c:idx val="3"/>
          <c:order val="2"/>
          <c:tx>
            <c:strRef>
              <c:f>'II. ЭЗ өсөлт'!$A$41</c:f>
              <c:strCache>
                <c:ptCount val="1"/>
                <c:pt idx="0">
                  <c:v>Импортын өсөлт</c:v>
                </c:pt>
              </c:strCache>
            </c:strRef>
          </c:tx>
          <c:spPr>
            <a:ln w="19050" cap="rnd">
              <a:solidFill>
                <a:srgbClr val="7D8CAE"/>
              </a:solidFill>
              <a:round/>
            </a:ln>
            <a:effectLst>
              <a:outerShdw blurRad="50800" dist="38100" dir="2700000" algn="tl" rotWithShape="0">
                <a:prstClr val="black">
                  <a:alpha val="40000"/>
                </a:prstClr>
              </a:outerShdw>
            </a:effectLst>
          </c:spPr>
          <c:marker>
            <c:symbol val="none"/>
          </c:marker>
          <c:cat>
            <c:multiLvlStrRef>
              <c:extLst>
                <c:ext xmlns:c15="http://schemas.microsoft.com/office/drawing/2012/chart" uri="{02D57815-91ED-43cb-92C2-25804820EDAC}">
                  <c15:fullRef>
                    <c15:sqref>'II. ЭЗ өсөлт'!$B$1:$AG$2</c15:sqref>
                  </c15:fullRef>
                </c:ext>
              </c:extLst>
              <c:f>'II. ЭЗ өсөлт'!$R$1:$AG$2</c:f>
              <c:multiLvlStrCache>
                <c:ptCount val="16"/>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lvl>
                <c:lvl>
                  <c:pt idx="0">
                    <c:v>2017</c:v>
                  </c:pt>
                  <c:pt idx="4">
                    <c:v>2018</c:v>
                  </c:pt>
                  <c:pt idx="8">
                    <c:v>2019</c:v>
                  </c:pt>
                  <c:pt idx="12">
                    <c:v>2020</c:v>
                  </c:pt>
                </c:lvl>
              </c:multiLvlStrCache>
            </c:multiLvlStrRef>
          </c:cat>
          <c:val>
            <c:numRef>
              <c:extLst>
                <c:ext xmlns:c15="http://schemas.microsoft.com/office/drawing/2012/chart" uri="{02D57815-91ED-43cb-92C2-25804820EDAC}">
                  <c15:fullRef>
                    <c15:sqref>'II. ЭЗ өсөлт'!$B$41:$AG$41</c15:sqref>
                  </c15:fullRef>
                </c:ext>
              </c:extLst>
              <c:f>'II. ЭЗ өсөлт'!$R$41:$AG$41</c:f>
              <c:numCache>
                <c:formatCode>0%</c:formatCode>
                <c:ptCount val="16"/>
                <c:pt idx="0">
                  <c:v>0.58780136761671353</c:v>
                </c:pt>
                <c:pt idx="1">
                  <c:v>0.20671923646005541</c:v>
                </c:pt>
                <c:pt idx="2">
                  <c:v>0.12805403432509777</c:v>
                </c:pt>
                <c:pt idx="3">
                  <c:v>0.18624662302069228</c:v>
                </c:pt>
                <c:pt idx="4">
                  <c:v>0.37202530802284262</c:v>
                </c:pt>
                <c:pt idx="5">
                  <c:v>0.31531391008728682</c:v>
                </c:pt>
                <c:pt idx="6">
                  <c:v>0.27551214022435611</c:v>
                </c:pt>
                <c:pt idx="7">
                  <c:v>0.28033237335056427</c:v>
                </c:pt>
                <c:pt idx="8">
                  <c:v>0.12408864255294705</c:v>
                </c:pt>
                <c:pt idx="9">
                  <c:v>0.25231414838638666</c:v>
                </c:pt>
                <c:pt idx="10">
                  <c:v>0.31610576240478716</c:v>
                </c:pt>
                <c:pt idx="11">
                  <c:v>0.19937744699113868</c:v>
                </c:pt>
                <c:pt idx="12">
                  <c:v>-0.1738909192471213</c:v>
                </c:pt>
                <c:pt idx="13">
                  <c:v>-2.5631686243615448E-2</c:v>
                </c:pt>
                <c:pt idx="14">
                  <c:v>-5.2056522178029696E-2</c:v>
                </c:pt>
                <c:pt idx="15">
                  <c:v>-0.11406074673591249</c:v>
                </c:pt>
              </c:numCache>
            </c:numRef>
          </c:val>
          <c:smooth val="1"/>
          <c:extLst>
            <c:ext xmlns:c16="http://schemas.microsoft.com/office/drawing/2014/chart" uri="{C3380CC4-5D6E-409C-BE32-E72D297353CC}">
              <c16:uniqueId val="{00000003-98FC-4333-AC65-CDC89E1FDA93}"/>
            </c:ext>
          </c:extLst>
        </c:ser>
        <c:dLbls>
          <c:showLegendKey val="0"/>
          <c:showVal val="0"/>
          <c:showCatName val="0"/>
          <c:showSerName val="0"/>
          <c:showPercent val="0"/>
          <c:showBubbleSize val="0"/>
        </c:dLbls>
        <c:marker val="1"/>
        <c:smooth val="0"/>
        <c:axId val="510745600"/>
        <c:axId val="510744064"/>
      </c:lineChart>
      <c:catAx>
        <c:axId val="510736256"/>
        <c:scaling>
          <c:orientation val="minMax"/>
        </c:scaling>
        <c:delete val="0"/>
        <c:axPos val="b"/>
        <c:numFmt formatCode="General" sourceLinked="1"/>
        <c:majorTickMark val="none"/>
        <c:minorTickMark val="none"/>
        <c:tickLblPos val="low"/>
        <c:spPr>
          <a:noFill/>
          <a:ln w="9525" cap="flat" cmpd="sng" algn="ctr">
            <a:solidFill>
              <a:schemeClr val="bg1">
                <a:lumMod val="75000"/>
              </a:schemeClr>
            </a:solidFill>
            <a:round/>
          </a:ln>
          <a:effectLst/>
        </c:spPr>
        <c:txPr>
          <a:bodyPr rot="-60000000" vert="horz"/>
          <a:lstStyle/>
          <a:p>
            <a:pPr>
              <a:defRPr/>
            </a:pPr>
            <a:endParaRPr lang="en-US"/>
          </a:p>
        </c:txPr>
        <c:crossAx val="510737792"/>
        <c:crosses val="autoZero"/>
        <c:auto val="1"/>
        <c:lblAlgn val="ctr"/>
        <c:lblOffset val="100"/>
        <c:noMultiLvlLbl val="0"/>
      </c:catAx>
      <c:valAx>
        <c:axId val="510737792"/>
        <c:scaling>
          <c:orientation val="minMax"/>
          <c:max val="1600"/>
          <c:min val="-1600"/>
        </c:scaling>
        <c:delete val="0"/>
        <c:axPos val="l"/>
        <c:majorGridlines>
          <c:spPr>
            <a:ln w="9525" cap="flat" cmpd="sng" algn="ctr">
              <a:noFill/>
              <a:round/>
            </a:ln>
            <a:effectLst/>
          </c:spPr>
        </c:majorGridlines>
        <c:title>
          <c:tx>
            <c:rich>
              <a:bodyPr rot="-5400000" vert="horz"/>
              <a:lstStyle/>
              <a:p>
                <a:pPr>
                  <a:defRPr/>
                </a:pPr>
                <a:r>
                  <a:rPr lang="mn-MN"/>
                  <a:t>тэрбум төгрөг</a:t>
                </a:r>
                <a:endParaRPr lang="en-US"/>
              </a:p>
            </c:rich>
          </c:tx>
          <c:layout>
            <c:manualLayout>
              <c:xMode val="edge"/>
              <c:yMode val="edge"/>
              <c:x val="6.6868026702014777E-2"/>
              <c:y val="0.23703210962098778"/>
            </c:manualLayout>
          </c:layout>
          <c:overlay val="0"/>
          <c:spPr>
            <a:noFill/>
            <a:ln>
              <a:noFill/>
            </a:ln>
            <a:effectLst/>
          </c:spPr>
        </c:title>
        <c:numFmt formatCode="0" sourceLinked="0"/>
        <c:majorTickMark val="none"/>
        <c:minorTickMark val="none"/>
        <c:tickLblPos val="nextTo"/>
        <c:spPr>
          <a:noFill/>
          <a:ln>
            <a:solidFill>
              <a:schemeClr val="bg1">
                <a:lumMod val="65000"/>
              </a:schemeClr>
            </a:solidFill>
          </a:ln>
          <a:effectLst/>
        </c:spPr>
        <c:txPr>
          <a:bodyPr rot="-60000000" vert="horz"/>
          <a:lstStyle/>
          <a:p>
            <a:pPr>
              <a:defRPr/>
            </a:pPr>
            <a:endParaRPr lang="en-US"/>
          </a:p>
        </c:txPr>
        <c:crossAx val="510736256"/>
        <c:crosses val="autoZero"/>
        <c:crossBetween val="between"/>
        <c:majorUnit val="400"/>
      </c:valAx>
      <c:valAx>
        <c:axId val="510744064"/>
        <c:scaling>
          <c:orientation val="minMax"/>
          <c:max val="0.60000000000000009"/>
          <c:min val="-0.60000000000000009"/>
        </c:scaling>
        <c:delete val="0"/>
        <c:axPos val="r"/>
        <c:numFmt formatCode="0%" sourceLinked="1"/>
        <c:majorTickMark val="none"/>
        <c:minorTickMark val="none"/>
        <c:tickLblPos val="nextTo"/>
        <c:spPr>
          <a:noFill/>
          <a:ln>
            <a:solidFill>
              <a:schemeClr val="bg1">
                <a:lumMod val="65000"/>
              </a:schemeClr>
            </a:solidFill>
          </a:ln>
          <a:effectLst/>
        </c:spPr>
        <c:txPr>
          <a:bodyPr rot="-60000000" vert="horz"/>
          <a:lstStyle/>
          <a:p>
            <a:pPr>
              <a:defRPr/>
            </a:pPr>
            <a:endParaRPr lang="en-US"/>
          </a:p>
        </c:txPr>
        <c:crossAx val="510745600"/>
        <c:crosses val="max"/>
        <c:crossBetween val="between"/>
      </c:valAx>
      <c:catAx>
        <c:axId val="510745600"/>
        <c:scaling>
          <c:orientation val="minMax"/>
        </c:scaling>
        <c:delete val="1"/>
        <c:axPos val="b"/>
        <c:numFmt formatCode="General" sourceLinked="1"/>
        <c:majorTickMark val="out"/>
        <c:minorTickMark val="none"/>
        <c:tickLblPos val="nextTo"/>
        <c:crossAx val="510744064"/>
        <c:crosses val="autoZero"/>
        <c:auto val="1"/>
        <c:lblAlgn val="ctr"/>
        <c:lblOffset val="100"/>
        <c:noMultiLvlLbl val="0"/>
      </c:catAx>
      <c:spPr>
        <a:noFill/>
        <a:ln>
          <a:solidFill>
            <a:schemeClr val="bg1">
              <a:lumMod val="65000"/>
            </a:schemeClr>
          </a:solidFill>
        </a:ln>
        <a:effectLst/>
      </c:spPr>
    </c:plotArea>
    <c:legend>
      <c:legendPos val="b"/>
      <c:layout>
        <c:manualLayout>
          <c:xMode val="edge"/>
          <c:yMode val="edge"/>
          <c:x val="0.60752114399394175"/>
          <c:y val="3.7903752852961659E-2"/>
          <c:w val="0.26952671310750947"/>
          <c:h val="0.14406471789275394"/>
        </c:manualLayout>
      </c:layout>
      <c:overlay val="0"/>
      <c:spPr>
        <a:noFill/>
        <a:ln>
          <a:noFill/>
        </a:ln>
        <a:effectLst/>
      </c:spPr>
      <c:txPr>
        <a:bodyPr rot="0" vert="horz"/>
        <a:lstStyle/>
        <a:p>
          <a:pPr>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200" b="1">
          <a:solidFill>
            <a:sysClr val="windowText" lastClr="000000"/>
          </a:solidFill>
          <a:latin typeface="Times New Roman" panose="02020603050405020304" pitchFamily="18" charset="0"/>
          <a:cs typeface="Times New Roman" panose="02020603050405020304" pitchFamily="18" charset="0"/>
        </a:defRPr>
      </a:pPr>
      <a:endParaRPr lang="en-US"/>
    </a:p>
  </c:txPr>
  <c:userShapes r:id="rId1"/>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chartsheets/_rels/sheet10.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9.bin"/></Relationships>
</file>

<file path=xl/chartsheets/_rels/sheet1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0.bin"/></Relationships>
</file>

<file path=xl/chartsheets/_rels/sheet1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chartsheets/_rels/sheet1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chartsheets/_rels/sheet14.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4.bin"/></Relationships>
</file>

<file path=xl/chartsheets/_rels/sheet15.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5.bin"/></Relationships>
</file>

<file path=xl/chartsheets/_rels/sheet16.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6.bin"/></Relationships>
</file>

<file path=xl/chartsheets/_rels/sheet17.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7.bin"/></Relationships>
</file>

<file path=xl/chartsheets/_rels/sheet18.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8.bin"/></Relationships>
</file>

<file path=xl/chartsheets/_rels/sheet19.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9.bin"/></Relationships>
</file>

<file path=xl/chartsheets/_rels/sheet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chartsheets/_rels/sheet20.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0.bin"/></Relationships>
</file>

<file path=xl/chartsheets/_rels/sheet21.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31.bin"/></Relationships>
</file>

<file path=xl/chartsheets/_rels/sheet22.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32.bin"/></Relationships>
</file>

<file path=xl/chartsheets/_rels/sheet23.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33.bin"/></Relationships>
</file>

<file path=xl/chartsheets/_rels/sheet24.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34.bin"/></Relationships>
</file>

<file path=xl/chartsheets/_rels/sheet25.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35.bin"/></Relationships>
</file>

<file path=xl/chartsheets/_rels/sheet26.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36.bin"/></Relationships>
</file>

<file path=xl/chartsheets/_rels/sheet27.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37.bin"/></Relationships>
</file>

<file path=xl/chartsheets/_rels/sheet28.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38.bin"/></Relationships>
</file>

<file path=xl/chartsheets/_rels/sheet29.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39.bin"/></Relationships>
</file>

<file path=xl/chartsheets/_rels/sheet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chartsheets/_rels/sheet30.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40.bin"/></Relationships>
</file>

<file path=xl/chartsheets/_rels/sheet31.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78.bin"/></Relationships>
</file>

<file path=xl/chartsheets/_rels/sheet32.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87.bin"/></Relationships>
</file>

<file path=xl/chartsheets/_rels/sheet33.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88.bin"/></Relationships>
</file>

<file path=xl/chartsheets/_rels/sheet34.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89.bin"/></Relationships>
</file>

<file path=xl/chartsheets/_rels/sheet35.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90.bin"/></Relationships>
</file>

<file path=xl/chartsheets/_rels/sheet36.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91.bin"/></Relationships>
</file>

<file path=xl/chartsheets/_rels/sheet37.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100.bin"/></Relationships>
</file>

<file path=xl/chartsheets/_rels/sheet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3.bin"/></Relationships>
</file>

<file path=xl/chartsheets/_rels/sheet5.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4.bin"/></Relationships>
</file>

<file path=xl/chartsheets/_rels/sheet6.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5.bin"/></Relationships>
</file>

<file path=xl/chartsheets/_rels/sheet7.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6.bin"/></Relationships>
</file>

<file path=xl/chartsheets/_rels/sheet8.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7.bin"/></Relationships>
</file>

<file path=xl/chartsheets/_rels/sheet9.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8.bin"/></Relationships>
</file>

<file path=xl/chartsheets/sheet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100-000000000000}">
  <sheetPr>
    <tabColor theme="7" tint="0.39997558519241921"/>
  </sheetPr>
  <sheetViews>
    <sheetView zoomScale="85" workbookViewId="0"/>
  </sheetViews>
  <pageMargins left="0.7" right="0.7" top="1.35" bottom="1.35" header="0.3" footer="0.3"/>
  <pageSetup paperSize="9" orientation="landscape" horizontalDpi="4294967295" verticalDpi="4294967295" r:id="rId1"/>
  <drawing r:id="rId2"/>
</chartsheet>
</file>

<file path=xl/chartsheets/sheet10.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D00-000000000000}">
  <sheetPr>
    <tabColor rgb="FF7EA6A7"/>
  </sheetPr>
  <sheetViews>
    <sheetView zoomScale="85" workbookViewId="0"/>
  </sheetViews>
  <customSheetViews>
    <customSheetView guid="{8D4EA38E-ED42-44A9-9431-B3D4F6087B53}" scale="118" zoomToFit="1">
      <pageMargins left="0" right="0" top="0" bottom="0" header="0" footer="0"/>
    </customSheetView>
    <customSheetView guid="{B6000075-C6E9-470D-8855-6E4C41B43187}" scale="122" zoomToFit="1">
      <pageMargins left="0" right="0" top="0" bottom="0" header="0" footer="0"/>
    </customSheetView>
    <customSheetView guid="{A510ACF3-DF9A-47BB-87AF-862EA6359570}" scale="122" zoomToFit="1">
      <pageMargins left="0" right="0" top="0" bottom="0" header="0" footer="0"/>
    </customSheetView>
    <customSheetView guid="{5B55F06F-38A3-4953-A2E1-A01BECB01CAC}" scale="122" zoomToFit="1">
      <pageMargins left="0" right="0" top="0" bottom="0" header="0" footer="0"/>
    </customSheetView>
    <customSheetView guid="{54FD4859-4825-49C8-AF88-E7B792413D64}" scale="122" zoomToFit="1">
      <pageMargins left="0" right="0" top="0" bottom="0" header="0" footer="0"/>
    </customSheetView>
  </customSheetViews>
  <pageMargins left="0.7" right="0.7" top="1.35" bottom="1.35" header="0.3" footer="0.3"/>
  <pageSetup orientation="landscape" r:id="rId1"/>
  <drawing r:id="rId2"/>
</chartsheet>
</file>

<file path=xl/chartsheets/sheet1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E00-000000000000}">
  <sheetPr>
    <tabColor rgb="FF7EA6A7"/>
  </sheetPr>
  <sheetViews>
    <sheetView zoomScale="85" workbookViewId="0"/>
  </sheetViews>
  <customSheetViews>
    <customSheetView guid="{8D4EA38E-ED42-44A9-9431-B3D4F6087B53}" scale="85">
      <pageMargins left="0" right="0" top="0" bottom="0" header="0" footer="0"/>
    </customSheetView>
    <customSheetView guid="{B6000075-C6E9-470D-8855-6E4C41B43187}" scale="62">
      <pageMargins left="0" right="0" top="0" bottom="0" header="0" footer="0"/>
    </customSheetView>
    <customSheetView guid="{A510ACF3-DF9A-47BB-87AF-862EA6359570}" scale="62">
      <pageMargins left="0" right="0" top="0" bottom="0" header="0" footer="0"/>
    </customSheetView>
    <customSheetView guid="{5B55F06F-38A3-4953-A2E1-A01BECB01CAC}" scale="62">
      <pageMargins left="0" right="0" top="0" bottom="0" header="0" footer="0"/>
    </customSheetView>
    <customSheetView guid="{54FD4859-4825-49C8-AF88-E7B792413D64}" scale="62">
      <pageMargins left="0" right="0" top="0" bottom="0" header="0" footer="0"/>
    </customSheetView>
  </customSheetViews>
  <pageMargins left="0.7" right="0.7" top="1.35" bottom="1.35" header="0.3" footer="0.3"/>
  <pageSetup orientation="landscape" r:id="rId1"/>
  <drawing r:id="rId2"/>
</chartsheet>
</file>

<file path=xl/chartsheets/sheet12.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1100-000000000000}">
  <sheetPr>
    <tabColor theme="7" tint="0.59999389629810485"/>
  </sheetPr>
  <sheetViews>
    <sheetView zoomScale="85" workbookViewId="0"/>
  </sheetViews>
  <pageMargins left="0.7" right="0.7" top="1.35" bottom="1.35" header="0.3" footer="0.3"/>
  <pageSetup orientation="landscape" r:id="rId1"/>
  <drawing r:id="rId2"/>
</chartsheet>
</file>

<file path=xl/chartsheets/sheet13.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1200-000000000000}">
  <sheetPr>
    <tabColor theme="7" tint="0.59999389629810485"/>
  </sheetPr>
  <sheetViews>
    <sheetView zoomScale="85" workbookViewId="0"/>
  </sheetViews>
  <pageMargins left="0.7" right="0.7" top="1.35" bottom="1.35" header="0.3" footer="0.3"/>
  <pageSetup orientation="landscape" r:id="rId1"/>
  <drawing r:id="rId2"/>
</chartsheet>
</file>

<file path=xl/chartsheets/sheet14.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1300-000000000000}">
  <sheetPr>
    <tabColor theme="7" tint="0.59999389629810485"/>
  </sheetPr>
  <sheetViews>
    <sheetView zoomScale="85" workbookViewId="0"/>
  </sheetViews>
  <pageMargins left="0.7" right="0.7" top="1.35" bottom="1.35" header="0.3" footer="0.3"/>
  <pageSetup orientation="landscape" r:id="rId1"/>
  <drawing r:id="rId2"/>
</chartsheet>
</file>

<file path=xl/chartsheets/sheet15.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1400-000000000000}">
  <sheetPr>
    <tabColor theme="7" tint="0.59999389629810485"/>
  </sheetPr>
  <sheetViews>
    <sheetView zoomScale="85" workbookViewId="0"/>
  </sheetViews>
  <pageMargins left="0.7" right="0.7" top="1.35" bottom="1.35" header="0.3" footer="0.3"/>
  <pageSetup orientation="landscape" r:id="rId1"/>
  <drawing r:id="rId2"/>
</chartsheet>
</file>

<file path=xl/chartsheets/sheet16.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1500-000000000000}">
  <sheetPr>
    <tabColor theme="7" tint="0.59999389629810485"/>
  </sheetPr>
  <sheetViews>
    <sheetView zoomScale="85" workbookViewId="0"/>
  </sheetViews>
  <pageMargins left="0.7" right="0.7" top="1.35" bottom="1.35" header="0.3" footer="0.3"/>
  <pageSetup orientation="landscape" r:id="rId1"/>
  <drawing r:id="rId2"/>
</chartsheet>
</file>

<file path=xl/chartsheets/sheet17.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1600-000000000000}">
  <sheetPr>
    <tabColor theme="7" tint="0.59999389629810485"/>
  </sheetPr>
  <sheetViews>
    <sheetView zoomScale="85" workbookViewId="0"/>
  </sheetViews>
  <pageMargins left="0.7" right="0.7" top="1.35" bottom="1.35" header="0.3" footer="0.3"/>
  <pageSetup orientation="landscape" r:id="rId1"/>
  <drawing r:id="rId2"/>
</chartsheet>
</file>

<file path=xl/chartsheets/sheet18.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1700-000000000000}">
  <sheetPr>
    <tabColor theme="7" tint="0.59999389629810485"/>
  </sheetPr>
  <sheetViews>
    <sheetView zoomScale="60" workbookViewId="0"/>
  </sheetViews>
  <pageMargins left="0.7" right="0.7" top="1.35" bottom="1.35" header="0.3" footer="0.3"/>
  <pageSetup orientation="landscape" r:id="rId1"/>
  <drawing r:id="rId2"/>
</chartsheet>
</file>

<file path=xl/chartsheets/sheet19.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1800-000000000000}">
  <sheetPr>
    <tabColor theme="7" tint="0.59999389629810485"/>
  </sheetPr>
  <sheetViews>
    <sheetView zoomScale="85" workbookViewId="0"/>
  </sheetViews>
  <pageMargins left="0.7" right="0.7" top="1.35" bottom="1.35" header="0.3" footer="0.3"/>
  <pageSetup orientation="landscape" r:id="rId1"/>
  <drawing r:id="rId2"/>
</chartsheet>
</file>

<file path=xl/chartsheets/sheet2.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200-000000000000}">
  <sheetPr>
    <tabColor theme="7" tint="0.39997558519241921"/>
  </sheetPr>
  <sheetViews>
    <sheetView zoomScale="85" workbookViewId="0"/>
  </sheetViews>
  <pageMargins left="0.7" right="0.7" top="1.35" bottom="1.35" header="0.3" footer="0.3"/>
  <pageSetup orientation="landscape" horizontalDpi="4294967295" verticalDpi="4294967295" r:id="rId1"/>
  <drawing r:id="rId2"/>
</chartsheet>
</file>

<file path=xl/chartsheets/sheet20.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1900-000000000000}">
  <sheetPr>
    <tabColor theme="7" tint="0.59999389629810485"/>
  </sheetPr>
  <sheetViews>
    <sheetView zoomScale="85" workbookViewId="0"/>
  </sheetViews>
  <pageMargins left="0.7" right="0.7" top="1.35" bottom="1.35" header="0.3" footer="0.3"/>
  <pageSetup orientation="landscape" r:id="rId1"/>
  <drawing r:id="rId2"/>
</chartsheet>
</file>

<file path=xl/chartsheets/sheet2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15612827-5EDD-4AC0-8EDF-2BAFB2ED4BF5}">
  <sheetPr>
    <tabColor theme="4" tint="-0.499984740745262"/>
  </sheetPr>
  <sheetViews>
    <sheetView zoomScale="85" workbookViewId="0"/>
  </sheetViews>
  <pageMargins left="0.7" right="0.7" top="1.35" bottom="1.35" header="0.3" footer="0.3"/>
  <pageSetup orientation="landscape" r:id="rId1"/>
  <drawing r:id="rId2"/>
</chartsheet>
</file>

<file path=xl/chartsheets/sheet22.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8D769C1-C349-4AE2-933B-370E6B415D6C}">
  <sheetPr>
    <tabColor theme="4" tint="-0.499984740745262"/>
  </sheetPr>
  <sheetViews>
    <sheetView zoomScale="85" workbookViewId="0"/>
  </sheetViews>
  <pageMargins left="0.7" right="0.7" top="1.35" bottom="1.35" header="0.3" footer="0.3"/>
  <pageSetup orientation="landscape" r:id="rId1"/>
  <drawing r:id="rId2"/>
</chartsheet>
</file>

<file path=xl/chartsheets/sheet23.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2700-000000000000}">
  <sheetPr>
    <tabColor theme="3" tint="0.79998168889431442"/>
  </sheetPr>
  <sheetViews>
    <sheetView zoomScale="85" workbookViewId="0"/>
  </sheetViews>
  <pageMargins left="0.7" right="0.7" top="1.35" bottom="1.35" header="0.3" footer="0.3"/>
  <pageSetup orientation="landscape" r:id="rId1"/>
  <drawing r:id="rId2"/>
</chartsheet>
</file>

<file path=xl/chartsheets/sheet24.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2800-000000000000}">
  <sheetPr>
    <tabColor theme="3" tint="0.79998168889431442"/>
  </sheetPr>
  <sheetViews>
    <sheetView zoomScale="85" workbookViewId="0"/>
  </sheetViews>
  <pageMargins left="0.7" right="0.7" top="1.35" bottom="1.35" header="0.3" footer="0.3"/>
  <pageSetup orientation="landscape" r:id="rId1"/>
  <drawing r:id="rId2"/>
</chartsheet>
</file>

<file path=xl/chartsheets/sheet25.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2900-000000000000}">
  <sheetPr>
    <tabColor theme="4" tint="0.79998168889431442"/>
  </sheetPr>
  <sheetViews>
    <sheetView zoomScale="85" workbookViewId="0"/>
  </sheetViews>
  <pageMargins left="0.7" right="0.7" top="1.35" bottom="1.35" header="0.3" footer="0.3"/>
  <pageSetup orientation="landscape" r:id="rId1"/>
  <drawing r:id="rId2"/>
</chartsheet>
</file>

<file path=xl/chartsheets/sheet26.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2A00-000000000000}">
  <sheetPr>
    <tabColor theme="4" tint="0.79998168889431442"/>
  </sheetPr>
  <sheetViews>
    <sheetView zoomScale="85" workbookViewId="0"/>
  </sheetViews>
  <pageMargins left="0.7" right="0.7" top="1.35" bottom="1.35" header="0.3" footer="0.3"/>
  <pageSetup orientation="landscape" r:id="rId1"/>
  <drawing r:id="rId2"/>
</chartsheet>
</file>

<file path=xl/chartsheets/sheet27.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301C8EC1-6BB0-419D-869F-2EE556F413D3}">
  <sheetPr>
    <tabColor theme="4" tint="0.59999389629810485"/>
  </sheetPr>
  <sheetViews>
    <sheetView zoomScale="85" workbookViewId="0"/>
  </sheetViews>
  <pageMargins left="0.7" right="0.7" top="1.35" bottom="1.35" header="0.3" footer="0.3"/>
  <pageSetup orientation="landscape" r:id="rId1"/>
  <drawing r:id="rId2"/>
</chartsheet>
</file>

<file path=xl/chartsheets/sheet28.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D75C137B-0047-42A7-BC0D-037B6D59341A}">
  <sheetPr>
    <tabColor theme="4" tint="0.59999389629810485"/>
  </sheetPr>
  <sheetViews>
    <sheetView zoomScale="85" workbookViewId="0"/>
  </sheetViews>
  <pageMargins left="0.7" right="0.7" top="1.35" bottom="1.35" header="0.3" footer="0.3"/>
  <pageSetup orientation="landscape" r:id="rId1"/>
  <drawing r:id="rId2"/>
</chartsheet>
</file>

<file path=xl/chartsheets/sheet29.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788B0719-8004-4E7B-8FE7-46DA47372E72}">
  <sheetPr>
    <tabColor theme="4" tint="0.59999389629810485"/>
  </sheetPr>
  <sheetViews>
    <sheetView zoomScale="85" workbookViewId="0"/>
  </sheetViews>
  <pageMargins left="0.7" right="0.7" top="1.35" bottom="1.35" header="0.3" footer="0.3"/>
  <pageSetup orientation="landscape" r:id="rId1"/>
  <drawing r:id="rId2"/>
</chartsheet>
</file>

<file path=xl/chartsheets/sheet3.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300-000000000000}">
  <sheetPr>
    <tabColor theme="7" tint="0.39997558519241921"/>
  </sheetPr>
  <sheetViews>
    <sheetView zoomScale="85" workbookViewId="0"/>
  </sheetViews>
  <pageMargins left="0.7" right="0.7" top="1.35" bottom="1.35" header="0.3" footer="0.3"/>
  <pageSetup orientation="landscape" horizontalDpi="4294967295" verticalDpi="4294967295" r:id="rId1"/>
  <drawing r:id="rId2"/>
</chartsheet>
</file>

<file path=xl/chartsheets/sheet30.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6D6E9B56-3076-4977-9D02-87354E876A4D}">
  <sheetPr>
    <tabColor theme="4" tint="0.59999389629810485"/>
  </sheetPr>
  <sheetViews>
    <sheetView zoomScale="85" workbookViewId="0"/>
  </sheetViews>
  <pageMargins left="0.7" right="0.7" top="1.35" bottom="1.35" header="0.3" footer="0.3"/>
  <pageSetup orientation="landscape" r:id="rId1"/>
  <drawing r:id="rId2"/>
</chartsheet>
</file>

<file path=xl/chartsheets/sheet3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CBC8146C-42D4-47D0-868C-E9EA31ED542A}">
  <sheetPr>
    <tabColor rgb="FF009999"/>
  </sheetPr>
  <sheetViews>
    <sheetView zoomScale="85" workbookViewId="0"/>
  </sheetViews>
  <pageMargins left="0.7" right="0.7" top="1.35" bottom="1.35" header="0.3" footer="0.3"/>
  <pageSetup orientation="landscape" r:id="rId1"/>
  <drawing r:id="rId2"/>
</chartsheet>
</file>

<file path=xl/chartsheets/sheet32.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3900-000000000000}">
  <sheetPr>
    <tabColor rgb="FF006666"/>
  </sheetPr>
  <sheetViews>
    <sheetView zoomScale="85" workbookViewId="0"/>
  </sheetViews>
  <customSheetViews>
    <customSheetView guid="{8D4EA38E-ED42-44A9-9431-B3D4F6087B53}" scale="102">
      <pageMargins left="0" right="0" top="0" bottom="0" header="0" footer="0"/>
    </customSheetView>
    <customSheetView guid="{B6000075-C6E9-470D-8855-6E4C41B43187}" scale="102">
      <pageMargins left="0" right="0" top="0" bottom="0" header="0" footer="0"/>
    </customSheetView>
    <customSheetView guid="{A510ACF3-DF9A-47BB-87AF-862EA6359570}" scale="102">
      <pageMargins left="0" right="0" top="0" bottom="0" header="0" footer="0"/>
    </customSheetView>
    <customSheetView guid="{5B55F06F-38A3-4953-A2E1-A01BECB01CAC}" scale="102">
      <pageMargins left="0" right="0" top="0" bottom="0" header="0" footer="0"/>
    </customSheetView>
    <customSheetView guid="{54FD4859-4825-49C8-AF88-E7B792413D64}" scale="102">
      <pageMargins left="0" right="0" top="0" bottom="0" header="0" footer="0"/>
    </customSheetView>
  </customSheetViews>
  <pageMargins left="0.7" right="0.7" top="1.35" bottom="1.35" header="0.3" footer="0.3"/>
  <pageSetup orientation="landscape" horizontalDpi="4294967295" verticalDpi="4294967295" r:id="rId1"/>
  <drawing r:id="rId2"/>
</chartsheet>
</file>

<file path=xl/chartsheets/sheet33.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3A00-000000000000}">
  <sheetPr codeName="Chart6">
    <tabColor rgb="FF006666"/>
  </sheetPr>
  <sheetViews>
    <sheetView zoomScale="85" workbookViewId="0"/>
  </sheetViews>
  <customSheetViews>
    <customSheetView guid="{8D4EA38E-ED42-44A9-9431-B3D4F6087B53}" scale="53">
      <pageMargins left="0" right="0" top="0" bottom="0" header="0" footer="0"/>
    </customSheetView>
    <customSheetView guid="{B6000075-C6E9-470D-8855-6E4C41B43187}" scale="53">
      <pageMargins left="0" right="0" top="0" bottom="0" header="0" footer="0"/>
    </customSheetView>
    <customSheetView guid="{A510ACF3-DF9A-47BB-87AF-862EA6359570}" scale="53">
      <pageMargins left="0" right="0" top="0" bottom="0" header="0" footer="0"/>
    </customSheetView>
    <customSheetView guid="{83D4AEBA-9C92-42A7-8C70-A480F50C01E3}" scale="53">
      <pageMargins left="0" right="0" top="0" bottom="0" header="0" footer="0"/>
    </customSheetView>
    <customSheetView guid="{DC707E39-0569-4FAA-B5FD-B85110680DF5}" scale="53">
      <pageMargins left="0" right="0" top="0" bottom="0" header="0" footer="0"/>
    </customSheetView>
    <customSheetView guid="{5B55F06F-38A3-4953-A2E1-A01BECB01CAC}" scale="53">
      <pageMargins left="0" right="0" top="0" bottom="0" header="0" footer="0"/>
    </customSheetView>
    <customSheetView guid="{54FD4859-4825-49C8-AF88-E7B792413D64}" scale="53">
      <pageMargins left="0" right="0" top="0" bottom="0" header="0" footer="0"/>
    </customSheetView>
  </customSheetViews>
  <pageMargins left="0.7" right="0.7" top="1.35" bottom="1.35" header="0.3" footer="0.3"/>
  <pageSetup orientation="landscape" horizontalDpi="4294967295" verticalDpi="4294967295" r:id="rId1"/>
  <drawing r:id="rId2"/>
</chartsheet>
</file>

<file path=xl/chartsheets/sheet34.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3C00-000000000000}">
  <sheetPr>
    <tabColor rgb="FF006666"/>
  </sheetPr>
  <sheetViews>
    <sheetView zoomScale="85" workbookViewId="0"/>
  </sheetViews>
  <pageMargins left="0.7" right="0.7" top="1.35" bottom="1.35" header="0.3" footer="0.3"/>
  <pageSetup orientation="landscape" r:id="rId1"/>
  <drawing r:id="rId2"/>
</chartsheet>
</file>

<file path=xl/chartsheets/sheet35.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3D00-000000000000}">
  <sheetPr>
    <tabColor rgb="FF006666"/>
  </sheetPr>
  <sheetViews>
    <sheetView zoomScale="85" workbookViewId="0"/>
  </sheetViews>
  <customSheetViews>
    <customSheetView guid="{8D4EA38E-ED42-44A9-9431-B3D4F6087B53}">
      <pageMargins left="0" right="0" top="0" bottom="0" header="0" footer="0"/>
    </customSheetView>
    <customSheetView guid="{B6000075-C6E9-470D-8855-6E4C41B43187}" scale="102">
      <pageMargins left="0" right="0" top="0" bottom="0" header="0" footer="0"/>
    </customSheetView>
    <customSheetView guid="{A510ACF3-DF9A-47BB-87AF-862EA6359570}" scale="102">
      <pageMargins left="0" right="0" top="0" bottom="0" header="0" footer="0"/>
    </customSheetView>
    <customSheetView guid="{5B55F06F-38A3-4953-A2E1-A01BECB01CAC}" scale="102">
      <pageMargins left="0" right="0" top="0" bottom="0" header="0" footer="0"/>
    </customSheetView>
    <customSheetView guid="{54FD4859-4825-49C8-AF88-E7B792413D64}" scale="102">
      <pageMargins left="0" right="0" top="0" bottom="0" header="0" footer="0"/>
    </customSheetView>
  </customSheetViews>
  <pageMargins left="0.7" right="0.7" top="1.35" bottom="1.35" header="0.3" footer="0.3"/>
  <pageSetup orientation="landscape" horizontalDpi="4294967295" verticalDpi="4294967295" r:id="rId1"/>
  <drawing r:id="rId2"/>
</chartsheet>
</file>

<file path=xl/chartsheets/sheet36.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3E00-000000000000}">
  <sheetPr>
    <tabColor rgb="FF006666"/>
  </sheetPr>
  <sheetViews>
    <sheetView zoomScale="85" workbookViewId="0"/>
  </sheetViews>
  <customSheetViews>
    <customSheetView guid="{8D4EA38E-ED42-44A9-9431-B3D4F6087B53}" scale="55">
      <pageMargins left="0" right="0" top="0" bottom="0" header="0" footer="0"/>
    </customSheetView>
    <customSheetView guid="{B6000075-C6E9-470D-8855-6E4C41B43187}" scale="88" zoomToFit="1">
      <pageMargins left="0" right="0" top="0" bottom="0" header="0" footer="0"/>
    </customSheetView>
    <customSheetView guid="{A510ACF3-DF9A-47BB-87AF-862EA6359570}" scale="88" zoomToFit="1">
      <pageMargins left="0" right="0" top="0" bottom="0" header="0" footer="0"/>
    </customSheetView>
    <customSheetView guid="{5B55F06F-38A3-4953-A2E1-A01BECB01CAC}" scale="88" zoomToFit="1">
      <pageMargins left="0" right="0" top="0" bottom="0" header="0" footer="0"/>
    </customSheetView>
    <customSheetView guid="{54FD4859-4825-49C8-AF88-E7B792413D64}" scale="88" zoomToFit="1">
      <pageMargins left="0" right="0" top="0" bottom="0" header="0" footer="0"/>
    </customSheetView>
  </customSheetViews>
  <pageMargins left="0.7" right="0.7" top="1.35" bottom="1.35" header="0.3" footer="0.3"/>
  <pageSetup orientation="landscape" r:id="rId1"/>
  <drawing r:id="rId2"/>
</chartsheet>
</file>

<file path=xl/chartsheets/sheet37.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4000-000000000000}">
  <sheetPr codeName="Chart2">
    <tabColor rgb="FF006666"/>
  </sheetPr>
  <sheetViews>
    <sheetView zoomScale="85" workbookViewId="0"/>
  </sheetViews>
  <customSheetViews>
    <customSheetView guid="{8D4EA38E-ED42-44A9-9431-B3D4F6087B53}" scale="55">
      <pageMargins left="0" right="0" top="0" bottom="0" header="0" footer="0"/>
    </customSheetView>
    <customSheetView guid="{B6000075-C6E9-470D-8855-6E4C41B43187}" scale="55">
      <pageMargins left="0" right="0" top="0" bottom="0" header="0" footer="0"/>
    </customSheetView>
    <customSheetView guid="{A510ACF3-DF9A-47BB-87AF-862EA6359570}" scale="55">
      <pageMargins left="0" right="0" top="0" bottom="0" header="0" footer="0"/>
    </customSheetView>
    <customSheetView guid="{83D4AEBA-9C92-42A7-8C70-A480F50C01E3}" scale="55">
      <pageMargins left="0" right="0" top="0" bottom="0" header="0" footer="0"/>
    </customSheetView>
    <customSheetView guid="{DC707E39-0569-4FAA-B5FD-B85110680DF5}" scale="55">
      <pageMargins left="0" right="0" top="0" bottom="0" header="0" footer="0"/>
    </customSheetView>
    <customSheetView guid="{5B55F06F-38A3-4953-A2E1-A01BECB01CAC}" scale="55">
      <pageMargins left="0" right="0" top="0" bottom="0" header="0" footer="0"/>
    </customSheetView>
    <customSheetView guid="{54FD4859-4825-49C8-AF88-E7B792413D64}" scale="55">
      <pageMargins left="0" right="0" top="0" bottom="0" header="0" footer="0"/>
    </customSheetView>
  </customSheetViews>
  <pageMargins left="0.7" right="0.7" top="1.35" bottom="1.35" header="0.3" footer="0.3"/>
  <pageSetup orientation="landscape" horizontalDpi="4294967295" verticalDpi="4294967295" r:id="rId1"/>
  <drawing r:id="rId2"/>
</chartsheet>
</file>

<file path=xl/chartsheets/sheet4.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700-000000000000}">
  <sheetPr>
    <tabColor rgb="FF7EA6A7"/>
  </sheetPr>
  <sheetViews>
    <sheetView zoomScale="85" workbookViewId="0"/>
  </sheetViews>
  <customSheetViews>
    <customSheetView guid="{8D4EA38E-ED42-44A9-9431-B3D4F6087B53}" scale="78" zoomToFit="1">
      <pageMargins left="0" right="0" top="0" bottom="0" header="0" footer="0"/>
    </customSheetView>
    <customSheetView guid="{54FD4859-4825-49C8-AF88-E7B792413D64}" scale="78" zoomToFit="1">
      <pageMargins left="0" right="0" top="0" bottom="0" header="0" footer="0"/>
    </customSheetView>
  </customSheetViews>
  <pageMargins left="0.7" right="0.7" top="1.35" bottom="1.35" header="0.3" footer="0.3"/>
  <pageSetup orientation="landscape" horizontalDpi="4294967295" verticalDpi="4294967295" r:id="rId1"/>
  <drawing r:id="rId2"/>
</chartsheet>
</file>

<file path=xl/chartsheets/sheet5.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800-000000000000}">
  <sheetPr>
    <tabColor rgb="FF7EA6A7"/>
  </sheetPr>
  <sheetViews>
    <sheetView zoomScale="85" workbookViewId="0"/>
  </sheetViews>
  <customSheetViews>
    <customSheetView guid="{8D4EA38E-ED42-44A9-9431-B3D4F6087B53}" scale="78" zoomToFit="1">
      <pageMargins left="0" right="0" top="0" bottom="0" header="0" footer="0"/>
    </customSheetView>
    <customSheetView guid="{54FD4859-4825-49C8-AF88-E7B792413D64}" scale="78" zoomToFit="1">
      <pageMargins left="0" right="0" top="0" bottom="0" header="0" footer="0"/>
    </customSheetView>
  </customSheetViews>
  <pageMargins left="0.7" right="0.7" top="1.35" bottom="1.35" header="0.3" footer="0.3"/>
  <pageSetup orientation="landscape" r:id="rId1"/>
  <drawing r:id="rId2"/>
</chartsheet>
</file>

<file path=xl/chartsheets/sheet6.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900-000000000000}">
  <sheetPr>
    <tabColor rgb="FF7EA6A7"/>
  </sheetPr>
  <sheetViews>
    <sheetView zoomScale="85" workbookViewId="0"/>
  </sheetViews>
  <customSheetViews>
    <customSheetView guid="{8D4EA38E-ED42-44A9-9431-B3D4F6087B53}" scale="78" zoomToFit="1">
      <pageMargins left="0" right="0" top="0" bottom="0" header="0" footer="0"/>
    </customSheetView>
    <customSheetView guid="{54FD4859-4825-49C8-AF88-E7B792413D64}" scale="78" zoomToFit="1">
      <pageMargins left="0" right="0" top="0" bottom="0" header="0" footer="0"/>
    </customSheetView>
  </customSheetViews>
  <pageMargins left="0.7" right="0.7" top="1.35" bottom="1.35" header="0.3" footer="0.3"/>
  <pageSetup orientation="landscape" r:id="rId1"/>
  <drawing r:id="rId2"/>
</chartsheet>
</file>

<file path=xl/chartsheets/sheet7.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A00-000000000000}">
  <sheetPr>
    <tabColor rgb="FF7EA6A7"/>
  </sheetPr>
  <sheetViews>
    <sheetView zoomScale="85" workbookViewId="0"/>
  </sheetViews>
  <customSheetViews>
    <customSheetView guid="{8D4EA38E-ED42-44A9-9431-B3D4F6087B53}" scale="78" zoomToFit="1">
      <pageMargins left="0" right="0" top="0" bottom="0" header="0" footer="0"/>
    </customSheetView>
    <customSheetView guid="{54FD4859-4825-49C8-AF88-E7B792413D64}" scale="78" zoomToFit="1">
      <pageMargins left="0" right="0" top="0" bottom="0" header="0" footer="0"/>
    </customSheetView>
  </customSheetViews>
  <pageMargins left="0.7" right="0.7" top="1.35" bottom="1.35" header="0.3" footer="0.3"/>
  <pageSetup orientation="landscape" r:id="rId1"/>
  <drawing r:id="rId2"/>
</chartsheet>
</file>

<file path=xl/chartsheets/sheet8.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B00-000000000000}">
  <sheetPr>
    <tabColor rgb="FF7EA6A7"/>
  </sheetPr>
  <sheetViews>
    <sheetView zoomScale="85" workbookViewId="0"/>
  </sheetViews>
  <pageMargins left="0.7" right="0.7" top="1.35" bottom="1.35" header="0.3" footer="0.3"/>
  <pageSetup orientation="landscape" r:id="rId1"/>
  <drawing r:id="rId2"/>
</chartsheet>
</file>

<file path=xl/chartsheets/sheet9.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C00-000000000000}">
  <sheetPr>
    <tabColor rgb="FF7EA6A7"/>
  </sheetPr>
  <sheetViews>
    <sheetView zoomScale="85" workbookViewId="0"/>
  </sheetViews>
  <pageMargins left="0.7" right="0.7" top="1.35" bottom="1.35" header="0.3" footer="0.3"/>
  <pageSetup orientation="landscape" r:id="rId1"/>
  <drawing r:id="rId2"/>
</chartsheet>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7.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8.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9.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26.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27.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28.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0.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32.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33.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34.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35.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36.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37.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38.xml.rels><?xml version="1.0" encoding="UTF-8" standalone="yes"?>
<Relationships xmlns="http://schemas.openxmlformats.org/package/2006/relationships"><Relationship Id="rId2" Type="http://schemas.openxmlformats.org/officeDocument/2006/relationships/chart" Target="../charts/chart28.xml"/><Relationship Id="rId1" Type="http://schemas.openxmlformats.org/officeDocument/2006/relationships/chart" Target="../charts/chart27.xml"/></Relationships>
</file>

<file path=xl/drawings/_rels/drawing40.xml.rels><?xml version="1.0" encoding="UTF-8" standalone="yes"?>
<Relationships xmlns="http://schemas.openxmlformats.org/package/2006/relationships"><Relationship Id="rId1" Type="http://schemas.openxmlformats.org/officeDocument/2006/relationships/chart" Target="../charts/chart29.xml"/></Relationships>
</file>

<file path=xl/drawings/_rels/drawing41.xml.rels><?xml version="1.0" encoding="UTF-8" standalone="yes"?>
<Relationships xmlns="http://schemas.openxmlformats.org/package/2006/relationships"><Relationship Id="rId1" Type="http://schemas.openxmlformats.org/officeDocument/2006/relationships/chart" Target="../charts/chart30.xml"/></Relationships>
</file>

<file path=xl/drawings/_rels/drawing42.xml.rels><?xml version="1.0" encoding="UTF-8" standalone="yes"?>
<Relationships xmlns="http://schemas.openxmlformats.org/package/2006/relationships"><Relationship Id="rId1" Type="http://schemas.openxmlformats.org/officeDocument/2006/relationships/chart" Target="../charts/chart31.xml"/></Relationships>
</file>

<file path=xl/drawings/_rels/drawing43.xml.rels><?xml version="1.0" encoding="UTF-8" standalone="yes"?>
<Relationships xmlns="http://schemas.openxmlformats.org/package/2006/relationships"><Relationship Id="rId1" Type="http://schemas.openxmlformats.org/officeDocument/2006/relationships/chart" Target="../charts/chart32.xml"/></Relationships>
</file>

<file path=xl/drawings/_rels/drawing45.xml.rels><?xml version="1.0" encoding="UTF-8" standalone="yes"?>
<Relationships xmlns="http://schemas.openxmlformats.org/package/2006/relationships"><Relationship Id="rId1" Type="http://schemas.openxmlformats.org/officeDocument/2006/relationships/chart" Target="../charts/chart33.xml"/></Relationships>
</file>

<file path=xl/drawings/_rels/drawing47.xml.rels><?xml version="1.0" encoding="UTF-8" standalone="yes"?>
<Relationships xmlns="http://schemas.openxmlformats.org/package/2006/relationships"><Relationship Id="rId1" Type="http://schemas.openxmlformats.org/officeDocument/2006/relationships/chart" Target="../charts/chart34.xml"/></Relationships>
</file>

<file path=xl/drawings/_rels/drawing48.xml.rels><?xml version="1.0" encoding="UTF-8" standalone="yes"?>
<Relationships xmlns="http://schemas.openxmlformats.org/package/2006/relationships"><Relationship Id="rId1" Type="http://schemas.openxmlformats.org/officeDocument/2006/relationships/chart" Target="../charts/chart35.xml"/></Relationships>
</file>

<file path=xl/drawings/_rels/drawing5.xml.rels><?xml version="1.0" encoding="UTF-8" standalone="yes"?>
<Relationships xmlns="http://schemas.openxmlformats.org/package/2006/relationships"><Relationship Id="rId1" Type="http://schemas.openxmlformats.org/officeDocument/2006/relationships/chart" Target="../charts/chart3.xml"/></Relationships>
</file>

<file path=xl/drawings/_rels/drawing50.xml.rels><?xml version="1.0" encoding="UTF-8" standalone="yes"?>
<Relationships xmlns="http://schemas.openxmlformats.org/package/2006/relationships"><Relationship Id="rId1" Type="http://schemas.openxmlformats.org/officeDocument/2006/relationships/chart" Target="../charts/chart36.xml"/></Relationships>
</file>

<file path=xl/drawings/_rels/drawing52.xml.rels><?xml version="1.0" encoding="UTF-8" standalone="yes"?>
<Relationships xmlns="http://schemas.openxmlformats.org/package/2006/relationships"><Relationship Id="rId1" Type="http://schemas.openxmlformats.org/officeDocument/2006/relationships/chart" Target="../charts/chart37.xml"/></Relationships>
</file>

<file path=xl/drawings/_rels/drawing54.xml.rels><?xml version="1.0" encoding="UTF-8" standalone="yes"?>
<Relationships xmlns="http://schemas.openxmlformats.org/package/2006/relationships"><Relationship Id="rId1" Type="http://schemas.openxmlformats.org/officeDocument/2006/relationships/chart" Target="../charts/chart38.xml"/></Relationships>
</file>

<file path=xl/drawings/_rels/drawing55.xml.rels><?xml version="1.0" encoding="UTF-8" standalone="yes"?>
<Relationships xmlns="http://schemas.openxmlformats.org/package/2006/relationships"><Relationship Id="rId1" Type="http://schemas.openxmlformats.org/officeDocument/2006/relationships/chart" Target="../charts/chart39.xml"/></Relationships>
</file>

<file path=xl/drawings/_rels/drawing56.xml.rels><?xml version="1.0" encoding="UTF-8" standalone="yes"?>
<Relationships xmlns="http://schemas.openxmlformats.org/package/2006/relationships"><Relationship Id="rId1" Type="http://schemas.openxmlformats.org/officeDocument/2006/relationships/chart" Target="../charts/chart40.xml"/></Relationships>
</file>

<file path=xl/drawings/_rels/drawing57.xml.rels><?xml version="1.0" encoding="UTF-8" standalone="yes"?>
<Relationships xmlns="http://schemas.openxmlformats.org/package/2006/relationships"><Relationship Id="rId1" Type="http://schemas.openxmlformats.org/officeDocument/2006/relationships/chart" Target="../charts/chart41.xml"/></Relationships>
</file>

<file path=xl/drawings/_rels/drawing58.xml.rels><?xml version="1.0" encoding="UTF-8" standalone="yes"?>
<Relationships xmlns="http://schemas.openxmlformats.org/package/2006/relationships"><Relationship Id="rId2" Type="http://schemas.openxmlformats.org/officeDocument/2006/relationships/chart" Target="../charts/chart43.xml"/><Relationship Id="rId1" Type="http://schemas.openxmlformats.org/officeDocument/2006/relationships/chart" Target="../charts/chart42.xml"/></Relationships>
</file>

<file path=xl/drawings/_rels/drawing59.xml.rels><?xml version="1.0" encoding="UTF-8" standalone="yes"?>
<Relationships xmlns="http://schemas.openxmlformats.org/package/2006/relationships"><Relationship Id="rId1" Type="http://schemas.openxmlformats.org/officeDocument/2006/relationships/image" Target="../media/image1.png"/></Relationships>
</file>

<file path=xl/drawings/_rels/drawing60.xml.rels><?xml version="1.0" encoding="UTF-8" standalone="yes"?>
<Relationships xmlns="http://schemas.openxmlformats.org/package/2006/relationships"><Relationship Id="rId1" Type="http://schemas.openxmlformats.org/officeDocument/2006/relationships/chart" Target="../charts/chart44.xml"/></Relationships>
</file>

<file path=xl/drawings/_rels/drawing62.xml.rels><?xml version="1.0" encoding="UTF-8" standalone="yes"?>
<Relationships xmlns="http://schemas.openxmlformats.org/package/2006/relationships"><Relationship Id="rId1" Type="http://schemas.openxmlformats.org/officeDocument/2006/relationships/chart" Target="../charts/chart45.xml"/></Relationships>
</file>

<file path=xl/drawings/_rels/drawing64.xml.rels><?xml version="1.0" encoding="UTF-8" standalone="yes"?>
<Relationships xmlns="http://schemas.openxmlformats.org/package/2006/relationships"><Relationship Id="rId1" Type="http://schemas.openxmlformats.org/officeDocument/2006/relationships/chart" Target="../charts/chart46.xml"/></Relationships>
</file>

<file path=xl/drawings/_rels/drawing66.xml.rels><?xml version="1.0" encoding="UTF-8" standalone="yes"?>
<Relationships xmlns="http://schemas.openxmlformats.org/package/2006/relationships"><Relationship Id="rId1" Type="http://schemas.openxmlformats.org/officeDocument/2006/relationships/chart" Target="../charts/chart47.xml"/></Relationships>
</file>

<file path=xl/drawings/_rels/drawing67.xml.rels><?xml version="1.0" encoding="UTF-8" standalone="yes"?>
<Relationships xmlns="http://schemas.openxmlformats.org/package/2006/relationships"><Relationship Id="rId1" Type="http://schemas.openxmlformats.org/officeDocument/2006/relationships/chart" Target="../charts/chart48.xml"/></Relationships>
</file>

<file path=xl/drawings/_rels/drawing68.xml.rels><?xml version="1.0" encoding="UTF-8" standalone="yes"?>
<Relationships xmlns="http://schemas.openxmlformats.org/package/2006/relationships"><Relationship Id="rId1" Type="http://schemas.openxmlformats.org/officeDocument/2006/relationships/chart" Target="../charts/chart49.xml"/></Relationships>
</file>

<file path=xl/drawings/_rels/drawing69.xml.rels><?xml version="1.0" encoding="UTF-8" standalone="yes"?>
<Relationships xmlns="http://schemas.openxmlformats.org/package/2006/relationships"><Relationship Id="rId1" Type="http://schemas.openxmlformats.org/officeDocument/2006/relationships/chart" Target="../charts/chart50.xml"/></Relationships>
</file>

<file path=xl/drawings/_rels/drawing7.xml.rels><?xml version="1.0" encoding="UTF-8" standalone="yes"?>
<Relationships xmlns="http://schemas.openxmlformats.org/package/2006/relationships"><Relationship Id="rId1" Type="http://schemas.openxmlformats.org/officeDocument/2006/relationships/chart" Target="../charts/chart4.xml"/></Relationships>
</file>

<file path=xl/drawings/_rels/drawing70.xml.rels><?xml version="1.0" encoding="UTF-8" standalone="yes"?>
<Relationships xmlns="http://schemas.openxmlformats.org/package/2006/relationships"><Relationship Id="rId1" Type="http://schemas.openxmlformats.org/officeDocument/2006/relationships/chart" Target="../charts/chart51.xml"/></Relationships>
</file>

<file path=xl/drawings/_rels/drawing72.xml.rels><?xml version="1.0" encoding="UTF-8" standalone="yes"?>
<Relationships xmlns="http://schemas.openxmlformats.org/package/2006/relationships"><Relationship Id="rId1" Type="http://schemas.openxmlformats.org/officeDocument/2006/relationships/chart" Target="../charts/chart52.xml"/></Relationships>
</file>

<file path=xl/drawings/_rels/drawing8.xml.rels><?xml version="1.0" encoding="UTF-8" standalone="yes"?>
<Relationships xmlns="http://schemas.openxmlformats.org/package/2006/relationships"><Relationship Id="rId1" Type="http://schemas.openxmlformats.org/officeDocument/2006/relationships/chart" Target="../charts/chart5.xml"/></Relationships>
</file>

<file path=xl/drawings/_rels/drawing9.xml.rels><?xml version="1.0" encoding="UTF-8" standalone="yes"?>
<Relationships xmlns="http://schemas.openxmlformats.org/package/2006/relationships"><Relationship Id="rId1" Type="http://schemas.openxmlformats.org/officeDocument/2006/relationships/chart" Target="../charts/chart6.xml"/></Relationships>
</file>

<file path=xl/drawings/drawing1.xml><?xml version="1.0" encoding="utf-8"?>
<xdr:wsDr xmlns:xdr="http://schemas.openxmlformats.org/drawingml/2006/spreadsheetDrawing" xmlns:a="http://schemas.openxmlformats.org/drawingml/2006/main">
  <xdr:absoluteAnchor>
    <xdr:pos x="0" y="0"/>
    <xdr:ext cx="9300882" cy="4979894"/>
    <xdr:graphicFrame macro="">
      <xdr:nvGraphicFramePr>
        <xdr:cNvPr id="5" name="Chart 1">
          <a:extLst>
            <a:ext uri="{FF2B5EF4-FFF2-40B4-BE49-F238E27FC236}">
              <a16:creationId xmlns:a16="http://schemas.microsoft.com/office/drawing/2014/main" id="{3B1B344F-5BC3-4158-8ACA-2C5BB97392F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0.xml><?xml version="1.0" encoding="utf-8"?>
<xdr:wsDr xmlns:xdr="http://schemas.openxmlformats.org/drawingml/2006/spreadsheetDrawing" xmlns:a="http://schemas.openxmlformats.org/drawingml/2006/main">
  <xdr:absoluteAnchor>
    <xdr:pos x="0" y="0"/>
    <xdr:ext cx="8664388" cy="5199529"/>
    <xdr:graphicFrame macro="">
      <xdr:nvGraphicFramePr>
        <xdr:cNvPr id="2" name="Chart 1">
          <a:extLst>
            <a:ext uri="{FF2B5EF4-FFF2-40B4-BE49-F238E27FC236}">
              <a16:creationId xmlns:a16="http://schemas.microsoft.com/office/drawing/2014/main" id="{00000000-0008-0000-09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1.xml><?xml version="1.0" encoding="utf-8"?>
<c:userShapes xmlns:c="http://schemas.openxmlformats.org/drawingml/2006/chart">
  <cdr:relSizeAnchor xmlns:cdr="http://schemas.openxmlformats.org/drawingml/2006/chartDrawing">
    <cdr:from>
      <cdr:x>0.39828</cdr:x>
      <cdr:y>0.01596</cdr:y>
    </cdr:from>
    <cdr:to>
      <cdr:x>0.43743</cdr:x>
      <cdr:y>0.05002</cdr:y>
    </cdr:to>
    <cdr:sp macro="" textlink="">
      <cdr:nvSpPr>
        <cdr:cNvPr id="6" name="Right Arrow 5"/>
        <cdr:cNvSpPr/>
      </cdr:nvSpPr>
      <cdr:spPr>
        <a:xfrm xmlns:a="http://schemas.openxmlformats.org/drawingml/2006/main">
          <a:off x="3454426" y="83177"/>
          <a:ext cx="339562" cy="177478"/>
        </a:xfrm>
        <a:prstGeom xmlns:a="http://schemas.openxmlformats.org/drawingml/2006/main" prst="rightArrow">
          <a:avLst/>
        </a:prstGeom>
        <a:solidFill xmlns:a="http://schemas.openxmlformats.org/drawingml/2006/main">
          <a:srgbClr val="7EA6A7"/>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US"/>
        </a:p>
      </cdr:txBody>
    </cdr:sp>
  </cdr:relSizeAnchor>
  <cdr:relSizeAnchor xmlns:cdr="http://schemas.openxmlformats.org/drawingml/2006/chartDrawing">
    <cdr:from>
      <cdr:x>0.90529</cdr:x>
      <cdr:y>0.01238</cdr:y>
    </cdr:from>
    <cdr:to>
      <cdr:x>0.94444</cdr:x>
      <cdr:y>0.04644</cdr:y>
    </cdr:to>
    <cdr:sp macro="" textlink="">
      <cdr:nvSpPr>
        <cdr:cNvPr id="3" name="Right Arrow 5">
          <a:extLst xmlns:a="http://schemas.openxmlformats.org/drawingml/2006/main">
            <a:ext uri="{FF2B5EF4-FFF2-40B4-BE49-F238E27FC236}">
              <a16:creationId xmlns:a16="http://schemas.microsoft.com/office/drawing/2014/main" id="{F37AB59A-082E-4C61-B109-FD5DB438F3A8}"/>
            </a:ext>
          </a:extLst>
        </cdr:cNvPr>
        <cdr:cNvSpPr/>
      </cdr:nvSpPr>
      <cdr:spPr>
        <a:xfrm xmlns:a="http://schemas.openxmlformats.org/drawingml/2006/main">
          <a:off x="7851938" y="64515"/>
          <a:ext cx="339562" cy="177477"/>
        </a:xfrm>
        <a:prstGeom xmlns:a="http://schemas.openxmlformats.org/drawingml/2006/main" prst="rightArrow">
          <a:avLst/>
        </a:prstGeom>
        <a:solidFill xmlns:a="http://schemas.openxmlformats.org/drawingml/2006/main">
          <a:srgbClr val="AF945E"/>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US"/>
        </a:p>
      </cdr:txBody>
    </cdr:sp>
  </cdr:relSizeAnchor>
</c:userShapes>
</file>

<file path=xl/drawings/drawing12.xml><?xml version="1.0" encoding="utf-8"?>
<xdr:wsDr xmlns:xdr="http://schemas.openxmlformats.org/drawingml/2006/spreadsheetDrawing" xmlns:a="http://schemas.openxmlformats.org/drawingml/2006/main">
  <xdr:absoluteAnchor>
    <xdr:pos x="0" y="0"/>
    <xdr:ext cx="8664388" cy="5199529"/>
    <xdr:graphicFrame macro="">
      <xdr:nvGraphicFramePr>
        <xdr:cNvPr id="2" name="Chart 1">
          <a:extLst>
            <a:ext uri="{FF2B5EF4-FFF2-40B4-BE49-F238E27FC236}">
              <a16:creationId xmlns:a16="http://schemas.microsoft.com/office/drawing/2014/main" id="{00000000-0008-0000-0A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3.xml><?xml version="1.0" encoding="utf-8"?>
<c:userShapes xmlns:c="http://schemas.openxmlformats.org/drawingml/2006/chart">
  <cdr:relSizeAnchor xmlns:cdr="http://schemas.openxmlformats.org/drawingml/2006/chartDrawing">
    <cdr:from>
      <cdr:x>0</cdr:x>
      <cdr:y>0</cdr:y>
    </cdr:from>
    <cdr:to>
      <cdr:x>0.14245</cdr:x>
      <cdr:y>0.11064</cdr:y>
    </cdr:to>
    <cdr:sp macro="" textlink="">
      <cdr:nvSpPr>
        <cdr:cNvPr id="2" name="TextBox 1"/>
        <cdr:cNvSpPr txBox="1"/>
      </cdr:nvSpPr>
      <cdr:spPr>
        <a:xfrm xmlns:a="http://schemas.openxmlformats.org/drawingml/2006/main">
          <a:off x="0" y="0"/>
          <a:ext cx="500672" cy="23869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400" b="1">
              <a:latin typeface="Times New Roman" panose="02020603050405020304" pitchFamily="18" charset="0"/>
              <a:cs typeface="Times New Roman" panose="02020603050405020304" pitchFamily="18" charset="0"/>
            </a:rPr>
            <a:t>%</a:t>
          </a:r>
        </a:p>
      </cdr:txBody>
    </cdr:sp>
  </cdr:relSizeAnchor>
</c:userShapes>
</file>

<file path=xl/drawings/drawing14.xml><?xml version="1.0" encoding="utf-8"?>
<xdr:wsDr xmlns:xdr="http://schemas.openxmlformats.org/drawingml/2006/spreadsheetDrawing" xmlns:a="http://schemas.openxmlformats.org/drawingml/2006/main">
  <xdr:absoluteAnchor>
    <xdr:pos x="0" y="0"/>
    <xdr:ext cx="8664388" cy="5199529"/>
    <xdr:graphicFrame macro="">
      <xdr:nvGraphicFramePr>
        <xdr:cNvPr id="2" name="Chart 1">
          <a:extLst>
            <a:ext uri="{FF2B5EF4-FFF2-40B4-BE49-F238E27FC236}">
              <a16:creationId xmlns:a16="http://schemas.microsoft.com/office/drawing/2014/main" id="{00000000-0008-0000-0C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5.xml><?xml version="1.0" encoding="utf-8"?>
<c:userShapes xmlns:c="http://schemas.openxmlformats.org/drawingml/2006/chart">
  <cdr:relSizeAnchor xmlns:cdr="http://schemas.openxmlformats.org/drawingml/2006/chartDrawing">
    <cdr:from>
      <cdr:x>0.8373</cdr:x>
      <cdr:y>0.08835</cdr:y>
    </cdr:from>
    <cdr:to>
      <cdr:x>0.88505</cdr:x>
      <cdr:y>0.12241</cdr:y>
    </cdr:to>
    <cdr:sp macro="" textlink="">
      <cdr:nvSpPr>
        <cdr:cNvPr id="2" name="Right Arrow 1"/>
        <cdr:cNvSpPr/>
      </cdr:nvSpPr>
      <cdr:spPr>
        <a:xfrm xmlns:a="http://schemas.openxmlformats.org/drawingml/2006/main">
          <a:off x="7250939" y="474427"/>
          <a:ext cx="413511" cy="182880"/>
        </a:xfrm>
        <a:prstGeom xmlns:a="http://schemas.openxmlformats.org/drawingml/2006/main" prst="rightArrow">
          <a:avLst/>
        </a:prstGeom>
        <a:solidFill xmlns:a="http://schemas.openxmlformats.org/drawingml/2006/main">
          <a:srgbClr val="D0BC99"/>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US"/>
        </a:p>
      </cdr:txBody>
    </cdr:sp>
  </cdr:relSizeAnchor>
  <cdr:relSizeAnchor xmlns:cdr="http://schemas.openxmlformats.org/drawingml/2006/chartDrawing">
    <cdr:from>
      <cdr:x>0.83691</cdr:x>
      <cdr:y>0.1364</cdr:y>
    </cdr:from>
    <cdr:to>
      <cdr:x>0.88467</cdr:x>
      <cdr:y>0.17046</cdr:y>
    </cdr:to>
    <cdr:sp macro="" textlink="">
      <cdr:nvSpPr>
        <cdr:cNvPr id="4" name="Right Arrow 3"/>
        <cdr:cNvSpPr/>
      </cdr:nvSpPr>
      <cdr:spPr>
        <a:xfrm xmlns:a="http://schemas.openxmlformats.org/drawingml/2006/main">
          <a:off x="7247562" y="732449"/>
          <a:ext cx="413597" cy="182880"/>
        </a:xfrm>
        <a:prstGeom xmlns:a="http://schemas.openxmlformats.org/drawingml/2006/main" prst="rightArrow">
          <a:avLst/>
        </a:prstGeom>
        <a:solidFill xmlns:a="http://schemas.openxmlformats.org/drawingml/2006/main">
          <a:srgbClr val="7D8CAE"/>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US"/>
        </a:p>
      </cdr:txBody>
    </cdr:sp>
  </cdr:relSizeAnchor>
</c:userShapes>
</file>

<file path=xl/drawings/drawing16.xml><?xml version="1.0" encoding="utf-8"?>
<xdr:wsDr xmlns:xdr="http://schemas.openxmlformats.org/drawingml/2006/spreadsheetDrawing" xmlns:a="http://schemas.openxmlformats.org/drawingml/2006/main">
  <xdr:absoluteAnchor>
    <xdr:pos x="0" y="0"/>
    <xdr:ext cx="8664388" cy="5199529"/>
    <xdr:graphicFrame macro="">
      <xdr:nvGraphicFramePr>
        <xdr:cNvPr id="2" name="Chart 1">
          <a:extLst>
            <a:ext uri="{FF2B5EF4-FFF2-40B4-BE49-F238E27FC236}">
              <a16:creationId xmlns:a16="http://schemas.microsoft.com/office/drawing/2014/main" id="{00000000-0008-0000-0B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7.xml><?xml version="1.0" encoding="utf-8"?>
<xdr:wsDr xmlns:xdr="http://schemas.openxmlformats.org/drawingml/2006/spreadsheetDrawing" xmlns:a="http://schemas.openxmlformats.org/drawingml/2006/main">
  <xdr:absoluteAnchor>
    <xdr:pos x="0" y="0"/>
    <xdr:ext cx="8664388" cy="5199529"/>
    <xdr:graphicFrame macro="">
      <xdr:nvGraphicFramePr>
        <xdr:cNvPr id="2" name="Chart 1">
          <a:extLst>
            <a:ext uri="{FF2B5EF4-FFF2-40B4-BE49-F238E27FC236}">
              <a16:creationId xmlns:a16="http://schemas.microsoft.com/office/drawing/2014/main" id="{00000000-0008-0000-0D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8.xml><?xml version="1.0" encoding="utf-8"?>
<c:userShapes xmlns:c="http://schemas.openxmlformats.org/drawingml/2006/chart">
  <cdr:relSizeAnchor xmlns:cdr="http://schemas.openxmlformats.org/drawingml/2006/chartDrawing">
    <cdr:from>
      <cdr:x>0.01389</cdr:x>
      <cdr:y>0.02246</cdr:y>
    </cdr:from>
    <cdr:to>
      <cdr:x>0.17986</cdr:x>
      <cdr:y>0.08348</cdr:y>
    </cdr:to>
    <cdr:sp macro="" textlink="">
      <cdr:nvSpPr>
        <cdr:cNvPr id="2" name="TextBox 1"/>
        <cdr:cNvSpPr txBox="1"/>
      </cdr:nvSpPr>
      <cdr:spPr>
        <a:xfrm xmlns:a="http://schemas.openxmlformats.org/drawingml/2006/main">
          <a:off x="120261" y="120506"/>
          <a:ext cx="1436689" cy="32734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200" b="1">
              <a:latin typeface="Times New Roman" panose="02020603050405020304" pitchFamily="18" charset="0"/>
              <a:cs typeface="Times New Roman" panose="02020603050405020304" pitchFamily="18" charset="0"/>
            </a:rPr>
            <a:t>%</a:t>
          </a:r>
        </a:p>
      </cdr:txBody>
    </cdr:sp>
  </cdr:relSizeAnchor>
</c:userShapes>
</file>

<file path=xl/drawings/drawing19.xml><?xml version="1.0" encoding="utf-8"?>
<xdr:wsDr xmlns:xdr="http://schemas.openxmlformats.org/drawingml/2006/spreadsheetDrawing" xmlns:a="http://schemas.openxmlformats.org/drawingml/2006/main">
  <xdr:absoluteAnchor>
    <xdr:pos x="0" y="0"/>
    <xdr:ext cx="8664388" cy="5199529"/>
    <xdr:graphicFrame macro="">
      <xdr:nvGraphicFramePr>
        <xdr:cNvPr id="2" name="Chart 1">
          <a:extLst>
            <a:ext uri="{FF2B5EF4-FFF2-40B4-BE49-F238E27FC236}">
              <a16:creationId xmlns:a16="http://schemas.microsoft.com/office/drawing/2014/main" id="{00000000-0008-0000-0E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xml><?xml version="1.0" encoding="utf-8"?>
<c:userShapes xmlns:c="http://schemas.openxmlformats.org/drawingml/2006/chart">
  <cdr:relSizeAnchor xmlns:cdr="http://schemas.openxmlformats.org/drawingml/2006/chartDrawing">
    <cdr:from>
      <cdr:x>0.91411</cdr:x>
      <cdr:y>0.68209</cdr:y>
    </cdr:from>
    <cdr:to>
      <cdr:x>0.99732</cdr:x>
      <cdr:y>0.73177</cdr:y>
    </cdr:to>
    <cdr:sp macro="" textlink="">
      <cdr:nvSpPr>
        <cdr:cNvPr id="2" name="TextBox 1"/>
        <cdr:cNvSpPr txBox="1"/>
      </cdr:nvSpPr>
      <cdr:spPr>
        <a:xfrm xmlns:a="http://schemas.openxmlformats.org/drawingml/2006/main">
          <a:off x="5658246" y="2365247"/>
          <a:ext cx="515059" cy="172273"/>
        </a:xfrm>
        <a:prstGeom xmlns:a="http://schemas.openxmlformats.org/drawingml/2006/main" prst="rect">
          <a:avLst/>
        </a:prstGeom>
        <a:ln xmlns:a="http://schemas.openxmlformats.org/drawingml/2006/main">
          <a:noFill/>
        </a:ln>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b="1">
              <a:solidFill>
                <a:srgbClr val="122F83"/>
              </a:solidFill>
              <a:latin typeface="Times New Roman" panose="02020603050405020304" pitchFamily="18" charset="0"/>
              <a:cs typeface="Times New Roman" panose="02020603050405020304" pitchFamily="18" charset="0"/>
            </a:rPr>
            <a:t>2.6</a:t>
          </a:r>
        </a:p>
      </cdr:txBody>
    </cdr:sp>
  </cdr:relSizeAnchor>
  <cdr:relSizeAnchor xmlns:cdr="http://schemas.openxmlformats.org/drawingml/2006/chartDrawing">
    <cdr:from>
      <cdr:x>0.91679</cdr:x>
      <cdr:y>0.466</cdr:y>
    </cdr:from>
    <cdr:to>
      <cdr:x>1</cdr:x>
      <cdr:y>0.51384</cdr:y>
    </cdr:to>
    <cdr:sp macro="" textlink="">
      <cdr:nvSpPr>
        <cdr:cNvPr id="5" name="TextBox 4"/>
        <cdr:cNvSpPr txBox="1"/>
      </cdr:nvSpPr>
      <cdr:spPr>
        <a:xfrm xmlns:a="http://schemas.openxmlformats.org/drawingml/2006/main">
          <a:off x="5674811" y="1615921"/>
          <a:ext cx="515059" cy="165893"/>
        </a:xfrm>
        <a:prstGeom xmlns:a="http://schemas.openxmlformats.org/drawingml/2006/main" prst="rect">
          <a:avLst/>
        </a:prstGeom>
        <a:ln xmlns:a="http://schemas.openxmlformats.org/drawingml/2006/main">
          <a:noFill/>
        </a:ln>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b="1">
              <a:solidFill>
                <a:schemeClr val="bg2">
                  <a:lumMod val="25000"/>
                </a:schemeClr>
              </a:solidFill>
              <a:latin typeface="Times New Roman" panose="02020603050405020304" pitchFamily="18" charset="0"/>
              <a:cs typeface="Times New Roman" panose="02020603050405020304" pitchFamily="18" charset="0"/>
            </a:rPr>
            <a:t>6.0</a:t>
          </a:r>
        </a:p>
      </cdr:txBody>
    </cdr:sp>
  </cdr:relSizeAnchor>
  <cdr:relSizeAnchor xmlns:cdr="http://schemas.openxmlformats.org/drawingml/2006/chartDrawing">
    <cdr:from>
      <cdr:x>0.91469</cdr:x>
      <cdr:y>0.75524</cdr:y>
    </cdr:from>
    <cdr:to>
      <cdr:x>0.99732</cdr:x>
      <cdr:y>0.80255</cdr:y>
    </cdr:to>
    <cdr:sp macro="" textlink="">
      <cdr:nvSpPr>
        <cdr:cNvPr id="4" name="TextBox 1"/>
        <cdr:cNvSpPr txBox="1"/>
      </cdr:nvSpPr>
      <cdr:spPr>
        <a:xfrm xmlns:a="http://schemas.openxmlformats.org/drawingml/2006/main">
          <a:off x="5661836" y="2618918"/>
          <a:ext cx="511469" cy="164055"/>
        </a:xfrm>
        <a:prstGeom xmlns:a="http://schemas.openxmlformats.org/drawingml/2006/main" prst="rect">
          <a:avLst/>
        </a:prstGeom>
        <a:ln xmlns:a="http://schemas.openxmlformats.org/drawingml/2006/main">
          <a:noFill/>
        </a:ln>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b="1">
              <a:solidFill>
                <a:srgbClr val="937843"/>
              </a:solidFill>
              <a:latin typeface="Times New Roman" panose="02020603050405020304" pitchFamily="18" charset="0"/>
              <a:cs typeface="Times New Roman" panose="02020603050405020304" pitchFamily="18" charset="0"/>
            </a:rPr>
            <a:t>2.0</a:t>
          </a:r>
        </a:p>
      </cdr:txBody>
    </cdr:sp>
  </cdr:relSizeAnchor>
</c:userShapes>
</file>

<file path=xl/drawings/drawing20.xml><?xml version="1.0" encoding="utf-8"?>
<c:userShapes xmlns:c="http://schemas.openxmlformats.org/drawingml/2006/chart">
  <cdr:relSizeAnchor xmlns:cdr="http://schemas.openxmlformats.org/drawingml/2006/chartDrawing">
    <cdr:from>
      <cdr:x>0</cdr:x>
      <cdr:y>0</cdr:y>
    </cdr:from>
    <cdr:to>
      <cdr:x>0.125</cdr:x>
      <cdr:y>0.14306</cdr:y>
    </cdr:to>
    <cdr:sp macro="" textlink="">
      <cdr:nvSpPr>
        <cdr:cNvPr id="2" name="TextBox 1"/>
        <cdr:cNvSpPr txBox="1"/>
      </cdr:nvSpPr>
      <cdr:spPr>
        <a:xfrm xmlns:a="http://schemas.openxmlformats.org/drawingml/2006/main">
          <a:off x="0" y="0"/>
          <a:ext cx="1082040" cy="76744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mn-MN" sz="1050" b="1">
              <a:latin typeface="Times New Roman" panose="02020603050405020304" pitchFamily="18" charset="0"/>
              <a:cs typeface="Times New Roman" panose="02020603050405020304" pitchFamily="18" charset="0"/>
            </a:rPr>
            <a:t>потенциал</a:t>
          </a:r>
          <a:r>
            <a:rPr lang="mn-MN" sz="1050" b="1" baseline="0">
              <a:latin typeface="Times New Roman" panose="02020603050405020304" pitchFamily="18" charset="0"/>
              <a:cs typeface="Times New Roman" panose="02020603050405020304" pitchFamily="18" charset="0"/>
            </a:rPr>
            <a:t> үйлдвэрлэлд эзлэх </a:t>
          </a:r>
          <a:r>
            <a:rPr lang="mn-MN" sz="1050" b="1">
              <a:latin typeface="Times New Roman" panose="02020603050405020304" pitchFamily="18" charset="0"/>
              <a:cs typeface="Times New Roman" panose="02020603050405020304" pitchFamily="18" charset="0"/>
            </a:rPr>
            <a:t>хувь</a:t>
          </a:r>
          <a:endParaRPr lang="en-US" sz="1050" b="1">
            <a:latin typeface="Times New Roman" panose="02020603050405020304" pitchFamily="18" charset="0"/>
            <a:cs typeface="Times New Roman" panose="02020603050405020304" pitchFamily="18" charset="0"/>
          </a:endParaRPr>
        </a:p>
      </cdr:txBody>
    </cdr:sp>
  </cdr:relSizeAnchor>
</c:userShapes>
</file>

<file path=xl/drawings/drawing21.xml><?xml version="1.0" encoding="utf-8"?>
<xdr:wsDr xmlns:xdr="http://schemas.openxmlformats.org/drawingml/2006/spreadsheetDrawing" xmlns:a="http://schemas.openxmlformats.org/drawingml/2006/main">
  <xdr:twoCellAnchor editAs="absolute">
    <xdr:from>
      <xdr:col>29</xdr:col>
      <xdr:colOff>353716</xdr:colOff>
      <xdr:row>3</xdr:row>
      <xdr:rowOff>3811</xdr:rowOff>
    </xdr:from>
    <xdr:to>
      <xdr:col>42</xdr:col>
      <xdr:colOff>28574</xdr:colOff>
      <xdr:row>28</xdr:row>
      <xdr:rowOff>29665</xdr:rowOff>
    </xdr:to>
    <xdr:graphicFrame macro="">
      <xdr:nvGraphicFramePr>
        <xdr:cNvPr id="10" name="Chart 1">
          <a:extLst>
            <a:ext uri="{FF2B5EF4-FFF2-40B4-BE49-F238E27FC236}">
              <a16:creationId xmlns:a16="http://schemas.microsoft.com/office/drawing/2014/main" id="{00000000-0008-0000-0F00-00000D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xml><?xml version="1.0" encoding="utf-8"?>
<xdr:wsDr xmlns:xdr="http://schemas.openxmlformats.org/drawingml/2006/spreadsheetDrawing" xmlns:a="http://schemas.openxmlformats.org/drawingml/2006/main">
  <xdr:absoluteAnchor>
    <xdr:pos x="0" y="0"/>
    <xdr:ext cx="8664388" cy="5199529"/>
    <xdr:graphicFrame macro="">
      <xdr:nvGraphicFramePr>
        <xdr:cNvPr id="2" name="Chart 1">
          <a:extLst>
            <a:ext uri="{FF2B5EF4-FFF2-40B4-BE49-F238E27FC236}">
              <a16:creationId xmlns:a16="http://schemas.microsoft.com/office/drawing/2014/main" id="{2C97BA04-8218-421E-AC0D-4C387352A389}"/>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3.xml><?xml version="1.0" encoding="utf-8"?>
<xdr:wsDr xmlns:xdr="http://schemas.openxmlformats.org/drawingml/2006/spreadsheetDrawing" xmlns:a="http://schemas.openxmlformats.org/drawingml/2006/main">
  <xdr:absoluteAnchor>
    <xdr:pos x="0" y="0"/>
    <xdr:ext cx="8664388" cy="5199529"/>
    <xdr:graphicFrame macro="">
      <xdr:nvGraphicFramePr>
        <xdr:cNvPr id="2" name="Chart 1">
          <a:extLst>
            <a:ext uri="{FF2B5EF4-FFF2-40B4-BE49-F238E27FC236}">
              <a16:creationId xmlns:a16="http://schemas.microsoft.com/office/drawing/2014/main" id="{58866638-1C89-4A39-9F4E-7B5DD8177DE5}"/>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4.xml><?xml version="1.0" encoding="utf-8"?>
<c:userShapes xmlns:c="http://schemas.openxmlformats.org/drawingml/2006/chart">
  <cdr:relSizeAnchor xmlns:cdr="http://schemas.openxmlformats.org/drawingml/2006/chartDrawing">
    <cdr:from>
      <cdr:x>0.59836</cdr:x>
      <cdr:y>0.65503</cdr:y>
    </cdr:from>
    <cdr:to>
      <cdr:x>0.64235</cdr:x>
      <cdr:y>0.70285</cdr:y>
    </cdr:to>
    <cdr:sp macro="" textlink="">
      <cdr:nvSpPr>
        <cdr:cNvPr id="2" name="Right Arrow 1"/>
        <cdr:cNvSpPr/>
      </cdr:nvSpPr>
      <cdr:spPr>
        <a:xfrm xmlns:a="http://schemas.openxmlformats.org/drawingml/2006/main" rot="10800000">
          <a:off x="5182606" y="3394098"/>
          <a:ext cx="381015" cy="247784"/>
        </a:xfrm>
        <a:prstGeom xmlns:a="http://schemas.openxmlformats.org/drawingml/2006/main" prst="rightArrow">
          <a:avLst/>
        </a:prstGeom>
        <a:solidFill xmlns:a="http://schemas.openxmlformats.org/drawingml/2006/main">
          <a:srgbClr val="286A6C"/>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r>
            <a:rPr lang="mn-MN" sz="1100"/>
            <a:t>с</a:t>
          </a:r>
        </a:p>
      </cdr:txBody>
    </cdr:sp>
  </cdr:relSizeAnchor>
  <cdr:relSizeAnchor xmlns:cdr="http://schemas.openxmlformats.org/drawingml/2006/chartDrawing">
    <cdr:from>
      <cdr:x>0.011</cdr:x>
      <cdr:y>0.0478</cdr:y>
    </cdr:from>
    <cdr:to>
      <cdr:x>0.6085</cdr:x>
      <cdr:y>0.34681</cdr:y>
    </cdr:to>
    <cdr:sp macro="" textlink="">
      <cdr:nvSpPr>
        <cdr:cNvPr id="3" name="TextBox 2">
          <a:extLst xmlns:a="http://schemas.openxmlformats.org/drawingml/2006/main">
            <a:ext uri="{FF2B5EF4-FFF2-40B4-BE49-F238E27FC236}">
              <a16:creationId xmlns:a16="http://schemas.microsoft.com/office/drawing/2014/main" id="{E557756C-4E90-4B6C-A3FC-5C3E3FFA5CFD}"/>
            </a:ext>
          </a:extLst>
        </cdr:cNvPr>
        <cdr:cNvSpPr txBox="1"/>
      </cdr:nvSpPr>
      <cdr:spPr>
        <a:xfrm xmlns:a="http://schemas.openxmlformats.org/drawingml/2006/main">
          <a:off x="95251" y="247678"/>
          <a:ext cx="5175249" cy="154937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r"/>
          <a:r>
            <a:rPr lang="mn-MN" sz="1200" b="1">
              <a:solidFill>
                <a:schemeClr val="tx1"/>
              </a:solidFill>
              <a:latin typeface="Times New Roman" panose="02020603050405020304" pitchFamily="18" charset="0"/>
              <a:cs typeface="Times New Roman" panose="02020603050405020304" pitchFamily="18" charset="0"/>
            </a:rPr>
            <a:t>Хөдөлмөр дутуу ашиглалтын нийлмэл</a:t>
          </a:r>
          <a:r>
            <a:rPr lang="mn-MN" sz="1200" b="1" baseline="0">
              <a:solidFill>
                <a:schemeClr val="tx1"/>
              </a:solidFill>
              <a:latin typeface="Times New Roman" panose="02020603050405020304" pitchFamily="18" charset="0"/>
              <a:cs typeface="Times New Roman" panose="02020603050405020304" pitchFamily="18" charset="0"/>
            </a:rPr>
            <a:t> түвшин</a:t>
          </a:r>
        </a:p>
        <a:p xmlns:a="http://schemas.openxmlformats.org/drawingml/2006/main">
          <a:pPr algn="r"/>
          <a:endParaRPr lang="en-US" sz="1200" b="1" baseline="0">
            <a:solidFill>
              <a:schemeClr val="tx1"/>
            </a:solidFill>
            <a:latin typeface="Times New Roman" panose="02020603050405020304" pitchFamily="18" charset="0"/>
            <a:cs typeface="Times New Roman" panose="02020603050405020304" pitchFamily="18" charset="0"/>
          </a:endParaRPr>
        </a:p>
        <a:p xmlns:a="http://schemas.openxmlformats.org/drawingml/2006/main">
          <a:pPr algn="r"/>
          <a:endParaRPr lang="mn-MN" sz="1200" b="1" baseline="0">
            <a:solidFill>
              <a:schemeClr val="tx1"/>
            </a:solidFill>
            <a:latin typeface="Times New Roman" panose="02020603050405020304" pitchFamily="18" charset="0"/>
            <a:cs typeface="Times New Roman" panose="02020603050405020304" pitchFamily="18" charset="0"/>
          </a:endParaRPr>
        </a:p>
        <a:p xmlns:a="http://schemas.openxmlformats.org/drawingml/2006/main">
          <a:pPr algn="r"/>
          <a:r>
            <a:rPr lang="mn-MN" sz="1200" b="1" baseline="0">
              <a:solidFill>
                <a:schemeClr val="tx1"/>
              </a:solidFill>
              <a:latin typeface="Times New Roman" panose="02020603050405020304" pitchFamily="18" charset="0"/>
              <a:cs typeface="Times New Roman" panose="02020603050405020304" pitchFamily="18" charset="0"/>
            </a:rPr>
            <a:t>Боломжит ажиллах хүч болон ажилгүйдлийн нэгдсэн түвшин</a:t>
          </a:r>
        </a:p>
        <a:p xmlns:a="http://schemas.openxmlformats.org/drawingml/2006/main">
          <a:pPr algn="r"/>
          <a:endParaRPr lang="en-US" sz="1200" b="1" baseline="0">
            <a:solidFill>
              <a:schemeClr val="tx1"/>
            </a:solidFill>
            <a:latin typeface="Times New Roman" panose="02020603050405020304" pitchFamily="18" charset="0"/>
            <a:cs typeface="Times New Roman" panose="02020603050405020304" pitchFamily="18" charset="0"/>
          </a:endParaRPr>
        </a:p>
        <a:p xmlns:a="http://schemas.openxmlformats.org/drawingml/2006/main">
          <a:pPr algn="r"/>
          <a:endParaRPr lang="mn-MN" sz="1200" b="1" baseline="0">
            <a:solidFill>
              <a:schemeClr val="tx1"/>
            </a:solidFill>
            <a:latin typeface="Times New Roman" panose="02020603050405020304" pitchFamily="18" charset="0"/>
            <a:cs typeface="Times New Roman" panose="02020603050405020304" pitchFamily="18" charset="0"/>
          </a:endParaRPr>
        </a:p>
        <a:p xmlns:a="http://schemas.openxmlformats.org/drawingml/2006/main">
          <a:pPr algn="r"/>
          <a:r>
            <a:rPr lang="mn-MN" sz="1200" b="1" baseline="0">
              <a:solidFill>
                <a:schemeClr val="tx1"/>
              </a:solidFill>
              <a:latin typeface="Times New Roman" panose="02020603050405020304" pitchFamily="18" charset="0"/>
              <a:cs typeface="Times New Roman" panose="02020603050405020304" pitchFamily="18" charset="0"/>
            </a:rPr>
            <a:t>Ц</a:t>
          </a:r>
          <a:r>
            <a:rPr lang="mn-MN" sz="1200" b="1">
              <a:solidFill>
                <a:schemeClr val="tx1"/>
              </a:solidFill>
              <a:latin typeface="Times New Roman" panose="02020603050405020304" pitchFamily="18" charset="0"/>
              <a:cs typeface="Times New Roman" panose="02020603050405020304" pitchFamily="18" charset="0"/>
            </a:rPr>
            <a:t>аг</a:t>
          </a:r>
          <a:r>
            <a:rPr lang="mn-MN" sz="1200" b="1" baseline="0">
              <a:solidFill>
                <a:schemeClr val="tx1"/>
              </a:solidFill>
              <a:latin typeface="Times New Roman" panose="02020603050405020304" pitchFamily="18" charset="0"/>
              <a:cs typeface="Times New Roman" panose="02020603050405020304" pitchFamily="18" charset="0"/>
            </a:rPr>
            <a:t> хугацаанаас хамаарсан бүрэн бус хөдөлмөр эрхлэлт болон ажилгүйдлийн нэгдсэн түвшин</a:t>
          </a:r>
        </a:p>
      </cdr:txBody>
    </cdr:sp>
  </cdr:relSizeAnchor>
  <cdr:relSizeAnchor xmlns:cdr="http://schemas.openxmlformats.org/drawingml/2006/chartDrawing">
    <cdr:from>
      <cdr:x>0.59768</cdr:x>
      <cdr:y>0.70672</cdr:y>
    </cdr:from>
    <cdr:to>
      <cdr:x>0.64167</cdr:x>
      <cdr:y>0.75454</cdr:y>
    </cdr:to>
    <cdr:sp macro="" textlink="">
      <cdr:nvSpPr>
        <cdr:cNvPr id="4" name="Right Arrow 1">
          <a:extLst xmlns:a="http://schemas.openxmlformats.org/drawingml/2006/main">
            <a:ext uri="{FF2B5EF4-FFF2-40B4-BE49-F238E27FC236}">
              <a16:creationId xmlns:a16="http://schemas.microsoft.com/office/drawing/2014/main" id="{BF641EF5-CB9D-4448-AE54-1614F8CC298C}"/>
            </a:ext>
          </a:extLst>
        </cdr:cNvPr>
        <cdr:cNvSpPr/>
      </cdr:nvSpPr>
      <cdr:spPr>
        <a:xfrm xmlns:a="http://schemas.openxmlformats.org/drawingml/2006/main" rot="10800000">
          <a:off x="5181505" y="4443936"/>
          <a:ext cx="381366" cy="300698"/>
        </a:xfrm>
        <a:prstGeom xmlns:a="http://schemas.openxmlformats.org/drawingml/2006/main" prst="rightArrow">
          <a:avLst/>
        </a:prstGeom>
        <a:solidFill xmlns:a="http://schemas.openxmlformats.org/drawingml/2006/main">
          <a:srgbClr val="B99E66"/>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r>
            <a:rPr lang="mn-MN" sz="1100"/>
            <a:t>с</a:t>
          </a:r>
        </a:p>
      </cdr:txBody>
    </cdr:sp>
  </cdr:relSizeAnchor>
</c:userShapes>
</file>

<file path=xl/drawings/drawing25.xml><?xml version="1.0" encoding="utf-8"?>
<xdr:wsDr xmlns:xdr="http://schemas.openxmlformats.org/drawingml/2006/spreadsheetDrawing" xmlns:a="http://schemas.openxmlformats.org/drawingml/2006/main">
  <xdr:absoluteAnchor>
    <xdr:pos x="0" y="0"/>
    <xdr:ext cx="8664388" cy="5199529"/>
    <xdr:graphicFrame macro="">
      <xdr:nvGraphicFramePr>
        <xdr:cNvPr id="2" name="Chart 1">
          <a:extLst>
            <a:ext uri="{FF2B5EF4-FFF2-40B4-BE49-F238E27FC236}">
              <a16:creationId xmlns:a16="http://schemas.microsoft.com/office/drawing/2014/main" id="{5F4297B5-65D7-49EB-B1A3-13D60EFBBBE2}"/>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6.xml><?xml version="1.0" encoding="utf-8"?>
<xdr:wsDr xmlns:xdr="http://schemas.openxmlformats.org/drawingml/2006/spreadsheetDrawing" xmlns:a="http://schemas.openxmlformats.org/drawingml/2006/main">
  <xdr:absoluteAnchor>
    <xdr:pos x="0" y="0"/>
    <xdr:ext cx="8664388" cy="5199529"/>
    <xdr:graphicFrame macro="">
      <xdr:nvGraphicFramePr>
        <xdr:cNvPr id="2" name="Chart 1">
          <a:extLst>
            <a:ext uri="{FF2B5EF4-FFF2-40B4-BE49-F238E27FC236}">
              <a16:creationId xmlns:a16="http://schemas.microsoft.com/office/drawing/2014/main" id="{6F27891F-21D7-4B70-B3E8-FFEC4C33F8AA}"/>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7.xml><?xml version="1.0" encoding="utf-8"?>
<xdr:wsDr xmlns:xdr="http://schemas.openxmlformats.org/drawingml/2006/spreadsheetDrawing" xmlns:a="http://schemas.openxmlformats.org/drawingml/2006/main">
  <xdr:absoluteAnchor>
    <xdr:pos x="0" y="0"/>
    <xdr:ext cx="8664388" cy="5199529"/>
    <xdr:graphicFrame macro="">
      <xdr:nvGraphicFramePr>
        <xdr:cNvPr id="38" name="Chart 1">
          <a:extLst>
            <a:ext uri="{FF2B5EF4-FFF2-40B4-BE49-F238E27FC236}">
              <a16:creationId xmlns:a16="http://schemas.microsoft.com/office/drawing/2014/main" id="{045AFB99-A611-48C9-A4ED-0ED1738B2D37}"/>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8.xml><?xml version="1.0" encoding="utf-8"?>
<xdr:wsDr xmlns:xdr="http://schemas.openxmlformats.org/drawingml/2006/spreadsheetDrawing" xmlns:a="http://schemas.openxmlformats.org/drawingml/2006/main">
  <xdr:absoluteAnchor>
    <xdr:pos x="0" y="0"/>
    <xdr:ext cx="8664388" cy="5199529"/>
    <xdr:graphicFrame macro="">
      <xdr:nvGraphicFramePr>
        <xdr:cNvPr id="2" name="Chart 1">
          <a:extLst>
            <a:ext uri="{FF2B5EF4-FFF2-40B4-BE49-F238E27FC236}">
              <a16:creationId xmlns:a16="http://schemas.microsoft.com/office/drawing/2014/main" id="{5ED59797-B7D8-4C8E-A3EA-E5026F97375C}"/>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9.xml><?xml version="1.0" encoding="utf-8"?>
<c:userShapes xmlns:c="http://schemas.openxmlformats.org/drawingml/2006/chart">
  <cdr:relSizeAnchor xmlns:cdr="http://schemas.openxmlformats.org/drawingml/2006/chartDrawing">
    <cdr:from>
      <cdr:x>0.66632</cdr:x>
      <cdr:y>0.19905</cdr:y>
    </cdr:from>
    <cdr:to>
      <cdr:x>0.71364</cdr:x>
      <cdr:y>0.24818</cdr:y>
    </cdr:to>
    <cdr:sp macro="" textlink="">
      <cdr:nvSpPr>
        <cdr:cNvPr id="2" name="Right Arrow 1"/>
        <cdr:cNvSpPr/>
      </cdr:nvSpPr>
      <cdr:spPr>
        <a:xfrm xmlns:a="http://schemas.openxmlformats.org/drawingml/2006/main">
          <a:off x="5764890" y="1250801"/>
          <a:ext cx="409407" cy="308726"/>
        </a:xfrm>
        <a:prstGeom xmlns:a="http://schemas.openxmlformats.org/drawingml/2006/main" prst="rightArrow">
          <a:avLst/>
        </a:prstGeom>
        <a:solidFill xmlns:a="http://schemas.openxmlformats.org/drawingml/2006/main">
          <a:srgbClr val="173678"/>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mn-MN"/>
        </a:p>
      </cdr:txBody>
    </cdr:sp>
  </cdr:relSizeAnchor>
</c:userShapes>
</file>

<file path=xl/drawings/drawing3.xml><?xml version="1.0" encoding="utf-8"?>
<xdr:wsDr xmlns:xdr="http://schemas.openxmlformats.org/drawingml/2006/spreadsheetDrawing" xmlns:a="http://schemas.openxmlformats.org/drawingml/2006/main">
  <xdr:absoluteAnchor>
    <xdr:pos x="0" y="0"/>
    <xdr:ext cx="8664388" cy="5199529"/>
    <xdr:graphicFrame macro="">
      <xdr:nvGraphicFramePr>
        <xdr:cNvPr id="4" name="Chart 1">
          <a:extLst>
            <a:ext uri="{FF2B5EF4-FFF2-40B4-BE49-F238E27FC236}">
              <a16:creationId xmlns:a16="http://schemas.microsoft.com/office/drawing/2014/main" id="{AC43F22F-671E-4E9F-8893-750170D5A4A4}"/>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0.xml><?xml version="1.0" encoding="utf-8"?>
<xdr:wsDr xmlns:xdr="http://schemas.openxmlformats.org/drawingml/2006/spreadsheetDrawing" xmlns:a="http://schemas.openxmlformats.org/drawingml/2006/main">
  <xdr:absoluteAnchor>
    <xdr:pos x="0" y="0"/>
    <xdr:ext cx="8661400" cy="5194300"/>
    <xdr:graphicFrame macro="">
      <xdr:nvGraphicFramePr>
        <xdr:cNvPr id="2" name="Chart 1">
          <a:extLst>
            <a:ext uri="{FF2B5EF4-FFF2-40B4-BE49-F238E27FC236}">
              <a16:creationId xmlns:a16="http://schemas.microsoft.com/office/drawing/2014/main" id="{66C911A2-3FA8-43B0-AF5A-90A4301D07A2}"/>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1.xml><?xml version="1.0" encoding="utf-8"?>
<c:userShapes xmlns:c="http://schemas.openxmlformats.org/drawingml/2006/chart">
  <cdr:relSizeAnchor xmlns:cdr="http://schemas.openxmlformats.org/drawingml/2006/chartDrawing">
    <cdr:from>
      <cdr:x>0.60281</cdr:x>
      <cdr:y>0.08639</cdr:y>
    </cdr:from>
    <cdr:to>
      <cdr:x>0.64384</cdr:x>
      <cdr:y>0.1346</cdr:y>
    </cdr:to>
    <cdr:sp macro="" textlink="">
      <cdr:nvSpPr>
        <cdr:cNvPr id="3" name="Right Arrow 2"/>
        <cdr:cNvSpPr/>
      </cdr:nvSpPr>
      <cdr:spPr>
        <a:xfrm xmlns:a="http://schemas.openxmlformats.org/drawingml/2006/main">
          <a:off x="5218347" y="542686"/>
          <a:ext cx="355184" cy="302858"/>
        </a:xfrm>
        <a:prstGeom xmlns:a="http://schemas.openxmlformats.org/drawingml/2006/main" prst="rightArrow">
          <a:avLst/>
        </a:prstGeom>
        <a:solidFill xmlns:a="http://schemas.openxmlformats.org/drawingml/2006/main">
          <a:srgbClr val="122F83"/>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p xmlns:a="http://schemas.openxmlformats.org/drawingml/2006/main">
          <a:endParaRPr lang="en-US"/>
        </a:p>
      </cdr:txBody>
    </cdr:sp>
  </cdr:relSizeAnchor>
  <cdr:relSizeAnchor xmlns:cdr="http://schemas.openxmlformats.org/drawingml/2006/chartDrawing">
    <cdr:from>
      <cdr:x>0.93787</cdr:x>
      <cdr:y>0.08604</cdr:y>
    </cdr:from>
    <cdr:to>
      <cdr:x>0.9789</cdr:x>
      <cdr:y>0.13425</cdr:y>
    </cdr:to>
    <cdr:sp macro="" textlink="">
      <cdr:nvSpPr>
        <cdr:cNvPr id="4" name="Right Arrow 3"/>
        <cdr:cNvSpPr/>
      </cdr:nvSpPr>
      <cdr:spPr>
        <a:xfrm xmlns:a="http://schemas.openxmlformats.org/drawingml/2006/main">
          <a:off x="8118815" y="540498"/>
          <a:ext cx="355183" cy="302859"/>
        </a:xfrm>
        <a:prstGeom xmlns:a="http://schemas.openxmlformats.org/drawingml/2006/main" prst="rightArrow">
          <a:avLst/>
        </a:prstGeom>
        <a:solidFill xmlns:a="http://schemas.openxmlformats.org/drawingml/2006/main">
          <a:srgbClr val="7D8CAE"/>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US"/>
        </a:p>
      </cdr:txBody>
    </cdr:sp>
  </cdr:relSizeAnchor>
  <cdr:relSizeAnchor xmlns:cdr="http://schemas.openxmlformats.org/drawingml/2006/chartDrawing">
    <cdr:from>
      <cdr:x>0.60466</cdr:x>
      <cdr:y>0.75171</cdr:y>
    </cdr:from>
    <cdr:to>
      <cdr:x>0.90174</cdr:x>
      <cdr:y>0.89634</cdr:y>
    </cdr:to>
    <cdr:sp macro="" textlink="">
      <cdr:nvSpPr>
        <cdr:cNvPr id="2" name="TextBox 1">
          <a:extLst xmlns:a="http://schemas.openxmlformats.org/drawingml/2006/main">
            <a:ext uri="{FF2B5EF4-FFF2-40B4-BE49-F238E27FC236}">
              <a16:creationId xmlns:a16="http://schemas.microsoft.com/office/drawing/2014/main" id="{20B9200D-812B-4988-97A2-7555DE21B0CF}"/>
            </a:ext>
          </a:extLst>
        </cdr:cNvPr>
        <cdr:cNvSpPr txBox="1"/>
      </cdr:nvSpPr>
      <cdr:spPr>
        <a:xfrm xmlns:a="http://schemas.openxmlformats.org/drawingml/2006/main">
          <a:off x="5234363" y="4722319"/>
          <a:ext cx="2571706" cy="90857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r"/>
          <a:r>
            <a:rPr lang="mn-MN" sz="1200" b="1">
              <a:solidFill>
                <a:schemeClr val="tx1"/>
              </a:solidFill>
              <a:latin typeface="Times New Roman" panose="02020603050405020304" pitchFamily="18" charset="0"/>
              <a:cs typeface="Times New Roman" panose="02020603050405020304" pitchFamily="18" charset="0"/>
            </a:rPr>
            <a:t>Эдийн</a:t>
          </a:r>
          <a:r>
            <a:rPr lang="mn-MN" sz="1200" b="1" baseline="0">
              <a:solidFill>
                <a:schemeClr val="tx1"/>
              </a:solidFill>
              <a:latin typeface="Times New Roman" panose="02020603050405020304" pitchFamily="18" charset="0"/>
              <a:cs typeface="Times New Roman" panose="02020603050405020304" pitchFamily="18" charset="0"/>
            </a:rPr>
            <a:t> засгийн ү</a:t>
          </a:r>
          <a:r>
            <a:rPr lang="en-US" sz="1200" b="1" baseline="0">
              <a:solidFill>
                <a:schemeClr val="tx1"/>
              </a:solidFill>
              <a:latin typeface="Times New Roman" panose="02020603050405020304" pitchFamily="18" charset="0"/>
              <a:cs typeface="Times New Roman" panose="02020603050405020304" pitchFamily="18" charset="0"/>
            </a:rPr>
            <a:t>/</a:t>
          </a:r>
          <a:r>
            <a:rPr lang="mn-MN" sz="1200" b="1" baseline="0">
              <a:solidFill>
                <a:schemeClr val="tx1"/>
              </a:solidFill>
              <a:latin typeface="Times New Roman" panose="02020603050405020304" pitchFamily="18" charset="0"/>
              <a:cs typeface="Times New Roman" panose="02020603050405020304" pitchFamily="18" charset="0"/>
            </a:rPr>
            <a:t>а салбаруудын дундаж цалингийн интервал</a:t>
          </a:r>
          <a:endParaRPr lang="mn-MN" sz="1200" b="1">
            <a:solidFill>
              <a:schemeClr val="tx1"/>
            </a:solidFill>
            <a:latin typeface="Times New Roman" panose="02020603050405020304" pitchFamily="18" charset="0"/>
            <a:cs typeface="Times New Roman" panose="02020603050405020304" pitchFamily="18" charset="0"/>
          </a:endParaRPr>
        </a:p>
      </cdr:txBody>
    </cdr:sp>
  </cdr:relSizeAnchor>
</c:userShapes>
</file>

<file path=xl/drawings/drawing32.xml><?xml version="1.0" encoding="utf-8"?>
<xdr:wsDr xmlns:xdr="http://schemas.openxmlformats.org/drawingml/2006/spreadsheetDrawing" xmlns:a="http://schemas.openxmlformats.org/drawingml/2006/main">
  <xdr:absoluteAnchor>
    <xdr:pos x="0" y="0"/>
    <xdr:ext cx="8664388" cy="5199529"/>
    <xdr:graphicFrame macro="">
      <xdr:nvGraphicFramePr>
        <xdr:cNvPr id="2" name="Chart 1">
          <a:extLst>
            <a:ext uri="{FF2B5EF4-FFF2-40B4-BE49-F238E27FC236}">
              <a16:creationId xmlns:a16="http://schemas.microsoft.com/office/drawing/2014/main" id="{1232468C-83F4-410C-9477-F1926E7DD4CB}"/>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3.xml><?xml version="1.0" encoding="utf-8"?>
<xdr:wsDr xmlns:xdr="http://schemas.openxmlformats.org/drawingml/2006/spreadsheetDrawing" xmlns:a="http://schemas.openxmlformats.org/drawingml/2006/main">
  <xdr:absoluteAnchor>
    <xdr:pos x="0" y="0"/>
    <xdr:ext cx="8664388" cy="5199529"/>
    <xdr:graphicFrame macro="">
      <xdr:nvGraphicFramePr>
        <xdr:cNvPr id="2" name="Chart 1">
          <a:extLst>
            <a:ext uri="{FF2B5EF4-FFF2-40B4-BE49-F238E27FC236}">
              <a16:creationId xmlns:a16="http://schemas.microsoft.com/office/drawing/2014/main" id="{0782EF76-29FC-43DD-9CA9-EBF32036C1D8}"/>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4.xml><?xml version="1.0" encoding="utf-8"?>
<xdr:wsDr xmlns:xdr="http://schemas.openxmlformats.org/drawingml/2006/spreadsheetDrawing" xmlns:a="http://schemas.openxmlformats.org/drawingml/2006/main">
  <xdr:twoCellAnchor>
    <xdr:from>
      <xdr:col>0</xdr:col>
      <xdr:colOff>261510</xdr:colOff>
      <xdr:row>0</xdr:row>
      <xdr:rowOff>166666</xdr:rowOff>
    </xdr:from>
    <xdr:to>
      <xdr:col>6</xdr:col>
      <xdr:colOff>143692</xdr:colOff>
      <xdr:row>13</xdr:row>
      <xdr:rowOff>59871</xdr:rowOff>
    </xdr:to>
    <xdr:graphicFrame macro="">
      <xdr:nvGraphicFramePr>
        <xdr:cNvPr id="3" name="Chart 2">
          <a:extLst>
            <a:ext uri="{FF2B5EF4-FFF2-40B4-BE49-F238E27FC236}">
              <a16:creationId xmlns:a16="http://schemas.microsoft.com/office/drawing/2014/main" id="{00000000-0008-0000-1B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5.xml><?xml version="1.0" encoding="utf-8"?>
<xdr:wsDr xmlns:xdr="http://schemas.openxmlformats.org/drawingml/2006/spreadsheetDrawing" xmlns:a="http://schemas.openxmlformats.org/drawingml/2006/main">
  <xdr:twoCellAnchor>
    <xdr:from>
      <xdr:col>0</xdr:col>
      <xdr:colOff>35764</xdr:colOff>
      <xdr:row>0</xdr:row>
      <xdr:rowOff>59832</xdr:rowOff>
    </xdr:from>
    <xdr:to>
      <xdr:col>4</xdr:col>
      <xdr:colOff>524654</xdr:colOff>
      <xdr:row>11</xdr:row>
      <xdr:rowOff>133626</xdr:rowOff>
    </xdr:to>
    <xdr:graphicFrame macro="">
      <xdr:nvGraphicFramePr>
        <xdr:cNvPr id="3" name="Chart 2">
          <a:extLst>
            <a:ext uri="{FF2B5EF4-FFF2-40B4-BE49-F238E27FC236}">
              <a16:creationId xmlns:a16="http://schemas.microsoft.com/office/drawing/2014/main" id="{00000000-0008-0000-1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6.xml><?xml version="1.0" encoding="utf-8"?>
<xdr:wsDr xmlns:xdr="http://schemas.openxmlformats.org/drawingml/2006/spreadsheetDrawing" xmlns:a="http://schemas.openxmlformats.org/drawingml/2006/main">
  <xdr:twoCellAnchor>
    <xdr:from>
      <xdr:col>0</xdr:col>
      <xdr:colOff>153212</xdr:colOff>
      <xdr:row>0</xdr:row>
      <xdr:rowOff>124081</xdr:rowOff>
    </xdr:from>
    <xdr:to>
      <xdr:col>5</xdr:col>
      <xdr:colOff>299564</xdr:colOff>
      <xdr:row>12</xdr:row>
      <xdr:rowOff>40987</xdr:rowOff>
    </xdr:to>
    <xdr:graphicFrame macro="">
      <xdr:nvGraphicFramePr>
        <xdr:cNvPr id="3" name="Chart 2">
          <a:extLst>
            <a:ext uri="{FF2B5EF4-FFF2-40B4-BE49-F238E27FC236}">
              <a16:creationId xmlns:a16="http://schemas.microsoft.com/office/drawing/2014/main" id="{00000000-0008-0000-1D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7.xml><?xml version="1.0" encoding="utf-8"?>
<xdr:wsDr xmlns:xdr="http://schemas.openxmlformats.org/drawingml/2006/spreadsheetDrawing" xmlns:a="http://schemas.openxmlformats.org/drawingml/2006/main">
  <xdr:twoCellAnchor>
    <xdr:from>
      <xdr:col>0</xdr:col>
      <xdr:colOff>18394</xdr:colOff>
      <xdr:row>0</xdr:row>
      <xdr:rowOff>111392</xdr:rowOff>
    </xdr:from>
    <xdr:to>
      <xdr:col>4</xdr:col>
      <xdr:colOff>506074</xdr:colOff>
      <xdr:row>11</xdr:row>
      <xdr:rowOff>99831</xdr:rowOff>
    </xdr:to>
    <xdr:graphicFrame macro="">
      <xdr:nvGraphicFramePr>
        <xdr:cNvPr id="4" name="Chart 3">
          <a:extLst>
            <a:ext uri="{FF2B5EF4-FFF2-40B4-BE49-F238E27FC236}">
              <a16:creationId xmlns:a16="http://schemas.microsoft.com/office/drawing/2014/main" id="{00000000-0008-0000-1E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8.xml><?xml version="1.0" encoding="utf-8"?>
<xdr:wsDr xmlns:xdr="http://schemas.openxmlformats.org/drawingml/2006/spreadsheetDrawing" xmlns:a="http://schemas.openxmlformats.org/drawingml/2006/main">
  <xdr:twoCellAnchor>
    <xdr:from>
      <xdr:col>2</xdr:col>
      <xdr:colOff>213252</xdr:colOff>
      <xdr:row>5</xdr:row>
      <xdr:rowOff>126545</xdr:rowOff>
    </xdr:from>
    <xdr:to>
      <xdr:col>17</xdr:col>
      <xdr:colOff>266700</xdr:colOff>
      <xdr:row>35</xdr:row>
      <xdr:rowOff>121103</xdr:rowOff>
    </xdr:to>
    <xdr:grpSp>
      <xdr:nvGrpSpPr>
        <xdr:cNvPr id="2" name="Group 1">
          <a:extLst>
            <a:ext uri="{FF2B5EF4-FFF2-40B4-BE49-F238E27FC236}">
              <a16:creationId xmlns:a16="http://schemas.microsoft.com/office/drawing/2014/main" id="{00000000-0008-0000-1F00-000002000000}"/>
            </a:ext>
          </a:extLst>
        </xdr:cNvPr>
        <xdr:cNvGrpSpPr/>
      </xdr:nvGrpSpPr>
      <xdr:grpSpPr>
        <a:xfrm>
          <a:off x="1451502" y="1079045"/>
          <a:ext cx="9340323" cy="5709558"/>
          <a:chOff x="22222385" y="15865743"/>
          <a:chExt cx="10675084" cy="9483784"/>
        </a:xfrm>
      </xdr:grpSpPr>
      <xdr:graphicFrame macro="">
        <xdr:nvGraphicFramePr>
          <xdr:cNvPr id="3" name="Chart 2">
            <a:extLst>
              <a:ext uri="{FF2B5EF4-FFF2-40B4-BE49-F238E27FC236}">
                <a16:creationId xmlns:a16="http://schemas.microsoft.com/office/drawing/2014/main" id="{00000000-0008-0000-1F00-000003000000}"/>
              </a:ext>
            </a:extLst>
          </xdr:cNvPr>
          <xdr:cNvGraphicFramePr>
            <a:graphicFrameLocks/>
          </xdr:cNvGraphicFramePr>
        </xdr:nvGraphicFramePr>
        <xdr:xfrm>
          <a:off x="22222385" y="18894027"/>
          <a:ext cx="10228751" cy="6032842"/>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4" name="Chart 3">
            <a:extLst>
              <a:ext uri="{FF2B5EF4-FFF2-40B4-BE49-F238E27FC236}">
                <a16:creationId xmlns:a16="http://schemas.microsoft.com/office/drawing/2014/main" id="{00000000-0008-0000-1F00-000004000000}"/>
              </a:ext>
            </a:extLst>
          </xdr:cNvPr>
          <xdr:cNvGraphicFramePr>
            <a:graphicFrameLocks/>
          </xdr:cNvGraphicFramePr>
        </xdr:nvGraphicFramePr>
        <xdr:xfrm>
          <a:off x="22305244" y="17918003"/>
          <a:ext cx="9460066" cy="6249442"/>
        </xdr:xfrm>
        <a:graphic>
          <a:graphicData uri="http://schemas.openxmlformats.org/drawingml/2006/chart">
            <c:chart xmlns:c="http://schemas.openxmlformats.org/drawingml/2006/chart" xmlns:r="http://schemas.openxmlformats.org/officeDocument/2006/relationships" r:id="rId2"/>
          </a:graphicData>
        </a:graphic>
      </xdr:graphicFrame>
      <xdr:sp macro="" textlink="">
        <xdr:nvSpPr>
          <xdr:cNvPr id="5" name="TextBox 4">
            <a:extLst>
              <a:ext uri="{FF2B5EF4-FFF2-40B4-BE49-F238E27FC236}">
                <a16:creationId xmlns:a16="http://schemas.microsoft.com/office/drawing/2014/main" id="{00000000-0008-0000-1F00-000005000000}"/>
              </a:ext>
            </a:extLst>
          </xdr:cNvPr>
          <xdr:cNvSpPr txBox="1"/>
        </xdr:nvSpPr>
        <xdr:spPr>
          <a:xfrm>
            <a:off x="31581406" y="22524609"/>
            <a:ext cx="1316063" cy="28249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600" b="1" i="1">
              <a:latin typeface="Times New Roman" panose="02020603050405020304" pitchFamily="18" charset="0"/>
              <a:cs typeface="Times New Roman" panose="02020603050405020304" pitchFamily="18" charset="0"/>
            </a:endParaRPr>
          </a:p>
          <a:p>
            <a:r>
              <a:rPr lang="mn-MN" sz="1600" b="1" i="1">
                <a:latin typeface="Times New Roman" panose="02020603050405020304" pitchFamily="18" charset="0"/>
                <a:cs typeface="Times New Roman" panose="02020603050405020304" pitchFamily="18" charset="0"/>
              </a:rPr>
              <a:t>Чанаргүй</a:t>
            </a:r>
            <a:r>
              <a:rPr lang="en-US" sz="1600" b="1" i="1">
                <a:latin typeface="Times New Roman" panose="02020603050405020304" pitchFamily="18" charset="0"/>
                <a:cs typeface="Times New Roman" panose="02020603050405020304" pitchFamily="18" charset="0"/>
              </a:rPr>
              <a:t>                                        </a:t>
            </a:r>
          </a:p>
          <a:p>
            <a:r>
              <a:rPr lang="mn-MN" sz="1600" b="1" i="1">
                <a:latin typeface="Times New Roman" panose="02020603050405020304" pitchFamily="18" charset="0"/>
                <a:cs typeface="Times New Roman" panose="02020603050405020304" pitchFamily="18" charset="0"/>
              </a:rPr>
              <a:t>Хугацаа хэтэрсэн</a:t>
            </a:r>
            <a:endParaRPr lang="en-US" sz="1600" b="1" i="1">
              <a:latin typeface="Times New Roman" panose="02020603050405020304" pitchFamily="18" charset="0"/>
              <a:cs typeface="Times New Roman" panose="02020603050405020304" pitchFamily="18" charset="0"/>
            </a:endParaRPr>
          </a:p>
        </xdr:txBody>
      </xdr:sp>
      <xdr:sp macro="" textlink="">
        <xdr:nvSpPr>
          <xdr:cNvPr id="6" name="TextBox 5">
            <a:extLst>
              <a:ext uri="{FF2B5EF4-FFF2-40B4-BE49-F238E27FC236}">
                <a16:creationId xmlns:a16="http://schemas.microsoft.com/office/drawing/2014/main" id="{00000000-0008-0000-1F00-000006000000}"/>
              </a:ext>
            </a:extLst>
          </xdr:cNvPr>
          <xdr:cNvSpPr txBox="1"/>
        </xdr:nvSpPr>
        <xdr:spPr>
          <a:xfrm>
            <a:off x="22952583" y="15865743"/>
            <a:ext cx="8923521" cy="308463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vert270" wrap="square" rtlCol="0" anchor="t"/>
          <a:lstStyle/>
          <a:p>
            <a:r>
              <a:rPr lang="mn-MN" sz="2000" b="1" baseline="0">
                <a:latin typeface="Times New Roman" panose="02020603050405020304" pitchFamily="18" charset="0"/>
                <a:cs typeface="Times New Roman" panose="02020603050405020304" pitchFamily="18" charset="0"/>
              </a:rPr>
              <a:t>Нийт зээл</a:t>
            </a:r>
            <a:endParaRPr lang="en-US" sz="2000" b="1" baseline="0">
              <a:latin typeface="Times New Roman" panose="02020603050405020304" pitchFamily="18" charset="0"/>
              <a:cs typeface="Times New Roman" panose="02020603050405020304" pitchFamily="18" charset="0"/>
            </a:endParaRPr>
          </a:p>
          <a:p>
            <a:endParaRPr lang="en-US" sz="2000" b="1" baseline="0">
              <a:latin typeface="Times New Roman" panose="02020603050405020304" pitchFamily="18" charset="0"/>
              <a:cs typeface="Times New Roman" panose="02020603050405020304" pitchFamily="18" charset="0"/>
            </a:endParaRPr>
          </a:p>
          <a:p>
            <a:endParaRPr lang="en-US" sz="2000" b="1" baseline="0">
              <a:latin typeface="Times New Roman" panose="02020603050405020304" pitchFamily="18" charset="0"/>
              <a:cs typeface="Times New Roman" panose="02020603050405020304" pitchFamily="18" charset="0"/>
            </a:endParaRPr>
          </a:p>
          <a:p>
            <a:r>
              <a:rPr lang="en-US" sz="2000" b="1" baseline="0">
                <a:latin typeface="Times New Roman" panose="02020603050405020304" pitchFamily="18" charset="0"/>
                <a:cs typeface="Times New Roman" panose="02020603050405020304" pitchFamily="18" charset="0"/>
              </a:rPr>
              <a:t>  </a:t>
            </a:r>
          </a:p>
          <a:p>
            <a:r>
              <a:rPr lang="mn-MN" sz="2000" b="1" baseline="0">
                <a:latin typeface="Times New Roman" panose="02020603050405020304" pitchFamily="18" charset="0"/>
                <a:cs typeface="Times New Roman" panose="02020603050405020304" pitchFamily="18" charset="0"/>
              </a:rPr>
              <a:t>Уул уурхай</a:t>
            </a:r>
          </a:p>
          <a:p>
            <a:r>
              <a:rPr lang="en-US" sz="2000" b="1" baseline="0">
                <a:latin typeface="Times New Roman" panose="02020603050405020304" pitchFamily="18" charset="0"/>
                <a:cs typeface="Times New Roman" panose="02020603050405020304" pitchFamily="18" charset="0"/>
              </a:rPr>
              <a:t> </a:t>
            </a:r>
          </a:p>
          <a:p>
            <a:endParaRPr lang="en-US" sz="2000" b="1" baseline="0">
              <a:latin typeface="Times New Roman" panose="02020603050405020304" pitchFamily="18" charset="0"/>
              <a:cs typeface="Times New Roman" panose="02020603050405020304" pitchFamily="18" charset="0"/>
            </a:endParaRPr>
          </a:p>
          <a:p>
            <a:endParaRPr lang="en-US" sz="2000" b="1" baseline="0">
              <a:latin typeface="Times New Roman" panose="02020603050405020304" pitchFamily="18" charset="0"/>
              <a:cs typeface="Times New Roman" panose="02020603050405020304" pitchFamily="18" charset="0"/>
            </a:endParaRPr>
          </a:p>
          <a:p>
            <a:r>
              <a:rPr lang="mn-MN" sz="2000" b="1" baseline="0">
                <a:latin typeface="Times New Roman" panose="02020603050405020304" pitchFamily="18" charset="0"/>
                <a:cs typeface="Times New Roman" panose="02020603050405020304" pitchFamily="18" charset="0"/>
              </a:rPr>
              <a:t>Боловсруулах</a:t>
            </a:r>
          </a:p>
          <a:p>
            <a:endParaRPr lang="mn-MN" sz="2000" b="1" baseline="0">
              <a:latin typeface="Times New Roman" panose="02020603050405020304" pitchFamily="18" charset="0"/>
              <a:cs typeface="Times New Roman" panose="02020603050405020304" pitchFamily="18" charset="0"/>
            </a:endParaRPr>
          </a:p>
          <a:p>
            <a:endParaRPr lang="en-US" sz="2000" b="1" baseline="0">
              <a:latin typeface="Times New Roman" panose="02020603050405020304" pitchFamily="18" charset="0"/>
              <a:cs typeface="Times New Roman" panose="02020603050405020304" pitchFamily="18" charset="0"/>
            </a:endParaRPr>
          </a:p>
          <a:p>
            <a:endParaRPr lang="en-US" sz="2000" b="1" baseline="0">
              <a:latin typeface="Times New Roman" panose="02020603050405020304" pitchFamily="18" charset="0"/>
              <a:cs typeface="Times New Roman" panose="02020603050405020304" pitchFamily="18" charset="0"/>
            </a:endParaRPr>
          </a:p>
          <a:p>
            <a:r>
              <a:rPr lang="mn-MN" sz="2000" b="1" baseline="0">
                <a:latin typeface="Times New Roman" panose="02020603050405020304" pitchFamily="18" charset="0"/>
                <a:cs typeface="Times New Roman" panose="02020603050405020304" pitchFamily="18" charset="0"/>
              </a:rPr>
              <a:t>Барилга</a:t>
            </a:r>
          </a:p>
          <a:p>
            <a:endParaRPr lang="en-US" sz="2000" b="1" baseline="0">
              <a:latin typeface="Times New Roman" panose="02020603050405020304" pitchFamily="18" charset="0"/>
              <a:cs typeface="Times New Roman" panose="02020603050405020304" pitchFamily="18" charset="0"/>
            </a:endParaRPr>
          </a:p>
          <a:p>
            <a:endParaRPr lang="en-US" sz="2000" b="1" baseline="0">
              <a:latin typeface="Times New Roman" panose="02020603050405020304" pitchFamily="18" charset="0"/>
              <a:cs typeface="Times New Roman" panose="02020603050405020304" pitchFamily="18" charset="0"/>
            </a:endParaRPr>
          </a:p>
          <a:p>
            <a:endParaRPr lang="en-US" sz="2000" b="1" baseline="0">
              <a:latin typeface="Times New Roman" panose="02020603050405020304" pitchFamily="18" charset="0"/>
              <a:cs typeface="Times New Roman" panose="02020603050405020304" pitchFamily="18" charset="0"/>
            </a:endParaRPr>
          </a:p>
          <a:p>
            <a:r>
              <a:rPr lang="mn-MN" sz="2000" b="1" baseline="0">
                <a:latin typeface="Times New Roman" panose="02020603050405020304" pitchFamily="18" charset="0"/>
                <a:cs typeface="Times New Roman" panose="02020603050405020304" pitchFamily="18" charset="0"/>
              </a:rPr>
              <a:t>Худалдаа</a:t>
            </a:r>
          </a:p>
          <a:p>
            <a:endParaRPr lang="en-US" sz="2000" b="1" baseline="0">
              <a:latin typeface="Times New Roman" panose="02020603050405020304" pitchFamily="18" charset="0"/>
              <a:cs typeface="Times New Roman" panose="02020603050405020304" pitchFamily="18" charset="0"/>
            </a:endParaRPr>
          </a:p>
          <a:p>
            <a:endParaRPr lang="en-US" sz="2000" b="1" baseline="0">
              <a:latin typeface="Times New Roman" panose="02020603050405020304" pitchFamily="18" charset="0"/>
              <a:cs typeface="Times New Roman" panose="02020603050405020304" pitchFamily="18" charset="0"/>
            </a:endParaRPr>
          </a:p>
          <a:p>
            <a:endParaRPr lang="mn-MN" sz="2000" b="1" baseline="0">
              <a:latin typeface="Times New Roman" panose="02020603050405020304" pitchFamily="18" charset="0"/>
              <a:cs typeface="Times New Roman" panose="02020603050405020304" pitchFamily="18" charset="0"/>
            </a:endParaRPr>
          </a:p>
          <a:p>
            <a:r>
              <a:rPr lang="mn-MN" sz="2000" b="1" baseline="0">
                <a:latin typeface="Times New Roman" panose="02020603050405020304" pitchFamily="18" charset="0"/>
                <a:cs typeface="Times New Roman" panose="02020603050405020304" pitchFamily="18" charset="0"/>
              </a:rPr>
              <a:t>Үл хөдлөх</a:t>
            </a:r>
          </a:p>
          <a:p>
            <a:endParaRPr lang="mn-MN" sz="2000" b="1" baseline="0">
              <a:latin typeface="Times New Roman" panose="02020603050405020304" pitchFamily="18" charset="0"/>
              <a:cs typeface="Times New Roman" panose="02020603050405020304" pitchFamily="18" charset="0"/>
            </a:endParaRPr>
          </a:p>
          <a:p>
            <a:endParaRPr lang="en-US" sz="2000" b="1" baseline="0">
              <a:latin typeface="Times New Roman" panose="02020603050405020304" pitchFamily="18" charset="0"/>
              <a:cs typeface="Times New Roman" panose="02020603050405020304" pitchFamily="18" charset="0"/>
            </a:endParaRPr>
          </a:p>
          <a:p>
            <a:endParaRPr lang="en-US" sz="2000" b="1" baseline="0">
              <a:latin typeface="Times New Roman" panose="02020603050405020304" pitchFamily="18" charset="0"/>
              <a:cs typeface="Times New Roman" panose="02020603050405020304" pitchFamily="18" charset="0"/>
            </a:endParaRPr>
          </a:p>
          <a:p>
            <a:r>
              <a:rPr lang="mn-MN" sz="2000" b="1" baseline="0">
                <a:latin typeface="Times New Roman" panose="02020603050405020304" pitchFamily="18" charset="0"/>
                <a:cs typeface="Times New Roman" panose="02020603050405020304" pitchFamily="18" charset="0"/>
              </a:rPr>
              <a:t>Бусад</a:t>
            </a:r>
            <a:endParaRPr lang="en-US" sz="2000" b="1" baseline="0">
              <a:latin typeface="Times New Roman" panose="02020603050405020304" pitchFamily="18" charset="0"/>
              <a:cs typeface="Times New Roman" panose="02020603050405020304" pitchFamily="18" charset="0"/>
            </a:endParaRPr>
          </a:p>
        </xdr:txBody>
      </xdr:sp>
    </xdr:grpSp>
    <xdr:clientData/>
  </xdr:twoCellAnchor>
</xdr:wsDr>
</file>

<file path=xl/drawings/drawing39.xml><?xml version="1.0" encoding="utf-8"?>
<c:userShapes xmlns:c="http://schemas.openxmlformats.org/drawingml/2006/chart">
  <cdr:relSizeAnchor xmlns:cdr="http://schemas.openxmlformats.org/drawingml/2006/chartDrawing">
    <cdr:from>
      <cdr:x>0.9617</cdr:x>
      <cdr:y>0.92289</cdr:y>
    </cdr:from>
    <cdr:to>
      <cdr:x>0.97497</cdr:x>
      <cdr:y>0.98754</cdr:y>
    </cdr:to>
    <cdr:sp macro="" textlink="">
      <cdr:nvSpPr>
        <cdr:cNvPr id="2" name="Right Brace 1"/>
        <cdr:cNvSpPr/>
      </cdr:nvSpPr>
      <cdr:spPr>
        <a:xfrm xmlns:a="http://schemas.openxmlformats.org/drawingml/2006/main">
          <a:off x="7960191" y="3472271"/>
          <a:ext cx="109839" cy="243237"/>
        </a:xfrm>
        <a:prstGeom xmlns:a="http://schemas.openxmlformats.org/drawingml/2006/main" prst="rightBrac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0.9609</cdr:x>
      <cdr:y>0.80803</cdr:y>
    </cdr:from>
    <cdr:to>
      <cdr:x>0.97064</cdr:x>
      <cdr:y>0.87922</cdr:y>
    </cdr:to>
    <cdr:sp macro="" textlink="">
      <cdr:nvSpPr>
        <cdr:cNvPr id="3" name="Right Brace 2"/>
        <cdr:cNvSpPr/>
      </cdr:nvSpPr>
      <cdr:spPr>
        <a:xfrm xmlns:a="http://schemas.openxmlformats.org/drawingml/2006/main">
          <a:off x="7953569" y="3040125"/>
          <a:ext cx="80620" cy="267843"/>
        </a:xfrm>
        <a:prstGeom xmlns:a="http://schemas.openxmlformats.org/drawingml/2006/main" prst="rightBrac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userShapes>
</file>

<file path=xl/drawings/drawing4.xml><?xml version="1.0" encoding="utf-8"?>
<c:userShapes xmlns:c="http://schemas.openxmlformats.org/drawingml/2006/chart">
  <cdr:relSizeAnchor xmlns:cdr="http://schemas.openxmlformats.org/drawingml/2006/chartDrawing">
    <cdr:from>
      <cdr:x>0.92038</cdr:x>
      <cdr:y>0.47971</cdr:y>
    </cdr:from>
    <cdr:to>
      <cdr:x>1</cdr:x>
      <cdr:y>0.78393</cdr:y>
    </cdr:to>
    <cdr:sp macro="" textlink="">
      <cdr:nvSpPr>
        <cdr:cNvPr id="14" name="TextBox 13">
          <a:extLst xmlns:a="http://schemas.openxmlformats.org/drawingml/2006/main">
            <a:ext uri="{FF2B5EF4-FFF2-40B4-BE49-F238E27FC236}">
              <a16:creationId xmlns:a16="http://schemas.microsoft.com/office/drawing/2014/main" id="{C5626795-59E2-43F7-841D-CC7EC8EB624E}"/>
            </a:ext>
          </a:extLst>
        </cdr:cNvPr>
        <cdr:cNvSpPr txBox="1"/>
      </cdr:nvSpPr>
      <cdr:spPr>
        <a:xfrm xmlns:a="http://schemas.openxmlformats.org/drawingml/2006/main">
          <a:off x="7972256" y="2486025"/>
          <a:ext cx="689662" cy="15765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lvl="0" indent="0" defTabSz="914400" eaLnBrk="1" fontAlgn="auto" latinLnBrk="0" hangingPunct="1">
            <a:lnSpc>
              <a:spcPct val="100000"/>
            </a:lnSpc>
            <a:spcBef>
              <a:spcPts val="0"/>
            </a:spcBef>
            <a:spcAft>
              <a:spcPts val="0"/>
            </a:spcAft>
            <a:buClrTx/>
            <a:buSzTx/>
            <a:buFontTx/>
            <a:buNone/>
            <a:tabLst/>
            <a:defRPr/>
          </a:pPr>
          <a:r>
            <a:rPr lang="en-US" sz="1400" b="1">
              <a:solidFill>
                <a:srgbClr val="286A6C"/>
              </a:solidFill>
              <a:effectLst/>
              <a:latin typeface="Times New Roman" panose="02020603050405020304" pitchFamily="18" charset="0"/>
              <a:cs typeface="Times New Roman" panose="02020603050405020304" pitchFamily="18" charset="0"/>
            </a:rPr>
            <a:t>  4.2</a:t>
          </a:r>
        </a:p>
        <a:p xmlns:a="http://schemas.openxmlformats.org/drawingml/2006/main">
          <a:pPr marL="0" marR="0" lvl="0" indent="0" defTabSz="914400" eaLnBrk="1" fontAlgn="auto" latinLnBrk="0" hangingPunct="1">
            <a:lnSpc>
              <a:spcPct val="100000"/>
            </a:lnSpc>
            <a:spcBef>
              <a:spcPts val="0"/>
            </a:spcBef>
            <a:spcAft>
              <a:spcPts val="0"/>
            </a:spcAft>
            <a:buClrTx/>
            <a:buSzTx/>
            <a:buFontTx/>
            <a:buNone/>
            <a:tabLst/>
            <a:defRPr/>
          </a:pPr>
          <a:r>
            <a:rPr lang="en-US" sz="1400" b="1">
              <a:solidFill>
                <a:srgbClr val="AF945E"/>
              </a:solidFill>
              <a:effectLst/>
              <a:latin typeface="Times New Roman" panose="02020603050405020304" pitchFamily="18" charset="0"/>
              <a:cs typeface="Times New Roman" panose="02020603050405020304" pitchFamily="18" charset="0"/>
            </a:rPr>
            <a:t>  </a:t>
          </a:r>
          <a:r>
            <a:rPr lang="en-US" sz="1400" b="1">
              <a:solidFill>
                <a:srgbClr val="937843"/>
              </a:solidFill>
              <a:effectLst/>
              <a:latin typeface="Times New Roman" panose="02020603050405020304" pitchFamily="18" charset="0"/>
              <a:cs typeface="Times New Roman" panose="02020603050405020304" pitchFamily="18" charset="0"/>
            </a:rPr>
            <a:t>3.7</a:t>
          </a:r>
        </a:p>
        <a:p xmlns:a="http://schemas.openxmlformats.org/drawingml/2006/main">
          <a:pPr eaLnBrk="1" fontAlgn="auto" latinLnBrk="0" hangingPunct="1"/>
          <a:r>
            <a:rPr lang="en-US" sz="1400" b="1">
              <a:effectLst/>
              <a:latin typeface="Times New Roman" panose="02020603050405020304" pitchFamily="18" charset="0"/>
              <a:ea typeface="+mn-ea"/>
              <a:cs typeface="Times New Roman" panose="02020603050405020304" pitchFamily="18" charset="0"/>
            </a:rPr>
            <a:t>  2.0</a:t>
          </a:r>
        </a:p>
        <a:p xmlns:a="http://schemas.openxmlformats.org/drawingml/2006/main">
          <a:pPr eaLnBrk="1" fontAlgn="auto" latinLnBrk="0" hangingPunct="1"/>
          <a:r>
            <a:rPr lang="en-US" sz="1400" b="1">
              <a:effectLst/>
              <a:latin typeface="Times New Roman" panose="02020603050405020304" pitchFamily="18" charset="0"/>
              <a:ea typeface="+mn-ea"/>
              <a:cs typeface="Times New Roman" panose="02020603050405020304" pitchFamily="18" charset="0"/>
            </a:rPr>
            <a:t>  </a:t>
          </a:r>
          <a:r>
            <a:rPr lang="en-US" sz="1400" b="1">
              <a:solidFill>
                <a:srgbClr val="7D8CAE"/>
              </a:solidFill>
              <a:effectLst/>
              <a:latin typeface="Times New Roman" panose="02020603050405020304" pitchFamily="18" charset="0"/>
              <a:ea typeface="+mn-ea"/>
              <a:cs typeface="Times New Roman" panose="02020603050405020304" pitchFamily="18" charset="0"/>
            </a:rPr>
            <a:t>1.0</a:t>
          </a:r>
          <a:endParaRPr lang="en-US" sz="1400">
            <a:solidFill>
              <a:srgbClr val="7D8CAE"/>
            </a:solidFill>
            <a:effectLst/>
            <a:latin typeface="Times New Roman" panose="02020603050405020304" pitchFamily="18" charset="0"/>
            <a:cs typeface="Times New Roman" panose="02020603050405020304" pitchFamily="18" charset="0"/>
          </a:endParaRPr>
        </a:p>
        <a:p xmlns:a="http://schemas.openxmlformats.org/drawingml/2006/main">
          <a:pPr marL="0" marR="0" lvl="0" indent="0" defTabSz="914400" eaLnBrk="1" fontAlgn="auto" latinLnBrk="0" hangingPunct="1">
            <a:lnSpc>
              <a:spcPct val="100000"/>
            </a:lnSpc>
            <a:spcBef>
              <a:spcPts val="0"/>
            </a:spcBef>
            <a:spcAft>
              <a:spcPts val="0"/>
            </a:spcAft>
            <a:buClrTx/>
            <a:buSzTx/>
            <a:buFontTx/>
            <a:buNone/>
            <a:tabLst/>
            <a:defRPr/>
          </a:pPr>
          <a:endParaRPr lang="en-US" sz="1400" b="1">
            <a:solidFill>
              <a:srgbClr val="937843"/>
            </a:solidFill>
            <a:effectLst/>
            <a:latin typeface="Times New Roman" panose="02020603050405020304" pitchFamily="18" charset="0"/>
            <a:cs typeface="Times New Roman" panose="02020603050405020304" pitchFamily="18" charset="0"/>
          </a:endParaRPr>
        </a:p>
        <a:p xmlns:a="http://schemas.openxmlformats.org/drawingml/2006/main">
          <a:r>
            <a:rPr lang="en-US" sz="1400" b="1">
              <a:solidFill>
                <a:srgbClr val="002060"/>
              </a:solidFill>
              <a:latin typeface="Times New Roman" panose="02020603050405020304" pitchFamily="18" charset="0"/>
              <a:cs typeface="Times New Roman" panose="02020603050405020304" pitchFamily="18" charset="0"/>
            </a:rPr>
            <a:t> </a:t>
          </a:r>
          <a:endParaRPr lang="en-US" sz="1400" b="1">
            <a:solidFill>
              <a:srgbClr val="122F83"/>
            </a:solidFill>
            <a:latin typeface="Times New Roman" panose="02020603050405020304" pitchFamily="18" charset="0"/>
            <a:cs typeface="Times New Roman" panose="02020603050405020304" pitchFamily="18" charset="0"/>
          </a:endParaRPr>
        </a:p>
        <a:p xmlns:a="http://schemas.openxmlformats.org/drawingml/2006/main">
          <a:endParaRPr lang="en-US" sz="1400" b="1">
            <a:solidFill>
              <a:srgbClr val="AF945E"/>
            </a:solidFill>
            <a:latin typeface="Times New Roman" panose="02020603050405020304" pitchFamily="18" charset="0"/>
            <a:cs typeface="Times New Roman" panose="02020603050405020304" pitchFamily="18" charset="0"/>
          </a:endParaRPr>
        </a:p>
      </cdr:txBody>
    </cdr:sp>
  </cdr:relSizeAnchor>
</c:userShapes>
</file>

<file path=xl/drawings/drawing40.xml><?xml version="1.0" encoding="utf-8"?>
<xdr:wsDr xmlns:xdr="http://schemas.openxmlformats.org/drawingml/2006/spreadsheetDrawing" xmlns:a="http://schemas.openxmlformats.org/drawingml/2006/main">
  <xdr:twoCellAnchor>
    <xdr:from>
      <xdr:col>0</xdr:col>
      <xdr:colOff>545242</xdr:colOff>
      <xdr:row>0</xdr:row>
      <xdr:rowOff>91600</xdr:rowOff>
    </xdr:from>
    <xdr:to>
      <xdr:col>5</xdr:col>
      <xdr:colOff>423322</xdr:colOff>
      <xdr:row>11</xdr:row>
      <xdr:rowOff>99220</xdr:rowOff>
    </xdr:to>
    <xdr:graphicFrame macro="">
      <xdr:nvGraphicFramePr>
        <xdr:cNvPr id="2" name="Chart 1">
          <a:extLst>
            <a:ext uri="{FF2B5EF4-FFF2-40B4-BE49-F238E27FC236}">
              <a16:creationId xmlns:a16="http://schemas.microsoft.com/office/drawing/2014/main" id="{54F7166C-6BE7-41D2-B3D2-E23B457728C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1.xml><?xml version="1.0" encoding="utf-8"?>
<xdr:wsDr xmlns:xdr="http://schemas.openxmlformats.org/drawingml/2006/spreadsheetDrawing" xmlns:a="http://schemas.openxmlformats.org/drawingml/2006/main">
  <xdr:twoCellAnchor>
    <xdr:from>
      <xdr:col>0</xdr:col>
      <xdr:colOff>0</xdr:colOff>
      <xdr:row>0</xdr:row>
      <xdr:rowOff>72589</xdr:rowOff>
    </xdr:from>
    <xdr:to>
      <xdr:col>4</xdr:col>
      <xdr:colOff>487680</xdr:colOff>
      <xdr:row>11</xdr:row>
      <xdr:rowOff>164029</xdr:rowOff>
    </xdr:to>
    <xdr:graphicFrame macro="">
      <xdr:nvGraphicFramePr>
        <xdr:cNvPr id="2" name="Chart 14">
          <a:extLst>
            <a:ext uri="{FF2B5EF4-FFF2-40B4-BE49-F238E27FC236}">
              <a16:creationId xmlns:a16="http://schemas.microsoft.com/office/drawing/2014/main" id="{00000000-0008-0000-2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2.xml><?xml version="1.0" encoding="utf-8"?>
<xdr:wsDr xmlns:xdr="http://schemas.openxmlformats.org/drawingml/2006/spreadsheetDrawing" xmlns:a="http://schemas.openxmlformats.org/drawingml/2006/main">
  <xdr:twoCellAnchor>
    <xdr:from>
      <xdr:col>0</xdr:col>
      <xdr:colOff>38100</xdr:colOff>
      <xdr:row>0</xdr:row>
      <xdr:rowOff>148590</xdr:rowOff>
    </xdr:from>
    <xdr:to>
      <xdr:col>4</xdr:col>
      <xdr:colOff>525780</xdr:colOff>
      <xdr:row>11</xdr:row>
      <xdr:rowOff>161485</xdr:rowOff>
    </xdr:to>
    <xdr:graphicFrame macro="">
      <xdr:nvGraphicFramePr>
        <xdr:cNvPr id="2" name="Chart 1">
          <a:extLst>
            <a:ext uri="{FF2B5EF4-FFF2-40B4-BE49-F238E27FC236}">
              <a16:creationId xmlns:a16="http://schemas.microsoft.com/office/drawing/2014/main" id="{ED3E8A97-ACCC-4C71-8C27-3F2B18B953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3.xml><?xml version="1.0" encoding="utf-8"?>
<xdr:wsDr xmlns:xdr="http://schemas.openxmlformats.org/drawingml/2006/spreadsheetDrawing" xmlns:a="http://schemas.openxmlformats.org/drawingml/2006/main">
  <xdr:absoluteAnchor>
    <xdr:pos x="0" y="0"/>
    <xdr:ext cx="8664388" cy="5199529"/>
    <xdr:graphicFrame macro="">
      <xdr:nvGraphicFramePr>
        <xdr:cNvPr id="2" name="Chart 1">
          <a:extLst>
            <a:ext uri="{FF2B5EF4-FFF2-40B4-BE49-F238E27FC236}">
              <a16:creationId xmlns:a16="http://schemas.microsoft.com/office/drawing/2014/main" id="{E4DB819A-324F-4C46-9943-DECDCA53F494}"/>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4.xml><?xml version="1.0" encoding="utf-8"?>
<c:userShapes xmlns:c="http://schemas.openxmlformats.org/drawingml/2006/chart">
  <cdr:relSizeAnchor xmlns:cdr="http://schemas.openxmlformats.org/drawingml/2006/chartDrawing">
    <cdr:from>
      <cdr:x>0.04847</cdr:x>
      <cdr:y>0.03412</cdr:y>
    </cdr:from>
    <cdr:to>
      <cdr:x>0.10866</cdr:x>
      <cdr:y>0.10965</cdr:y>
    </cdr:to>
    <cdr:sp macro="" textlink="">
      <cdr:nvSpPr>
        <cdr:cNvPr id="2" name="TextBox 1"/>
        <cdr:cNvSpPr txBox="1"/>
      </cdr:nvSpPr>
      <cdr:spPr>
        <a:xfrm xmlns:a="http://schemas.openxmlformats.org/drawingml/2006/main">
          <a:off x="233329" y="105507"/>
          <a:ext cx="289742" cy="233536"/>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sz="1100">
              <a:latin typeface="Times New Roman" panose="02020603050405020304" pitchFamily="18" charset="0"/>
              <a:cs typeface="Times New Roman" panose="02020603050405020304" pitchFamily="18" charset="0"/>
            </a:rPr>
            <a:t>%</a:t>
          </a:r>
        </a:p>
      </cdr:txBody>
    </cdr:sp>
  </cdr:relSizeAnchor>
  <cdr:relSizeAnchor xmlns:cdr="http://schemas.openxmlformats.org/drawingml/2006/chartDrawing">
    <cdr:from>
      <cdr:x>0.89026</cdr:x>
      <cdr:y>0.03222</cdr:y>
    </cdr:from>
    <cdr:to>
      <cdr:x>0.94146</cdr:x>
      <cdr:y>0.0852</cdr:y>
    </cdr:to>
    <cdr:sp macro="" textlink="">
      <cdr:nvSpPr>
        <cdr:cNvPr id="3" name="TextBox 1"/>
        <cdr:cNvSpPr txBox="1"/>
      </cdr:nvSpPr>
      <cdr:spPr>
        <a:xfrm xmlns:a="http://schemas.openxmlformats.org/drawingml/2006/main">
          <a:off x="4285506" y="99636"/>
          <a:ext cx="246466" cy="163812"/>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a:latin typeface="Times New Roman" panose="02020603050405020304" pitchFamily="18" charset="0"/>
              <a:cs typeface="Times New Roman" panose="02020603050405020304" pitchFamily="18" charset="0"/>
            </a:rPr>
            <a:t>%</a:t>
          </a:r>
        </a:p>
      </cdr:txBody>
    </cdr:sp>
  </cdr:relSizeAnchor>
</c:userShapes>
</file>

<file path=xl/drawings/drawing45.xml><?xml version="1.0" encoding="utf-8"?>
<xdr:wsDr xmlns:xdr="http://schemas.openxmlformats.org/drawingml/2006/spreadsheetDrawing" xmlns:a="http://schemas.openxmlformats.org/drawingml/2006/main">
  <xdr:absoluteAnchor>
    <xdr:pos x="0" y="0"/>
    <xdr:ext cx="8664388" cy="5199529"/>
    <xdr:graphicFrame macro="">
      <xdr:nvGraphicFramePr>
        <xdr:cNvPr id="2" name="Chart 1">
          <a:extLst>
            <a:ext uri="{FF2B5EF4-FFF2-40B4-BE49-F238E27FC236}">
              <a16:creationId xmlns:a16="http://schemas.microsoft.com/office/drawing/2014/main" id="{02120B5C-5170-4C71-8034-AF7B49BAE729}"/>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6.xml><?xml version="1.0" encoding="utf-8"?>
<c:userShapes xmlns:c="http://schemas.openxmlformats.org/drawingml/2006/chart">
  <cdr:relSizeAnchor xmlns:cdr="http://schemas.openxmlformats.org/drawingml/2006/chartDrawing">
    <cdr:from>
      <cdr:x>0.04381</cdr:x>
      <cdr:y>0.04925</cdr:y>
    </cdr:from>
    <cdr:to>
      <cdr:x>0.09508</cdr:x>
      <cdr:y>0.10226</cdr:y>
    </cdr:to>
    <cdr:sp macro="" textlink="">
      <cdr:nvSpPr>
        <cdr:cNvPr id="4" name="TextBox 1"/>
        <cdr:cNvSpPr txBox="1"/>
      </cdr:nvSpPr>
      <cdr:spPr>
        <a:xfrm xmlns:a="http://schemas.openxmlformats.org/drawingml/2006/main">
          <a:off x="190033" y="139337"/>
          <a:ext cx="222391" cy="149978"/>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00">
              <a:latin typeface="Times New Roman" panose="02020603050405020304" pitchFamily="18" charset="0"/>
              <a:cs typeface="Times New Roman" panose="02020603050405020304" pitchFamily="18" charset="0"/>
            </a:rPr>
            <a:t>%</a:t>
          </a:r>
        </a:p>
      </cdr:txBody>
    </cdr:sp>
  </cdr:relSizeAnchor>
  <cdr:relSizeAnchor xmlns:cdr="http://schemas.openxmlformats.org/drawingml/2006/chartDrawing">
    <cdr:from>
      <cdr:x>0.91682</cdr:x>
      <cdr:y>0.05204</cdr:y>
    </cdr:from>
    <cdr:to>
      <cdr:x>0.96809</cdr:x>
      <cdr:y>0.10505</cdr:y>
    </cdr:to>
    <cdr:sp macro="" textlink="">
      <cdr:nvSpPr>
        <cdr:cNvPr id="5" name="TextBox 1"/>
        <cdr:cNvSpPr txBox="1"/>
      </cdr:nvSpPr>
      <cdr:spPr>
        <a:xfrm xmlns:a="http://schemas.openxmlformats.org/drawingml/2006/main">
          <a:off x="7941620" y="269412"/>
          <a:ext cx="444108" cy="27443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00">
              <a:latin typeface="Times New Roman" panose="02020603050405020304" pitchFamily="18" charset="0"/>
              <a:cs typeface="Times New Roman" panose="02020603050405020304" pitchFamily="18" charset="0"/>
            </a:rPr>
            <a:t>%</a:t>
          </a:r>
        </a:p>
      </cdr:txBody>
    </cdr:sp>
  </cdr:relSizeAnchor>
</c:userShapes>
</file>

<file path=xl/drawings/drawing47.xml><?xml version="1.0" encoding="utf-8"?>
<xdr:wsDr xmlns:xdr="http://schemas.openxmlformats.org/drawingml/2006/spreadsheetDrawing" xmlns:a="http://schemas.openxmlformats.org/drawingml/2006/main">
  <xdr:absoluteAnchor>
    <xdr:pos x="0" y="0"/>
    <xdr:ext cx="8664388" cy="5199529"/>
    <xdr:graphicFrame macro="">
      <xdr:nvGraphicFramePr>
        <xdr:cNvPr id="2" name="Chart 1">
          <a:extLst>
            <a:ext uri="{FF2B5EF4-FFF2-40B4-BE49-F238E27FC236}">
              <a16:creationId xmlns:a16="http://schemas.microsoft.com/office/drawing/2014/main" id="{00000000-0008-0000-26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8.xml><?xml version="1.0" encoding="utf-8"?>
<xdr:wsDr xmlns:xdr="http://schemas.openxmlformats.org/drawingml/2006/spreadsheetDrawing" xmlns:a="http://schemas.openxmlformats.org/drawingml/2006/main">
  <xdr:absoluteAnchor>
    <xdr:pos x="0" y="0"/>
    <xdr:ext cx="8664388" cy="5199529"/>
    <xdr:graphicFrame macro="">
      <xdr:nvGraphicFramePr>
        <xdr:cNvPr id="2" name="Chart 1">
          <a:extLst>
            <a:ext uri="{FF2B5EF4-FFF2-40B4-BE49-F238E27FC236}">
              <a16:creationId xmlns:a16="http://schemas.microsoft.com/office/drawing/2014/main" id="{00000000-0008-0000-28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9.xml><?xml version="1.0" encoding="utf-8"?>
<c:userShapes xmlns:c="http://schemas.openxmlformats.org/drawingml/2006/chart">
  <cdr:relSizeAnchor xmlns:cdr="http://schemas.openxmlformats.org/drawingml/2006/chartDrawing">
    <cdr:from>
      <cdr:x>0.00534</cdr:x>
      <cdr:y>0.10992</cdr:y>
    </cdr:from>
    <cdr:to>
      <cdr:x>0.02119</cdr:x>
      <cdr:y>0.19511</cdr:y>
    </cdr:to>
    <cdr:sp macro="" textlink="">
      <cdr:nvSpPr>
        <cdr:cNvPr id="2" name="Up Arrow 1"/>
        <cdr:cNvSpPr/>
      </cdr:nvSpPr>
      <cdr:spPr>
        <a:xfrm xmlns:a="http://schemas.openxmlformats.org/drawingml/2006/main">
          <a:off x="46301" y="591024"/>
          <a:ext cx="137383" cy="458055"/>
        </a:xfrm>
        <a:prstGeom xmlns:a="http://schemas.openxmlformats.org/drawingml/2006/main" prst="upArrow">
          <a:avLst/>
        </a:prstGeom>
        <a:solidFill xmlns:a="http://schemas.openxmlformats.org/drawingml/2006/main">
          <a:srgbClr val="122F83"/>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cdr:x>
      <cdr:y>0.13657</cdr:y>
    </cdr:from>
    <cdr:to>
      <cdr:x>0.02519</cdr:x>
      <cdr:y>0.50753</cdr:y>
    </cdr:to>
    <cdr:sp macro="" textlink="">
      <cdr:nvSpPr>
        <cdr:cNvPr id="3" name="TextBox 2"/>
        <cdr:cNvSpPr txBox="1"/>
      </cdr:nvSpPr>
      <cdr:spPr>
        <a:xfrm xmlns:a="http://schemas.openxmlformats.org/drawingml/2006/main">
          <a:off x="0" y="734327"/>
          <a:ext cx="218377" cy="1994585"/>
        </a:xfrm>
        <a:prstGeom xmlns:a="http://schemas.openxmlformats.org/drawingml/2006/main" prst="rect">
          <a:avLst/>
        </a:prstGeom>
      </cdr:spPr>
      <cdr:txBody>
        <a:bodyPr xmlns:a="http://schemas.openxmlformats.org/drawingml/2006/main" vertOverflow="clip" vert="vert270" wrap="square" lIns="0" rIns="0" rtlCol="0"/>
        <a:lstStyle xmlns:a="http://schemas.openxmlformats.org/drawingml/2006/main"/>
        <a:p xmlns:a="http://schemas.openxmlformats.org/drawingml/2006/main">
          <a:r>
            <a:rPr lang="mn-MN" sz="1400" b="1">
              <a:solidFill>
                <a:srgbClr val="122F83"/>
              </a:solidFill>
              <a:latin typeface="Times New Roman" pitchFamily="18" charset="0"/>
              <a:cs typeface="Times New Roman" pitchFamily="18" charset="0"/>
            </a:rPr>
            <a:t>төгрөг</a:t>
          </a:r>
          <a:r>
            <a:rPr lang="mn-MN" sz="1400" b="1" baseline="0">
              <a:solidFill>
                <a:srgbClr val="122F83"/>
              </a:solidFill>
              <a:latin typeface="Times New Roman" pitchFamily="18" charset="0"/>
              <a:cs typeface="Times New Roman" pitchFamily="18" charset="0"/>
            </a:rPr>
            <a:t> сулрах</a:t>
          </a:r>
          <a:endParaRPr lang="en-US" sz="1400" b="1">
            <a:solidFill>
              <a:srgbClr val="122F83"/>
            </a:solidFill>
            <a:latin typeface="Times New Roman" pitchFamily="18" charset="0"/>
            <a:cs typeface="Times New Roman" pitchFamily="18" charset="0"/>
          </a:endParaRPr>
        </a:p>
      </cdr:txBody>
    </cdr:sp>
  </cdr:relSizeAnchor>
  <cdr:relSizeAnchor xmlns:cdr="http://schemas.openxmlformats.org/drawingml/2006/chartDrawing">
    <cdr:from>
      <cdr:x>0.92138</cdr:x>
      <cdr:y>0.22777</cdr:y>
    </cdr:from>
    <cdr:to>
      <cdr:x>1</cdr:x>
      <cdr:y>0.29315</cdr:y>
    </cdr:to>
    <cdr:sp macro="" textlink="">
      <cdr:nvSpPr>
        <cdr:cNvPr id="4" name="TextBox 3">
          <a:extLst xmlns:a="http://schemas.openxmlformats.org/drawingml/2006/main">
            <a:ext uri="{FF2B5EF4-FFF2-40B4-BE49-F238E27FC236}">
              <a16:creationId xmlns:a16="http://schemas.microsoft.com/office/drawing/2014/main" id="{BA869D2D-BC46-4684-9443-B0CFD69A7084}"/>
            </a:ext>
          </a:extLst>
        </cdr:cNvPr>
        <cdr:cNvSpPr txBox="1"/>
      </cdr:nvSpPr>
      <cdr:spPr>
        <a:xfrm xmlns:a="http://schemas.openxmlformats.org/drawingml/2006/main">
          <a:off x="7973754" y="1221123"/>
          <a:ext cx="680389" cy="350501"/>
        </a:xfrm>
        <a:prstGeom xmlns:a="http://schemas.openxmlformats.org/drawingml/2006/main" prst="rect">
          <a:avLst/>
        </a:prstGeom>
      </cdr:spPr>
      <cdr:txBody>
        <a:bodyPr xmlns:a="http://schemas.openxmlformats.org/drawingml/2006/main" vertOverflow="clip" wrap="square" lIns="0" tIns="0" rIns="0" bIns="0" rtlCol="0"/>
        <a:lstStyle xmlns:a="http://schemas.openxmlformats.org/drawingml/2006/main"/>
        <a:p xmlns:a="http://schemas.openxmlformats.org/drawingml/2006/main">
          <a:pPr algn="ctr"/>
          <a:r>
            <a:rPr lang="en-US" sz="1100" b="1">
              <a:solidFill>
                <a:srgbClr val="C00000"/>
              </a:solidFill>
              <a:latin typeface="Times New Roman" panose="02020603050405020304" pitchFamily="18" charset="0"/>
              <a:cs typeface="Times New Roman" panose="02020603050405020304" pitchFamily="18" charset="0"/>
            </a:rPr>
            <a:t>USD/MNT</a:t>
          </a:r>
        </a:p>
        <a:p xmlns:a="http://schemas.openxmlformats.org/drawingml/2006/main">
          <a:pPr algn="ctr"/>
          <a:r>
            <a:rPr lang="en-US" sz="1100" b="1">
              <a:solidFill>
                <a:srgbClr val="C00000"/>
              </a:solidFill>
              <a:latin typeface="Times New Roman" panose="02020603050405020304" pitchFamily="18" charset="0"/>
              <a:cs typeface="Times New Roman" panose="02020603050405020304" pitchFamily="18" charset="0"/>
            </a:rPr>
            <a:t>4.2%</a:t>
          </a:r>
        </a:p>
      </cdr:txBody>
    </cdr:sp>
  </cdr:relSizeAnchor>
  <cdr:relSizeAnchor xmlns:cdr="http://schemas.openxmlformats.org/drawingml/2006/chartDrawing">
    <cdr:from>
      <cdr:x>0.92138</cdr:x>
      <cdr:y>0.04228</cdr:y>
    </cdr:from>
    <cdr:to>
      <cdr:x>1</cdr:x>
      <cdr:y>0.09868</cdr:y>
    </cdr:to>
    <cdr:sp macro="" textlink="">
      <cdr:nvSpPr>
        <cdr:cNvPr id="5" name="TextBox 1">
          <a:extLst xmlns:a="http://schemas.openxmlformats.org/drawingml/2006/main">
            <a:ext uri="{FF2B5EF4-FFF2-40B4-BE49-F238E27FC236}">
              <a16:creationId xmlns:a16="http://schemas.microsoft.com/office/drawing/2014/main" id="{598BB3E5-C7CD-41DF-B659-0C18659DA264}"/>
            </a:ext>
          </a:extLst>
        </cdr:cNvPr>
        <cdr:cNvSpPr txBox="1"/>
      </cdr:nvSpPr>
      <cdr:spPr>
        <a:xfrm xmlns:a="http://schemas.openxmlformats.org/drawingml/2006/main">
          <a:off x="7973754" y="226683"/>
          <a:ext cx="680389" cy="302372"/>
        </a:xfrm>
        <a:prstGeom xmlns:a="http://schemas.openxmlformats.org/drawingml/2006/main" prst="rect">
          <a:avLst/>
        </a:prstGeom>
      </cdr:spPr>
      <cdr:txBody>
        <a:bodyPr xmlns:a="http://schemas.openxmlformats.org/drawingml/2006/main" wrap="square" lIns="0" tIns="0" rIns="0" bIns="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b="1">
              <a:solidFill>
                <a:srgbClr val="286A6C"/>
              </a:solidFill>
              <a:latin typeface="Times New Roman" panose="02020603050405020304" pitchFamily="18" charset="0"/>
              <a:cs typeface="Times New Roman" panose="02020603050405020304" pitchFamily="18" charset="0"/>
            </a:rPr>
            <a:t>EUR/MNT</a:t>
          </a:r>
        </a:p>
        <a:p xmlns:a="http://schemas.openxmlformats.org/drawingml/2006/main">
          <a:pPr algn="ctr"/>
          <a:r>
            <a:rPr lang="en-US" sz="1100" b="1">
              <a:solidFill>
                <a:srgbClr val="286A6C"/>
              </a:solidFill>
              <a:latin typeface="Times New Roman" panose="02020603050405020304" pitchFamily="18" charset="0"/>
              <a:cs typeface="Times New Roman" panose="02020603050405020304" pitchFamily="18" charset="0"/>
            </a:rPr>
            <a:t>12.9%</a:t>
          </a:r>
        </a:p>
      </cdr:txBody>
    </cdr:sp>
  </cdr:relSizeAnchor>
  <cdr:relSizeAnchor xmlns:cdr="http://schemas.openxmlformats.org/drawingml/2006/chartDrawing">
    <cdr:from>
      <cdr:x>0.92</cdr:x>
      <cdr:y>0.1131</cdr:y>
    </cdr:from>
    <cdr:to>
      <cdr:x>0.99862</cdr:x>
      <cdr:y>0.1695</cdr:y>
    </cdr:to>
    <cdr:sp macro="" textlink="">
      <cdr:nvSpPr>
        <cdr:cNvPr id="6" name="TextBox 1">
          <a:extLst xmlns:a="http://schemas.openxmlformats.org/drawingml/2006/main">
            <a:ext uri="{FF2B5EF4-FFF2-40B4-BE49-F238E27FC236}">
              <a16:creationId xmlns:a16="http://schemas.microsoft.com/office/drawing/2014/main" id="{EAEE3933-2754-4731-B064-B4CEE53E09A6}"/>
            </a:ext>
          </a:extLst>
        </cdr:cNvPr>
        <cdr:cNvSpPr txBox="1"/>
      </cdr:nvSpPr>
      <cdr:spPr>
        <a:xfrm xmlns:a="http://schemas.openxmlformats.org/drawingml/2006/main">
          <a:off x="7961847" y="606352"/>
          <a:ext cx="680389" cy="302372"/>
        </a:xfrm>
        <a:prstGeom xmlns:a="http://schemas.openxmlformats.org/drawingml/2006/main" prst="rect">
          <a:avLst/>
        </a:prstGeom>
      </cdr:spPr>
      <cdr:txBody>
        <a:bodyPr xmlns:a="http://schemas.openxmlformats.org/drawingml/2006/main" wrap="square" lIns="0" tIns="0" rIns="0" bIns="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b="1">
              <a:solidFill>
                <a:srgbClr val="937843"/>
              </a:solidFill>
              <a:latin typeface="Times New Roman" panose="02020603050405020304" pitchFamily="18" charset="0"/>
              <a:cs typeface="Times New Roman" panose="02020603050405020304" pitchFamily="18" charset="0"/>
            </a:rPr>
            <a:t>CNY/MNT</a:t>
          </a:r>
        </a:p>
        <a:p xmlns:a="http://schemas.openxmlformats.org/drawingml/2006/main">
          <a:pPr algn="ctr"/>
          <a:r>
            <a:rPr lang="en-US" sz="1100" b="1">
              <a:solidFill>
                <a:srgbClr val="937843"/>
              </a:solidFill>
              <a:latin typeface="Times New Roman" panose="02020603050405020304" pitchFamily="18" charset="0"/>
              <a:cs typeface="Times New Roman" panose="02020603050405020304" pitchFamily="18" charset="0"/>
            </a:rPr>
            <a:t>12.3%</a:t>
          </a:r>
        </a:p>
      </cdr:txBody>
    </cdr:sp>
  </cdr:relSizeAnchor>
  <cdr:relSizeAnchor xmlns:cdr="http://schemas.openxmlformats.org/drawingml/2006/chartDrawing">
    <cdr:from>
      <cdr:x>0.92138</cdr:x>
      <cdr:y>0.62085</cdr:y>
    </cdr:from>
    <cdr:to>
      <cdr:x>1</cdr:x>
      <cdr:y>0.67725</cdr:y>
    </cdr:to>
    <cdr:sp macro="" textlink="">
      <cdr:nvSpPr>
        <cdr:cNvPr id="7" name="TextBox 1">
          <a:extLst xmlns:a="http://schemas.openxmlformats.org/drawingml/2006/main">
            <a:ext uri="{FF2B5EF4-FFF2-40B4-BE49-F238E27FC236}">
              <a16:creationId xmlns:a16="http://schemas.microsoft.com/office/drawing/2014/main" id="{80C17C4B-5701-4319-9D0B-EA51C8495ACA}"/>
            </a:ext>
          </a:extLst>
        </cdr:cNvPr>
        <cdr:cNvSpPr txBox="1"/>
      </cdr:nvSpPr>
      <cdr:spPr>
        <a:xfrm xmlns:a="http://schemas.openxmlformats.org/drawingml/2006/main">
          <a:off x="7973754" y="3328490"/>
          <a:ext cx="680389" cy="302372"/>
        </a:xfrm>
        <a:prstGeom xmlns:a="http://schemas.openxmlformats.org/drawingml/2006/main" prst="rect">
          <a:avLst/>
        </a:prstGeom>
      </cdr:spPr>
      <cdr:txBody>
        <a:bodyPr xmlns:a="http://schemas.openxmlformats.org/drawingml/2006/main" wrap="square" lIns="0" tIns="0" rIns="0" bIns="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b="1">
              <a:solidFill>
                <a:schemeClr val="bg1">
                  <a:lumMod val="50000"/>
                </a:schemeClr>
              </a:solidFill>
              <a:latin typeface="Times New Roman" panose="02020603050405020304" pitchFamily="18" charset="0"/>
              <a:cs typeface="Times New Roman" panose="02020603050405020304" pitchFamily="18" charset="0"/>
            </a:rPr>
            <a:t>RUB/MNT</a:t>
          </a:r>
        </a:p>
        <a:p xmlns:a="http://schemas.openxmlformats.org/drawingml/2006/main">
          <a:pPr algn="ctr"/>
          <a:r>
            <a:rPr lang="en-US" sz="1100" b="1">
              <a:solidFill>
                <a:schemeClr val="bg1">
                  <a:lumMod val="50000"/>
                </a:schemeClr>
              </a:solidFill>
              <a:latin typeface="Times New Roman" panose="02020603050405020304" pitchFamily="18" charset="0"/>
              <a:cs typeface="Times New Roman" panose="02020603050405020304" pitchFamily="18" charset="0"/>
            </a:rPr>
            <a:t>-13.1%</a:t>
          </a:r>
        </a:p>
      </cdr:txBody>
    </cdr:sp>
  </cdr:relSizeAnchor>
</c:userShapes>
</file>

<file path=xl/drawings/drawing5.xml><?xml version="1.0" encoding="utf-8"?>
<xdr:wsDr xmlns:xdr="http://schemas.openxmlformats.org/drawingml/2006/spreadsheetDrawing" xmlns:a="http://schemas.openxmlformats.org/drawingml/2006/main">
  <xdr:absoluteAnchor>
    <xdr:pos x="0" y="0"/>
    <xdr:ext cx="8664388" cy="5199529"/>
    <xdr:graphicFrame macro="">
      <xdr:nvGraphicFramePr>
        <xdr:cNvPr id="11" name="Chart 1">
          <a:extLst>
            <a:ext uri="{FF2B5EF4-FFF2-40B4-BE49-F238E27FC236}">
              <a16:creationId xmlns:a16="http://schemas.microsoft.com/office/drawing/2014/main" id="{40C99A90-1ACD-4BAA-AC56-A749A91CD70F}"/>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0.xml><?xml version="1.0" encoding="utf-8"?>
<xdr:wsDr xmlns:xdr="http://schemas.openxmlformats.org/drawingml/2006/spreadsheetDrawing" xmlns:a="http://schemas.openxmlformats.org/drawingml/2006/main">
  <xdr:absoluteAnchor>
    <xdr:pos x="0" y="0"/>
    <xdr:ext cx="8664388" cy="5199529"/>
    <xdr:graphicFrame macro="">
      <xdr:nvGraphicFramePr>
        <xdr:cNvPr id="2" name="Chart 1">
          <a:extLst>
            <a:ext uri="{FF2B5EF4-FFF2-40B4-BE49-F238E27FC236}">
              <a16:creationId xmlns:a16="http://schemas.microsoft.com/office/drawing/2014/main" id="{42A7E43A-8D45-4A52-BCAC-B2E4C81F6CA7}"/>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1.xml><?xml version="1.0" encoding="utf-8"?>
<c:userShapes xmlns:c="http://schemas.openxmlformats.org/drawingml/2006/chart">
  <cdr:relSizeAnchor xmlns:cdr="http://schemas.openxmlformats.org/drawingml/2006/chartDrawing">
    <cdr:from>
      <cdr:x>0.95231</cdr:x>
      <cdr:y>0.12843</cdr:y>
    </cdr:from>
    <cdr:to>
      <cdr:x>0.98791</cdr:x>
      <cdr:y>0.51019</cdr:y>
    </cdr:to>
    <cdr:sp macro="" textlink="">
      <cdr:nvSpPr>
        <cdr:cNvPr id="2" name="TextBox 1">
          <a:extLst xmlns:a="http://schemas.openxmlformats.org/drawingml/2006/main">
            <a:ext uri="{FF2B5EF4-FFF2-40B4-BE49-F238E27FC236}">
              <a16:creationId xmlns:a16="http://schemas.microsoft.com/office/drawing/2014/main" id="{C4F6824B-1F32-4481-8243-DF99D1BB6480}"/>
            </a:ext>
          </a:extLst>
        </cdr:cNvPr>
        <cdr:cNvSpPr txBox="1"/>
      </cdr:nvSpPr>
      <cdr:spPr>
        <a:xfrm xmlns:a="http://schemas.openxmlformats.org/drawingml/2006/main">
          <a:off x="8254386" y="690550"/>
          <a:ext cx="308590" cy="2052649"/>
        </a:xfrm>
        <a:prstGeom xmlns:a="http://schemas.openxmlformats.org/drawingml/2006/main" prst="rect">
          <a:avLst/>
        </a:prstGeom>
      </cdr:spPr>
      <cdr:txBody>
        <a:bodyPr xmlns:a="http://schemas.openxmlformats.org/drawingml/2006/main" vertOverflow="clip" vert="vert270" wrap="square" rtlCol="0"/>
        <a:lstStyle xmlns:a="http://schemas.openxmlformats.org/drawingml/2006/main"/>
        <a:p xmlns:a="http://schemas.openxmlformats.org/drawingml/2006/main">
          <a:r>
            <a:rPr lang="mn-MN" sz="1100" b="1">
              <a:solidFill>
                <a:srgbClr val="122F83"/>
              </a:solidFill>
              <a:latin typeface="Times New Roman" panose="02020603050405020304" pitchFamily="18" charset="0"/>
              <a:cs typeface="Times New Roman" panose="02020603050405020304" pitchFamily="18" charset="0"/>
            </a:rPr>
            <a:t>бодит ханш чангарах</a:t>
          </a:r>
          <a:endParaRPr lang="en-US" sz="1100" b="1">
            <a:solidFill>
              <a:srgbClr val="122F83"/>
            </a:solidFill>
            <a:latin typeface="Times New Roman" panose="02020603050405020304" pitchFamily="18" charset="0"/>
            <a:cs typeface="Times New Roman" panose="02020603050405020304" pitchFamily="18" charset="0"/>
          </a:endParaRPr>
        </a:p>
      </cdr:txBody>
    </cdr:sp>
  </cdr:relSizeAnchor>
  <cdr:relSizeAnchor xmlns:cdr="http://schemas.openxmlformats.org/drawingml/2006/chartDrawing">
    <cdr:from>
      <cdr:x>0.96852</cdr:x>
      <cdr:y>0.11952</cdr:y>
    </cdr:from>
    <cdr:to>
      <cdr:x>0.97909</cdr:x>
      <cdr:y>0.20478</cdr:y>
    </cdr:to>
    <cdr:sp macro="" textlink="">
      <cdr:nvSpPr>
        <cdr:cNvPr id="3" name="Arrow: Up 2">
          <a:extLst xmlns:a="http://schemas.openxmlformats.org/drawingml/2006/main">
            <a:ext uri="{FF2B5EF4-FFF2-40B4-BE49-F238E27FC236}">
              <a16:creationId xmlns:a16="http://schemas.microsoft.com/office/drawing/2014/main" id="{B7EF651A-F1D0-4038-82D8-CDCBC08B6D30}"/>
            </a:ext>
          </a:extLst>
        </cdr:cNvPr>
        <cdr:cNvSpPr/>
      </cdr:nvSpPr>
      <cdr:spPr>
        <a:xfrm xmlns:a="http://schemas.openxmlformats.org/drawingml/2006/main">
          <a:off x="8394885" y="642659"/>
          <a:ext cx="91618" cy="458431"/>
        </a:xfrm>
        <a:prstGeom xmlns:a="http://schemas.openxmlformats.org/drawingml/2006/main" prst="upArrow">
          <a:avLst/>
        </a:prstGeom>
        <a:solidFill xmlns:a="http://schemas.openxmlformats.org/drawingml/2006/main">
          <a:srgbClr val="122F83"/>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userShapes>
</file>

<file path=xl/drawings/drawing52.xml><?xml version="1.0" encoding="utf-8"?>
<xdr:wsDr xmlns:xdr="http://schemas.openxmlformats.org/drawingml/2006/spreadsheetDrawing" xmlns:a="http://schemas.openxmlformats.org/drawingml/2006/main">
  <xdr:absoluteAnchor>
    <xdr:pos x="0" y="0"/>
    <xdr:ext cx="8664388" cy="5199529"/>
    <xdr:graphicFrame macro="">
      <xdr:nvGraphicFramePr>
        <xdr:cNvPr id="2" name="Chart 1">
          <a:extLst>
            <a:ext uri="{FF2B5EF4-FFF2-40B4-BE49-F238E27FC236}">
              <a16:creationId xmlns:a16="http://schemas.microsoft.com/office/drawing/2014/main" id="{32E1C048-25C0-4AA2-8B49-F9A990923F6C}"/>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3.xml><?xml version="1.0" encoding="utf-8"?>
<c:userShapes xmlns:c="http://schemas.openxmlformats.org/drawingml/2006/chart">
  <cdr:relSizeAnchor xmlns:cdr="http://schemas.openxmlformats.org/drawingml/2006/chartDrawing">
    <cdr:from>
      <cdr:x>0.95064</cdr:x>
      <cdr:y>0.19144</cdr:y>
    </cdr:from>
    <cdr:to>
      <cdr:x>0.98774</cdr:x>
      <cdr:y>0.49601</cdr:y>
    </cdr:to>
    <cdr:sp macro="" textlink="">
      <cdr:nvSpPr>
        <cdr:cNvPr id="2" name="TextBox 1">
          <a:extLst xmlns:a="http://schemas.openxmlformats.org/drawingml/2006/main">
            <a:ext uri="{FF2B5EF4-FFF2-40B4-BE49-F238E27FC236}">
              <a16:creationId xmlns:a16="http://schemas.microsoft.com/office/drawing/2014/main" id="{B8283465-67CD-4E25-90AA-126034084923}"/>
            </a:ext>
          </a:extLst>
        </cdr:cNvPr>
        <cdr:cNvSpPr txBox="1"/>
      </cdr:nvSpPr>
      <cdr:spPr>
        <a:xfrm xmlns:a="http://schemas.openxmlformats.org/drawingml/2006/main">
          <a:off x="8239910" y="1029346"/>
          <a:ext cx="321573" cy="1637653"/>
        </a:xfrm>
        <a:prstGeom xmlns:a="http://schemas.openxmlformats.org/drawingml/2006/main" prst="rect">
          <a:avLst/>
        </a:prstGeom>
      </cdr:spPr>
      <cdr:txBody>
        <a:bodyPr xmlns:a="http://schemas.openxmlformats.org/drawingml/2006/main" vertOverflow="clip" vert="vert270" wrap="square" rtlCol="0"/>
        <a:lstStyle xmlns:a="http://schemas.openxmlformats.org/drawingml/2006/main"/>
        <a:p xmlns:a="http://schemas.openxmlformats.org/drawingml/2006/main">
          <a:r>
            <a:rPr lang="mn-MN" sz="1100" b="1">
              <a:solidFill>
                <a:srgbClr val="122F83"/>
              </a:solidFill>
              <a:latin typeface="Times New Roman" panose="02020603050405020304" pitchFamily="18" charset="0"/>
              <a:cs typeface="Times New Roman" panose="02020603050405020304" pitchFamily="18" charset="0"/>
            </a:rPr>
            <a:t>төгрөг сулрах</a:t>
          </a:r>
          <a:endParaRPr lang="en-US" sz="1100" b="1">
            <a:solidFill>
              <a:srgbClr val="122F83"/>
            </a:solidFill>
            <a:latin typeface="Times New Roman" panose="02020603050405020304" pitchFamily="18" charset="0"/>
            <a:cs typeface="Times New Roman" panose="02020603050405020304" pitchFamily="18" charset="0"/>
          </a:endParaRPr>
        </a:p>
      </cdr:txBody>
    </cdr:sp>
  </cdr:relSizeAnchor>
  <cdr:relSizeAnchor xmlns:cdr="http://schemas.openxmlformats.org/drawingml/2006/chartDrawing">
    <cdr:from>
      <cdr:x>0.96468</cdr:x>
      <cdr:y>0.20194</cdr:y>
    </cdr:from>
    <cdr:to>
      <cdr:x>0.97525</cdr:x>
      <cdr:y>0.27478</cdr:y>
    </cdr:to>
    <cdr:sp macro="" textlink="">
      <cdr:nvSpPr>
        <cdr:cNvPr id="3" name="Arrow: Up 2">
          <a:extLst xmlns:a="http://schemas.openxmlformats.org/drawingml/2006/main">
            <a:ext uri="{FF2B5EF4-FFF2-40B4-BE49-F238E27FC236}">
              <a16:creationId xmlns:a16="http://schemas.microsoft.com/office/drawing/2014/main" id="{2500CB54-3248-4C0B-B25D-06521A5FF428}"/>
            </a:ext>
          </a:extLst>
        </cdr:cNvPr>
        <cdr:cNvSpPr/>
      </cdr:nvSpPr>
      <cdr:spPr>
        <a:xfrm xmlns:a="http://schemas.openxmlformats.org/drawingml/2006/main">
          <a:off x="8361576" y="1085777"/>
          <a:ext cx="91619" cy="391651"/>
        </a:xfrm>
        <a:prstGeom xmlns:a="http://schemas.openxmlformats.org/drawingml/2006/main" prst="upArrow">
          <a:avLst/>
        </a:prstGeom>
        <a:solidFill xmlns:a="http://schemas.openxmlformats.org/drawingml/2006/main">
          <a:srgbClr val="122F83"/>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userShapes>
</file>

<file path=xl/drawings/drawing54.xml><?xml version="1.0" encoding="utf-8"?>
<xdr:wsDr xmlns:xdr="http://schemas.openxmlformats.org/drawingml/2006/spreadsheetDrawing" xmlns:a="http://schemas.openxmlformats.org/drawingml/2006/main">
  <xdr:absoluteAnchor>
    <xdr:pos x="0" y="0"/>
    <xdr:ext cx="8664388" cy="5199529"/>
    <xdr:graphicFrame macro="">
      <xdr:nvGraphicFramePr>
        <xdr:cNvPr id="2" name="Chart 1">
          <a:extLst>
            <a:ext uri="{FF2B5EF4-FFF2-40B4-BE49-F238E27FC236}">
              <a16:creationId xmlns:a16="http://schemas.microsoft.com/office/drawing/2014/main" id="{D91F5A38-8B19-40E6-8FBB-EF584B1B2F8D}"/>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5.xml><?xml version="1.0" encoding="utf-8"?>
<xdr:wsDr xmlns:xdr="http://schemas.openxmlformats.org/drawingml/2006/spreadsheetDrawing" xmlns:a="http://schemas.openxmlformats.org/drawingml/2006/main">
  <xdr:absoluteAnchor>
    <xdr:pos x="0" y="0"/>
    <xdr:ext cx="8664388" cy="5199529"/>
    <xdr:graphicFrame macro="">
      <xdr:nvGraphicFramePr>
        <xdr:cNvPr id="2" name="Chart 1">
          <a:extLst>
            <a:ext uri="{FF2B5EF4-FFF2-40B4-BE49-F238E27FC236}">
              <a16:creationId xmlns:a16="http://schemas.microsoft.com/office/drawing/2014/main" id="{2D772D39-F3C0-4542-8408-80229E32839B}"/>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6.xml><?xml version="1.0" encoding="utf-8"?>
<xdr:wsDr xmlns:xdr="http://schemas.openxmlformats.org/drawingml/2006/spreadsheetDrawing" xmlns:a="http://schemas.openxmlformats.org/drawingml/2006/main">
  <xdr:absoluteAnchor>
    <xdr:pos x="0" y="0"/>
    <xdr:ext cx="8664388" cy="5199529"/>
    <xdr:graphicFrame macro="">
      <xdr:nvGraphicFramePr>
        <xdr:cNvPr id="2" name="Chart 1">
          <a:extLst>
            <a:ext uri="{FF2B5EF4-FFF2-40B4-BE49-F238E27FC236}">
              <a16:creationId xmlns:a16="http://schemas.microsoft.com/office/drawing/2014/main" id="{F1027ED3-1850-496D-A8F5-09D2C554A71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7.xml><?xml version="1.0" encoding="utf-8"?>
<xdr:wsDr xmlns:xdr="http://schemas.openxmlformats.org/drawingml/2006/spreadsheetDrawing" xmlns:a="http://schemas.openxmlformats.org/drawingml/2006/main">
  <xdr:absoluteAnchor>
    <xdr:pos x="0" y="0"/>
    <xdr:ext cx="8664388" cy="5199529"/>
    <xdr:graphicFrame macro="">
      <xdr:nvGraphicFramePr>
        <xdr:cNvPr id="2" name="Chart 1">
          <a:extLst>
            <a:ext uri="{FF2B5EF4-FFF2-40B4-BE49-F238E27FC236}">
              <a16:creationId xmlns:a16="http://schemas.microsoft.com/office/drawing/2014/main" id="{8AA6BAF0-B257-4CAB-92C3-0A5D6D59288B}"/>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8.xml><?xml version="1.0" encoding="utf-8"?>
<xdr:wsDr xmlns:xdr="http://schemas.openxmlformats.org/drawingml/2006/spreadsheetDrawing" xmlns:a="http://schemas.openxmlformats.org/drawingml/2006/main">
  <xdr:twoCellAnchor>
    <xdr:from>
      <xdr:col>6</xdr:col>
      <xdr:colOff>219635</xdr:colOff>
      <xdr:row>2</xdr:row>
      <xdr:rowOff>194422</xdr:rowOff>
    </xdr:from>
    <xdr:to>
      <xdr:col>16</xdr:col>
      <xdr:colOff>67235</xdr:colOff>
      <xdr:row>19</xdr:row>
      <xdr:rowOff>137272</xdr:rowOff>
    </xdr:to>
    <xdr:graphicFrame macro="">
      <xdr:nvGraphicFramePr>
        <xdr:cNvPr id="2" name="Chart 1">
          <a:extLst>
            <a:ext uri="{FF2B5EF4-FFF2-40B4-BE49-F238E27FC236}">
              <a16:creationId xmlns:a16="http://schemas.microsoft.com/office/drawing/2014/main" id="{00000000-0008-0000-3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17</xdr:col>
      <xdr:colOff>27535</xdr:colOff>
      <xdr:row>3</xdr:row>
      <xdr:rowOff>12695</xdr:rowOff>
    </xdr:from>
    <xdr:to>
      <xdr:col>24</xdr:col>
      <xdr:colOff>354745</xdr:colOff>
      <xdr:row>20</xdr:row>
      <xdr:rowOff>17451</xdr:rowOff>
    </xdr:to>
    <xdr:graphicFrame macro="">
      <xdr:nvGraphicFramePr>
        <xdr:cNvPr id="3" name="Chart 2">
          <a:extLst>
            <a:ext uri="{FF2B5EF4-FFF2-40B4-BE49-F238E27FC236}">
              <a16:creationId xmlns:a16="http://schemas.microsoft.com/office/drawing/2014/main" id="{00000000-0008-0000-3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9.xml><?xml version="1.0" encoding="utf-8"?>
<xdr:wsDr xmlns:xdr="http://schemas.openxmlformats.org/drawingml/2006/spreadsheetDrawing" xmlns:a="http://schemas.openxmlformats.org/drawingml/2006/main">
  <xdr:twoCellAnchor editAs="oneCell">
    <xdr:from>
      <xdr:col>2</xdr:col>
      <xdr:colOff>68037</xdr:colOff>
      <xdr:row>4</xdr:row>
      <xdr:rowOff>13607</xdr:rowOff>
    </xdr:from>
    <xdr:to>
      <xdr:col>9</xdr:col>
      <xdr:colOff>490348</xdr:colOff>
      <xdr:row>19</xdr:row>
      <xdr:rowOff>21475</xdr:rowOff>
    </xdr:to>
    <xdr:pic>
      <xdr:nvPicPr>
        <xdr:cNvPr id="5" name="Picture 4">
          <a:extLst>
            <a:ext uri="{FF2B5EF4-FFF2-40B4-BE49-F238E27FC236}">
              <a16:creationId xmlns:a16="http://schemas.microsoft.com/office/drawing/2014/main" id="{F8C40400-9C1E-4D1F-96F6-E0D87AC78388}"/>
            </a:ext>
          </a:extLst>
        </xdr:cNvPr>
        <xdr:cNvPicPr>
          <a:picLocks noChangeAspect="1"/>
        </xdr:cNvPicPr>
      </xdr:nvPicPr>
      <xdr:blipFill>
        <a:blip xmlns:r="http://schemas.openxmlformats.org/officeDocument/2006/relationships" r:embed="rId1"/>
        <a:stretch>
          <a:fillRect/>
        </a:stretch>
      </xdr:blipFill>
      <xdr:spPr>
        <a:xfrm>
          <a:off x="857251" y="925286"/>
          <a:ext cx="4395597" cy="2865368"/>
        </a:xfrm>
        <a:prstGeom prst="rect">
          <a:avLst/>
        </a:prstGeom>
      </xdr:spPr>
    </xdr:pic>
    <xdr:clientData/>
  </xdr:twoCellAnchor>
</xdr:wsDr>
</file>

<file path=xl/drawings/drawing6.xml><?xml version="1.0" encoding="utf-8"?>
<c:userShapes xmlns:c="http://schemas.openxmlformats.org/drawingml/2006/chart">
  <cdr:relSizeAnchor xmlns:cdr="http://schemas.openxmlformats.org/drawingml/2006/chartDrawing">
    <cdr:from>
      <cdr:x>0.9214</cdr:x>
      <cdr:y>0.54377</cdr:y>
    </cdr:from>
    <cdr:to>
      <cdr:x>0.9974</cdr:x>
      <cdr:y>0.89362</cdr:y>
    </cdr:to>
    <cdr:sp macro="" textlink="">
      <cdr:nvSpPr>
        <cdr:cNvPr id="6" name="TextBox 5"/>
        <cdr:cNvSpPr txBox="1"/>
      </cdr:nvSpPr>
      <cdr:spPr>
        <a:xfrm xmlns:a="http://schemas.openxmlformats.org/drawingml/2006/main">
          <a:off x="7982649" y="2819400"/>
          <a:ext cx="658435" cy="1813941"/>
        </a:xfrm>
        <a:prstGeom xmlns:a="http://schemas.openxmlformats.org/drawingml/2006/main" prst="rect">
          <a:avLst/>
        </a:prstGeom>
        <a:ln xmlns:a="http://schemas.openxmlformats.org/drawingml/2006/main">
          <a:noFill/>
        </a:ln>
      </cdr:spPr>
      <cdr:txBody>
        <a:bodyPr xmlns:a="http://schemas.openxmlformats.org/drawingml/2006/main" vertOverflow="clip" wrap="square" rtlCol="0" anchor="ctr"/>
        <a:lstStyle xmlns:a="http://schemas.openxmlformats.org/drawingml/2006/main"/>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lang="en-US" sz="1100" b="1">
              <a:solidFill>
                <a:srgbClr val="93A9CF"/>
              </a:solidFill>
              <a:effectLst/>
              <a:latin typeface="Times New Roman" panose="02020603050405020304" pitchFamily="18" charset="0"/>
              <a:ea typeface="+mn-ea"/>
              <a:cs typeface="Times New Roman" panose="02020603050405020304" pitchFamily="18" charset="0"/>
            </a:rPr>
            <a:t>0.9</a:t>
          </a:r>
          <a:endParaRPr lang="en-US" sz="1100">
            <a:solidFill>
              <a:srgbClr val="93A9CF"/>
            </a:solidFill>
            <a:effectLst/>
            <a:latin typeface="Times New Roman" panose="02020603050405020304" pitchFamily="18" charset="0"/>
            <a:cs typeface="Times New Roman" panose="02020603050405020304" pitchFamily="18" charset="0"/>
          </a:endParaRPr>
        </a:p>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lang="en-US" sz="1100" b="1">
              <a:solidFill>
                <a:srgbClr val="122F83"/>
              </a:solidFill>
              <a:effectLst/>
              <a:latin typeface="Times New Roman" panose="02020603050405020304" pitchFamily="18" charset="0"/>
              <a:ea typeface="+mn-ea"/>
              <a:cs typeface="Times New Roman" panose="02020603050405020304" pitchFamily="18" charset="0"/>
            </a:rPr>
            <a:t>1.7</a:t>
          </a:r>
        </a:p>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lang="en-US" sz="1100" b="1">
              <a:solidFill>
                <a:srgbClr val="BEAE8E"/>
              </a:solidFill>
              <a:effectLst/>
              <a:latin typeface="Times New Roman" panose="02020603050405020304" pitchFamily="18" charset="0"/>
              <a:ea typeface="+mn-ea"/>
              <a:cs typeface="Times New Roman" panose="02020603050405020304" pitchFamily="18" charset="0"/>
            </a:rPr>
            <a:t>0.0</a:t>
          </a:r>
          <a:endParaRPr lang="en-US" sz="1100" b="1">
            <a:solidFill>
              <a:srgbClr val="BFBFB7"/>
            </a:solidFill>
            <a:effectLst/>
            <a:latin typeface="Times New Roman" panose="02020603050405020304" pitchFamily="18" charset="0"/>
            <a:ea typeface="+mn-ea"/>
            <a:cs typeface="Times New Roman" panose="02020603050405020304" pitchFamily="18" charset="0"/>
          </a:endParaRPr>
        </a:p>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lang="en-US" sz="1100" b="1">
              <a:solidFill>
                <a:schemeClr val="bg1">
                  <a:lumMod val="75000"/>
                </a:schemeClr>
              </a:solidFill>
              <a:effectLst/>
              <a:latin typeface="Times New Roman" panose="02020603050405020304" pitchFamily="18" charset="0"/>
              <a:ea typeface="+mn-ea"/>
              <a:cs typeface="Times New Roman" panose="02020603050405020304" pitchFamily="18" charset="0"/>
            </a:rPr>
            <a:t>0.5</a:t>
          </a:r>
        </a:p>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lang="en-US" sz="1100" b="1">
              <a:solidFill>
                <a:srgbClr val="7EA6A7"/>
              </a:solidFill>
              <a:effectLst/>
              <a:latin typeface="Times New Roman" panose="02020603050405020304" pitchFamily="18" charset="0"/>
              <a:ea typeface="+mn-ea"/>
              <a:cs typeface="Times New Roman" panose="02020603050405020304" pitchFamily="18" charset="0"/>
            </a:rPr>
            <a:t>1.0</a:t>
          </a:r>
        </a:p>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lang="en-US" sz="1100" b="1">
              <a:solidFill>
                <a:srgbClr val="286A6C"/>
              </a:solidFill>
              <a:effectLst/>
              <a:latin typeface="Times New Roman" panose="02020603050405020304" pitchFamily="18" charset="0"/>
              <a:ea typeface="+mn-ea"/>
              <a:cs typeface="Times New Roman" panose="02020603050405020304" pitchFamily="18" charset="0"/>
            </a:rPr>
            <a:t>0.2</a:t>
          </a:r>
        </a:p>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lang="en-US" sz="1100" b="1">
              <a:solidFill>
                <a:schemeClr val="bg1">
                  <a:lumMod val="50000"/>
                </a:schemeClr>
              </a:solidFill>
              <a:effectLst/>
              <a:latin typeface="Times New Roman" panose="02020603050405020304" pitchFamily="18" charset="0"/>
              <a:ea typeface="+mn-ea"/>
              <a:cs typeface="Times New Roman" panose="02020603050405020304" pitchFamily="18" charset="0"/>
            </a:rPr>
            <a:t>-1.3</a:t>
          </a:r>
          <a:endParaRPr lang="en-US" sz="1100" b="1">
            <a:solidFill>
              <a:schemeClr val="bg1">
                <a:lumMod val="50000"/>
              </a:schemeClr>
            </a:solidFill>
            <a:effectLst/>
            <a:latin typeface="Times New Roman" panose="02020603050405020304" pitchFamily="18" charset="0"/>
            <a:cs typeface="Times New Roman" panose="02020603050405020304" pitchFamily="18" charset="0"/>
          </a:endParaRPr>
        </a:p>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lang="en-US" sz="1100" b="1">
              <a:solidFill>
                <a:srgbClr val="937843"/>
              </a:solidFill>
              <a:effectLst/>
              <a:latin typeface="Times New Roman" panose="02020603050405020304" pitchFamily="18" charset="0"/>
              <a:ea typeface="+mn-ea"/>
              <a:cs typeface="Times New Roman" panose="02020603050405020304" pitchFamily="18" charset="0"/>
            </a:rPr>
            <a:t>-1.0</a:t>
          </a:r>
        </a:p>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endParaRPr lang="en-US" sz="1100" b="1">
            <a:solidFill>
              <a:srgbClr val="937843"/>
            </a:solidFill>
            <a:effectLst/>
            <a:latin typeface="Times New Roman" panose="02020603050405020304" pitchFamily="18" charset="0"/>
            <a:ea typeface="+mn-ea"/>
            <a:cs typeface="Times New Roman" panose="02020603050405020304" pitchFamily="18" charset="0"/>
          </a:endParaRPr>
        </a:p>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lang="en-US" sz="1100" b="1" baseline="0">
              <a:solidFill>
                <a:srgbClr val="93A9CF"/>
              </a:solidFill>
              <a:effectLst/>
              <a:latin typeface="Times New Roman" panose="02020603050405020304" pitchFamily="18" charset="0"/>
              <a:ea typeface="+mn-ea"/>
              <a:cs typeface="Times New Roman" panose="02020603050405020304" pitchFamily="18" charset="0"/>
            </a:rPr>
            <a:t> </a:t>
          </a:r>
          <a:endParaRPr lang="en-US" sz="1100">
            <a:solidFill>
              <a:srgbClr val="93A9CF"/>
            </a:solidFill>
            <a:effectLst/>
            <a:latin typeface="Times New Roman" panose="02020603050405020304" pitchFamily="18" charset="0"/>
            <a:cs typeface="Times New Roman" panose="02020603050405020304" pitchFamily="18" charset="0"/>
          </a:endParaRPr>
        </a:p>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endParaRPr lang="en-US" sz="1100">
            <a:solidFill>
              <a:srgbClr val="122F83"/>
            </a:solidFill>
            <a:effectLst/>
            <a:latin typeface="Times New Roman" panose="02020603050405020304" pitchFamily="18" charset="0"/>
            <a:cs typeface="Times New Roman" panose="02020603050405020304" pitchFamily="18" charset="0"/>
          </a:endParaRPr>
        </a:p>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endParaRPr lang="en-US" sz="1100" b="1">
            <a:solidFill>
              <a:srgbClr val="820000"/>
            </a:solidFill>
            <a:effectLst/>
            <a:latin typeface="Times New Roman" panose="02020603050405020304" pitchFamily="18" charset="0"/>
            <a:cs typeface="Times New Roman" panose="02020603050405020304" pitchFamily="18" charset="0"/>
          </a:endParaRPr>
        </a:p>
        <a:p xmlns:a="http://schemas.openxmlformats.org/drawingml/2006/main">
          <a:pPr algn="ctr"/>
          <a:endParaRPr lang="en-US" sz="1100" b="1">
            <a:solidFill>
              <a:srgbClr val="C00000"/>
            </a:solidFill>
            <a:latin typeface="Times New Roman" panose="02020603050405020304" pitchFamily="18" charset="0"/>
            <a:cs typeface="Times New Roman" panose="02020603050405020304" pitchFamily="18" charset="0"/>
          </a:endParaRPr>
        </a:p>
      </cdr:txBody>
    </cdr:sp>
  </cdr:relSizeAnchor>
  <cdr:relSizeAnchor xmlns:cdr="http://schemas.openxmlformats.org/drawingml/2006/chartDrawing">
    <cdr:from>
      <cdr:x>0.91068</cdr:x>
      <cdr:y>0.48039</cdr:y>
    </cdr:from>
    <cdr:to>
      <cdr:x>0.99896</cdr:x>
      <cdr:y>0.54156</cdr:y>
    </cdr:to>
    <cdr:sp macro="" textlink="">
      <cdr:nvSpPr>
        <cdr:cNvPr id="7" name="TextBox 6"/>
        <cdr:cNvSpPr txBox="1"/>
      </cdr:nvSpPr>
      <cdr:spPr>
        <a:xfrm xmlns:a="http://schemas.openxmlformats.org/drawingml/2006/main">
          <a:off x="7889775" y="2490788"/>
          <a:ext cx="764824" cy="317153"/>
        </a:xfrm>
        <a:prstGeom xmlns:a="http://schemas.openxmlformats.org/drawingml/2006/main" prst="rect">
          <a:avLst/>
        </a:prstGeom>
        <a:ln xmlns:a="http://schemas.openxmlformats.org/drawingml/2006/main">
          <a:noFill/>
        </a:ln>
      </cdr:spPr>
      <cdr:txBody>
        <a:bodyPr xmlns:a="http://schemas.openxmlformats.org/drawingml/2006/main" vertOverflow="clip" wrap="square" rtlCol="0" anchor="ctr"/>
        <a:lstStyle xmlns:a="http://schemas.openxmlformats.org/drawingml/2006/main"/>
        <a:p xmlns:a="http://schemas.openxmlformats.org/drawingml/2006/main">
          <a:pPr algn="ctr"/>
          <a:r>
            <a:rPr lang="en-US" sz="1400" b="1">
              <a:solidFill>
                <a:sysClr val="windowText" lastClr="000000"/>
              </a:solidFill>
              <a:latin typeface="Times New Roman" panose="02020603050405020304" pitchFamily="18" charset="0"/>
              <a:cs typeface="Times New Roman" panose="02020603050405020304" pitchFamily="18" charset="0"/>
            </a:rPr>
            <a:t>2.0</a:t>
          </a:r>
        </a:p>
      </cdr:txBody>
    </cdr:sp>
  </cdr:relSizeAnchor>
</c:userShapes>
</file>

<file path=xl/drawings/drawing60.xml><?xml version="1.0" encoding="utf-8"?>
<xdr:wsDr xmlns:xdr="http://schemas.openxmlformats.org/drawingml/2006/spreadsheetDrawing" xmlns:a="http://schemas.openxmlformats.org/drawingml/2006/main">
  <xdr:twoCellAnchor>
    <xdr:from>
      <xdr:col>11</xdr:col>
      <xdr:colOff>69532</xdr:colOff>
      <xdr:row>34</xdr:row>
      <xdr:rowOff>160019</xdr:rowOff>
    </xdr:from>
    <xdr:to>
      <xdr:col>18</xdr:col>
      <xdr:colOff>402907</xdr:colOff>
      <xdr:row>50</xdr:row>
      <xdr:rowOff>161924</xdr:rowOff>
    </xdr:to>
    <xdr:graphicFrame macro="">
      <xdr:nvGraphicFramePr>
        <xdr:cNvPr id="2" name="Chart 1">
          <a:extLst>
            <a:ext uri="{FF2B5EF4-FFF2-40B4-BE49-F238E27FC236}">
              <a16:creationId xmlns:a16="http://schemas.microsoft.com/office/drawing/2014/main" id="{00000000-0008-0000-3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1.xml><?xml version="1.0" encoding="utf-8"?>
<c:userShapes xmlns:c="http://schemas.openxmlformats.org/drawingml/2006/chart">
  <cdr:relSizeAnchor xmlns:cdr="http://schemas.openxmlformats.org/drawingml/2006/chartDrawing">
    <cdr:from>
      <cdr:x>0.68478</cdr:x>
      <cdr:y>0.02855</cdr:y>
    </cdr:from>
    <cdr:to>
      <cdr:x>0.97396</cdr:x>
      <cdr:y>0.84432</cdr:y>
    </cdr:to>
    <cdr:sp macro="" textlink="">
      <cdr:nvSpPr>
        <cdr:cNvPr id="2" name="Rectangle 1"/>
        <cdr:cNvSpPr/>
      </cdr:nvSpPr>
      <cdr:spPr>
        <a:xfrm xmlns:a="http://schemas.openxmlformats.org/drawingml/2006/main">
          <a:off x="3198806" y="81833"/>
          <a:ext cx="1350821" cy="2338234"/>
        </a:xfrm>
        <a:prstGeom xmlns:a="http://schemas.openxmlformats.org/drawingml/2006/main" prst="rect">
          <a:avLst/>
        </a:prstGeom>
        <a:solidFill xmlns:a="http://schemas.openxmlformats.org/drawingml/2006/main">
          <a:srgbClr val="E6E5E2">
            <a:alpha val="30196"/>
          </a:srgb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0.07187</cdr:x>
      <cdr:y>0.04351</cdr:y>
    </cdr:from>
    <cdr:to>
      <cdr:x>0.43646</cdr:x>
      <cdr:y>0.20323</cdr:y>
    </cdr:to>
    <cdr:sp macro="" textlink="">
      <cdr:nvSpPr>
        <cdr:cNvPr id="3" name="TextBox 2"/>
        <cdr:cNvSpPr txBox="1"/>
      </cdr:nvSpPr>
      <cdr:spPr>
        <a:xfrm xmlns:a="http://schemas.openxmlformats.org/drawingml/2006/main">
          <a:off x="328590" y="121920"/>
          <a:ext cx="1666905" cy="44757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mn-MN" sz="1200" b="1">
              <a:solidFill>
                <a:srgbClr val="002060"/>
              </a:solidFill>
              <a:latin typeface="Times New Roman" panose="02020603050405020304" pitchFamily="18" charset="0"/>
              <a:cs typeface="Times New Roman" panose="02020603050405020304" pitchFamily="18" charset="0"/>
            </a:rPr>
            <a:t>Гадаад эрэлт</a:t>
          </a:r>
          <a:endParaRPr lang="en-US" sz="1200" b="1">
            <a:solidFill>
              <a:srgbClr val="002060"/>
            </a:solidFill>
            <a:latin typeface="Times New Roman" panose="02020603050405020304" pitchFamily="18" charset="0"/>
            <a:cs typeface="Times New Roman" panose="02020603050405020304" pitchFamily="18" charset="0"/>
          </a:endParaRPr>
        </a:p>
      </cdr:txBody>
    </cdr:sp>
  </cdr:relSizeAnchor>
</c:userShapes>
</file>

<file path=xl/drawings/drawing62.xml><?xml version="1.0" encoding="utf-8"?>
<xdr:wsDr xmlns:xdr="http://schemas.openxmlformats.org/drawingml/2006/spreadsheetDrawing" xmlns:a="http://schemas.openxmlformats.org/drawingml/2006/main">
  <xdr:twoCellAnchor>
    <xdr:from>
      <xdr:col>16</xdr:col>
      <xdr:colOff>200025</xdr:colOff>
      <xdr:row>0</xdr:row>
      <xdr:rowOff>142875</xdr:rowOff>
    </xdr:from>
    <xdr:to>
      <xdr:col>30</xdr:col>
      <xdr:colOff>190500</xdr:colOff>
      <xdr:row>43</xdr:row>
      <xdr:rowOff>161925</xdr:rowOff>
    </xdr:to>
    <xdr:graphicFrame macro="">
      <xdr:nvGraphicFramePr>
        <xdr:cNvPr id="7" name="Chart 1">
          <a:extLst>
            <a:ext uri="{FF2B5EF4-FFF2-40B4-BE49-F238E27FC236}">
              <a16:creationId xmlns:a16="http://schemas.microsoft.com/office/drawing/2014/main" id="{00000000-0008-0000-3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22</xdr:col>
      <xdr:colOff>392906</xdr:colOff>
      <xdr:row>4</xdr:row>
      <xdr:rowOff>0</xdr:rowOff>
    </xdr:from>
    <xdr:ext cx="184731" cy="264560"/>
    <xdr:sp macro="" textlink="">
      <xdr:nvSpPr>
        <xdr:cNvPr id="3" name="TextBox 2">
          <a:extLst>
            <a:ext uri="{FF2B5EF4-FFF2-40B4-BE49-F238E27FC236}">
              <a16:creationId xmlns:a16="http://schemas.microsoft.com/office/drawing/2014/main" id="{00000000-0008-0000-3500-000003000000}"/>
            </a:ext>
          </a:extLst>
        </xdr:cNvPr>
        <xdr:cNvSpPr txBox="1"/>
      </xdr:nvSpPr>
      <xdr:spPr>
        <a:xfrm>
          <a:off x="20604956" y="2133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drawings/drawing63.xml><?xml version="1.0" encoding="utf-8"?>
<c:userShapes xmlns:c="http://schemas.openxmlformats.org/drawingml/2006/chart">
  <cdr:relSizeAnchor xmlns:cdr="http://schemas.openxmlformats.org/drawingml/2006/chartDrawing">
    <cdr:from>
      <cdr:x>0.59162</cdr:x>
      <cdr:y>0.01942</cdr:y>
    </cdr:from>
    <cdr:to>
      <cdr:x>0.94607</cdr:x>
      <cdr:y>0.86998</cdr:y>
    </cdr:to>
    <cdr:sp macro="" textlink="">
      <cdr:nvSpPr>
        <cdr:cNvPr id="4" name="Rectangle 3"/>
        <cdr:cNvSpPr/>
      </cdr:nvSpPr>
      <cdr:spPr>
        <a:xfrm xmlns:a="http://schemas.openxmlformats.org/drawingml/2006/main">
          <a:off x="4389835" y="98176"/>
          <a:ext cx="2629982" cy="4299916"/>
        </a:xfrm>
        <a:prstGeom xmlns:a="http://schemas.openxmlformats.org/drawingml/2006/main" prst="rect">
          <a:avLst/>
        </a:prstGeom>
        <a:solidFill xmlns:a="http://schemas.openxmlformats.org/drawingml/2006/main">
          <a:srgbClr val="E6E5E2">
            <a:alpha val="20000"/>
          </a:srgb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userShapes>
</file>

<file path=xl/drawings/drawing64.xml><?xml version="1.0" encoding="utf-8"?>
<xdr:wsDr xmlns:xdr="http://schemas.openxmlformats.org/drawingml/2006/spreadsheetDrawing" xmlns:a="http://schemas.openxmlformats.org/drawingml/2006/main">
  <xdr:absoluteAnchor>
    <xdr:pos x="0" y="0"/>
    <xdr:ext cx="8664388" cy="5199529"/>
    <xdr:graphicFrame macro="">
      <xdr:nvGraphicFramePr>
        <xdr:cNvPr id="2" name="Chart 1">
          <a:extLst>
            <a:ext uri="{FF2B5EF4-FFF2-40B4-BE49-F238E27FC236}">
              <a16:creationId xmlns:a16="http://schemas.microsoft.com/office/drawing/2014/main" id="{8468257A-1790-4AEF-B4E6-EC8B15B95CB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5.xml><?xml version="1.0" encoding="utf-8"?>
<c:userShapes xmlns:c="http://schemas.openxmlformats.org/drawingml/2006/chart">
  <cdr:relSizeAnchor xmlns:cdr="http://schemas.openxmlformats.org/drawingml/2006/chartDrawing">
    <cdr:from>
      <cdr:x>0.81893</cdr:x>
      <cdr:y>0.05496</cdr:y>
    </cdr:from>
    <cdr:to>
      <cdr:x>1</cdr:x>
      <cdr:y>0.86342</cdr:y>
    </cdr:to>
    <cdr:sp macro="" textlink="">
      <cdr:nvSpPr>
        <cdr:cNvPr id="2" name="Rectangle 1"/>
        <cdr:cNvSpPr/>
      </cdr:nvSpPr>
      <cdr:spPr>
        <a:xfrm xmlns:a="http://schemas.openxmlformats.org/drawingml/2006/main">
          <a:off x="7095565" y="285744"/>
          <a:ext cx="1568823" cy="4203612"/>
        </a:xfrm>
        <a:prstGeom xmlns:a="http://schemas.openxmlformats.org/drawingml/2006/main" prst="rect">
          <a:avLst/>
        </a:prstGeom>
        <a:solidFill xmlns:a="http://schemas.openxmlformats.org/drawingml/2006/main">
          <a:srgbClr val="E6E5E2">
            <a:alpha val="20000"/>
          </a:srgb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US"/>
        </a:p>
      </cdr:txBody>
    </cdr:sp>
  </cdr:relSizeAnchor>
  <cdr:relSizeAnchor xmlns:cdr="http://schemas.openxmlformats.org/drawingml/2006/chartDrawing">
    <cdr:from>
      <cdr:x>0.44197</cdr:x>
      <cdr:y>0.12254</cdr:y>
    </cdr:from>
    <cdr:to>
      <cdr:x>0.69952</cdr:x>
      <cdr:y>0.24508</cdr:y>
    </cdr:to>
    <cdr:sp macro="" textlink="">
      <cdr:nvSpPr>
        <cdr:cNvPr id="3" name="TextBox 2"/>
        <cdr:cNvSpPr txBox="1"/>
      </cdr:nvSpPr>
      <cdr:spPr>
        <a:xfrm xmlns:a="http://schemas.openxmlformats.org/drawingml/2006/main">
          <a:off x="3837609" y="773043"/>
          <a:ext cx="2236304" cy="77304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0.49285</cdr:x>
      <cdr:y>0.13567</cdr:y>
    </cdr:from>
    <cdr:to>
      <cdr:x>0.72973</cdr:x>
      <cdr:y>0.27352</cdr:y>
    </cdr:to>
    <cdr:sp macro="" textlink="">
      <cdr:nvSpPr>
        <cdr:cNvPr id="4" name="TextBox 3"/>
        <cdr:cNvSpPr txBox="1"/>
      </cdr:nvSpPr>
      <cdr:spPr>
        <a:xfrm xmlns:a="http://schemas.openxmlformats.org/drawingml/2006/main">
          <a:off x="4279348" y="855870"/>
          <a:ext cx="2056848" cy="8696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0.43561</cdr:x>
      <cdr:y>0.10284</cdr:y>
    </cdr:from>
    <cdr:to>
      <cdr:x>0.70906</cdr:x>
      <cdr:y>0.2954</cdr:y>
    </cdr:to>
    <cdr:sp macro="" textlink="">
      <cdr:nvSpPr>
        <cdr:cNvPr id="5" name="TextBox 4"/>
        <cdr:cNvSpPr txBox="1"/>
      </cdr:nvSpPr>
      <cdr:spPr>
        <a:xfrm xmlns:a="http://schemas.openxmlformats.org/drawingml/2006/main">
          <a:off x="3782391" y="648804"/>
          <a:ext cx="2374348" cy="121478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userShapes>
</file>

<file path=xl/drawings/drawing66.xml><?xml version="1.0" encoding="utf-8"?>
<xdr:wsDr xmlns:xdr="http://schemas.openxmlformats.org/drawingml/2006/spreadsheetDrawing" xmlns:a="http://schemas.openxmlformats.org/drawingml/2006/main">
  <xdr:absoluteAnchor>
    <xdr:pos x="0" y="0"/>
    <xdr:ext cx="8673353" cy="5210735"/>
    <xdr:graphicFrame macro="">
      <xdr:nvGraphicFramePr>
        <xdr:cNvPr id="2" name="Chart 1">
          <a:extLst>
            <a:ext uri="{FF2B5EF4-FFF2-40B4-BE49-F238E27FC236}">
              <a16:creationId xmlns:a16="http://schemas.microsoft.com/office/drawing/2014/main" id="{00000000-0008-0000-38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7.xml><?xml version="1.0" encoding="utf-8"?>
<xdr:wsDr xmlns:xdr="http://schemas.openxmlformats.org/drawingml/2006/spreadsheetDrawing" xmlns:a="http://schemas.openxmlformats.org/drawingml/2006/main">
  <xdr:absoluteAnchor>
    <xdr:pos x="0" y="0"/>
    <xdr:ext cx="8673353" cy="5210735"/>
    <xdr:graphicFrame macro="">
      <xdr:nvGraphicFramePr>
        <xdr:cNvPr id="2" name="Chart 1">
          <a:extLst>
            <a:ext uri="{FF2B5EF4-FFF2-40B4-BE49-F238E27FC236}">
              <a16:creationId xmlns:a16="http://schemas.microsoft.com/office/drawing/2014/main" id="{00000000-0008-0000-39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8.xml><?xml version="1.0" encoding="utf-8"?>
<xdr:wsDr xmlns:xdr="http://schemas.openxmlformats.org/drawingml/2006/spreadsheetDrawing" xmlns:a="http://schemas.openxmlformats.org/drawingml/2006/main">
  <xdr:absoluteAnchor>
    <xdr:pos x="0" y="0"/>
    <xdr:ext cx="8665029" cy="5187043"/>
    <xdr:graphicFrame macro="">
      <xdr:nvGraphicFramePr>
        <xdr:cNvPr id="2" name="Chart 1">
          <a:extLst>
            <a:ext uri="{FF2B5EF4-FFF2-40B4-BE49-F238E27FC236}">
              <a16:creationId xmlns:a16="http://schemas.microsoft.com/office/drawing/2014/main" id="{00000000-0008-0000-3B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9.xml><?xml version="1.0" encoding="utf-8"?>
<xdr:wsDr xmlns:xdr="http://schemas.openxmlformats.org/drawingml/2006/spreadsheetDrawing" xmlns:a="http://schemas.openxmlformats.org/drawingml/2006/main">
  <xdr:absoluteAnchor>
    <xdr:pos x="0" y="0"/>
    <xdr:ext cx="8664388" cy="5186082"/>
    <xdr:graphicFrame macro="">
      <xdr:nvGraphicFramePr>
        <xdr:cNvPr id="5" name="Chart 1">
          <a:extLst>
            <a:ext uri="{FF2B5EF4-FFF2-40B4-BE49-F238E27FC236}">
              <a16:creationId xmlns:a16="http://schemas.microsoft.com/office/drawing/2014/main" id="{00000000-0008-0000-3C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7.xml><?xml version="1.0" encoding="utf-8"?>
<xdr:wsDr xmlns:xdr="http://schemas.openxmlformats.org/drawingml/2006/spreadsheetDrawing" xmlns:a="http://schemas.openxmlformats.org/drawingml/2006/main">
  <xdr:twoCellAnchor>
    <xdr:from>
      <xdr:col>0</xdr:col>
      <xdr:colOff>1114424</xdr:colOff>
      <xdr:row>16</xdr:row>
      <xdr:rowOff>107157</xdr:rowOff>
    </xdr:from>
    <xdr:to>
      <xdr:col>23</xdr:col>
      <xdr:colOff>14287</xdr:colOff>
      <xdr:row>36</xdr:row>
      <xdr:rowOff>154782</xdr:rowOff>
    </xdr:to>
    <xdr:graphicFrame macro="">
      <xdr:nvGraphicFramePr>
        <xdr:cNvPr id="3" name="Chart 2">
          <a:extLst>
            <a:ext uri="{FF2B5EF4-FFF2-40B4-BE49-F238E27FC236}">
              <a16:creationId xmlns:a16="http://schemas.microsoft.com/office/drawing/2014/main" id="{81FDDC1F-7664-46C1-ABC2-9DE62210D30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0.xml><?xml version="1.0" encoding="utf-8"?>
<xdr:wsDr xmlns:xdr="http://schemas.openxmlformats.org/drawingml/2006/spreadsheetDrawing" xmlns:a="http://schemas.openxmlformats.org/drawingml/2006/main">
  <xdr:absoluteAnchor>
    <xdr:pos x="0" y="0"/>
    <xdr:ext cx="8665029" cy="5187043"/>
    <xdr:graphicFrame macro="">
      <xdr:nvGraphicFramePr>
        <xdr:cNvPr id="2" name="Chart 1">
          <a:extLst>
            <a:ext uri="{FF2B5EF4-FFF2-40B4-BE49-F238E27FC236}">
              <a16:creationId xmlns:a16="http://schemas.microsoft.com/office/drawing/2014/main" id="{00000000-0008-0000-3D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71.xml><?xml version="1.0" encoding="utf-8"?>
<c:userShapes xmlns:c="http://schemas.openxmlformats.org/drawingml/2006/chart">
  <cdr:relSizeAnchor xmlns:cdr="http://schemas.openxmlformats.org/drawingml/2006/chartDrawing">
    <cdr:from>
      <cdr:x>1.50227E-7</cdr:x>
      <cdr:y>0.13038</cdr:y>
    </cdr:from>
    <cdr:to>
      <cdr:x>0.05412</cdr:x>
      <cdr:y>0.34467</cdr:y>
    </cdr:to>
    <cdr:sp macro="" textlink="">
      <cdr:nvSpPr>
        <cdr:cNvPr id="2" name="TextBox 1"/>
        <cdr:cNvSpPr txBox="1"/>
      </cdr:nvSpPr>
      <cdr:spPr>
        <a:xfrm xmlns:a="http://schemas.openxmlformats.org/drawingml/2006/main" rot="16200000">
          <a:off x="-307408" y="900681"/>
          <a:ext cx="975060" cy="36024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mn-MN" sz="1050">
              <a:latin typeface="Times New Roman" panose="02020603050405020304" pitchFamily="18" charset="0"/>
              <a:cs typeface="Times New Roman" panose="02020603050405020304" pitchFamily="18" charset="0"/>
            </a:rPr>
            <a:t>сая </a:t>
          </a:r>
          <a:r>
            <a:rPr lang="en-US" sz="1050">
              <a:latin typeface="Times New Roman" panose="02020603050405020304" pitchFamily="18" charset="0"/>
              <a:cs typeface="Times New Roman" panose="02020603050405020304" pitchFamily="18" charset="0"/>
            </a:rPr>
            <a:t>$</a:t>
          </a:r>
        </a:p>
      </cdr:txBody>
    </cdr:sp>
  </cdr:relSizeAnchor>
</c:userShapes>
</file>

<file path=xl/drawings/drawing72.xml><?xml version="1.0" encoding="utf-8"?>
<xdr:wsDr xmlns:xdr="http://schemas.openxmlformats.org/drawingml/2006/spreadsheetDrawing" xmlns:a="http://schemas.openxmlformats.org/drawingml/2006/main">
  <xdr:absoluteAnchor>
    <xdr:pos x="0" y="0"/>
    <xdr:ext cx="8664388" cy="5199529"/>
    <xdr:graphicFrame macro="">
      <xdr:nvGraphicFramePr>
        <xdr:cNvPr id="2" name="Chart 1">
          <a:extLst>
            <a:ext uri="{FF2B5EF4-FFF2-40B4-BE49-F238E27FC236}">
              <a16:creationId xmlns:a16="http://schemas.microsoft.com/office/drawing/2014/main" id="{00000000-0008-0000-3F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8.xml><?xml version="1.0" encoding="utf-8"?>
<xdr:wsDr xmlns:xdr="http://schemas.openxmlformats.org/drawingml/2006/spreadsheetDrawing" xmlns:a="http://schemas.openxmlformats.org/drawingml/2006/main">
  <xdr:absoluteAnchor>
    <xdr:pos x="0" y="0"/>
    <xdr:ext cx="8664388" cy="5199529"/>
    <xdr:graphicFrame macro="">
      <xdr:nvGraphicFramePr>
        <xdr:cNvPr id="2" name="Chart 1">
          <a:extLst>
            <a:ext uri="{FF2B5EF4-FFF2-40B4-BE49-F238E27FC236}">
              <a16:creationId xmlns:a16="http://schemas.microsoft.com/office/drawing/2014/main" id="{00000000-0008-0000-07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9.xml><?xml version="1.0" encoding="utf-8"?>
<xdr:wsDr xmlns:xdr="http://schemas.openxmlformats.org/drawingml/2006/spreadsheetDrawing" xmlns:a="http://schemas.openxmlformats.org/drawingml/2006/main">
  <xdr:absoluteAnchor>
    <xdr:pos x="0" y="0"/>
    <xdr:ext cx="8664388" cy="5199529"/>
    <xdr:graphicFrame macro="">
      <xdr:nvGraphicFramePr>
        <xdr:cNvPr id="2" name="Chart 1">
          <a:extLst>
            <a:ext uri="{FF2B5EF4-FFF2-40B4-BE49-F238E27FC236}">
              <a16:creationId xmlns:a16="http://schemas.microsoft.com/office/drawing/2014/main" id="{00000000-0008-0000-08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10.10.12.22/Users/ubdj/Downloads/BUDGET/YEARSBUD/Bud-2002_Draft2-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data2/afr/My%20Documents/OldCData/missions/GN-SEP99/gn-bop-old.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data2/afr/DATA/GHA/WORKING/Ghfis0500m.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Mdebiase/c/MEMORIA/MEM5/CAPIT6/SUCP3009.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data2/afr/BOARD/MALI/1ST-COMP/DSA/MLI-buyback.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Z:\bopr\1.%20&#1058;&#1257;&#1083;&#1073;&#1257;&#1088;&#1080;&#1081;&#1085;%20&#1090;&#1101;&#1085;&#1094;&#1083;&#1080;&#1081;&#1085;%20&#1085;&#1101;&#1075;&#1090;&#1075;&#1101;&#1083;&#1080;&#1081;&#1085;%20&#1073;&#1072;&#1075;\1.1%20&#1059;&#1088;&#1089;&#1075;&#1072;&#1083;%20&#1076;&#1072;&#1085;&#1089;\BOP2009\BOP%204Q\BOP%202009%20Q4.xlsx"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data2/apd/Documents%20and%20Settings/bByiers/My%20Documents/Quadromacro/Quadro%20Macroeconomico--Versao%2029%20Setembro%202003.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O:\DATA\BOP9703.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data2/afr/My%20Documents/mission-juin-2001/CivSumtable29-06-2001.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data2/afr/My%20Documents/mission-juin-2001/Tab_Annexe_aideMem.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data2/afr/Documents%20and%20Settings/MCUC/My%20Local%20Documents/COG/2002/frame/SR_01/cghub.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DATA1/FAD/DATA/S1/ECU/SECTORS/External/ecuredtab.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data2/apd/DATA/CIV/RED/2000/RED-tables.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data2/afr/My%20Documents/Temp/Chad/mission/150dp.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Data2/APD/Data/MNG/Current/22%20Post-Mission(Article%20IV)%20Sept%202006/MNGReal.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psgwn03p/afr/Users/CJosz/My%20Documents/S&#233;n&#233;gal/Third%20review/101405%20TOFE.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data2/apd/Documents%20and%20Settings/FBORNHORST/Desktop/SENMONEY.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data2/afr/My%20Documents/Temp/Cameroon/mission/DSARept.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data2/apd/My%20Documents/execucao2002/FMI_ME/Quadro%20Macroeconomico--Versao%20Maio%202002-Execu&#231;ao2002.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data2/afr/CIV/Mission-2/Fisc-workbook.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O:\03%20Names\LHAGVAZAYA\Mendeegees\Data\Medeelliin%20baaz\Forecast\Error%20analysis\Assumption.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Data2/apd/Data/MNG/DMX_TEST/Input/Archive/temp_JL/28%20Post-Mission%20August%202007/MNGfiscal2.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DATA1/PDR/Data/PNG/FIS/PNGfis-current%20(revised2).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data2/apd/WIN/Temporary%20Internet%20Files/OLKD2B0/Civfis_m.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PSGWN03P/AFR/Users/AManoel/My%20Documents/Mozambique%20AFR/Missions/2004%20Feb%20mission%20New%20Prog/Brief/moz%20macroframework%20Brief%20Feb2004.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DATA1/FAD/Documents%20and%20Settings/MZERMENO/Local%20Settings/Temporary%20Internet%20Files/OLKF/ecubopLatest.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O:\WIN\TEMP\BOP9703_stress.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S:\Bud-ITH-2004.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O:\BUDGET\YEARSBUD\Bud-2002_Draft2-1.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O:\Documents%20and%20Settings\nyam\My%20Documents\Sharav\My%20Documents\EXCEL\Bud-2002_Draft%20-%20Final%20Approved%20Budget.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DATA1/FAD/DATA/S1/ECU/SECTORS/External/PERUMF97.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data2/apd/Documents%20and%20Settings/sDista/My%20Documents/CFMP%202002-2010/CFMP%202004-2008/Projec&#231;&#245;es/CFMP%202004-2008.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0.10.12.22/Users/ubdj/Downloads/Documents%20and%20Settings/nyam/My%20Documents/Sharav/My%20Documents/EXCEL/Bud-2002_Draft%20-%20Final%20Approved%20Budget.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Data2/apd/Data/MNG/DMX_TEST/Input/Real/MNGRealInput.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data2/afr/My%20Documents/GHBopbaseline051501.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data2/apd/DATA/SEN/Current/Framework%20April%202003%20Staff%20Report/Sngdp.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data2/apd/DATA/NGA/Current/NGA-real.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data2/apd/DATA/SEN/Current/Framework%20April%202003%20Staff%20Report/SenCon.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data2/apd/1Alvaro/Mexico/Venezuela/Bop8.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10.10.12.22/Users/ubdj/Downloads/Mining%20Sector/Mining%20revenue/July%202009/Oyu%20Tolgoi%20Project%20-%20WEO%20assumptions%20June%205%202009.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10.10.12.22/Documents%20and%20Settings/Nandia/My%20Documents/yui/Annreport2004/Anreport/jiliin%20tailan.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data2/afr/Cameroon/DSA/Cam_Relief.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http://eroom.riotinto.com/eRoom1/eRoomReq/Files/RTHQProjects/OTBA/0_890eb/2012%20OT%20Valuation%20Model%20v12%2002%2006%20-%20Project%20Level.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PSGWN03P/AFR/Documents%20and%20Settings/myulek/Local%20Settings/Temporary%20Internet%20Files/OLK11C/SR-03-03-tables(1-14).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psgwn03p/apd/Data/MNG/EXT/Copy%20of%20MNG_BOP.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10.10.12.22/Users/ubdj/Downloads/TREASURY/sariin-huvaari-2008-01-14-15.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data2/apd/Documents%20and%20Settings/bByiers/My%20Documents/Or&#231;amento/OE%202004/Trimestraliza&#231;&#227;o/Trimestraliza&#231;&#227;o16_12_03.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data2/afr/joe/Guinea%20Bissau/Guinea-Bissau/Guinea%20Bissau_mdb.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data2/apd/Documents%20and%20Settings/bByiers/My%20Documents/CFMP/Quadromacro/Quadro%20Macroeconomico--Versao%2016%20Junho%202003.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data2/afr/Budget%202000/FINPUB.NV/DETTEPUB/DETTEINT/DETTEINT/Di98.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data2/afr/HASSANAL/FINPUB.NV/DETTEPUB/DETTEINT/DETTEINT/Di98.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DATA1/PDR/Data/PNG/FIS/Pngfis-current%20disaster.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DATA1/FAD/WIN/TEMP/MFLOW96.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10.10.12.22/Users/ubdj/Downloads/Delgerjagral/2016.02.14/forecasting.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data2/apd/NGA%20local/scenario%20III/STA-ins/NGCPI.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data2/apd/DATA/ML/MEX/Other%20divisional%20data/REAL/amacr9.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PSGWN03P/AFR/My%20Documents/EWSDATA/NGA/NGA_REER.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psgwn03p/afr/IMF/Nigeria/Statistics/Bloomberg_Nigeria_Db.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A:\WIN\TEMP\wrs948.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A:\PDR\bop2000\Template.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data2/apd/Current/39%20After%20Mission%20Feb%2009/FWK%2001-29-09/FWK%2001-23-09%20bis/Oyu%20Tolgoi%20Project%20-%20Fiscal_Financial%20Analysis%20IMF_final2.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data2/apd/Documents%20and%20Settings/bByiers/My%20Documents/Or&#231;amento/OE%202003/Trimestraliza&#231;&#227;o/Abril%202003/PlanoTesourariaTrimestral.2003_26Junho.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data2/apd/Documents%20and%20Settings/sDista/My%20Documents/ORCAMENTO/2003/PARPA/Despesas%20nos%20Sectores%20Priritarios%20do%20PARPA_1999-2003%20(23.04.2003).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10.10.12.22/Documents%20and%20Settings/munkhbat/My%20Documents/Annual%20Report%202008/International%20Department/annual%20BOM%20report%20BOP%202008.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10.10.12.22/Users/ubdj/Downloads/Users/prj0001402/Desktop/2016%20tatah/2015.10.06/Budget-2016-2015-10-06-v0290%20(valued).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data2/afr/WIN/Temporary%20Internet%20Files/OLKD2B0/Civfis_m.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PSGWN03P/APD/Documents%20and%20Settings/SHIJIR%20Enkhbayar/My%20Documents/MOFE%202/NEGTGEL/MAIN/2003/2003-2006%20projection%202003%2009%2005%20v2.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data2/apd/DATA/CIV/Current/Macroframework/CivMon.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psgwn03p/afr/DATA/SYC/Current/Scmony.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F:\XCPF.xlsx"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s_dnpo/g/Maquina%20Dr%20Sulemane/Documentos%20Varios/My%20Documents/Orcamento%202002/OE-Investimento2002%20Revisao.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data2/apd/OE2003/Tabelas%20Globais/Orcamento%20do%20Estado%20para%202003%20vesao%20de%2030%20Setembro%202002.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PSGWN03P/APD/Documents%20and%20Settings/ulziisaikhan_d/My%20Documents/office/Budget/My%20Documents/EXCEL/BUDGET/YEARSBUD/budget2005/excel/MAIN/2003/plan_2003_year_HBG.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Mdebiase/c/COPIA/CAP10/CAP102/FDOAFL.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10.10.12.22/bopr/munkhbayar/Desktop/Government%20external%20debt%20data%20for%202011%20Q1%20received%20from%20MOF%20May%202011.xlsx"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http://www-int.imf.org/depts/res/weo/GEE/current/G94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data2/afr/TEMP/My%20Documents/Moz/E-Final/BOP9703.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R:\DATA\MLI\Current\MLIBOP.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PSGWN03P/AFR/DATA/COD/Main/CDCAD.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data2/apd/DNPO/Planifica&#231;&#227;o%20&amp;%20Or&#231;amenta&#231;&#227;o/OE/2002/Prepara&#231;&#227;o%20da%20Miss&#227;o%20IMF/AnexosLeiOE2001.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s_dnpo/g/Maquina%20Dr%20Sulemane/Documentos%20Varios/My%20Documents/Orcamento%202002/OE-Corrente2001%20Revisao.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Data2/apd/Data/MNG/DMX_TEST/Work/MNGReal%20From%20Folder%2033%20DMX%20Reformatted.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imfdata/econ/DMX/DemoFiles/Chile/Input/Metadata.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data2/afr/WIN/Temporary%20Internet%20Files/OLKB2C2/ginbop.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PSGWN03P/APD/Data/MNG/Current/13%20Post%20Mission%20June%202005/MNGMony.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A:\WINDOWS\TEMP\MNG_ExtDebt_n17.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O:\DRAFTS\CS\RG\2000\Mozambique\SR_RED_BOP_Tables.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data2/apd/DATA/SEN/Current/Framework%20February%202004%20Second%20Review/Staff%20Report/SNFISC.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X:\11%20Budget\Budget-2011\0.%202011%20TODOTGOL\&#1059;&#1048;&#1061;-&#1076;%20&#1257;&#1088;&#1075;&#1257;&#1085;%20&#1073;&#1072;&#1088;&#1100;&#1089;&#1072;&#1085;%202011-9-28\Budget-Tod-2011-draft-2011-09-28.xlsx"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data2/afr/FINPUB.NV/DETTEPUB/DETTEINT/DETTEINT/DI94.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imf1s/vol1/data/wrs/apd/system2000/WRSTAB.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data2/afr/Docs/O-DRIVE/JM/BEN/HIPC/excelfiles/with%20libya/BN-DSA-Kad2.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PSGWN03P/APD/Documents%20and%20Settings/ulziisaikhan/My%20Documents/My%20Documents/budget/budget2004-excel/Bud-ITH-2004-last.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10.10.12.22/Users/ubdj/Downloads/11%20Budget/Budget-2010/2009-09-14/Repaired%20-%202009%2008%2028-hyazgaar.xlsx"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data2/apd/Current/39%20After%20Mission%20Feb%2009/Documents%20and%20Settings/nyam/My%20Documents/Budget/My%20Documents/EXCEL/BUDGET/YEARSBUD/2002_Amendment.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10.10.12.22/My%20Documents/TS1031076762.xlsx"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10.10.12.22/Users/ubdj/Downloads/BOARD/BENIN/Decion%20Pt/HIPC%20tables.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10.10.12.22/GIS%20DATA/LAND/Cadastra-MRAM%20information/2004/12-December/12_16/Lic_Reg_Eng_12_16.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X:\BUDGET\YEARSBUD\Bud-2002_Draft2-1.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data2/afr/TEMP/HIPC/Other%20HIPCs/Burkina%20Faso/BUR%201299.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10.10.12.22/bopr/1.2%20%20IIP%20consolidation/2011/Q3/2.Output/IIP_Q3%202011.xlsx"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PSGWN03P/APD/Mission/Uganda/Previous%20files/Data%20from%20the%20Authorities/Diskette%209/INTRT.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DATA1/FAD/Data/PNG/Medium%20term/MT_baseline_CURRENT%20June%2020,%202003%20no%20reform.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data2/afr/My%20Documents/Temp/ETHIOPIA/Mission/Temp.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10.10.12.22/OT/Ad%20hoc/Cash%20Curve.xlsx"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data2/afr/My%20Documents/mission-juin-2001/CivSumtable.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DATA1/FAD/Data/PNG/MON/Monetary_current.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L:\PDR\bop2000\Template.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IMF1S/VOL1/DATA/WEO/UTIL/Devedss.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Mofdata/free/Documents%20and%20Settings/nyam/My%20Documents/Sharav/My%20Documents/EXCEL/Bud-2002_Draft%20-%20Final%20Approved%20Budget.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psgwn03p/pdr/WIN/Desktop/EDSSPNG.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data2/apd/DATA/CIV/Charts/HDR05_T1&amp;2.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Data2/apd/Data/MNG/DMX_TEST/Input/Real/Archive/MNGReal-ArchivedWorksheets.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10.10.12.22/bopr/1.1%20&#1059;&#1088;&#1089;&#1075;&#1072;&#1083;%20&#1076;&#1072;&#1085;&#1089;/BOP2010/BOP%204Q/3.%20Output/1.%20Monthly/BOP%202010%20Q4.xlsx"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s_dnpo/g/Program%20Files/OrcamentoAno2001/Altera%20OI2001/OIGestao.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PSGWN03P/AFR/My%20Documents/Gambia/GMBbop00.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PSGWN03P/AFR/DATA/NGA/Staff%20Report/SR_Figures.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data2/afr/DATA/CIV/RED/2000/RED-tables.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10.10.12.22/Users/ubdj/Downloads/Monetary_current.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psgwn03p/afr/Lamby/Nigeria/Statistics/Imf/00NGRED_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
      <sheetName val="Law"/>
      <sheetName val="Sheet1"/>
      <sheetName val="2-3-Bal-Cent"/>
      <sheetName val="Bal-Loc"/>
      <sheetName val="Loc-Rev"/>
      <sheetName val="7-8-GenFuCon-1"/>
      <sheetName val="7-8-Base"/>
      <sheetName val="GenFuCon"/>
      <sheetName val="9-Fu.Centr.Org."/>
      <sheetName val="Sheet1 (2)"/>
      <sheetName val="11-Loc-Defic"/>
      <sheetName val="12-Invest"/>
      <sheetName val="13-Road Fund -2"/>
      <sheetName val="14-Forieg-Loan "/>
      <sheetName val="15-16-Bal-Gener"/>
      <sheetName val="17-18-Gener-Rev "/>
      <sheetName val="4-5-Cent-Rev"/>
      <sheetName val="10-Soc-Sec"/>
      <sheetName val="19-Econ-Genl "/>
      <sheetName val="Econ-Genl"/>
      <sheetName val="21-Sciensce"/>
      <sheetName val="Macro"/>
      <sheetName val="Sheet 18"/>
      <sheetName val="Staff-Wages"/>
      <sheetName val="Staff-Wages (2)"/>
      <sheetName val="ESAP"/>
      <sheetName val="Sheet 18 (4)"/>
      <sheetName val="(data)"/>
    </sheetNames>
    <sheetDataSet>
      <sheetData sheetId="0" refreshError="1"/>
      <sheetData sheetId="1" refreshError="1"/>
      <sheetData sheetId="2" refreshError="1">
        <row r="76">
          <cell r="D76">
            <v>1044563000</v>
          </cell>
          <cell r="E76">
            <v>1153350000</v>
          </cell>
          <cell r="F76">
            <v>1279574000</v>
          </cell>
          <cell r="G76">
            <v>1412691000</v>
          </cell>
          <cell r="H76">
            <v>1569512000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debt"/>
      <sheetName val="FR"/>
      <sheetName val="C"/>
      <sheetName val="D"/>
      <sheetName val="E"/>
      <sheetName val="F"/>
      <sheetName val="G"/>
      <sheetName val="IMF"/>
      <sheetName val="I"/>
      <sheetName val="LT"/>
      <sheetName val="L"/>
      <sheetName val="MT"/>
      <sheetName val="N"/>
      <sheetName val="O"/>
      <sheetName val="P"/>
      <sheetName val="Q"/>
      <sheetName val="R"/>
      <sheetName val="S"/>
      <sheetName val="U"/>
      <sheetName val="V"/>
      <sheetName val="W"/>
      <sheetName val="arrears"/>
      <sheetName val="Bud$"/>
      <sheetName val="weta"/>
      <sheetName val="CURRE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BOP Input"/>
      <sheetName val="sources"/>
      <sheetName val="Interest"/>
      <sheetName val="Petrol tax"/>
      <sheetName val="cocoa tax"/>
      <sheetName val="SR tables"/>
      <sheetName val="SR newtable"/>
      <sheetName val="RED tables"/>
      <sheetName val="Chart inputs"/>
      <sheetName val="chart"/>
      <sheetName val="output to SEI and N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PROM"/>
      <sheetName val="promotores"/>
      <sheetName val="sucursales"/>
      <sheetName val="datos"/>
      <sheetName val="GRAFSUC"/>
    </sheetNames>
    <sheetDataSet>
      <sheetData sheetId="0" refreshError="1"/>
      <sheetData sheetId="1" refreshError="1"/>
      <sheetData sheetId="2" refreshError="1"/>
      <sheetData sheetId="3" refreshError="1"/>
      <sheetData sheetId="4"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rated"/>
      <sheetName val="Contractual"/>
      <sheetName val="Sheet1"/>
      <sheetName val="Pivot"/>
      <sheetName val="MLI.IDA"/>
      <sheetName val="STOCK"/>
      <sheetName val="Buyback-ad"/>
      <sheetName val="T7.IDA Delivery"/>
    </sheetNames>
    <sheetDataSet>
      <sheetData sheetId="0" refreshError="1"/>
      <sheetData sheetId="1" refreshError="1"/>
      <sheetData sheetId="2" refreshError="1"/>
      <sheetData sheetId="3" refreshError="1"/>
      <sheetData sheetId="4" refreshError="1"/>
      <sheetData sheetId="5" refreshError="1">
        <row r="4">
          <cell r="D4">
            <v>950</v>
          </cell>
          <cell r="E4" t="str">
            <v xml:space="preserve">RAILWAY                       </v>
          </cell>
          <cell r="F4" t="str">
            <v>USD</v>
          </cell>
          <cell r="G4">
            <v>1</v>
          </cell>
          <cell r="H4">
            <v>5483870.5700000003</v>
          </cell>
          <cell r="I4">
            <v>0.75</v>
          </cell>
          <cell r="J4">
            <v>20564.514999999999</v>
          </cell>
          <cell r="K4">
            <v>0</v>
          </cell>
          <cell r="L4">
            <v>0</v>
          </cell>
          <cell r="M4">
            <v>0</v>
          </cell>
          <cell r="N4">
            <v>161290.29999999999</v>
          </cell>
          <cell r="O4">
            <v>0</v>
          </cell>
          <cell r="P4">
            <v>5322580.2699999996</v>
          </cell>
          <cell r="Q4">
            <v>0</v>
          </cell>
          <cell r="R4">
            <v>5483870.5700000003</v>
          </cell>
          <cell r="S4">
            <v>0</v>
          </cell>
          <cell r="U4">
            <v>5483870.5700000003</v>
          </cell>
          <cell r="V4">
            <v>161290.29999999999</v>
          </cell>
          <cell r="W4">
            <v>20564.514999999999</v>
          </cell>
        </row>
        <row r="5">
          <cell r="D5">
            <v>4910</v>
          </cell>
          <cell r="E5" t="str">
            <v xml:space="preserve">INTEGRATED RURAL DEVELOPMENT  </v>
          </cell>
          <cell r="F5" t="str">
            <v>USD</v>
          </cell>
          <cell r="G5">
            <v>1</v>
          </cell>
          <cell r="H5">
            <v>5880000</v>
          </cell>
          <cell r="I5">
            <v>0.75</v>
          </cell>
          <cell r="J5">
            <v>22050</v>
          </cell>
          <cell r="K5">
            <v>0</v>
          </cell>
          <cell r="L5">
            <v>0</v>
          </cell>
          <cell r="M5">
            <v>0</v>
          </cell>
          <cell r="N5">
            <v>120000</v>
          </cell>
          <cell r="O5">
            <v>0</v>
          </cell>
          <cell r="P5">
            <v>5760000</v>
          </cell>
          <cell r="Q5">
            <v>0</v>
          </cell>
          <cell r="R5">
            <v>5880000</v>
          </cell>
          <cell r="S5">
            <v>0</v>
          </cell>
          <cell r="U5">
            <v>5880000</v>
          </cell>
          <cell r="V5">
            <v>120000</v>
          </cell>
          <cell r="W5">
            <v>22050</v>
          </cell>
        </row>
        <row r="6">
          <cell r="D6">
            <v>5380</v>
          </cell>
          <cell r="E6" t="str">
            <v xml:space="preserve">LIVESTOCK                     </v>
          </cell>
          <cell r="F6" t="str">
            <v>USD</v>
          </cell>
          <cell r="G6">
            <v>1</v>
          </cell>
          <cell r="H6">
            <v>10174500</v>
          </cell>
          <cell r="I6">
            <v>0.75</v>
          </cell>
          <cell r="J6">
            <v>38154.375</v>
          </cell>
          <cell r="K6">
            <v>0</v>
          </cell>
          <cell r="L6">
            <v>0</v>
          </cell>
          <cell r="M6">
            <v>0</v>
          </cell>
          <cell r="N6">
            <v>199500</v>
          </cell>
          <cell r="O6">
            <v>0</v>
          </cell>
          <cell r="P6">
            <v>9975000</v>
          </cell>
          <cell r="Q6">
            <v>0</v>
          </cell>
          <cell r="R6">
            <v>10174500</v>
          </cell>
          <cell r="S6">
            <v>0</v>
          </cell>
          <cell r="U6">
            <v>10174500</v>
          </cell>
          <cell r="V6">
            <v>199500</v>
          </cell>
          <cell r="W6">
            <v>38154.375</v>
          </cell>
        </row>
        <row r="7">
          <cell r="D7">
            <v>9860</v>
          </cell>
          <cell r="E7" t="str">
            <v xml:space="preserve">INDUSTRIAL DEVELOPMENT        </v>
          </cell>
          <cell r="F7" t="str">
            <v>USD</v>
          </cell>
          <cell r="G7">
            <v>1</v>
          </cell>
          <cell r="H7">
            <v>7216585.0099999998</v>
          </cell>
          <cell r="I7">
            <v>0.75</v>
          </cell>
          <cell r="J7">
            <v>27062.194</v>
          </cell>
          <cell r="K7">
            <v>0</v>
          </cell>
          <cell r="L7">
            <v>0</v>
          </cell>
          <cell r="M7">
            <v>0</v>
          </cell>
          <cell r="N7">
            <v>39870</v>
          </cell>
          <cell r="O7">
            <v>0</v>
          </cell>
          <cell r="P7">
            <v>7176715.0099999998</v>
          </cell>
          <cell r="Q7">
            <v>0</v>
          </cell>
          <cell r="R7">
            <v>7216585.0099999998</v>
          </cell>
          <cell r="S7">
            <v>0</v>
          </cell>
          <cell r="U7">
            <v>7216585.0099999998</v>
          </cell>
          <cell r="V7">
            <v>39870</v>
          </cell>
          <cell r="W7">
            <v>27062.194</v>
          </cell>
        </row>
        <row r="8">
          <cell r="D8">
            <v>11040</v>
          </cell>
          <cell r="E8" t="str">
            <v xml:space="preserve">ROAD MAINTENANCE              </v>
          </cell>
          <cell r="F8" t="str">
            <v>XDR</v>
          </cell>
          <cell r="G8">
            <v>1</v>
          </cell>
          <cell r="H8">
            <v>12237955.35</v>
          </cell>
          <cell r="I8">
            <v>0.75</v>
          </cell>
          <cell r="J8">
            <v>45892.332999999999</v>
          </cell>
          <cell r="K8">
            <v>0</v>
          </cell>
          <cell r="L8">
            <v>0</v>
          </cell>
          <cell r="M8">
            <v>0</v>
          </cell>
          <cell r="N8">
            <v>66874</v>
          </cell>
          <cell r="O8">
            <v>0</v>
          </cell>
          <cell r="P8">
            <v>12171081.35</v>
          </cell>
          <cell r="Q8">
            <v>0</v>
          </cell>
          <cell r="R8">
            <v>12237955.35</v>
          </cell>
          <cell r="S8">
            <v>0</v>
          </cell>
          <cell r="U8">
            <v>12237955.35</v>
          </cell>
          <cell r="V8">
            <v>66874</v>
          </cell>
          <cell r="W8">
            <v>45892.332999999999</v>
          </cell>
        </row>
        <row r="9">
          <cell r="D9">
            <v>3210</v>
          </cell>
          <cell r="E9" t="str">
            <v xml:space="preserve">TELECOMMUNICATIONS            </v>
          </cell>
          <cell r="F9" t="str">
            <v>USD</v>
          </cell>
          <cell r="G9">
            <v>1</v>
          </cell>
          <cell r="H9">
            <v>2430000</v>
          </cell>
          <cell r="I9">
            <v>0.75</v>
          </cell>
          <cell r="J9">
            <v>9112.5</v>
          </cell>
          <cell r="K9">
            <v>0</v>
          </cell>
          <cell r="L9">
            <v>0</v>
          </cell>
          <cell r="M9">
            <v>0</v>
          </cell>
          <cell r="N9">
            <v>54000</v>
          </cell>
          <cell r="O9">
            <v>0</v>
          </cell>
          <cell r="P9">
            <v>2376000</v>
          </cell>
          <cell r="Q9">
            <v>0</v>
          </cell>
          <cell r="R9">
            <v>2430000</v>
          </cell>
          <cell r="S9">
            <v>0</v>
          </cell>
          <cell r="U9">
            <v>2430000</v>
          </cell>
          <cell r="V9">
            <v>54000</v>
          </cell>
          <cell r="W9">
            <v>9112.5</v>
          </cell>
        </row>
        <row r="10">
          <cell r="D10">
            <v>3840</v>
          </cell>
          <cell r="E10" t="str">
            <v xml:space="preserve">SECOND RAILWAYS               </v>
          </cell>
          <cell r="F10" t="str">
            <v>USD</v>
          </cell>
          <cell r="G10">
            <v>1</v>
          </cell>
          <cell r="H10">
            <v>4723500</v>
          </cell>
          <cell r="I10">
            <v>0.75</v>
          </cell>
          <cell r="J10">
            <v>17713.125</v>
          </cell>
          <cell r="K10">
            <v>0</v>
          </cell>
          <cell r="L10">
            <v>0</v>
          </cell>
          <cell r="M10">
            <v>0</v>
          </cell>
          <cell r="N10">
            <v>100500</v>
          </cell>
          <cell r="O10">
            <v>0</v>
          </cell>
          <cell r="P10">
            <v>4623000</v>
          </cell>
          <cell r="Q10">
            <v>0</v>
          </cell>
          <cell r="R10">
            <v>4723500</v>
          </cell>
          <cell r="S10">
            <v>0</v>
          </cell>
          <cell r="U10">
            <v>4723500</v>
          </cell>
          <cell r="V10">
            <v>100500</v>
          </cell>
          <cell r="W10">
            <v>17713.125</v>
          </cell>
        </row>
        <row r="11">
          <cell r="D11">
            <v>4200</v>
          </cell>
          <cell r="E11" t="str">
            <v xml:space="preserve">EDUCATION                     </v>
          </cell>
          <cell r="F11" t="str">
            <v>USD</v>
          </cell>
          <cell r="G11">
            <v>1</v>
          </cell>
          <cell r="H11">
            <v>3525000</v>
          </cell>
          <cell r="I11">
            <v>0.75</v>
          </cell>
          <cell r="J11">
            <v>13218.75</v>
          </cell>
          <cell r="K11">
            <v>0</v>
          </cell>
          <cell r="L11">
            <v>0</v>
          </cell>
          <cell r="M11">
            <v>0</v>
          </cell>
          <cell r="N11">
            <v>75000</v>
          </cell>
          <cell r="O11">
            <v>0</v>
          </cell>
          <cell r="P11">
            <v>3450000</v>
          </cell>
          <cell r="Q11">
            <v>0</v>
          </cell>
          <cell r="R11">
            <v>3525000</v>
          </cell>
          <cell r="S11">
            <v>0</v>
          </cell>
          <cell r="U11">
            <v>3525000</v>
          </cell>
          <cell r="V11">
            <v>75000</v>
          </cell>
          <cell r="W11">
            <v>13218.75</v>
          </cell>
        </row>
        <row r="12">
          <cell r="D12">
            <v>4430</v>
          </cell>
          <cell r="E12" t="str">
            <v xml:space="preserve">DROUGHT RELIEF                </v>
          </cell>
          <cell r="F12" t="str">
            <v>USD</v>
          </cell>
          <cell r="G12">
            <v>1</v>
          </cell>
          <cell r="H12">
            <v>1800000</v>
          </cell>
          <cell r="I12">
            <v>0.75</v>
          </cell>
          <cell r="J12">
            <v>6750</v>
          </cell>
          <cell r="K12">
            <v>0</v>
          </cell>
          <cell r="L12">
            <v>0</v>
          </cell>
          <cell r="M12">
            <v>0</v>
          </cell>
          <cell r="N12">
            <v>37500</v>
          </cell>
          <cell r="O12">
            <v>0</v>
          </cell>
          <cell r="P12">
            <v>1762500</v>
          </cell>
          <cell r="Q12">
            <v>0</v>
          </cell>
          <cell r="R12">
            <v>1800000</v>
          </cell>
          <cell r="S12">
            <v>0</v>
          </cell>
          <cell r="U12">
            <v>1800000</v>
          </cell>
          <cell r="V12">
            <v>37500</v>
          </cell>
          <cell r="W12">
            <v>6750</v>
          </cell>
        </row>
        <row r="13">
          <cell r="D13">
            <v>7130</v>
          </cell>
          <cell r="E13" t="str">
            <v xml:space="preserve">THIRD RAILWAY                 </v>
          </cell>
          <cell r="F13" t="str">
            <v>USD</v>
          </cell>
          <cell r="G13">
            <v>1</v>
          </cell>
          <cell r="H13">
            <v>8662500</v>
          </cell>
          <cell r="I13">
            <v>0.75</v>
          </cell>
          <cell r="J13">
            <v>32484.375</v>
          </cell>
          <cell r="K13">
            <v>0</v>
          </cell>
          <cell r="L13">
            <v>0</v>
          </cell>
          <cell r="M13">
            <v>0</v>
          </cell>
          <cell r="N13">
            <v>157500</v>
          </cell>
          <cell r="O13">
            <v>0</v>
          </cell>
          <cell r="P13">
            <v>8505000</v>
          </cell>
          <cell r="Q13">
            <v>0</v>
          </cell>
          <cell r="R13">
            <v>8662500</v>
          </cell>
          <cell r="S13">
            <v>0</v>
          </cell>
          <cell r="U13">
            <v>8662500</v>
          </cell>
          <cell r="V13">
            <v>157500</v>
          </cell>
          <cell r="W13">
            <v>32484.375</v>
          </cell>
        </row>
        <row r="14">
          <cell r="D14">
            <v>12820</v>
          </cell>
          <cell r="E14" t="str">
            <v xml:space="preserve">POWER/WATER                   </v>
          </cell>
          <cell r="F14" t="str">
            <v>XDR</v>
          </cell>
          <cell r="G14">
            <v>1</v>
          </cell>
          <cell r="H14">
            <v>18864428.760000002</v>
          </cell>
          <cell r="I14">
            <v>0.75</v>
          </cell>
          <cell r="J14">
            <v>70741.607999999993</v>
          </cell>
          <cell r="K14">
            <v>0</v>
          </cell>
          <cell r="L14">
            <v>0</v>
          </cell>
          <cell r="M14">
            <v>0</v>
          </cell>
          <cell r="N14">
            <v>101969</v>
          </cell>
          <cell r="O14">
            <v>0</v>
          </cell>
          <cell r="P14">
            <v>18762459.760000002</v>
          </cell>
          <cell r="Q14">
            <v>0</v>
          </cell>
          <cell r="R14">
            <v>18864428.760000002</v>
          </cell>
          <cell r="S14">
            <v>0</v>
          </cell>
          <cell r="U14">
            <v>18864428.760000002</v>
          </cell>
          <cell r="V14">
            <v>101969</v>
          </cell>
          <cell r="W14">
            <v>70741.607999999993</v>
          </cell>
        </row>
        <row r="15">
          <cell r="D15">
            <v>15970</v>
          </cell>
          <cell r="E15" t="str">
            <v xml:space="preserve">MOPTI AREA DEVELOPMENT        </v>
          </cell>
          <cell r="F15" t="str">
            <v>XDR</v>
          </cell>
          <cell r="G15">
            <v>1</v>
          </cell>
          <cell r="H15">
            <v>13306744.02</v>
          </cell>
          <cell r="I15">
            <v>0.75</v>
          </cell>
          <cell r="J15">
            <v>49900.29</v>
          </cell>
          <cell r="K15">
            <v>0</v>
          </cell>
          <cell r="L15">
            <v>0</v>
          </cell>
          <cell r="M15">
            <v>0</v>
          </cell>
          <cell r="N15">
            <v>69668</v>
          </cell>
          <cell r="O15">
            <v>0</v>
          </cell>
          <cell r="P15">
            <v>13237076.02</v>
          </cell>
          <cell r="Q15">
            <v>0</v>
          </cell>
          <cell r="R15">
            <v>13306744.02</v>
          </cell>
          <cell r="S15">
            <v>0</v>
          </cell>
          <cell r="U15">
            <v>13306744.02</v>
          </cell>
          <cell r="V15">
            <v>69668</v>
          </cell>
          <cell r="W15">
            <v>49900.29</v>
          </cell>
        </row>
        <row r="16">
          <cell r="D16">
            <v>21630</v>
          </cell>
          <cell r="E16" t="str">
            <v xml:space="preserve">AGRICULTURAL SECTOR           </v>
          </cell>
          <cell r="F16" t="str">
            <v>XDR</v>
          </cell>
          <cell r="G16">
            <v>1</v>
          </cell>
          <cell r="H16">
            <v>40106938.899999999</v>
          </cell>
          <cell r="I16">
            <v>0.75</v>
          </cell>
          <cell r="J16">
            <v>150401.02100000001</v>
          </cell>
          <cell r="K16">
            <v>0</v>
          </cell>
          <cell r="L16">
            <v>0</v>
          </cell>
          <cell r="M16">
            <v>0</v>
          </cell>
          <cell r="N16">
            <v>0</v>
          </cell>
          <cell r="O16">
            <v>0</v>
          </cell>
          <cell r="P16">
            <v>40106938.899999999</v>
          </cell>
          <cell r="Q16">
            <v>0</v>
          </cell>
          <cell r="R16">
            <v>40106938.899999999</v>
          </cell>
          <cell r="S16">
            <v>0</v>
          </cell>
          <cell r="U16">
            <v>40106938.899999999</v>
          </cell>
          <cell r="V16">
            <v>0</v>
          </cell>
          <cell r="W16">
            <v>150401.02100000001</v>
          </cell>
        </row>
        <row r="17">
          <cell r="D17">
            <v>28280</v>
          </cell>
          <cell r="E17" t="str">
            <v xml:space="preserve">VOCATIONAL EDUCATION &amp; TRNG   </v>
          </cell>
          <cell r="F17" t="str">
            <v>XDR</v>
          </cell>
          <cell r="G17">
            <v>1</v>
          </cell>
          <cell r="H17">
            <v>3530050.13</v>
          </cell>
          <cell r="I17">
            <v>0.75</v>
          </cell>
          <cell r="J17">
            <v>13237.688</v>
          </cell>
          <cell r="K17">
            <v>5469949.8700000001</v>
          </cell>
          <cell r="L17">
            <v>0</v>
          </cell>
          <cell r="M17">
            <v>0</v>
          </cell>
          <cell r="N17">
            <v>0</v>
          </cell>
          <cell r="O17">
            <v>0</v>
          </cell>
          <cell r="P17">
            <v>3530050.13</v>
          </cell>
          <cell r="Q17">
            <v>5469949.8700000001</v>
          </cell>
          <cell r="R17">
            <v>3530050.13</v>
          </cell>
          <cell r="S17">
            <v>5469949.8700000001</v>
          </cell>
          <cell r="T17">
            <v>9000000</v>
          </cell>
          <cell r="U17">
            <v>3530050.13</v>
          </cell>
          <cell r="V17">
            <v>0</v>
          </cell>
          <cell r="W17">
            <v>13237.6879875</v>
          </cell>
        </row>
        <row r="18">
          <cell r="D18">
            <v>13070</v>
          </cell>
          <cell r="E18" t="str">
            <v>ECONOMIC MANAGEMENT &amp; TRAINING</v>
          </cell>
          <cell r="F18" t="str">
            <v>XDR</v>
          </cell>
          <cell r="G18">
            <v>2</v>
          </cell>
          <cell r="H18">
            <v>8935574.3499999996</v>
          </cell>
          <cell r="I18">
            <v>0.75</v>
          </cell>
          <cell r="J18">
            <v>33508.404000000002</v>
          </cell>
          <cell r="K18">
            <v>0</v>
          </cell>
          <cell r="L18">
            <v>0</v>
          </cell>
          <cell r="M18">
            <v>0</v>
          </cell>
          <cell r="N18">
            <v>48067</v>
          </cell>
          <cell r="O18">
            <v>0</v>
          </cell>
          <cell r="P18">
            <v>8887507.3499999996</v>
          </cell>
          <cell r="Q18">
            <v>0</v>
          </cell>
          <cell r="R18">
            <v>8935574.3499999996</v>
          </cell>
          <cell r="S18">
            <v>0</v>
          </cell>
          <cell r="U18">
            <v>8935574.3499999996</v>
          </cell>
          <cell r="V18">
            <v>48067</v>
          </cell>
          <cell r="W18">
            <v>33508.404000000002</v>
          </cell>
        </row>
        <row r="19">
          <cell r="D19">
            <v>11340</v>
          </cell>
          <cell r="E19" t="str">
            <v xml:space="preserve">PETROLEUM EXPLORATN PROMOTION </v>
          </cell>
          <cell r="F19" t="str">
            <v>XDR</v>
          </cell>
          <cell r="G19">
            <v>2</v>
          </cell>
          <cell r="H19">
            <v>2759007.95</v>
          </cell>
          <cell r="I19">
            <v>0.75</v>
          </cell>
          <cell r="J19">
            <v>10346.280000000001</v>
          </cell>
          <cell r="K19">
            <v>0</v>
          </cell>
          <cell r="L19">
            <v>0</v>
          </cell>
          <cell r="M19">
            <v>0</v>
          </cell>
          <cell r="N19">
            <v>15076</v>
          </cell>
          <cell r="O19">
            <v>0</v>
          </cell>
          <cell r="P19">
            <v>2743931.95</v>
          </cell>
          <cell r="Q19">
            <v>0</v>
          </cell>
          <cell r="R19">
            <v>2759007.95</v>
          </cell>
          <cell r="S19">
            <v>0</v>
          </cell>
          <cell r="U19">
            <v>2759007.95</v>
          </cell>
          <cell r="V19">
            <v>15076</v>
          </cell>
          <cell r="W19">
            <v>10346.280000000001</v>
          </cell>
        </row>
        <row r="20">
          <cell r="D20">
            <v>12000</v>
          </cell>
          <cell r="E20" t="str">
            <v xml:space="preserve">SECOND TELECOMMUNICATIONS     </v>
          </cell>
          <cell r="F20" t="str">
            <v>XDR</v>
          </cell>
          <cell r="G20">
            <v>2</v>
          </cell>
          <cell r="H20">
            <v>10856000</v>
          </cell>
          <cell r="I20">
            <v>0.75</v>
          </cell>
          <cell r="J20">
            <v>40710</v>
          </cell>
          <cell r="K20">
            <v>0</v>
          </cell>
          <cell r="L20">
            <v>0</v>
          </cell>
          <cell r="M20">
            <v>0</v>
          </cell>
          <cell r="N20">
            <v>59000</v>
          </cell>
          <cell r="O20">
            <v>0</v>
          </cell>
          <cell r="P20">
            <v>10797000</v>
          </cell>
          <cell r="Q20">
            <v>0</v>
          </cell>
          <cell r="R20">
            <v>10856000</v>
          </cell>
          <cell r="S20">
            <v>0</v>
          </cell>
          <cell r="U20">
            <v>10856000</v>
          </cell>
          <cell r="V20">
            <v>59000</v>
          </cell>
          <cell r="W20">
            <v>40710</v>
          </cell>
        </row>
        <row r="21">
          <cell r="D21">
            <v>14310</v>
          </cell>
          <cell r="E21" t="str">
            <v xml:space="preserve">RURAL WATER SUPPLY            </v>
          </cell>
          <cell r="F21" t="str">
            <v>XDR</v>
          </cell>
          <cell r="G21">
            <v>2</v>
          </cell>
          <cell r="H21">
            <v>3750811.27</v>
          </cell>
          <cell r="I21">
            <v>0.75</v>
          </cell>
          <cell r="J21">
            <v>14065.541999999999</v>
          </cell>
          <cell r="K21">
            <v>0</v>
          </cell>
          <cell r="L21">
            <v>0</v>
          </cell>
          <cell r="M21">
            <v>0</v>
          </cell>
          <cell r="N21">
            <v>51652</v>
          </cell>
          <cell r="O21">
            <v>0</v>
          </cell>
          <cell r="P21">
            <v>3699159.27</v>
          </cell>
          <cell r="Q21">
            <v>0</v>
          </cell>
          <cell r="R21">
            <v>3750811.27</v>
          </cell>
          <cell r="S21">
            <v>0</v>
          </cell>
          <cell r="U21">
            <v>3750811.27</v>
          </cell>
          <cell r="V21">
            <v>51652</v>
          </cell>
          <cell r="W21">
            <v>14065.541999999999</v>
          </cell>
        </row>
        <row r="22">
          <cell r="D22">
            <v>14420</v>
          </cell>
          <cell r="E22" t="str">
            <v xml:space="preserve">THIRD EDUCATION               </v>
          </cell>
          <cell r="F22" t="str">
            <v>XDR</v>
          </cell>
          <cell r="G22">
            <v>2</v>
          </cell>
          <cell r="H22">
            <v>4195800</v>
          </cell>
          <cell r="I22">
            <v>0.75</v>
          </cell>
          <cell r="J22">
            <v>15734.25</v>
          </cell>
          <cell r="K22">
            <v>0</v>
          </cell>
          <cell r="L22">
            <v>0</v>
          </cell>
          <cell r="M22">
            <v>0</v>
          </cell>
          <cell r="N22">
            <v>22200</v>
          </cell>
          <cell r="O22">
            <v>0</v>
          </cell>
          <cell r="P22">
            <v>4173600</v>
          </cell>
          <cell r="Q22">
            <v>0</v>
          </cell>
          <cell r="R22">
            <v>4195800</v>
          </cell>
          <cell r="S22">
            <v>0</v>
          </cell>
          <cell r="U22">
            <v>4195800</v>
          </cell>
          <cell r="V22">
            <v>22200</v>
          </cell>
          <cell r="W22">
            <v>15734.25</v>
          </cell>
        </row>
        <row r="23">
          <cell r="D23" t="str">
            <v>F0070</v>
          </cell>
          <cell r="E23" t="str">
            <v xml:space="preserve">RURAL WATER SUPPLY            </v>
          </cell>
          <cell r="F23" t="str">
            <v>XDR</v>
          </cell>
          <cell r="G23">
            <v>2</v>
          </cell>
          <cell r="H23">
            <v>5093829.28</v>
          </cell>
          <cell r="I23">
            <v>0.75</v>
          </cell>
          <cell r="J23">
            <v>19101.86</v>
          </cell>
          <cell r="K23">
            <v>0</v>
          </cell>
          <cell r="L23">
            <v>0</v>
          </cell>
          <cell r="M23">
            <v>0</v>
          </cell>
          <cell r="N23">
            <v>27094</v>
          </cell>
          <cell r="O23">
            <v>0</v>
          </cell>
          <cell r="P23">
            <v>5066735.28</v>
          </cell>
          <cell r="Q23">
            <v>0</v>
          </cell>
          <cell r="R23">
            <v>5093829.28</v>
          </cell>
          <cell r="S23">
            <v>0</v>
          </cell>
          <cell r="U23">
            <v>5093829.28</v>
          </cell>
          <cell r="V23">
            <v>27094</v>
          </cell>
          <cell r="W23">
            <v>19101.86</v>
          </cell>
        </row>
        <row r="24">
          <cell r="D24" t="str">
            <v>F0100</v>
          </cell>
          <cell r="E24" t="str">
            <v xml:space="preserve">THIRD EDUCATION               </v>
          </cell>
          <cell r="F24" t="str">
            <v>XDR</v>
          </cell>
          <cell r="G24">
            <v>2</v>
          </cell>
          <cell r="H24">
            <v>4374241.41</v>
          </cell>
          <cell r="I24">
            <v>0.75</v>
          </cell>
          <cell r="J24">
            <v>16403.404999999999</v>
          </cell>
          <cell r="K24">
            <v>0</v>
          </cell>
          <cell r="L24">
            <v>0</v>
          </cell>
          <cell r="M24">
            <v>0</v>
          </cell>
          <cell r="N24">
            <v>23144</v>
          </cell>
          <cell r="O24">
            <v>0</v>
          </cell>
          <cell r="P24">
            <v>4351097.41</v>
          </cell>
          <cell r="Q24">
            <v>0</v>
          </cell>
          <cell r="R24">
            <v>4374241.41</v>
          </cell>
          <cell r="S24">
            <v>0</v>
          </cell>
          <cell r="U24">
            <v>4374241.41</v>
          </cell>
          <cell r="V24">
            <v>23144</v>
          </cell>
          <cell r="W24">
            <v>16403.404999999999</v>
          </cell>
        </row>
        <row r="25">
          <cell r="D25">
            <v>27370</v>
          </cell>
          <cell r="E25" t="str">
            <v>AGRICUL TRADING AND PROCESSING</v>
          </cell>
          <cell r="F25" t="str">
            <v>XDR</v>
          </cell>
          <cell r="G25">
            <v>2</v>
          </cell>
          <cell r="H25">
            <v>2297447.41</v>
          </cell>
          <cell r="I25">
            <v>0.75</v>
          </cell>
          <cell r="J25">
            <v>8615.4279999999999</v>
          </cell>
          <cell r="K25">
            <v>1602552.59</v>
          </cell>
          <cell r="L25">
            <v>0</v>
          </cell>
          <cell r="M25">
            <v>0</v>
          </cell>
          <cell r="N25">
            <v>0</v>
          </cell>
          <cell r="O25">
            <v>0</v>
          </cell>
          <cell r="P25">
            <v>2297447.41</v>
          </cell>
          <cell r="Q25">
            <v>1602552.59</v>
          </cell>
          <cell r="R25">
            <v>2297447.41</v>
          </cell>
          <cell r="S25">
            <v>1602552.59</v>
          </cell>
          <cell r="T25">
            <v>3900000</v>
          </cell>
          <cell r="U25">
            <v>2297447.41</v>
          </cell>
          <cell r="V25">
            <v>0</v>
          </cell>
          <cell r="W25">
            <v>8615.4277875000007</v>
          </cell>
        </row>
        <row r="26">
          <cell r="D26">
            <v>31550</v>
          </cell>
          <cell r="E26" t="str">
            <v xml:space="preserve">HEALTH SECTOR DEV PROGRAM     </v>
          </cell>
          <cell r="F26" t="str">
            <v>XDR</v>
          </cell>
          <cell r="G26">
            <v>2</v>
          </cell>
          <cell r="H26">
            <v>646437.05000000005</v>
          </cell>
          <cell r="I26">
            <v>0.75</v>
          </cell>
          <cell r="J26">
            <v>2424.1390000000001</v>
          </cell>
          <cell r="K26">
            <v>27853562.949999999</v>
          </cell>
          <cell r="L26">
            <v>0</v>
          </cell>
          <cell r="M26">
            <v>0</v>
          </cell>
          <cell r="N26">
            <v>0</v>
          </cell>
          <cell r="O26">
            <v>0</v>
          </cell>
          <cell r="P26">
            <v>646437.05000000005</v>
          </cell>
          <cell r="Q26">
            <v>27853562.949999999</v>
          </cell>
          <cell r="R26">
            <v>646437.05000000005</v>
          </cell>
          <cell r="S26">
            <v>27853562.949999999</v>
          </cell>
          <cell r="T26">
            <v>28500000</v>
          </cell>
          <cell r="U26">
            <v>646437.05000000075</v>
          </cell>
          <cell r="V26">
            <v>0</v>
          </cell>
          <cell r="W26">
            <v>2424.1389375000026</v>
          </cell>
        </row>
        <row r="27">
          <cell r="D27">
            <v>16770</v>
          </cell>
          <cell r="E27" t="str">
            <v xml:space="preserve">SECOND URBAN                  </v>
          </cell>
          <cell r="F27" t="str">
            <v>XDR</v>
          </cell>
          <cell r="G27">
            <v>3</v>
          </cell>
          <cell r="H27">
            <v>24178345.93</v>
          </cell>
          <cell r="I27">
            <v>0.75</v>
          </cell>
          <cell r="J27">
            <v>90668.797000000006</v>
          </cell>
          <cell r="K27">
            <v>0</v>
          </cell>
          <cell r="L27">
            <v>0</v>
          </cell>
          <cell r="M27">
            <v>0</v>
          </cell>
          <cell r="N27">
            <v>125276</v>
          </cell>
          <cell r="O27">
            <v>0</v>
          </cell>
          <cell r="P27">
            <v>24053069.93</v>
          </cell>
          <cell r="Q27">
            <v>0</v>
          </cell>
          <cell r="R27">
            <v>24178345.93</v>
          </cell>
          <cell r="S27">
            <v>0</v>
          </cell>
          <cell r="U27">
            <v>24178345.93</v>
          </cell>
          <cell r="V27">
            <v>125276</v>
          </cell>
          <cell r="W27">
            <v>90668.797000000006</v>
          </cell>
        </row>
        <row r="28">
          <cell r="D28">
            <v>19060</v>
          </cell>
          <cell r="E28" t="str">
            <v xml:space="preserve">OFFICE DU NIGER CONSOLIDATION </v>
          </cell>
          <cell r="F28" t="str">
            <v>XDR</v>
          </cell>
          <cell r="G28">
            <v>3</v>
          </cell>
          <cell r="H28">
            <v>30049490.649999999</v>
          </cell>
          <cell r="I28">
            <v>0.75</v>
          </cell>
          <cell r="J28">
            <v>112685.59</v>
          </cell>
          <cell r="K28">
            <v>0</v>
          </cell>
          <cell r="L28">
            <v>0</v>
          </cell>
          <cell r="M28">
            <v>0</v>
          </cell>
          <cell r="N28">
            <v>309788</v>
          </cell>
          <cell r="O28">
            <v>0</v>
          </cell>
          <cell r="P28">
            <v>29739702.649999999</v>
          </cell>
          <cell r="Q28">
            <v>0</v>
          </cell>
          <cell r="R28">
            <v>30049490.649999999</v>
          </cell>
          <cell r="S28">
            <v>0</v>
          </cell>
          <cell r="U28">
            <v>30049490.649999999</v>
          </cell>
          <cell r="V28">
            <v>309788</v>
          </cell>
          <cell r="W28">
            <v>112685.59</v>
          </cell>
        </row>
        <row r="29">
          <cell r="D29" t="str">
            <v>A0350</v>
          </cell>
          <cell r="E29" t="str">
            <v xml:space="preserve">OFFICE DU NIGER CONSOLIDATION </v>
          </cell>
          <cell r="F29" t="str">
            <v>XDR</v>
          </cell>
          <cell r="G29">
            <v>3</v>
          </cell>
          <cell r="H29">
            <v>6961568.9699999997</v>
          </cell>
          <cell r="I29">
            <v>0.75</v>
          </cell>
          <cell r="J29">
            <v>26105.883999999998</v>
          </cell>
          <cell r="K29">
            <v>0</v>
          </cell>
          <cell r="L29">
            <v>0</v>
          </cell>
          <cell r="M29">
            <v>0</v>
          </cell>
          <cell r="N29">
            <v>35337</v>
          </cell>
          <cell r="O29">
            <v>0</v>
          </cell>
          <cell r="P29">
            <v>6926231.9699999997</v>
          </cell>
          <cell r="Q29">
            <v>0</v>
          </cell>
          <cell r="R29">
            <v>6961568.9699999997</v>
          </cell>
          <cell r="S29">
            <v>0</v>
          </cell>
          <cell r="U29">
            <v>6961568.9699999997</v>
          </cell>
          <cell r="V29">
            <v>35337</v>
          </cell>
          <cell r="W29">
            <v>26105.883999999998</v>
          </cell>
        </row>
        <row r="30">
          <cell r="D30">
            <v>23700</v>
          </cell>
          <cell r="E30" t="str">
            <v xml:space="preserve">NATURAL RESOURCE MANAGEMENT   </v>
          </cell>
          <cell r="F30" t="str">
            <v>XDR</v>
          </cell>
          <cell r="G30">
            <v>3</v>
          </cell>
          <cell r="H30">
            <v>13672630.92</v>
          </cell>
          <cell r="I30">
            <v>0.75</v>
          </cell>
          <cell r="J30">
            <v>51272.366000000002</v>
          </cell>
          <cell r="K30">
            <v>1327369.08</v>
          </cell>
          <cell r="L30">
            <v>0</v>
          </cell>
          <cell r="M30">
            <v>0</v>
          </cell>
          <cell r="N30">
            <v>0</v>
          </cell>
          <cell r="O30">
            <v>0</v>
          </cell>
          <cell r="P30">
            <v>13672630.92</v>
          </cell>
          <cell r="Q30">
            <v>1327369.08</v>
          </cell>
          <cell r="R30">
            <v>13672630.92</v>
          </cell>
          <cell r="S30">
            <v>1327369.08</v>
          </cell>
          <cell r="T30">
            <v>15000000</v>
          </cell>
          <cell r="U30">
            <v>13672630.92</v>
          </cell>
          <cell r="V30">
            <v>0</v>
          </cell>
          <cell r="W30">
            <v>51272.365949999999</v>
          </cell>
        </row>
        <row r="31">
          <cell r="D31">
            <v>19980</v>
          </cell>
          <cell r="E31" t="str">
            <v xml:space="preserve">SECOND POWER                  </v>
          </cell>
          <cell r="F31" t="str">
            <v>XDR</v>
          </cell>
          <cell r="G31">
            <v>3</v>
          </cell>
          <cell r="H31">
            <v>23434839.969999999</v>
          </cell>
          <cell r="I31">
            <v>0.75</v>
          </cell>
          <cell r="J31">
            <v>87880.65</v>
          </cell>
          <cell r="K31">
            <v>0</v>
          </cell>
          <cell r="L31">
            <v>0</v>
          </cell>
          <cell r="M31">
            <v>0</v>
          </cell>
          <cell r="N31">
            <v>236715</v>
          </cell>
          <cell r="O31">
            <v>0</v>
          </cell>
          <cell r="P31">
            <v>23198124.969999999</v>
          </cell>
          <cell r="Q31">
            <v>0</v>
          </cell>
          <cell r="R31">
            <v>23434839.969999999</v>
          </cell>
          <cell r="S31">
            <v>0</v>
          </cell>
          <cell r="U31">
            <v>23434839.969999999</v>
          </cell>
          <cell r="V31">
            <v>236715</v>
          </cell>
          <cell r="W31">
            <v>87880.65</v>
          </cell>
        </row>
        <row r="32">
          <cell r="D32">
            <v>20540</v>
          </cell>
          <cell r="E32" t="str">
            <v>EDUCATION SECTOR CONSOLIDATION</v>
          </cell>
          <cell r="F32" t="str">
            <v>XDR</v>
          </cell>
          <cell r="G32">
            <v>3</v>
          </cell>
          <cell r="H32">
            <v>18361199.170000002</v>
          </cell>
          <cell r="I32">
            <v>0.75</v>
          </cell>
          <cell r="J32">
            <v>68854.497000000003</v>
          </cell>
          <cell r="K32">
            <v>0</v>
          </cell>
          <cell r="L32">
            <v>0</v>
          </cell>
          <cell r="M32">
            <v>0</v>
          </cell>
          <cell r="N32">
            <v>185465</v>
          </cell>
          <cell r="O32">
            <v>0</v>
          </cell>
          <cell r="P32">
            <v>18175734.170000002</v>
          </cell>
          <cell r="Q32">
            <v>0</v>
          </cell>
          <cell r="R32">
            <v>18361199.170000002</v>
          </cell>
          <cell r="S32">
            <v>0</v>
          </cell>
          <cell r="U32">
            <v>18361199.170000002</v>
          </cell>
          <cell r="V32">
            <v>185465</v>
          </cell>
          <cell r="W32">
            <v>68854.497000000003</v>
          </cell>
        </row>
        <row r="33">
          <cell r="D33" t="str">
            <v>N0210</v>
          </cell>
          <cell r="E33" t="str">
            <v>PILOT PRIVATE IRRIGATION PROMO</v>
          </cell>
          <cell r="F33" t="str">
            <v>XDR</v>
          </cell>
          <cell r="G33">
            <v>3</v>
          </cell>
          <cell r="H33">
            <v>678299.1</v>
          </cell>
          <cell r="I33">
            <v>0.75</v>
          </cell>
          <cell r="J33">
            <v>2543.6219999999998</v>
          </cell>
          <cell r="K33">
            <v>2321700.9</v>
          </cell>
          <cell r="L33">
            <v>0</v>
          </cell>
          <cell r="M33">
            <v>0</v>
          </cell>
          <cell r="N33">
            <v>0</v>
          </cell>
          <cell r="O33">
            <v>0</v>
          </cell>
          <cell r="P33">
            <v>678299.1</v>
          </cell>
          <cell r="Q33">
            <v>2321700.9</v>
          </cell>
          <cell r="R33">
            <v>678299.1</v>
          </cell>
          <cell r="S33">
            <v>2321700.9</v>
          </cell>
          <cell r="T33">
            <v>3000000</v>
          </cell>
          <cell r="U33">
            <v>678299.1</v>
          </cell>
          <cell r="V33">
            <v>0</v>
          </cell>
          <cell r="W33">
            <v>2543.6216250000002</v>
          </cell>
        </row>
        <row r="34">
          <cell r="D34">
            <v>28500</v>
          </cell>
          <cell r="E34" t="str">
            <v xml:space="preserve">SELINGUE POWER REHABILITATION </v>
          </cell>
          <cell r="F34" t="str">
            <v>XDR</v>
          </cell>
          <cell r="G34">
            <v>3</v>
          </cell>
          <cell r="H34">
            <v>12391609.359999999</v>
          </cell>
          <cell r="I34">
            <v>0.75</v>
          </cell>
          <cell r="J34">
            <v>46468.535000000003</v>
          </cell>
          <cell r="K34">
            <v>6108390.6399999997</v>
          </cell>
          <cell r="L34">
            <v>0</v>
          </cell>
          <cell r="M34">
            <v>0</v>
          </cell>
          <cell r="N34">
            <v>0</v>
          </cell>
          <cell r="O34">
            <v>0</v>
          </cell>
          <cell r="P34">
            <v>12391609.359999999</v>
          </cell>
          <cell r="Q34">
            <v>6108390.6399999997</v>
          </cell>
          <cell r="R34">
            <v>12391609.359999999</v>
          </cell>
          <cell r="S34">
            <v>6108390.6399999997</v>
          </cell>
          <cell r="T34">
            <v>18500000</v>
          </cell>
          <cell r="U34">
            <v>12391609.359999999</v>
          </cell>
          <cell r="V34">
            <v>0</v>
          </cell>
          <cell r="W34">
            <v>46468.535099999994</v>
          </cell>
        </row>
        <row r="35">
          <cell r="D35">
            <v>29700</v>
          </cell>
          <cell r="E35" t="str">
            <v xml:space="preserve">REGIONAL HYDROPOWER DEV       </v>
          </cell>
          <cell r="F35" t="str">
            <v>XDR</v>
          </cell>
          <cell r="G35">
            <v>3</v>
          </cell>
          <cell r="H35">
            <v>4109800.04</v>
          </cell>
          <cell r="I35">
            <v>0.75</v>
          </cell>
          <cell r="J35">
            <v>15411.75</v>
          </cell>
          <cell r="K35">
            <v>8490199.9600000009</v>
          </cell>
          <cell r="L35">
            <v>0</v>
          </cell>
          <cell r="M35">
            <v>0</v>
          </cell>
          <cell r="N35">
            <v>0</v>
          </cell>
          <cell r="O35">
            <v>0</v>
          </cell>
          <cell r="P35">
            <v>4109800.04</v>
          </cell>
          <cell r="Q35">
            <v>8490199.9600000009</v>
          </cell>
          <cell r="R35">
            <v>4109800.04</v>
          </cell>
          <cell r="S35">
            <v>8490199.9600000009</v>
          </cell>
          <cell r="T35">
            <v>12600000</v>
          </cell>
          <cell r="U35">
            <v>4109800.04</v>
          </cell>
          <cell r="V35">
            <v>0</v>
          </cell>
          <cell r="W35">
            <v>15411.750149999996</v>
          </cell>
        </row>
        <row r="36">
          <cell r="D36" t="str">
            <v>N0040</v>
          </cell>
          <cell r="E36" t="str">
            <v xml:space="preserve">URBAN DEV. &amp; DECENTRALIZATION </v>
          </cell>
          <cell r="F36" t="str">
            <v>XDR</v>
          </cell>
          <cell r="G36">
            <v>3</v>
          </cell>
          <cell r="H36">
            <v>6033277.75</v>
          </cell>
          <cell r="I36">
            <v>0.75</v>
          </cell>
          <cell r="J36">
            <v>22624.792000000001</v>
          </cell>
          <cell r="K36">
            <v>49466722.25</v>
          </cell>
          <cell r="L36">
            <v>0</v>
          </cell>
          <cell r="M36">
            <v>0</v>
          </cell>
          <cell r="N36">
            <v>0</v>
          </cell>
          <cell r="O36">
            <v>0</v>
          </cell>
          <cell r="P36">
            <v>6033277.75</v>
          </cell>
          <cell r="Q36">
            <v>49466722.25</v>
          </cell>
          <cell r="R36">
            <v>6033277.75</v>
          </cell>
          <cell r="S36">
            <v>49466722.25</v>
          </cell>
          <cell r="T36">
            <v>55500000</v>
          </cell>
          <cell r="U36">
            <v>6033277.75</v>
          </cell>
          <cell r="V36">
            <v>0</v>
          </cell>
          <cell r="W36">
            <v>22624.791562499999</v>
          </cell>
        </row>
        <row r="37">
          <cell r="D37">
            <v>7330</v>
          </cell>
          <cell r="E37" t="str">
            <v xml:space="preserve">SECOND EDUCATION              </v>
          </cell>
          <cell r="F37" t="str">
            <v>USD</v>
          </cell>
          <cell r="G37">
            <v>4</v>
          </cell>
          <cell r="H37">
            <v>7962830.4299999997</v>
          </cell>
          <cell r="I37">
            <v>0.75</v>
          </cell>
          <cell r="J37">
            <v>29860.614000000001</v>
          </cell>
          <cell r="K37">
            <v>0</v>
          </cell>
          <cell r="L37">
            <v>0</v>
          </cell>
          <cell r="M37">
            <v>0</v>
          </cell>
          <cell r="N37">
            <v>144778</v>
          </cell>
          <cell r="O37">
            <v>0</v>
          </cell>
          <cell r="P37">
            <v>7818052.4299999997</v>
          </cell>
          <cell r="Q37">
            <v>0</v>
          </cell>
          <cell r="R37">
            <v>7962830.4299999997</v>
          </cell>
          <cell r="S37">
            <v>0</v>
          </cell>
          <cell r="U37">
            <v>7962830.4299999997</v>
          </cell>
          <cell r="V37">
            <v>144778</v>
          </cell>
          <cell r="W37">
            <v>29860.614000000001</v>
          </cell>
        </row>
        <row r="38">
          <cell r="D38">
            <v>7530</v>
          </cell>
          <cell r="E38" t="str">
            <v xml:space="preserve">SECOND MOPTI RICE             </v>
          </cell>
          <cell r="F38" t="str">
            <v>USD</v>
          </cell>
          <cell r="G38">
            <v>4</v>
          </cell>
          <cell r="H38">
            <v>12600000</v>
          </cell>
          <cell r="I38">
            <v>0.75</v>
          </cell>
          <cell r="J38">
            <v>47250</v>
          </cell>
          <cell r="K38">
            <v>0</v>
          </cell>
          <cell r="L38">
            <v>0</v>
          </cell>
          <cell r="M38">
            <v>0</v>
          </cell>
          <cell r="N38">
            <v>225000</v>
          </cell>
          <cell r="O38">
            <v>0</v>
          </cell>
          <cell r="P38">
            <v>12375000</v>
          </cell>
          <cell r="Q38">
            <v>0</v>
          </cell>
          <cell r="R38">
            <v>12600000</v>
          </cell>
          <cell r="S38">
            <v>0</v>
          </cell>
          <cell r="U38">
            <v>12600000</v>
          </cell>
          <cell r="V38">
            <v>225000</v>
          </cell>
          <cell r="W38">
            <v>47250</v>
          </cell>
        </row>
        <row r="39">
          <cell r="D39">
            <v>8540</v>
          </cell>
          <cell r="E39" t="str">
            <v>TECHNICAL ASSIST.&amp; ENGINEERING</v>
          </cell>
          <cell r="F39" t="str">
            <v>USD</v>
          </cell>
          <cell r="G39">
            <v>4</v>
          </cell>
          <cell r="H39">
            <v>3913747.78</v>
          </cell>
          <cell r="I39">
            <v>0.75</v>
          </cell>
          <cell r="J39">
            <v>14676.554</v>
          </cell>
          <cell r="K39">
            <v>0</v>
          </cell>
          <cell r="L39">
            <v>0</v>
          </cell>
          <cell r="M39">
            <v>0</v>
          </cell>
          <cell r="N39">
            <v>67478</v>
          </cell>
          <cell r="O39">
            <v>0</v>
          </cell>
          <cell r="P39">
            <v>3846269.78</v>
          </cell>
          <cell r="Q39">
            <v>0</v>
          </cell>
          <cell r="R39">
            <v>3913747.78</v>
          </cell>
          <cell r="S39">
            <v>0</v>
          </cell>
          <cell r="U39">
            <v>3913747.78</v>
          </cell>
          <cell r="V39">
            <v>67478</v>
          </cell>
          <cell r="W39">
            <v>14676.554</v>
          </cell>
        </row>
        <row r="40">
          <cell r="D40">
            <v>16290</v>
          </cell>
          <cell r="E40" t="str">
            <v xml:space="preserve">FIFTH HIGHWAY                 </v>
          </cell>
          <cell r="F40" t="str">
            <v>XDR</v>
          </cell>
          <cell r="G40">
            <v>4</v>
          </cell>
          <cell r="H40">
            <v>48418500</v>
          </cell>
          <cell r="I40">
            <v>0.75</v>
          </cell>
          <cell r="J40">
            <v>181569.375</v>
          </cell>
          <cell r="K40">
            <v>0</v>
          </cell>
          <cell r="L40">
            <v>0</v>
          </cell>
          <cell r="M40">
            <v>0</v>
          </cell>
          <cell r="N40">
            <v>253500</v>
          </cell>
          <cell r="O40">
            <v>0</v>
          </cell>
          <cell r="P40">
            <v>48165000</v>
          </cell>
          <cell r="Q40">
            <v>0</v>
          </cell>
          <cell r="R40">
            <v>48418500</v>
          </cell>
          <cell r="S40">
            <v>0</v>
          </cell>
          <cell r="U40">
            <v>48418500</v>
          </cell>
          <cell r="V40">
            <v>253500</v>
          </cell>
          <cell r="W40">
            <v>181569.375</v>
          </cell>
        </row>
        <row r="41">
          <cell r="D41">
            <v>23710</v>
          </cell>
          <cell r="E41" t="str">
            <v>PUBLIC WORKS AND CAPACITY BLDG</v>
          </cell>
          <cell r="F41" t="str">
            <v>XDR</v>
          </cell>
          <cell r="G41">
            <v>4</v>
          </cell>
          <cell r="H41">
            <v>14510908.390000001</v>
          </cell>
          <cell r="I41">
            <v>0.75</v>
          </cell>
          <cell r="J41">
            <v>54415.906000000003</v>
          </cell>
          <cell r="K41">
            <v>0</v>
          </cell>
          <cell r="L41">
            <v>0</v>
          </cell>
          <cell r="M41">
            <v>0</v>
          </cell>
          <cell r="N41">
            <v>0</v>
          </cell>
          <cell r="O41">
            <v>0</v>
          </cell>
          <cell r="P41">
            <v>14510908.390000001</v>
          </cell>
          <cell r="Q41">
            <v>0</v>
          </cell>
          <cell r="R41">
            <v>14510908.390000001</v>
          </cell>
          <cell r="S41">
            <v>0</v>
          </cell>
          <cell r="U41">
            <v>14510908.390000001</v>
          </cell>
          <cell r="V41">
            <v>0</v>
          </cell>
          <cell r="W41">
            <v>54415.906000000003</v>
          </cell>
        </row>
        <row r="42">
          <cell r="D42">
            <v>23711</v>
          </cell>
          <cell r="E42" t="str">
            <v>PUBLIC WORKS AND CAPACITY BLDG</v>
          </cell>
          <cell r="F42" t="str">
            <v>XDR</v>
          </cell>
          <cell r="G42">
            <v>4</v>
          </cell>
          <cell r="H42">
            <v>6602857.9299999997</v>
          </cell>
          <cell r="I42">
            <v>0.75</v>
          </cell>
          <cell r="J42">
            <v>24760.717000000001</v>
          </cell>
          <cell r="K42">
            <v>0</v>
          </cell>
          <cell r="L42">
            <v>0</v>
          </cell>
          <cell r="M42">
            <v>0</v>
          </cell>
          <cell r="N42">
            <v>0</v>
          </cell>
          <cell r="O42">
            <v>0</v>
          </cell>
          <cell r="P42">
            <v>6602857.9299999997</v>
          </cell>
          <cell r="Q42">
            <v>0</v>
          </cell>
          <cell r="R42">
            <v>6602857.9299999997</v>
          </cell>
          <cell r="S42">
            <v>0</v>
          </cell>
          <cell r="U42">
            <v>6602857.9299999997</v>
          </cell>
          <cell r="V42">
            <v>0</v>
          </cell>
          <cell r="W42">
            <v>24760.717000000001</v>
          </cell>
        </row>
        <row r="43">
          <cell r="D43">
            <v>23900</v>
          </cell>
          <cell r="E43" t="str">
            <v xml:space="preserve">MINING SECTOR CAPACITY-BLDG   </v>
          </cell>
          <cell r="F43" t="str">
            <v>XDR</v>
          </cell>
          <cell r="G43">
            <v>4</v>
          </cell>
          <cell r="H43">
            <v>4358718.6399999997</v>
          </cell>
          <cell r="I43">
            <v>0.75</v>
          </cell>
          <cell r="J43">
            <v>16345.195</v>
          </cell>
          <cell r="K43">
            <v>41281.360000000001</v>
          </cell>
          <cell r="L43">
            <v>0</v>
          </cell>
          <cell r="M43">
            <v>0</v>
          </cell>
          <cell r="N43">
            <v>0</v>
          </cell>
          <cell r="O43">
            <v>0</v>
          </cell>
          <cell r="P43">
            <v>4358718.6399999997</v>
          </cell>
          <cell r="Q43">
            <v>41281.360000000001</v>
          </cell>
          <cell r="R43">
            <v>4358718.6399999997</v>
          </cell>
          <cell r="S43">
            <v>41281.360000000001</v>
          </cell>
          <cell r="T43">
            <v>4400000</v>
          </cell>
          <cell r="U43">
            <v>4358718.6399999997</v>
          </cell>
          <cell r="V43">
            <v>0</v>
          </cell>
          <cell r="W43">
            <v>16345.194899999999</v>
          </cell>
        </row>
        <row r="44">
          <cell r="D44">
            <v>14030</v>
          </cell>
          <cell r="E44" t="str">
            <v xml:space="preserve">BIOMASS ALCOHOL &amp; ENERGY      </v>
          </cell>
          <cell r="F44" t="str">
            <v>XDR</v>
          </cell>
          <cell r="G44">
            <v>4</v>
          </cell>
          <cell r="H44">
            <v>6573831.2599999998</v>
          </cell>
          <cell r="I44">
            <v>0.75</v>
          </cell>
          <cell r="J44">
            <v>24651.866999999998</v>
          </cell>
          <cell r="K44">
            <v>0</v>
          </cell>
          <cell r="L44">
            <v>0</v>
          </cell>
          <cell r="M44">
            <v>0</v>
          </cell>
          <cell r="N44">
            <v>35154</v>
          </cell>
          <cell r="O44">
            <v>0</v>
          </cell>
          <cell r="P44">
            <v>6538677.2599999998</v>
          </cell>
          <cell r="Q44">
            <v>0</v>
          </cell>
          <cell r="R44">
            <v>6573831.2599999998</v>
          </cell>
          <cell r="S44">
            <v>0</v>
          </cell>
          <cell r="U44">
            <v>6573831.2599999998</v>
          </cell>
          <cell r="V44">
            <v>35154</v>
          </cell>
          <cell r="W44">
            <v>24651.866999999998</v>
          </cell>
        </row>
        <row r="45">
          <cell r="D45">
            <v>16540</v>
          </cell>
          <cell r="E45" t="str">
            <v xml:space="preserve">SECOND FORESTRY               </v>
          </cell>
          <cell r="F45" t="str">
            <v>XDR</v>
          </cell>
          <cell r="G45">
            <v>4</v>
          </cell>
          <cell r="H45">
            <v>5657477.4299999997</v>
          </cell>
          <cell r="I45">
            <v>0.75</v>
          </cell>
          <cell r="J45">
            <v>21215.54</v>
          </cell>
          <cell r="K45">
            <v>0</v>
          </cell>
          <cell r="L45">
            <v>0</v>
          </cell>
          <cell r="M45">
            <v>0</v>
          </cell>
          <cell r="N45">
            <v>29465</v>
          </cell>
          <cell r="O45">
            <v>0</v>
          </cell>
          <cell r="P45">
            <v>5628012.4299999997</v>
          </cell>
          <cell r="Q45">
            <v>0</v>
          </cell>
          <cell r="R45">
            <v>5657477.4299999997</v>
          </cell>
          <cell r="S45">
            <v>0</v>
          </cell>
          <cell r="U45">
            <v>5657477.4299999997</v>
          </cell>
          <cell r="V45">
            <v>29465</v>
          </cell>
          <cell r="W45">
            <v>21215.54</v>
          </cell>
        </row>
        <row r="46">
          <cell r="D46">
            <v>21880</v>
          </cell>
          <cell r="E46" t="str">
            <v xml:space="preserve">STRUCTURAL ADJUSTMENT         </v>
          </cell>
          <cell r="F46" t="str">
            <v>XDR</v>
          </cell>
          <cell r="G46">
            <v>4</v>
          </cell>
          <cell r="H46">
            <v>50290160.079999998</v>
          </cell>
          <cell r="I46">
            <v>0.75</v>
          </cell>
          <cell r="J46">
            <v>188588.1</v>
          </cell>
          <cell r="K46">
            <v>0</v>
          </cell>
          <cell r="L46">
            <v>0</v>
          </cell>
          <cell r="M46">
            <v>0</v>
          </cell>
          <cell r="N46">
            <v>0</v>
          </cell>
          <cell r="O46">
            <v>0</v>
          </cell>
          <cell r="P46">
            <v>50290160.079999998</v>
          </cell>
          <cell r="Q46">
            <v>0</v>
          </cell>
          <cell r="R46">
            <v>50290160.079999998</v>
          </cell>
          <cell r="S46">
            <v>0</v>
          </cell>
          <cell r="U46">
            <v>50290160.079999998</v>
          </cell>
          <cell r="V46">
            <v>0</v>
          </cell>
          <cell r="W46">
            <v>188588.1</v>
          </cell>
        </row>
        <row r="47">
          <cell r="D47">
            <v>22170</v>
          </cell>
          <cell r="E47" t="str">
            <v>2ND HEALTH, POPULATION &amp; RURAL</v>
          </cell>
          <cell r="F47" t="str">
            <v>XDR</v>
          </cell>
          <cell r="G47">
            <v>4</v>
          </cell>
          <cell r="H47">
            <v>19123353.859999999</v>
          </cell>
          <cell r="I47">
            <v>0.75</v>
          </cell>
          <cell r="J47">
            <v>71712.577000000005</v>
          </cell>
          <cell r="K47">
            <v>0</v>
          </cell>
          <cell r="L47">
            <v>0</v>
          </cell>
          <cell r="M47">
            <v>0</v>
          </cell>
          <cell r="N47">
            <v>0</v>
          </cell>
          <cell r="O47">
            <v>0</v>
          </cell>
          <cell r="P47">
            <v>19123353.859999999</v>
          </cell>
          <cell r="Q47">
            <v>0</v>
          </cell>
          <cell r="R47">
            <v>19123353.859999999</v>
          </cell>
          <cell r="S47">
            <v>0</v>
          </cell>
          <cell r="U47">
            <v>19123353.859999999</v>
          </cell>
          <cell r="V47">
            <v>0</v>
          </cell>
          <cell r="W47">
            <v>71712.577000000005</v>
          </cell>
        </row>
        <row r="48">
          <cell r="D48">
            <v>26730</v>
          </cell>
          <cell r="E48" t="str">
            <v xml:space="preserve">EDUCATION SECTORAL ADJUSTMENT </v>
          </cell>
          <cell r="F48" t="str">
            <v>XDR</v>
          </cell>
          <cell r="G48">
            <v>4</v>
          </cell>
          <cell r="H48">
            <v>34300000</v>
          </cell>
          <cell r="I48">
            <v>0.75</v>
          </cell>
          <cell r="J48">
            <v>128625</v>
          </cell>
          <cell r="K48">
            <v>0</v>
          </cell>
          <cell r="L48">
            <v>0</v>
          </cell>
          <cell r="M48">
            <v>0</v>
          </cell>
          <cell r="N48">
            <v>0</v>
          </cell>
          <cell r="O48">
            <v>0</v>
          </cell>
          <cell r="P48">
            <v>34300000</v>
          </cell>
          <cell r="Q48">
            <v>0</v>
          </cell>
          <cell r="R48">
            <v>34300000</v>
          </cell>
          <cell r="S48">
            <v>0</v>
          </cell>
          <cell r="U48">
            <v>34300000</v>
          </cell>
          <cell r="V48">
            <v>0</v>
          </cell>
          <cell r="W48">
            <v>128625</v>
          </cell>
        </row>
        <row r="49">
          <cell r="D49">
            <v>26170</v>
          </cell>
          <cell r="E49" t="str">
            <v xml:space="preserve">TRANSPORT SECTOR              </v>
          </cell>
          <cell r="F49" t="str">
            <v>XDR</v>
          </cell>
          <cell r="G49">
            <v>4</v>
          </cell>
          <cell r="H49">
            <v>30513173.690000001</v>
          </cell>
          <cell r="I49">
            <v>0.75</v>
          </cell>
          <cell r="J49">
            <v>114424.401</v>
          </cell>
          <cell r="K49">
            <v>15586826.310000001</v>
          </cell>
          <cell r="L49">
            <v>0</v>
          </cell>
          <cell r="M49">
            <v>0</v>
          </cell>
          <cell r="N49">
            <v>0</v>
          </cell>
          <cell r="O49">
            <v>0</v>
          </cell>
          <cell r="P49">
            <v>30513173.690000001</v>
          </cell>
          <cell r="Q49">
            <v>15586826.310000001</v>
          </cell>
          <cell r="R49">
            <v>30513173.690000001</v>
          </cell>
          <cell r="S49">
            <v>15586826.310000001</v>
          </cell>
          <cell r="T49">
            <v>46100000</v>
          </cell>
          <cell r="U49">
            <v>30513173.689999998</v>
          </cell>
          <cell r="V49">
            <v>0</v>
          </cell>
          <cell r="W49">
            <v>114424.40133749999</v>
          </cell>
        </row>
        <row r="50">
          <cell r="D50">
            <v>19370</v>
          </cell>
          <cell r="E50" t="str">
            <v xml:space="preserve">PUBLIC ENTERPRISE SECTOR ADJ. </v>
          </cell>
          <cell r="F50" t="str">
            <v>XDR</v>
          </cell>
          <cell r="G50">
            <v>5</v>
          </cell>
          <cell r="H50">
            <v>28518000</v>
          </cell>
          <cell r="I50">
            <v>0.75</v>
          </cell>
          <cell r="J50">
            <v>106942.5</v>
          </cell>
          <cell r="K50">
            <v>0</v>
          </cell>
          <cell r="L50">
            <v>0</v>
          </cell>
          <cell r="M50">
            <v>0</v>
          </cell>
          <cell r="N50">
            <v>294000</v>
          </cell>
          <cell r="O50">
            <v>0</v>
          </cell>
          <cell r="P50">
            <v>28224000</v>
          </cell>
          <cell r="Q50">
            <v>0</v>
          </cell>
          <cell r="R50">
            <v>28518000</v>
          </cell>
          <cell r="S50">
            <v>0</v>
          </cell>
          <cell r="U50">
            <v>28518000</v>
          </cell>
          <cell r="V50">
            <v>294000</v>
          </cell>
          <cell r="W50">
            <v>106942.5</v>
          </cell>
        </row>
        <row r="51">
          <cell r="D51">
            <v>19380</v>
          </cell>
          <cell r="E51" t="str">
            <v>PUBLIC ENTERPRISE INSTITU. DEV</v>
          </cell>
          <cell r="F51" t="str">
            <v>XDR</v>
          </cell>
          <cell r="G51">
            <v>5</v>
          </cell>
          <cell r="H51">
            <v>6641880.5499999998</v>
          </cell>
          <cell r="I51">
            <v>0.75</v>
          </cell>
          <cell r="J51">
            <v>24907.052</v>
          </cell>
          <cell r="K51">
            <v>0</v>
          </cell>
          <cell r="L51">
            <v>0</v>
          </cell>
          <cell r="M51">
            <v>0</v>
          </cell>
          <cell r="N51">
            <v>68472</v>
          </cell>
          <cell r="O51">
            <v>0</v>
          </cell>
          <cell r="P51">
            <v>6573408.5499999998</v>
          </cell>
          <cell r="Q51">
            <v>0</v>
          </cell>
          <cell r="R51">
            <v>6641880.5499999998</v>
          </cell>
          <cell r="S51">
            <v>0</v>
          </cell>
          <cell r="U51">
            <v>6641880.5499999998</v>
          </cell>
          <cell r="V51">
            <v>68472</v>
          </cell>
          <cell r="W51">
            <v>24907.052</v>
          </cell>
        </row>
        <row r="52">
          <cell r="D52">
            <v>22350</v>
          </cell>
          <cell r="E52" t="str">
            <v xml:space="preserve">AGRICULTURAL SERVICES         </v>
          </cell>
          <cell r="F52" t="str">
            <v>XDR</v>
          </cell>
          <cell r="G52">
            <v>5</v>
          </cell>
          <cell r="H52">
            <v>18300000</v>
          </cell>
          <cell r="I52">
            <v>0.75</v>
          </cell>
          <cell r="J52">
            <v>68625</v>
          </cell>
          <cell r="K52">
            <v>0</v>
          </cell>
          <cell r="L52">
            <v>0</v>
          </cell>
          <cell r="M52">
            <v>0</v>
          </cell>
          <cell r="N52">
            <v>0</v>
          </cell>
          <cell r="O52">
            <v>0</v>
          </cell>
          <cell r="P52">
            <v>18300000</v>
          </cell>
          <cell r="Q52">
            <v>0</v>
          </cell>
          <cell r="R52">
            <v>18300000</v>
          </cell>
          <cell r="S52">
            <v>0</v>
          </cell>
          <cell r="U52">
            <v>18300000</v>
          </cell>
          <cell r="V52">
            <v>0</v>
          </cell>
          <cell r="W52">
            <v>68625</v>
          </cell>
        </row>
        <row r="53">
          <cell r="D53">
            <v>25800</v>
          </cell>
          <cell r="E53" t="str">
            <v xml:space="preserve">ECONOMIC RECOVERY             </v>
          </cell>
          <cell r="F53" t="str">
            <v>XDR</v>
          </cell>
          <cell r="G53">
            <v>5</v>
          </cell>
          <cell r="H53">
            <v>18200000</v>
          </cell>
          <cell r="I53">
            <v>0.75</v>
          </cell>
          <cell r="J53">
            <v>68250</v>
          </cell>
          <cell r="K53">
            <v>0</v>
          </cell>
          <cell r="L53">
            <v>0</v>
          </cell>
          <cell r="M53">
            <v>0</v>
          </cell>
          <cell r="N53">
            <v>0</v>
          </cell>
          <cell r="O53">
            <v>0</v>
          </cell>
          <cell r="P53">
            <v>18200000</v>
          </cell>
          <cell r="Q53">
            <v>0</v>
          </cell>
          <cell r="R53">
            <v>18200000</v>
          </cell>
          <cell r="S53">
            <v>0</v>
          </cell>
          <cell r="U53">
            <v>18200000</v>
          </cell>
          <cell r="V53">
            <v>0</v>
          </cell>
          <cell r="W53">
            <v>68250</v>
          </cell>
        </row>
        <row r="54">
          <cell r="D54">
            <v>25570</v>
          </cell>
          <cell r="E54" t="str">
            <v>NATIONAL AGRICULTURAL RESEARCH</v>
          </cell>
          <cell r="F54" t="str">
            <v>XDR</v>
          </cell>
          <cell r="G54">
            <v>5</v>
          </cell>
          <cell r="H54">
            <v>10346435.42</v>
          </cell>
          <cell r="I54">
            <v>0.75</v>
          </cell>
          <cell r="J54">
            <v>38799.133000000002</v>
          </cell>
          <cell r="K54">
            <v>3853564.58</v>
          </cell>
          <cell r="L54">
            <v>0</v>
          </cell>
          <cell r="M54">
            <v>0</v>
          </cell>
          <cell r="N54">
            <v>0</v>
          </cell>
          <cell r="O54">
            <v>0</v>
          </cell>
          <cell r="P54">
            <v>10346435.42</v>
          </cell>
          <cell r="Q54">
            <v>3853564.58</v>
          </cell>
          <cell r="R54">
            <v>10346435.42</v>
          </cell>
          <cell r="S54">
            <v>3853564.58</v>
          </cell>
          <cell r="T54">
            <v>14200000</v>
          </cell>
          <cell r="U54">
            <v>10346435.42</v>
          </cell>
          <cell r="V54">
            <v>0</v>
          </cell>
          <cell r="W54">
            <v>38799.132825000001</v>
          </cell>
        </row>
        <row r="55">
          <cell r="D55">
            <v>8830</v>
          </cell>
          <cell r="E55" t="str">
            <v xml:space="preserve">FORESTRY                      </v>
          </cell>
          <cell r="F55" t="str">
            <v>USD</v>
          </cell>
          <cell r="G55">
            <v>5</v>
          </cell>
          <cell r="H55">
            <v>3915000</v>
          </cell>
          <cell r="I55">
            <v>0.75</v>
          </cell>
          <cell r="J55">
            <v>14681.25</v>
          </cell>
          <cell r="K55">
            <v>0</v>
          </cell>
          <cell r="L55">
            <v>0</v>
          </cell>
          <cell r="M55">
            <v>0</v>
          </cell>
          <cell r="N55">
            <v>67500</v>
          </cell>
          <cell r="O55">
            <v>0</v>
          </cell>
          <cell r="P55">
            <v>3847500</v>
          </cell>
          <cell r="Q55">
            <v>0</v>
          </cell>
          <cell r="R55">
            <v>3915000</v>
          </cell>
          <cell r="S55">
            <v>0</v>
          </cell>
          <cell r="U55">
            <v>3915000</v>
          </cell>
          <cell r="V55">
            <v>67500</v>
          </cell>
          <cell r="W55">
            <v>14681.25</v>
          </cell>
        </row>
        <row r="56">
          <cell r="D56">
            <v>11740</v>
          </cell>
          <cell r="E56" t="str">
            <v xml:space="preserve">ODIPAC TECHNICAL ASSISTANCE   </v>
          </cell>
          <cell r="F56" t="str">
            <v>XDR</v>
          </cell>
          <cell r="G56">
            <v>5</v>
          </cell>
          <cell r="H56">
            <v>5032500</v>
          </cell>
          <cell r="I56">
            <v>0.75</v>
          </cell>
          <cell r="J56">
            <v>18871.875</v>
          </cell>
          <cell r="K56">
            <v>0</v>
          </cell>
          <cell r="L56">
            <v>0</v>
          </cell>
          <cell r="M56">
            <v>0</v>
          </cell>
          <cell r="N56">
            <v>27500</v>
          </cell>
          <cell r="O56">
            <v>0</v>
          </cell>
          <cell r="P56">
            <v>5005000</v>
          </cell>
          <cell r="Q56">
            <v>0</v>
          </cell>
          <cell r="R56">
            <v>5032500</v>
          </cell>
          <cell r="S56">
            <v>0</v>
          </cell>
          <cell r="U56">
            <v>5032500</v>
          </cell>
          <cell r="V56">
            <v>27500</v>
          </cell>
          <cell r="W56">
            <v>18871.875</v>
          </cell>
        </row>
        <row r="57">
          <cell r="D57">
            <v>14220</v>
          </cell>
          <cell r="E57" t="str">
            <v xml:space="preserve">HEALTH DEVELOPMENT            </v>
          </cell>
          <cell r="F57" t="str">
            <v>XDR</v>
          </cell>
          <cell r="G57">
            <v>5</v>
          </cell>
          <cell r="H57">
            <v>14647893.75</v>
          </cell>
          <cell r="I57">
            <v>0.75</v>
          </cell>
          <cell r="J57">
            <v>54929.601999999999</v>
          </cell>
          <cell r="K57">
            <v>0</v>
          </cell>
          <cell r="L57">
            <v>0</v>
          </cell>
          <cell r="M57">
            <v>0</v>
          </cell>
          <cell r="N57">
            <v>77914</v>
          </cell>
          <cell r="O57">
            <v>0</v>
          </cell>
          <cell r="P57">
            <v>14569979.75</v>
          </cell>
          <cell r="Q57">
            <v>0</v>
          </cell>
          <cell r="R57">
            <v>14647893.75</v>
          </cell>
          <cell r="S57">
            <v>0</v>
          </cell>
          <cell r="U57">
            <v>14647893.75</v>
          </cell>
          <cell r="V57">
            <v>77914</v>
          </cell>
          <cell r="W57">
            <v>54929.601999999999</v>
          </cell>
        </row>
        <row r="58">
          <cell r="D58">
            <v>24320</v>
          </cell>
          <cell r="E58" t="str">
            <v xml:space="preserve">PRIVATE SECTOR ASSISTANCE     </v>
          </cell>
          <cell r="F58" t="str">
            <v>XDR</v>
          </cell>
          <cell r="G58">
            <v>5</v>
          </cell>
          <cell r="H58">
            <v>4205896.78</v>
          </cell>
          <cell r="I58">
            <v>0.75</v>
          </cell>
          <cell r="J58">
            <v>15772.112999999999</v>
          </cell>
          <cell r="K58">
            <v>3994103.22</v>
          </cell>
          <cell r="L58">
            <v>0</v>
          </cell>
          <cell r="M58">
            <v>0</v>
          </cell>
          <cell r="N58">
            <v>0</v>
          </cell>
          <cell r="O58">
            <v>0</v>
          </cell>
          <cell r="P58">
            <v>4205896.78</v>
          </cell>
          <cell r="Q58">
            <v>3994103.22</v>
          </cell>
          <cell r="R58">
            <v>4205896.78</v>
          </cell>
          <cell r="S58">
            <v>3994103.22</v>
          </cell>
          <cell r="T58">
            <v>8200000</v>
          </cell>
          <cell r="U58">
            <v>4205896.78</v>
          </cell>
          <cell r="V58">
            <v>0</v>
          </cell>
          <cell r="W58">
            <v>15772.112924999998</v>
          </cell>
        </row>
        <row r="59">
          <cell r="D59">
            <v>28940</v>
          </cell>
          <cell r="E59" t="str">
            <v xml:space="preserve">ECONOMIC MANAGEMENT           </v>
          </cell>
          <cell r="F59" t="str">
            <v>XDR</v>
          </cell>
          <cell r="G59">
            <v>5</v>
          </cell>
          <cell r="H59">
            <v>34520652.109999999</v>
          </cell>
          <cell r="I59">
            <v>0.75</v>
          </cell>
          <cell r="J59">
            <v>129452.44500000001</v>
          </cell>
          <cell r="K59">
            <v>7079347.8899999997</v>
          </cell>
          <cell r="L59">
            <v>0</v>
          </cell>
          <cell r="M59">
            <v>0</v>
          </cell>
          <cell r="N59">
            <v>0</v>
          </cell>
          <cell r="O59">
            <v>0</v>
          </cell>
          <cell r="P59">
            <v>34520652.109999999</v>
          </cell>
          <cell r="Q59">
            <v>7079347.8899999997</v>
          </cell>
          <cell r="R59">
            <v>34520652.109999999</v>
          </cell>
          <cell r="S59">
            <v>7079347.8899999997</v>
          </cell>
          <cell r="T59">
            <v>41600000</v>
          </cell>
          <cell r="U59">
            <v>34520652.109999999</v>
          </cell>
          <cell r="V59">
            <v>0</v>
          </cell>
          <cell r="W59">
            <v>129452.44541249999</v>
          </cell>
        </row>
        <row r="60">
          <cell r="D60">
            <v>1970</v>
          </cell>
          <cell r="E60" t="str">
            <v xml:space="preserve">HIGHWAY                       </v>
          </cell>
          <cell r="F60" t="str">
            <v>USD</v>
          </cell>
          <cell r="G60">
            <v>6</v>
          </cell>
          <cell r="H60">
            <v>5448468.3200000003</v>
          </cell>
          <cell r="I60">
            <v>0.75</v>
          </cell>
          <cell r="J60">
            <v>20431.756000000001</v>
          </cell>
          <cell r="K60">
            <v>0</v>
          </cell>
          <cell r="L60">
            <v>0</v>
          </cell>
          <cell r="M60">
            <v>0</v>
          </cell>
          <cell r="N60">
            <v>132889.47</v>
          </cell>
          <cell r="O60">
            <v>0</v>
          </cell>
          <cell r="P60">
            <v>5315578.8499999996</v>
          </cell>
          <cell r="Q60">
            <v>0</v>
          </cell>
          <cell r="R60">
            <v>5448468.3200000003</v>
          </cell>
          <cell r="S60">
            <v>0</v>
          </cell>
          <cell r="U60">
            <v>5448468.3200000003</v>
          </cell>
          <cell r="V60">
            <v>132889.47</v>
          </cell>
          <cell r="W60">
            <v>20431.756000000001</v>
          </cell>
        </row>
        <row r="61">
          <cell r="D61">
            <v>2770</v>
          </cell>
          <cell r="E61" t="str">
            <v xml:space="preserve">MOPTI RICE                    </v>
          </cell>
          <cell r="F61" t="str">
            <v>USD</v>
          </cell>
          <cell r="G61">
            <v>6</v>
          </cell>
          <cell r="H61">
            <v>4563672.46</v>
          </cell>
          <cell r="I61">
            <v>0.75</v>
          </cell>
          <cell r="J61">
            <v>17113.772000000001</v>
          </cell>
          <cell r="K61">
            <v>0</v>
          </cell>
          <cell r="L61">
            <v>0</v>
          </cell>
          <cell r="M61">
            <v>0</v>
          </cell>
          <cell r="N61">
            <v>103719.83</v>
          </cell>
          <cell r="O61">
            <v>0</v>
          </cell>
          <cell r="P61">
            <v>4459952.63</v>
          </cell>
          <cell r="Q61">
            <v>0</v>
          </cell>
          <cell r="R61">
            <v>4563672.46</v>
          </cell>
          <cell r="S61">
            <v>0</v>
          </cell>
          <cell r="U61">
            <v>4563672.46</v>
          </cell>
          <cell r="V61">
            <v>103719.83</v>
          </cell>
          <cell r="W61">
            <v>17113.772000000001</v>
          </cell>
        </row>
        <row r="62">
          <cell r="D62">
            <v>2771</v>
          </cell>
          <cell r="E62" t="str">
            <v xml:space="preserve">MOPTI RICE                    </v>
          </cell>
          <cell r="F62" t="str">
            <v>USD</v>
          </cell>
          <cell r="G62">
            <v>6</v>
          </cell>
          <cell r="H62">
            <v>1716000</v>
          </cell>
          <cell r="I62">
            <v>0.75</v>
          </cell>
          <cell r="J62">
            <v>6435</v>
          </cell>
          <cell r="K62">
            <v>0</v>
          </cell>
          <cell r="L62">
            <v>0</v>
          </cell>
          <cell r="M62">
            <v>0</v>
          </cell>
          <cell r="N62">
            <v>39000</v>
          </cell>
          <cell r="O62">
            <v>0</v>
          </cell>
          <cell r="P62">
            <v>1677000</v>
          </cell>
          <cell r="Q62">
            <v>0</v>
          </cell>
          <cell r="R62">
            <v>1716000</v>
          </cell>
          <cell r="S62">
            <v>0</v>
          </cell>
          <cell r="U62">
            <v>1716000</v>
          </cell>
          <cell r="V62">
            <v>39000</v>
          </cell>
          <cell r="W62">
            <v>6435</v>
          </cell>
        </row>
        <row r="63">
          <cell r="D63">
            <v>3830</v>
          </cell>
          <cell r="E63" t="str">
            <v xml:space="preserve">SECOND HIGHWAY                </v>
          </cell>
          <cell r="F63" t="str">
            <v>USD</v>
          </cell>
          <cell r="G63">
            <v>6</v>
          </cell>
          <cell r="H63">
            <v>6555000</v>
          </cell>
          <cell r="I63">
            <v>0.75</v>
          </cell>
          <cell r="J63">
            <v>24581.25</v>
          </cell>
          <cell r="K63">
            <v>0</v>
          </cell>
          <cell r="L63">
            <v>0</v>
          </cell>
          <cell r="M63">
            <v>0</v>
          </cell>
          <cell r="N63">
            <v>142500</v>
          </cell>
          <cell r="O63">
            <v>0</v>
          </cell>
          <cell r="P63">
            <v>6412500</v>
          </cell>
          <cell r="Q63">
            <v>0</v>
          </cell>
          <cell r="R63">
            <v>6555000</v>
          </cell>
          <cell r="S63">
            <v>0</v>
          </cell>
          <cell r="U63">
            <v>6555000</v>
          </cell>
          <cell r="V63">
            <v>142500</v>
          </cell>
          <cell r="W63">
            <v>24581.25</v>
          </cell>
        </row>
        <row r="64">
          <cell r="D64">
            <v>3831</v>
          </cell>
          <cell r="E64" t="str">
            <v xml:space="preserve">SECOND HIGHWAY                </v>
          </cell>
          <cell r="F64" t="str">
            <v>USD</v>
          </cell>
          <cell r="G64">
            <v>6</v>
          </cell>
          <cell r="H64">
            <v>5727000</v>
          </cell>
          <cell r="I64">
            <v>0.75</v>
          </cell>
          <cell r="J64">
            <v>21476.25</v>
          </cell>
          <cell r="K64">
            <v>0</v>
          </cell>
          <cell r="L64">
            <v>0</v>
          </cell>
          <cell r="M64">
            <v>0</v>
          </cell>
          <cell r="N64">
            <v>124500</v>
          </cell>
          <cell r="O64">
            <v>0</v>
          </cell>
          <cell r="P64">
            <v>5602500</v>
          </cell>
          <cell r="Q64">
            <v>0</v>
          </cell>
          <cell r="R64">
            <v>5727000</v>
          </cell>
          <cell r="S64">
            <v>0</v>
          </cell>
          <cell r="U64">
            <v>5727000</v>
          </cell>
          <cell r="V64">
            <v>124500</v>
          </cell>
          <cell r="W64">
            <v>21476.25</v>
          </cell>
        </row>
        <row r="65">
          <cell r="D65">
            <v>5990</v>
          </cell>
          <cell r="E65" t="str">
            <v xml:space="preserve">THIRD HIGHWAY                 </v>
          </cell>
          <cell r="F65" t="str">
            <v>USD</v>
          </cell>
          <cell r="G65">
            <v>6</v>
          </cell>
          <cell r="H65">
            <v>7771879.4199999999</v>
          </cell>
          <cell r="I65">
            <v>0.75</v>
          </cell>
          <cell r="J65">
            <v>29144.547999999999</v>
          </cell>
          <cell r="K65">
            <v>0</v>
          </cell>
          <cell r="L65">
            <v>0</v>
          </cell>
          <cell r="M65">
            <v>0</v>
          </cell>
          <cell r="N65">
            <v>149460</v>
          </cell>
          <cell r="O65">
            <v>0</v>
          </cell>
          <cell r="P65">
            <v>7622419.4199999999</v>
          </cell>
          <cell r="Q65">
            <v>0</v>
          </cell>
          <cell r="R65">
            <v>7771879.4199999999</v>
          </cell>
          <cell r="S65">
            <v>0</v>
          </cell>
          <cell r="U65">
            <v>7771879.4199999999</v>
          </cell>
          <cell r="V65">
            <v>149460</v>
          </cell>
          <cell r="W65">
            <v>29144.547999999999</v>
          </cell>
        </row>
        <row r="66">
          <cell r="D66">
            <v>6690</v>
          </cell>
          <cell r="E66" t="str">
            <v xml:space="preserve">MALI-SUD AGRICULTURAL         </v>
          </cell>
          <cell r="F66" t="str">
            <v>USD</v>
          </cell>
          <cell r="G66">
            <v>6</v>
          </cell>
          <cell r="H66">
            <v>11971600.779999999</v>
          </cell>
          <cell r="I66">
            <v>0.75</v>
          </cell>
          <cell r="J66">
            <v>44893.502999999997</v>
          </cell>
          <cell r="K66">
            <v>0</v>
          </cell>
          <cell r="L66">
            <v>0</v>
          </cell>
          <cell r="M66">
            <v>0</v>
          </cell>
          <cell r="N66">
            <v>225878</v>
          </cell>
          <cell r="O66">
            <v>0</v>
          </cell>
          <cell r="P66">
            <v>11745722.779999999</v>
          </cell>
          <cell r="Q66">
            <v>0</v>
          </cell>
          <cell r="R66">
            <v>11971600.779999999</v>
          </cell>
          <cell r="S66">
            <v>0</v>
          </cell>
          <cell r="U66">
            <v>11971600.779999999</v>
          </cell>
          <cell r="V66">
            <v>225878</v>
          </cell>
          <cell r="W66">
            <v>44893.502999999997</v>
          </cell>
        </row>
        <row r="67">
          <cell r="D67">
            <v>9430</v>
          </cell>
          <cell r="E67" t="str">
            <v xml:space="preserve">URBAN DEVELOPMENT             </v>
          </cell>
          <cell r="F67" t="str">
            <v>USD</v>
          </cell>
          <cell r="G67">
            <v>6</v>
          </cell>
          <cell r="H67">
            <v>10620000</v>
          </cell>
          <cell r="I67">
            <v>0.75</v>
          </cell>
          <cell r="J67">
            <v>39825</v>
          </cell>
          <cell r="K67">
            <v>0</v>
          </cell>
          <cell r="L67">
            <v>0</v>
          </cell>
          <cell r="M67">
            <v>0</v>
          </cell>
          <cell r="N67">
            <v>180000</v>
          </cell>
          <cell r="O67">
            <v>0</v>
          </cell>
          <cell r="P67">
            <v>10440000</v>
          </cell>
          <cell r="Q67">
            <v>0</v>
          </cell>
          <cell r="R67">
            <v>10620000</v>
          </cell>
          <cell r="S67">
            <v>0</v>
          </cell>
          <cell r="U67">
            <v>10620000</v>
          </cell>
          <cell r="V67">
            <v>180000</v>
          </cell>
          <cell r="W67">
            <v>39825</v>
          </cell>
        </row>
        <row r="68">
          <cell r="D68">
            <v>14150</v>
          </cell>
          <cell r="E68" t="str">
            <v>2ND MALI-SUD RURAL DEVELOPMENT</v>
          </cell>
          <cell r="F68" t="str">
            <v>XDR</v>
          </cell>
          <cell r="G68">
            <v>6</v>
          </cell>
          <cell r="H68">
            <v>22520840.969999999</v>
          </cell>
          <cell r="I68">
            <v>0.75</v>
          </cell>
          <cell r="J68">
            <v>84453.153999999995</v>
          </cell>
          <cell r="K68">
            <v>0</v>
          </cell>
          <cell r="L68">
            <v>0</v>
          </cell>
          <cell r="M68">
            <v>0</v>
          </cell>
          <cell r="N68">
            <v>120432</v>
          </cell>
          <cell r="O68">
            <v>0</v>
          </cell>
          <cell r="P68">
            <v>22400408.969999999</v>
          </cell>
          <cell r="Q68">
            <v>0</v>
          </cell>
          <cell r="R68">
            <v>22520840.969999999</v>
          </cell>
          <cell r="S68">
            <v>0</v>
          </cell>
          <cell r="U68">
            <v>22520840.969999999</v>
          </cell>
          <cell r="V68">
            <v>120432</v>
          </cell>
          <cell r="W68">
            <v>84453.153999999995</v>
          </cell>
        </row>
        <row r="69">
          <cell r="D69" t="str">
            <v>N0370</v>
          </cell>
          <cell r="E69" t="str">
            <v xml:space="preserve">GRASSROOTS HUNGER &amp; POVERTY   </v>
          </cell>
          <cell r="F69" t="str">
            <v>XDR</v>
          </cell>
          <cell r="G69">
            <v>6</v>
          </cell>
          <cell r="H69">
            <v>3194397.77</v>
          </cell>
          <cell r="I69">
            <v>0.75</v>
          </cell>
          <cell r="J69">
            <v>11978.992</v>
          </cell>
          <cell r="K69">
            <v>12705602.23</v>
          </cell>
          <cell r="L69">
            <v>0</v>
          </cell>
          <cell r="M69">
            <v>0</v>
          </cell>
          <cell r="N69">
            <v>0</v>
          </cell>
          <cell r="O69">
            <v>0</v>
          </cell>
          <cell r="P69">
            <v>3194397.77</v>
          </cell>
          <cell r="Q69">
            <v>12705602.23</v>
          </cell>
          <cell r="R69">
            <v>3194397.77</v>
          </cell>
          <cell r="S69">
            <v>12705602.23</v>
          </cell>
          <cell r="T69">
            <v>15900000</v>
          </cell>
          <cell r="U69">
            <v>3194397.77</v>
          </cell>
          <cell r="V69">
            <v>0</v>
          </cell>
          <cell r="W69">
            <v>11978.991637499998</v>
          </cell>
        </row>
        <row r="70">
          <cell r="D70">
            <v>950</v>
          </cell>
          <cell r="E70" t="str">
            <v xml:space="preserve">RAILWAY                       </v>
          </cell>
          <cell r="F70" t="str">
            <v>USD</v>
          </cell>
          <cell r="G70">
            <v>7</v>
          </cell>
          <cell r="H70">
            <v>5322580.2699999996</v>
          </cell>
          <cell r="I70">
            <v>0.75</v>
          </cell>
          <cell r="J70">
            <v>19959.675999999999</v>
          </cell>
          <cell r="K70">
            <v>0</v>
          </cell>
          <cell r="L70">
            <v>0</v>
          </cell>
          <cell r="M70">
            <v>0</v>
          </cell>
          <cell r="N70">
            <v>161290.29999999999</v>
          </cell>
          <cell r="O70">
            <v>0</v>
          </cell>
          <cell r="P70">
            <v>5161289.97</v>
          </cell>
          <cell r="Q70">
            <v>0</v>
          </cell>
          <cell r="V70">
            <v>161290.29999999999</v>
          </cell>
          <cell r="W70">
            <v>19959.675999999999</v>
          </cell>
        </row>
        <row r="71">
          <cell r="D71">
            <v>4910</v>
          </cell>
          <cell r="E71" t="str">
            <v xml:space="preserve">INTEGRATED RURAL DEVELOPMENT  </v>
          </cell>
          <cell r="F71" t="str">
            <v>USD</v>
          </cell>
          <cell r="G71">
            <v>7</v>
          </cell>
          <cell r="H71">
            <v>5760000</v>
          </cell>
          <cell r="I71">
            <v>0.75</v>
          </cell>
          <cell r="J71">
            <v>21600</v>
          </cell>
          <cell r="K71">
            <v>0</v>
          </cell>
          <cell r="L71">
            <v>0</v>
          </cell>
          <cell r="M71">
            <v>0</v>
          </cell>
          <cell r="N71">
            <v>120000</v>
          </cell>
          <cell r="O71">
            <v>0</v>
          </cell>
          <cell r="P71">
            <v>5640000</v>
          </cell>
          <cell r="Q71">
            <v>0</v>
          </cell>
          <cell r="V71">
            <v>120000</v>
          </cell>
          <cell r="W71">
            <v>21600</v>
          </cell>
        </row>
        <row r="72">
          <cell r="D72">
            <v>5380</v>
          </cell>
          <cell r="E72" t="str">
            <v xml:space="preserve">LIVESTOCK                     </v>
          </cell>
          <cell r="F72" t="str">
            <v>USD</v>
          </cell>
          <cell r="G72">
            <v>7</v>
          </cell>
          <cell r="H72">
            <v>9975000</v>
          </cell>
          <cell r="I72">
            <v>0.75</v>
          </cell>
          <cell r="J72">
            <v>37406.25</v>
          </cell>
          <cell r="K72">
            <v>0</v>
          </cell>
          <cell r="L72">
            <v>0</v>
          </cell>
          <cell r="M72">
            <v>0</v>
          </cell>
          <cell r="N72">
            <v>199500</v>
          </cell>
          <cell r="O72">
            <v>0</v>
          </cell>
          <cell r="P72">
            <v>9775500</v>
          </cell>
          <cell r="Q72">
            <v>0</v>
          </cell>
          <cell r="V72">
            <v>199500</v>
          </cell>
          <cell r="W72">
            <v>37406.25</v>
          </cell>
        </row>
        <row r="73">
          <cell r="D73">
            <v>9860</v>
          </cell>
          <cell r="E73" t="str">
            <v xml:space="preserve">INDUSTRIAL DEVELOPMENT        </v>
          </cell>
          <cell r="F73" t="str">
            <v>USD</v>
          </cell>
          <cell r="G73">
            <v>7</v>
          </cell>
          <cell r="H73">
            <v>7176715.0099999998</v>
          </cell>
          <cell r="I73">
            <v>0.75</v>
          </cell>
          <cell r="J73">
            <v>26912.681</v>
          </cell>
          <cell r="K73">
            <v>0</v>
          </cell>
          <cell r="L73">
            <v>0</v>
          </cell>
          <cell r="M73">
            <v>0</v>
          </cell>
          <cell r="N73">
            <v>119611</v>
          </cell>
          <cell r="O73">
            <v>0</v>
          </cell>
          <cell r="P73">
            <v>7057104.0099999998</v>
          </cell>
          <cell r="Q73">
            <v>0</v>
          </cell>
          <cell r="V73">
            <v>119611</v>
          </cell>
          <cell r="W73">
            <v>26912.681</v>
          </cell>
        </row>
        <row r="74">
          <cell r="D74">
            <v>11040</v>
          </cell>
          <cell r="E74" t="str">
            <v xml:space="preserve">ROAD MAINTENANCE              </v>
          </cell>
          <cell r="F74" t="str">
            <v>XDR</v>
          </cell>
          <cell r="G74">
            <v>7</v>
          </cell>
          <cell r="H74">
            <v>12171081.35</v>
          </cell>
          <cell r="I74">
            <v>0.75</v>
          </cell>
          <cell r="J74">
            <v>45641.555</v>
          </cell>
          <cell r="K74">
            <v>0</v>
          </cell>
          <cell r="L74">
            <v>0</v>
          </cell>
          <cell r="M74">
            <v>0</v>
          </cell>
          <cell r="N74">
            <v>66874</v>
          </cell>
          <cell r="O74">
            <v>0</v>
          </cell>
          <cell r="P74">
            <v>12104207.35</v>
          </cell>
          <cell r="Q74">
            <v>0</v>
          </cell>
          <cell r="V74">
            <v>66874</v>
          </cell>
          <cell r="W74">
            <v>45641.555</v>
          </cell>
        </row>
        <row r="75">
          <cell r="D75">
            <v>3210</v>
          </cell>
          <cell r="E75" t="str">
            <v xml:space="preserve">TELECOMMUNICATIONS            </v>
          </cell>
          <cell r="F75" t="str">
            <v>USD</v>
          </cell>
          <cell r="G75">
            <v>7</v>
          </cell>
          <cell r="H75">
            <v>2376000</v>
          </cell>
          <cell r="I75">
            <v>0.75</v>
          </cell>
          <cell r="J75">
            <v>8910</v>
          </cell>
          <cell r="K75">
            <v>0</v>
          </cell>
          <cell r="L75">
            <v>0</v>
          </cell>
          <cell r="M75">
            <v>0</v>
          </cell>
          <cell r="N75">
            <v>54000</v>
          </cell>
          <cell r="O75">
            <v>0</v>
          </cell>
          <cell r="P75">
            <v>2322000</v>
          </cell>
          <cell r="Q75">
            <v>0</v>
          </cell>
          <cell r="V75">
            <v>54000</v>
          </cell>
          <cell r="W75">
            <v>8910</v>
          </cell>
        </row>
        <row r="76">
          <cell r="D76">
            <v>3840</v>
          </cell>
          <cell r="E76" t="str">
            <v xml:space="preserve">SECOND RAILWAYS               </v>
          </cell>
          <cell r="F76" t="str">
            <v>USD</v>
          </cell>
          <cell r="G76">
            <v>7</v>
          </cell>
          <cell r="H76">
            <v>4623000</v>
          </cell>
          <cell r="I76">
            <v>0.75</v>
          </cell>
          <cell r="J76">
            <v>17336.25</v>
          </cell>
          <cell r="K76">
            <v>0</v>
          </cell>
          <cell r="L76">
            <v>0</v>
          </cell>
          <cell r="M76">
            <v>0</v>
          </cell>
          <cell r="N76">
            <v>100500</v>
          </cell>
          <cell r="O76">
            <v>0</v>
          </cell>
          <cell r="P76">
            <v>4522500</v>
          </cell>
          <cell r="Q76">
            <v>0</v>
          </cell>
          <cell r="V76">
            <v>100500</v>
          </cell>
          <cell r="W76">
            <v>17336.25</v>
          </cell>
        </row>
        <row r="77">
          <cell r="D77">
            <v>4200</v>
          </cell>
          <cell r="E77" t="str">
            <v xml:space="preserve">EDUCATION                     </v>
          </cell>
          <cell r="F77" t="str">
            <v>USD</v>
          </cell>
          <cell r="G77">
            <v>7</v>
          </cell>
          <cell r="H77">
            <v>3450000</v>
          </cell>
          <cell r="I77">
            <v>0.75</v>
          </cell>
          <cell r="J77">
            <v>12937.5</v>
          </cell>
          <cell r="K77">
            <v>0</v>
          </cell>
          <cell r="L77">
            <v>0</v>
          </cell>
          <cell r="M77">
            <v>0</v>
          </cell>
          <cell r="N77">
            <v>75000</v>
          </cell>
          <cell r="O77">
            <v>0</v>
          </cell>
          <cell r="P77">
            <v>3375000</v>
          </cell>
          <cell r="Q77">
            <v>0</v>
          </cell>
          <cell r="V77">
            <v>75000</v>
          </cell>
          <cell r="W77">
            <v>12937.5</v>
          </cell>
        </row>
        <row r="78">
          <cell r="D78">
            <v>4430</v>
          </cell>
          <cell r="E78" t="str">
            <v xml:space="preserve">DROUGHT RELIEF                </v>
          </cell>
          <cell r="F78" t="str">
            <v>USD</v>
          </cell>
          <cell r="G78">
            <v>7</v>
          </cell>
          <cell r="H78">
            <v>1762500</v>
          </cell>
          <cell r="I78">
            <v>0.75</v>
          </cell>
          <cell r="J78">
            <v>6609.375</v>
          </cell>
          <cell r="K78">
            <v>0</v>
          </cell>
          <cell r="L78">
            <v>0</v>
          </cell>
          <cell r="M78">
            <v>0</v>
          </cell>
          <cell r="N78">
            <v>37500</v>
          </cell>
          <cell r="O78">
            <v>0</v>
          </cell>
          <cell r="P78">
            <v>1725000</v>
          </cell>
          <cell r="Q78">
            <v>0</v>
          </cell>
          <cell r="V78">
            <v>37500</v>
          </cell>
          <cell r="W78">
            <v>6609.375</v>
          </cell>
        </row>
        <row r="79">
          <cell r="D79">
            <v>7130</v>
          </cell>
          <cell r="E79" t="str">
            <v xml:space="preserve">THIRD RAILWAY                 </v>
          </cell>
          <cell r="F79" t="str">
            <v>USD</v>
          </cell>
          <cell r="G79">
            <v>7</v>
          </cell>
          <cell r="H79">
            <v>8505000</v>
          </cell>
          <cell r="I79">
            <v>0.75</v>
          </cell>
          <cell r="J79">
            <v>31893.75</v>
          </cell>
          <cell r="K79">
            <v>0</v>
          </cell>
          <cell r="L79">
            <v>0</v>
          </cell>
          <cell r="M79">
            <v>0</v>
          </cell>
          <cell r="N79">
            <v>157500</v>
          </cell>
          <cell r="O79">
            <v>0</v>
          </cell>
          <cell r="P79">
            <v>8347500</v>
          </cell>
          <cell r="Q79">
            <v>0</v>
          </cell>
          <cell r="V79">
            <v>157500</v>
          </cell>
          <cell r="W79">
            <v>31893.75</v>
          </cell>
        </row>
        <row r="80">
          <cell r="D80">
            <v>12820</v>
          </cell>
          <cell r="E80" t="str">
            <v xml:space="preserve">POWER/WATER                   </v>
          </cell>
          <cell r="F80" t="str">
            <v>XDR</v>
          </cell>
          <cell r="G80">
            <v>7</v>
          </cell>
          <cell r="H80">
            <v>18762459.760000002</v>
          </cell>
          <cell r="I80">
            <v>0.75</v>
          </cell>
          <cell r="J80">
            <v>70359.224000000002</v>
          </cell>
          <cell r="K80">
            <v>0</v>
          </cell>
          <cell r="L80">
            <v>0</v>
          </cell>
          <cell r="M80">
            <v>0</v>
          </cell>
          <cell r="N80">
            <v>101969</v>
          </cell>
          <cell r="O80">
            <v>0</v>
          </cell>
          <cell r="P80">
            <v>18660490.760000002</v>
          </cell>
          <cell r="Q80">
            <v>0</v>
          </cell>
          <cell r="V80">
            <v>101969</v>
          </cell>
          <cell r="W80">
            <v>70359.224000000002</v>
          </cell>
        </row>
        <row r="81">
          <cell r="D81">
            <v>15970</v>
          </cell>
          <cell r="E81" t="str">
            <v xml:space="preserve">MOPTI AREA DEVELOPMENT        </v>
          </cell>
          <cell r="F81" t="str">
            <v>XDR</v>
          </cell>
          <cell r="G81">
            <v>7</v>
          </cell>
          <cell r="H81">
            <v>13237076.02</v>
          </cell>
          <cell r="I81">
            <v>0.75</v>
          </cell>
          <cell r="J81">
            <v>49639.035000000003</v>
          </cell>
          <cell r="K81">
            <v>0</v>
          </cell>
          <cell r="L81">
            <v>0</v>
          </cell>
          <cell r="M81">
            <v>0</v>
          </cell>
          <cell r="N81">
            <v>69668</v>
          </cell>
          <cell r="O81">
            <v>0</v>
          </cell>
          <cell r="P81">
            <v>13167408.02</v>
          </cell>
          <cell r="Q81">
            <v>0</v>
          </cell>
          <cell r="V81">
            <v>69668</v>
          </cell>
          <cell r="W81">
            <v>49639.035000000003</v>
          </cell>
        </row>
        <row r="82">
          <cell r="D82">
            <v>21630</v>
          </cell>
          <cell r="E82" t="str">
            <v xml:space="preserve">AGRICULTURAL SECTOR           </v>
          </cell>
          <cell r="F82" t="str">
            <v>XDR</v>
          </cell>
          <cell r="G82">
            <v>7</v>
          </cell>
          <cell r="H82">
            <v>40106938.899999999</v>
          </cell>
          <cell r="I82">
            <v>0.75</v>
          </cell>
          <cell r="J82">
            <v>150401.02100000001</v>
          </cell>
          <cell r="K82">
            <v>0</v>
          </cell>
          <cell r="L82">
            <v>0</v>
          </cell>
          <cell r="M82">
            <v>0</v>
          </cell>
          <cell r="N82">
            <v>401069</v>
          </cell>
          <cell r="O82">
            <v>0</v>
          </cell>
          <cell r="P82">
            <v>39705869.899999999</v>
          </cell>
          <cell r="Q82">
            <v>0</v>
          </cell>
          <cell r="V82">
            <v>401069</v>
          </cell>
          <cell r="W82">
            <v>150401.02100000001</v>
          </cell>
        </row>
        <row r="83">
          <cell r="D83">
            <v>28280</v>
          </cell>
          <cell r="E83" t="str">
            <v xml:space="preserve">VOCATIONAL EDUCATION &amp; TRNG   </v>
          </cell>
          <cell r="F83" t="str">
            <v>XDR</v>
          </cell>
          <cell r="G83">
            <v>7</v>
          </cell>
          <cell r="H83">
            <v>3530050.13</v>
          </cell>
          <cell r="I83">
            <v>0.75</v>
          </cell>
          <cell r="J83">
            <v>13237.688</v>
          </cell>
          <cell r="K83">
            <v>5469949.8700000001</v>
          </cell>
          <cell r="L83">
            <v>0</v>
          </cell>
          <cell r="M83">
            <v>0</v>
          </cell>
          <cell r="N83">
            <v>0</v>
          </cell>
          <cell r="O83">
            <v>0</v>
          </cell>
          <cell r="P83">
            <v>3530050.13</v>
          </cell>
          <cell r="Q83">
            <v>5469949.8700000001</v>
          </cell>
          <cell r="V83">
            <v>0</v>
          </cell>
          <cell r="W83">
            <v>13237.6879875</v>
          </cell>
        </row>
        <row r="84">
          <cell r="D84">
            <v>13070</v>
          </cell>
          <cell r="E84" t="str">
            <v>ECONOMIC MANAGEMENT &amp; TRAINING</v>
          </cell>
          <cell r="F84" t="str">
            <v>XDR</v>
          </cell>
          <cell r="G84">
            <v>8</v>
          </cell>
          <cell r="H84">
            <v>8887507.3499999996</v>
          </cell>
          <cell r="I84">
            <v>0.75</v>
          </cell>
          <cell r="J84">
            <v>33328.152999999998</v>
          </cell>
          <cell r="K84">
            <v>0</v>
          </cell>
          <cell r="L84">
            <v>0</v>
          </cell>
          <cell r="M84">
            <v>0</v>
          </cell>
          <cell r="N84">
            <v>48067</v>
          </cell>
          <cell r="O84">
            <v>0</v>
          </cell>
          <cell r="P84">
            <v>8839440.3499999996</v>
          </cell>
          <cell r="Q84">
            <v>0</v>
          </cell>
          <cell r="V84">
            <v>48067</v>
          </cell>
          <cell r="W84">
            <v>33328.152999999998</v>
          </cell>
        </row>
        <row r="85">
          <cell r="D85">
            <v>11340</v>
          </cell>
          <cell r="E85" t="str">
            <v xml:space="preserve">PETROLEUM EXPLORATN PROMOTION </v>
          </cell>
          <cell r="F85" t="str">
            <v>XDR</v>
          </cell>
          <cell r="G85">
            <v>8</v>
          </cell>
          <cell r="H85">
            <v>2743931.95</v>
          </cell>
          <cell r="I85">
            <v>0.75</v>
          </cell>
          <cell r="J85">
            <v>10289.745000000001</v>
          </cell>
          <cell r="K85">
            <v>0</v>
          </cell>
          <cell r="L85">
            <v>0</v>
          </cell>
          <cell r="M85">
            <v>0</v>
          </cell>
          <cell r="N85">
            <v>15076</v>
          </cell>
          <cell r="O85">
            <v>0</v>
          </cell>
          <cell r="P85">
            <v>2728855.95</v>
          </cell>
          <cell r="Q85">
            <v>0</v>
          </cell>
          <cell r="V85">
            <v>15076</v>
          </cell>
          <cell r="W85">
            <v>10289.745000000001</v>
          </cell>
        </row>
        <row r="86">
          <cell r="D86">
            <v>12000</v>
          </cell>
          <cell r="E86" t="str">
            <v xml:space="preserve">SECOND TELECOMMUNICATIONS     </v>
          </cell>
          <cell r="F86" t="str">
            <v>XDR</v>
          </cell>
          <cell r="G86">
            <v>8</v>
          </cell>
          <cell r="H86">
            <v>10797000</v>
          </cell>
          <cell r="I86">
            <v>0.75</v>
          </cell>
          <cell r="J86">
            <v>40488.75</v>
          </cell>
          <cell r="K86">
            <v>0</v>
          </cell>
          <cell r="L86">
            <v>0</v>
          </cell>
          <cell r="M86">
            <v>0</v>
          </cell>
          <cell r="N86">
            <v>59000</v>
          </cell>
          <cell r="O86">
            <v>0</v>
          </cell>
          <cell r="P86">
            <v>10738000</v>
          </cell>
          <cell r="Q86">
            <v>0</v>
          </cell>
          <cell r="V86">
            <v>59000</v>
          </cell>
          <cell r="W86">
            <v>40488.75</v>
          </cell>
        </row>
        <row r="87">
          <cell r="D87">
            <v>14310</v>
          </cell>
          <cell r="E87" t="str">
            <v xml:space="preserve">RURAL WATER SUPPLY            </v>
          </cell>
          <cell r="F87" t="str">
            <v>XDR</v>
          </cell>
          <cell r="G87">
            <v>8</v>
          </cell>
          <cell r="H87">
            <v>3699159.27</v>
          </cell>
          <cell r="I87">
            <v>0.75</v>
          </cell>
          <cell r="J87">
            <v>13871.847</v>
          </cell>
          <cell r="K87">
            <v>0</v>
          </cell>
          <cell r="L87">
            <v>0</v>
          </cell>
          <cell r="M87">
            <v>0</v>
          </cell>
          <cell r="N87">
            <v>51652</v>
          </cell>
          <cell r="O87">
            <v>0</v>
          </cell>
          <cell r="P87">
            <v>3647507.27</v>
          </cell>
          <cell r="Q87">
            <v>0</v>
          </cell>
          <cell r="V87">
            <v>51652</v>
          </cell>
          <cell r="W87">
            <v>13871.847</v>
          </cell>
        </row>
        <row r="88">
          <cell r="D88">
            <v>14420</v>
          </cell>
          <cell r="E88" t="str">
            <v xml:space="preserve">THIRD EDUCATION               </v>
          </cell>
          <cell r="F88" t="str">
            <v>XDR</v>
          </cell>
          <cell r="G88">
            <v>8</v>
          </cell>
          <cell r="H88">
            <v>4173600</v>
          </cell>
          <cell r="I88">
            <v>0.75</v>
          </cell>
          <cell r="J88">
            <v>15651</v>
          </cell>
          <cell r="K88">
            <v>0</v>
          </cell>
          <cell r="L88">
            <v>0</v>
          </cell>
          <cell r="M88">
            <v>0</v>
          </cell>
          <cell r="N88">
            <v>22200</v>
          </cell>
          <cell r="O88">
            <v>0</v>
          </cell>
          <cell r="P88">
            <v>4151400</v>
          </cell>
          <cell r="Q88">
            <v>0</v>
          </cell>
          <cell r="V88">
            <v>22200</v>
          </cell>
          <cell r="W88">
            <v>15651</v>
          </cell>
        </row>
        <row r="89">
          <cell r="D89" t="str">
            <v>F0070</v>
          </cell>
          <cell r="E89" t="str">
            <v xml:space="preserve">RURAL WATER SUPPLY            </v>
          </cell>
          <cell r="F89" t="str">
            <v>XDR</v>
          </cell>
          <cell r="G89">
            <v>8</v>
          </cell>
          <cell r="H89">
            <v>5066735.28</v>
          </cell>
          <cell r="I89">
            <v>0.75</v>
          </cell>
          <cell r="J89">
            <v>19000.257000000001</v>
          </cell>
          <cell r="K89">
            <v>0</v>
          </cell>
          <cell r="L89">
            <v>0</v>
          </cell>
          <cell r="M89">
            <v>0</v>
          </cell>
          <cell r="N89">
            <v>27094</v>
          </cell>
          <cell r="O89">
            <v>0</v>
          </cell>
          <cell r="P89">
            <v>5039641.28</v>
          </cell>
          <cell r="Q89">
            <v>0</v>
          </cell>
          <cell r="V89">
            <v>27094</v>
          </cell>
          <cell r="W89">
            <v>19000.257000000001</v>
          </cell>
        </row>
        <row r="90">
          <cell r="D90" t="str">
            <v>F0100</v>
          </cell>
          <cell r="E90" t="str">
            <v xml:space="preserve">THIRD EDUCATION               </v>
          </cell>
          <cell r="F90" t="str">
            <v>XDR</v>
          </cell>
          <cell r="G90">
            <v>8</v>
          </cell>
          <cell r="H90">
            <v>4351097.41</v>
          </cell>
          <cell r="I90">
            <v>0.75</v>
          </cell>
          <cell r="J90">
            <v>16316.615</v>
          </cell>
          <cell r="K90">
            <v>0</v>
          </cell>
          <cell r="L90">
            <v>0</v>
          </cell>
          <cell r="M90">
            <v>0</v>
          </cell>
          <cell r="N90">
            <v>23144</v>
          </cell>
          <cell r="O90">
            <v>0</v>
          </cell>
          <cell r="P90">
            <v>4327953.41</v>
          </cell>
          <cell r="Q90">
            <v>0</v>
          </cell>
          <cell r="V90">
            <v>23144</v>
          </cell>
          <cell r="W90">
            <v>16316.615</v>
          </cell>
        </row>
        <row r="91">
          <cell r="D91">
            <v>27370</v>
          </cell>
          <cell r="E91" t="str">
            <v>AGRICUL TRADING AND PROCESSING</v>
          </cell>
          <cell r="F91" t="str">
            <v>XDR</v>
          </cell>
          <cell r="G91">
            <v>8</v>
          </cell>
          <cell r="H91">
            <v>2297447.41</v>
          </cell>
          <cell r="I91">
            <v>0.75</v>
          </cell>
          <cell r="J91">
            <v>8615.4279999999999</v>
          </cell>
          <cell r="K91">
            <v>1602552.59</v>
          </cell>
          <cell r="L91">
            <v>0</v>
          </cell>
          <cell r="M91">
            <v>0</v>
          </cell>
          <cell r="N91">
            <v>0</v>
          </cell>
          <cell r="O91">
            <v>0</v>
          </cell>
          <cell r="P91">
            <v>2297447.41</v>
          </cell>
          <cell r="Q91">
            <v>1602552.59</v>
          </cell>
          <cell r="V91">
            <v>0</v>
          </cell>
          <cell r="W91">
            <v>8615.4277875000007</v>
          </cell>
        </row>
        <row r="92">
          <cell r="D92">
            <v>31550</v>
          </cell>
          <cell r="E92" t="str">
            <v xml:space="preserve">HEALTH SECTOR DEV PROGRAM     </v>
          </cell>
          <cell r="F92" t="str">
            <v>XDR</v>
          </cell>
          <cell r="G92">
            <v>8</v>
          </cell>
          <cell r="H92">
            <v>646437.05000000005</v>
          </cell>
          <cell r="I92">
            <v>0.75</v>
          </cell>
          <cell r="J92">
            <v>2424.1390000000001</v>
          </cell>
          <cell r="K92">
            <v>27853562.949999999</v>
          </cell>
          <cell r="L92">
            <v>0</v>
          </cell>
          <cell r="M92">
            <v>0</v>
          </cell>
          <cell r="N92">
            <v>0</v>
          </cell>
          <cell r="O92">
            <v>0</v>
          </cell>
          <cell r="P92">
            <v>646437.05000000005</v>
          </cell>
          <cell r="Q92">
            <v>27853562.949999999</v>
          </cell>
          <cell r="V92">
            <v>0</v>
          </cell>
          <cell r="W92">
            <v>2424.1389375000026</v>
          </cell>
        </row>
        <row r="93">
          <cell r="D93">
            <v>16770</v>
          </cell>
          <cell r="E93" t="str">
            <v xml:space="preserve">SECOND URBAN                  </v>
          </cell>
          <cell r="F93" t="str">
            <v>XDR</v>
          </cell>
          <cell r="G93">
            <v>9</v>
          </cell>
          <cell r="H93">
            <v>24053069.93</v>
          </cell>
          <cell r="I93">
            <v>0.75</v>
          </cell>
          <cell r="J93">
            <v>90199.012000000002</v>
          </cell>
          <cell r="K93">
            <v>0</v>
          </cell>
          <cell r="L93">
            <v>0</v>
          </cell>
          <cell r="M93">
            <v>0</v>
          </cell>
          <cell r="N93">
            <v>125276</v>
          </cell>
          <cell r="O93">
            <v>0</v>
          </cell>
          <cell r="P93">
            <v>23927793.93</v>
          </cell>
          <cell r="Q93">
            <v>0</v>
          </cell>
          <cell r="V93">
            <v>125276</v>
          </cell>
          <cell r="W93">
            <v>90199.012000000002</v>
          </cell>
        </row>
        <row r="94">
          <cell r="D94">
            <v>19060</v>
          </cell>
          <cell r="E94" t="str">
            <v xml:space="preserve">OFFICE DU NIGER CONSOLIDATION </v>
          </cell>
          <cell r="F94" t="str">
            <v>XDR</v>
          </cell>
          <cell r="G94">
            <v>9</v>
          </cell>
          <cell r="H94">
            <v>29739702.649999999</v>
          </cell>
          <cell r="I94">
            <v>0.75</v>
          </cell>
          <cell r="J94">
            <v>111523.88499999999</v>
          </cell>
          <cell r="K94">
            <v>0</v>
          </cell>
          <cell r="L94">
            <v>0</v>
          </cell>
          <cell r="M94">
            <v>0</v>
          </cell>
          <cell r="N94">
            <v>309788</v>
          </cell>
          <cell r="O94">
            <v>0</v>
          </cell>
          <cell r="P94">
            <v>29429914.649999999</v>
          </cell>
          <cell r="Q94">
            <v>0</v>
          </cell>
          <cell r="V94">
            <v>309788</v>
          </cell>
          <cell r="W94">
            <v>111523.88499999999</v>
          </cell>
        </row>
        <row r="95">
          <cell r="D95" t="str">
            <v>A0350</v>
          </cell>
          <cell r="E95" t="str">
            <v xml:space="preserve">OFFICE DU NIGER CONSOLIDATION </v>
          </cell>
          <cell r="F95" t="str">
            <v>XDR</v>
          </cell>
          <cell r="G95">
            <v>9</v>
          </cell>
          <cell r="H95">
            <v>6926231.9699999997</v>
          </cell>
          <cell r="I95">
            <v>0.75</v>
          </cell>
          <cell r="J95">
            <v>25973.37</v>
          </cell>
          <cell r="K95">
            <v>0</v>
          </cell>
          <cell r="L95">
            <v>0</v>
          </cell>
          <cell r="M95">
            <v>0</v>
          </cell>
          <cell r="N95">
            <v>35337</v>
          </cell>
          <cell r="O95">
            <v>0</v>
          </cell>
          <cell r="P95">
            <v>6890894.9699999997</v>
          </cell>
          <cell r="Q95">
            <v>0</v>
          </cell>
          <cell r="V95">
            <v>35337</v>
          </cell>
          <cell r="W95">
            <v>25973.37</v>
          </cell>
        </row>
        <row r="96">
          <cell r="D96">
            <v>23700</v>
          </cell>
          <cell r="E96" t="str">
            <v xml:space="preserve">NATURAL RESOURCE MANAGEMENT   </v>
          </cell>
          <cell r="F96" t="str">
            <v>XDR</v>
          </cell>
          <cell r="G96">
            <v>9</v>
          </cell>
          <cell r="H96">
            <v>13672630.92</v>
          </cell>
          <cell r="I96">
            <v>0.75</v>
          </cell>
          <cell r="J96">
            <v>51272.366000000002</v>
          </cell>
          <cell r="K96">
            <v>1327369.08</v>
          </cell>
          <cell r="L96">
            <v>0</v>
          </cell>
          <cell r="M96">
            <v>0</v>
          </cell>
          <cell r="N96">
            <v>0</v>
          </cell>
          <cell r="O96">
            <v>0</v>
          </cell>
          <cell r="P96">
            <v>13672630.92</v>
          </cell>
          <cell r="Q96">
            <v>1327369.08</v>
          </cell>
          <cell r="V96">
            <v>0</v>
          </cell>
          <cell r="W96">
            <v>51272.365949999999</v>
          </cell>
        </row>
        <row r="97">
          <cell r="D97">
            <v>19980</v>
          </cell>
          <cell r="E97" t="str">
            <v xml:space="preserve">SECOND POWER                  </v>
          </cell>
          <cell r="F97" t="str">
            <v>XDR</v>
          </cell>
          <cell r="G97">
            <v>9</v>
          </cell>
          <cell r="H97">
            <v>23198124.969999999</v>
          </cell>
          <cell r="I97">
            <v>0.75</v>
          </cell>
          <cell r="J97">
            <v>86992.968999999997</v>
          </cell>
          <cell r="K97">
            <v>0</v>
          </cell>
          <cell r="L97">
            <v>0</v>
          </cell>
          <cell r="M97">
            <v>0</v>
          </cell>
          <cell r="N97">
            <v>236715</v>
          </cell>
          <cell r="O97">
            <v>0</v>
          </cell>
          <cell r="P97">
            <v>22961409.969999999</v>
          </cell>
          <cell r="Q97">
            <v>0</v>
          </cell>
          <cell r="V97">
            <v>236715</v>
          </cell>
          <cell r="W97">
            <v>86992.968999999997</v>
          </cell>
        </row>
        <row r="98">
          <cell r="D98">
            <v>20540</v>
          </cell>
          <cell r="E98" t="str">
            <v>EDUCATION SECTOR CONSOLIDATION</v>
          </cell>
          <cell r="F98" t="str">
            <v>XDR</v>
          </cell>
          <cell r="G98">
            <v>9</v>
          </cell>
          <cell r="H98">
            <v>18175734.170000002</v>
          </cell>
          <cell r="I98">
            <v>0.75</v>
          </cell>
          <cell r="J98">
            <v>68159.002999999997</v>
          </cell>
          <cell r="K98">
            <v>0</v>
          </cell>
          <cell r="L98">
            <v>0</v>
          </cell>
          <cell r="M98">
            <v>0</v>
          </cell>
          <cell r="N98">
            <v>185465</v>
          </cell>
          <cell r="O98">
            <v>0</v>
          </cell>
          <cell r="P98">
            <v>17990269.170000002</v>
          </cell>
          <cell r="Q98">
            <v>0</v>
          </cell>
          <cell r="V98">
            <v>185465</v>
          </cell>
          <cell r="W98">
            <v>68159.002999999997</v>
          </cell>
        </row>
        <row r="99">
          <cell r="D99" t="str">
            <v>N0210</v>
          </cell>
          <cell r="E99" t="str">
            <v>PILOT PRIVATE IRRIGATION PROMO</v>
          </cell>
          <cell r="F99" t="str">
            <v>XDR</v>
          </cell>
          <cell r="G99">
            <v>9</v>
          </cell>
          <cell r="H99">
            <v>678299.1</v>
          </cell>
          <cell r="I99">
            <v>0.75</v>
          </cell>
          <cell r="J99">
            <v>2543.6219999999998</v>
          </cell>
          <cell r="K99">
            <v>2321700.9</v>
          </cell>
          <cell r="L99">
            <v>0</v>
          </cell>
          <cell r="M99">
            <v>0</v>
          </cell>
          <cell r="N99">
            <v>0</v>
          </cell>
          <cell r="O99">
            <v>0</v>
          </cell>
          <cell r="P99">
            <v>678299.1</v>
          </cell>
          <cell r="Q99">
            <v>2321700.9</v>
          </cell>
          <cell r="V99">
            <v>0</v>
          </cell>
          <cell r="W99">
            <v>2543.6216250000002</v>
          </cell>
        </row>
        <row r="100">
          <cell r="D100">
            <v>28500</v>
          </cell>
          <cell r="E100" t="str">
            <v xml:space="preserve">SELINGUE POWER REHABILITATION </v>
          </cell>
          <cell r="F100" t="str">
            <v>XDR</v>
          </cell>
          <cell r="G100">
            <v>9</v>
          </cell>
          <cell r="H100">
            <v>12391609.359999999</v>
          </cell>
          <cell r="I100">
            <v>0.75</v>
          </cell>
          <cell r="J100">
            <v>46468.535000000003</v>
          </cell>
          <cell r="K100">
            <v>6108390.6399999997</v>
          </cell>
          <cell r="L100">
            <v>0</v>
          </cell>
          <cell r="M100">
            <v>0</v>
          </cell>
          <cell r="N100">
            <v>0</v>
          </cell>
          <cell r="O100">
            <v>0</v>
          </cell>
          <cell r="P100">
            <v>12391609.359999999</v>
          </cell>
          <cell r="Q100">
            <v>6108390.6399999997</v>
          </cell>
          <cell r="V100">
            <v>0</v>
          </cell>
          <cell r="W100">
            <v>46468.535099999994</v>
          </cell>
        </row>
        <row r="101">
          <cell r="D101">
            <v>29700</v>
          </cell>
          <cell r="E101" t="str">
            <v xml:space="preserve">REGIONAL HYDROPOWER DEV       </v>
          </cell>
          <cell r="F101" t="str">
            <v>XDR</v>
          </cell>
          <cell r="G101">
            <v>9</v>
          </cell>
          <cell r="H101">
            <v>4109800.04</v>
          </cell>
          <cell r="I101">
            <v>0.75</v>
          </cell>
          <cell r="J101">
            <v>15411.75</v>
          </cell>
          <cell r="K101">
            <v>8490199.9600000009</v>
          </cell>
          <cell r="L101">
            <v>0</v>
          </cell>
          <cell r="M101">
            <v>0</v>
          </cell>
          <cell r="N101">
            <v>0</v>
          </cell>
          <cell r="O101">
            <v>0</v>
          </cell>
          <cell r="P101">
            <v>4109800.04</v>
          </cell>
          <cell r="Q101">
            <v>8490199.9600000009</v>
          </cell>
          <cell r="V101">
            <v>0</v>
          </cell>
          <cell r="W101">
            <v>15411.750149999996</v>
          </cell>
        </row>
        <row r="102">
          <cell r="D102" t="str">
            <v>N0040</v>
          </cell>
          <cell r="E102" t="str">
            <v xml:space="preserve">URBAN DEV. &amp; DECENTRALIZATION </v>
          </cell>
          <cell r="F102" t="str">
            <v>XDR</v>
          </cell>
          <cell r="G102">
            <v>9</v>
          </cell>
          <cell r="H102">
            <v>6033277.75</v>
          </cell>
          <cell r="I102">
            <v>0.75</v>
          </cell>
          <cell r="J102">
            <v>22624.792000000001</v>
          </cell>
          <cell r="K102">
            <v>49466722.25</v>
          </cell>
          <cell r="L102">
            <v>0</v>
          </cell>
          <cell r="M102">
            <v>0</v>
          </cell>
          <cell r="N102">
            <v>0</v>
          </cell>
          <cell r="O102">
            <v>0</v>
          </cell>
          <cell r="P102">
            <v>6033277.75</v>
          </cell>
          <cell r="Q102">
            <v>49466722.25</v>
          </cell>
          <cell r="V102">
            <v>0</v>
          </cell>
          <cell r="W102">
            <v>22624.791562499999</v>
          </cell>
        </row>
      </sheetData>
      <sheetData sheetId="6" refreshError="1"/>
      <sheetData sheetId="7"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BOP Analytic"/>
      <sheetName val="Control"/>
      <sheetName val="2. BOP Standard"/>
      <sheetName val="1. Goods"/>
      <sheetName val="2. Service"/>
      <sheetName val="3. Income"/>
      <sheetName val="4. Current transfers"/>
      <sheetName val="5. Capital transfer"/>
      <sheetName val="6. BOM loan"/>
      <sheetName val="7. Gov loan"/>
      <sheetName val="8.  Bank loan"/>
      <sheetName val="9. Other sectors"/>
      <sheetName val="10. Boroo gold"/>
      <sheetName val="11. FDI_Enterprise_1"/>
      <sheetName val="12. FDI_Enterprise_2"/>
      <sheetName val="13. FDI_Bank_3"/>
      <sheetName val="14. FDI_Bank_4"/>
      <sheetName val="15. Reserve_1"/>
      <sheetName val="16. Reserve_Gold"/>
      <sheetName val="17. Reserve_3"/>
      <sheetName val="3. Loan_Bank_1"/>
      <sheetName val="BOP exp."/>
      <sheetName val="Instructions"/>
      <sheetName val="Sheet2"/>
      <sheetName val="Sheet1"/>
    </sheetNames>
    <sheetDataSet>
      <sheetData sheetId="0"/>
      <sheetData sheetId="1">
        <row r="3">
          <cell r="C3" t="str">
            <v>2006Q1-2009Q4</v>
          </cell>
        </row>
      </sheetData>
      <sheetData sheetId="2"/>
      <sheetData sheetId="3">
        <row r="5">
          <cell r="A5" t="str">
            <v>9482110B.1...</v>
          </cell>
        </row>
      </sheetData>
      <sheetData sheetId="4">
        <row r="5">
          <cell r="A5" t="str">
            <v>9482211..1...</v>
          </cell>
        </row>
      </sheetData>
      <sheetData sheetId="5">
        <row r="5">
          <cell r="A5" t="str">
            <v>9482373..1...</v>
          </cell>
        </row>
      </sheetData>
      <sheetData sheetId="6">
        <row r="5">
          <cell r="A5" t="str">
            <v>9482391..1...</v>
          </cell>
        </row>
      </sheetData>
      <sheetData sheetId="7" refreshError="1"/>
      <sheetData sheetId="8">
        <row r="5">
          <cell r="A5" t="str">
            <v>9482766..1...</v>
          </cell>
        </row>
      </sheetData>
      <sheetData sheetId="9">
        <row r="5">
          <cell r="A5" t="str">
            <v>9482770Z.1...</v>
          </cell>
        </row>
      </sheetData>
      <sheetData sheetId="10">
        <row r="5">
          <cell r="A5" t="str">
            <v>9482373..1...</v>
          </cell>
        </row>
      </sheetData>
      <sheetData sheetId="11">
        <row r="6">
          <cell r="A6" t="str">
            <v>9482776Z.1...</v>
          </cell>
        </row>
      </sheetData>
      <sheetData sheetId="12" refreshError="1"/>
      <sheetData sheetId="13" refreshError="1"/>
      <sheetData sheetId="14" refreshError="1"/>
      <sheetData sheetId="15" refreshError="1"/>
      <sheetData sheetId="16" refreshError="1"/>
      <sheetData sheetId="17">
        <row r="23">
          <cell r="C23">
            <v>0</v>
          </cell>
        </row>
      </sheetData>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PRESSUP"/>
      <sheetName val="Inflação"/>
      <sheetName val="IPC"/>
      <sheetName val="CambioDolar"/>
      <sheetName val="MegaProj"/>
      <sheetName val="BOP"/>
      <sheetName val="RECEITA"/>
      <sheetName val="CalcRec"/>
      <sheetName val="IRPS"/>
      <sheetName val="IRPC"/>
      <sheetName val="IRPSDiv"/>
      <sheetName val="IVA"/>
      <sheetName val="Dir.sAduan.s"/>
      <sheetName val="Combust.s"/>
      <sheetName val="RECURSOS"/>
      <sheetName val="FinExt"/>
      <sheetName val="Don.s"/>
      <sheetName val="Cred.s"/>
      <sheetName val="Dívida"/>
      <sheetName val="StockExt"/>
      <sheetName val="StockInt"/>
      <sheetName val="TrimOrç2001"/>
      <sheetName val="ExcOE2001"/>
      <sheetName val="ExcOE2002"/>
      <sheetName val="OE2003"/>
      <sheetName val="Mapa Fiscal"/>
      <sheetName val="DESPESA"/>
      <sheetName val="Emprest.Empr"/>
      <sheetName val="Salários"/>
      <sheetName val="Salários 2"/>
      <sheetName val="Calc. Desp."/>
      <sheetName val="Desp. sect."/>
      <sheetName val="RestructBanc"/>
      <sheetName val="Res Fin.Ext"/>
      <sheetName val="ResRecursos"/>
      <sheetName val="PARPA"/>
      <sheetName val="Monetário"/>
      <sheetName val="Obrig. Tes."/>
      <sheetName val="Indic. Selecc."/>
      <sheetName val="ResPressup"/>
      <sheetName val="ResReceita"/>
      <sheetName val="ResFinExt"/>
      <sheetName val="Nec Fin Ext"/>
      <sheetName val="Tab-3"/>
      <sheetName val="Tab-4"/>
      <sheetName val="Tab-5"/>
      <sheetName val="Tab-6"/>
      <sheetName val="Tab-7"/>
      <sheetName val="Tab-8"/>
      <sheetName val="Tab-9"/>
      <sheetName val="Tab-10"/>
      <sheetName val="Tab-11"/>
      <sheetName val="Tab-13"/>
      <sheetName val="Tab-14"/>
      <sheetName val="Tab-15"/>
      <sheetName val="Gráficos"/>
      <sheetName val="Tx cambi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Terms of Trade"/>
      <sheetName val="Exports"/>
      <sheetName val="Imports"/>
      <sheetName val="Services"/>
      <sheetName val="In-Out"/>
      <sheetName val="Prog. Assist Table 09-00"/>
      <sheetName val="grants 09-00"/>
      <sheetName val="Loans 09-00"/>
      <sheetName val="large projects"/>
      <sheetName val="IMF in Decision"/>
      <sheetName val="IMF Assistance"/>
      <sheetName val="Debt service to budget"/>
      <sheetName val="BoP OUT Long"/>
      <sheetName val="Debt Service  Long"/>
      <sheetName val="DebtService to budget 1999"/>
      <sheetName val="B"/>
      <sheetName val="D"/>
      <sheetName val="E"/>
      <sheetName val="F"/>
      <sheetName val="Workspace contents"/>
      <sheetName val="OUTPUT"/>
      <sheetName val="Contents"/>
      <sheetName val="Key Ratios"/>
      <sheetName val="DebtService to budget"/>
      <sheetName val="IMF Assistance Old"/>
      <sheetName val="MULT-Ass."/>
      <sheetName val="modalities"/>
      <sheetName val="Tab1"/>
      <sheetName val="Tab2"/>
      <sheetName val="Tab3"/>
      <sheetName val="Tab 4"/>
      <sheetName val="Tab5"/>
      <sheetName val="Tab6"/>
      <sheetName val="Tab7"/>
      <sheetName val="macro"/>
      <sheetName val="arrears-tab"/>
      <sheetName val="by creditor-after"/>
      <sheetName val="by creditor-before"/>
      <sheetName val="tab8"/>
      <sheetName val="fiscal-tab"/>
      <sheetName val="Bilateral Assistance"/>
      <sheetName val="Delivery"/>
      <sheetName val="by type of debt-after"/>
      <sheetName val="by type of debt-befor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SEI"/>
      <sheetName val="Passifs"/>
      <sheetName val="Arrears"/>
      <sheetName val="TOFE-A"/>
      <sheetName val="Det-M"/>
      <sheetName val="TOFE-M"/>
      <sheetName val="TOFE-cash"/>
      <sheetName val="Cashplan"/>
      <sheetName val="Critere"/>
      <sheetName val="Critere(old)"/>
      <sheetName val="TOFE-DP"/>
      <sheetName val="BOP "/>
      <sheetName val="BOP-5M"/>
      <sheetName val="Revenue"/>
      <sheetName val="money"/>
      <sheetName val="MSurvey"/>
      <sheetName val="Debt serv"/>
      <sheetName val="Fundserv"/>
      <sheetName val="extfinPFP"/>
      <sheetName val="Fundpos"/>
      <sheetName val="SavInv"/>
      <sheetName val="workprg"/>
      <sheetName val="NPV Ratios"/>
      <sheetName val="educ.old"/>
      <sheetName val="1996crit"/>
      <sheetName val="crit9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itere"/>
      <sheetName val="BOP "/>
      <sheetName val="MSurvey"/>
      <sheetName val="TOFE-A"/>
      <sheetName val="SEI"/>
    </sheetNames>
    <sheetDataSet>
      <sheetData sheetId="0" refreshError="1"/>
      <sheetData sheetId="1" refreshError="1"/>
      <sheetData sheetId="2" refreshError="1"/>
      <sheetData sheetId="3" refreshError="1"/>
      <sheetData sheetId="4"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MAIN"/>
      <sheetName val="Asm"/>
      <sheetName val="Gin"/>
      <sheetName val="Con"/>
      <sheetName val="WETA"/>
      <sheetName val="DSA"/>
      <sheetName val="SPA"/>
      <sheetName val="Ann"/>
      <sheetName val="Gout"/>
      <sheetName val="Fout"/>
      <sheetName val="Mout"/>
      <sheetName val="Bout"/>
      <sheetName val="Oout"/>
      <sheetName val="Dout"/>
      <sheetName val="Fin"/>
      <sheetName val="Min"/>
      <sheetName val="Bin"/>
      <sheetName val="Din"/>
      <sheetName val="Oin"/>
      <sheetName val="Med"/>
      <sheetName val="Old"/>
      <sheetName val="Chg"/>
      <sheetName val="Chart1"/>
      <sheetName val="Macros"/>
      <sheetName val="SE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9"/>
      <sheetName val="Chart2"/>
      <sheetName val="Chart3"/>
      <sheetName val="Chart1"/>
      <sheetName val="BOP-RED40"/>
      <sheetName val="RED41"/>
      <sheetName val="RED42"/>
      <sheetName val="RED43"/>
      <sheetName val="RED44"/>
      <sheetName val="RED45"/>
      <sheetName val="RED46"/>
      <sheetName val="RED47"/>
      <sheetName val="RED48"/>
      <sheetName val="RED49"/>
      <sheetName val="RED51"/>
      <sheetName val="RED50"/>
      <sheetName val="Chart4"/>
      <sheetName val="Chart5"/>
      <sheetName val="Chart6"/>
      <sheetName val="Chart7"/>
      <sheetName val="Chart8"/>
      <sheetName val="Sheet1"/>
      <sheetName val="#REF"/>
      <sheetName val="IMATA"/>
      <sheetName val="Dsrv"/>
      <sheetName val="Dboj"/>
      <sheetName val="Dgg"/>
      <sheetName val="Dgov"/>
      <sheetName val="Table3"/>
      <sheetName val="Summary Table"/>
      <sheetName val="Table"/>
      <sheetName val="B"/>
      <sheetName val="perfcrit 2"/>
      <sheetName val="S&amp;I DANE"/>
      <sheetName val="Table 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1">
          <cell r="A1" t="str">
            <v>Table  47.  Ecuador: External Debt 1/</v>
          </cell>
        </row>
        <row r="5">
          <cell r="D5">
            <v>1992</v>
          </cell>
          <cell r="E5">
            <v>1993</v>
          </cell>
          <cell r="F5">
            <v>1994</v>
          </cell>
          <cell r="G5">
            <v>1995</v>
          </cell>
          <cell r="H5">
            <v>1996</v>
          </cell>
          <cell r="I5">
            <v>1997</v>
          </cell>
        </row>
        <row r="8">
          <cell r="A8" t="str">
            <v>(In millions of U.S. dollars)</v>
          </cell>
        </row>
        <row r="10">
          <cell r="A10" t="str">
            <v>Total debt</v>
          </cell>
          <cell r="D10">
            <v>12795</v>
          </cell>
          <cell r="E10">
            <v>13631</v>
          </cell>
          <cell r="F10">
            <v>14589</v>
          </cell>
          <cell r="G10">
            <v>13934</v>
          </cell>
          <cell r="H10">
            <v>14589</v>
          </cell>
          <cell r="I10">
            <v>15198.139999999998</v>
          </cell>
        </row>
        <row r="11">
          <cell r="A11" t="str">
            <v>Private sector</v>
          </cell>
          <cell r="D11">
            <v>800</v>
          </cell>
          <cell r="E11">
            <v>606</v>
          </cell>
          <cell r="F11">
            <v>832</v>
          </cell>
          <cell r="G11">
            <v>1555</v>
          </cell>
          <cell r="H11">
            <v>1958</v>
          </cell>
          <cell r="I11">
            <v>2520.1170000000002</v>
          </cell>
        </row>
        <row r="12">
          <cell r="A12" t="str">
            <v>Public sector</v>
          </cell>
          <cell r="D12">
            <v>11995</v>
          </cell>
          <cell r="E12">
            <v>13025</v>
          </cell>
          <cell r="F12">
            <v>13757</v>
          </cell>
          <cell r="G12">
            <v>12379</v>
          </cell>
          <cell r="H12">
            <v>12631</v>
          </cell>
          <cell r="I12">
            <v>12678.022999999997</v>
          </cell>
        </row>
        <row r="13">
          <cell r="A13" t="str">
            <v xml:space="preserve">   Nonfinancial public sector</v>
          </cell>
          <cell r="D13">
            <v>10611</v>
          </cell>
          <cell r="E13">
            <v>12397</v>
          </cell>
          <cell r="F13">
            <v>12986</v>
          </cell>
          <cell r="G13">
            <v>11597</v>
          </cell>
          <cell r="H13">
            <v>11669</v>
          </cell>
          <cell r="I13">
            <v>11880.722999999998</v>
          </cell>
        </row>
        <row r="14">
          <cell r="A14" t="str">
            <v xml:space="preserve">   Financial public sector</v>
          </cell>
          <cell r="D14">
            <v>1384</v>
          </cell>
          <cell r="E14">
            <v>628</v>
          </cell>
          <cell r="F14">
            <v>771</v>
          </cell>
          <cell r="G14">
            <v>782</v>
          </cell>
          <cell r="H14">
            <v>962</v>
          </cell>
          <cell r="I14">
            <v>797.3</v>
          </cell>
        </row>
        <row r="16">
          <cell r="A16" t="str">
            <v>Total debt</v>
          </cell>
          <cell r="D16">
            <v>12795</v>
          </cell>
          <cell r="E16">
            <v>13631</v>
          </cell>
          <cell r="F16">
            <v>14589</v>
          </cell>
          <cell r="G16">
            <v>13934</v>
          </cell>
          <cell r="H16">
            <v>14589</v>
          </cell>
          <cell r="I16">
            <v>15198.139999999998</v>
          </cell>
        </row>
        <row r="17">
          <cell r="A17" t="str">
            <v>Multilaterals</v>
          </cell>
          <cell r="D17">
            <v>2463</v>
          </cell>
          <cell r="E17">
            <v>2572</v>
          </cell>
          <cell r="F17">
            <v>2928</v>
          </cell>
          <cell r="G17">
            <v>3563</v>
          </cell>
          <cell r="H17">
            <v>3564</v>
          </cell>
          <cell r="I17">
            <v>3479.0499999999997</v>
          </cell>
        </row>
        <row r="18">
          <cell r="A18" t="str">
            <v>Bilaterals</v>
          </cell>
          <cell r="D18">
            <v>2124</v>
          </cell>
          <cell r="E18">
            <v>2200</v>
          </cell>
          <cell r="F18">
            <v>2277</v>
          </cell>
          <cell r="G18">
            <v>2329</v>
          </cell>
          <cell r="H18">
            <v>2345</v>
          </cell>
          <cell r="I18">
            <v>2353.3729999999996</v>
          </cell>
        </row>
        <row r="19">
          <cell r="A19" t="str">
            <v>Commercial banks</v>
          </cell>
          <cell r="D19">
            <v>7895</v>
          </cell>
          <cell r="E19">
            <v>8620</v>
          </cell>
          <cell r="F19">
            <v>9191</v>
          </cell>
          <cell r="G19">
            <v>7910</v>
          </cell>
          <cell r="H19">
            <v>8574</v>
          </cell>
          <cell r="I19">
            <v>9300.7170000000006</v>
          </cell>
        </row>
        <row r="20">
          <cell r="A20" t="str">
            <v xml:space="preserve">Suppliers </v>
          </cell>
          <cell r="D20">
            <v>313</v>
          </cell>
          <cell r="E20">
            <v>239</v>
          </cell>
          <cell r="F20">
            <v>193</v>
          </cell>
          <cell r="G20">
            <v>132</v>
          </cell>
          <cell r="H20">
            <v>106</v>
          </cell>
          <cell r="I20">
            <v>65</v>
          </cell>
        </row>
        <row r="22">
          <cell r="A22" t="str">
            <v>(Shares in percent of total)</v>
          </cell>
        </row>
        <row r="24">
          <cell r="A24" t="str">
            <v>Total debt</v>
          </cell>
          <cell r="D24">
            <v>100</v>
          </cell>
          <cell r="E24">
            <v>100</v>
          </cell>
          <cell r="F24">
            <v>100</v>
          </cell>
          <cell r="G24">
            <v>100</v>
          </cell>
          <cell r="H24">
            <v>100</v>
          </cell>
          <cell r="I24">
            <v>100</v>
          </cell>
        </row>
        <row r="25">
          <cell r="A25" t="str">
            <v>Private sector</v>
          </cell>
          <cell r="D25">
            <v>6.2524423602969907</v>
          </cell>
          <cell r="E25">
            <v>4.4457486611400485</v>
          </cell>
          <cell r="F25">
            <v>5.7029268627047776</v>
          </cell>
          <cell r="G25">
            <v>11.159753121860199</v>
          </cell>
          <cell r="H25">
            <v>13.421070669682639</v>
          </cell>
          <cell r="I25">
            <v>16.581746187362405</v>
          </cell>
        </row>
        <row r="26">
          <cell r="A26" t="str">
            <v>Public sector</v>
          </cell>
          <cell r="D26">
            <v>93.747557639703004</v>
          </cell>
          <cell r="E26">
            <v>95.554251338859956</v>
          </cell>
          <cell r="F26">
            <v>94.297073137295214</v>
          </cell>
          <cell r="G26">
            <v>88.840246878139808</v>
          </cell>
          <cell r="H26">
            <v>86.578929330317365</v>
          </cell>
          <cell r="I26">
            <v>83.418253812637602</v>
          </cell>
        </row>
        <row r="27">
          <cell r="A27" t="str">
            <v xml:space="preserve">   Nonfinancial public sector</v>
          </cell>
          <cell r="D27">
            <v>82.930832356389217</v>
          </cell>
          <cell r="E27">
            <v>90.947105861638917</v>
          </cell>
          <cell r="F27">
            <v>89.012269518130097</v>
          </cell>
          <cell r="G27">
            <v>83.228075211712365</v>
          </cell>
          <cell r="H27">
            <v>79.984920145314959</v>
          </cell>
          <cell r="I27">
            <v>78.172217126569436</v>
          </cell>
        </row>
        <row r="28">
          <cell r="A28" t="str">
            <v xml:space="preserve">   Financial public sector</v>
          </cell>
          <cell r="D28">
            <v>10.816725283313794</v>
          </cell>
          <cell r="E28">
            <v>4.6071454772210405</v>
          </cell>
          <cell r="F28">
            <v>5.2848036191651246</v>
          </cell>
          <cell r="G28">
            <v>5.6121716664274439</v>
          </cell>
          <cell r="H28">
            <v>6.594009185002399</v>
          </cell>
          <cell r="I28">
            <v>5.2460366860681642</v>
          </cell>
        </row>
        <row r="30">
          <cell r="A30" t="str">
            <v>Total debt</v>
          </cell>
          <cell r="D30">
            <v>100</v>
          </cell>
          <cell r="E30">
            <v>100</v>
          </cell>
          <cell r="F30">
            <v>100</v>
          </cell>
          <cell r="G30">
            <v>100</v>
          </cell>
          <cell r="H30">
            <v>100</v>
          </cell>
          <cell r="I30">
            <v>100</v>
          </cell>
        </row>
        <row r="31">
          <cell r="A31" t="str">
            <v>Multilaterals</v>
          </cell>
          <cell r="D31">
            <v>19.24970691676436</v>
          </cell>
          <cell r="E31">
            <v>18.868755043650502</v>
          </cell>
          <cell r="F31">
            <v>20.069915689903354</v>
          </cell>
          <cell r="G31">
            <v>25.570546863786419</v>
          </cell>
          <cell r="H31">
            <v>24.429364589759409</v>
          </cell>
          <cell r="I31">
            <v>22.891288012875261</v>
          </cell>
        </row>
        <row r="32">
          <cell r="A32" t="str">
            <v>Bilaterals</v>
          </cell>
          <cell r="D32">
            <v>16.60023446658851</v>
          </cell>
          <cell r="E32">
            <v>16.139681608099185</v>
          </cell>
          <cell r="F32">
            <v>15.607649599012955</v>
          </cell>
          <cell r="G32">
            <v>16.714511267403473</v>
          </cell>
          <cell r="H32">
            <v>16.073754198368633</v>
          </cell>
          <cell r="I32">
            <v>15.484611932775985</v>
          </cell>
        </row>
        <row r="33">
          <cell r="A33" t="str">
            <v>Commercial banks</v>
          </cell>
          <cell r="D33">
            <v>61.703790543180922</v>
          </cell>
          <cell r="E33">
            <v>63.238207028097712</v>
          </cell>
          <cell r="F33">
            <v>62.999520186441835</v>
          </cell>
          <cell r="G33">
            <v>56.767618774221326</v>
          </cell>
          <cell r="H33">
            <v>58.770306395229277</v>
          </cell>
          <cell r="I33">
            <v>61.196416140396138</v>
          </cell>
        </row>
        <row r="34">
          <cell r="A34" t="str">
            <v xml:space="preserve">Suppliers </v>
          </cell>
          <cell r="D34">
            <v>2.4462680734661979</v>
          </cell>
          <cell r="E34">
            <v>1.7533563201525932</v>
          </cell>
          <cell r="F34">
            <v>1.3229145246418534</v>
          </cell>
          <cell r="G34">
            <v>0.94732309458877562</v>
          </cell>
          <cell r="H34">
            <v>0.72657481664267598</v>
          </cell>
          <cell r="I34">
            <v>0.4276839139526285</v>
          </cell>
        </row>
        <row r="36">
          <cell r="A36" t="str">
            <v>(In percent of GDP)</v>
          </cell>
        </row>
        <row r="38">
          <cell r="A38" t="str">
            <v>Total debt</v>
          </cell>
          <cell r="D38">
            <v>105.6</v>
          </cell>
          <cell r="E38">
            <v>95.294350296892645</v>
          </cell>
          <cell r="F38">
            <v>87.854751631120109</v>
          </cell>
          <cell r="G38">
            <v>77.658463210520594</v>
          </cell>
          <cell r="H38">
            <v>76.15493031267944</v>
          </cell>
          <cell r="I38">
            <v>76.913663967611328</v>
          </cell>
        </row>
        <row r="39">
          <cell r="A39" t="str">
            <v>Private sector</v>
          </cell>
          <cell r="D39">
            <v>6.6025791324736218</v>
          </cell>
          <cell r="E39">
            <v>4.2365473024662128</v>
          </cell>
          <cell r="F39">
            <v>5.0102922309337128</v>
          </cell>
          <cell r="G39">
            <v>8.6664927725247249</v>
          </cell>
          <cell r="H39">
            <v>10.220807015712273</v>
          </cell>
          <cell r="I39">
            <v>12.753628542510123</v>
          </cell>
        </row>
        <row r="40">
          <cell r="A40" t="str">
            <v>Public sector</v>
          </cell>
          <cell r="D40">
            <v>98.997420867526372</v>
          </cell>
          <cell r="E40">
            <v>91.057802994426424</v>
          </cell>
          <cell r="F40">
            <v>82.844459400186395</v>
          </cell>
          <cell r="G40">
            <v>68.991970437995874</v>
          </cell>
          <cell r="H40">
            <v>65.934123296967158</v>
          </cell>
          <cell r="I40">
            <v>64.160035425101199</v>
          </cell>
        </row>
        <row r="41">
          <cell r="A41" t="str">
            <v xml:space="preserve">   Nonfinancial public sector</v>
          </cell>
          <cell r="D41">
            <v>87.574958968347005</v>
          </cell>
          <cell r="E41">
            <v>86.667453644675959</v>
          </cell>
          <cell r="F41">
            <v>78.201508306376425</v>
          </cell>
          <cell r="G41">
            <v>64.63364416911206</v>
          </cell>
          <cell r="H41">
            <v>60.912460197316896</v>
          </cell>
          <cell r="I41">
            <v>58.415385234165257</v>
          </cell>
        </row>
        <row r="42">
          <cell r="A42" t="str">
            <v xml:space="preserve">   Financial public sector</v>
          </cell>
          <cell r="D42">
            <v>11.422461899179366</v>
          </cell>
          <cell r="E42">
            <v>4.3903493497504646</v>
          </cell>
          <cell r="F42">
            <v>4.642951093809967</v>
          </cell>
          <cell r="G42">
            <v>4.3583262688838174</v>
          </cell>
          <cell r="H42">
            <v>5.0216630996502589</v>
          </cell>
          <cell r="I42">
            <v>5.7446501909359462</v>
          </cell>
        </row>
        <row r="44">
          <cell r="A44" t="str">
            <v>Total debt</v>
          </cell>
          <cell r="D44">
            <v>105.6</v>
          </cell>
          <cell r="E44">
            <v>95.294350296892645</v>
          </cell>
          <cell r="F44">
            <v>87.854751631120109</v>
          </cell>
          <cell r="G44">
            <v>77.658463210520594</v>
          </cell>
          <cell r="H44">
            <v>76.15493031267944</v>
          </cell>
          <cell r="I44">
            <v>76.913663967611328</v>
          </cell>
        </row>
        <row r="45">
          <cell r="A45" t="str">
            <v>Multilaterals</v>
          </cell>
          <cell r="D45">
            <v>20.327690504103163</v>
          </cell>
          <cell r="E45">
            <v>17.980857527958907</v>
          </cell>
          <cell r="F45">
            <v>17.632374581939796</v>
          </cell>
          <cell r="G45">
            <v>19.857693728942508</v>
          </cell>
          <cell r="H45">
            <v>18.604165579161663</v>
          </cell>
          <cell r="I45">
            <v>17.60652834008097</v>
          </cell>
        </row>
        <row r="46">
          <cell r="A46" t="str">
            <v>Bilaterals</v>
          </cell>
          <cell r="D46">
            <v>17.529847596717467</v>
          </cell>
          <cell r="E46">
            <v>15.380204728425193</v>
          </cell>
          <cell r="F46">
            <v>13.712061790668345</v>
          </cell>
          <cell r="G46">
            <v>12.980232583414846</v>
          </cell>
          <cell r="H46">
            <v>12.240956308399019</v>
          </cell>
          <cell r="I46">
            <v>11.909782388663965</v>
          </cell>
        </row>
        <row r="47">
          <cell r="A47" t="str">
            <v>Commercial banks</v>
          </cell>
          <cell r="D47">
            <v>65.159202813599052</v>
          </cell>
          <cell r="E47">
            <v>60.262438526829627</v>
          </cell>
          <cell r="F47">
            <v>55.348071988595862</v>
          </cell>
          <cell r="G47">
            <v>44.084860341267259</v>
          </cell>
          <cell r="H47">
            <v>44.756485879835054</v>
          </cell>
          <cell r="I47">
            <v>47.068405870445339</v>
          </cell>
        </row>
        <row r="48">
          <cell r="A48" t="str">
            <v xml:space="preserve">Suppliers </v>
          </cell>
          <cell r="D48">
            <v>2.5832590855803046</v>
          </cell>
          <cell r="E48">
            <v>1.6708495136789188</v>
          </cell>
          <cell r="F48">
            <v>1.1622432699161138</v>
          </cell>
          <cell r="G48">
            <v>0.73567655689598965</v>
          </cell>
          <cell r="H48">
            <v>0.55332254528370828</v>
          </cell>
          <cell r="I48">
            <v>0.3289473684210526</v>
          </cell>
        </row>
        <row r="51">
          <cell r="A51" t="str">
            <v xml:space="preserve">   Sources: Central Bank of Ecuador; and Fund staff estimates.</v>
          </cell>
        </row>
        <row r="53">
          <cell r="A53" t="str">
            <v xml:space="preserve">   1/ Including unpaid late interest and outstanding obligations to the Fund.</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A"/>
      <sheetName val="Basicdata"/>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amp; 38"/>
      <sheetName val="39"/>
      <sheetName val="40"/>
      <sheetName val="41"/>
      <sheetName val="42"/>
      <sheetName val="43"/>
      <sheetName val="44"/>
      <sheetName val="45"/>
      <sheetName val="46"/>
      <sheetName val="47"/>
      <sheetName val="48"/>
      <sheetName val="49"/>
      <sheetName val="50"/>
      <sheetName val="51"/>
      <sheetName val="52"/>
      <sheetName val="53"/>
      <sheetName val="I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nconditional delivery"/>
      <sheetName val="150dp"/>
      <sheetName val="#REF"/>
    </sheetNames>
    <sheetDataSet>
      <sheetData sheetId="0" refreshError="1"/>
      <sheetData sheetId="1" refreshError="1"/>
      <sheetData sheetId="2"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Output SEI"/>
      <sheetName val="Input CPI"/>
      <sheetName val="Calculations CPI"/>
      <sheetName val="Input RGDP (Sectoral)"/>
      <sheetName val="Input NGDP (Sectoral)"/>
      <sheetName val="Input NGDP (Exp.)"/>
      <sheetName val="Calculations RGDP (growth)"/>
      <sheetName val="Calculations RGDP (share)"/>
      <sheetName val="Calculations NGDP (share)"/>
      <sheetName val="Calculations NGDP (growth"/>
      <sheetName val="Calculations GDP Deflator"/>
      <sheetName val="Calculations GDP Defl. (%)"/>
      <sheetName val="SAppx. NGDP (sect.)"/>
      <sheetName val="SAppx. RGDP (sect.)"/>
      <sheetName val="SAppx. Defl."/>
      <sheetName val="SAppx. Nat Inc. (Exp.)"/>
      <sheetName val="SAppx. RGDP (Exp.)"/>
      <sheetName val="Input Labor"/>
      <sheetName val="Input QGDP"/>
      <sheetName val="Input annual "/>
      <sheetName val="Input ex.rate (D)"/>
      <sheetName val="Input ex. rate (M)"/>
      <sheetName val="Calculations Nom. GDP (share)"/>
      <sheetName val="Calculations Labor"/>
      <sheetName val="AltScenarios"/>
      <sheetName val="Calculations Annual"/>
      <sheetName val="Tables CPI"/>
      <sheetName val="Calculations Ex.F&amp;F CPI"/>
      <sheetName val="ControlSheet"/>
      <sheetName val="COLA_old"/>
      <sheetName val="COLA"/>
      <sheetName val="data_out (A)"/>
      <sheetName val="data_out (M)"/>
      <sheetName val="SAppx. Basic Data"/>
      <sheetName val="WEO GAS"/>
      <sheetName val="Key Assump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3"/>
      <sheetName val="T4"/>
      <sheetName val="T5"/>
    </sheetNames>
    <sheetDataSet>
      <sheetData sheetId="0" refreshError="1"/>
      <sheetData sheetId="1" refreshError="1"/>
      <sheetData sheetId="2" refreshError="1">
        <row r="1">
          <cell r="A1" t="str">
            <v>Table 5.  Senegal: Quarterly Government Financial Operations, 2005</v>
          </cell>
        </row>
        <row r="4">
          <cell r="C4">
            <v>2003</v>
          </cell>
          <cell r="P4">
            <v>2005</v>
          </cell>
        </row>
        <row r="5">
          <cell r="C5" t="str">
            <v>March</v>
          </cell>
          <cell r="F5" t="str">
            <v>June</v>
          </cell>
          <cell r="I5" t="str">
            <v>September</v>
          </cell>
          <cell r="L5" t="str">
            <v>December</v>
          </cell>
          <cell r="O5" t="str">
            <v>March</v>
          </cell>
          <cell r="P5" t="str">
            <v>March</v>
          </cell>
          <cell r="U5" t="str">
            <v>June</v>
          </cell>
          <cell r="V5" t="str">
            <v>June</v>
          </cell>
          <cell r="AA5" t="str">
            <v>Sept.</v>
          </cell>
          <cell r="AD5" t="str">
            <v>Dec.</v>
          </cell>
        </row>
        <row r="6">
          <cell r="A6">
            <v>38639.481934837961</v>
          </cell>
          <cell r="C6" t="str">
            <v xml:space="preserve">       Mars</v>
          </cell>
          <cell r="F6" t="str">
            <v xml:space="preserve">       Juin</v>
          </cell>
          <cell r="I6" t="str">
            <v xml:space="preserve">     Septembre</v>
          </cell>
          <cell r="L6" t="str">
            <v xml:space="preserve">     Décembre</v>
          </cell>
        </row>
        <row r="7">
          <cell r="A7" t="e">
            <v>#REF!</v>
          </cell>
          <cell r="C7" t="str">
            <v>Prog.</v>
          </cell>
          <cell r="D7" t="str">
            <v>Proj.</v>
          </cell>
          <cell r="F7" t="str">
            <v>Prog.</v>
          </cell>
          <cell r="I7" t="str">
            <v>Prog.</v>
          </cell>
          <cell r="L7" t="str">
            <v>Prog.</v>
          </cell>
          <cell r="M7" t="str">
            <v>Proj.</v>
          </cell>
        </row>
        <row r="8">
          <cell r="C8" t="str">
            <v>Prog.</v>
          </cell>
          <cell r="D8" t="str">
            <v>Est.</v>
          </cell>
          <cell r="F8" t="str">
            <v>Prog.</v>
          </cell>
          <cell r="G8" t="str">
            <v>Est.</v>
          </cell>
          <cell r="I8" t="str">
            <v>Prog.</v>
          </cell>
          <cell r="J8" t="str">
            <v>Est.</v>
          </cell>
          <cell r="L8" t="str">
            <v>Prog.</v>
          </cell>
          <cell r="M8" t="str">
            <v>Proj.</v>
          </cell>
          <cell r="O8" t="str">
            <v>EBS/04/9</v>
          </cell>
          <cell r="P8" t="str">
            <v>Prog. 1/ 2/</v>
          </cell>
          <cell r="Q8" t="str">
            <v>Est.</v>
          </cell>
          <cell r="R8" t="str">
            <v>Old Est. 2/</v>
          </cell>
          <cell r="S8" t="str">
            <v>New Est. 3/</v>
          </cell>
          <cell r="U8" t="str">
            <v>EBS/04/9</v>
          </cell>
          <cell r="V8" t="str">
            <v>Prog. 1/ 2/</v>
          </cell>
          <cell r="W8" t="str">
            <v>Est.</v>
          </cell>
          <cell r="X8" t="str">
            <v>Old Est. 2/</v>
          </cell>
          <cell r="Y8" t="str">
            <v>New Est. 3/</v>
          </cell>
          <cell r="AA8" t="str">
            <v>Prog. 1/ 2/</v>
          </cell>
          <cell r="AB8" t="str">
            <v>Rev. pr. 0605</v>
          </cell>
          <cell r="AD8" t="str">
            <v>Prog. 1/ 2/</v>
          </cell>
          <cell r="AE8" t="str">
            <v>Rev. prog. 3/</v>
          </cell>
        </row>
        <row r="10">
          <cell r="N10" t="str">
            <v>(In billions of CFA francs, cumulative since the beginning of the year)</v>
          </cell>
        </row>
        <row r="15">
          <cell r="A15" t="str">
            <v>Total revenue and grants</v>
          </cell>
          <cell r="B15" t="str">
            <v>Recettes totales et dons</v>
          </cell>
          <cell r="C15">
            <v>195.25</v>
          </cell>
          <cell r="D15">
            <v>170.14279999999997</v>
          </cell>
          <cell r="F15">
            <v>416.8</v>
          </cell>
          <cell r="G15">
            <v>864.8</v>
          </cell>
          <cell r="I15">
            <v>613.20000000000005</v>
          </cell>
          <cell r="J15">
            <v>0</v>
          </cell>
          <cell r="L15">
            <v>832.63585365853658</v>
          </cell>
          <cell r="M15">
            <v>1898.9008594605318</v>
          </cell>
          <cell r="O15">
            <v>195.7</v>
          </cell>
          <cell r="P15">
            <v>199.54694720000003</v>
          </cell>
          <cell r="R15">
            <v>205.49999999999997</v>
          </cell>
          <cell r="S15">
            <v>205.49999999999997</v>
          </cell>
          <cell r="U15">
            <v>417.3</v>
          </cell>
          <cell r="V15">
            <v>434.36508479999998</v>
          </cell>
          <cell r="X15">
            <v>468.2</v>
          </cell>
          <cell r="Y15">
            <v>468.2</v>
          </cell>
          <cell r="AA15">
            <v>689.51082000000008</v>
          </cell>
          <cell r="AB15">
            <v>690.39942150311185</v>
          </cell>
          <cell r="AD15">
            <v>922.37716473284161</v>
          </cell>
          <cell r="AE15">
            <v>941.27634324196208</v>
          </cell>
        </row>
        <row r="16">
          <cell r="A16" t="str">
            <v>Revenue</v>
          </cell>
          <cell r="B16" t="str">
            <v xml:space="preserve">    Recettes</v>
          </cell>
          <cell r="C16">
            <v>169.05</v>
          </cell>
          <cell r="D16">
            <v>161.13079999999997</v>
          </cell>
          <cell r="F16">
            <v>359.2</v>
          </cell>
          <cell r="G16">
            <v>776.8</v>
          </cell>
          <cell r="I16">
            <v>538.6</v>
          </cell>
          <cell r="J16">
            <v>0</v>
          </cell>
          <cell r="L16">
            <v>728.27</v>
          </cell>
          <cell r="M16">
            <v>1694.2791453540963</v>
          </cell>
          <cell r="O16">
            <v>179.9</v>
          </cell>
          <cell r="P16">
            <v>179.20694720000003</v>
          </cell>
          <cell r="R16">
            <v>193.29999999999998</v>
          </cell>
          <cell r="S16">
            <v>193.29999999999998</v>
          </cell>
          <cell r="U16">
            <v>382</v>
          </cell>
          <cell r="V16">
            <v>392.05788480000001</v>
          </cell>
          <cell r="X16">
            <v>442</v>
          </cell>
          <cell r="Y16">
            <v>442</v>
          </cell>
          <cell r="AA16">
            <v>628.4908200000001</v>
          </cell>
          <cell r="AB16">
            <v>635.54942150311183</v>
          </cell>
          <cell r="AD16">
            <v>841.01716473284159</v>
          </cell>
          <cell r="AE16">
            <v>863.19634324196204</v>
          </cell>
        </row>
        <row r="17">
          <cell r="A17" t="str">
            <v>Tax revenue</v>
          </cell>
          <cell r="B17" t="str">
            <v xml:space="preserve">       Recettes fiscales</v>
          </cell>
          <cell r="C17">
            <v>166.05</v>
          </cell>
          <cell r="D17">
            <v>156.25079999999997</v>
          </cell>
          <cell r="F17">
            <v>353.2</v>
          </cell>
          <cell r="G17">
            <v>738.5</v>
          </cell>
          <cell r="I17">
            <v>521.70000000000005</v>
          </cell>
          <cell r="J17">
            <v>0</v>
          </cell>
          <cell r="L17">
            <v>698.47</v>
          </cell>
          <cell r="M17">
            <v>1601.0433706408558</v>
          </cell>
          <cell r="O17">
            <v>176.3</v>
          </cell>
          <cell r="P17">
            <v>176.48394720000002</v>
          </cell>
          <cell r="R17">
            <v>190.7</v>
          </cell>
          <cell r="S17">
            <v>190.7</v>
          </cell>
          <cell r="U17">
            <v>375.4</v>
          </cell>
          <cell r="V17">
            <v>385.0558848</v>
          </cell>
          <cell r="X17">
            <v>435.6</v>
          </cell>
          <cell r="Y17">
            <v>435.6</v>
          </cell>
          <cell r="AA17">
            <v>601.64982000000009</v>
          </cell>
          <cell r="AB17">
            <v>608.70842150311182</v>
          </cell>
          <cell r="AD17">
            <v>802.11716473284162</v>
          </cell>
          <cell r="AE17">
            <v>824.29634324196206</v>
          </cell>
        </row>
        <row r="18">
          <cell r="A18" t="str">
            <v xml:space="preserve">Nontax revenue </v>
          </cell>
          <cell r="B18" t="str">
            <v xml:space="preserve">       Recettes non fiscales 1/</v>
          </cell>
          <cell r="C18">
            <v>3</v>
          </cell>
          <cell r="D18">
            <v>4.88</v>
          </cell>
          <cell r="F18">
            <v>6</v>
          </cell>
          <cell r="G18">
            <v>38.299999999999997</v>
          </cell>
          <cell r="I18">
            <v>16.899999999999999</v>
          </cell>
          <cell r="J18">
            <v>0</v>
          </cell>
          <cell r="L18">
            <v>29.8</v>
          </cell>
          <cell r="M18">
            <v>93.235774713240616</v>
          </cell>
          <cell r="O18">
            <v>3.6</v>
          </cell>
          <cell r="P18">
            <v>2.7230000000000003</v>
          </cell>
          <cell r="R18">
            <v>2.6</v>
          </cell>
          <cell r="S18">
            <v>2.6</v>
          </cell>
          <cell r="U18">
            <v>6.6</v>
          </cell>
          <cell r="V18">
            <v>7.0019999999999998</v>
          </cell>
          <cell r="X18">
            <v>6.4</v>
          </cell>
          <cell r="Y18">
            <v>6.4</v>
          </cell>
          <cell r="AA18">
            <v>26.840999999999998</v>
          </cell>
          <cell r="AB18">
            <v>26.840999999999998</v>
          </cell>
          <cell r="AD18">
            <v>38.9</v>
          </cell>
          <cell r="AE18">
            <v>38.9</v>
          </cell>
        </row>
        <row r="19">
          <cell r="A19" t="str">
            <v>Grants</v>
          </cell>
          <cell r="B19" t="str">
            <v xml:space="preserve">    Dons</v>
          </cell>
          <cell r="C19">
            <v>26.2</v>
          </cell>
          <cell r="D19">
            <v>9.0120000000000005</v>
          </cell>
          <cell r="F19">
            <v>57.6</v>
          </cell>
          <cell r="G19">
            <v>88</v>
          </cell>
          <cell r="I19">
            <v>74.599999999999994</v>
          </cell>
          <cell r="J19">
            <v>0</v>
          </cell>
          <cell r="L19">
            <v>104.36585365853658</v>
          </cell>
          <cell r="M19">
            <v>204.62171410643546</v>
          </cell>
          <cell r="O19">
            <v>15.8</v>
          </cell>
          <cell r="P19">
            <v>20.34</v>
          </cell>
          <cell r="R19">
            <v>12.2</v>
          </cell>
          <cell r="S19">
            <v>12.2</v>
          </cell>
          <cell r="U19">
            <v>35.299999999999997</v>
          </cell>
          <cell r="V19">
            <v>42.307199999999995</v>
          </cell>
          <cell r="X19">
            <v>26.200000000000003</v>
          </cell>
          <cell r="Y19">
            <v>26.200000000000003</v>
          </cell>
          <cell r="AA19">
            <v>61.02</v>
          </cell>
          <cell r="AB19">
            <v>54.85</v>
          </cell>
          <cell r="AD19">
            <v>81.36</v>
          </cell>
          <cell r="AE19">
            <v>78.08</v>
          </cell>
        </row>
        <row r="20">
          <cell r="A20" t="str">
            <v xml:space="preserve">Budgetary </v>
          </cell>
          <cell r="B20" t="str">
            <v xml:space="preserve">          Budgétaires</v>
          </cell>
          <cell r="C20">
            <v>7.4</v>
          </cell>
          <cell r="D20">
            <v>0</v>
          </cell>
          <cell r="F20">
            <v>12.6</v>
          </cell>
          <cell r="G20">
            <v>18.5</v>
          </cell>
          <cell r="I20">
            <v>22.1</v>
          </cell>
          <cell r="J20">
            <v>0</v>
          </cell>
          <cell r="L20">
            <v>29.365853658536583</v>
          </cell>
          <cell r="M20">
            <v>32.955989585254592</v>
          </cell>
          <cell r="O20">
            <v>1.3</v>
          </cell>
          <cell r="P20">
            <v>3.69</v>
          </cell>
          <cell r="R20">
            <v>0</v>
          </cell>
          <cell r="S20">
            <v>0</v>
          </cell>
          <cell r="U20">
            <v>2.6</v>
          </cell>
          <cell r="V20">
            <v>7.6752000000000002</v>
          </cell>
          <cell r="X20">
            <v>4.9000000000000004</v>
          </cell>
          <cell r="Y20">
            <v>4.9000000000000004</v>
          </cell>
          <cell r="AA20">
            <v>11.07</v>
          </cell>
          <cell r="AB20">
            <v>4.9000000000000004</v>
          </cell>
          <cell r="AD20">
            <v>14.76</v>
          </cell>
          <cell r="AE20">
            <v>11.48</v>
          </cell>
        </row>
        <row r="21">
          <cell r="A21" t="str">
            <v>Budgeted development projects</v>
          </cell>
          <cell r="B21" t="str">
            <v xml:space="preserve">          En capital</v>
          </cell>
          <cell r="C21">
            <v>18.8</v>
          </cell>
          <cell r="D21">
            <v>9.0120000000000005</v>
          </cell>
          <cell r="F21">
            <v>45</v>
          </cell>
          <cell r="G21">
            <v>69.5</v>
          </cell>
          <cell r="I21">
            <v>52.5</v>
          </cell>
          <cell r="J21">
            <v>0</v>
          </cell>
          <cell r="L21">
            <v>75</v>
          </cell>
          <cell r="M21">
            <v>171.66572452118086</v>
          </cell>
          <cell r="O21">
            <v>14.5</v>
          </cell>
          <cell r="P21">
            <v>16.649999999999999</v>
          </cell>
          <cell r="R21">
            <v>12.2</v>
          </cell>
          <cell r="S21">
            <v>12.2</v>
          </cell>
          <cell r="U21">
            <v>32.700000000000003</v>
          </cell>
          <cell r="V21">
            <v>34.631999999999998</v>
          </cell>
          <cell r="X21">
            <v>21.3</v>
          </cell>
          <cell r="Y21">
            <v>21.3</v>
          </cell>
          <cell r="AA21">
            <v>49.95</v>
          </cell>
          <cell r="AB21">
            <v>49.95</v>
          </cell>
          <cell r="AD21">
            <v>66.599999999999994</v>
          </cell>
          <cell r="AE21">
            <v>66.599999999999994</v>
          </cell>
        </row>
        <row r="22">
          <cell r="C22">
            <v>0</v>
          </cell>
          <cell r="F22">
            <v>0</v>
          </cell>
          <cell r="I22">
            <v>0</v>
          </cell>
          <cell r="L22">
            <v>0</v>
          </cell>
        </row>
        <row r="23">
          <cell r="A23" t="str">
            <v>Total expenditure and net lending</v>
          </cell>
          <cell r="B23" t="str">
            <v>Dépenses totales et prêts (net)</v>
          </cell>
          <cell r="C23">
            <v>195.38</v>
          </cell>
          <cell r="D23">
            <v>151.50700000000001</v>
          </cell>
          <cell r="F23">
            <v>398.47500000000002</v>
          </cell>
          <cell r="G23">
            <v>978.7021076743315</v>
          </cell>
          <cell r="I23">
            <v>608.27717440555125</v>
          </cell>
          <cell r="J23">
            <v>0</v>
          </cell>
          <cell r="L23">
            <v>883.62591468517064</v>
          </cell>
          <cell r="M23">
            <v>2369.2213145186497</v>
          </cell>
          <cell r="O23">
            <v>212.7</v>
          </cell>
          <cell r="P23">
            <v>207.61544790085622</v>
          </cell>
          <cell r="R23">
            <v>223.12100000000001</v>
          </cell>
          <cell r="S23">
            <v>217.9</v>
          </cell>
          <cell r="U23">
            <v>439.9</v>
          </cell>
          <cell r="V23">
            <v>485.46531830044756</v>
          </cell>
          <cell r="X23">
            <v>431.20600000000007</v>
          </cell>
          <cell r="Y23">
            <v>455.90000000000009</v>
          </cell>
          <cell r="AA23">
            <v>753.50422193083671</v>
          </cell>
          <cell r="AB23">
            <v>789.85998519750331</v>
          </cell>
          <cell r="AD23">
            <v>1049.8400647097596</v>
          </cell>
          <cell r="AE23">
            <v>1115.3752414807332</v>
          </cell>
        </row>
        <row r="24">
          <cell r="A24" t="str">
            <v>Current expenditure</v>
          </cell>
          <cell r="B24" t="str">
            <v xml:space="preserve">    Dépenses courantes</v>
          </cell>
          <cell r="C24">
            <v>120.86</v>
          </cell>
          <cell r="D24">
            <v>118.795</v>
          </cell>
          <cell r="F24">
            <v>248.435</v>
          </cell>
          <cell r="G24">
            <v>544.80210767433152</v>
          </cell>
          <cell r="I24">
            <v>373.11</v>
          </cell>
          <cell r="J24">
            <v>0</v>
          </cell>
          <cell r="L24">
            <v>509.80200000000002</v>
          </cell>
          <cell r="M24">
            <v>1272.7620049994225</v>
          </cell>
          <cell r="O24">
            <v>134.5</v>
          </cell>
          <cell r="P24">
            <v>145.29044790085621</v>
          </cell>
          <cell r="R24">
            <v>141.30000000000001</v>
          </cell>
          <cell r="S24">
            <v>141.30000000000001</v>
          </cell>
          <cell r="U24">
            <v>278.10000000000002</v>
          </cell>
          <cell r="V24">
            <v>303.51065163378087</v>
          </cell>
          <cell r="X24">
            <v>304.20000000000005</v>
          </cell>
          <cell r="Y24">
            <v>304.20000000000005</v>
          </cell>
          <cell r="AA24">
            <v>432.33588859750341</v>
          </cell>
          <cell r="AB24">
            <v>448.4347351975033</v>
          </cell>
          <cell r="AD24">
            <v>600.44006470975978</v>
          </cell>
          <cell r="AE24">
            <v>638.65036198264124</v>
          </cell>
        </row>
        <row r="25">
          <cell r="A25" t="str">
            <v xml:space="preserve">Wages and salaries </v>
          </cell>
          <cell r="B25" t="str">
            <v xml:space="preserve">        Traitements et salaires </v>
          </cell>
          <cell r="C25">
            <v>51.8</v>
          </cell>
          <cell r="D25">
            <v>50.195</v>
          </cell>
          <cell r="F25">
            <v>103.6</v>
          </cell>
          <cell r="G25">
            <v>217.6</v>
          </cell>
          <cell r="I25">
            <v>154.4</v>
          </cell>
          <cell r="J25">
            <v>0</v>
          </cell>
          <cell r="L25">
            <v>207.4</v>
          </cell>
          <cell r="M25">
            <v>513.26678555269564</v>
          </cell>
          <cell r="O25">
            <v>55.8</v>
          </cell>
          <cell r="P25">
            <v>58.587249999999997</v>
          </cell>
          <cell r="R25">
            <v>61.3</v>
          </cell>
          <cell r="S25">
            <v>61.3</v>
          </cell>
          <cell r="U25">
            <v>111.7</v>
          </cell>
          <cell r="V25">
            <v>118.6</v>
          </cell>
          <cell r="X25">
            <v>124.2</v>
          </cell>
          <cell r="Y25">
            <v>124.2</v>
          </cell>
          <cell r="AA25">
            <v>179</v>
          </cell>
          <cell r="AB25">
            <v>184.8</v>
          </cell>
          <cell r="AD25">
            <v>247.3</v>
          </cell>
          <cell r="AE25">
            <v>249.3</v>
          </cell>
        </row>
        <row r="26">
          <cell r="A26" t="str">
            <v xml:space="preserve">Interest due </v>
          </cell>
          <cell r="B26" t="str">
            <v xml:space="preserve">        Intérêts de la dette publique  1/</v>
          </cell>
          <cell r="C26">
            <v>10.199999999999999</v>
          </cell>
          <cell r="D26">
            <v>8.8000000000000007</v>
          </cell>
          <cell r="F26">
            <v>19.600000000000001</v>
          </cell>
          <cell r="G26">
            <v>37.602107674331471</v>
          </cell>
          <cell r="I26">
            <v>28.1</v>
          </cell>
          <cell r="J26">
            <v>0</v>
          </cell>
          <cell r="L26">
            <v>38.902000000000001</v>
          </cell>
          <cell r="M26">
            <v>43.575353878627581</v>
          </cell>
          <cell r="O26">
            <v>9.9</v>
          </cell>
          <cell r="P26">
            <v>9.2454801008561915</v>
          </cell>
          <cell r="R26">
            <v>6.2</v>
          </cell>
          <cell r="S26">
            <v>6.2</v>
          </cell>
          <cell r="U26">
            <v>26.2</v>
          </cell>
          <cell r="V26">
            <v>23.798598609780875</v>
          </cell>
          <cell r="X26">
            <v>13.6</v>
          </cell>
          <cell r="Y26">
            <v>13.6</v>
          </cell>
          <cell r="AA26">
            <v>30.962735197503342</v>
          </cell>
          <cell r="AB26">
            <v>30.162735197503341</v>
          </cell>
          <cell r="AD26">
            <v>43.240064709759757</v>
          </cell>
          <cell r="AE26">
            <v>43.672361982641142</v>
          </cell>
        </row>
        <row r="27">
          <cell r="A27" t="str">
            <v xml:space="preserve">Of which: external </v>
          </cell>
          <cell r="B27" t="str">
            <v xml:space="preserve">            Dont: dette publique extérieure 2/</v>
          </cell>
          <cell r="C27">
            <v>7.7</v>
          </cell>
          <cell r="D27">
            <v>7.7</v>
          </cell>
          <cell r="F27">
            <v>15.7</v>
          </cell>
          <cell r="G27">
            <v>32.002107674331469</v>
          </cell>
          <cell r="I27">
            <v>22.8</v>
          </cell>
          <cell r="J27">
            <v>0</v>
          </cell>
          <cell r="L27">
            <v>30.6</v>
          </cell>
          <cell r="M27">
            <v>35.359423148103218</v>
          </cell>
          <cell r="O27">
            <v>7.7</v>
          </cell>
          <cell r="P27">
            <v>7.9</v>
          </cell>
          <cell r="R27">
            <v>5</v>
          </cell>
          <cell r="S27">
            <v>5</v>
          </cell>
          <cell r="U27">
            <v>22.2</v>
          </cell>
          <cell r="V27">
            <v>21</v>
          </cell>
          <cell r="X27">
            <v>11.6</v>
          </cell>
          <cell r="Y27">
            <v>11.6</v>
          </cell>
          <cell r="AA27">
            <v>27.1</v>
          </cell>
          <cell r="AB27">
            <v>26.3</v>
          </cell>
          <cell r="AD27">
            <v>37.856943503788294</v>
          </cell>
          <cell r="AE27">
            <v>38.289240776669679</v>
          </cell>
        </row>
        <row r="28">
          <cell r="A28" t="str">
            <v xml:space="preserve">Other current expenditure </v>
          </cell>
          <cell r="B28" t="str">
            <v xml:space="preserve">        Autres dépenses courantes</v>
          </cell>
          <cell r="C28">
            <v>58.86</v>
          </cell>
          <cell r="D28">
            <v>59.8</v>
          </cell>
          <cell r="F28">
            <v>125.235</v>
          </cell>
          <cell r="G28">
            <v>289.60000000000002</v>
          </cell>
          <cell r="I28">
            <v>190.61</v>
          </cell>
          <cell r="J28">
            <v>0</v>
          </cell>
          <cell r="L28">
            <v>263.5</v>
          </cell>
          <cell r="M28">
            <v>715.91986556809923</v>
          </cell>
          <cell r="O28">
            <v>68.8</v>
          </cell>
          <cell r="P28">
            <v>77.457717800000012</v>
          </cell>
          <cell r="R28">
            <v>73.8</v>
          </cell>
          <cell r="S28">
            <v>73.8</v>
          </cell>
          <cell r="U28">
            <v>140.19999999999999</v>
          </cell>
          <cell r="V28">
            <v>161.11205302400001</v>
          </cell>
          <cell r="X28">
            <v>166.4</v>
          </cell>
          <cell r="Y28">
            <v>166.4</v>
          </cell>
          <cell r="AA28">
            <v>222.37315340000004</v>
          </cell>
          <cell r="AB28">
            <v>233.47199999999998</v>
          </cell>
          <cell r="AD28">
            <v>309.89999999999998</v>
          </cell>
          <cell r="AE28">
            <v>345.67800000000005</v>
          </cell>
        </row>
        <row r="29">
          <cell r="A29" t="str">
            <v xml:space="preserve">Transfers and subsidies </v>
          </cell>
          <cell r="B29" t="str">
            <v>Biens et services</v>
          </cell>
          <cell r="C29">
            <v>26.5</v>
          </cell>
          <cell r="D29">
            <v>45.274999999999999</v>
          </cell>
          <cell r="F29">
            <v>59.625</v>
          </cell>
          <cell r="G29">
            <v>67.795000000000002</v>
          </cell>
          <cell r="I29">
            <v>92.75</v>
          </cell>
          <cell r="J29">
            <v>109.492</v>
          </cell>
          <cell r="L29">
            <v>131</v>
          </cell>
          <cell r="M29">
            <v>312.68052047673353</v>
          </cell>
          <cell r="O29">
            <v>35.799999999999997</v>
          </cell>
          <cell r="P29" t="str">
            <v>...</v>
          </cell>
          <cell r="U29">
            <v>72.2</v>
          </cell>
          <cell r="V29" t="str">
            <v>...</v>
          </cell>
          <cell r="X29">
            <v>0</v>
          </cell>
          <cell r="AA29" t="str">
            <v>...</v>
          </cell>
          <cell r="AD29" t="str">
            <v>...</v>
          </cell>
        </row>
        <row r="30">
          <cell r="A30" t="str">
            <v>Goods and services</v>
          </cell>
          <cell r="B30" t="str">
            <v xml:space="preserve">Transferts et subsides </v>
          </cell>
          <cell r="C30">
            <v>32.36</v>
          </cell>
          <cell r="D30">
            <v>14.561</v>
          </cell>
          <cell r="F30">
            <v>65.61</v>
          </cell>
          <cell r="G30">
            <v>55.905000000000001</v>
          </cell>
          <cell r="I30">
            <v>97.86</v>
          </cell>
          <cell r="J30">
            <v>91.006</v>
          </cell>
          <cell r="L30">
            <v>132.5</v>
          </cell>
          <cell r="M30">
            <v>423.23934509136569</v>
          </cell>
          <cell r="O30">
            <v>33</v>
          </cell>
          <cell r="P30" t="str">
            <v>...</v>
          </cell>
          <cell r="U30">
            <v>68</v>
          </cell>
          <cell r="V30" t="str">
            <v>...</v>
          </cell>
          <cell r="X30">
            <v>0</v>
          </cell>
          <cell r="AA30" t="str">
            <v>...</v>
          </cell>
          <cell r="AD30" t="str">
            <v>...</v>
          </cell>
        </row>
        <row r="31">
          <cell r="A31" t="str">
            <v xml:space="preserve">            Of which: petroleum product subsidies (excl. butane)</v>
          </cell>
          <cell r="B31" t="str">
            <v xml:space="preserve">            Of which: petroleum product subsidies (excl. butane)</v>
          </cell>
          <cell r="C31">
            <v>0</v>
          </cell>
          <cell r="D31">
            <v>37.712000000000003</v>
          </cell>
          <cell r="F31">
            <v>0</v>
          </cell>
          <cell r="I31">
            <v>0</v>
          </cell>
          <cell r="L31">
            <v>0</v>
          </cell>
          <cell r="M31" t="e">
            <v>#REF!</v>
          </cell>
          <cell r="X31">
            <v>0</v>
          </cell>
        </row>
        <row r="32">
          <cell r="A32" t="str">
            <v xml:space="preserve">                            assistance to public enterprises</v>
          </cell>
          <cell r="B32" t="str">
            <v xml:space="preserve">                            assistance to public enterprises</v>
          </cell>
          <cell r="C32">
            <v>0</v>
          </cell>
          <cell r="D32">
            <v>8</v>
          </cell>
          <cell r="F32">
            <v>0</v>
          </cell>
          <cell r="I32">
            <v>0</v>
          </cell>
          <cell r="L32">
            <v>0</v>
          </cell>
          <cell r="M32" t="e">
            <v>#REF!</v>
          </cell>
          <cell r="X32">
            <v>0</v>
          </cell>
        </row>
        <row r="33">
          <cell r="A33" t="str">
            <v xml:space="preserve">       o/w: HIPC current expenditure</v>
          </cell>
          <cell r="P33">
            <v>2.5</v>
          </cell>
          <cell r="R33">
            <v>1.9</v>
          </cell>
          <cell r="S33">
            <v>1.9</v>
          </cell>
          <cell r="V33">
            <v>5.2</v>
          </cell>
          <cell r="X33">
            <v>4.3</v>
          </cell>
          <cell r="Y33">
            <v>4.3</v>
          </cell>
          <cell r="AA33">
            <v>7.5</v>
          </cell>
          <cell r="AB33">
            <v>7.5</v>
          </cell>
          <cell r="AD33">
            <v>10</v>
          </cell>
          <cell r="AE33">
            <v>10</v>
          </cell>
        </row>
        <row r="34">
          <cell r="A34" t="str">
            <v>Capital expenditure</v>
          </cell>
          <cell r="B34" t="str">
            <v xml:space="preserve">   Dépenses en capital </v>
          </cell>
          <cell r="C34">
            <v>65.72</v>
          </cell>
          <cell r="D34">
            <v>37.712000000000003</v>
          </cell>
          <cell r="F34">
            <v>139.63999999999999</v>
          </cell>
          <cell r="G34">
            <v>221.3</v>
          </cell>
          <cell r="I34">
            <v>209.55</v>
          </cell>
          <cell r="J34">
            <v>0</v>
          </cell>
          <cell r="L34">
            <v>318.10000000000002</v>
          </cell>
          <cell r="M34">
            <v>604.38022100866897</v>
          </cell>
          <cell r="O34">
            <v>68</v>
          </cell>
          <cell r="P34">
            <v>62.325000000000003</v>
          </cell>
          <cell r="R34">
            <v>75.099999999999994</v>
          </cell>
          <cell r="S34">
            <v>75.099999999999994</v>
          </cell>
          <cell r="U34">
            <v>137.1</v>
          </cell>
          <cell r="V34">
            <v>162.29466666666667</v>
          </cell>
          <cell r="X34">
            <v>147.1</v>
          </cell>
          <cell r="Y34">
            <v>147.1</v>
          </cell>
          <cell r="AA34">
            <v>298.50833333333333</v>
          </cell>
          <cell r="AB34">
            <v>322.26525000000004</v>
          </cell>
          <cell r="AD34">
            <v>422.9</v>
          </cell>
          <cell r="AE34">
            <v>435.22487949809181</v>
          </cell>
        </row>
        <row r="35">
          <cell r="A35" t="str">
            <v>Domestically financed</v>
          </cell>
          <cell r="B35" t="str">
            <v xml:space="preserve">        Sur financement intérieur </v>
          </cell>
          <cell r="C35">
            <v>31.12</v>
          </cell>
          <cell r="D35">
            <v>8</v>
          </cell>
          <cell r="F35">
            <v>62.24</v>
          </cell>
          <cell r="G35">
            <v>0</v>
          </cell>
          <cell r="I35">
            <v>107.5</v>
          </cell>
          <cell r="J35">
            <v>0</v>
          </cell>
          <cell r="L35">
            <v>168.1</v>
          </cell>
          <cell r="M35">
            <v>-4.7513974440364635</v>
          </cell>
          <cell r="O35">
            <v>32.200000000000003</v>
          </cell>
          <cell r="P35">
            <v>26.35</v>
          </cell>
          <cell r="R35">
            <v>31.1</v>
          </cell>
          <cell r="S35">
            <v>31.1</v>
          </cell>
          <cell r="U35">
            <v>64</v>
          </cell>
          <cell r="V35">
            <v>87.466666666666683</v>
          </cell>
          <cell r="X35">
            <v>68.099999999999994</v>
          </cell>
          <cell r="Y35">
            <v>68.099999999999994</v>
          </cell>
          <cell r="AA35">
            <v>190.58333333333334</v>
          </cell>
          <cell r="AB35">
            <v>185.18400000000003</v>
          </cell>
          <cell r="AD35">
            <v>279</v>
          </cell>
          <cell r="AE35">
            <v>252.4498794980918</v>
          </cell>
        </row>
        <row r="36">
          <cell r="A36" t="str">
            <v>Non HIPC financed</v>
          </cell>
          <cell r="M36">
            <v>-4.7513974440364635</v>
          </cell>
          <cell r="P36">
            <v>22.95</v>
          </cell>
          <cell r="R36">
            <v>26.200000000000003</v>
          </cell>
          <cell r="S36">
            <v>26.200000000000003</v>
          </cell>
          <cell r="V36">
            <v>65.166666666666686</v>
          </cell>
          <cell r="X36">
            <v>53.899999999999991</v>
          </cell>
          <cell r="Y36">
            <v>53.899999999999991</v>
          </cell>
          <cell r="AA36">
            <v>163.78333333333333</v>
          </cell>
          <cell r="AB36">
            <v>158.38400000000001</v>
          </cell>
          <cell r="AD36">
            <v>229.4</v>
          </cell>
          <cell r="AE36">
            <v>193.4</v>
          </cell>
        </row>
        <row r="37">
          <cell r="A37" t="str">
            <v>HIPC financed</v>
          </cell>
          <cell r="M37">
            <v>0</v>
          </cell>
          <cell r="P37">
            <v>3.4</v>
          </cell>
          <cell r="R37">
            <v>4.9000000000000004</v>
          </cell>
          <cell r="S37">
            <v>4.9000000000000004</v>
          </cell>
          <cell r="V37">
            <v>22.3</v>
          </cell>
          <cell r="X37">
            <v>14.2</v>
          </cell>
          <cell r="Y37">
            <v>14.2</v>
          </cell>
          <cell r="AA37">
            <v>26.8</v>
          </cell>
          <cell r="AB37">
            <v>26.8</v>
          </cell>
          <cell r="AD37">
            <v>49.6</v>
          </cell>
          <cell r="AE37">
            <v>59.049879498091798</v>
          </cell>
        </row>
        <row r="38">
          <cell r="A38" t="str">
            <v xml:space="preserve">Externally financed </v>
          </cell>
          <cell r="B38" t="str">
            <v xml:space="preserve">        Sur financement extérieur  3/</v>
          </cell>
          <cell r="C38">
            <v>34.6</v>
          </cell>
          <cell r="D38">
            <v>29.712</v>
          </cell>
          <cell r="F38">
            <v>77.400000000000006</v>
          </cell>
          <cell r="G38">
            <v>12.3</v>
          </cell>
          <cell r="I38">
            <v>102.05</v>
          </cell>
          <cell r="J38">
            <v>0</v>
          </cell>
          <cell r="L38">
            <v>150</v>
          </cell>
          <cell r="M38">
            <v>14</v>
          </cell>
          <cell r="O38">
            <v>35.799999999999997</v>
          </cell>
          <cell r="P38">
            <v>35.975000000000001</v>
          </cell>
          <cell r="R38">
            <v>44</v>
          </cell>
          <cell r="S38">
            <v>44</v>
          </cell>
          <cell r="U38">
            <v>73.099999999999994</v>
          </cell>
          <cell r="V38">
            <v>74.828000000000003</v>
          </cell>
          <cell r="X38">
            <v>79</v>
          </cell>
          <cell r="Y38">
            <v>79</v>
          </cell>
          <cell r="AA38">
            <v>107.925</v>
          </cell>
          <cell r="AB38">
            <v>137.08125000000001</v>
          </cell>
          <cell r="AD38">
            <v>143.9</v>
          </cell>
          <cell r="AE38">
            <v>182.77499999999998</v>
          </cell>
        </row>
        <row r="39">
          <cell r="A39" t="str">
            <v xml:space="preserve">Treasury special accounts and correspondents (net)  </v>
          </cell>
          <cell r="B39" t="str">
            <v xml:space="preserve">    Comptes spéciaux et correspondants (net) </v>
          </cell>
          <cell r="C39">
            <v>8</v>
          </cell>
          <cell r="D39">
            <v>-4.9000000000000004</v>
          </cell>
          <cell r="F39">
            <v>9</v>
          </cell>
          <cell r="G39">
            <v>0</v>
          </cell>
          <cell r="I39">
            <v>8</v>
          </cell>
          <cell r="J39">
            <v>0</v>
          </cell>
          <cell r="L39">
            <v>8</v>
          </cell>
          <cell r="M39">
            <v>0</v>
          </cell>
          <cell r="O39">
            <v>-1.1000000000000001</v>
          </cell>
          <cell r="P39">
            <v>0</v>
          </cell>
          <cell r="R39">
            <v>5.221000000000001</v>
          </cell>
          <cell r="S39" t="str">
            <v>...</v>
          </cell>
          <cell r="U39">
            <v>-2.1</v>
          </cell>
          <cell r="V39">
            <v>0</v>
          </cell>
          <cell r="X39">
            <v>-24.694000000000003</v>
          </cell>
          <cell r="Y39" t="str">
            <v>...</v>
          </cell>
          <cell r="AA39">
            <v>0</v>
          </cell>
          <cell r="AB39" t="str">
            <v>...</v>
          </cell>
          <cell r="AD39">
            <v>0</v>
          </cell>
          <cell r="AE39" t="str">
            <v>...</v>
          </cell>
        </row>
        <row r="40">
          <cell r="A40" t="str">
            <v>Net lending</v>
          </cell>
          <cell r="B40" t="str">
            <v xml:space="preserve">    Prêts nets</v>
          </cell>
          <cell r="C40">
            <v>0.8</v>
          </cell>
          <cell r="D40">
            <v>-0.1</v>
          </cell>
          <cell r="F40">
            <v>1.4</v>
          </cell>
          <cell r="G40">
            <v>0</v>
          </cell>
          <cell r="I40">
            <v>2.7</v>
          </cell>
          <cell r="J40">
            <v>0</v>
          </cell>
          <cell r="L40">
            <v>8</v>
          </cell>
          <cell r="M40">
            <v>-8</v>
          </cell>
          <cell r="O40">
            <v>0</v>
          </cell>
          <cell r="P40">
            <v>0</v>
          </cell>
          <cell r="R40">
            <v>1.5</v>
          </cell>
          <cell r="S40">
            <v>1.5</v>
          </cell>
          <cell r="U40">
            <v>0</v>
          </cell>
          <cell r="V40">
            <v>4.16</v>
          </cell>
          <cell r="X40">
            <v>4.5999999999999996</v>
          </cell>
          <cell r="Y40">
            <v>4.5999999999999996</v>
          </cell>
          <cell r="AA40">
            <v>4.16</v>
          </cell>
          <cell r="AB40">
            <v>19.16</v>
          </cell>
          <cell r="AD40">
            <v>8</v>
          </cell>
          <cell r="AE40">
            <v>23</v>
          </cell>
        </row>
        <row r="41">
          <cell r="A41" t="str">
            <v xml:space="preserve">         Lending</v>
          </cell>
          <cell r="B41" t="str">
            <v xml:space="preserve">         Lending</v>
          </cell>
          <cell r="C41">
            <v>0</v>
          </cell>
          <cell r="D41">
            <v>0.1</v>
          </cell>
          <cell r="F41">
            <v>0</v>
          </cell>
          <cell r="I41">
            <v>0</v>
          </cell>
          <cell r="L41">
            <v>0</v>
          </cell>
          <cell r="M41" t="e">
            <v>#REF!</v>
          </cell>
          <cell r="O41">
            <v>0</v>
          </cell>
          <cell r="U41">
            <v>0</v>
          </cell>
        </row>
        <row r="42">
          <cell r="A42" t="str">
            <v xml:space="preserve">         Reimbursements</v>
          </cell>
          <cell r="B42" t="str">
            <v xml:space="preserve">         Reimbursements</v>
          </cell>
          <cell r="C42">
            <v>0</v>
          </cell>
          <cell r="D42">
            <v>-0.2</v>
          </cell>
          <cell r="F42">
            <v>0</v>
          </cell>
          <cell r="I42">
            <v>0</v>
          </cell>
          <cell r="L42">
            <v>0</v>
          </cell>
          <cell r="M42" t="e">
            <v>#REF!</v>
          </cell>
          <cell r="P42">
            <v>11.7</v>
          </cell>
          <cell r="V42">
            <v>11.7</v>
          </cell>
          <cell r="AA42">
            <v>11.7</v>
          </cell>
          <cell r="AD42">
            <v>11.7</v>
          </cell>
        </row>
        <row r="43">
          <cell r="A43" t="str">
            <v>Additional HIPC Initiative expenditures (to be identified)</v>
          </cell>
          <cell r="B43" t="str">
            <v xml:space="preserve">    Dépenses additionelles PPTE (à identifier)</v>
          </cell>
          <cell r="C43">
            <v>0</v>
          </cell>
          <cell r="D43">
            <v>0</v>
          </cell>
          <cell r="F43">
            <v>0</v>
          </cell>
          <cell r="G43">
            <v>-20</v>
          </cell>
          <cell r="I43">
            <v>7.4171744055511768</v>
          </cell>
          <cell r="J43">
            <v>0</v>
          </cell>
          <cell r="L43">
            <v>24.723914685170591</v>
          </cell>
          <cell r="M43">
            <v>0</v>
          </cell>
          <cell r="O43">
            <v>0</v>
          </cell>
          <cell r="U43">
            <v>0</v>
          </cell>
        </row>
        <row r="44">
          <cell r="C44">
            <v>0</v>
          </cell>
          <cell r="D44">
            <v>-4.9000000000000004</v>
          </cell>
          <cell r="F44">
            <v>0</v>
          </cell>
          <cell r="I44">
            <v>0</v>
          </cell>
          <cell r="L44">
            <v>0</v>
          </cell>
          <cell r="M44" t="e">
            <v>#REF!</v>
          </cell>
        </row>
        <row r="45">
          <cell r="A45" t="str">
            <v>Temporary costs of structural reforms</v>
          </cell>
          <cell r="B45" t="str">
            <v>Coûts temporaires des reformes structurelles</v>
          </cell>
          <cell r="C45">
            <v>0</v>
          </cell>
          <cell r="D45">
            <v>0</v>
          </cell>
          <cell r="F45">
            <v>0</v>
          </cell>
          <cell r="G45">
            <v>0</v>
          </cell>
          <cell r="I45">
            <v>7.5</v>
          </cell>
          <cell r="J45">
            <v>0</v>
          </cell>
          <cell r="L45">
            <v>15</v>
          </cell>
          <cell r="M45">
            <v>0</v>
          </cell>
          <cell r="O45">
            <v>11.3</v>
          </cell>
          <cell r="P45">
            <v>0</v>
          </cell>
          <cell r="R45">
            <v>0</v>
          </cell>
          <cell r="S45">
            <v>0</v>
          </cell>
          <cell r="U45">
            <v>26.8</v>
          </cell>
          <cell r="V45">
            <v>15.5</v>
          </cell>
          <cell r="X45">
            <v>0</v>
          </cell>
          <cell r="Y45">
            <v>0</v>
          </cell>
          <cell r="AA45">
            <v>18.5</v>
          </cell>
          <cell r="AB45">
            <v>0</v>
          </cell>
          <cell r="AD45">
            <v>18.5</v>
          </cell>
          <cell r="AE45">
            <v>18.5</v>
          </cell>
        </row>
        <row r="47">
          <cell r="A47" t="str">
            <v>Selected public sector entities balance 4/</v>
          </cell>
          <cell r="P47" t="str">
            <v>...</v>
          </cell>
          <cell r="R47" t="str">
            <v>...</v>
          </cell>
          <cell r="S47">
            <v>29.686</v>
          </cell>
          <cell r="V47" t="str">
            <v>...</v>
          </cell>
          <cell r="W47" t="str">
            <v>...</v>
          </cell>
          <cell r="X47" t="str">
            <v>...</v>
          </cell>
          <cell r="Y47">
            <v>12.495999999999995</v>
          </cell>
          <cell r="AA47" t="str">
            <v>...</v>
          </cell>
          <cell r="AB47">
            <v>0</v>
          </cell>
          <cell r="AD47" t="str">
            <v>...</v>
          </cell>
          <cell r="AE47">
            <v>0</v>
          </cell>
        </row>
        <row r="49">
          <cell r="A49" t="str">
            <v xml:space="preserve">Overall fiscal balance (including grants) </v>
          </cell>
          <cell r="B49" t="str">
            <v>Excédent ou déficit (-) base ordonnancement, dons compris</v>
          </cell>
          <cell r="C49">
            <v>-0.12999999999999545</v>
          </cell>
          <cell r="D49">
            <v>18.635799999999961</v>
          </cell>
          <cell r="F49">
            <v>18.324999999999999</v>
          </cell>
          <cell r="G49">
            <v>0</v>
          </cell>
          <cell r="I49">
            <v>4.9228255944487955</v>
          </cell>
          <cell r="J49">
            <v>0</v>
          </cell>
          <cell r="L49">
            <v>-50.990061026634066</v>
          </cell>
          <cell r="M49">
            <v>-470.32045505811789</v>
          </cell>
          <cell r="O49">
            <v>-17</v>
          </cell>
          <cell r="P49">
            <v>-8.0685007008561911</v>
          </cell>
          <cell r="R49">
            <v>-17.621000000000038</v>
          </cell>
          <cell r="S49">
            <v>17.285999999999966</v>
          </cell>
          <cell r="U49">
            <v>-22.599999999999966</v>
          </cell>
          <cell r="V49">
            <v>-51.100233500447587</v>
          </cell>
          <cell r="X49">
            <v>36.9939999999999</v>
          </cell>
          <cell r="Y49">
            <v>24.795999999999893</v>
          </cell>
          <cell r="AA49">
            <v>-63.993401930836626</v>
          </cell>
          <cell r="AB49">
            <v>-99.460563694391453</v>
          </cell>
          <cell r="AD49">
            <v>-127.46289997691804</v>
          </cell>
          <cell r="AE49">
            <v>-174.09889823877108</v>
          </cell>
        </row>
        <row r="50">
          <cell r="A50" t="str">
            <v xml:space="preserve">Overall fiscal balance (excluding grants) </v>
          </cell>
          <cell r="O50">
            <v>-32.799999999999997</v>
          </cell>
          <cell r="P50">
            <v>-28.408500700856191</v>
          </cell>
          <cell r="R50">
            <v>-29.821000000000037</v>
          </cell>
          <cell r="S50">
            <v>5.0859999999999665</v>
          </cell>
          <cell r="U50">
            <v>-57.899999999999963</v>
          </cell>
          <cell r="V50">
            <v>-93.407433500447581</v>
          </cell>
          <cell r="X50">
            <v>10.793999999999897</v>
          </cell>
          <cell r="Y50">
            <v>-1.40400000000011</v>
          </cell>
          <cell r="AA50">
            <v>-125.01340193083664</v>
          </cell>
          <cell r="AB50">
            <v>-154.31056369439145</v>
          </cell>
          <cell r="AD50">
            <v>-208.82289997691805</v>
          </cell>
          <cell r="AE50">
            <v>-252.17889823877107</v>
          </cell>
        </row>
        <row r="51">
          <cell r="A51" t="str">
            <v>Excluding temporary costs of structural reforms and HIPC Initiative expenditure</v>
          </cell>
          <cell r="O51">
            <v>-44.099999999999994</v>
          </cell>
          <cell r="P51">
            <v>0</v>
          </cell>
          <cell r="U51">
            <v>-84.69999999999996</v>
          </cell>
          <cell r="V51">
            <v>0</v>
          </cell>
          <cell r="AA51">
            <v>0</v>
          </cell>
          <cell r="AD51">
            <v>0</v>
          </cell>
        </row>
        <row r="53">
          <cell r="A53" t="str">
            <v>Primary balance 5/</v>
          </cell>
          <cell r="P53">
            <v>1.1769794000000005</v>
          </cell>
          <cell r="R53">
            <v>-11.421000000000038</v>
          </cell>
          <cell r="S53">
            <v>23.485999999999965</v>
          </cell>
          <cell r="V53">
            <v>-27.301634890666712</v>
          </cell>
          <cell r="X53">
            <v>50.593999999999902</v>
          </cell>
          <cell r="Y53">
            <v>38.395999999999894</v>
          </cell>
          <cell r="AA53">
            <v>-33.030666733333284</v>
          </cell>
          <cell r="AB53">
            <v>-69.297828496888116</v>
          </cell>
          <cell r="AD53">
            <v>-84.222835267158274</v>
          </cell>
          <cell r="AE53">
            <v>-130.42653625612994</v>
          </cell>
        </row>
        <row r="55">
          <cell r="A55" t="str">
            <v>Basic fiscal balance (program definition) 6/</v>
          </cell>
          <cell r="B55" t="str">
            <v>Solde de base 4/</v>
          </cell>
          <cell r="C55">
            <v>10.67</v>
          </cell>
          <cell r="D55">
            <v>39.435799999999958</v>
          </cell>
          <cell r="F55">
            <v>42.125000000000057</v>
          </cell>
          <cell r="G55">
            <v>0</v>
          </cell>
          <cell r="I55">
            <v>41.972825594448807</v>
          </cell>
          <cell r="J55">
            <v>0</v>
          </cell>
          <cell r="L55">
            <v>10.64408531482934</v>
          </cell>
          <cell r="M55">
            <v>-174.86308065399521</v>
          </cell>
          <cell r="O55">
            <v>3.5000000000000284</v>
          </cell>
          <cell r="P55">
            <v>13.4664992991438</v>
          </cell>
          <cell r="R55">
            <v>26.478999999999974</v>
          </cell>
          <cell r="S55">
            <v>61.385999999999981</v>
          </cell>
          <cell r="U55">
            <v>49.200000000000031</v>
          </cell>
          <cell r="V55">
            <v>32.740566499552472</v>
          </cell>
          <cell r="X55">
            <v>118.29399999999991</v>
          </cell>
          <cell r="Y55">
            <v>106.0959999999999</v>
          </cell>
          <cell r="AA55">
            <v>44.031598069163394</v>
          </cell>
          <cell r="AB55">
            <v>40.230686305608558</v>
          </cell>
          <cell r="AD55">
            <v>29.177100023081927</v>
          </cell>
          <cell r="AE55">
            <v>49.145981259320649</v>
          </cell>
        </row>
        <row r="57">
          <cell r="A57" t="str">
            <v>Overall fiscal balance (cash basis, including grants)</v>
          </cell>
          <cell r="O57">
            <v>-17</v>
          </cell>
          <cell r="P57">
            <v>0</v>
          </cell>
          <cell r="U57">
            <v>-22.599999999999966</v>
          </cell>
          <cell r="V57">
            <v>0</v>
          </cell>
          <cell r="AA57">
            <v>0</v>
          </cell>
          <cell r="AD57">
            <v>0</v>
          </cell>
        </row>
        <row r="59">
          <cell r="A59" t="str">
            <v>Financing</v>
          </cell>
          <cell r="B59" t="str">
            <v>Financement</v>
          </cell>
          <cell r="C59">
            <v>0.12999999999999545</v>
          </cell>
          <cell r="D59">
            <v>-18.635799999999961</v>
          </cell>
          <cell r="F59">
            <v>-18.324999999999999</v>
          </cell>
          <cell r="G59">
            <v>0</v>
          </cell>
          <cell r="I59">
            <v>-4.9228255944487955</v>
          </cell>
          <cell r="J59">
            <v>0</v>
          </cell>
          <cell r="L59">
            <v>50.990061026634066</v>
          </cell>
          <cell r="M59">
            <v>470.32045505811789</v>
          </cell>
          <cell r="O59">
            <v>17</v>
          </cell>
          <cell r="P59">
            <v>8.0685007008561911</v>
          </cell>
          <cell r="R59">
            <v>17.621000000000038</v>
          </cell>
          <cell r="S59">
            <v>-17.285999999999966</v>
          </cell>
          <cell r="U59">
            <v>22.599999999999966</v>
          </cell>
          <cell r="V59">
            <v>51.100233500447587</v>
          </cell>
          <cell r="X59">
            <v>-36.9939999999999</v>
          </cell>
          <cell r="Y59">
            <v>-24.795999999999893</v>
          </cell>
          <cell r="AA59">
            <v>63.993401930836626</v>
          </cell>
          <cell r="AB59">
            <v>99.460563694391453</v>
          </cell>
          <cell r="AD59">
            <v>127.46289997691804</v>
          </cell>
          <cell r="AE59">
            <v>174.09889823877108</v>
          </cell>
        </row>
        <row r="60">
          <cell r="A60" t="str">
            <v>External financing</v>
          </cell>
          <cell r="B60" t="str">
            <v xml:space="preserve">   Financement extérieur</v>
          </cell>
          <cell r="C60">
            <v>12.00999</v>
          </cell>
          <cell r="D60">
            <v>12.9</v>
          </cell>
          <cell r="F60">
            <v>18.179561</v>
          </cell>
          <cell r="G60">
            <v>0</v>
          </cell>
          <cell r="I60">
            <v>33.639550999999997</v>
          </cell>
          <cell r="J60">
            <v>0</v>
          </cell>
          <cell r="L60">
            <v>50.223914685170591</v>
          </cell>
          <cell r="M60">
            <v>306.81156002999887</v>
          </cell>
          <cell r="O60">
            <v>20.3</v>
          </cell>
          <cell r="P60">
            <v>36.508274999999998</v>
          </cell>
          <cell r="R60">
            <v>48.999999999999993</v>
          </cell>
          <cell r="S60">
            <v>48.999999999999993</v>
          </cell>
          <cell r="U60">
            <v>48.7</v>
          </cell>
          <cell r="V60">
            <v>76.773624999999996</v>
          </cell>
          <cell r="X60">
            <v>73.900000000000006</v>
          </cell>
          <cell r="Y60">
            <v>73.900000000000006</v>
          </cell>
          <cell r="AA60">
            <v>92.152625</v>
          </cell>
          <cell r="AB60">
            <v>117.59497617449665</v>
          </cell>
          <cell r="AD60">
            <v>139.24887149110299</v>
          </cell>
          <cell r="AE60">
            <v>198.2634844980918</v>
          </cell>
        </row>
        <row r="61">
          <cell r="A61" t="str">
            <v xml:space="preserve">Drawings </v>
          </cell>
          <cell r="B61" t="str">
            <v xml:space="preserve">      Tirages</v>
          </cell>
          <cell r="C61">
            <v>18.2</v>
          </cell>
          <cell r="D61">
            <v>20.8</v>
          </cell>
          <cell r="F61">
            <v>36.4</v>
          </cell>
          <cell r="G61">
            <v>0</v>
          </cell>
          <cell r="I61">
            <v>59.15</v>
          </cell>
          <cell r="J61">
            <v>0</v>
          </cell>
          <cell r="L61">
            <v>91</v>
          </cell>
          <cell r="M61" t="e">
            <v>#REF!</v>
          </cell>
          <cell r="O61">
            <v>33.1</v>
          </cell>
          <cell r="P61">
            <v>48.408274999999996</v>
          </cell>
          <cell r="R61">
            <v>57.4</v>
          </cell>
          <cell r="S61">
            <v>57.4</v>
          </cell>
          <cell r="U61">
            <v>70.400000000000006</v>
          </cell>
          <cell r="V61">
            <v>82.073624999999993</v>
          </cell>
          <cell r="X61">
            <v>87.800000000000011</v>
          </cell>
          <cell r="Y61">
            <v>87.800000000000011</v>
          </cell>
          <cell r="AA61">
            <v>99.852625000000003</v>
          </cell>
          <cell r="AB61">
            <v>129.69497617449665</v>
          </cell>
          <cell r="AD61">
            <v>148.56615499999998</v>
          </cell>
          <cell r="AE61">
            <v>203.391775</v>
          </cell>
        </row>
        <row r="62">
          <cell r="A62" t="str">
            <v>Program loans</v>
          </cell>
          <cell r="B62" t="str">
            <v xml:space="preserve">          Programme</v>
          </cell>
          <cell r="C62">
            <v>0</v>
          </cell>
          <cell r="D62">
            <v>0</v>
          </cell>
          <cell r="F62">
            <v>0</v>
          </cell>
          <cell r="G62">
            <v>0</v>
          </cell>
          <cell r="I62">
            <v>0</v>
          </cell>
          <cell r="J62">
            <v>0</v>
          </cell>
          <cell r="L62">
            <v>0</v>
          </cell>
          <cell r="M62">
            <v>40.144536911960763</v>
          </cell>
          <cell r="O62">
            <v>11.3</v>
          </cell>
          <cell r="P62">
            <v>29.083274999999997</v>
          </cell>
          <cell r="R62">
            <v>20.100000000000001</v>
          </cell>
          <cell r="S62">
            <v>20.100000000000001</v>
          </cell>
          <cell r="U62">
            <v>26.8</v>
          </cell>
          <cell r="V62">
            <v>33.557625000000002</v>
          </cell>
          <cell r="X62">
            <v>20.100000000000001</v>
          </cell>
          <cell r="Y62">
            <v>20.100000000000001</v>
          </cell>
          <cell r="AA62">
            <v>33.557625000000002</v>
          </cell>
          <cell r="AB62">
            <v>34.403726174496633</v>
          </cell>
          <cell r="AD62">
            <v>55.266154999999998</v>
          </cell>
          <cell r="AE62">
            <v>56.216775000000005</v>
          </cell>
        </row>
        <row r="63">
          <cell r="A63" t="str">
            <v>Project loans</v>
          </cell>
          <cell r="B63" t="str">
            <v xml:space="preserve">          Prêts projets</v>
          </cell>
          <cell r="C63">
            <v>18.2</v>
          </cell>
          <cell r="D63">
            <v>20.8</v>
          </cell>
          <cell r="F63">
            <v>36.4</v>
          </cell>
          <cell r="G63">
            <v>0</v>
          </cell>
          <cell r="I63">
            <v>59.15</v>
          </cell>
          <cell r="J63">
            <v>0</v>
          </cell>
          <cell r="L63">
            <v>91</v>
          </cell>
          <cell r="M63">
            <v>328.41336398937739</v>
          </cell>
          <cell r="O63">
            <v>21.8</v>
          </cell>
          <cell r="P63">
            <v>19.324999999999999</v>
          </cell>
          <cell r="R63">
            <v>37.299999999999997</v>
          </cell>
          <cell r="S63">
            <v>37.299999999999997</v>
          </cell>
          <cell r="U63">
            <v>43.6</v>
          </cell>
          <cell r="V63">
            <v>48.515999999999998</v>
          </cell>
          <cell r="X63">
            <v>67.7</v>
          </cell>
          <cell r="Y63">
            <v>67.7</v>
          </cell>
          <cell r="AA63">
            <v>66.295000000000002</v>
          </cell>
          <cell r="AB63">
            <v>95.291250000000005</v>
          </cell>
          <cell r="AD63">
            <v>93.3</v>
          </cell>
          <cell r="AE63">
            <v>147.17499999999998</v>
          </cell>
        </row>
        <row r="64">
          <cell r="A64" t="str">
            <v>Amortization due</v>
          </cell>
          <cell r="B64" t="str">
            <v xml:space="preserve">      Amortissement</v>
          </cell>
          <cell r="C64">
            <v>-13.1</v>
          </cell>
          <cell r="D64">
            <v>-14.7</v>
          </cell>
          <cell r="F64">
            <v>-30.4</v>
          </cell>
          <cell r="G64">
            <v>0</v>
          </cell>
          <cell r="I64">
            <v>-44.7</v>
          </cell>
          <cell r="J64">
            <v>0</v>
          </cell>
          <cell r="L64">
            <v>-65.5</v>
          </cell>
          <cell r="M64">
            <v>-133.79174559669195</v>
          </cell>
          <cell r="O64">
            <v>-13.6</v>
          </cell>
          <cell r="P64">
            <v>-12.4</v>
          </cell>
          <cell r="R64">
            <v>-9.8000000000000007</v>
          </cell>
          <cell r="S64">
            <v>-9.8000000000000007</v>
          </cell>
          <cell r="U64">
            <v>-37.1</v>
          </cell>
          <cell r="V64">
            <v>-35.700000000000003</v>
          </cell>
          <cell r="X64">
            <v>-30.2</v>
          </cell>
          <cell r="Y64">
            <v>-30.2</v>
          </cell>
          <cell r="AA64">
            <v>-49.4</v>
          </cell>
          <cell r="AB64">
            <v>-51.1</v>
          </cell>
          <cell r="AD64">
            <v>-127.137</v>
          </cell>
          <cell r="AE64">
            <v>-129.67816999999999</v>
          </cell>
        </row>
        <row r="65">
          <cell r="A65" t="str">
            <v>Debt relief and HIPC Initiative assistance  7/</v>
          </cell>
          <cell r="B65" t="str">
            <v xml:space="preserve">      Service différé (Club de Paris) et assistance PPTE 5/</v>
          </cell>
          <cell r="C65">
            <v>6.9099900000000005</v>
          </cell>
          <cell r="D65">
            <v>6.8</v>
          </cell>
          <cell r="F65">
            <v>12.179561000000001</v>
          </cell>
          <cell r="G65">
            <v>256.2021076743315</v>
          </cell>
          <cell r="I65">
            <v>19.189551000000002</v>
          </cell>
          <cell r="J65">
            <v>0</v>
          </cell>
          <cell r="L65">
            <v>24.723914685170591</v>
          </cell>
          <cell r="M65">
            <v>18.207674861666732</v>
          </cell>
          <cell r="O65">
            <v>4.8</v>
          </cell>
          <cell r="P65">
            <v>6.2</v>
          </cell>
          <cell r="R65">
            <v>7.1</v>
          </cell>
          <cell r="S65">
            <v>7.1</v>
          </cell>
          <cell r="U65">
            <v>19.399999999999999</v>
          </cell>
          <cell r="V65">
            <v>25.1</v>
          </cell>
          <cell r="X65">
            <v>22</v>
          </cell>
          <cell r="Y65">
            <v>22</v>
          </cell>
          <cell r="AA65">
            <v>29.6</v>
          </cell>
          <cell r="AB65">
            <v>26.9</v>
          </cell>
          <cell r="AD65">
            <v>105.71971649110324</v>
          </cell>
          <cell r="AE65">
            <v>112.4498794980918</v>
          </cell>
        </row>
        <row r="66">
          <cell r="A66" t="str">
            <v>T-bills and bonds issued in WAEMU</v>
          </cell>
          <cell r="B66" t="str">
            <v xml:space="preserve"> Bons du Trésor émis dans l'UEMOA</v>
          </cell>
          <cell r="C66">
            <v>0</v>
          </cell>
          <cell r="D66">
            <v>0</v>
          </cell>
          <cell r="F66">
            <v>0</v>
          </cell>
          <cell r="G66">
            <v>0</v>
          </cell>
          <cell r="I66">
            <v>0</v>
          </cell>
          <cell r="J66">
            <v>0</v>
          </cell>
          <cell r="L66">
            <v>0</v>
          </cell>
          <cell r="M66" t="e">
            <v>#REF!</v>
          </cell>
          <cell r="O66">
            <v>-4</v>
          </cell>
          <cell r="P66">
            <v>-5.7</v>
          </cell>
          <cell r="R66">
            <v>-5.7</v>
          </cell>
          <cell r="S66">
            <v>-5.7</v>
          </cell>
          <cell r="U66">
            <v>-4</v>
          </cell>
          <cell r="V66">
            <v>5.3</v>
          </cell>
          <cell r="X66">
            <v>-5.7</v>
          </cell>
          <cell r="Y66">
            <v>-5.7</v>
          </cell>
          <cell r="AA66">
            <v>12.1</v>
          </cell>
          <cell r="AB66">
            <v>12.1</v>
          </cell>
          <cell r="AD66">
            <v>12.1</v>
          </cell>
          <cell r="AE66">
            <v>12.1</v>
          </cell>
        </row>
        <row r="68">
          <cell r="A68" t="str">
            <v>Domestic financing</v>
          </cell>
          <cell r="B68" t="str">
            <v xml:space="preserve">   Financement intérieur</v>
          </cell>
          <cell r="C68">
            <v>-11.879990000000003</v>
          </cell>
          <cell r="D68">
            <v>-38.546999999999997</v>
          </cell>
          <cell r="F68">
            <v>-39.516502073969157</v>
          </cell>
          <cell r="G68">
            <v>0</v>
          </cell>
          <cell r="I68">
            <v>-41.574317668417905</v>
          </cell>
          <cell r="J68">
            <v>0</v>
          </cell>
          <cell r="L68">
            <v>-19.097999999999999</v>
          </cell>
          <cell r="M68">
            <v>0</v>
          </cell>
          <cell r="O68">
            <v>-3.3</v>
          </cell>
          <cell r="P68">
            <v>-28.408194447421902</v>
          </cell>
          <cell r="R68">
            <v>-32.783999999999992</v>
          </cell>
          <cell r="S68">
            <v>-66.285999999999959</v>
          </cell>
          <cell r="U68">
            <v>-26.1</v>
          </cell>
          <cell r="V68">
            <v>-25.639116595276199</v>
          </cell>
          <cell r="X68">
            <v>-111.73</v>
          </cell>
          <cell r="Y68">
            <v>-99.531999999999982</v>
          </cell>
          <cell r="AA68">
            <v>-28.161306025186001</v>
          </cell>
          <cell r="AB68">
            <v>-18.181306025186018</v>
          </cell>
          <cell r="AD68">
            <v>-11.821764538400489</v>
          </cell>
          <cell r="AE68">
            <v>-24.140510992898758</v>
          </cell>
        </row>
        <row r="69">
          <cell r="A69" t="str">
            <v xml:space="preserve">Banking system  </v>
          </cell>
          <cell r="B69" t="str">
            <v xml:space="preserve">      Financement bancaire  6/</v>
          </cell>
          <cell r="C69">
            <v>7.8200099999999955</v>
          </cell>
          <cell r="D69">
            <v>-29.6</v>
          </cell>
          <cell r="F69">
            <v>-15.216502073969158</v>
          </cell>
          <cell r="G69">
            <v>45.5</v>
          </cell>
          <cell r="I69">
            <v>-14.674317668417908</v>
          </cell>
          <cell r="J69">
            <v>0</v>
          </cell>
          <cell r="L69">
            <v>-2.4979999999999993</v>
          </cell>
          <cell r="M69">
            <v>0</v>
          </cell>
          <cell r="O69">
            <v>3.9</v>
          </cell>
          <cell r="P69">
            <v>-16.0939087331362</v>
          </cell>
          <cell r="R69">
            <v>2.600000000000005</v>
          </cell>
          <cell r="S69">
            <v>-9.0849999999999955</v>
          </cell>
          <cell r="U69">
            <v>-18.3</v>
          </cell>
          <cell r="V69">
            <v>-24.510545166704784</v>
          </cell>
          <cell r="X69">
            <v>-81</v>
          </cell>
          <cell r="Y69">
            <v>-79.8</v>
          </cell>
          <cell r="AA69">
            <v>-27.275591739471729</v>
          </cell>
          <cell r="AB69">
            <v>-22.595591739471729</v>
          </cell>
          <cell r="AD69">
            <v>2.4782354615995104</v>
          </cell>
          <cell r="AE69">
            <v>-26.440510992898759</v>
          </cell>
        </row>
        <row r="70">
          <cell r="A70" t="str">
            <v>Of which:  T-bills and bonds</v>
          </cell>
          <cell r="B70" t="str">
            <v>Emissions de Bons du Trésor</v>
          </cell>
          <cell r="C70">
            <v>0</v>
          </cell>
          <cell r="D70">
            <v>0</v>
          </cell>
          <cell r="F70">
            <v>0</v>
          </cell>
          <cell r="G70">
            <v>-23.304545220978259</v>
          </cell>
          <cell r="I70">
            <v>23.001999999999999</v>
          </cell>
          <cell r="J70">
            <v>0</v>
          </cell>
          <cell r="L70">
            <v>23.001999999999999</v>
          </cell>
          <cell r="M70">
            <v>0</v>
          </cell>
          <cell r="O70">
            <v>-7.5</v>
          </cell>
          <cell r="P70">
            <v>-16.95</v>
          </cell>
          <cell r="R70">
            <v>-17</v>
          </cell>
          <cell r="S70">
            <v>-17</v>
          </cell>
          <cell r="U70">
            <v>-7.5</v>
          </cell>
          <cell r="V70">
            <v>16.05</v>
          </cell>
          <cell r="X70">
            <v>-17</v>
          </cell>
          <cell r="Y70">
            <v>-17</v>
          </cell>
          <cell r="AA70">
            <v>36.6</v>
          </cell>
          <cell r="AB70">
            <v>36.6</v>
          </cell>
          <cell r="AD70">
            <v>36.6</v>
          </cell>
          <cell r="AE70">
            <v>40.200000000000003</v>
          </cell>
        </row>
        <row r="71">
          <cell r="A71" t="str">
            <v xml:space="preserve">Nonbank financing </v>
          </cell>
          <cell r="B71" t="str">
            <v xml:space="preserve">      Financement non-bancaire</v>
          </cell>
          <cell r="C71">
            <v>-19.7</v>
          </cell>
          <cell r="D71">
            <v>-8.9469999999999992</v>
          </cell>
          <cell r="F71">
            <v>-24.3</v>
          </cell>
          <cell r="G71">
            <v>1.7830000000000297</v>
          </cell>
          <cell r="I71">
            <v>-26.9</v>
          </cell>
          <cell r="J71">
            <v>0</v>
          </cell>
          <cell r="L71">
            <v>-16.600000000000001</v>
          </cell>
          <cell r="M71">
            <v>0</v>
          </cell>
          <cell r="O71">
            <v>-7.2</v>
          </cell>
          <cell r="P71">
            <v>-12.314285714285699</v>
          </cell>
          <cell r="R71">
            <v>-35.383999999999993</v>
          </cell>
          <cell r="S71">
            <v>-58.606000000000002</v>
          </cell>
          <cell r="U71">
            <v>-7.8</v>
          </cell>
          <cell r="V71">
            <v>-1.1285714285714299</v>
          </cell>
          <cell r="X71">
            <v>-30.73</v>
          </cell>
          <cell r="Y71">
            <v>-19.731999999999992</v>
          </cell>
          <cell r="AA71">
            <v>-0.88571428571430033</v>
          </cell>
          <cell r="AB71">
            <v>4.4142857142857128</v>
          </cell>
          <cell r="AD71">
            <v>-14.3</v>
          </cell>
          <cell r="AE71">
            <v>2.2999999999999998</v>
          </cell>
        </row>
        <row r="72">
          <cell r="A72" t="str">
            <v>Of which: privatization receipts</v>
          </cell>
          <cell r="B72" t="str">
            <v xml:space="preserve">         Dont: recettes de privatisation </v>
          </cell>
          <cell r="C72">
            <v>0</v>
          </cell>
          <cell r="D72">
            <v>0</v>
          </cell>
          <cell r="F72">
            <v>0</v>
          </cell>
          <cell r="G72">
            <v>0</v>
          </cell>
          <cell r="I72">
            <v>1.1000000000000001</v>
          </cell>
          <cell r="J72">
            <v>0</v>
          </cell>
          <cell r="L72">
            <v>1.1000000000000001</v>
          </cell>
          <cell r="M72">
            <v>0</v>
          </cell>
          <cell r="O72">
            <v>0</v>
          </cell>
          <cell r="P72">
            <v>0</v>
          </cell>
          <cell r="R72">
            <v>0</v>
          </cell>
          <cell r="S72">
            <v>0</v>
          </cell>
          <cell r="U72">
            <v>0</v>
          </cell>
          <cell r="V72">
            <v>0</v>
          </cell>
          <cell r="X72">
            <v>5.3</v>
          </cell>
          <cell r="Y72">
            <v>5.3</v>
          </cell>
          <cell r="AA72">
            <v>1.1000000000000001</v>
          </cell>
          <cell r="AB72">
            <v>6.4</v>
          </cell>
          <cell r="AD72">
            <v>1.1000000000000001</v>
          </cell>
          <cell r="AE72">
            <v>6.4</v>
          </cell>
        </row>
        <row r="73">
          <cell r="A73" t="str">
            <v xml:space="preserve">   correspondents' accounts</v>
          </cell>
          <cell r="S73">
            <v>-34.907000000000004</v>
          </cell>
          <cell r="Y73">
            <v>12.198000000000008</v>
          </cell>
          <cell r="AB73">
            <v>0</v>
          </cell>
          <cell r="AE73">
            <v>0</v>
          </cell>
        </row>
        <row r="74">
          <cell r="R74">
            <v>-35.384</v>
          </cell>
        </row>
        <row r="75">
          <cell r="A75" t="str">
            <v>Errors and omissions</v>
          </cell>
          <cell r="B75" t="str">
            <v xml:space="preserve">   Erreurs et omissions</v>
          </cell>
          <cell r="C75">
            <v>0</v>
          </cell>
          <cell r="D75">
            <v>7.0112000000000343</v>
          </cell>
          <cell r="F75">
            <v>0</v>
          </cell>
          <cell r="G75">
            <v>0</v>
          </cell>
          <cell r="I75">
            <v>0</v>
          </cell>
          <cell r="J75">
            <v>0</v>
          </cell>
          <cell r="L75">
            <v>0</v>
          </cell>
          <cell r="M75">
            <v>0</v>
          </cell>
          <cell r="O75">
            <v>0</v>
          </cell>
          <cell r="P75">
            <v>0</v>
          </cell>
          <cell r="R75">
            <v>1.6000000000000005</v>
          </cell>
          <cell r="S75">
            <v>0</v>
          </cell>
          <cell r="U75">
            <v>0</v>
          </cell>
          <cell r="V75">
            <v>0</v>
          </cell>
          <cell r="X75">
            <v>0.8</v>
          </cell>
          <cell r="Y75">
            <v>0.8</v>
          </cell>
          <cell r="AA75">
            <v>0</v>
          </cell>
          <cell r="AB75">
            <v>0</v>
          </cell>
          <cell r="AD75">
            <v>-0.04</v>
          </cell>
          <cell r="AE75">
            <v>0</v>
          </cell>
        </row>
        <row r="76">
          <cell r="A76" t="str">
            <v xml:space="preserve">Financing gap </v>
          </cell>
          <cell r="B76" t="str">
            <v xml:space="preserve">   Ecart de financement 7/</v>
          </cell>
          <cell r="C76">
            <v>0</v>
          </cell>
          <cell r="D76">
            <v>0</v>
          </cell>
          <cell r="F76">
            <v>3.0119410739691128</v>
          </cell>
          <cell r="G76">
            <v>0</v>
          </cell>
          <cell r="I76">
            <v>3.0119410739691128</v>
          </cell>
          <cell r="J76">
            <v>0</v>
          </cell>
          <cell r="L76">
            <v>19.904146341463473</v>
          </cell>
          <cell r="M76">
            <v>0</v>
          </cell>
          <cell r="O76">
            <v>0</v>
          </cell>
          <cell r="P76">
            <v>-3.1579851721893704E-2</v>
          </cell>
          <cell r="R76">
            <v>-0.19499999999996387</v>
          </cell>
          <cell r="S76">
            <v>0</v>
          </cell>
          <cell r="U76">
            <v>0</v>
          </cell>
          <cell r="V76">
            <v>-3.4274904276202278E-2</v>
          </cell>
          <cell r="X76">
            <v>3.6000000000097954E-2</v>
          </cell>
          <cell r="Y76">
            <v>3.6000000000083743E-2</v>
          </cell>
          <cell r="AA76">
            <v>2.0829560226331978E-3</v>
          </cell>
          <cell r="AB76">
            <v>0</v>
          </cell>
          <cell r="AD76">
            <v>3.5793024215308833E-2</v>
          </cell>
          <cell r="AE76">
            <v>0</v>
          </cell>
        </row>
        <row r="78">
          <cell r="A78" t="str">
            <v>Memorandum items:</v>
          </cell>
          <cell r="B78" t="str">
            <v>Pour mémoire:</v>
          </cell>
        </row>
        <row r="79">
          <cell r="A79" t="str">
            <v>Airport travel tax earmarked for new airport  (RDIA)</v>
          </cell>
          <cell r="AE79">
            <v>11.52748436175</v>
          </cell>
        </row>
        <row r="80">
          <cell r="A80" t="str">
            <v xml:space="preserve">Total HIPC spending </v>
          </cell>
          <cell r="B80" t="str">
            <v>Depenses PPTE programmée</v>
          </cell>
          <cell r="C80">
            <v>1.54</v>
          </cell>
          <cell r="D80">
            <v>1.4209999999999998</v>
          </cell>
          <cell r="F80">
            <v>3.08</v>
          </cell>
          <cell r="G80">
            <v>0</v>
          </cell>
          <cell r="I80">
            <v>12.341326695854569</v>
          </cell>
          <cell r="J80">
            <v>0</v>
          </cell>
          <cell r="L80">
            <v>32.423914685170594</v>
          </cell>
          <cell r="M80">
            <v>36.9</v>
          </cell>
          <cell r="O80">
            <v>2</v>
          </cell>
          <cell r="P80">
            <v>5.9</v>
          </cell>
          <cell r="R80">
            <v>6.8000000000000007</v>
          </cell>
          <cell r="S80">
            <v>6.8000000000000007</v>
          </cell>
          <cell r="U80">
            <v>4</v>
          </cell>
          <cell r="V80">
            <v>27.5</v>
          </cell>
          <cell r="X80">
            <v>18.5</v>
          </cell>
          <cell r="Y80">
            <v>18.5</v>
          </cell>
          <cell r="AA80">
            <v>34.299999999999997</v>
          </cell>
          <cell r="AB80">
            <v>34.299999999999997</v>
          </cell>
          <cell r="AD80">
            <v>59.6</v>
          </cell>
          <cell r="AE80">
            <v>69.049879498091798</v>
          </cell>
        </row>
        <row r="81">
          <cell r="A81" t="str">
            <v>Basic fiscal balance (WAEMU definition) 8/</v>
          </cell>
          <cell r="P81">
            <v>7.5664992991437998</v>
          </cell>
          <cell r="R81">
            <v>19.678999999999974</v>
          </cell>
          <cell r="S81">
            <v>54.585999999999977</v>
          </cell>
          <cell r="U81">
            <v>18.400000000000034</v>
          </cell>
          <cell r="V81">
            <v>-10.259433500447528</v>
          </cell>
          <cell r="X81">
            <v>99.793999999999912</v>
          </cell>
          <cell r="Y81">
            <v>87.595999999999904</v>
          </cell>
          <cell r="AA81">
            <v>-8.7684019308366032</v>
          </cell>
          <cell r="AB81">
            <v>5.9306863056085604</v>
          </cell>
          <cell r="AD81">
            <v>-48.922899976918075</v>
          </cell>
          <cell r="AE81">
            <v>-38.403898238771148</v>
          </cell>
        </row>
        <row r="82">
          <cell r="A82" t="str">
            <v>Banking deposits without counterpart in the fiscal accounts</v>
          </cell>
          <cell r="S82">
            <v>11.685</v>
          </cell>
          <cell r="Y82">
            <v>-1.2000000000000002</v>
          </cell>
          <cell r="AB82">
            <v>0</v>
          </cell>
        </row>
        <row r="85">
          <cell r="A85" t="str">
            <v xml:space="preserve">  Sources:  Senegalese authorities; and staff estimates and projections.</v>
          </cell>
          <cell r="B85" t="str">
            <v>Sources: Autorités sénégalaises; et estimations et projections des services du FMI</v>
          </cell>
        </row>
        <row r="87">
          <cell r="A87" t="str">
            <v xml:space="preserve">1/ Starting from 2003, interest due on domestic debt is gross and interest on deposits from deposits in the Central Bank </v>
          </cell>
          <cell r="B87" t="str">
            <v>1/ A partir de 2003, l'intérêt dû sur la dette intérieure est un intérêt débiteur brut, et les intérêts créditeurs sur les dépôts auprès de la Banque</v>
          </cell>
        </row>
        <row r="88">
          <cell r="A88" t="str">
            <v>are recorded in non tax revenues.</v>
          </cell>
        </row>
        <row r="89">
          <cell r="A89" t="str">
            <v xml:space="preserve">2/ The external debt-service figures include all debt directly contracted by the government and part of the government-guaranteed </v>
          </cell>
          <cell r="B89" t="str">
            <v>Centrale sont inclus dans les recettes non-fiscales.</v>
          </cell>
        </row>
        <row r="90">
          <cell r="A90" t="str">
            <v xml:space="preserve">debt serviced by the budget. </v>
          </cell>
        </row>
        <row r="91">
          <cell r="A91" t="str">
            <v>3/ Sources of foreign financing are grants, loans, and uses of the proceeds received from Taiwan Province of China.</v>
          </cell>
          <cell r="B91" t="str">
            <v>2/ Les chiffres du service de la dette extérieure incluent le service sur toute la dette contractée directement par le gouvernement et la partie du</v>
          </cell>
        </row>
        <row r="93">
          <cell r="A93" t="str">
            <v>1/ Staff Report for the Article IV consultation and the second review (EBS/05/28; February 16, 2005).</v>
          </cell>
        </row>
        <row r="94">
          <cell r="A94" t="str">
            <v>2/ Before methodological changes presented in box 1 of the Memorandum of Economic and Financial Policies.</v>
          </cell>
        </row>
        <row r="95">
          <cell r="A95" t="str">
            <v>3/ Incorporates methodological changes presented in box 1 of the Memorandum of Economic and Financial Policies.</v>
          </cell>
        </row>
        <row r="96">
          <cell r="A96" t="str">
            <v>4/ Local governments,  autonomous public sector entities (e.g. hospitals, universities), and  the civil servants' pension fund  (FNR).</v>
          </cell>
        </row>
        <row r="97">
          <cell r="A97" t="str">
            <v>5/ Defined as total revenue and grants minus total expenditure and net lending, excluding interest expenditure.</v>
          </cell>
        </row>
        <row r="98">
          <cell r="A98" t="str">
            <v>6/ Defined as total revenue minus total expenditure and net lending, excluding externally financed capital expenditure, on-lending, cost of structural reforms and HIPC expenditure.</v>
          </cell>
          <cell r="B98" t="str">
            <v xml:space="preserve">service de la dette garantie par le gouvernement exécutée par le Budget. </v>
          </cell>
        </row>
        <row r="99">
          <cell r="A99" t="str">
            <v xml:space="preserve">7/ Includes debt relief by Kuwait on  KWD 30 million (CFAF 52 billion) loan principal repayment. </v>
          </cell>
        </row>
        <row r="100">
          <cell r="A100" t="str">
            <v>8/ Defined as total revenue minus total expenditure and net lending, excluding externally financed capital expenditure, and on-lending.</v>
          </cell>
          <cell r="B100">
            <v>38639.481934837961</v>
          </cell>
        </row>
      </sheetData>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
      <sheetName val="OUT"/>
      <sheetName val="MON"/>
      <sheetName val="Discount rate"/>
      <sheetName val="T7"/>
      <sheetName val="PNG"/>
      <sheetName val="monetary survey"/>
      <sheetName val="BCEAO"/>
      <sheetName val="Commercial Banks"/>
      <sheetName val="required reserve ratio"/>
      <sheetName val="PNG-TOFE"/>
      <sheetName val="Interest rates"/>
      <sheetName val="Money Market Interest rate"/>
      <sheetName val="WETA"/>
    </sheetNames>
    <sheetDataSet>
      <sheetData sheetId="0" refreshError="1"/>
      <sheetData sheetId="1" refreshError="1"/>
      <sheetData sheetId="2" refreshError="1"/>
      <sheetData sheetId="3" refreshError="1"/>
      <sheetData sheetId="4" refreshError="1"/>
      <sheetData sheetId="5" refreshError="1">
        <row r="1">
          <cell r="A1" t="str">
            <v>Senegal: Monetary Survey, 2004–26</v>
          </cell>
        </row>
        <row r="5">
          <cell r="B5">
            <v>1993</v>
          </cell>
          <cell r="C5">
            <v>1994</v>
          </cell>
          <cell r="D5">
            <v>1995</v>
          </cell>
          <cell r="E5">
            <v>1996</v>
          </cell>
          <cell r="F5" t="str">
            <v xml:space="preserve">        1997</v>
          </cell>
          <cell r="G5" t="str">
            <v>1998</v>
          </cell>
          <cell r="H5">
            <v>1999</v>
          </cell>
          <cell r="I5">
            <v>2000</v>
          </cell>
          <cell r="J5" t="str">
            <v>2001</v>
          </cell>
          <cell r="K5" t="str">
            <v>2002 June</v>
          </cell>
          <cell r="L5">
            <v>2002</v>
          </cell>
          <cell r="P5">
            <v>2003</v>
          </cell>
          <cell r="W5">
            <v>2004</v>
          </cell>
          <cell r="AH5">
            <v>2005</v>
          </cell>
          <cell r="AS5">
            <v>2006</v>
          </cell>
          <cell r="AV5">
            <v>2006</v>
          </cell>
        </row>
        <row r="6">
          <cell r="K6" t="str">
            <v>Est.</v>
          </cell>
          <cell r="L6" t="str">
            <v>(EBS/02/50)</v>
          </cell>
          <cell r="M6" t="str">
            <v xml:space="preserve">Est. 1/ </v>
          </cell>
          <cell r="P6" t="str">
            <v>June</v>
          </cell>
          <cell r="Q6" t="str">
            <v>Sept.</v>
          </cell>
          <cell r="R6" t="str">
            <v>EBS/03/49 1/</v>
          </cell>
          <cell r="S6" t="str">
            <v>EBS/04/9 2/</v>
          </cell>
          <cell r="T6" t="str">
            <v>EBS/04/63 1/</v>
          </cell>
          <cell r="W6" t="str">
            <v>Prog. 1/</v>
          </cell>
          <cell r="X6" t="str">
            <v>EBS/04/9 2/</v>
          </cell>
          <cell r="Z6" t="str">
            <v>June</v>
          </cell>
          <cell r="AA6" t="str">
            <v>Sept</v>
          </cell>
          <cell r="AC6" t="str">
            <v>Target 1/</v>
          </cell>
          <cell r="AD6" t="str">
            <v>Proj. 1/</v>
          </cell>
          <cell r="AE6" t="str">
            <v>Brief</v>
          </cell>
          <cell r="AH6" t="str">
            <v>EBS/03/49</v>
          </cell>
          <cell r="AI6" t="str">
            <v>EBS/04/9 2/</v>
          </cell>
          <cell r="AJ6" t="str">
            <v>EBS/04/63 1/</v>
          </cell>
          <cell r="AK6" t="str">
            <v>Sept.</v>
          </cell>
          <cell r="AL6" t="str">
            <v>Prog. 1/</v>
          </cell>
          <cell r="AM6" t="str">
            <v>Brief</v>
          </cell>
          <cell r="AN6" t="str">
            <v>Rev. pr. 0605</v>
          </cell>
          <cell r="AO6" t="str">
            <v>EBS/05/203</v>
          </cell>
          <cell r="AP6" t="str">
            <v>Brief</v>
          </cell>
          <cell r="AQ6" t="str">
            <v>Est.</v>
          </cell>
          <cell r="AS6" t="str">
            <v>Proj. 1/</v>
          </cell>
          <cell r="AT6" t="str">
            <v>Brief</v>
          </cell>
          <cell r="AU6" t="str">
            <v>Rev. pr. 0605</v>
          </cell>
          <cell r="AV6" t="str">
            <v>EBS/05/203</v>
          </cell>
          <cell r="AW6" t="str">
            <v>Brief</v>
          </cell>
          <cell r="AX6" t="str">
            <v>Proj.</v>
          </cell>
        </row>
        <row r="7">
          <cell r="K7">
            <v>37508</v>
          </cell>
          <cell r="Z7" t="str">
            <v>Est.</v>
          </cell>
          <cell r="AA7" t="str">
            <v>Est.</v>
          </cell>
        </row>
        <row r="9">
          <cell r="I9" t="str">
            <v>(In billions of CFA francs)</v>
          </cell>
          <cell r="J9" t="str">
            <v>(In billions of CFA francs)</v>
          </cell>
        </row>
        <row r="11">
          <cell r="A11" t="str">
            <v xml:space="preserve">Net foreign assets </v>
          </cell>
          <cell r="B11">
            <v>-314.09999999999997</v>
          </cell>
          <cell r="C11">
            <v>-155.29999999999998</v>
          </cell>
          <cell r="D11">
            <v>-105.09999999999994</v>
          </cell>
          <cell r="E11">
            <v>-70.200000000000017</v>
          </cell>
          <cell r="F11">
            <v>15.600000000000009</v>
          </cell>
          <cell r="G11">
            <v>51.400000000000006</v>
          </cell>
          <cell r="H11">
            <v>104.00000000000001</v>
          </cell>
          <cell r="I11">
            <v>88.699999999999974</v>
          </cell>
          <cell r="J11">
            <v>169.60000000000005</v>
          </cell>
          <cell r="K11">
            <v>181.00000000000006</v>
          </cell>
          <cell r="L11">
            <v>198.48826581853092</v>
          </cell>
          <cell r="M11">
            <v>279.5</v>
          </cell>
          <cell r="N11">
            <v>296.79999999999995</v>
          </cell>
          <cell r="O11">
            <v>296.8</v>
          </cell>
          <cell r="P11">
            <v>285.39999999999998</v>
          </cell>
          <cell r="Q11">
            <v>333.1</v>
          </cell>
          <cell r="R11">
            <v>309.92899999999997</v>
          </cell>
          <cell r="S11">
            <v>312.03290630322374</v>
          </cell>
          <cell r="T11">
            <v>353.3</v>
          </cell>
          <cell r="U11">
            <v>550.79999999999995</v>
          </cell>
          <cell r="W11">
            <v>379.97248813671615</v>
          </cell>
          <cell r="X11">
            <v>380.31144449245608</v>
          </cell>
          <cell r="Z11">
            <v>418.98736267234403</v>
          </cell>
          <cell r="AA11">
            <v>0</v>
          </cell>
          <cell r="AC11">
            <v>418.98736267234403</v>
          </cell>
          <cell r="AD11">
            <v>457.48250022739984</v>
          </cell>
          <cell r="AE11">
            <v>529.5</v>
          </cell>
          <cell r="AF11">
            <v>676.3</v>
          </cell>
          <cell r="AH11">
            <v>429.7</v>
          </cell>
          <cell r="AI11">
            <v>414.07982971851504</v>
          </cell>
          <cell r="AJ11">
            <v>450.49953826380687</v>
          </cell>
          <cell r="AK11">
            <v>711.7</v>
          </cell>
          <cell r="AL11">
            <v>513.24276517575743</v>
          </cell>
          <cell r="AM11">
            <v>618.4426986166477</v>
          </cell>
          <cell r="AN11">
            <v>594.76131105793888</v>
          </cell>
          <cell r="AO11">
            <v>739.23662301326476</v>
          </cell>
          <cell r="AP11">
            <v>712.3</v>
          </cell>
          <cell r="AQ11">
            <v>659.59999999999991</v>
          </cell>
          <cell r="AS11">
            <v>540.52898575938002</v>
          </cell>
          <cell r="AT11">
            <v>705.78826967112195</v>
          </cell>
          <cell r="AU11">
            <v>679.86323778937435</v>
          </cell>
          <cell r="AV11">
            <v>783.2206238742524</v>
          </cell>
          <cell r="AW11">
            <v>817.40579876040988</v>
          </cell>
          <cell r="AX11">
            <v>732.77747331260605</v>
          </cell>
        </row>
        <row r="12">
          <cell r="A12" t="str">
            <v>Central Bank of West African States (BCEAO)</v>
          </cell>
          <cell r="B12">
            <v>-300.39999999999998</v>
          </cell>
          <cell r="C12">
            <v>-168.1</v>
          </cell>
          <cell r="D12">
            <v>-126.09999999999994</v>
          </cell>
          <cell r="E12">
            <v>-98.000000000000028</v>
          </cell>
          <cell r="F12">
            <v>-21.099999999999994</v>
          </cell>
          <cell r="G12">
            <v>-6.5</v>
          </cell>
          <cell r="H12">
            <v>13.600000000000023</v>
          </cell>
          <cell r="I12">
            <v>-5.6000000000000227</v>
          </cell>
          <cell r="J12">
            <v>66.700000000000045</v>
          </cell>
          <cell r="K12">
            <v>78.200000000000045</v>
          </cell>
          <cell r="L12">
            <v>95.5882658185309</v>
          </cell>
          <cell r="M12">
            <v>144.80000000000001</v>
          </cell>
          <cell r="N12">
            <v>137.69999999999999</v>
          </cell>
          <cell r="O12">
            <v>137.69999999999999</v>
          </cell>
          <cell r="P12">
            <v>160.5</v>
          </cell>
          <cell r="Q12">
            <v>204</v>
          </cell>
          <cell r="R12">
            <v>165.8</v>
          </cell>
          <cell r="S12">
            <v>168.84290630322371</v>
          </cell>
          <cell r="T12">
            <v>167.9</v>
          </cell>
          <cell r="U12">
            <v>351.59999999999991</v>
          </cell>
          <cell r="W12">
            <v>225.75445813671618</v>
          </cell>
          <cell r="X12">
            <v>227.0981444924561</v>
          </cell>
          <cell r="Z12">
            <v>227.098362672344</v>
          </cell>
          <cell r="AA12">
            <v>0</v>
          </cell>
          <cell r="AC12">
            <v>227.09836267234402</v>
          </cell>
          <cell r="AD12">
            <v>243.34250022739985</v>
          </cell>
          <cell r="AE12">
            <v>330.3</v>
          </cell>
          <cell r="AF12">
            <v>477.1</v>
          </cell>
          <cell r="AH12">
            <v>264.7</v>
          </cell>
          <cell r="AI12">
            <v>250.14159871851504</v>
          </cell>
          <cell r="AJ12">
            <v>249.01608826380681</v>
          </cell>
          <cell r="AK12">
            <v>508.30000000000007</v>
          </cell>
          <cell r="AL12">
            <v>289.46646517575743</v>
          </cell>
          <cell r="AM12">
            <v>409.28269861664774</v>
          </cell>
          <cell r="AN12">
            <v>385.6013110579388</v>
          </cell>
          <cell r="AO12">
            <v>530.07662301326468</v>
          </cell>
          <cell r="AP12">
            <v>520.1</v>
          </cell>
          <cell r="AQ12">
            <v>486.49999999999989</v>
          </cell>
          <cell r="AS12">
            <v>305.56387075938011</v>
          </cell>
          <cell r="AT12">
            <v>486.1702696711219</v>
          </cell>
          <cell r="AU12">
            <v>460.2452377893743</v>
          </cell>
          <cell r="AV12">
            <v>563.60262387425234</v>
          </cell>
          <cell r="AW12">
            <v>615.59579876040993</v>
          </cell>
          <cell r="AX12">
            <v>551.02247331260605</v>
          </cell>
        </row>
        <row r="13">
          <cell r="A13" t="str">
            <v>Commercial banks</v>
          </cell>
          <cell r="B13">
            <v>-13.7</v>
          </cell>
          <cell r="C13">
            <v>12.800000000000011</v>
          </cell>
          <cell r="D13">
            <v>21</v>
          </cell>
          <cell r="E13">
            <v>27.800000000000004</v>
          </cell>
          <cell r="F13">
            <v>36.700000000000003</v>
          </cell>
          <cell r="G13">
            <v>57.900000000000006</v>
          </cell>
          <cell r="H13">
            <v>90.399999999999991</v>
          </cell>
          <cell r="I13">
            <v>94.3</v>
          </cell>
          <cell r="J13">
            <v>102.9</v>
          </cell>
          <cell r="K13">
            <v>102.8</v>
          </cell>
          <cell r="L13">
            <v>102.9</v>
          </cell>
          <cell r="M13">
            <v>134.69999999999999</v>
          </cell>
          <cell r="N13">
            <v>159.1</v>
          </cell>
          <cell r="O13">
            <v>159.1</v>
          </cell>
          <cell r="P13">
            <v>124.9</v>
          </cell>
          <cell r="Q13">
            <v>129.1</v>
          </cell>
          <cell r="R13">
            <v>144.12899999999999</v>
          </cell>
          <cell r="S13">
            <v>143.19</v>
          </cell>
          <cell r="T13">
            <v>185.4</v>
          </cell>
          <cell r="U13">
            <v>199.20000000000002</v>
          </cell>
          <cell r="W13">
            <v>154.21803</v>
          </cell>
          <cell r="X13">
            <v>153.2133</v>
          </cell>
          <cell r="Z13">
            <v>191.88900000000004</v>
          </cell>
          <cell r="AA13">
            <v>0</v>
          </cell>
          <cell r="AC13">
            <v>191.88900000000004</v>
          </cell>
          <cell r="AD13">
            <v>214.14</v>
          </cell>
          <cell r="AE13">
            <v>199.2</v>
          </cell>
          <cell r="AF13">
            <v>199.2</v>
          </cell>
          <cell r="AH13">
            <v>165</v>
          </cell>
          <cell r="AI13">
            <v>163.938231</v>
          </cell>
          <cell r="AJ13">
            <v>201.48345000000006</v>
          </cell>
          <cell r="AK13">
            <v>203.39999999999998</v>
          </cell>
          <cell r="AL13">
            <v>223.77629999999996</v>
          </cell>
          <cell r="AM13">
            <v>209.16</v>
          </cell>
          <cell r="AN13">
            <v>209.16</v>
          </cell>
          <cell r="AO13">
            <v>209.16</v>
          </cell>
          <cell r="AP13">
            <v>192.2</v>
          </cell>
          <cell r="AQ13">
            <v>173.09999999999997</v>
          </cell>
          <cell r="AS13">
            <v>234.96511499999997</v>
          </cell>
          <cell r="AT13">
            <v>219.61800000000005</v>
          </cell>
          <cell r="AU13">
            <v>219.61800000000005</v>
          </cell>
          <cell r="AV13">
            <v>219.61800000000005</v>
          </cell>
          <cell r="AW13">
            <v>201.81</v>
          </cell>
          <cell r="AX13">
            <v>181.75500000000002</v>
          </cell>
        </row>
        <row r="15">
          <cell r="A15" t="str">
            <v>Net domestic assets</v>
          </cell>
          <cell r="B15">
            <v>628.6</v>
          </cell>
          <cell r="C15">
            <v>602.20000000000005</v>
          </cell>
          <cell r="D15">
            <v>593.09999999999991</v>
          </cell>
          <cell r="E15">
            <v>611.1</v>
          </cell>
          <cell r="F15">
            <v>564.79999999999995</v>
          </cell>
          <cell r="G15">
            <v>578.9</v>
          </cell>
          <cell r="H15">
            <v>610.1</v>
          </cell>
          <cell r="I15">
            <v>701.7</v>
          </cell>
          <cell r="J15">
            <v>735.60000000000014</v>
          </cell>
          <cell r="K15">
            <v>760.5</v>
          </cell>
          <cell r="L15">
            <v>777.20901249368944</v>
          </cell>
          <cell r="M15">
            <v>700.4</v>
          </cell>
          <cell r="N15">
            <v>677.3</v>
          </cell>
          <cell r="O15">
            <v>677.3</v>
          </cell>
          <cell r="P15">
            <v>676.1</v>
          </cell>
          <cell r="Q15">
            <v>676.9</v>
          </cell>
          <cell r="R15">
            <v>756.61044711538455</v>
          </cell>
          <cell r="S15">
            <v>727.80733807794672</v>
          </cell>
          <cell r="T15">
            <v>735.9</v>
          </cell>
          <cell r="U15">
            <v>729.8</v>
          </cell>
          <cell r="W15">
            <v>784.84948858783639</v>
          </cell>
          <cell r="X15">
            <v>749.98855550754433</v>
          </cell>
          <cell r="Z15">
            <v>754.73100844196551</v>
          </cell>
          <cell r="AA15">
            <v>0</v>
          </cell>
          <cell r="AC15">
            <v>754.73100844196551</v>
          </cell>
          <cell r="AD15">
            <v>741.02768037605051</v>
          </cell>
          <cell r="AE15">
            <v>768.7</v>
          </cell>
          <cell r="AF15">
            <v>769.5</v>
          </cell>
          <cell r="AH15">
            <v>835.4</v>
          </cell>
          <cell r="AI15">
            <v>805.42017028148575</v>
          </cell>
          <cell r="AJ15">
            <v>809.92992788379752</v>
          </cell>
          <cell r="AK15">
            <v>781</v>
          </cell>
          <cell r="AL15">
            <v>786.70617265781334</v>
          </cell>
          <cell r="AM15">
            <v>795.23530480484555</v>
          </cell>
          <cell r="AN15">
            <v>800.30749625492172</v>
          </cell>
          <cell r="AO15">
            <v>938.56570388452667</v>
          </cell>
          <cell r="AP15">
            <v>874.8</v>
          </cell>
          <cell r="AQ15">
            <v>893.69999999999993</v>
          </cell>
          <cell r="AS15">
            <v>841.74897981483878</v>
          </cell>
          <cell r="AT15">
            <v>781.95257448743769</v>
          </cell>
          <cell r="AU15">
            <v>883.81591654856015</v>
          </cell>
          <cell r="AV15">
            <v>1078.3979396465854</v>
          </cell>
          <cell r="AW15">
            <v>930.8530743787029</v>
          </cell>
          <cell r="AX15">
            <v>1016.2157293411028</v>
          </cell>
        </row>
        <row r="17">
          <cell r="A17" t="str">
            <v>Net domestic credit</v>
          </cell>
          <cell r="B17">
            <v>661.9</v>
          </cell>
          <cell r="C17">
            <v>638.5</v>
          </cell>
          <cell r="D17">
            <v>643.79999999999995</v>
          </cell>
          <cell r="E17">
            <v>683.80000000000007</v>
          </cell>
          <cell r="F17">
            <v>583.29999999999995</v>
          </cell>
          <cell r="G17">
            <v>621.5</v>
          </cell>
          <cell r="H17">
            <v>674.6</v>
          </cell>
          <cell r="I17">
            <v>785.30000000000007</v>
          </cell>
          <cell r="J17">
            <v>837.40000000000009</v>
          </cell>
          <cell r="K17">
            <v>843</v>
          </cell>
          <cell r="L17">
            <v>877.5090124936894</v>
          </cell>
          <cell r="M17">
            <v>794.2</v>
          </cell>
          <cell r="N17">
            <v>792.9</v>
          </cell>
          <cell r="O17">
            <v>792.9</v>
          </cell>
          <cell r="P17">
            <v>779.9</v>
          </cell>
          <cell r="Q17">
            <v>792.6</v>
          </cell>
          <cell r="R17">
            <v>856.97644711538453</v>
          </cell>
          <cell r="S17">
            <v>859.86300629054801</v>
          </cell>
          <cell r="T17">
            <v>848.3</v>
          </cell>
          <cell r="U17">
            <v>848.8</v>
          </cell>
          <cell r="W17">
            <v>892.24110858783638</v>
          </cell>
          <cell r="X17">
            <v>895.46684538086356</v>
          </cell>
          <cell r="Z17">
            <v>887.72040146574716</v>
          </cell>
          <cell r="AA17">
            <v>0</v>
          </cell>
          <cell r="AC17">
            <v>887.72040146574716</v>
          </cell>
          <cell r="AD17">
            <v>863.23241290619001</v>
          </cell>
          <cell r="AE17">
            <v>881.5</v>
          </cell>
          <cell r="AF17">
            <v>880.9</v>
          </cell>
          <cell r="AH17">
            <v>950.3</v>
          </cell>
          <cell r="AI17">
            <v>960.63298735031788</v>
          </cell>
          <cell r="AJ17">
            <v>953.85664214486928</v>
          </cell>
          <cell r="AK17">
            <v>925.7</v>
          </cell>
          <cell r="AL17">
            <v>913.45662150895294</v>
          </cell>
          <cell r="AM17">
            <v>910.70322069196561</v>
          </cell>
          <cell r="AN17">
            <v>910.97609192939058</v>
          </cell>
          <cell r="AO17">
            <v>1047.3082502600857</v>
          </cell>
          <cell r="AP17">
            <v>988</v>
          </cell>
          <cell r="AQ17">
            <v>1031.8</v>
          </cell>
          <cell r="AS17">
            <v>970.2172065303613</v>
          </cell>
          <cell r="AT17">
            <v>898.53915412361982</v>
          </cell>
          <cell r="AU17">
            <v>995.22356050583744</v>
          </cell>
          <cell r="AV17">
            <v>1187.7880009614541</v>
          </cell>
          <cell r="AW17">
            <v>1045.2036924008362</v>
          </cell>
          <cell r="AX17">
            <v>1163.3857744741406</v>
          </cell>
        </row>
        <row r="18">
          <cell r="A18" t="str">
            <v xml:space="preserve">Net credit to the government </v>
          </cell>
          <cell r="B18">
            <v>406.9</v>
          </cell>
          <cell r="C18">
            <v>360</v>
          </cell>
          <cell r="D18">
            <v>357.1</v>
          </cell>
          <cell r="E18">
            <v>335.6</v>
          </cell>
          <cell r="F18">
            <v>187.29999999999998</v>
          </cell>
          <cell r="G18">
            <v>181.10000000000002</v>
          </cell>
          <cell r="H18">
            <v>188.50000000000003</v>
          </cell>
          <cell r="I18">
            <v>160.20000000000002</v>
          </cell>
          <cell r="J18">
            <v>182.00000000000003</v>
          </cell>
          <cell r="K18">
            <v>165.29999999999998</v>
          </cell>
          <cell r="L18">
            <v>156.17558545045245</v>
          </cell>
          <cell r="M18">
            <v>107.57444711538457</v>
          </cell>
          <cell r="N18">
            <v>106.50000000000001</v>
          </cell>
          <cell r="O18">
            <v>106.5</v>
          </cell>
          <cell r="P18">
            <v>32.1</v>
          </cell>
          <cell r="Q18">
            <v>41.4</v>
          </cell>
          <cell r="R18">
            <v>105.0764471153846</v>
          </cell>
          <cell r="S18">
            <v>113.09630079477837</v>
          </cell>
          <cell r="T18">
            <v>64.3</v>
          </cell>
          <cell r="U18">
            <v>64.199999999999932</v>
          </cell>
          <cell r="W18">
            <v>66.925447115384586</v>
          </cell>
          <cell r="X18">
            <v>85.355656454792026</v>
          </cell>
          <cell r="Z18">
            <v>32.621305291271753</v>
          </cell>
          <cell r="AA18">
            <v>0</v>
          </cell>
          <cell r="AC18">
            <v>32.621305291271753</v>
          </cell>
          <cell r="AD18">
            <v>32.662115965707123</v>
          </cell>
          <cell r="AE18">
            <v>25.2</v>
          </cell>
          <cell r="AF18">
            <v>24.000000000000018</v>
          </cell>
          <cell r="AH18">
            <v>41.7</v>
          </cell>
          <cell r="AI18">
            <v>79.001015245248567</v>
          </cell>
          <cell r="AJ18">
            <v>10.234736479067397</v>
          </cell>
          <cell r="AK18">
            <v>-95.399999999999963</v>
          </cell>
          <cell r="AL18">
            <v>35.140351427306634</v>
          </cell>
          <cell r="AM18">
            <v>-14.122437027366312</v>
          </cell>
          <cell r="AN18">
            <v>-24.19449208966763</v>
          </cell>
          <cell r="AO18">
            <v>6.4907275124627866</v>
          </cell>
          <cell r="AP18">
            <v>-31.5</v>
          </cell>
          <cell r="AQ18">
            <v>-35.200000000000003</v>
          </cell>
          <cell r="AS18">
            <v>23.873834492160846</v>
          </cell>
          <cell r="AT18">
            <v>-81.484615091195309</v>
          </cell>
          <cell r="AU18">
            <v>-16.041863399393844</v>
          </cell>
          <cell r="AV18">
            <v>47.506762732793689</v>
          </cell>
          <cell r="AW18">
            <v>-70.731276492243992</v>
          </cell>
          <cell r="AX18">
            <v>-43.371430980625206</v>
          </cell>
        </row>
        <row r="19">
          <cell r="A19" t="str">
            <v xml:space="preserve">Central bank </v>
          </cell>
          <cell r="B19">
            <v>396.7</v>
          </cell>
          <cell r="C19">
            <v>340.9</v>
          </cell>
          <cell r="D19">
            <v>330.7</v>
          </cell>
          <cell r="E19">
            <v>269.39999999999998</v>
          </cell>
          <cell r="F19">
            <v>152.1</v>
          </cell>
          <cell r="G19">
            <v>158.9</v>
          </cell>
          <cell r="H19">
            <v>174.4</v>
          </cell>
          <cell r="I19">
            <v>201.20000000000002</v>
          </cell>
          <cell r="J19">
            <v>221.00000000000003</v>
          </cell>
          <cell r="K19">
            <v>228</v>
          </cell>
          <cell r="L19">
            <v>212.57558545045242</v>
          </cell>
          <cell r="M19">
            <v>188.77444711538459</v>
          </cell>
          <cell r="N19">
            <v>188.70000000000002</v>
          </cell>
          <cell r="O19">
            <v>188.7</v>
          </cell>
          <cell r="P19">
            <v>133.30000000000001</v>
          </cell>
          <cell r="Q19">
            <v>143.80000000000001</v>
          </cell>
          <cell r="R19">
            <v>177.37444711538461</v>
          </cell>
          <cell r="S19">
            <v>190.59630079477836</v>
          </cell>
          <cell r="T19">
            <v>180.8</v>
          </cell>
          <cell r="U19">
            <v>175.49999999999994</v>
          </cell>
          <cell r="W19">
            <v>141.62344711538461</v>
          </cell>
          <cell r="X19">
            <v>169.82956949827027</v>
          </cell>
          <cell r="Z19">
            <v>159.82130529127176</v>
          </cell>
          <cell r="AA19">
            <v>0</v>
          </cell>
          <cell r="AC19">
            <v>159.82130529127176</v>
          </cell>
          <cell r="AD19">
            <v>138.86211596570715</v>
          </cell>
          <cell r="AE19">
            <v>108.3</v>
          </cell>
          <cell r="AF19">
            <v>107.9</v>
          </cell>
          <cell r="AH19">
            <v>107.3</v>
          </cell>
          <cell r="AI19">
            <v>168.19231959307464</v>
          </cell>
          <cell r="AJ19">
            <v>147.42604082689348</v>
          </cell>
          <cell r="AK19">
            <v>1.4000000000000341</v>
          </cell>
          <cell r="AL19">
            <v>104.74035142730666</v>
          </cell>
          <cell r="AM19">
            <v>32.377562972633683</v>
          </cell>
          <cell r="AN19">
            <v>23.105507910332364</v>
          </cell>
          <cell r="AO19">
            <v>53.79072751246278</v>
          </cell>
          <cell r="AP19">
            <v>83.1</v>
          </cell>
          <cell r="AQ19">
            <v>83.800000000000011</v>
          </cell>
          <cell r="AS19">
            <v>90.712964926943485</v>
          </cell>
          <cell r="AT19">
            <v>-49.984615091195309</v>
          </cell>
          <cell r="AU19">
            <v>16.25813660060615</v>
          </cell>
          <cell r="AV19">
            <v>79.806762732793686</v>
          </cell>
          <cell r="AW19">
            <v>28.868723507756016</v>
          </cell>
          <cell r="AX19">
            <v>60.658569019374809</v>
          </cell>
        </row>
        <row r="20">
          <cell r="A20" t="str">
            <v>Statutory advance</v>
          </cell>
          <cell r="F20">
            <v>66.8</v>
          </cell>
          <cell r="G20">
            <v>70.400000000000006</v>
          </cell>
          <cell r="H20">
            <v>60.7</v>
          </cell>
          <cell r="I20">
            <v>38.9</v>
          </cell>
          <cell r="J20">
            <v>73.5</v>
          </cell>
          <cell r="K20">
            <v>71.5</v>
          </cell>
          <cell r="L20">
            <v>50.9</v>
          </cell>
          <cell r="M20">
            <v>73.5</v>
          </cell>
          <cell r="N20">
            <v>73.5</v>
          </cell>
          <cell r="O20">
            <v>73.5</v>
          </cell>
          <cell r="P20">
            <v>72</v>
          </cell>
          <cell r="R20">
            <v>68.8</v>
          </cell>
          <cell r="S20">
            <v>68.8</v>
          </cell>
          <cell r="T20">
            <v>68.8</v>
          </cell>
          <cell r="U20">
            <v>68.8</v>
          </cell>
          <cell r="W20">
            <v>62.248999999999995</v>
          </cell>
          <cell r="X20">
            <v>62.2</v>
          </cell>
          <cell r="Z20">
            <v>62.2</v>
          </cell>
          <cell r="AA20">
            <v>0</v>
          </cell>
          <cell r="AC20">
            <v>62.2</v>
          </cell>
          <cell r="AD20">
            <v>62.2</v>
          </cell>
          <cell r="AE20">
            <v>62.2</v>
          </cell>
          <cell r="AF20">
            <v>62.2</v>
          </cell>
          <cell r="AH20">
            <v>55.5</v>
          </cell>
          <cell r="AI20">
            <v>55.4</v>
          </cell>
          <cell r="AJ20">
            <v>55.4</v>
          </cell>
          <cell r="AK20">
            <v>57.2</v>
          </cell>
          <cell r="AL20">
            <v>55.4</v>
          </cell>
          <cell r="AM20">
            <v>55.4</v>
          </cell>
          <cell r="AN20">
            <v>55.4</v>
          </cell>
          <cell r="AO20">
            <v>55.4</v>
          </cell>
          <cell r="AP20">
            <v>55.5</v>
          </cell>
          <cell r="AQ20">
            <v>55.5</v>
          </cell>
          <cell r="AS20">
            <v>48.6</v>
          </cell>
          <cell r="AT20">
            <v>48.6</v>
          </cell>
          <cell r="AU20">
            <v>48.6</v>
          </cell>
          <cell r="AV20">
            <v>48.6</v>
          </cell>
          <cell r="AW20">
            <v>48.8</v>
          </cell>
          <cell r="AX20">
            <v>48.5</v>
          </cell>
        </row>
        <row r="21">
          <cell r="A21" t="str">
            <v xml:space="preserve">Use of  IMF credit </v>
          </cell>
          <cell r="F21">
            <v>168</v>
          </cell>
          <cell r="G21">
            <v>160.80000000000001</v>
          </cell>
          <cell r="H21">
            <v>154</v>
          </cell>
          <cell r="I21">
            <v>154.1</v>
          </cell>
          <cell r="J21">
            <v>159.4</v>
          </cell>
          <cell r="K21">
            <v>160.69999999999999</v>
          </cell>
          <cell r="L21">
            <v>151.97558545045243</v>
          </cell>
          <cell r="M21">
            <v>152.1744471153846</v>
          </cell>
          <cell r="N21">
            <v>152.19999999999999</v>
          </cell>
          <cell r="O21">
            <v>152.19999999999999</v>
          </cell>
          <cell r="P21">
            <v>144.9</v>
          </cell>
          <cell r="R21">
            <v>130.6744471153846</v>
          </cell>
          <cell r="S21">
            <v>132.2637023589848</v>
          </cell>
          <cell r="T21">
            <v>133.5</v>
          </cell>
          <cell r="U21">
            <v>133.4</v>
          </cell>
          <cell r="W21">
            <v>104.97444711538459</v>
          </cell>
          <cell r="X21">
            <v>113.61389091307154</v>
          </cell>
          <cell r="Z21">
            <v>115.79112434702773</v>
          </cell>
          <cell r="AA21">
            <v>0</v>
          </cell>
          <cell r="AC21">
            <v>115.79112434702773</v>
          </cell>
          <cell r="AD21">
            <v>110.09479151267041</v>
          </cell>
          <cell r="AE21">
            <v>110.4</v>
          </cell>
          <cell r="AF21">
            <v>110.4</v>
          </cell>
          <cell r="AH21">
            <v>80.5</v>
          </cell>
          <cell r="AI21">
            <v>93.676641007875887</v>
          </cell>
          <cell r="AJ21">
            <v>96.995859882649469</v>
          </cell>
          <cell r="AK21">
            <v>94.5</v>
          </cell>
          <cell r="AL21">
            <v>92.867822833045054</v>
          </cell>
          <cell r="AM21">
            <v>93.167145489044685</v>
          </cell>
          <cell r="AN21">
            <v>92.905507910332389</v>
          </cell>
          <cell r="AO21">
            <v>88.87072751246275</v>
          </cell>
          <cell r="AP21">
            <v>89</v>
          </cell>
          <cell r="AQ21">
            <v>88.9</v>
          </cell>
          <cell r="AS21">
            <v>79.708078138794662</v>
          </cell>
          <cell r="AT21">
            <v>80.021517511268485</v>
          </cell>
          <cell r="AU21">
            <v>79.468136600606172</v>
          </cell>
          <cell r="AV21">
            <v>79.186762732793653</v>
          </cell>
          <cell r="AW21">
            <v>20.758352927184205</v>
          </cell>
          <cell r="AX21">
            <v>13.253762742321896</v>
          </cell>
        </row>
        <row r="22">
          <cell r="A22" t="str">
            <v>Consolidated loans</v>
          </cell>
          <cell r="F22">
            <v>0</v>
          </cell>
          <cell r="G22">
            <v>6</v>
          </cell>
          <cell r="H22">
            <v>5.2</v>
          </cell>
          <cell r="I22">
            <v>4.5</v>
          </cell>
          <cell r="J22">
            <v>8.9</v>
          </cell>
          <cell r="K22">
            <v>8.4</v>
          </cell>
          <cell r="L22">
            <v>7.9</v>
          </cell>
          <cell r="M22">
            <v>7.3</v>
          </cell>
          <cell r="N22">
            <v>7.2</v>
          </cell>
          <cell r="O22">
            <v>7.3</v>
          </cell>
          <cell r="P22">
            <v>7.5</v>
          </cell>
          <cell r="R22">
            <v>5.5</v>
          </cell>
          <cell r="S22">
            <v>5.5</v>
          </cell>
          <cell r="T22">
            <v>6.5</v>
          </cell>
          <cell r="U22">
            <v>6.5</v>
          </cell>
          <cell r="W22">
            <v>3.1</v>
          </cell>
          <cell r="X22">
            <v>3.7</v>
          </cell>
          <cell r="Z22">
            <v>4.7</v>
          </cell>
          <cell r="AA22">
            <v>0</v>
          </cell>
          <cell r="AC22">
            <v>4.7</v>
          </cell>
          <cell r="AD22">
            <v>4.7</v>
          </cell>
          <cell r="AE22">
            <v>4.3</v>
          </cell>
          <cell r="AF22">
            <v>4.3</v>
          </cell>
          <cell r="AH22">
            <v>1.1000000000000001</v>
          </cell>
          <cell r="AI22">
            <v>1.7</v>
          </cell>
          <cell r="AJ22">
            <v>2.7</v>
          </cell>
          <cell r="AK22">
            <v>2.4</v>
          </cell>
          <cell r="AL22">
            <v>2.7</v>
          </cell>
          <cell r="AM22">
            <v>2.2999999999999998</v>
          </cell>
          <cell r="AN22">
            <v>2.2999999999999998</v>
          </cell>
          <cell r="AO22">
            <v>2.2999999999999998</v>
          </cell>
          <cell r="AP22">
            <v>2.4</v>
          </cell>
          <cell r="AQ22">
            <v>2.4</v>
          </cell>
          <cell r="AS22">
            <v>2.7</v>
          </cell>
          <cell r="AT22">
            <v>2.2999999999999998</v>
          </cell>
          <cell r="AU22">
            <v>2.2999999999999998</v>
          </cell>
          <cell r="AV22">
            <v>2.2999999999999998</v>
          </cell>
          <cell r="AW22">
            <v>2.4</v>
          </cell>
          <cell r="AX22">
            <v>0</v>
          </cell>
        </row>
        <row r="23">
          <cell r="A23" t="str">
            <v>Other loans  3/</v>
          </cell>
          <cell r="F23">
            <v>58.9</v>
          </cell>
          <cell r="G23">
            <v>59.1</v>
          </cell>
          <cell r="H23">
            <v>59.1</v>
          </cell>
          <cell r="I23">
            <v>59.1</v>
          </cell>
          <cell r="J23">
            <v>59.1</v>
          </cell>
          <cell r="K23">
            <v>59.1</v>
          </cell>
          <cell r="L23">
            <v>59.1</v>
          </cell>
          <cell r="M23">
            <v>59.1</v>
          </cell>
          <cell r="N23">
            <v>59.1</v>
          </cell>
          <cell r="O23">
            <v>59.1</v>
          </cell>
          <cell r="P23">
            <v>59.1</v>
          </cell>
          <cell r="R23">
            <v>59.1</v>
          </cell>
          <cell r="S23">
            <v>59.1</v>
          </cell>
          <cell r="T23">
            <v>59.1</v>
          </cell>
          <cell r="U23">
            <v>53.4</v>
          </cell>
          <cell r="W23">
            <v>59.1</v>
          </cell>
          <cell r="X23">
            <v>59.1</v>
          </cell>
          <cell r="Z23">
            <v>59.1</v>
          </cell>
          <cell r="AA23">
            <v>0</v>
          </cell>
          <cell r="AC23">
            <v>59.1</v>
          </cell>
          <cell r="AD23">
            <v>53.4</v>
          </cell>
          <cell r="AE23">
            <v>49.1</v>
          </cell>
          <cell r="AF23">
            <v>49.1</v>
          </cell>
          <cell r="AH23">
            <v>59.1</v>
          </cell>
          <cell r="AI23">
            <v>59.1</v>
          </cell>
          <cell r="AJ23">
            <v>59.1</v>
          </cell>
          <cell r="AK23">
            <v>49.1</v>
          </cell>
          <cell r="AL23">
            <v>53.4</v>
          </cell>
          <cell r="AM23">
            <v>49.1</v>
          </cell>
          <cell r="AN23">
            <v>49.1</v>
          </cell>
          <cell r="AO23">
            <v>49.1</v>
          </cell>
          <cell r="AP23">
            <v>56.9</v>
          </cell>
          <cell r="AQ23">
            <v>56.9</v>
          </cell>
          <cell r="AS23">
            <v>53.4</v>
          </cell>
          <cell r="AT23">
            <v>49.1</v>
          </cell>
          <cell r="AU23">
            <v>49.1</v>
          </cell>
          <cell r="AV23">
            <v>49.1</v>
          </cell>
          <cell r="AW23">
            <v>56.9</v>
          </cell>
          <cell r="AX23">
            <v>56.9</v>
          </cell>
        </row>
        <row r="24">
          <cell r="A24" t="str">
            <v>Deposits</v>
          </cell>
          <cell r="F24">
            <v>-141.6</v>
          </cell>
          <cell r="G24">
            <v>-137.4</v>
          </cell>
          <cell r="H24">
            <v>-104.6</v>
          </cell>
          <cell r="I24">
            <v>-55.4</v>
          </cell>
          <cell r="J24">
            <v>-79.900000000000006</v>
          </cell>
          <cell r="K24">
            <v>-71.7</v>
          </cell>
          <cell r="L24">
            <v>-57.3</v>
          </cell>
          <cell r="M24">
            <v>-103.3</v>
          </cell>
          <cell r="N24">
            <v>-103.4</v>
          </cell>
          <cell r="O24">
            <v>-103.4</v>
          </cell>
          <cell r="P24">
            <v>-150.19999999999999</v>
          </cell>
          <cell r="R24">
            <v>-86.7</v>
          </cell>
          <cell r="S24">
            <v>-75.067401564206477</v>
          </cell>
          <cell r="T24">
            <v>-87.1</v>
          </cell>
          <cell r="U24">
            <v>-86.600000000000009</v>
          </cell>
          <cell r="W24">
            <v>-87.8</v>
          </cell>
          <cell r="X24">
            <v>-68.784321414801241</v>
          </cell>
          <cell r="Z24">
            <v>-81.969819055755963</v>
          </cell>
          <cell r="AA24">
            <v>0</v>
          </cell>
          <cell r="AC24">
            <v>-81.969819055755963</v>
          </cell>
          <cell r="AD24">
            <v>-91.532675546963247</v>
          </cell>
          <cell r="AE24">
            <v>-117.7</v>
          </cell>
          <cell r="AF24">
            <v>-118.1</v>
          </cell>
          <cell r="AH24">
            <v>-88.9</v>
          </cell>
          <cell r="AI24">
            <v>-41.684321414801225</v>
          </cell>
          <cell r="AJ24">
            <v>-66.76981905575596</v>
          </cell>
          <cell r="AK24">
            <v>-201.79999999999998</v>
          </cell>
          <cell r="AL24">
            <v>-99.627471405738376</v>
          </cell>
          <cell r="AM24">
            <v>-167.58958251641101</v>
          </cell>
          <cell r="AN24">
            <v>-176.6</v>
          </cell>
          <cell r="AO24">
            <v>-141.88</v>
          </cell>
          <cell r="AP24">
            <v>-120.7</v>
          </cell>
          <cell r="AQ24">
            <v>-119.9</v>
          </cell>
          <cell r="AS24">
            <v>-93.695113211851165</v>
          </cell>
          <cell r="AT24">
            <v>-230.00613260246382</v>
          </cell>
          <cell r="AU24">
            <v>-163.21</v>
          </cell>
          <cell r="AV24">
            <v>-99.38</v>
          </cell>
          <cell r="AW24">
            <v>-99.989629419428184</v>
          </cell>
          <cell r="AX24">
            <v>-57.995193722947093</v>
          </cell>
        </row>
        <row r="25">
          <cell r="A25" t="str">
            <v xml:space="preserve">Commercial banks </v>
          </cell>
          <cell r="B25">
            <v>9.5</v>
          </cell>
          <cell r="C25">
            <v>17.5</v>
          </cell>
          <cell r="D25">
            <v>24.600000000000009</v>
          </cell>
          <cell r="E25">
            <v>66.40000000000002</v>
          </cell>
          <cell r="F25">
            <v>35</v>
          </cell>
          <cell r="G25">
            <v>20.900000000000006</v>
          </cell>
          <cell r="H25">
            <v>13.000000000000014</v>
          </cell>
          <cell r="I25">
            <v>-42.5</v>
          </cell>
          <cell r="J25">
            <v>-42</v>
          </cell>
          <cell r="K25">
            <v>-64.400000000000006</v>
          </cell>
          <cell r="L25">
            <v>-57.9</v>
          </cell>
          <cell r="M25">
            <v>-84.1</v>
          </cell>
          <cell r="N25">
            <v>-83</v>
          </cell>
          <cell r="O25">
            <v>-83</v>
          </cell>
          <cell r="P25">
            <v>-104</v>
          </cell>
          <cell r="Q25">
            <v>-106</v>
          </cell>
          <cell r="R25">
            <v>-75.198000000000022</v>
          </cell>
          <cell r="S25">
            <v>-78.3</v>
          </cell>
          <cell r="T25">
            <v>-117.3</v>
          </cell>
          <cell r="U25">
            <v>-117.20000000000002</v>
          </cell>
          <cell r="W25">
            <v>-77.598000000000027</v>
          </cell>
          <cell r="X25">
            <v>-85.273913043478245</v>
          </cell>
          <cell r="Z25">
            <v>-128</v>
          </cell>
          <cell r="AA25">
            <v>0</v>
          </cell>
          <cell r="AC25">
            <v>-128</v>
          </cell>
          <cell r="AD25">
            <v>-112.1</v>
          </cell>
          <cell r="AE25">
            <v>-93.7</v>
          </cell>
          <cell r="AF25">
            <v>-93.699999999999989</v>
          </cell>
          <cell r="AH25">
            <v>-68.5</v>
          </cell>
          <cell r="AI25">
            <v>-89.991304347826073</v>
          </cell>
          <cell r="AJ25">
            <v>-137.99130434782609</v>
          </cell>
          <cell r="AK25">
            <v>-104.3</v>
          </cell>
          <cell r="AL25">
            <v>-75.5</v>
          </cell>
          <cell r="AM25">
            <v>-57.1</v>
          </cell>
          <cell r="AN25">
            <v>-57.1</v>
          </cell>
          <cell r="AO25">
            <v>-57.1</v>
          </cell>
          <cell r="AP25">
            <v>-119.2</v>
          </cell>
          <cell r="AQ25">
            <v>-122.50000000000001</v>
          </cell>
          <cell r="AS25">
            <v>-72.739130434782638</v>
          </cell>
          <cell r="AT25">
            <v>-42.1</v>
          </cell>
          <cell r="AU25">
            <v>-42.1</v>
          </cell>
          <cell r="AV25">
            <v>-42.1</v>
          </cell>
          <cell r="AW25">
            <v>-104.2</v>
          </cell>
          <cell r="AX25">
            <v>-107.53000000000002</v>
          </cell>
        </row>
        <row r="26">
          <cell r="A26" t="str">
            <v>Of which: deposits</v>
          </cell>
          <cell r="G26">
            <v>-101.5</v>
          </cell>
          <cell r="H26">
            <v>-97.6</v>
          </cell>
          <cell r="I26">
            <v>-136.5</v>
          </cell>
          <cell r="J26">
            <v>-143.80000000000001</v>
          </cell>
          <cell r="K26">
            <v>-143.30000000000001</v>
          </cell>
          <cell r="L26">
            <v>-139.30000000000001</v>
          </cell>
          <cell r="M26">
            <v>-144.6</v>
          </cell>
          <cell r="N26">
            <v>-143.5</v>
          </cell>
          <cell r="O26">
            <v>-143.5</v>
          </cell>
          <cell r="P26">
            <v>-158.5</v>
          </cell>
          <cell r="R26">
            <v>-144.6</v>
          </cell>
          <cell r="S26">
            <v>-139.69999999999999</v>
          </cell>
          <cell r="T26">
            <v>-185.6</v>
          </cell>
          <cell r="U26">
            <v>-186.3</v>
          </cell>
          <cell r="W26">
            <v>-144.6</v>
          </cell>
          <cell r="X26">
            <v>-139.69999999999999</v>
          </cell>
          <cell r="Z26">
            <v>-185.6</v>
          </cell>
          <cell r="AA26">
            <v>0</v>
          </cell>
          <cell r="AC26">
            <v>-185.6</v>
          </cell>
          <cell r="AD26">
            <v>-186.3</v>
          </cell>
          <cell r="AE26">
            <v>-165.1</v>
          </cell>
          <cell r="AF26">
            <v>-165.1</v>
          </cell>
          <cell r="AH26">
            <v>-144.6</v>
          </cell>
          <cell r="AI26">
            <v>-139.69999999999999</v>
          </cell>
          <cell r="AJ26">
            <v>-185.6</v>
          </cell>
          <cell r="AK26">
            <v>-177.9</v>
          </cell>
          <cell r="AL26">
            <v>-186.3</v>
          </cell>
          <cell r="AM26">
            <v>-165.1</v>
          </cell>
          <cell r="AN26">
            <v>-165.1</v>
          </cell>
          <cell r="AO26">
            <v>-165.1</v>
          </cell>
          <cell r="AP26">
            <v>-188.5</v>
          </cell>
          <cell r="AQ26">
            <v>-191.70000000000002</v>
          </cell>
          <cell r="AS26">
            <v>-186.3</v>
          </cell>
          <cell r="AT26">
            <v>-165.1</v>
          </cell>
          <cell r="AU26">
            <v>-165.1</v>
          </cell>
          <cell r="AV26">
            <v>-165.1</v>
          </cell>
          <cell r="AW26">
            <v>-188.5</v>
          </cell>
          <cell r="AX26">
            <v>-191.70000000000002</v>
          </cell>
        </row>
        <row r="27">
          <cell r="A27" t="str">
            <v>Of which: guarantee deposits</v>
          </cell>
          <cell r="G27">
            <v>0</v>
          </cell>
          <cell r="H27">
            <v>-8.6999999999999993</v>
          </cell>
          <cell r="I27">
            <v>-15.7</v>
          </cell>
          <cell r="J27">
            <v>-4.5</v>
          </cell>
          <cell r="K27">
            <v>-4.5</v>
          </cell>
          <cell r="L27">
            <v>0</v>
          </cell>
          <cell r="M27">
            <v>-4.5</v>
          </cell>
          <cell r="N27">
            <v>-4.5</v>
          </cell>
          <cell r="O27">
            <v>-4.5</v>
          </cell>
          <cell r="P27">
            <v>-4.5</v>
          </cell>
          <cell r="R27">
            <v>0</v>
          </cell>
          <cell r="S27">
            <v>-4.5</v>
          </cell>
          <cell r="T27">
            <v>-4.5</v>
          </cell>
          <cell r="U27">
            <v>-4.5</v>
          </cell>
          <cell r="W27">
            <v>0</v>
          </cell>
          <cell r="X27">
            <v>-4.5</v>
          </cell>
          <cell r="Z27">
            <v>0</v>
          </cell>
          <cell r="AA27">
            <v>0</v>
          </cell>
          <cell r="AC27">
            <v>-3</v>
          </cell>
          <cell r="AD27">
            <v>-3</v>
          </cell>
          <cell r="AE27">
            <v>-3</v>
          </cell>
          <cell r="AF27">
            <v>-3</v>
          </cell>
          <cell r="AH27">
            <v>0</v>
          </cell>
          <cell r="AI27">
            <v>-4.5</v>
          </cell>
          <cell r="AJ27">
            <v>-3</v>
          </cell>
          <cell r="AK27">
            <v>0</v>
          </cell>
          <cell r="AL27">
            <v>-3</v>
          </cell>
          <cell r="AM27">
            <v>0</v>
          </cell>
          <cell r="AN27">
            <v>0</v>
          </cell>
          <cell r="AO27">
            <v>0</v>
          </cell>
          <cell r="AP27">
            <v>0</v>
          </cell>
          <cell r="AQ27">
            <v>0</v>
          </cell>
          <cell r="AS27">
            <v>-3</v>
          </cell>
          <cell r="AT27">
            <v>0</v>
          </cell>
          <cell r="AU27">
            <v>0</v>
          </cell>
          <cell r="AV27">
            <v>0</v>
          </cell>
          <cell r="AW27">
            <v>0</v>
          </cell>
          <cell r="AX27">
            <v>0</v>
          </cell>
        </row>
        <row r="28">
          <cell r="A28" t="str">
            <v xml:space="preserve">                                    treasury bills</v>
          </cell>
          <cell r="G28">
            <v>0</v>
          </cell>
          <cell r="H28">
            <v>0</v>
          </cell>
          <cell r="I28">
            <v>0</v>
          </cell>
          <cell r="J28">
            <v>27.4</v>
          </cell>
          <cell r="K28">
            <v>27.4</v>
          </cell>
          <cell r="L28">
            <v>20</v>
          </cell>
          <cell r="M28">
            <v>0</v>
          </cell>
          <cell r="N28">
            <v>0</v>
          </cell>
          <cell r="O28">
            <v>0</v>
          </cell>
          <cell r="P28">
            <v>0</v>
          </cell>
          <cell r="R28">
            <v>23.001999999999999</v>
          </cell>
          <cell r="S28">
            <v>15</v>
          </cell>
          <cell r="T28">
            <v>15</v>
          </cell>
          <cell r="U28">
            <v>15</v>
          </cell>
          <cell r="W28">
            <v>35.001999999999995</v>
          </cell>
          <cell r="X28">
            <v>22.826086956521738</v>
          </cell>
          <cell r="Z28">
            <v>0</v>
          </cell>
          <cell r="AA28">
            <v>15</v>
          </cell>
          <cell r="AC28">
            <v>15</v>
          </cell>
          <cell r="AD28">
            <v>15</v>
          </cell>
          <cell r="AE28">
            <v>15</v>
          </cell>
          <cell r="AF28">
            <v>15</v>
          </cell>
          <cell r="AH28">
            <v>58.5</v>
          </cell>
          <cell r="AI28">
            <v>32.608695652173914</v>
          </cell>
          <cell r="AJ28">
            <v>18.100000000000001</v>
          </cell>
          <cell r="AK28">
            <v>15</v>
          </cell>
          <cell r="AL28">
            <v>33.9</v>
          </cell>
          <cell r="AM28">
            <v>7.5</v>
          </cell>
          <cell r="AN28">
            <v>7.5</v>
          </cell>
          <cell r="AO28">
            <v>7.5</v>
          </cell>
          <cell r="AP28">
            <v>7.5</v>
          </cell>
          <cell r="AQ28">
            <v>7.5</v>
          </cell>
          <cell r="AS28">
            <v>37.5</v>
          </cell>
          <cell r="AT28">
            <v>7.5</v>
          </cell>
          <cell r="AU28">
            <v>7.5</v>
          </cell>
          <cell r="AV28">
            <v>7.5</v>
          </cell>
          <cell r="AW28">
            <v>7.5</v>
          </cell>
          <cell r="AX28">
            <v>7.5</v>
          </cell>
        </row>
        <row r="29">
          <cell r="A29" t="str">
            <v>Other institutions</v>
          </cell>
          <cell r="B29">
            <v>0.70000000000000018</v>
          </cell>
          <cell r="C29">
            <v>1.6</v>
          </cell>
          <cell r="D29">
            <v>1.7999999999999998</v>
          </cell>
          <cell r="E29">
            <v>-0.20000000000000018</v>
          </cell>
          <cell r="F29">
            <v>0.20000000000000018</v>
          </cell>
          <cell r="G29">
            <v>1.3000000000000003</v>
          </cell>
          <cell r="H29">
            <v>1.1000000000000001</v>
          </cell>
          <cell r="I29">
            <v>1.5000000000000004</v>
          </cell>
          <cell r="J29">
            <v>2.9999999999999996</v>
          </cell>
          <cell r="K29">
            <v>1.6999999999999993</v>
          </cell>
          <cell r="L29">
            <v>1.5</v>
          </cell>
          <cell r="M29">
            <v>2.9</v>
          </cell>
          <cell r="N29">
            <v>0.79999999999999982</v>
          </cell>
          <cell r="O29">
            <v>0.8</v>
          </cell>
          <cell r="P29">
            <v>2.8</v>
          </cell>
          <cell r="Q29">
            <v>3.6</v>
          </cell>
          <cell r="R29">
            <v>2.9</v>
          </cell>
          <cell r="S29">
            <v>0.8</v>
          </cell>
          <cell r="T29">
            <v>0.8</v>
          </cell>
          <cell r="U29">
            <v>5.9</v>
          </cell>
          <cell r="W29">
            <v>2.9</v>
          </cell>
          <cell r="X29">
            <v>0.8</v>
          </cell>
          <cell r="Z29">
            <v>0.8</v>
          </cell>
          <cell r="AA29">
            <v>0</v>
          </cell>
          <cell r="AC29">
            <v>0.8</v>
          </cell>
          <cell r="AD29">
            <v>5.9</v>
          </cell>
          <cell r="AE29">
            <v>10.6</v>
          </cell>
          <cell r="AF29">
            <v>9.8000000000000007</v>
          </cell>
          <cell r="AH29">
            <v>2.9</v>
          </cell>
          <cell r="AI29">
            <v>0.8</v>
          </cell>
          <cell r="AJ29">
            <v>0.8</v>
          </cell>
          <cell r="AK29">
            <v>7.5</v>
          </cell>
          <cell r="AL29">
            <v>5.9</v>
          </cell>
          <cell r="AM29">
            <v>10.6</v>
          </cell>
          <cell r="AN29">
            <v>9.8000000000000007</v>
          </cell>
          <cell r="AO29">
            <v>9.8000000000000007</v>
          </cell>
          <cell r="AP29">
            <v>4.5999999999999996</v>
          </cell>
          <cell r="AQ29">
            <v>3.5</v>
          </cell>
          <cell r="AS29">
            <v>5.9</v>
          </cell>
          <cell r="AT29">
            <v>10.6</v>
          </cell>
          <cell r="AU29">
            <v>9.8000000000000007</v>
          </cell>
          <cell r="AV29">
            <v>9.8000000000000007</v>
          </cell>
          <cell r="AW29">
            <v>4.5999999999999996</v>
          </cell>
          <cell r="AX29">
            <v>3.5</v>
          </cell>
        </row>
        <row r="31">
          <cell r="A31" t="str">
            <v xml:space="preserve">Credit to the economy  </v>
          </cell>
          <cell r="B31">
            <v>255</v>
          </cell>
          <cell r="C31">
            <v>278.5</v>
          </cell>
          <cell r="D31">
            <v>286.7</v>
          </cell>
          <cell r="E31">
            <v>348.20000000000005</v>
          </cell>
          <cell r="F31">
            <v>396</v>
          </cell>
          <cell r="G31">
            <v>440.4</v>
          </cell>
          <cell r="H31">
            <v>486.09999999999997</v>
          </cell>
          <cell r="I31">
            <v>625.1</v>
          </cell>
          <cell r="J31">
            <v>655.5</v>
          </cell>
          <cell r="K31">
            <v>677.7</v>
          </cell>
          <cell r="L31">
            <v>721.33342704323695</v>
          </cell>
          <cell r="M31">
            <v>686.62555288461544</v>
          </cell>
          <cell r="N31">
            <v>686.4</v>
          </cell>
          <cell r="O31">
            <v>686.4</v>
          </cell>
          <cell r="P31">
            <v>747.8</v>
          </cell>
          <cell r="Q31">
            <v>751.2</v>
          </cell>
          <cell r="R31">
            <v>751.9</v>
          </cell>
          <cell r="S31">
            <v>746.76670549576966</v>
          </cell>
          <cell r="T31">
            <v>784</v>
          </cell>
          <cell r="U31">
            <v>784.6</v>
          </cell>
          <cell r="W31">
            <v>825.31566147245178</v>
          </cell>
          <cell r="X31">
            <v>810.11118892607158</v>
          </cell>
          <cell r="Z31">
            <v>855.09909617447545</v>
          </cell>
          <cell r="AA31">
            <v>0</v>
          </cell>
          <cell r="AC31">
            <v>855.09909617447545</v>
          </cell>
          <cell r="AD31">
            <v>830.57029694048288</v>
          </cell>
          <cell r="AE31">
            <v>856.3</v>
          </cell>
          <cell r="AF31">
            <v>856.9</v>
          </cell>
          <cell r="AH31">
            <v>908.6</v>
          </cell>
          <cell r="AI31">
            <v>881.63197210506928</v>
          </cell>
          <cell r="AJ31">
            <v>943.62190566580193</v>
          </cell>
          <cell r="AK31">
            <v>1021.1</v>
          </cell>
          <cell r="AL31">
            <v>878.31627008164628</v>
          </cell>
          <cell r="AM31">
            <v>924.82565771933196</v>
          </cell>
          <cell r="AN31">
            <v>935.1705840190582</v>
          </cell>
          <cell r="AO31">
            <v>1040.8175227476199</v>
          </cell>
          <cell r="AP31">
            <v>1019.5</v>
          </cell>
          <cell r="AQ31">
            <v>1067</v>
          </cell>
          <cell r="AS31">
            <v>946.34337203820041</v>
          </cell>
          <cell r="AT31">
            <v>980.02376921481516</v>
          </cell>
          <cell r="AU31">
            <v>1011.2654239052313</v>
          </cell>
          <cell r="AV31">
            <v>1140.2812382286604</v>
          </cell>
          <cell r="AW31">
            <v>1115.9349688930802</v>
          </cell>
          <cell r="AX31">
            <v>1206.7572054547659</v>
          </cell>
        </row>
        <row r="32">
          <cell r="A32" t="str">
            <v>Of which: crop credit</v>
          </cell>
          <cell r="F32">
            <v>2</v>
          </cell>
          <cell r="G32">
            <v>12.7</v>
          </cell>
          <cell r="H32">
            <v>1.7</v>
          </cell>
          <cell r="I32">
            <v>0</v>
          </cell>
          <cell r="J32">
            <v>5</v>
          </cell>
          <cell r="K32">
            <v>20.8</v>
          </cell>
          <cell r="L32">
            <v>5.3971527730513351</v>
          </cell>
          <cell r="M32">
            <v>0.9</v>
          </cell>
          <cell r="N32">
            <v>0.9</v>
          </cell>
          <cell r="O32">
            <v>0.9</v>
          </cell>
          <cell r="P32">
            <v>5.3</v>
          </cell>
          <cell r="Q32">
            <v>1.4</v>
          </cell>
          <cell r="R32">
            <v>8</v>
          </cell>
          <cell r="S32">
            <v>0</v>
          </cell>
          <cell r="T32">
            <v>1.3</v>
          </cell>
          <cell r="U32">
            <v>3.6</v>
          </cell>
          <cell r="W32">
            <v>8.6334990105777472</v>
          </cell>
          <cell r="X32">
            <v>0</v>
          </cell>
          <cell r="Z32">
            <v>2.2000000000000002</v>
          </cell>
          <cell r="AA32">
            <v>0</v>
          </cell>
          <cell r="AC32">
            <v>2.2000000000000002</v>
          </cell>
          <cell r="AD32">
            <v>2.2000000000000002</v>
          </cell>
          <cell r="AE32">
            <v>14</v>
          </cell>
          <cell r="AF32">
            <v>14</v>
          </cell>
          <cell r="AH32">
            <v>9.3000000000000007</v>
          </cell>
          <cell r="AI32">
            <v>0</v>
          </cell>
          <cell r="AJ32">
            <v>2.2000000000000002</v>
          </cell>
          <cell r="AK32">
            <v>20.5</v>
          </cell>
          <cell r="AL32">
            <v>2.2000000000000002</v>
          </cell>
          <cell r="AM32">
            <v>15.049299971245079</v>
          </cell>
          <cell r="AN32">
            <v>15.171295653656054</v>
          </cell>
          <cell r="AO32">
            <v>15.099144909503959</v>
          </cell>
          <cell r="AP32">
            <v>12.3</v>
          </cell>
          <cell r="AQ32">
            <v>10.1</v>
          </cell>
          <cell r="AS32">
            <v>2.3602354571815711</v>
          </cell>
          <cell r="AT32">
            <v>16.013093723255807</v>
          </cell>
          <cell r="AU32">
            <v>16.271435460068712</v>
          </cell>
          <cell r="AV32">
            <v>16.235894444031146</v>
          </cell>
          <cell r="AW32">
            <v>13.181064419583203</v>
          </cell>
          <cell r="AX32">
            <v>10.749411493054097</v>
          </cell>
        </row>
        <row r="34">
          <cell r="A34" t="str">
            <v>Other items (net)</v>
          </cell>
          <cell r="B34">
            <v>-33.299999999999997</v>
          </cell>
          <cell r="C34">
            <v>-36.299999999999997</v>
          </cell>
          <cell r="D34">
            <v>-50.7</v>
          </cell>
          <cell r="E34">
            <v>-72.7</v>
          </cell>
          <cell r="F34">
            <v>-18.5</v>
          </cell>
          <cell r="G34">
            <v>-42.6</v>
          </cell>
          <cell r="H34">
            <v>-64.5</v>
          </cell>
          <cell r="I34">
            <v>-83.6</v>
          </cell>
          <cell r="J34">
            <v>-101.8</v>
          </cell>
          <cell r="K34">
            <v>-82.5</v>
          </cell>
          <cell r="L34">
            <v>-100.3</v>
          </cell>
          <cell r="M34">
            <v>-93.8</v>
          </cell>
          <cell r="N34">
            <v>-115.6</v>
          </cell>
          <cell r="O34">
            <v>-115.6</v>
          </cell>
          <cell r="P34">
            <v>-103.8</v>
          </cell>
          <cell r="Q34">
            <v>-115.7</v>
          </cell>
          <cell r="R34">
            <v>-100.366</v>
          </cell>
          <cell r="S34">
            <v>-132.05566821260123</v>
          </cell>
          <cell r="T34">
            <v>-112.4</v>
          </cell>
          <cell r="U34">
            <v>-119</v>
          </cell>
          <cell r="W34">
            <v>-107.39162</v>
          </cell>
          <cell r="X34">
            <v>-145.47828987331926</v>
          </cell>
          <cell r="Z34">
            <v>-132.98939302378162</v>
          </cell>
          <cell r="AA34">
            <v>0</v>
          </cell>
          <cell r="AC34">
            <v>-132.98939302378162</v>
          </cell>
          <cell r="AD34">
            <v>-122.20473253013949</v>
          </cell>
          <cell r="AE34">
            <v>-112.8</v>
          </cell>
          <cell r="AF34">
            <v>-111.4</v>
          </cell>
          <cell r="AH34">
            <v>-114.9</v>
          </cell>
          <cell r="AI34">
            <v>-155.21281706883218</v>
          </cell>
          <cell r="AJ34">
            <v>-143.92671426107182</v>
          </cell>
          <cell r="AK34">
            <v>-144.69999999999999</v>
          </cell>
          <cell r="AL34">
            <v>-126.75044885113965</v>
          </cell>
          <cell r="AM34">
            <v>-115.46791588712007</v>
          </cell>
          <cell r="AN34">
            <v>-110.66859567446889</v>
          </cell>
          <cell r="AO34">
            <v>-108.74254637555907</v>
          </cell>
          <cell r="AP34">
            <v>-113.2</v>
          </cell>
          <cell r="AQ34">
            <v>-138.1</v>
          </cell>
          <cell r="AS34">
            <v>-128.46822671552258</v>
          </cell>
          <cell r="AT34">
            <v>-116.58657963618218</v>
          </cell>
          <cell r="AU34">
            <v>-111.40764395727732</v>
          </cell>
          <cell r="AV34">
            <v>-109.39006131486875</v>
          </cell>
          <cell r="AW34">
            <v>-114.35061802213325</v>
          </cell>
          <cell r="AX34">
            <v>-147.17004513303783</v>
          </cell>
        </row>
        <row r="36">
          <cell r="A36" t="str">
            <v>Broad money (M2)</v>
          </cell>
          <cell r="B36">
            <v>314.5</v>
          </cell>
          <cell r="C36">
            <v>446.9</v>
          </cell>
          <cell r="D36">
            <v>488</v>
          </cell>
          <cell r="E36">
            <v>540.9</v>
          </cell>
          <cell r="F36">
            <v>580.40000000000009</v>
          </cell>
          <cell r="G36">
            <v>630.29999999999995</v>
          </cell>
          <cell r="H36">
            <v>714.09999999999991</v>
          </cell>
          <cell r="I36">
            <v>790.4</v>
          </cell>
          <cell r="J36">
            <v>905.2</v>
          </cell>
          <cell r="K36">
            <v>941.5</v>
          </cell>
          <cell r="L36">
            <v>975.69727831222031</v>
          </cell>
          <cell r="M36">
            <v>979.9</v>
          </cell>
          <cell r="N36">
            <v>974.1</v>
          </cell>
          <cell r="O36">
            <v>974.1</v>
          </cell>
          <cell r="P36">
            <v>961.5</v>
          </cell>
          <cell r="Q36">
            <v>1010</v>
          </cell>
          <cell r="R36">
            <v>1066.5</v>
          </cell>
          <cell r="S36">
            <v>1039.8402443811706</v>
          </cell>
          <cell r="T36">
            <v>1089.2</v>
          </cell>
          <cell r="U36">
            <v>1280.5999999999999</v>
          </cell>
          <cell r="W36">
            <v>1164.8219767245525</v>
          </cell>
          <cell r="X36">
            <v>1130.3</v>
          </cell>
          <cell r="Z36">
            <v>1173.7183711143095</v>
          </cell>
          <cell r="AA36">
            <v>0</v>
          </cell>
          <cell r="AC36">
            <v>1173.7183711143095</v>
          </cell>
          <cell r="AD36">
            <v>1198.5101806034504</v>
          </cell>
          <cell r="AE36">
            <v>1298.2</v>
          </cell>
          <cell r="AF36">
            <v>1445.8</v>
          </cell>
          <cell r="AH36">
            <v>1265.0999999999999</v>
          </cell>
          <cell r="AI36">
            <v>1219.5</v>
          </cell>
          <cell r="AJ36">
            <v>1260.4294661476044</v>
          </cell>
          <cell r="AK36">
            <v>1492.7</v>
          </cell>
          <cell r="AL36">
            <v>1299.9489378335707</v>
          </cell>
          <cell r="AM36">
            <v>1413.6780034214933</v>
          </cell>
          <cell r="AN36">
            <v>1395.0688073128606</v>
          </cell>
          <cell r="AO36">
            <v>1677.8023268977913</v>
          </cell>
          <cell r="AP36">
            <v>1587.1</v>
          </cell>
          <cell r="AQ36">
            <v>1553.3</v>
          </cell>
          <cell r="AS36">
            <v>1382.2779655742188</v>
          </cell>
          <cell r="AT36">
            <v>1487.7408441585596</v>
          </cell>
          <cell r="AU36">
            <v>1563.6791543379345</v>
          </cell>
          <cell r="AV36">
            <v>1861.6185635208378</v>
          </cell>
          <cell r="AW36">
            <v>1748.2588731391129</v>
          </cell>
          <cell r="AX36">
            <v>1748.993202653709</v>
          </cell>
        </row>
        <row r="37">
          <cell r="A37" t="str">
            <v>Currency outside banks</v>
          </cell>
          <cell r="B37">
            <v>93.1</v>
          </cell>
          <cell r="C37">
            <v>145.69999999999999</v>
          </cell>
          <cell r="D37">
            <v>152.1</v>
          </cell>
          <cell r="E37">
            <v>142</v>
          </cell>
          <cell r="F37">
            <v>142.80000000000001</v>
          </cell>
          <cell r="G37">
            <v>158.5</v>
          </cell>
          <cell r="H37">
            <v>179.7</v>
          </cell>
          <cell r="I37">
            <v>172</v>
          </cell>
          <cell r="J37">
            <v>217.8</v>
          </cell>
          <cell r="K37">
            <v>201.1</v>
          </cell>
          <cell r="L37">
            <v>236.61183759265404</v>
          </cell>
          <cell r="M37">
            <v>204.6</v>
          </cell>
          <cell r="N37">
            <v>192.6</v>
          </cell>
          <cell r="O37">
            <v>192.6</v>
          </cell>
          <cell r="P37">
            <v>142.9</v>
          </cell>
          <cell r="Q37">
            <v>161</v>
          </cell>
          <cell r="R37">
            <v>218.2</v>
          </cell>
          <cell r="S37">
            <v>177.9</v>
          </cell>
          <cell r="T37">
            <v>171.6</v>
          </cell>
          <cell r="U37">
            <v>337.5</v>
          </cell>
          <cell r="W37">
            <v>233.29668551350804</v>
          </cell>
          <cell r="X37">
            <v>189.3049565082639</v>
          </cell>
          <cell r="Z37">
            <v>182.65560634606695</v>
          </cell>
          <cell r="AA37">
            <v>0</v>
          </cell>
          <cell r="AC37">
            <v>182.65560634606695</v>
          </cell>
          <cell r="AD37">
            <v>185.33777491042784</v>
          </cell>
          <cell r="AE37">
            <v>196.5</v>
          </cell>
          <cell r="AF37">
            <v>344.3</v>
          </cell>
          <cell r="AH37">
            <v>249.4</v>
          </cell>
          <cell r="AI37">
            <v>201.4016611978347</v>
          </cell>
          <cell r="AJ37">
            <v>194.32314565507738</v>
          </cell>
          <cell r="AK37">
            <v>323.2</v>
          </cell>
          <cell r="AL37">
            <v>199.17090017062097</v>
          </cell>
          <cell r="AM37">
            <v>209.26267459640414</v>
          </cell>
          <cell r="AN37">
            <v>169.31680889868284</v>
          </cell>
          <cell r="AO37">
            <v>349.69656356333309</v>
          </cell>
          <cell r="AP37">
            <v>421</v>
          </cell>
          <cell r="AQ37">
            <v>377.7</v>
          </cell>
          <cell r="AS37">
            <v>211.68566400805315</v>
          </cell>
          <cell r="AT37">
            <v>220.57173820749546</v>
          </cell>
          <cell r="AU37">
            <v>179.90157445601031</v>
          </cell>
          <cell r="AV37">
            <v>372.52674481177019</v>
          </cell>
          <cell r="AW37">
            <v>446.94675777597791</v>
          </cell>
          <cell r="AX37">
            <v>398.20841791351808</v>
          </cell>
        </row>
        <row r="38">
          <cell r="A38" t="str">
            <v xml:space="preserve">   Total deposits</v>
          </cell>
          <cell r="B38">
            <v>221.4</v>
          </cell>
          <cell r="C38">
            <v>301.2</v>
          </cell>
          <cell r="D38">
            <v>335.9</v>
          </cell>
          <cell r="E38">
            <v>398.9</v>
          </cell>
          <cell r="F38">
            <v>437.6</v>
          </cell>
          <cell r="G38">
            <v>471.8</v>
          </cell>
          <cell r="H38">
            <v>534.4</v>
          </cell>
          <cell r="I38">
            <v>618.4</v>
          </cell>
          <cell r="J38">
            <v>687.40000000000009</v>
          </cell>
          <cell r="N38">
            <v>781.5</v>
          </cell>
          <cell r="T38">
            <v>917.6</v>
          </cell>
          <cell r="U38">
            <v>943.1</v>
          </cell>
          <cell r="Z38">
            <v>991.06276476824257</v>
          </cell>
          <cell r="AA38">
            <v>0</v>
          </cell>
          <cell r="AC38">
            <v>991.06276476824257</v>
          </cell>
          <cell r="AD38">
            <v>1013.1724056930226</v>
          </cell>
          <cell r="AE38">
            <v>1101.7</v>
          </cell>
          <cell r="AF38">
            <v>1101.5</v>
          </cell>
          <cell r="AJ38">
            <v>1066.1063204925272</v>
          </cell>
          <cell r="AK38">
            <v>1169.5</v>
          </cell>
          <cell r="AL38">
            <v>1100.7780376629496</v>
          </cell>
          <cell r="AM38">
            <v>1204.4153288250891</v>
          </cell>
          <cell r="AN38">
            <v>1225.7519984141777</v>
          </cell>
          <cell r="AO38">
            <v>1328.1057633344583</v>
          </cell>
          <cell r="AP38">
            <v>1166.0999999999999</v>
          </cell>
          <cell r="AQ38">
            <v>1175.5999999999999</v>
          </cell>
          <cell r="AS38">
            <v>1170.5923015661656</v>
          </cell>
          <cell r="AT38">
            <v>1267.1691059510642</v>
          </cell>
          <cell r="AU38">
            <v>1383.7775798819241</v>
          </cell>
          <cell r="AV38">
            <v>1489.0918187090676</v>
          </cell>
          <cell r="AW38">
            <v>1301.312115363135</v>
          </cell>
          <cell r="AX38">
            <v>1350.7847847401908</v>
          </cell>
        </row>
        <row r="39">
          <cell r="A39" t="str">
            <v>Demand deposits</v>
          </cell>
          <cell r="B39">
            <v>94.2</v>
          </cell>
          <cell r="C39">
            <v>148.89999999999998</v>
          </cell>
          <cell r="D39">
            <v>158.89999999999998</v>
          </cell>
          <cell r="E39">
            <v>189.39999999999998</v>
          </cell>
          <cell r="F39">
            <v>199.90000000000003</v>
          </cell>
          <cell r="G39">
            <v>238.60000000000002</v>
          </cell>
          <cell r="H39">
            <v>261.2</v>
          </cell>
          <cell r="I39">
            <v>292.89999999999998</v>
          </cell>
          <cell r="J39">
            <v>323.5</v>
          </cell>
          <cell r="K39">
            <v>359.09999999999997</v>
          </cell>
          <cell r="L39">
            <v>346.28101268122811</v>
          </cell>
          <cell r="M39">
            <v>371.2</v>
          </cell>
          <cell r="N39">
            <v>372.6</v>
          </cell>
          <cell r="O39">
            <v>372.6</v>
          </cell>
          <cell r="P39">
            <v>409.3</v>
          </cell>
          <cell r="Q39">
            <v>431.3</v>
          </cell>
          <cell r="R39">
            <v>424.6</v>
          </cell>
          <cell r="S39">
            <v>438.24024438117061</v>
          </cell>
          <cell r="T39">
            <v>478</v>
          </cell>
          <cell r="U39">
            <v>495.40000000000003</v>
          </cell>
          <cell r="W39">
            <v>438.38875721090045</v>
          </cell>
          <cell r="X39">
            <v>448.64331824059002</v>
          </cell>
          <cell r="Z39" t="str">
            <v>...</v>
          </cell>
          <cell r="AA39" t="str">
            <v>...</v>
          </cell>
          <cell r="AC39">
            <v>472.51437767453262</v>
          </cell>
          <cell r="AD39">
            <v>483.055711274754</v>
          </cell>
          <cell r="AE39">
            <v>563.4</v>
          </cell>
          <cell r="AF39">
            <v>563.1</v>
          </cell>
          <cell r="AH39">
            <v>478</v>
          </cell>
          <cell r="AI39">
            <v>485.40427516018826</v>
          </cell>
          <cell r="AJ39">
            <v>508.29330136342378</v>
          </cell>
          <cell r="AK39">
            <v>584.1</v>
          </cell>
          <cell r="AL39">
            <v>524.8239242907423</v>
          </cell>
          <cell r="AM39">
            <v>705.0032416994186</v>
          </cell>
          <cell r="AN39">
            <v>701.65346287876378</v>
          </cell>
          <cell r="AO39">
            <v>833.53380111335423</v>
          </cell>
          <cell r="AP39">
            <v>586.9</v>
          </cell>
          <cell r="AQ39">
            <v>593.29999999999995</v>
          </cell>
          <cell r="AS39">
            <v>558.109650113312</v>
          </cell>
          <cell r="AT39">
            <v>741.73609891558601</v>
          </cell>
          <cell r="AU39">
            <v>792.11156256265167</v>
          </cell>
          <cell r="AV39">
            <v>934.57042211689588</v>
          </cell>
          <cell r="AW39">
            <v>826.40821692048621</v>
          </cell>
          <cell r="AX39">
            <v>681.71198773932906</v>
          </cell>
        </row>
        <row r="40">
          <cell r="A40" t="str">
            <v>Time deposits</v>
          </cell>
          <cell r="B40">
            <v>127.2</v>
          </cell>
          <cell r="C40">
            <v>152.30000000000001</v>
          </cell>
          <cell r="D40">
            <v>177</v>
          </cell>
          <cell r="E40">
            <v>209.5</v>
          </cell>
          <cell r="F40">
            <v>237.7</v>
          </cell>
          <cell r="G40">
            <v>233.2</v>
          </cell>
          <cell r="H40">
            <v>273.2</v>
          </cell>
          <cell r="I40">
            <v>325.5</v>
          </cell>
          <cell r="J40">
            <v>363.9</v>
          </cell>
          <cell r="K40">
            <v>381.3</v>
          </cell>
          <cell r="L40">
            <v>392.80442803833813</v>
          </cell>
          <cell r="M40">
            <v>404.1</v>
          </cell>
          <cell r="N40">
            <v>408.9</v>
          </cell>
          <cell r="O40">
            <v>408.9</v>
          </cell>
          <cell r="P40">
            <v>409.3</v>
          </cell>
          <cell r="Q40">
            <v>417.7</v>
          </cell>
          <cell r="R40">
            <v>423.7</v>
          </cell>
          <cell r="S40">
            <v>423.7</v>
          </cell>
          <cell r="T40">
            <v>439.6</v>
          </cell>
          <cell r="U40">
            <v>447.7</v>
          </cell>
          <cell r="W40">
            <v>493.13653400014408</v>
          </cell>
          <cell r="X40">
            <v>492.35172525114649</v>
          </cell>
          <cell r="Z40" t="str">
            <v>...</v>
          </cell>
          <cell r="AA40" t="str">
            <v>...</v>
          </cell>
          <cell r="AC40">
            <v>518.54838709370995</v>
          </cell>
          <cell r="AD40">
            <v>530.11669441826859</v>
          </cell>
          <cell r="AE40">
            <v>538.29999999999995</v>
          </cell>
          <cell r="AF40">
            <v>538.4</v>
          </cell>
          <cell r="AH40">
            <v>537.70000000000005</v>
          </cell>
          <cell r="AI40">
            <v>532.69406364197766</v>
          </cell>
          <cell r="AJ40">
            <v>557.8130191291034</v>
          </cell>
          <cell r="AK40">
            <v>585.4</v>
          </cell>
          <cell r="AL40">
            <v>575.9541133722073</v>
          </cell>
          <cell r="AM40">
            <v>499.41208712567044</v>
          </cell>
          <cell r="AN40">
            <v>524.09853553541393</v>
          </cell>
          <cell r="AO40">
            <v>494.57196222110412</v>
          </cell>
          <cell r="AP40">
            <v>579.20000000000005</v>
          </cell>
          <cell r="AQ40">
            <v>582.29999999999995</v>
          </cell>
          <cell r="AS40">
            <v>612.48265145285359</v>
          </cell>
          <cell r="AT40">
            <v>525.43300703547823</v>
          </cell>
          <cell r="AU40">
            <v>591.66601731927244</v>
          </cell>
          <cell r="AV40">
            <v>554.52139659217175</v>
          </cell>
          <cell r="AW40">
            <v>474.90389844264888</v>
          </cell>
          <cell r="AX40">
            <v>669.07279700086178</v>
          </cell>
        </row>
        <row r="42">
          <cell r="I42" t="str">
            <v>(Change in percentage of beginning-of-period money stock)</v>
          </cell>
          <cell r="J42" t="str">
            <v>(Change in percentage of beginning-of-period broad money stock)</v>
          </cell>
        </row>
        <row r="44">
          <cell r="A44" t="str">
            <v>Net foreign assets</v>
          </cell>
          <cell r="B44" t="str">
            <v>…</v>
          </cell>
          <cell r="C44">
            <v>50.492845786963429</v>
          </cell>
          <cell r="D44">
            <v>11.232938017453579</v>
          </cell>
          <cell r="E44">
            <v>7.1516393442622785</v>
          </cell>
          <cell r="F44">
            <v>15.862451469772607</v>
          </cell>
          <cell r="G44">
            <v>6.1681598897312186</v>
          </cell>
          <cell r="H44">
            <v>8.3452324290020634</v>
          </cell>
          <cell r="I44">
            <v>-2.1425570648368635</v>
          </cell>
          <cell r="J44">
            <v>10.235323886639685</v>
          </cell>
          <cell r="K44">
            <v>1.2593901900132574</v>
          </cell>
          <cell r="L44">
            <v>3.2912236808186091</v>
          </cell>
          <cell r="M44">
            <v>12.140963323022525</v>
          </cell>
          <cell r="N44">
            <v>14.052143172779486</v>
          </cell>
          <cell r="P44">
            <v>-1.1703110563597143</v>
          </cell>
          <cell r="Q44">
            <v>3.7265167847243679</v>
          </cell>
          <cell r="R44">
            <v>3.1</v>
          </cell>
          <cell r="S44">
            <v>1.5636323448186951</v>
          </cell>
          <cell r="T44">
            <v>5.7996304660234097</v>
          </cell>
          <cell r="U44">
            <v>26.075351606611228</v>
          </cell>
          <cell r="W44">
            <v>6.5715791975925502</v>
          </cell>
          <cell r="X44">
            <v>6.5662527064305181</v>
          </cell>
          <cell r="Z44">
            <v>6.0307898156760897</v>
          </cell>
          <cell r="AA44">
            <v>0</v>
          </cell>
          <cell r="AC44">
            <v>6.0307898156760897</v>
          </cell>
          <cell r="AD44">
            <v>6.3587297525217092</v>
          </cell>
          <cell r="AE44">
            <v>12.810176475857746</v>
          </cell>
          <cell r="AF44">
            <v>9.8000937060752769</v>
          </cell>
          <cell r="AH44">
            <v>4.3</v>
          </cell>
          <cell r="AI44">
            <v>2.9875595174784531</v>
          </cell>
          <cell r="AJ44">
            <v>2.6848157417477991</v>
          </cell>
          <cell r="AK44">
            <v>2.448471434499937</v>
          </cell>
          <cell r="AL44">
            <v>4.6524648560166817</v>
          </cell>
          <cell r="AM44">
            <v>6.8512323691763743</v>
          </cell>
          <cell r="AN44">
            <v>8.3514382987562676</v>
          </cell>
          <cell r="AO44">
            <v>4.3530656393183573</v>
          </cell>
          <cell r="AP44">
            <v>2.4899709503389129</v>
          </cell>
          <cell r="AQ44">
            <v>-1.155069857518332</v>
          </cell>
          <cell r="AS44">
            <v>2.0990224915369704</v>
          </cell>
          <cell r="AT44">
            <v>6.1786043811301949</v>
          </cell>
          <cell r="AU44">
            <v>6.100195652381923</v>
          </cell>
          <cell r="AV44">
            <v>2.6215246072707981</v>
          </cell>
          <cell r="AW44">
            <v>6.6225063802161133</v>
          </cell>
          <cell r="AX44">
            <v>4.7110972325118228</v>
          </cell>
        </row>
        <row r="45">
          <cell r="A45" t="str">
            <v>BCEAO</v>
          </cell>
          <cell r="B45" t="str">
            <v>…</v>
          </cell>
          <cell r="C45">
            <v>42.066772655007945</v>
          </cell>
          <cell r="D45">
            <v>9.3980756321324819</v>
          </cell>
          <cell r="E45">
            <v>5.7581967213114567</v>
          </cell>
          <cell r="F45">
            <v>14.217045664633027</v>
          </cell>
          <cell r="G45">
            <v>2.5155065472088203</v>
          </cell>
          <cell r="H45">
            <v>3.188957639219423</v>
          </cell>
          <cell r="I45">
            <v>-2.6886990617560635</v>
          </cell>
          <cell r="J45">
            <v>9.1472672064777409</v>
          </cell>
          <cell r="K45">
            <v>1.2704374723817939</v>
          </cell>
          <cell r="L45">
            <v>3.2912236808186073</v>
          </cell>
          <cell r="M45">
            <v>8.6279275298276517</v>
          </cell>
          <cell r="N45">
            <v>7.8435704816615051</v>
          </cell>
          <cell r="P45">
            <v>2.340622112719434</v>
          </cell>
          <cell r="Q45">
            <v>6.8062827225130906</v>
          </cell>
          <cell r="R45">
            <v>2.1</v>
          </cell>
          <cell r="S45">
            <v>3.1967672247201526</v>
          </cell>
          <cell r="T45">
            <v>3.0999794703346382</v>
          </cell>
          <cell r="U45">
            <v>21.958731136433624</v>
          </cell>
          <cell r="W45">
            <v>5.6255881856164907</v>
          </cell>
          <cell r="X45">
            <v>5.6023257903334205</v>
          </cell>
          <cell r="Z45">
            <v>5.435031460920305</v>
          </cell>
          <cell r="AA45">
            <v>0</v>
          </cell>
          <cell r="AC45">
            <v>5.4350314609203076</v>
          </cell>
          <cell r="AD45">
            <v>5.0203798465824487</v>
          </cell>
          <cell r="AE45">
            <v>12.810176475857748</v>
          </cell>
          <cell r="AF45">
            <v>9.8000937060752875</v>
          </cell>
          <cell r="AH45">
            <v>3.3</v>
          </cell>
          <cell r="AI45">
            <v>2.0387024883711344</v>
          </cell>
          <cell r="AJ45">
            <v>1.8673751839339825</v>
          </cell>
          <cell r="AK45">
            <v>2.1579748236270611</v>
          </cell>
          <cell r="AL45">
            <v>3.848441648208123</v>
          </cell>
          <cell r="AM45">
            <v>6.0840162237442392</v>
          </cell>
          <cell r="AN45">
            <v>7.5604598997727788</v>
          </cell>
          <cell r="AO45">
            <v>3.6641736763912478</v>
          </cell>
          <cell r="AP45">
            <v>2.9741319684603682</v>
          </cell>
          <cell r="AQ45">
            <v>0.65015908147737334</v>
          </cell>
          <cell r="AS45">
            <v>1.2383106070650589</v>
          </cell>
          <cell r="AT45">
            <v>5.4388319594974881</v>
          </cell>
          <cell r="AU45">
            <v>5.3505552084712127</v>
          </cell>
          <cell r="AV45">
            <v>1.9982092242639982</v>
          </cell>
          <cell r="AW45">
            <v>6.0169994808398917</v>
          </cell>
          <cell r="AX45">
            <v>4.1538964342114317</v>
          </cell>
        </row>
        <row r="46">
          <cell r="A46" t="str">
            <v>Commercial banks</v>
          </cell>
          <cell r="B46" t="str">
            <v>…</v>
          </cell>
          <cell r="C46">
            <v>8.4260731319554889</v>
          </cell>
          <cell r="D46">
            <v>1.8348623853210986</v>
          </cell>
          <cell r="E46">
            <v>1.3934426229508206</v>
          </cell>
          <cell r="F46">
            <v>1.6454058051395819</v>
          </cell>
          <cell r="G46">
            <v>3.6526533425223979</v>
          </cell>
          <cell r="H46">
            <v>5.1562747897826418</v>
          </cell>
          <cell r="I46">
            <v>0.54614199691919985</v>
          </cell>
          <cell r="J46">
            <v>1.0880566801619445</v>
          </cell>
          <cell r="K46">
            <v>-1.104728236853828E-2</v>
          </cell>
          <cell r="L46">
            <v>0</v>
          </cell>
          <cell r="M46">
            <v>3.5130357931948719</v>
          </cell>
          <cell r="N46">
            <v>6.2085726911179835</v>
          </cell>
          <cell r="P46">
            <v>-3.510933169079149</v>
          </cell>
          <cell r="Q46">
            <v>-3.0797659377887276</v>
          </cell>
          <cell r="R46">
            <v>1</v>
          </cell>
          <cell r="S46">
            <v>-1.6331348799014571</v>
          </cell>
          <cell r="T46">
            <v>2.6996509956887715</v>
          </cell>
          <cell r="U46">
            <v>4.1166204701776028</v>
          </cell>
          <cell r="W46">
            <v>0.9459910119760615</v>
          </cell>
          <cell r="X46">
            <v>0.9639269160971039</v>
          </cell>
          <cell r="Z46">
            <v>0.59575835475578709</v>
          </cell>
          <cell r="AA46">
            <v>0</v>
          </cell>
          <cell r="AC46">
            <v>0.59575835475578709</v>
          </cell>
          <cell r="AD46">
            <v>1.3383499059392634</v>
          </cell>
          <cell r="AE46">
            <v>0</v>
          </cell>
          <cell r="AF46">
            <v>0</v>
          </cell>
          <cell r="AH46">
            <v>0.9</v>
          </cell>
          <cell r="AI46">
            <v>0.94885702910731606</v>
          </cell>
          <cell r="AJ46">
            <v>0.81744055781381386</v>
          </cell>
          <cell r="AK46">
            <v>0.29049661087287237</v>
          </cell>
          <cell r="AL46">
            <v>0.80402320780855585</v>
          </cell>
          <cell r="AM46">
            <v>0.76721614543213956</v>
          </cell>
          <cell r="AN46">
            <v>0.79097839898348443</v>
          </cell>
          <cell r="AO46">
            <v>0.68889196292710175</v>
          </cell>
          <cell r="AP46">
            <v>-0.48416101812145523</v>
          </cell>
          <cell r="AQ46">
            <v>-1.8052289389957135</v>
          </cell>
          <cell r="AS46">
            <v>0.86071188447191782</v>
          </cell>
          <cell r="AT46">
            <v>0.73977242163270307</v>
          </cell>
          <cell r="AU46">
            <v>0.74964044391071372</v>
          </cell>
          <cell r="AV46">
            <v>0.62331538300680334</v>
          </cell>
          <cell r="AW46">
            <v>0.60550689937622171</v>
          </cell>
          <cell r="AX46">
            <v>0.55720079830039648</v>
          </cell>
        </row>
        <row r="48">
          <cell r="A48" t="str">
            <v>Net domestic assets</v>
          </cell>
          <cell r="B48" t="str">
            <v>…</v>
          </cell>
          <cell r="C48">
            <v>-8.3942766295707401</v>
          </cell>
          <cell r="D48">
            <v>-2.0362497202953986</v>
          </cell>
          <cell r="E48">
            <v>3.6885245901639578</v>
          </cell>
          <cell r="F48">
            <v>-8.559807727860985</v>
          </cell>
          <cell r="G48">
            <v>2.4293590627153723</v>
          </cell>
          <cell r="H48">
            <v>4.9500237981913449</v>
          </cell>
          <cell r="I48">
            <v>12.827335107127858</v>
          </cell>
          <cell r="J48">
            <v>4.2889676113360444</v>
          </cell>
          <cell r="K48">
            <v>2.7507733097657825</v>
          </cell>
          <cell r="L48">
            <v>4.6518317802081057</v>
          </cell>
          <cell r="M48">
            <v>-3.8886433937251481</v>
          </cell>
          <cell r="N48">
            <v>-6.4405656208572886</v>
          </cell>
          <cell r="P48">
            <v>-0.12319063751154212</v>
          </cell>
          <cell r="Q48">
            <v>-4.1063545837180707E-2</v>
          </cell>
          <cell r="R48">
            <v>5.7</v>
          </cell>
          <cell r="S48">
            <v>5.1742289137699391</v>
          </cell>
          <cell r="T48">
            <v>6.0049271196879488</v>
          </cell>
          <cell r="U48">
            <v>5.389590391130274</v>
          </cell>
          <cell r="W48">
            <v>2.6471584346292714</v>
          </cell>
          <cell r="X48">
            <v>2.1331370419114806</v>
          </cell>
          <cell r="Z48">
            <v>1.7288843593431451</v>
          </cell>
          <cell r="AA48">
            <v>0</v>
          </cell>
          <cell r="AC48">
            <v>1.7288843593431451</v>
          </cell>
          <cell r="AD48">
            <v>1.0057941750470802</v>
          </cell>
          <cell r="AE48">
            <v>3.4847263280480241</v>
          </cell>
          <cell r="AF48">
            <v>3.1001093237544941</v>
          </cell>
          <cell r="AH48">
            <v>4.3</v>
          </cell>
          <cell r="AI48">
            <v>4.9041506479643813</v>
          </cell>
          <cell r="AJ48">
            <v>4.702910067721529</v>
          </cell>
          <cell r="AK48">
            <v>0.7954073869138194</v>
          </cell>
          <cell r="AL48">
            <v>3.8112727802415236</v>
          </cell>
          <cell r="AM48">
            <v>2.0440074568514488</v>
          </cell>
          <cell r="AN48">
            <v>2.4386512273603631</v>
          </cell>
          <cell r="AO48">
            <v>11.693574760307559</v>
          </cell>
          <cell r="AP48">
            <v>7.2831650297413164</v>
          </cell>
          <cell r="AQ48">
            <v>8.5903997786692443</v>
          </cell>
          <cell r="AS48">
            <v>4.2342284035215263</v>
          </cell>
          <cell r="AT48">
            <v>-0.93958668701500436</v>
          </cell>
          <cell r="AU48">
            <v>5.9859714342326837</v>
          </cell>
          <cell r="AV48">
            <v>8.3342497218134497</v>
          </cell>
          <cell r="AW48">
            <v>3.5317922234706667</v>
          </cell>
          <cell r="AX48">
            <v>7.8874479714866981</v>
          </cell>
        </row>
        <row r="49">
          <cell r="A49" t="str">
            <v xml:space="preserve">   Net credit to the government</v>
          </cell>
          <cell r="B49" t="str">
            <v>…</v>
          </cell>
          <cell r="C49">
            <v>-14.912559618441964</v>
          </cell>
          <cell r="D49">
            <v>-0.6489147460281891</v>
          </cell>
          <cell r="E49">
            <v>-4.4057377049180326</v>
          </cell>
          <cell r="F49">
            <v>-27.417267517101134</v>
          </cell>
          <cell r="G49">
            <v>-1.0682288077188076</v>
          </cell>
          <cell r="H49">
            <v>1.1740441059812798</v>
          </cell>
          <cell r="I49">
            <v>-3.9630303879008566</v>
          </cell>
          <cell r="J49">
            <v>2.745445344129557</v>
          </cell>
          <cell r="K49">
            <v>-1.8338488731772038</v>
          </cell>
          <cell r="L49">
            <v>-2.7242410166553341</v>
          </cell>
          <cell r="M49">
            <v>-8.2109536991400187</v>
          </cell>
          <cell r="N49">
            <v>-8.3296509058771555</v>
          </cell>
          <cell r="P49">
            <v>-7.6378195257160462</v>
          </cell>
          <cell r="Q49">
            <v>-6.6830920850015421</v>
          </cell>
          <cell r="R49">
            <v>-0.25492397183385818</v>
          </cell>
          <cell r="S49">
            <v>0.67709923986639009</v>
          </cell>
          <cell r="T49">
            <v>-4.3317593923219038</v>
          </cell>
          <cell r="U49">
            <v>-4.3424699722821147</v>
          </cell>
          <cell r="W49">
            <v>-3.5772024761447536</v>
          </cell>
          <cell r="X49">
            <v>-2.6677794488032487</v>
          </cell>
          <cell r="Z49">
            <v>-2.9084368994425502</v>
          </cell>
          <cell r="AA49">
            <v>0</v>
          </cell>
          <cell r="AC49">
            <v>-2.9084368994425502</v>
          </cell>
          <cell r="AD49">
            <v>-2.8252158052757204</v>
          </cell>
          <cell r="AE49">
            <v>-3.4936844934157469</v>
          </cell>
          <cell r="AF49">
            <v>-3.1391535217866564</v>
          </cell>
          <cell r="AH49">
            <v>-2.2000000000000002</v>
          </cell>
          <cell r="AI49">
            <v>-0.56220837030376503</v>
          </cell>
          <cell r="AJ49">
            <v>-1.9073203046954872</v>
          </cell>
          <cell r="AK49">
            <v>-8.2584036519573925</v>
          </cell>
          <cell r="AL49">
            <v>0.20677633796583336</v>
          </cell>
          <cell r="AM49">
            <v>-3.0289968438889479</v>
          </cell>
          <cell r="AN49">
            <v>-3.8273897784043553</v>
          </cell>
          <cell r="AO49">
            <v>-1.2110438848760017</v>
          </cell>
          <cell r="AP49">
            <v>-3.8387052151058247</v>
          </cell>
          <cell r="AQ49">
            <v>-4.0946188961128804</v>
          </cell>
          <cell r="AS49">
            <v>-0.86668919118638588</v>
          </cell>
          <cell r="AT49">
            <v>-4.7650297946769928</v>
          </cell>
          <cell r="AU49">
            <v>0.58438900271715866</v>
          </cell>
          <cell r="AV49">
            <v>2.4446285812565529</v>
          </cell>
          <cell r="AW49">
            <v>-2.4718843483236093</v>
          </cell>
          <cell r="AX49">
            <v>-0.52606907748826393</v>
          </cell>
        </row>
        <row r="50">
          <cell r="A50" t="str">
            <v xml:space="preserve">   Credit to the economy</v>
          </cell>
          <cell r="B50" t="str">
            <v>…</v>
          </cell>
          <cell r="C50">
            <v>7.4721780604133547</v>
          </cell>
          <cell r="D50">
            <v>1.8348623853210986</v>
          </cell>
          <cell r="E50">
            <v>12.602459016393455</v>
          </cell>
          <cell r="F50">
            <v>8.8371233129968481</v>
          </cell>
          <cell r="G50">
            <v>7.6498966230186021</v>
          </cell>
          <cell r="H50">
            <v>7.2505156274789773</v>
          </cell>
          <cell r="I50">
            <v>19.46506091583813</v>
          </cell>
          <cell r="J50">
            <v>3.8461538461538436</v>
          </cell>
          <cell r="K50">
            <v>2.4524966858152943</v>
          </cell>
          <cell r="L50">
            <v>7.3760727968634336</v>
          </cell>
          <cell r="M50">
            <v>3.4385277159318868</v>
          </cell>
          <cell r="N50">
            <v>3.4136102518780351</v>
          </cell>
          <cell r="P50">
            <v>6.3032542860075944</v>
          </cell>
          <cell r="Q50">
            <v>6.6522944256236585</v>
          </cell>
          <cell r="R50">
            <v>6.7</v>
          </cell>
          <cell r="S50">
            <v>6.186276482834085</v>
          </cell>
          <cell r="T50">
            <v>10.008211866146581</v>
          </cell>
          <cell r="U50">
            <v>10.081100503028441</v>
          </cell>
          <cell r="W50">
            <v>6.8831133749414617</v>
          </cell>
          <cell r="X50">
            <v>6.0917514755355011</v>
          </cell>
          <cell r="Z50">
            <v>6.5276437912665672</v>
          </cell>
          <cell r="AA50">
            <v>0</v>
          </cell>
          <cell r="AC50">
            <v>6.5276437912665672</v>
          </cell>
          <cell r="AD50">
            <v>4.1180952199662144</v>
          </cell>
          <cell r="AE50">
            <v>6.4230045686643313</v>
          </cell>
          <cell r="AF50">
            <v>5.6457910354521283</v>
          </cell>
          <cell r="AH50">
            <v>7.2</v>
          </cell>
          <cell r="AI50">
            <v>6.3275929557637518</v>
          </cell>
          <cell r="AJ50">
            <v>7.5420826383832047</v>
          </cell>
          <cell r="AK50">
            <v>11.357034167934712</v>
          </cell>
          <cell r="AL50">
            <v>3.9837770186585555</v>
          </cell>
          <cell r="AM50">
            <v>5.2785131504646436</v>
          </cell>
          <cell r="AN50">
            <v>6.2158977143470633</v>
          </cell>
          <cell r="AO50">
            <v>12.720813580552145</v>
          </cell>
          <cell r="AP50">
            <v>11.246368792364091</v>
          </cell>
          <cell r="AQ50">
            <v>14.531747129616823</v>
          </cell>
          <cell r="AS50">
            <v>5.2330595438559824</v>
          </cell>
          <cell r="AT50">
            <v>3.904574546812531</v>
          </cell>
          <cell r="AU50">
            <v>5.4545581900540565</v>
          </cell>
          <cell r="AV50">
            <v>5.9282141815206026</v>
          </cell>
          <cell r="AW50">
            <v>6.0761747144527867</v>
          </cell>
          <cell r="AX50">
            <v>8.9974380644283709</v>
          </cell>
        </row>
        <row r="51">
          <cell r="A51" t="str">
            <v xml:space="preserve">   Other items (net)</v>
          </cell>
          <cell r="B51" t="str">
            <v>…</v>
          </cell>
          <cell r="C51">
            <v>-0.95389507154213027</v>
          </cell>
          <cell r="D51">
            <v>-3.222197359588276</v>
          </cell>
          <cell r="E51">
            <v>-4.5081967213114753</v>
          </cell>
          <cell r="F51">
            <v>10.020336476243299</v>
          </cell>
          <cell r="G51">
            <v>-4.1523087525844247</v>
          </cell>
          <cell r="H51">
            <v>-3.4745359352689196</v>
          </cell>
          <cell r="I51">
            <v>-2.6746954208094103</v>
          </cell>
          <cell r="J51">
            <v>-2.302631578947369</v>
          </cell>
          <cell r="K51">
            <v>2.1321254971277059</v>
          </cell>
          <cell r="L51">
            <v>0</v>
          </cell>
          <cell r="M51">
            <v>0.88378258948298727</v>
          </cell>
          <cell r="N51">
            <v>-1.5245249668581526</v>
          </cell>
          <cell r="P51">
            <v>1.2113746021968994</v>
          </cell>
          <cell r="Q51">
            <v>-1.0265886459296636E-2</v>
          </cell>
          <cell r="R51">
            <v>-0.67006837432391086</v>
          </cell>
          <cell r="S51">
            <v>-1.6891468089305317</v>
          </cell>
          <cell r="T51">
            <v>0.32847464586327124</v>
          </cell>
          <cell r="U51">
            <v>-0.3490401396160564</v>
          </cell>
          <cell r="W51">
            <v>-0.65875246416744282</v>
          </cell>
          <cell r="X51">
            <v>-1.2908349848207779</v>
          </cell>
          <cell r="Z51">
            <v>-1.8903225324808677</v>
          </cell>
          <cell r="AA51">
            <v>0</v>
          </cell>
          <cell r="AC51">
            <v>-1.8903225324808677</v>
          </cell>
          <cell r="AD51">
            <v>-0.28708523964341975</v>
          </cell>
          <cell r="AE51">
            <v>0.5554062527994269</v>
          </cell>
          <cell r="AF51">
            <v>0.59347181008902039</v>
          </cell>
          <cell r="AH51">
            <v>-0.6</v>
          </cell>
          <cell r="AI51">
            <v>-0.86123393749561372</v>
          </cell>
          <cell r="AJ51">
            <v>-0.93185226596619497</v>
          </cell>
          <cell r="AK51">
            <v>-2.3032231290634932</v>
          </cell>
          <cell r="AL51">
            <v>-0.37928057638287116</v>
          </cell>
          <cell r="AM51">
            <v>-0.20550884972423927</v>
          </cell>
          <cell r="AN51">
            <v>5.0143291417654674E-2</v>
          </cell>
          <cell r="AO51">
            <v>0.1838050646314105</v>
          </cell>
          <cell r="AP51">
            <v>-0.12449854751694545</v>
          </cell>
          <cell r="AQ51">
            <v>-1.8467284548346927</v>
          </cell>
          <cell r="AS51">
            <v>-0.13214194914807087</v>
          </cell>
          <cell r="AT51">
            <v>-7.9131439150544269E-2</v>
          </cell>
          <cell r="AU51">
            <v>-5.2975758538531051E-2</v>
          </cell>
          <cell r="AV51">
            <v>-3.8593040963705749E-2</v>
          </cell>
          <cell r="AW51">
            <v>-7.2498142658512024E-2</v>
          </cell>
          <cell r="AX51">
            <v>-0.58392101545341135</v>
          </cell>
        </row>
        <row r="53">
          <cell r="A53" t="str">
            <v>Broad money (M2)</v>
          </cell>
          <cell r="B53" t="str">
            <v>…</v>
          </cell>
          <cell r="C53">
            <v>42.098569157392681</v>
          </cell>
          <cell r="D53">
            <v>9.1966882971582073</v>
          </cell>
          <cell r="E53">
            <v>10.840163934426226</v>
          </cell>
          <cell r="F53">
            <v>7.3026437419116501</v>
          </cell>
          <cell r="G53">
            <v>8.5975189524465634</v>
          </cell>
          <cell r="H53">
            <v>13.295256227193395</v>
          </cell>
          <cell r="I53">
            <v>10.684778042291008</v>
          </cell>
          <cell r="J53">
            <v>14.524291497975717</v>
          </cell>
          <cell r="K53">
            <v>4.0101634997790496</v>
          </cell>
          <cell r="L53">
            <v>7.9430554610266988</v>
          </cell>
          <cell r="M53">
            <v>8.2523199292973839</v>
          </cell>
          <cell r="N53">
            <v>7.6115775519222248</v>
          </cell>
          <cell r="P53">
            <v>-1.2935016938712685</v>
          </cell>
          <cell r="Q53">
            <v>3.6854532388871757</v>
          </cell>
          <cell r="R53">
            <v>8.8000000000000007</v>
          </cell>
          <cell r="S53">
            <v>6.7378612585886399</v>
          </cell>
          <cell r="T53">
            <v>11.804557585711352</v>
          </cell>
          <cell r="U53">
            <v>31.464941997741491</v>
          </cell>
          <cell r="W53">
            <v>9.2187376322218206</v>
          </cell>
          <cell r="X53">
            <v>8.6993897483419893</v>
          </cell>
          <cell r="Z53">
            <v>7.7596741750192333</v>
          </cell>
          <cell r="AA53">
            <v>0</v>
          </cell>
          <cell r="AC53">
            <v>7.7596741750192333</v>
          </cell>
          <cell r="AD53">
            <v>7.3645239275687944</v>
          </cell>
          <cell r="AE53">
            <v>16.294902803905771</v>
          </cell>
          <cell r="AF53">
            <v>12.900203029829772</v>
          </cell>
          <cell r="AH53">
            <v>8.6</v>
          </cell>
          <cell r="AI53">
            <v>7.8917101654428237</v>
          </cell>
          <cell r="AJ53">
            <v>7.3877258094693339</v>
          </cell>
          <cell r="AK53">
            <v>3.2438788214137566</v>
          </cell>
          <cell r="AL53">
            <v>8.4637376362581911</v>
          </cell>
          <cell r="AM53">
            <v>8.8952398260278223</v>
          </cell>
          <cell r="AN53">
            <v>10.790089526116626</v>
          </cell>
          <cell r="AO53">
            <v>16.046640399625907</v>
          </cell>
          <cell r="AP53">
            <v>9.7731359800802284</v>
          </cell>
          <cell r="AQ53">
            <v>7.4353299211509194</v>
          </cell>
          <cell r="AS53">
            <v>6.3332508950585051</v>
          </cell>
          <cell r="AT53">
            <v>5.2390176941151907</v>
          </cell>
          <cell r="AU53">
            <v>12.086167086614607</v>
          </cell>
          <cell r="AV53">
            <v>10.955774329084255</v>
          </cell>
          <cell r="AW53">
            <v>10.154298603686787</v>
          </cell>
          <cell r="AX53">
            <v>12.598545203998521</v>
          </cell>
        </row>
        <row r="55">
          <cell r="A55" t="str">
            <v>Memorandum items:</v>
          </cell>
          <cell r="I55" t="str">
            <v>(In units indicated)</v>
          </cell>
          <cell r="J55" t="str">
            <v>(In units indicated)</v>
          </cell>
        </row>
        <row r="58">
          <cell r="A58" t="str">
            <v>Velocity (GDP/M2; end of period)</v>
          </cell>
          <cell r="B58" t="str">
            <v>…</v>
          </cell>
          <cell r="C58">
            <v>5.3120567375886525</v>
          </cell>
          <cell r="D58">
            <v>4.5778688524590168</v>
          </cell>
          <cell r="E58">
            <v>4.3849140321686084</v>
          </cell>
          <cell r="F58">
            <v>4.3945554789800125</v>
          </cell>
          <cell r="G58">
            <v>4.3482468665714737</v>
          </cell>
          <cell r="H58">
            <v>4.0973253045791909</v>
          </cell>
          <cell r="I58">
            <v>4.2152931147051484</v>
          </cell>
          <cell r="J58">
            <v>3.9499227764824716</v>
          </cell>
          <cell r="K58" t="str">
            <v>...</v>
          </cell>
          <cell r="L58">
            <v>3.7389950748064589</v>
          </cell>
          <cell r="M58">
            <v>3.6224251541120802</v>
          </cell>
          <cell r="N58">
            <v>3.8164861238030663</v>
          </cell>
          <cell r="R58">
            <v>3.609035888956893</v>
          </cell>
          <cell r="S58">
            <v>3.6179990440845993</v>
          </cell>
          <cell r="T58">
            <v>3.4202928138044451</v>
          </cell>
          <cell r="U58">
            <v>3.092956842715862</v>
          </cell>
          <cell r="W58">
            <v>3.5957517247250186</v>
          </cell>
          <cell r="X58">
            <v>3.5751117285372933</v>
          </cell>
          <cell r="Z58">
            <v>0</v>
          </cell>
          <cell r="AA58">
            <v>0</v>
          </cell>
          <cell r="AC58">
            <v>3.45</v>
          </cell>
          <cell r="AD58">
            <v>3.3572596370113801</v>
          </cell>
          <cell r="AE58">
            <v>3.1107592236335626</v>
          </cell>
          <cell r="AF58">
            <v>2.9039097799880969</v>
          </cell>
          <cell r="AH58">
            <v>3.6</v>
          </cell>
          <cell r="AI58">
            <v>3.5584890695330547</v>
          </cell>
          <cell r="AJ58">
            <v>3.45</v>
          </cell>
          <cell r="AK58">
            <v>2.9824659262817437</v>
          </cell>
          <cell r="AL58">
            <v>3.3572596370113801</v>
          </cell>
          <cell r="AM58">
            <v>3.0707592236335626</v>
          </cell>
          <cell r="AN58">
            <v>3.129790347462444</v>
          </cell>
          <cell r="AO58">
            <v>2.59</v>
          </cell>
          <cell r="AP58">
            <v>2.8724632771782068</v>
          </cell>
          <cell r="AQ58">
            <v>2.9204993224610494</v>
          </cell>
          <cell r="AS58">
            <v>3.3872596370113799</v>
          </cell>
          <cell r="AT58">
            <v>3.1047592236335624</v>
          </cell>
          <cell r="AU58">
            <v>2.9947903474624438</v>
          </cell>
          <cell r="AV58">
            <v>2.5099999999999998</v>
          </cell>
          <cell r="AW58">
            <v>2.794463277178207</v>
          </cell>
          <cell r="AX58">
            <v>2.7604993224610492</v>
          </cell>
        </row>
        <row r="59">
          <cell r="A59" t="str">
            <v>Velocity (annual average)</v>
          </cell>
          <cell r="C59">
            <v>5.3120567375886525</v>
          </cell>
          <cell r="D59">
            <v>4.7791207615787785</v>
          </cell>
          <cell r="E59">
            <v>4.6103605792594031</v>
          </cell>
          <cell r="F59">
            <v>4.5493623472754825</v>
          </cell>
          <cell r="G59">
            <v>4.5274634508961755</v>
          </cell>
          <cell r="H59">
            <v>4.352722404046415</v>
          </cell>
          <cell r="I59">
            <v>4.4290696947330668</v>
          </cell>
          <cell r="J59">
            <v>4.2173509050152553</v>
          </cell>
          <cell r="L59">
            <v>3.8818180470949453</v>
          </cell>
          <cell r="M59">
            <v>3.7777931125100337</v>
          </cell>
          <cell r="N59">
            <v>3.9564083788608171</v>
          </cell>
          <cell r="R59">
            <v>3.7124214536842799</v>
          </cell>
          <cell r="S59">
            <v>3.7359144343490693</v>
          </cell>
          <cell r="T59">
            <v>3.6109168680777373</v>
          </cell>
          <cell r="U59">
            <v>3.5134080212728374</v>
          </cell>
          <cell r="W59">
            <v>3.7541901710897947</v>
          </cell>
          <cell r="X59">
            <v>3.7241360757474964</v>
          </cell>
          <cell r="Z59">
            <v>0</v>
          </cell>
          <cell r="AA59">
            <v>0</v>
          </cell>
          <cell r="AC59">
            <v>3.8046541693846105</v>
          </cell>
          <cell r="AD59">
            <v>3.7370584481583702</v>
          </cell>
          <cell r="AE59">
            <v>3.5847389144921142</v>
          </cell>
          <cell r="AF59">
            <v>3.0798655809175401</v>
          </cell>
          <cell r="AI59">
            <v>3.6935717255047753</v>
          </cell>
          <cell r="AJ59">
            <v>3.9143253111581058</v>
          </cell>
          <cell r="AK59">
            <v>3.1328432413783882</v>
          </cell>
          <cell r="AL59">
            <v>3.859878523077946</v>
          </cell>
          <cell r="AM59">
            <v>3.6555134290332969</v>
          </cell>
          <cell r="AN59">
            <v>3.7057760948278395</v>
          </cell>
          <cell r="AO59">
            <v>3.2930465257456318</v>
          </cell>
          <cell r="AP59">
            <v>3.0062886789604222</v>
          </cell>
          <cell r="AQ59">
            <v>3.0251819529717237</v>
          </cell>
          <cell r="AS59">
            <v>3.9143731851377095</v>
          </cell>
          <cell r="AT59">
            <v>3.698603975732917</v>
          </cell>
          <cell r="AU59">
            <v>3.6390637349231922</v>
          </cell>
          <cell r="AV59">
            <v>3.2543755314830105</v>
          </cell>
          <cell r="AW59">
            <v>3.5424124019426704</v>
          </cell>
          <cell r="AX59">
            <v>3.4998959375983176</v>
          </cell>
        </row>
        <row r="60">
          <cell r="A60" t="str">
            <v>Nominal GDP growth (percentage growth)</v>
          </cell>
          <cell r="B60">
            <v>-3.6103798420458855</v>
          </cell>
          <cell r="C60">
            <v>31.5060476004682</v>
          </cell>
          <cell r="D60">
            <v>10.468278692577758</v>
          </cell>
          <cell r="E60">
            <v>6.1683079677708141</v>
          </cell>
          <cell r="F60">
            <v>7.5385782949658475</v>
          </cell>
          <cell r="G60">
            <v>7.4531482788363412</v>
          </cell>
          <cell r="H60">
            <v>6.7573977451016232</v>
          </cell>
          <cell r="I60">
            <v>13.87154987740351</v>
          </cell>
          <cell r="J60">
            <v>7.3145081821941016</v>
          </cell>
          <cell r="K60" t="str">
            <v>...</v>
          </cell>
          <cell r="L60">
            <v>7.9430554610266935</v>
          </cell>
          <cell r="M60">
            <v>5.0281943454436151</v>
          </cell>
          <cell r="N60">
            <v>3.9762333918862192</v>
          </cell>
          <cell r="R60">
            <v>9.3000000000000007</v>
          </cell>
          <cell r="S60">
            <v>7.1665273680608932</v>
          </cell>
          <cell r="T60">
            <v>7.2755652170437779</v>
          </cell>
          <cell r="U60">
            <v>6.5418237454438533</v>
          </cell>
          <cell r="W60">
            <v>7.9187376322218395</v>
          </cell>
          <cell r="X60">
            <v>7.4108805555165302</v>
          </cell>
          <cell r="Z60">
            <v>0</v>
          </cell>
          <cell r="AA60">
            <v>0</v>
          </cell>
          <cell r="AC60">
            <v>7.4426610408315552</v>
          </cell>
          <cell r="AD60">
            <v>8.0079531815403282</v>
          </cell>
          <cell r="AE60">
            <v>8.4019467789419267</v>
          </cell>
          <cell r="AF60">
            <v>5.9995403793233315</v>
          </cell>
          <cell r="AH60">
            <v>7.9</v>
          </cell>
          <cell r="AI60">
            <v>7.3900623167480139</v>
          </cell>
          <cell r="AJ60">
            <v>7.3877258094693365</v>
          </cell>
          <cell r="AK60">
            <v>7.5587652640203506</v>
          </cell>
          <cell r="AL60">
            <v>8.4637376362582053</v>
          </cell>
          <cell r="AM60">
            <v>7.494999794607704</v>
          </cell>
          <cell r="AN60">
            <v>8.3663975261146781</v>
          </cell>
          <cell r="AO60">
            <v>7.8510350678854257</v>
          </cell>
          <cell r="AP60">
            <v>8.5844002787037965</v>
          </cell>
          <cell r="AQ60">
            <v>8.0490896808738768</v>
          </cell>
          <cell r="AS60">
            <v>7.2834298718895907</v>
          </cell>
          <cell r="AT60">
            <v>6.4042430800918648</v>
          </cell>
          <cell r="AU60">
            <v>7.2514558514159555</v>
          </cell>
          <cell r="AV60">
            <v>7.5285689444021031</v>
          </cell>
          <cell r="AW60">
            <v>7.1631253624650615</v>
          </cell>
          <cell r="AX60">
            <v>6.4298167629118552</v>
          </cell>
        </row>
        <row r="61">
          <cell r="A61" t="str">
            <v>Credit to the economy (percentage growth)</v>
          </cell>
          <cell r="B61" t="str">
            <v>…</v>
          </cell>
          <cell r="C61">
            <v>9.2156862745097925</v>
          </cell>
          <cell r="D61">
            <v>2.9443447037701853</v>
          </cell>
          <cell r="E61">
            <v>21.450994070456943</v>
          </cell>
          <cell r="F61">
            <v>3.7</v>
          </cell>
          <cell r="G61">
            <v>11.212121212121207</v>
          </cell>
          <cell r="H61">
            <v>10.376930063578559</v>
          </cell>
          <cell r="I61">
            <v>28.594939312898603</v>
          </cell>
          <cell r="J61">
            <v>4.8632218844984809</v>
          </cell>
          <cell r="K61">
            <v>3.3867276887871833</v>
          </cell>
          <cell r="L61">
            <v>10.184249758896247</v>
          </cell>
          <cell r="M61">
            <v>4.7483680983394949</v>
          </cell>
          <cell r="N61">
            <v>4.7139588100686414</v>
          </cell>
          <cell r="R61">
            <v>9.5</v>
          </cell>
          <cell r="S61">
            <v>8.7788354691580075</v>
          </cell>
          <cell r="T61">
            <v>14.202476329206126</v>
          </cell>
          <cell r="U61">
            <v>14.30652680652682</v>
          </cell>
          <cell r="W61">
            <v>9.7629980028321128</v>
          </cell>
          <cell r="X61">
            <v>8.4824996835187285</v>
          </cell>
          <cell r="Z61">
            <v>9.0687622671524757</v>
          </cell>
          <cell r="AA61">
            <v>0</v>
          </cell>
          <cell r="AC61">
            <v>9.0687622671524757</v>
          </cell>
          <cell r="AD61">
            <v>5.8590742977928656</v>
          </cell>
          <cell r="AE61">
            <v>9.1384144787152621</v>
          </cell>
          <cell r="AF61">
            <v>9.2148865664032584</v>
          </cell>
          <cell r="AH61">
            <v>10.1</v>
          </cell>
          <cell r="AI61">
            <v>8.8285144257555181</v>
          </cell>
          <cell r="AJ61">
            <v>10.352345112672667</v>
          </cell>
          <cell r="AK61">
            <v>19.162095927179369</v>
          </cell>
          <cell r="AL61">
            <v>5.74857700992224</v>
          </cell>
          <cell r="AM61">
            <v>8.0025292209893628</v>
          </cell>
          <cell r="AN61">
            <v>9.1341561464649565</v>
          </cell>
          <cell r="AO61">
            <v>21.463125539458861</v>
          </cell>
          <cell r="AP61">
            <v>18.975376356634378</v>
          </cell>
          <cell r="AQ61">
            <v>24.518613607188698</v>
          </cell>
          <cell r="AS61">
            <v>7.7451715599246018</v>
          </cell>
          <cell r="AT61">
            <v>5.9684883345045403</v>
          </cell>
          <cell r="AU61">
            <v>8.1370010120658698</v>
          </cell>
          <cell r="AV61">
            <v>9.5563067787777243</v>
          </cell>
          <cell r="AW61">
            <v>9.4590455020186592</v>
          </cell>
          <cell r="AX61">
            <v>13.098144841121462</v>
          </cell>
        </row>
        <row r="62">
          <cell r="A62" t="str">
            <v>Credit to the economy/GDP (in percent)</v>
          </cell>
          <cell r="B62">
            <v>16.582130316035894</v>
          </cell>
          <cell r="C62">
            <v>13.771448350887603</v>
          </cell>
          <cell r="D62">
            <v>12.833482542524619</v>
          </cell>
          <cell r="E62">
            <v>14.68083312252298</v>
          </cell>
          <cell r="F62">
            <v>15.525758645024702</v>
          </cell>
          <cell r="G62">
            <v>16.068887510490022</v>
          </cell>
          <cell r="H62">
            <v>16.613691513722273</v>
          </cell>
          <cell r="I62">
            <v>18.761812360246843</v>
          </cell>
          <cell r="J62">
            <v>18.33325359090944</v>
          </cell>
          <cell r="K62" t="str">
            <v>...</v>
          </cell>
          <cell r="L62">
            <v>19.772704298507122</v>
          </cell>
          <cell r="M62">
            <v>19.343665927138819</v>
          </cell>
          <cell r="N62">
            <v>19.3</v>
          </cell>
          <cell r="R62">
            <v>19.399999999999999</v>
          </cell>
          <cell r="S62">
            <v>19.849513972940475</v>
          </cell>
          <cell r="T62">
            <v>21.044816442846283</v>
          </cell>
          <cell r="U62">
            <v>19.808926754466658</v>
          </cell>
          <cell r="W62">
            <v>19.704745642783305</v>
          </cell>
          <cell r="X62">
            <v>20.047549020646429</v>
          </cell>
          <cell r="Z62">
            <v>0</v>
          </cell>
          <cell r="AA62">
            <v>0</v>
          </cell>
          <cell r="AC62">
            <v>21.11705981478724</v>
          </cell>
          <cell r="AD62">
            <v>20.641903295738242</v>
          </cell>
          <cell r="AE62">
            <v>21.204007136050095</v>
          </cell>
          <cell r="AF62">
            <v>20.409802540174727</v>
          </cell>
          <cell r="AH62">
            <v>20.100000000000001</v>
          </cell>
          <cell r="AI62">
            <v>20.316078887815362</v>
          </cell>
          <cell r="AJ62">
            <v>21.700031869385842</v>
          </cell>
          <cell r="AK62">
            <v>22.936135872209952</v>
          </cell>
          <cell r="AL62">
            <v>20.125176836714875</v>
          </cell>
          <cell r="AM62">
            <v>21.304120235257638</v>
          </cell>
          <cell r="AN62">
            <v>21.418051692696398</v>
          </cell>
          <cell r="AO62">
            <v>23.951572896905702</v>
          </cell>
          <cell r="AP62">
            <v>22.362917070493097</v>
          </cell>
          <cell r="AQ62">
            <v>23.520793407932775</v>
          </cell>
          <cell r="AS62">
            <v>20.211825141985003</v>
          </cell>
          <cell r="AT62">
            <v>21.21687398243585</v>
          </cell>
          <cell r="AU62">
            <v>21.594894532511024</v>
          </cell>
          <cell r="AV62">
            <v>24.403243657826675</v>
          </cell>
          <cell r="AW62">
            <v>22.842032171957801</v>
          </cell>
          <cell r="AX62">
            <v>24.994481626839317</v>
          </cell>
        </row>
        <row r="63">
          <cell r="A63" t="str">
            <v xml:space="preserve">Variation of net credit to the government (since the </v>
          </cell>
        </row>
        <row r="64">
          <cell r="A64" t="str">
            <v>beginning of the year; in billions of CFA francs)</v>
          </cell>
          <cell r="G64">
            <v>-6.2</v>
          </cell>
          <cell r="H64">
            <v>7.4000000000000057</v>
          </cell>
          <cell r="I64">
            <v>-28.300000000000011</v>
          </cell>
          <cell r="J64">
            <v>21.800000000000011</v>
          </cell>
          <cell r="K64" t="e">
            <v>#REF!</v>
          </cell>
          <cell r="L64">
            <v>-25.724414549547618</v>
          </cell>
          <cell r="M64">
            <v>-74.325552884615462</v>
          </cell>
          <cell r="N64">
            <v>-75.40000000000002</v>
          </cell>
          <cell r="P64">
            <v>-74.400000000000006</v>
          </cell>
          <cell r="Q64">
            <v>-65.100000000000023</v>
          </cell>
          <cell r="R64">
            <v>-2.4979999999999762</v>
          </cell>
          <cell r="S64">
            <v>6.5963007947783723</v>
          </cell>
          <cell r="T64">
            <v>-42.2</v>
          </cell>
          <cell r="U64">
            <v>-42.300000000000082</v>
          </cell>
          <cell r="W64">
            <v>-38.15100000000001</v>
          </cell>
          <cell r="X64">
            <v>-27.740644339986346</v>
          </cell>
          <cell r="Z64">
            <v>-31.578694708728179</v>
          </cell>
          <cell r="AA64">
            <v>-64.199999999999932</v>
          </cell>
          <cell r="AC64">
            <v>-31.678694708728258</v>
          </cell>
          <cell r="AD64">
            <v>-31.537884034292865</v>
          </cell>
          <cell r="AE64">
            <v>-39</v>
          </cell>
          <cell r="AF64">
            <v>-40.199999999999918</v>
          </cell>
          <cell r="AH64">
            <v>-25.3</v>
          </cell>
          <cell r="AI64">
            <v>-6.354641209543459</v>
          </cell>
          <cell r="AJ64">
            <v>-22.386568812204356</v>
          </cell>
          <cell r="AK64">
            <v>-119.39999999999998</v>
          </cell>
          <cell r="AL64">
            <v>2.4782354615995104</v>
          </cell>
          <cell r="AM64">
            <v>-39.32243702736632</v>
          </cell>
          <cell r="AN64">
            <v>-48.194492089667648</v>
          </cell>
          <cell r="AO64">
            <v>-17.509272487537231</v>
          </cell>
          <cell r="AP64">
            <v>-55.5</v>
          </cell>
          <cell r="AQ64">
            <v>-59.200000000000017</v>
          </cell>
          <cell r="AS64">
            <v>-11.266516935145788</v>
          </cell>
          <cell r="AT64">
            <v>-67.362178063828992</v>
          </cell>
          <cell r="AU64">
            <v>8.1526286902737866</v>
          </cell>
          <cell r="AV64">
            <v>41.016035220330906</v>
          </cell>
          <cell r="AW64">
            <v>-39.231276492244</v>
          </cell>
          <cell r="AX64">
            <v>-8.1714309806252032</v>
          </cell>
        </row>
        <row r="67">
          <cell r="A67" t="str">
            <v>Sources:  Senegalese authorities; and staff estimates and projections.</v>
          </cell>
        </row>
        <row r="69">
          <cell r="A69" t="str">
            <v>1/ Staff Report issued for Board consideration of the second review (postponed), (EBS/04/63; May 20, 2004).</v>
          </cell>
          <cell r="B69" t="str">
            <v>1/ Request for a three-year PRGF, April 14, 2003.</v>
          </cell>
          <cell r="C69" t="str">
            <v>1/ Request for a three-year PRGF, April 14, 2003.</v>
          </cell>
          <cell r="D69" t="str">
            <v>1/ Request for a three-year PRGF, April 14, 2003.</v>
          </cell>
          <cell r="E69" t="str">
            <v>1/ Request for a three-year PRGF, April 14, 2003.</v>
          </cell>
          <cell r="F69" t="str">
            <v>1/ Request for a three-year PRGF, April 14, 2003.</v>
          </cell>
          <cell r="G69" t="str">
            <v>1/ Request for a three-year PRGF, April 14, 2003.</v>
          </cell>
          <cell r="H69" t="str">
            <v>1/ Request for a three-year PRGF, April 14, 2003.</v>
          </cell>
        </row>
        <row r="70">
          <cell r="A70" t="str">
            <v>2/ First review under the PRGF arrangement, January 30, 2004.</v>
          </cell>
          <cell r="B70" t="str">
            <v>2/ First review under the PRGF, February 12, 2004.</v>
          </cell>
          <cell r="C70" t="str">
            <v>2/ First review under the PRGF, February 12, 2004.</v>
          </cell>
          <cell r="D70" t="str">
            <v>2/ First review under the PRGF, February 12, 2004.</v>
          </cell>
          <cell r="E70" t="str">
            <v>2/ First review under the PRGF, February 12, 2004.</v>
          </cell>
          <cell r="F70" t="str">
            <v>2/ First review under the PRGF, February 12, 2004.</v>
          </cell>
          <cell r="G70" t="str">
            <v>2/ First review under the PRGF, February 12, 2004.</v>
          </cell>
          <cell r="H70" t="str">
            <v>2/ First review under the PRGF, February 12, 2004.</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P table1 (before)"/>
      <sheetName val="DP table1 (after)"/>
      <sheetName val="DP Table2"/>
      <sheetName val="DP Table 3"/>
      <sheetName val="DP Table 4"/>
      <sheetName val="Table 5"/>
      <sheetName val="Table 6"/>
      <sheetName val="Table 7"/>
      <sheetName val="Table 8"/>
      <sheetName val="Assist"/>
      <sheetName val="Prp-PostCologne"/>
      <sheetName val="Int-PostCologne"/>
      <sheetName val="Int-PostNaples"/>
      <sheetName val="Prp-PostNaples"/>
      <sheetName val="Table 16"/>
      <sheetName val="Table 17"/>
      <sheetName val="Table 18"/>
      <sheetName val="Table 20"/>
      <sheetName val="Table 19"/>
      <sheetName val="Table 21"/>
      <sheetName val="burdensh"/>
      <sheetName val="Delivery"/>
      <sheetName val="Table 9"/>
      <sheetName val="Table 10"/>
      <sheetName val="Table 11"/>
      <sheetName val="HIPC status"/>
      <sheetName val="Table 14e"/>
      <sheetName val="Table 15e"/>
      <sheetName val="SEI"/>
      <sheetName val="Figure_2 "/>
      <sheetName val="Figure_3"/>
      <sheetName val="Figure 4"/>
      <sheetName val="Figure 5"/>
      <sheetName val="Figure 1"/>
      <sheetName val="Figure 3"/>
      <sheetName val="Figure 2"/>
      <sheetName val="DS Before"/>
      <sheetName val="DS category Before"/>
      <sheetName val="DS After"/>
      <sheetName val="DS category After"/>
      <sheetName val="DC Before"/>
      <sheetName val="DC After"/>
      <sheetName val="Bilateral Assistance"/>
      <sheetName val="Table 14"/>
      <sheetName val="Table 15"/>
      <sheetName val="Assistance"/>
      <sheetName val="NEW-ALL"/>
      <sheetName val="NEW-IDA"/>
      <sheetName val="NEW-IMF"/>
      <sheetName val="NEW-OTHMULT1"/>
      <sheetName val="NEW-OTHMULT2"/>
      <sheetName val="NEW-BI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
          <cell r="A3" t="str">
            <v>Table 7. Cameroon:  External Debt Indicators, 1998/99-2018/19 1/</v>
          </cell>
        </row>
        <row r="8">
          <cell r="F8" t="str">
            <v>1998/99</v>
          </cell>
          <cell r="G8" t="str">
            <v>1999/00</v>
          </cell>
          <cell r="H8" t="str">
            <v>2000/01</v>
          </cell>
          <cell r="I8" t="str">
            <v>2001/02</v>
          </cell>
          <cell r="J8" t="str">
            <v>2002/03</v>
          </cell>
          <cell r="K8" t="str">
            <v>2003/04</v>
          </cell>
        </row>
        <row r="10">
          <cell r="F10" t="str">
            <v>(in millions of U.S. dollars)</v>
          </cell>
        </row>
        <row r="12">
          <cell r="A12" t="str">
            <v>Nominal debt stock after rescheduling (Naples terms)</v>
          </cell>
          <cell r="F12">
            <v>6357.7184168219273</v>
          </cell>
          <cell r="G12">
            <v>6481.660887150676</v>
          </cell>
          <cell r="H12">
            <v>6719.9666640959704</v>
          </cell>
          <cell r="I12">
            <v>6968.8356917664223</v>
          </cell>
          <cell r="J12">
            <v>7262.095267667215</v>
          </cell>
          <cell r="K12">
            <v>7579.7397630717069</v>
          </cell>
        </row>
        <row r="13">
          <cell r="A13" t="str">
            <v xml:space="preserve">    Multilateral</v>
          </cell>
          <cell r="F13">
            <v>1645.555550082544</v>
          </cell>
          <cell r="G13">
            <v>1716.6089949511547</v>
          </cell>
          <cell r="H13">
            <v>1859.8331109392902</v>
          </cell>
          <cell r="I13">
            <v>1994.5494521689329</v>
          </cell>
          <cell r="J13">
            <v>2151.7692840083319</v>
          </cell>
          <cell r="K13">
            <v>2324.5529891649776</v>
          </cell>
        </row>
        <row r="14">
          <cell r="A14" t="str">
            <v xml:space="preserve">    Official bilateral</v>
          </cell>
          <cell r="F14">
            <v>4480.3356982688983</v>
          </cell>
          <cell r="G14">
            <v>4533.2247237290358</v>
          </cell>
          <cell r="H14">
            <v>4628.3063846861951</v>
          </cell>
          <cell r="I14">
            <v>4742.4590711270039</v>
          </cell>
          <cell r="J14">
            <v>4878.4988151883981</v>
          </cell>
          <cell r="K14">
            <v>5023.3596054362442</v>
          </cell>
        </row>
        <row r="15">
          <cell r="A15" t="str">
            <v xml:space="preserve">    Multilateral: less new loans</v>
          </cell>
          <cell r="F15">
            <v>1645.555550082544</v>
          </cell>
          <cell r="G15">
            <v>1518.8578752643425</v>
          </cell>
          <cell r="H15">
            <v>1407.3756504263397</v>
          </cell>
          <cell r="I15">
            <v>1315.8118329598121</v>
          </cell>
          <cell r="J15">
            <v>1236.5782451322964</v>
          </cell>
          <cell r="K15">
            <v>1150.0403332518172</v>
          </cell>
        </row>
        <row r="16">
          <cell r="A16" t="str">
            <v xml:space="preserve">    Official Bilateral: less new loans</v>
          </cell>
          <cell r="F16">
            <v>4480.3356982688983</v>
          </cell>
          <cell r="G16">
            <v>4380.4229139655436</v>
          </cell>
          <cell r="H16">
            <v>4284.3024756910881</v>
          </cell>
          <cell r="I16">
            <v>4185.1083203923763</v>
          </cell>
          <cell r="J16">
            <v>4090.723733510712</v>
          </cell>
          <cell r="K16">
            <v>3982.6798143944184</v>
          </cell>
        </row>
        <row r="17">
          <cell r="A17" t="str">
            <v xml:space="preserve">     Of which:  Paris Club</v>
          </cell>
          <cell r="F17">
            <v>4405.9385717547839</v>
          </cell>
          <cell r="G17">
            <v>4312.0997123221568</v>
          </cell>
          <cell r="H17">
            <v>4222.0531989184283</v>
          </cell>
          <cell r="I17">
            <v>4128.9329684904433</v>
          </cell>
          <cell r="J17">
            <v>4038.4666833235046</v>
          </cell>
          <cell r="K17">
            <v>3933.0349030168104</v>
          </cell>
        </row>
        <row r="18">
          <cell r="A18" t="str">
            <v xml:space="preserve">    Commercial</v>
          </cell>
          <cell r="F18">
            <v>231.82716847048474</v>
          </cell>
          <cell r="G18">
            <v>231.82716847048474</v>
          </cell>
          <cell r="H18">
            <v>231.82716847048474</v>
          </cell>
          <cell r="I18">
            <v>231.82716847048474</v>
          </cell>
          <cell r="J18">
            <v>231.82716847048474</v>
          </cell>
          <cell r="K18">
            <v>231.82716847048474</v>
          </cell>
        </row>
        <row r="19">
          <cell r="A19" t="str">
            <v xml:space="preserve">    New debt</v>
          </cell>
          <cell r="F19">
            <v>0</v>
          </cell>
          <cell r="G19">
            <v>350.55292945030408</v>
          </cell>
          <cell r="H19">
            <v>796.46136950805749</v>
          </cell>
          <cell r="I19">
            <v>1236.0883699437481</v>
          </cell>
          <cell r="J19">
            <v>1702.9661205537213</v>
          </cell>
          <cell r="K19">
            <v>2215.1924469549863</v>
          </cell>
        </row>
        <row r="20">
          <cell r="A20" t="str">
            <v xml:space="preserve">       Of which:  multilateral</v>
          </cell>
          <cell r="F20">
            <v>0</v>
          </cell>
          <cell r="G20">
            <v>197.75111968681219</v>
          </cell>
          <cell r="H20">
            <v>452.4574605129506</v>
          </cell>
          <cell r="I20">
            <v>678.73761920912079</v>
          </cell>
          <cell r="J20">
            <v>915.19103887603535</v>
          </cell>
          <cell r="K20">
            <v>1174.5126559131604</v>
          </cell>
        </row>
        <row r="21">
          <cell r="A21" t="str">
            <v>Nominal debt before rescheduling</v>
          </cell>
          <cell r="F21">
            <v>7678.9449600214793</v>
          </cell>
          <cell r="G21">
            <v>7511.1881442628537</v>
          </cell>
          <cell r="H21">
            <v>7501.243456479624</v>
          </cell>
          <cell r="I21">
            <v>7523.0022720488987</v>
          </cell>
          <cell r="J21">
            <v>7583.559408530059</v>
          </cell>
          <cell r="K21">
            <v>7615.0859920347757</v>
          </cell>
        </row>
        <row r="22">
          <cell r="A22" t="str">
            <v xml:space="preserve">    Multilateral</v>
          </cell>
        </row>
        <row r="23">
          <cell r="A23" t="str">
            <v xml:space="preserve">    Official Bilateral</v>
          </cell>
        </row>
        <row r="24">
          <cell r="A24" t="str">
            <v xml:space="preserve">     o/w Paris Club</v>
          </cell>
        </row>
        <row r="25">
          <cell r="A25" t="str">
            <v xml:space="preserve">    Commercial</v>
          </cell>
        </row>
        <row r="26">
          <cell r="A26" t="str">
            <v xml:space="preserve">    New debt</v>
          </cell>
          <cell r="F26">
            <v>0</v>
          </cell>
          <cell r="G26">
            <v>350.55292945030408</v>
          </cell>
          <cell r="H26">
            <v>796.46136950805749</v>
          </cell>
          <cell r="I26">
            <v>1236.0883699437481</v>
          </cell>
          <cell r="J26">
            <v>1702.9661205537213</v>
          </cell>
          <cell r="K26">
            <v>2215.1924469549863</v>
          </cell>
        </row>
        <row r="27">
          <cell r="A27" t="str">
            <v xml:space="preserve">     o/w Multilateral</v>
          </cell>
          <cell r="F27">
            <v>0</v>
          </cell>
          <cell r="G27">
            <v>197.75111968681219</v>
          </cell>
          <cell r="H27">
            <v>452.4574605129506</v>
          </cell>
          <cell r="I27">
            <v>678.73761920912079</v>
          </cell>
          <cell r="J27">
            <v>915.19103887603535</v>
          </cell>
          <cell r="K27">
            <v>1174.5126559131604</v>
          </cell>
        </row>
        <row r="30">
          <cell r="A30" t="str">
            <v>NPV of debt after rescheduling (Naples terms)</v>
          </cell>
          <cell r="F30">
            <v>4896.2639910299586</v>
          </cell>
          <cell r="G30">
            <v>4877.3383868914507</v>
          </cell>
          <cell r="H30">
            <v>4932.9750505073152</v>
          </cell>
          <cell r="I30">
            <v>5019.077812326429</v>
          </cell>
          <cell r="J30">
            <v>5147.4463366523569</v>
          </cell>
          <cell r="K30">
            <v>5288.938031729067</v>
          </cell>
        </row>
        <row r="31">
          <cell r="A31" t="str">
            <v xml:space="preserve">    Multilateral</v>
          </cell>
          <cell r="F31">
            <v>1196.1020713170217</v>
          </cell>
          <cell r="G31">
            <v>1165.3370073683307</v>
          </cell>
          <cell r="H31">
            <v>1176.4484278245664</v>
          </cell>
          <cell r="I31">
            <v>1202.7865713837959</v>
          </cell>
          <cell r="J31">
            <v>1251.4629346671461</v>
          </cell>
          <cell r="K31">
            <v>1307.2090605836815</v>
          </cell>
        </row>
        <row r="32">
          <cell r="A32" t="str">
            <v xml:space="preserve">    Official bilateral</v>
          </cell>
          <cell r="F32">
            <v>3498.1324648042523</v>
          </cell>
          <cell r="G32">
            <v>3509.0190304369112</v>
          </cell>
          <cell r="H32">
            <v>3552.5474319396576</v>
          </cell>
          <cell r="I32">
            <v>3611.2692342055561</v>
          </cell>
          <cell r="J32">
            <v>3689.8704845806274</v>
          </cell>
          <cell r="K32">
            <v>3774.4748302734342</v>
          </cell>
        </row>
        <row r="33">
          <cell r="A33" t="str">
            <v xml:space="preserve">     Of which:  Paris Club</v>
          </cell>
          <cell r="F33">
            <v>3451.7647491762755</v>
          </cell>
          <cell r="G33">
            <v>3374.9318470540557</v>
          </cell>
          <cell r="H33">
            <v>3305.1674487777955</v>
          </cell>
          <cell r="I33">
            <v>3234.0994797880358</v>
          </cell>
          <cell r="J33">
            <v>3166.7786828105354</v>
          </cell>
          <cell r="K33">
            <v>3086.3295429253312</v>
          </cell>
        </row>
        <row r="34">
          <cell r="A34" t="str">
            <v xml:space="preserve">    Commercial</v>
          </cell>
          <cell r="F34">
            <v>202.0294549086847</v>
          </cell>
          <cell r="G34">
            <v>202.98234908620924</v>
          </cell>
          <cell r="H34">
            <v>203.97919074309212</v>
          </cell>
          <cell r="I34">
            <v>205.02200673707631</v>
          </cell>
          <cell r="J34">
            <v>206.11291740458381</v>
          </cell>
          <cell r="K34">
            <v>207.25414087195188</v>
          </cell>
        </row>
        <row r="35">
          <cell r="A35" t="str">
            <v xml:space="preserve">NPV of debt before rescheduling </v>
          </cell>
          <cell r="F35">
            <v>7178.8086124098627</v>
          </cell>
          <cell r="G35">
            <v>6835.1496784557667</v>
          </cell>
          <cell r="H35">
            <v>6606.5785789946094</v>
          </cell>
          <cell r="I35">
            <v>6433.8238312225039</v>
          </cell>
          <cell r="J35">
            <v>6299.4095131619924</v>
          </cell>
          <cell r="K35">
            <v>6127.3943616715569</v>
          </cell>
        </row>
        <row r="36">
          <cell r="A36" t="str">
            <v>Existing debt</v>
          </cell>
          <cell r="F36">
            <v>7178.8086124098627</v>
          </cell>
          <cell r="G36">
            <v>6656.1808244336307</v>
          </cell>
          <cell r="H36">
            <v>6198.6327095156203</v>
          </cell>
          <cell r="I36">
            <v>5786.7572840713437</v>
          </cell>
          <cell r="J36">
            <v>5391.4146549848429</v>
          </cell>
          <cell r="K36">
            <v>4927.854451482588</v>
          </cell>
        </row>
        <row r="37">
          <cell r="A37" t="str">
            <v>New debt</v>
          </cell>
          <cell r="F37">
            <v>0</v>
          </cell>
          <cell r="G37">
            <v>178.96885402213582</v>
          </cell>
          <cell r="H37">
            <v>407.94586947898887</v>
          </cell>
          <cell r="I37">
            <v>647.06654715116042</v>
          </cell>
          <cell r="J37">
            <v>907.99485817714947</v>
          </cell>
          <cell r="K37">
            <v>1199.5399101889689</v>
          </cell>
        </row>
        <row r="39">
          <cell r="F39" t="str">
            <v>(in percent of exports of goods and services) 2/</v>
          </cell>
        </row>
        <row r="40">
          <cell r="A40" t="str">
            <v>NPV of debt after recheduling 3/</v>
          </cell>
          <cell r="F40">
            <v>214.09233228700097</v>
          </cell>
          <cell r="G40">
            <v>200.5093982667959</v>
          </cell>
          <cell r="H40">
            <v>190.24573638043285</v>
          </cell>
          <cell r="I40">
            <v>178.74211063371231</v>
          </cell>
          <cell r="J40">
            <v>176.44679554962556</v>
          </cell>
          <cell r="K40">
            <v>171.15228521710506</v>
          </cell>
        </row>
        <row r="41">
          <cell r="A41" t="str">
            <v>of which: multilateral</v>
          </cell>
          <cell r="F41">
            <v>52.300342173279503</v>
          </cell>
          <cell r="G41">
            <v>47.907486335877437</v>
          </cell>
          <cell r="H41">
            <v>45.371058068106322</v>
          </cell>
          <cell r="I41">
            <v>42.834285191401541</v>
          </cell>
          <cell r="J41">
            <v>42.898285893497331</v>
          </cell>
          <cell r="K41">
            <v>42.301841434557232</v>
          </cell>
        </row>
        <row r="42">
          <cell r="A42" t="str">
            <v>NPV of debt before recheduling 3/</v>
          </cell>
          <cell r="F42">
            <v>313.89808263780623</v>
          </cell>
          <cell r="G42">
            <v>273.63834657221537</v>
          </cell>
          <cell r="H42">
            <v>239.05724888115122</v>
          </cell>
          <cell r="I42">
            <v>206.08112672405207</v>
          </cell>
          <cell r="J42">
            <v>184.80966621791777</v>
          </cell>
          <cell r="K42">
            <v>159.46746691467638</v>
          </cell>
        </row>
        <row r="44">
          <cell r="A44" t="str">
            <v>Debt service</v>
          </cell>
          <cell r="F44">
            <v>0</v>
          </cell>
          <cell r="G44">
            <v>15.844175989279041</v>
          </cell>
          <cell r="H44">
            <v>14.402673888557688</v>
          </cell>
          <cell r="I44">
            <v>12.903545013174575</v>
          </cell>
          <cell r="J44">
            <v>11.279086675075279</v>
          </cell>
          <cell r="K44">
            <v>10.836387145750013</v>
          </cell>
        </row>
        <row r="45">
          <cell r="A45" t="str">
            <v>o/w multilateral</v>
          </cell>
          <cell r="F45">
            <v>0</v>
          </cell>
          <cell r="G45">
            <v>6.5853679907865557</v>
          </cell>
          <cell r="H45">
            <v>5.6890520286756203</v>
          </cell>
          <cell r="I45">
            <v>4.5987045527079138</v>
          </cell>
          <cell r="J45">
            <v>3.7731955922620837</v>
          </cell>
          <cell r="K45">
            <v>3.627021230078066</v>
          </cell>
        </row>
        <row r="47">
          <cell r="F47" t="str">
            <v>(in percent)</v>
          </cell>
        </row>
        <row r="48">
          <cell r="A48" t="str">
            <v>NPV of debt-to-revenue ratio (after resched.) 4/</v>
          </cell>
          <cell r="F48">
            <v>343.91371831196022</v>
          </cell>
          <cell r="G48">
            <v>287.44191808149083</v>
          </cell>
          <cell r="H48">
            <v>270.14282167708978</v>
          </cell>
          <cell r="I48">
            <v>264.18492837646733</v>
          </cell>
          <cell r="J48">
            <v>240.06578394437298</v>
          </cell>
          <cell r="K48">
            <v>220.32608312369445</v>
          </cell>
        </row>
        <row r="49">
          <cell r="A49" t="str">
            <v>NPV of debt-to-revenue ratio (before resched.) 4/</v>
          </cell>
          <cell r="F49">
            <v>504.23971572342731</v>
          </cell>
          <cell r="G49">
            <v>402.82391298291867</v>
          </cell>
          <cell r="H49">
            <v>361.79379799974424</v>
          </cell>
          <cell r="I49">
            <v>338.65171085093749</v>
          </cell>
          <cell r="J49">
            <v>293.79085943951418</v>
          </cell>
          <cell r="K49">
            <v>255.25441806319517</v>
          </cell>
        </row>
        <row r="50">
          <cell r="A50" t="str">
            <v>NPV of debt-to-GDP ratio (after rescheduling)</v>
          </cell>
          <cell r="F50">
            <v>53.299164479312523</v>
          </cell>
          <cell r="G50">
            <v>54.646540650844642</v>
          </cell>
          <cell r="H50">
            <v>51.588211333267473</v>
          </cell>
          <cell r="I50">
            <v>48.285871428669786</v>
          </cell>
          <cell r="J50">
            <v>45.169900529984119</v>
          </cell>
          <cell r="K50">
            <v>42.447296666404199</v>
          </cell>
        </row>
        <row r="51">
          <cell r="A51" t="str">
            <v>NPV of debt-to-GDP ratio (before rescheduling)</v>
          </cell>
          <cell r="F51">
            <v>78.146215502128442</v>
          </cell>
          <cell r="G51">
            <v>74.576998179864106</v>
          </cell>
          <cell r="H51">
            <v>64.824243163952318</v>
          </cell>
          <cell r="I51">
            <v>55.671306294825499</v>
          </cell>
          <cell r="J51">
            <v>47.310772712191806</v>
          </cell>
          <cell r="K51">
            <v>39.549357276655115</v>
          </cell>
        </row>
        <row r="52">
          <cell r="A52" t="str">
            <v>Grant element in total debt</v>
          </cell>
          <cell r="F52">
            <v>22.987089549689671</v>
          </cell>
          <cell r="G52">
            <v>24.751719168765121</v>
          </cell>
          <cell r="H52">
            <v>26.592269023243094</v>
          </cell>
          <cell r="I52">
            <v>27.978244367902143</v>
          </cell>
          <cell r="J52">
            <v>29.118991875937503</v>
          </cell>
          <cell r="K52">
            <v>30.222696331915849</v>
          </cell>
        </row>
        <row r="53">
          <cell r="A53" t="str">
            <v>Grant element in new borrowing</v>
          </cell>
          <cell r="F53">
            <v>0</v>
          </cell>
          <cell r="G53">
            <v>48.946695638009999</v>
          </cell>
          <cell r="H53">
            <v>48.780206410894635</v>
          </cell>
          <cell r="I53">
            <v>47.652080313593828</v>
          </cell>
          <cell r="J53">
            <v>46.681566519836935</v>
          </cell>
          <cell r="K53">
            <v>45.849404107626768</v>
          </cell>
        </row>
        <row r="55">
          <cell r="A55" t="str">
            <v>Sources: Cameroonian authorities; and staff estimates and projections.</v>
          </cell>
        </row>
        <row r="57">
          <cell r="A57" t="str">
            <v>1/ All debt indicators refer to public and publicly guaranteed (PPG) debt and are defined after rescheduling, unless otherwise indicated.</v>
          </cell>
        </row>
        <row r="58">
          <cell r="A58" t="str">
            <v>2/ As defined in IMF, Balance of Payments Manual, 5th edition, 1993.</v>
          </cell>
        </row>
        <row r="59">
          <cell r="A59" t="str">
            <v>3/ Based on a three-year average of exports on the previous year (e.g., export average over 1997-99 for NPV of debt-to-exports ratio in 1999).</v>
          </cell>
        </row>
        <row r="60">
          <cell r="A60" t="str">
            <v>4/ Revenues are defined as central government revenues, excluding grants.</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G"/>
      <sheetName val="Pressup."/>
      <sheetName val="Tx cambio"/>
      <sheetName val="Mega Proj."/>
      <sheetName val="BOP"/>
      <sheetName val="Salários 2"/>
      <sheetName val="Salários"/>
      <sheetName val="Receita"/>
      <sheetName val="IVA"/>
      <sheetName val="Calc. Rec."/>
      <sheetName val="Calc. Desp."/>
      <sheetName val="Desp. sect."/>
      <sheetName val="Orçamento"/>
      <sheetName val="Obrig. Tes."/>
      <sheetName val="Exc OE 2001"/>
      <sheetName val="Orç Prog 2001"/>
      <sheetName val="Orç 2002"/>
      <sheetName val="Recursos"/>
      <sheetName val="Sheet 4"/>
      <sheetName val="PARPA"/>
      <sheetName val="Fin. Ext."/>
      <sheetName val="Importações"/>
      <sheetName val="IPC"/>
      <sheetName val="Ind. Selecc."/>
      <sheetName val="Nec Fin Ext"/>
      <sheetName val="Monetário"/>
      <sheetName val="Sheet1"/>
      <sheetName val="Tab-3"/>
      <sheetName val="Tab-4"/>
      <sheetName val="Tab-5"/>
      <sheetName val="Tab-6"/>
      <sheetName val="Tab-7"/>
      <sheetName val="Tab-8"/>
      <sheetName val="Tab-9"/>
      <sheetName val="Tab-10"/>
      <sheetName val="Tab-11"/>
      <sheetName val="Tab-13"/>
      <sheetName val="Tab-14"/>
      <sheetName val="Tab-15"/>
      <sheetName val="Gráfic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190">
          <cell r="B190" t="str">
            <v>Taxa cambio média trimestral</v>
          </cell>
          <cell r="D190">
            <v>17844.382376083795</v>
          </cell>
          <cell r="E190">
            <v>18654.431638511112</v>
          </cell>
          <cell r="F190">
            <v>18779.903449853977</v>
          </cell>
          <cell r="G190">
            <v>18984.291962931831</v>
          </cell>
          <cell r="P190">
            <v>17894.96</v>
          </cell>
          <cell r="Q190">
            <v>20161.89</v>
          </cell>
          <cell r="R190">
            <v>21894.42</v>
          </cell>
          <cell r="S190">
            <v>22876.873333333333</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ettes"/>
      <sheetName val="Depenses"/>
      <sheetName val="TOFE"/>
      <sheetName val="Financement"/>
      <sheetName val="TOFE-A"/>
      <sheetName val="Arrears"/>
      <sheetName val="Cash-rec"/>
      <sheetName val="Cash-Tofe"/>
      <sheetName val="Tplan-01"/>
      <sheetName val="Sheet2"/>
      <sheetName val="Tpassage"/>
      <sheetName val="Sheet1"/>
      <sheetName val="DENOs"/>
      <sheetName val="Debtserv-dom"/>
      <sheetName val="Stock-Dom"/>
      <sheetName val="Petrol"/>
      <sheetName val="Wagebill"/>
      <sheetName val="Struc.de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7">
          <cell r="B7" t="str">
            <v>Premium</v>
          </cell>
          <cell r="C7" t="str">
            <v xml:space="preserve">      Regular</v>
          </cell>
          <cell r="F7" t="str">
            <v>Kerosene</v>
          </cell>
          <cell r="G7" t="str">
            <v xml:space="preserve">  Diesel Fuel</v>
          </cell>
          <cell r="J7" t="str">
            <v>DDO1</v>
          </cell>
          <cell r="K7" t="str">
            <v xml:space="preserve">        DDO2</v>
          </cell>
          <cell r="N7" t="str">
            <v>(FO 180)</v>
          </cell>
        </row>
      </sheetData>
      <sheetData sheetId="16" refreshError="1"/>
      <sheetData sheetId="17"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
      <sheetName val="guitsetgel osn nemegdeh"/>
      <sheetName val="Saraar"/>
      <sheetName val="Monthly Revenue"/>
      <sheetName val="Q revenue"/>
      <sheetName val="Q revenue-GDP"/>
      <sheetName val="Q revenue-Total revenue"/>
      <sheetName val="Actual Revenue"/>
      <sheetName val="Monthly Forecasting"/>
      <sheetName val="Q Forecasting"/>
      <sheetName val="Forecasting approach"/>
      <sheetName val="Error analysis"/>
    </sheetNames>
    <sheetDataSet>
      <sheetData sheetId="0" refreshError="1"/>
      <sheetData sheetId="1" refreshError="1"/>
      <sheetData sheetId="2">
        <row r="19">
          <cell r="M19">
            <v>683100</v>
          </cell>
        </row>
      </sheetData>
      <sheetData sheetId="3" refreshError="1"/>
      <sheetData sheetId="4" refreshError="1"/>
      <sheetData sheetId="5">
        <row r="86">
          <cell r="M86">
            <v>1224062094.65818</v>
          </cell>
          <cell r="N86">
            <v>1224062094.65818</v>
          </cell>
          <cell r="O86">
            <v>1224062094.65818</v>
          </cell>
          <cell r="P86">
            <v>1224062094.65818</v>
          </cell>
          <cell r="U86">
            <v>1391878198.3602698</v>
          </cell>
          <cell r="V86">
            <v>1391878198.3602698</v>
          </cell>
          <cell r="W86">
            <v>1391878198.3602698</v>
          </cell>
          <cell r="X86">
            <v>1391878198.3602698</v>
          </cell>
          <cell r="Y86">
            <v>1550609936.3036101</v>
          </cell>
          <cell r="Z86">
            <v>1550609936.3036101</v>
          </cell>
          <cell r="AA86">
            <v>1550609936.3036101</v>
          </cell>
          <cell r="AB86">
            <v>1550609936.3036101</v>
          </cell>
          <cell r="AC86">
            <v>1829072240.2799699</v>
          </cell>
          <cell r="AD86">
            <v>1829072240.2799699</v>
          </cell>
          <cell r="AE86">
            <v>1829072240.2799699</v>
          </cell>
          <cell r="AF86">
            <v>1829072240.2799699</v>
          </cell>
          <cell r="AG86">
            <v>2361156922.6609397</v>
          </cell>
          <cell r="AH86">
            <v>2361156922.6609397</v>
          </cell>
          <cell r="AI86">
            <v>2361156922.6609397</v>
          </cell>
          <cell r="AJ86">
            <v>2361156922.6609397</v>
          </cell>
          <cell r="AK86">
            <v>3041405706.7313199</v>
          </cell>
          <cell r="AL86">
            <v>3041405706.7313199</v>
          </cell>
          <cell r="AM86">
            <v>3041405706.7313199</v>
          </cell>
          <cell r="AN86">
            <v>3041405706.7313199</v>
          </cell>
          <cell r="AO86">
            <v>4027558617.8041701</v>
          </cell>
          <cell r="AP86">
            <v>4027558617.8041701</v>
          </cell>
          <cell r="AQ86">
            <v>4027558617.8041701</v>
          </cell>
          <cell r="AR86">
            <v>4027558617.8041701</v>
          </cell>
          <cell r="AS86">
            <v>4956647172.77806</v>
          </cell>
          <cell r="AT86">
            <v>4956647172.77806</v>
          </cell>
          <cell r="AU86">
            <v>4956647172.77806</v>
          </cell>
          <cell r="AV86">
            <v>4956647172.77806</v>
          </cell>
          <cell r="AW86">
            <v>6555569398.8385201</v>
          </cell>
          <cell r="AX86">
            <v>6555569398.8385201</v>
          </cell>
          <cell r="AY86">
            <v>6555569398.8385201</v>
          </cell>
          <cell r="AZ86">
            <v>6555569398.8385201</v>
          </cell>
          <cell r="BA86">
            <v>6590637121.0314398</v>
          </cell>
          <cell r="BB86">
            <v>6590637121.0314398</v>
          </cell>
          <cell r="BC86">
            <v>6590637121.0314398</v>
          </cell>
          <cell r="BD86">
            <v>6590637121.0314398</v>
          </cell>
          <cell r="BE86">
            <v>8414504540.999999</v>
          </cell>
          <cell r="BF86">
            <v>8414504540.999999</v>
          </cell>
          <cell r="BG86">
            <v>8414504540.999999</v>
          </cell>
          <cell r="BH86">
            <v>8414504540.999999</v>
          </cell>
          <cell r="BI86">
            <v>10829689600</v>
          </cell>
          <cell r="BJ86">
            <v>10829689600</v>
          </cell>
          <cell r="BK86">
            <v>10829689600</v>
          </cell>
          <cell r="BL86">
            <v>10829689600</v>
          </cell>
        </row>
      </sheetData>
      <sheetData sheetId="6">
        <row r="90">
          <cell r="M90">
            <v>343172800</v>
          </cell>
          <cell r="N90">
            <v>343172800</v>
          </cell>
          <cell r="O90">
            <v>343172800</v>
          </cell>
          <cell r="P90">
            <v>343172800</v>
          </cell>
          <cell r="U90">
            <v>424768800</v>
          </cell>
          <cell r="V90">
            <v>424768800</v>
          </cell>
          <cell r="W90">
            <v>424768800</v>
          </cell>
          <cell r="X90">
            <v>424768800</v>
          </cell>
          <cell r="Y90">
            <v>466527100</v>
          </cell>
          <cell r="Z90">
            <v>466527100</v>
          </cell>
          <cell r="AA90">
            <v>466527100</v>
          </cell>
          <cell r="AB90">
            <v>466527100</v>
          </cell>
          <cell r="AC90">
            <v>536031400</v>
          </cell>
          <cell r="AD90">
            <v>536031400</v>
          </cell>
          <cell r="AE90">
            <v>536031400</v>
          </cell>
          <cell r="AF90">
            <v>536031400</v>
          </cell>
          <cell r="AG90">
            <v>713113600</v>
          </cell>
          <cell r="AH90">
            <v>713113600</v>
          </cell>
          <cell r="AI90">
            <v>713113600</v>
          </cell>
          <cell r="AJ90">
            <v>713113600</v>
          </cell>
          <cell r="AK90">
            <v>833307400</v>
          </cell>
          <cell r="AL90">
            <v>833307400</v>
          </cell>
          <cell r="AM90">
            <v>833307400</v>
          </cell>
          <cell r="AN90">
            <v>833307400</v>
          </cell>
          <cell r="AO90">
            <v>1361389294.97873</v>
          </cell>
          <cell r="AP90">
            <v>1361389294.97873</v>
          </cell>
          <cell r="AQ90">
            <v>1361389294.97873</v>
          </cell>
          <cell r="AR90">
            <v>1361389294.97873</v>
          </cell>
          <cell r="AS90">
            <v>1880514625.5396199</v>
          </cell>
          <cell r="AT90">
            <v>1880514625.5396199</v>
          </cell>
          <cell r="AU90">
            <v>1880514625.5396199</v>
          </cell>
          <cell r="AV90">
            <v>1880514625.5396199</v>
          </cell>
          <cell r="AW90">
            <v>2170523195.1896996</v>
          </cell>
          <cell r="AX90">
            <v>2170523195.1896996</v>
          </cell>
          <cell r="AY90">
            <v>2170523195.1896996</v>
          </cell>
          <cell r="AZ90">
            <v>2170523195.1896996</v>
          </cell>
          <cell r="BA90">
            <v>1993995557.0285473</v>
          </cell>
          <cell r="BB90">
            <v>1993995557.0285473</v>
          </cell>
          <cell r="BC90">
            <v>1993995557.0285473</v>
          </cell>
          <cell r="BD90">
            <v>1993995557.0285473</v>
          </cell>
          <cell r="BE90">
            <v>3122464163.5507622</v>
          </cell>
          <cell r="BF90">
            <v>3122464163.5507622</v>
          </cell>
          <cell r="BG90">
            <v>3122464163.5507622</v>
          </cell>
          <cell r="BH90">
            <v>3122464163.5507622</v>
          </cell>
          <cell r="BI90">
            <v>4400621800.4549999</v>
          </cell>
          <cell r="BJ90">
            <v>4400621800.4549999</v>
          </cell>
          <cell r="BK90">
            <v>4400621800.4549999</v>
          </cell>
          <cell r="BL90">
            <v>4400621800.4549999</v>
          </cell>
        </row>
      </sheetData>
      <sheetData sheetId="7" refreshError="1"/>
      <sheetData sheetId="8" refreshError="1"/>
      <sheetData sheetId="9" refreshError="1"/>
      <sheetData sheetId="10" refreshError="1"/>
      <sheetData sheetId="11"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DMX Metadata"/>
      <sheetName val="Input SEI"/>
      <sheetName val="GDP (DMX)"/>
      <sheetName val="Output SEI"/>
      <sheetName val="GDP"/>
      <sheetName val="Program"/>
      <sheetName val="SR Table"/>
      <sheetName val="tax reform"/>
      <sheetName val="Input monthly"/>
      <sheetName val="Monthly_analysis"/>
      <sheetName val="royalties"/>
      <sheetName val="Erdenet"/>
      <sheetName val="MinWealth"/>
      <sheetName val="Mineral"/>
      <sheetName val="Input For Fin"/>
      <sheetName val="Input Dom Fin"/>
      <sheetName val="INPUT SUM % M"/>
      <sheetName val="Input SUM % Q"/>
      <sheetName val="Input CUMUL % M"/>
      <sheetName val="2001"/>
      <sheetName val="2002"/>
      <sheetName val="ControlSheet"/>
      <sheetName val="Monthly Payables"/>
      <sheetName val="vat_customs duty"/>
      <sheetName val="data-out (A)"/>
    </sheetNames>
    <sheetDataSet>
      <sheetData sheetId="0" refreshError="1">
        <row r="42">
          <cell r="C42" t="str">
            <v>.AmdBudget</v>
          </cell>
        </row>
        <row r="43">
          <cell r="C43" t="str">
            <v>.AppBudget</v>
          </cell>
        </row>
        <row r="44">
          <cell r="C44" t="str">
            <v>.AuthProj</v>
          </cell>
        </row>
        <row r="45">
          <cell r="C45" t="str">
            <v>.Baseline</v>
          </cell>
        </row>
        <row r="46">
          <cell r="C46" t="str">
            <v>.ConsBudget</v>
          </cell>
        </row>
        <row r="47">
          <cell r="C47" t="str">
            <v>.DrfBudget</v>
          </cell>
        </row>
        <row r="48">
          <cell r="C48" t="str">
            <v>.SfProj</v>
          </cell>
        </row>
        <row r="49">
          <cell r="C49" t="str">
            <v>.SfRecomm</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Input-real"/>
      <sheetName val="Input-money"/>
      <sheetName val="Input-BOP"/>
      <sheetName val="Input-External Financing"/>
      <sheetName val="wage growth"/>
      <sheetName val="Rev-A"/>
      <sheetName val="Exp-A"/>
      <sheetName val="Summary-A"/>
      <sheetName val="Gov deb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puts"/>
      <sheetName val="Input 2 (march 2000)"/>
      <sheetName val="Outputs"/>
      <sheetName val="TOFE"/>
      <sheetName val="quarterly"/>
      <sheetName val="monthly"/>
      <sheetName val="TOFE_SR"/>
      <sheetName val="Projections_SR"/>
      <sheetName val="Educ and Health"/>
      <sheetName val="Indicators"/>
      <sheetName val="Debt"/>
      <sheetName val="Fiscal93-99"/>
      <sheetName val="Semesters"/>
      <sheetName val="DENOS+Arriérés"/>
      <sheetName val="DENO"/>
      <sheetName val="Dep fonct"/>
      <sheetName val="Dep_capital"/>
      <sheetName val="ext_fin"/>
      <sheetName val="RED_19"/>
      <sheetName val="RED_20"/>
      <sheetName val="RED_21"/>
      <sheetName val="RED_22_23"/>
      <sheetName val="RED_25"/>
      <sheetName val="RED_26"/>
      <sheetName val="RED_28"/>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OUTPUT"/>
      <sheetName val="Scratch pad"/>
      <sheetName val="ControlSheet"/>
      <sheetName val="INPUT"/>
      <sheetName val="Sel. Ind.-MacroframeworkI"/>
      <sheetName val="Annual Meetings Selec Indicator"/>
      <sheetName val="WETA"/>
      <sheetName val="GDP Prod. - Input"/>
      <sheetName val="National Accounts"/>
      <sheetName val="Chart real growth rates"/>
      <sheetName val="Figure 3"/>
      <sheetName val="INE PIBprod"/>
      <sheetName val="PROJECTIONS"/>
      <sheetName val="AnMeets"/>
      <sheetName val="PIN Selected Indicators."/>
      <sheetName val="weekly-monthly Rep."/>
      <sheetName val="MacroframeworkII"/>
      <sheetName val="RED TABLES"/>
      <sheetName val="Basic Data"/>
      <sheetName val="SUMMARY"/>
      <sheetName val="Excel macros"/>
      <sheetName val="moz macroframework Brief Feb200"/>
      <sheetName val="wage growth"/>
      <sheetName val="Q1"/>
      <sheetName val="Q2"/>
      <sheetName val="Q3"/>
      <sheetName val="Assump"/>
      <sheetName val="Last"/>
      <sheetName val="Mnth BoM data"/>
      <sheetName val="Sheet1"/>
      <sheetName val="E"/>
      <sheetName val="Gin"/>
      <sheetName val="Din"/>
      <sheetName val="Gasoline"/>
      <sheetName val="Scratch_pad"/>
      <sheetName val="Sel__Ind_-MacroframeworkI"/>
      <sheetName val="Annual_Meetings_Selec_Indicator"/>
      <sheetName val="GDP_Prod__-_Input"/>
      <sheetName val="National_Accounts"/>
      <sheetName val="Chart_real_growth_rates"/>
      <sheetName val="Figure_3"/>
      <sheetName val="INE_PIBprod"/>
      <sheetName val="PIN_Selected_Indicators_"/>
      <sheetName val="weekly-monthly_Rep_"/>
      <sheetName val="RED_TABLES"/>
      <sheetName val="Basic_Data"/>
      <sheetName val="Excel_macros"/>
      <sheetName val="moz_macroframework_Brief_Feb200"/>
      <sheetName val="wage_growth"/>
      <sheetName val="PIVO"/>
      <sheetName val="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SUMMARY TABLES FOR EACH SECTOR; WEO SUBMISISON DATA AND CODES; CONSISTENCY CHECKS</v>
          </cell>
        </row>
        <row r="3">
          <cell r="B3" t="str">
            <v>WEO</v>
          </cell>
          <cell r="C3" t="str">
            <v>DNE PROJECTIONS</v>
          </cell>
          <cell r="E3" t="str">
            <v>80a1</v>
          </cell>
          <cell r="F3" t="str">
            <v>81a1</v>
          </cell>
          <cell r="G3" t="str">
            <v>82a1</v>
          </cell>
          <cell r="H3" t="str">
            <v>83a1</v>
          </cell>
          <cell r="I3" t="str">
            <v>84a1</v>
          </cell>
          <cell r="J3" t="str">
            <v>85a1</v>
          </cell>
          <cell r="K3" t="str">
            <v>86a1</v>
          </cell>
          <cell r="L3" t="str">
            <v>87a1</v>
          </cell>
          <cell r="M3" t="str">
            <v>88a1</v>
          </cell>
          <cell r="N3" t="str">
            <v>89a1</v>
          </cell>
          <cell r="O3" t="str">
            <v>90a1</v>
          </cell>
          <cell r="P3" t="str">
            <v>91a1</v>
          </cell>
          <cell r="Q3" t="str">
            <v>92a1</v>
          </cell>
          <cell r="R3" t="str">
            <v>93a1</v>
          </cell>
          <cell r="S3" t="str">
            <v>94a1</v>
          </cell>
          <cell r="T3" t="str">
            <v>95a1</v>
          </cell>
          <cell r="U3" t="str">
            <v>96a1</v>
          </cell>
          <cell r="V3" t="str">
            <v>97a1</v>
          </cell>
          <cell r="W3" t="str">
            <v>98a1</v>
          </cell>
          <cell r="X3" t="str">
            <v>99a1</v>
          </cell>
          <cell r="Y3" t="str">
            <v>100a1</v>
          </cell>
          <cell r="Z3" t="str">
            <v>101a1</v>
          </cell>
          <cell r="AA3" t="str">
            <v>102a1</v>
          </cell>
          <cell r="AB3" t="str">
            <v>103a1</v>
          </cell>
          <cell r="AC3" t="str">
            <v>104a1</v>
          </cell>
          <cell r="AD3" t="str">
            <v>105a1</v>
          </cell>
          <cell r="AE3" t="str">
            <v>105a1</v>
          </cell>
          <cell r="AF3" t="str">
            <v>105a1</v>
          </cell>
        </row>
        <row r="4">
          <cell r="B4" t="str">
            <v>CODES</v>
          </cell>
          <cell r="C4" t="str">
            <v xml:space="preserve">      TWELVE-MONTH PERIOD ENDING:</v>
          </cell>
          <cell r="E4">
            <v>1980</v>
          </cell>
          <cell r="F4">
            <v>1981</v>
          </cell>
          <cell r="G4">
            <v>1982</v>
          </cell>
          <cell r="H4">
            <v>1983</v>
          </cell>
          <cell r="I4">
            <v>1984</v>
          </cell>
          <cell r="J4">
            <v>1985</v>
          </cell>
          <cell r="K4">
            <v>1986</v>
          </cell>
          <cell r="L4">
            <v>1987</v>
          </cell>
          <cell r="M4">
            <v>1988</v>
          </cell>
          <cell r="N4">
            <v>1989</v>
          </cell>
          <cell r="O4">
            <v>1990</v>
          </cell>
          <cell r="P4">
            <v>1991</v>
          </cell>
          <cell r="Q4">
            <v>1992</v>
          </cell>
          <cell r="R4">
            <v>1993</v>
          </cell>
          <cell r="S4">
            <v>1994</v>
          </cell>
          <cell r="T4">
            <v>1995</v>
          </cell>
          <cell r="U4">
            <v>1996</v>
          </cell>
          <cell r="V4">
            <v>1997</v>
          </cell>
          <cell r="W4">
            <v>1998</v>
          </cell>
          <cell r="X4">
            <v>1999</v>
          </cell>
          <cell r="Y4">
            <v>2000</v>
          </cell>
          <cell r="Z4">
            <v>2001</v>
          </cell>
          <cell r="AA4">
            <v>2002</v>
          </cell>
          <cell r="AB4">
            <v>2003</v>
          </cell>
          <cell r="AC4">
            <v>2004</v>
          </cell>
          <cell r="AD4">
            <v>2005</v>
          </cell>
          <cell r="AE4">
            <v>2006</v>
          </cell>
          <cell r="AF4">
            <v>2007</v>
          </cell>
          <cell r="AG4">
            <v>2008</v>
          </cell>
          <cell r="AH4">
            <v>2009</v>
          </cell>
          <cell r="AI4">
            <v>2010</v>
          </cell>
          <cell r="AJ4">
            <v>2011</v>
          </cell>
          <cell r="AK4">
            <v>2012</v>
          </cell>
          <cell r="AL4">
            <v>2013</v>
          </cell>
          <cell r="AM4">
            <v>2014</v>
          </cell>
          <cell r="AN4">
            <v>2015</v>
          </cell>
          <cell r="AO4">
            <v>2016</v>
          </cell>
          <cell r="AP4">
            <v>2017</v>
          </cell>
          <cell r="AQ4">
            <v>2018</v>
          </cell>
          <cell r="AR4">
            <v>2019</v>
          </cell>
          <cell r="AS4">
            <v>2020</v>
          </cell>
          <cell r="AT4">
            <v>2021</v>
          </cell>
        </row>
        <row r="6">
          <cell r="C6" t="str">
            <v>current date</v>
          </cell>
        </row>
        <row r="7">
          <cell r="C7" t="str">
            <v>last update</v>
          </cell>
        </row>
        <row r="9">
          <cell r="C9" t="str">
            <v>I.   INDICATORS OF FACTOR INPUT AND PRICES</v>
          </cell>
        </row>
        <row r="11">
          <cell r="B11" t="str">
            <v>ENDA_PR</v>
          </cell>
          <cell r="C11" t="str">
            <v>Representative rate (average)</v>
          </cell>
        </row>
        <row r="12">
          <cell r="C12" t="str">
            <v>Representative rate (year end)</v>
          </cell>
        </row>
        <row r="13">
          <cell r="B13" t="str">
            <v>ENDA</v>
          </cell>
          <cell r="C13" t="str">
            <v>Official rate (average)</v>
          </cell>
        </row>
        <row r="14">
          <cell r="B14" t="str">
            <v>ENDE</v>
          </cell>
          <cell r="C14" t="str">
            <v>Official rate (year end)</v>
          </cell>
        </row>
        <row r="15">
          <cell r="C15" t="str">
            <v>Market rate (average)</v>
          </cell>
        </row>
        <row r="16">
          <cell r="C16" t="str">
            <v>Depreciation % -Repr. rate (average)</v>
          </cell>
        </row>
        <row r="17">
          <cell r="C17" t="str">
            <v>Depreciation - Repr. rate (year end)</v>
          </cell>
        </row>
        <row r="19">
          <cell r="B19" t="str">
            <v>PCPI</v>
          </cell>
          <cell r="C19" t="str">
            <v>CPI (index; average, 1990 = 100)</v>
          </cell>
        </row>
        <row r="20">
          <cell r="B20" t="str">
            <v>PCPIE</v>
          </cell>
          <cell r="C20" t="str">
            <v>CPI (index; year end, 1990 = 100)</v>
          </cell>
        </row>
        <row r="21">
          <cell r="C21" t="str">
            <v>GDP Deflator index 1990=100</v>
          </cell>
        </row>
        <row r="22">
          <cell r="C22" t="str">
            <v>Inflation  (avg)</v>
          </cell>
        </row>
        <row r="23">
          <cell r="C23" t="str">
            <v xml:space="preserve">Inflation (eop)  </v>
          </cell>
        </row>
        <row r="24">
          <cell r="C24" t="str">
            <v>GDP deflator (% change)</v>
          </cell>
        </row>
        <row r="28">
          <cell r="C28" t="str">
            <v>II.  NATIONAL ACCOUNTS IN NOMINAL and  REAL TERMS  and PROJECTIONS</v>
          </cell>
        </row>
        <row r="30">
          <cell r="C30" t="str">
            <v>II.I NATIONAL ACCOUNTS IN NOMINAL TERMS</v>
          </cell>
        </row>
        <row r="32">
          <cell r="C32" t="str">
            <v>Billions of meticais, at current prices)</v>
          </cell>
        </row>
        <row r="33">
          <cell r="C33" t="str">
            <v>Total consumption</v>
          </cell>
        </row>
        <row r="34">
          <cell r="B34" t="str">
            <v>NCG</v>
          </cell>
          <cell r="C34" t="str">
            <v xml:space="preserve">  Public consumption  </v>
          </cell>
        </row>
        <row r="35">
          <cell r="B35" t="str">
            <v>NCP</v>
          </cell>
          <cell r="C35" t="str">
            <v xml:space="preserve">  Private consumption</v>
          </cell>
        </row>
        <row r="36">
          <cell r="C36" t="str">
            <v xml:space="preserve">     Monetary private consumption</v>
          </cell>
        </row>
        <row r="37">
          <cell r="C37" t="str">
            <v xml:space="preserve">     Nonmonetary private consumption</v>
          </cell>
        </row>
        <row r="38">
          <cell r="B38" t="str">
            <v>NFI</v>
          </cell>
          <cell r="C38" t="str">
            <v>Total investment</v>
          </cell>
        </row>
        <row r="39">
          <cell r="C39" t="str">
            <v xml:space="preserve">  Public investment                                            </v>
          </cell>
        </row>
        <row r="40">
          <cell r="B40" t="str">
            <v>NFIP</v>
          </cell>
          <cell r="C40" t="str">
            <v xml:space="preserve">  Private investment  </v>
          </cell>
        </row>
        <row r="41">
          <cell r="B41" t="str">
            <v>NINV</v>
          </cell>
          <cell r="C41" t="str">
            <v>Changes in inventories</v>
          </cell>
        </row>
        <row r="42">
          <cell r="C42" t="str">
            <v>Domestic demand</v>
          </cell>
        </row>
        <row r="43">
          <cell r="B43" t="str">
            <v>NX</v>
          </cell>
          <cell r="C43" t="str">
            <v>Exports of goods and services</v>
          </cell>
        </row>
        <row r="44">
          <cell r="B44" t="str">
            <v>NXG</v>
          </cell>
          <cell r="C44" t="str">
            <v xml:space="preserve">  Exports of goods</v>
          </cell>
        </row>
        <row r="45">
          <cell r="B45" t="str">
            <v>NM</v>
          </cell>
          <cell r="C45" t="str">
            <v>Imports of goods and services</v>
          </cell>
        </row>
        <row r="46">
          <cell r="B46" t="str">
            <v>NMG</v>
          </cell>
          <cell r="C46" t="str">
            <v xml:space="preserve">  Imports of goods</v>
          </cell>
        </row>
        <row r="47">
          <cell r="B47" t="str">
            <v>NGDP</v>
          </cell>
          <cell r="C47" t="str">
            <v>Gross domestic product  (GDP)</v>
          </cell>
        </row>
        <row r="48">
          <cell r="C48" t="str">
            <v xml:space="preserve">Memorandum items </v>
          </cell>
        </row>
        <row r="49">
          <cell r="B49" t="str">
            <v>NGPXO</v>
          </cell>
          <cell r="C49" t="str">
            <v>Non-oil GDP</v>
          </cell>
        </row>
        <row r="50">
          <cell r="B50" t="str">
            <v>NGNI</v>
          </cell>
          <cell r="C50" t="str">
            <v>National income, accrual (BPM5)</v>
          </cell>
        </row>
        <row r="51">
          <cell r="C51" t="str">
            <v>Gross National Product (GNP)</v>
          </cell>
        </row>
        <row r="52">
          <cell r="C52" t="str">
            <v>Dollar GDP</v>
          </cell>
        </row>
        <row r="53">
          <cell r="C53" t="str">
            <v>Dollar GDP per capita</v>
          </cell>
        </row>
        <row r="54">
          <cell r="C54" t="str">
            <v>Dollar GNP per capita</v>
          </cell>
        </row>
        <row r="56">
          <cell r="C56" t="str">
            <v>Percentage of GDP</v>
          </cell>
        </row>
        <row r="57">
          <cell r="C57" t="str">
            <v>Total consumption</v>
          </cell>
        </row>
        <row r="58">
          <cell r="C58" t="str">
            <v xml:space="preserve">  Public consumption</v>
          </cell>
        </row>
        <row r="59">
          <cell r="C59" t="str">
            <v xml:space="preserve">  Private consumption</v>
          </cell>
        </row>
        <row r="60">
          <cell r="C60" t="str">
            <v>Total investment</v>
          </cell>
        </row>
        <row r="61">
          <cell r="C61" t="str">
            <v xml:space="preserve">  Public gross fixed capital formation</v>
          </cell>
        </row>
        <row r="62">
          <cell r="C62" t="str">
            <v xml:space="preserve">  Private gross fixed capital formation</v>
          </cell>
        </row>
        <row r="63">
          <cell r="C63" t="str">
            <v>Changes in inventories</v>
          </cell>
        </row>
        <row r="64">
          <cell r="C64" t="str">
            <v>Exports of goods and services</v>
          </cell>
        </row>
        <row r="65">
          <cell r="C65" t="str">
            <v xml:space="preserve">  Exports of goods</v>
          </cell>
        </row>
        <row r="66">
          <cell r="C66" t="str">
            <v>Imports of goods and services</v>
          </cell>
        </row>
        <row r="67">
          <cell r="C67" t="str">
            <v xml:space="preserve">  Imports of goods</v>
          </cell>
        </row>
        <row r="69">
          <cell r="C69" t="str">
            <v>Real growth rates</v>
          </cell>
        </row>
        <row r="70">
          <cell r="C70" t="str">
            <v>Total consumption</v>
          </cell>
        </row>
        <row r="71">
          <cell r="C71" t="str">
            <v xml:space="preserve">  Public consumption</v>
          </cell>
        </row>
        <row r="72">
          <cell r="C72" t="str">
            <v xml:space="preserve">  Private consumption</v>
          </cell>
        </row>
        <row r="73">
          <cell r="C73" t="str">
            <v xml:space="preserve">        Monetary private consumption + emergency aid</v>
          </cell>
        </row>
        <row r="74">
          <cell r="C74" t="str">
            <v xml:space="preserve">        Non-monetary private cons.</v>
          </cell>
        </row>
        <row r="75">
          <cell r="C75" t="str">
            <v>Gross fixed capital formation</v>
          </cell>
        </row>
        <row r="76">
          <cell r="C76" t="str">
            <v xml:space="preserve">  Public gross fixed capital formation</v>
          </cell>
        </row>
        <row r="77">
          <cell r="C77" t="str">
            <v xml:space="preserve">  Private gross fixed capital formation</v>
          </cell>
        </row>
        <row r="78">
          <cell r="C78" t="str">
            <v>Changes in inventories</v>
          </cell>
        </row>
        <row r="79">
          <cell r="C79" t="str">
            <v>Exports of goods and services</v>
          </cell>
        </row>
        <row r="80">
          <cell r="C80" t="str">
            <v>Imports of goods and services</v>
          </cell>
        </row>
        <row r="81">
          <cell r="C81" t="str">
            <v>Underlying gross domestic product</v>
          </cell>
        </row>
        <row r="82">
          <cell r="C82" t="str">
            <v>GDP at market prices (excl. large projects)</v>
          </cell>
          <cell r="D82">
            <v>0</v>
          </cell>
        </row>
        <row r="83">
          <cell r="C83" t="str">
            <v xml:space="preserve">Memorandum items </v>
          </cell>
        </row>
        <row r="84">
          <cell r="C84" t="str">
            <v>Total Consumption per capita</v>
          </cell>
        </row>
        <row r="85">
          <cell r="C85" t="str">
            <v>Private Consumption per capita</v>
          </cell>
        </row>
        <row r="86">
          <cell r="C86">
            <v>0</v>
          </cell>
        </row>
        <row r="87">
          <cell r="C87" t="str">
            <v>Deflators  (percent)</v>
          </cell>
        </row>
        <row r="88">
          <cell r="C88" t="str">
            <v>Total consumption</v>
          </cell>
        </row>
        <row r="89">
          <cell r="C89" t="str">
            <v xml:space="preserve">  Public consumption</v>
          </cell>
        </row>
        <row r="90">
          <cell r="C90" t="str">
            <v xml:space="preserve">  Private consumption</v>
          </cell>
        </row>
        <row r="91">
          <cell r="C91" t="str">
            <v>Gross fixed capital formation</v>
          </cell>
        </row>
        <row r="92">
          <cell r="C92" t="str">
            <v xml:space="preserve">  Public gross fixed capital formation</v>
          </cell>
        </row>
        <row r="93">
          <cell r="C93" t="str">
            <v xml:space="preserve">  Private gross fixed capital formation</v>
          </cell>
        </row>
        <row r="94">
          <cell r="C94" t="str">
            <v>Exports of goods and services</v>
          </cell>
        </row>
        <row r="95">
          <cell r="C95" t="str">
            <v>Imports of goods and services</v>
          </cell>
        </row>
        <row r="96">
          <cell r="C96" t="str">
            <v>Gross domestic product</v>
          </cell>
        </row>
        <row r="97">
          <cell r="C97" t="str">
            <v>Deflator: (1990 should = 100)</v>
          </cell>
        </row>
        <row r="99">
          <cell r="C99" t="str">
            <v>II.II NATIONAL ACCOUNTS IN 1999 REAL TERMS (for projections)</v>
          </cell>
        </row>
        <row r="101">
          <cell r="C101" t="str">
            <v>GDP Components in billions of 1999 Meticals (for projections)</v>
          </cell>
        </row>
        <row r="102">
          <cell r="C102" t="str">
            <v>Total consumption</v>
          </cell>
        </row>
        <row r="103">
          <cell r="C103" t="str">
            <v xml:space="preserve">    Private consumption</v>
          </cell>
        </row>
        <row r="104">
          <cell r="C104" t="str">
            <v xml:space="preserve">        Monetary private consumption + emergency aid</v>
          </cell>
        </row>
        <row r="105">
          <cell r="C105" t="str">
            <v xml:space="preserve">        Non-monetary private cons.</v>
          </cell>
        </row>
        <row r="106">
          <cell r="C106" t="str">
            <v xml:space="preserve">    Public consumption</v>
          </cell>
        </row>
        <row r="107">
          <cell r="C107" t="str">
            <v>Total investment</v>
          </cell>
        </row>
        <row r="108">
          <cell r="C108" t="str">
            <v xml:space="preserve">    Public investment</v>
          </cell>
        </row>
        <row r="109">
          <cell r="C109" t="str">
            <v xml:space="preserve">    Private investment </v>
          </cell>
        </row>
        <row r="110">
          <cell r="C110" t="str">
            <v xml:space="preserve">  Domestic demand</v>
          </cell>
        </row>
        <row r="111">
          <cell r="C111" t="str">
            <v>Exports goods and nonfactor services</v>
          </cell>
        </row>
        <row r="112">
          <cell r="C112" t="str">
            <v>Imports goods and nonfactor services</v>
          </cell>
        </row>
        <row r="113">
          <cell r="C113" t="str">
            <v>GDP at market prices (excl. large projects)</v>
          </cell>
        </row>
        <row r="114">
          <cell r="C114" t="str">
            <v xml:space="preserve">Memorandum items </v>
          </cell>
        </row>
        <row r="115">
          <cell r="C115" t="str">
            <v>Total consumption per capita</v>
          </cell>
        </row>
        <row r="116">
          <cell r="C116" t="str">
            <v>Private consumption per capita</v>
          </cell>
        </row>
        <row r="117">
          <cell r="C117">
            <v>0</v>
          </cell>
        </row>
        <row r="118">
          <cell r="C118" t="str">
            <v>Average propensity to consume</v>
          </cell>
        </row>
        <row r="119">
          <cell r="C119" t="str">
            <v>Freely distributed foreign aid (in 1999 met.)</v>
          </cell>
        </row>
        <row r="120">
          <cell r="C120" t="str">
            <v xml:space="preserve">          Emergency food aid (from fiscal) Mill USD</v>
          </cell>
        </row>
        <row r="121">
          <cell r="C121" t="str">
            <v xml:space="preserve">          Emergency nonfood aid, mill. USD (from fiscal proj)</v>
          </cell>
        </row>
        <row r="122">
          <cell r="C122" t="str">
            <v>Real disposable income of the monetized private sector, 1995 meticais</v>
          </cell>
        </row>
        <row r="123">
          <cell r="C123" t="str">
            <v xml:space="preserve">      GDP</v>
          </cell>
        </row>
        <row r="124">
          <cell r="C124" t="str">
            <v xml:space="preserve">      Subsistance production/consumption  (-)</v>
          </cell>
        </row>
        <row r="125">
          <cell r="C125" t="str">
            <v xml:space="preserve">     Amortization of Pande Gas, bill. 1996 Mt.</v>
          </cell>
        </row>
        <row r="126">
          <cell r="C126" t="str">
            <v xml:space="preserve">          Amortization of Pande Gas, mill. US$</v>
          </cell>
        </row>
        <row r="127">
          <cell r="C127" t="str">
            <v xml:space="preserve">      Real net taxes</v>
          </cell>
        </row>
        <row r="128">
          <cell r="C128" t="str">
            <v xml:space="preserve">      Net private sector factor income, cash</v>
          </cell>
        </row>
        <row r="130">
          <cell r="C130" t="str">
            <v>Base deflators for projection (100=1997)</v>
          </cell>
        </row>
        <row r="131">
          <cell r="C131" t="str">
            <v>Total consumption</v>
          </cell>
        </row>
        <row r="132">
          <cell r="C132" t="str">
            <v xml:space="preserve">  Public consumption</v>
          </cell>
        </row>
        <row r="133">
          <cell r="C133" t="str">
            <v xml:space="preserve">  Private consumption</v>
          </cell>
        </row>
        <row r="134">
          <cell r="C134" t="str">
            <v>Gross fixed capital formation</v>
          </cell>
        </row>
        <row r="135">
          <cell r="C135" t="str">
            <v xml:space="preserve">  Public gross fixed capital formation</v>
          </cell>
        </row>
        <row r="136">
          <cell r="C136" t="str">
            <v xml:space="preserve">  Private gross fixed capital formation</v>
          </cell>
        </row>
        <row r="137">
          <cell r="C137" t="str">
            <v>Exports of goods and services</v>
          </cell>
        </row>
        <row r="138">
          <cell r="C138" t="str">
            <v>Imports of goods and services</v>
          </cell>
        </row>
        <row r="139">
          <cell r="C139" t="str">
            <v>Gross domestic product</v>
          </cell>
        </row>
        <row r="141">
          <cell r="C141" t="str">
            <v>Base index, exports</v>
          </cell>
        </row>
        <row r="142">
          <cell r="C142" t="str">
            <v>Base index, imports</v>
          </cell>
        </row>
        <row r="144">
          <cell r="C144" t="str">
            <v>II.III NATIONAL ACCOUNTS IN 1990 REAL TERMS (for WEO)</v>
          </cell>
        </row>
        <row r="146">
          <cell r="C146" t="str">
            <v>Billions of meticais, at 1990 constant prices)</v>
          </cell>
        </row>
        <row r="147">
          <cell r="C147" t="str">
            <v>Total consumption</v>
          </cell>
        </row>
        <row r="148">
          <cell r="B148" t="str">
            <v>NCG_R</v>
          </cell>
          <cell r="C148" t="str">
            <v xml:space="preserve">  Public consumption</v>
          </cell>
        </row>
        <row r="149">
          <cell r="B149" t="str">
            <v>NCP_R</v>
          </cell>
          <cell r="C149" t="str">
            <v xml:space="preserve">  Private consumption</v>
          </cell>
        </row>
        <row r="150">
          <cell r="B150" t="str">
            <v>NFI_R</v>
          </cell>
          <cell r="C150" t="str">
            <v>Gross fixed capital formation</v>
          </cell>
        </row>
        <row r="151">
          <cell r="C151" t="str">
            <v xml:space="preserve">  Public gross fixed capital formation</v>
          </cell>
        </row>
        <row r="152">
          <cell r="C152" t="str">
            <v xml:space="preserve">  Private gross fixed capital formation</v>
          </cell>
        </row>
        <row r="153">
          <cell r="B153" t="str">
            <v>NINV_R</v>
          </cell>
          <cell r="C153" t="str">
            <v>Changes in inventories</v>
          </cell>
        </row>
        <row r="154">
          <cell r="B154" t="str">
            <v>NX_R</v>
          </cell>
          <cell r="C154" t="str">
            <v>Exports of goods and services</v>
          </cell>
        </row>
        <row r="155">
          <cell r="B155" t="str">
            <v>NXG_R</v>
          </cell>
          <cell r="C155" t="str">
            <v xml:space="preserve">  Exports of goods</v>
          </cell>
        </row>
        <row r="156">
          <cell r="B156" t="str">
            <v>NM_R</v>
          </cell>
          <cell r="C156" t="str">
            <v>Imports of goods and services</v>
          </cell>
        </row>
        <row r="157">
          <cell r="B157" t="str">
            <v>NMG_R</v>
          </cell>
          <cell r="C157" t="str">
            <v xml:space="preserve">  Imports of goods</v>
          </cell>
        </row>
        <row r="158">
          <cell r="B158" t="str">
            <v>NGDP_R</v>
          </cell>
          <cell r="C158" t="str">
            <v xml:space="preserve">Gross domestic product </v>
          </cell>
        </row>
        <row r="159">
          <cell r="C159" t="str">
            <v xml:space="preserve">Memorandum items </v>
          </cell>
        </row>
        <row r="160">
          <cell r="B160" t="str">
            <v>NGPXO_R</v>
          </cell>
          <cell r="C160" t="str">
            <v>Non-oil GDP</v>
          </cell>
        </row>
        <row r="161">
          <cell r="C161" t="str">
            <v xml:space="preserve">   Net factor income at 1990 metical </v>
          </cell>
        </row>
        <row r="162">
          <cell r="C162" t="str">
            <v>GNP</v>
          </cell>
        </row>
        <row r="163">
          <cell r="C163" t="str">
            <v xml:space="preserve">GDP per capita </v>
          </cell>
        </row>
        <row r="164">
          <cell r="C164" t="str">
            <v>GNP per capita</v>
          </cell>
        </row>
        <row r="166">
          <cell r="C166" t="str">
            <v>Percentage change</v>
          </cell>
        </row>
        <row r="167">
          <cell r="C167" t="str">
            <v>Total consumption</v>
          </cell>
        </row>
        <row r="168">
          <cell r="C168" t="str">
            <v xml:space="preserve">  Public consumption</v>
          </cell>
        </row>
        <row r="169">
          <cell r="C169" t="str">
            <v xml:space="preserve">  Private consumption</v>
          </cell>
        </row>
        <row r="170">
          <cell r="C170" t="str">
            <v>Gross fixed capital formation</v>
          </cell>
        </row>
        <row r="171">
          <cell r="C171" t="str">
            <v xml:space="preserve">  Public gross fixed capital formation</v>
          </cell>
        </row>
        <row r="172">
          <cell r="C172" t="str">
            <v xml:space="preserve">  Private gross fixed capital formation</v>
          </cell>
        </row>
        <row r="173">
          <cell r="C173" t="str">
            <v>Changes in inventories</v>
          </cell>
        </row>
        <row r="174">
          <cell r="C174" t="str">
            <v>Exports of goods and services</v>
          </cell>
        </row>
        <row r="175">
          <cell r="C175" t="str">
            <v xml:space="preserve">  Exports of goods</v>
          </cell>
        </row>
        <row r="176">
          <cell r="C176" t="str">
            <v>Imports of goods and services</v>
          </cell>
        </row>
        <row r="177">
          <cell r="C177" t="str">
            <v xml:space="preserve">  Imports of goods</v>
          </cell>
        </row>
        <row r="178">
          <cell r="C178" t="str">
            <v>Real GDP growth rate:</v>
          </cell>
        </row>
        <row r="179">
          <cell r="C179" t="str">
            <v>Non-oil GDP</v>
          </cell>
        </row>
        <row r="181">
          <cell r="C181" t="str">
            <v xml:space="preserve">III.    FISCAL AND FINANCIAL INDICATORS </v>
          </cell>
        </row>
        <row r="183">
          <cell r="C183" t="str">
            <v>Central Government (bill. met.)</v>
          </cell>
        </row>
        <row r="184">
          <cell r="B184" t="str">
            <v>GCRG</v>
          </cell>
          <cell r="C184" t="str">
            <v>Total revenue and grants</v>
          </cell>
        </row>
        <row r="185">
          <cell r="C185" t="str">
            <v xml:space="preserve">   Total revenue</v>
          </cell>
        </row>
        <row r="186">
          <cell r="B186" t="str">
            <v>GCG</v>
          </cell>
          <cell r="C186" t="str">
            <v xml:space="preserve">  Grants received (current and capital)</v>
          </cell>
        </row>
        <row r="187">
          <cell r="B187" t="str">
            <v>GCGC</v>
          </cell>
          <cell r="C187" t="str">
            <v xml:space="preserve">     of which: project grants received</v>
          </cell>
        </row>
        <row r="188">
          <cell r="C188" t="str">
            <v xml:space="preserve">   Estimated grant financed technical assistance</v>
          </cell>
        </row>
        <row r="189">
          <cell r="C189" t="str">
            <v xml:space="preserve">   Tax revenue</v>
          </cell>
        </row>
        <row r="190">
          <cell r="B190" t="str">
            <v>GCENL</v>
          </cell>
          <cell r="C190" t="str">
            <v>Total expenditure and net lending</v>
          </cell>
        </row>
        <row r="191">
          <cell r="B191" t="str">
            <v>GCEG</v>
          </cell>
          <cell r="C191" t="str">
            <v>General public services</v>
          </cell>
        </row>
        <row r="192">
          <cell r="B192" t="str">
            <v>GCED</v>
          </cell>
          <cell r="C192" t="str">
            <v xml:space="preserve">   Defense</v>
          </cell>
        </row>
        <row r="193">
          <cell r="B193" t="str">
            <v>GCEE</v>
          </cell>
          <cell r="C193" t="str">
            <v xml:space="preserve">   Education</v>
          </cell>
        </row>
        <row r="194">
          <cell r="B194" t="str">
            <v>GCEEP</v>
          </cell>
          <cell r="C194" t="str">
            <v xml:space="preserve">      Elementary education</v>
          </cell>
        </row>
        <row r="195">
          <cell r="B195" t="str">
            <v>GCEH</v>
          </cell>
          <cell r="C195" t="str">
            <v xml:space="preserve">   Health</v>
          </cell>
        </row>
        <row r="196">
          <cell r="B196" t="str">
            <v>GCEHP</v>
          </cell>
          <cell r="C196" t="str">
            <v xml:space="preserve">      Basic healthcare</v>
          </cell>
        </row>
        <row r="197">
          <cell r="B197" t="str">
            <v>GCESWH</v>
          </cell>
          <cell r="C197" t="str">
            <v xml:space="preserve">   Social security, welfare &amp; housing</v>
          </cell>
        </row>
        <row r="198">
          <cell r="B198" t="str">
            <v>GCEES</v>
          </cell>
          <cell r="C198" t="str">
            <v xml:space="preserve">   Economic affairs &amp; services</v>
          </cell>
        </row>
        <row r="199">
          <cell r="B199" t="str">
            <v>GCEO</v>
          </cell>
          <cell r="C199" t="str">
            <v xml:space="preserve">   Other (residual)</v>
          </cell>
        </row>
        <row r="200">
          <cell r="C200" t="str">
            <v>Total expenditure (excluding net lending)</v>
          </cell>
        </row>
        <row r="201">
          <cell r="B201" t="str">
            <v>GCEC</v>
          </cell>
          <cell r="C201" t="str">
            <v xml:space="preserve">  Current expenditure</v>
          </cell>
        </row>
        <row r="202">
          <cell r="B202" t="str">
            <v>GCEW</v>
          </cell>
          <cell r="C202" t="str">
            <v xml:space="preserve">  Wages and salaries</v>
          </cell>
        </row>
        <row r="203">
          <cell r="B203" t="str">
            <v>GCEI_D</v>
          </cell>
          <cell r="C203" t="str">
            <v xml:space="preserve">    Domestic interest payments (scheduled)</v>
          </cell>
        </row>
        <row r="204">
          <cell r="B204" t="str">
            <v>GCEI_F</v>
          </cell>
          <cell r="C204" t="str">
            <v xml:space="preserve">    Foreign interest payments (scheduled  -budget)</v>
          </cell>
        </row>
        <row r="205">
          <cell r="C205" t="str">
            <v>Net Taxes</v>
          </cell>
        </row>
        <row r="206">
          <cell r="C206" t="str">
            <v>Net foreign borrowing</v>
          </cell>
        </row>
        <row r="207">
          <cell r="C207" t="str">
            <v>Domestic financing</v>
          </cell>
        </row>
        <row r="208">
          <cell r="C208" t="str">
            <v xml:space="preserve">   Of which:   bank financing</v>
          </cell>
        </row>
        <row r="210">
          <cell r="C210" t="str">
            <v>General Government (bill. met.)</v>
          </cell>
        </row>
        <row r="211">
          <cell r="B211" t="str">
            <v>GGRG</v>
          </cell>
          <cell r="C211" t="str">
            <v>Total revenue and grants</v>
          </cell>
        </row>
        <row r="212">
          <cell r="B212" t="str">
            <v>GGENL</v>
          </cell>
          <cell r="C212" t="str">
            <v>Total expenditure and net lending</v>
          </cell>
        </row>
        <row r="213">
          <cell r="B213" t="str">
            <v>GGEC</v>
          </cell>
          <cell r="C213" t="str">
            <v xml:space="preserve">  Current expenditure</v>
          </cell>
        </row>
        <row r="214">
          <cell r="C214" t="str">
            <v xml:space="preserve">        Current expenditure (adjusted)</v>
          </cell>
        </row>
        <row r="215">
          <cell r="B215" t="str">
            <v>GGED</v>
          </cell>
          <cell r="C215" t="str">
            <v xml:space="preserve">    Expenditure on national defense</v>
          </cell>
        </row>
        <row r="216">
          <cell r="C216" t="str">
            <v>Government investment</v>
          </cell>
        </row>
        <row r="217">
          <cell r="C217" t="str">
            <v xml:space="preserve">   Investment expenditure (from budget)</v>
          </cell>
        </row>
        <row r="219">
          <cell r="C219" t="str">
            <v>In percent of GDP</v>
          </cell>
        </row>
        <row r="220">
          <cell r="C220" t="str">
            <v>Central Government balance</v>
          </cell>
        </row>
        <row r="221">
          <cell r="C221" t="str">
            <v>Central Government balance (excl. grants)</v>
          </cell>
        </row>
        <row r="222">
          <cell r="C222" t="str">
            <v>General Government balance</v>
          </cell>
        </row>
        <row r="223">
          <cell r="C223" t="str">
            <v>Government investment/GDP:</v>
          </cell>
        </row>
        <row r="224">
          <cell r="C224" t="str">
            <v>Grants/GDP</v>
          </cell>
        </row>
        <row r="225">
          <cell r="C225" t="str">
            <v>Expenditure+net lending/GDP</v>
          </cell>
        </row>
        <row r="226">
          <cell r="C226" t="str">
            <v>Primary balance/GDP (revenue and grants - non-interest expenditure and net lending</v>
          </cell>
        </row>
        <row r="227">
          <cell r="C227" t="str">
            <v>Bank financing/GDP</v>
          </cell>
        </row>
        <row r="230">
          <cell r="C230" t="str">
            <v>IV. MONETARY INDICATORS</v>
          </cell>
        </row>
        <row r="232">
          <cell r="B232" t="str">
            <v>FMB</v>
          </cell>
          <cell r="C232" t="str">
            <v>Stock of broad money (M2; year end)</v>
          </cell>
        </row>
        <row r="233">
          <cell r="B233" t="str">
            <v>FIDR</v>
          </cell>
          <cell r="C233" t="str">
            <v>Short-term interest rate (central monetary authorities)</v>
          </cell>
        </row>
        <row r="234">
          <cell r="C234" t="str">
            <v>Rediscount rate (end of year)</v>
          </cell>
        </row>
        <row r="235">
          <cell r="C235" t="str">
            <v>Velocity of circulation</v>
          </cell>
        </row>
        <row r="236">
          <cell r="C236" t="str">
            <v>Broad money growth:</v>
          </cell>
        </row>
        <row r="237">
          <cell r="C237" t="str">
            <v>Broad money/DGP</v>
          </cell>
        </row>
        <row r="238">
          <cell r="C238" t="str">
            <v>CPS/GDP</v>
          </cell>
        </row>
        <row r="239">
          <cell r="C239" t="str">
            <v>COB/M2</v>
          </cell>
        </row>
        <row r="241">
          <cell r="C241" t="str">
            <v>V.   FOREIGN TRADE</v>
          </cell>
        </row>
        <row r="243">
          <cell r="B243" t="str">
            <v>TXG_D</v>
          </cell>
          <cell r="C243" t="str">
            <v>Export deflator/unit value for goods (index in U.S. dollars)</v>
          </cell>
        </row>
        <row r="244">
          <cell r="B244" t="str">
            <v>TMG_D</v>
          </cell>
          <cell r="C244" t="str">
            <v>Import deflator/unit value for goods (index in U.S. dollars)</v>
          </cell>
        </row>
        <row r="246">
          <cell r="B246" t="str">
            <v>TXGO</v>
          </cell>
          <cell r="C246" t="str">
            <v>Value of oil exports (US$ million)</v>
          </cell>
        </row>
        <row r="247">
          <cell r="B247" t="str">
            <v>TMGO</v>
          </cell>
          <cell r="C247" t="str">
            <v>Value of oil imports (US$ million)</v>
          </cell>
        </row>
        <row r="249">
          <cell r="C249" t="str">
            <v>Annual change export and import unit values, exchange rate</v>
          </cell>
        </row>
        <row r="250">
          <cell r="C250" t="str">
            <v xml:space="preserve">  Exports (national currency)</v>
          </cell>
        </row>
        <row r="251">
          <cell r="C251" t="str">
            <v xml:space="preserve">  Imports (national currency)</v>
          </cell>
        </row>
        <row r="252">
          <cell r="C252" t="str">
            <v xml:space="preserve">  Export deflator</v>
          </cell>
        </row>
        <row r="253">
          <cell r="C253" t="str">
            <v xml:space="preserve">  Import deflator</v>
          </cell>
        </row>
        <row r="254">
          <cell r="C254" t="str">
            <v xml:space="preserve">  Representative rate</v>
          </cell>
        </row>
        <row r="256">
          <cell r="C256" t="str">
            <v>Change in terms of trade (merchandise):</v>
          </cell>
        </row>
        <row r="257">
          <cell r="C257" t="str">
            <v xml:space="preserve">   Trade data</v>
          </cell>
        </row>
        <row r="258">
          <cell r="C258" t="str">
            <v xml:space="preserve">   National accounts</v>
          </cell>
        </row>
        <row r="260">
          <cell r="C260" t="str">
            <v>VI.  BALANCE OF PAYMENTS (Millions of U.S. dollars)</v>
          </cell>
        </row>
        <row r="262">
          <cell r="B262" t="str">
            <v>BCA</v>
          </cell>
          <cell r="C262" t="str">
            <v>Balance on CA (excl. capital transfers)</v>
          </cell>
        </row>
        <row r="263">
          <cell r="C263" t="str">
            <v>Balance on CA excl. grants (BPM4)</v>
          </cell>
        </row>
        <row r="264">
          <cell r="C264" t="str">
            <v>Balance on CA (BPM4)</v>
          </cell>
        </row>
        <row r="265">
          <cell r="C265" t="str">
            <v>Current account (CA)/ GDP</v>
          </cell>
        </row>
        <row r="267">
          <cell r="B267" t="str">
            <v>BXG</v>
          </cell>
          <cell r="C267" t="str">
            <v>Exports of goods</v>
          </cell>
        </row>
        <row r="268">
          <cell r="B268" t="str">
            <v>BXS</v>
          </cell>
          <cell r="C268" t="str">
            <v>Exports of non factor (NF) services</v>
          </cell>
        </row>
        <row r="269">
          <cell r="C269" t="str">
            <v>Exports of goods, NF services and income</v>
          </cell>
        </row>
        <row r="270">
          <cell r="C270" t="str">
            <v xml:space="preserve">    Exports of goods and NF services</v>
          </cell>
        </row>
        <row r="271">
          <cell r="B271" t="str">
            <v>BMG</v>
          </cell>
          <cell r="C271" t="str">
            <v>Imports of goods (- sign)</v>
          </cell>
        </row>
        <row r="272">
          <cell r="B272" t="str">
            <v>BMS</v>
          </cell>
          <cell r="C272" t="str">
            <v>Imports of NF services (- sign)</v>
          </cell>
        </row>
        <row r="273">
          <cell r="C273" t="str">
            <v>Imports of goods, NF services and income</v>
          </cell>
        </row>
        <row r="274">
          <cell r="C274" t="str">
            <v xml:space="preserve">    Imports of goods and NF services</v>
          </cell>
        </row>
        <row r="275">
          <cell r="B275" t="str">
            <v>BXI</v>
          </cell>
          <cell r="C275" t="str">
            <v>Income credits</v>
          </cell>
        </row>
        <row r="276">
          <cell r="B276" t="str">
            <v>BMI</v>
          </cell>
          <cell r="C276" t="str">
            <v>Income debits (- sign)</v>
          </cell>
        </row>
        <row r="277">
          <cell r="B277" t="str">
            <v>BMII_G</v>
          </cell>
          <cell r="C277" t="str">
            <v xml:space="preserve">     Interest on public debt (scheduled; - sign)</v>
          </cell>
        </row>
        <row r="278">
          <cell r="B278" t="str">
            <v>BMIIMU</v>
          </cell>
          <cell r="C278" t="str">
            <v xml:space="preserve">       To multilateral creditors (scheduled; - sign)</v>
          </cell>
        </row>
        <row r="279">
          <cell r="B279" t="str">
            <v>BMIIBI</v>
          </cell>
          <cell r="C279" t="str">
            <v xml:space="preserve">       To bilateral creditors (scheduled; - sign)</v>
          </cell>
        </row>
        <row r="280">
          <cell r="B280" t="str">
            <v>BMIIBA</v>
          </cell>
          <cell r="C280" t="str">
            <v xml:space="preserve">       To banks (scheduled; - sign)</v>
          </cell>
        </row>
        <row r="281">
          <cell r="B281" t="str">
            <v>BMII_P</v>
          </cell>
          <cell r="C281" t="str">
            <v xml:space="preserve">  Interest on nonpublic debt (scheduled; - sign)</v>
          </cell>
        </row>
        <row r="282">
          <cell r="C282" t="str">
            <v xml:space="preserve"> Non energy imports</v>
          </cell>
        </row>
        <row r="284">
          <cell r="B284" t="str">
            <v>BTRP</v>
          </cell>
          <cell r="C284" t="str">
            <v>Private current transfers, net (excl. capital transfers) (BPM4,5)</v>
          </cell>
        </row>
        <row r="285">
          <cell r="B285" t="str">
            <v>BTRG</v>
          </cell>
          <cell r="C285" t="str">
            <v>Official current transfers, net (excl. capital transfers) (BPM5)</v>
          </cell>
        </row>
        <row r="286">
          <cell r="C286" t="str">
            <v>Official transfers, net(BPM4)</v>
          </cell>
        </row>
        <row r="287">
          <cell r="C287" t="str">
            <v>Net factor income and unreq. transfers, accrued (BPM4)</v>
          </cell>
        </row>
        <row r="288">
          <cell r="C288" t="str">
            <v>Net factor income and unreq. transfers, cash (BPM4)</v>
          </cell>
        </row>
        <row r="289">
          <cell r="B289" t="str">
            <v>cash interest needs to be entered for form. to make sense.  Add HCB to equal SR table!</v>
          </cell>
          <cell r="C289" t="str">
            <v>Net factor income and unreq. transf. accrued (BPM5) 6/</v>
          </cell>
        </row>
        <row r="290">
          <cell r="C290" t="str">
            <v>Net factor income and transfers, cash (BPM5) 4/</v>
          </cell>
        </row>
        <row r="291">
          <cell r="B291" t="str">
            <v>cash interest needs to be entered for form. to make sense.  Add HCB to equal SR table!</v>
          </cell>
          <cell r="C291" t="str">
            <v>Disposable national income (cash basis, BPM4) in Mt</v>
          </cell>
        </row>
        <row r="292">
          <cell r="B292" t="str">
            <v>cash interest needs to be entered for form. to make sense.  Add HCB to equal SR table!</v>
          </cell>
        </row>
        <row r="295">
          <cell r="B295" t="str">
            <v>BK</v>
          </cell>
          <cell r="C295" t="str">
            <v>Balance on capital account (BPM5)</v>
          </cell>
        </row>
        <row r="296">
          <cell r="B296" t="str">
            <v>BKF</v>
          </cell>
          <cell r="C296" t="str">
            <v xml:space="preserve">  Debt forgiveness (with forgiven amount +)</v>
          </cell>
        </row>
        <row r="297">
          <cell r="B297" t="str">
            <v>BKFMU</v>
          </cell>
          <cell r="C297" t="str">
            <v xml:space="preserve">    By multilateral creditors</v>
          </cell>
        </row>
        <row r="298">
          <cell r="B298" t="str">
            <v>BKFBI</v>
          </cell>
          <cell r="C298" t="str">
            <v xml:space="preserve">    By bilateral creditors</v>
          </cell>
        </row>
        <row r="299">
          <cell r="B299" t="str">
            <v>BKFBA</v>
          </cell>
          <cell r="C299" t="str">
            <v xml:space="preserve">    By banks</v>
          </cell>
        </row>
        <row r="300">
          <cell r="C300" t="str">
            <v>Balance on capital account (BPM4)   1/</v>
          </cell>
        </row>
        <row r="301">
          <cell r="D301">
            <v>0</v>
          </cell>
        </row>
        <row r="302">
          <cell r="B302" t="str">
            <v>BF</v>
          </cell>
          <cell r="C302" t="str">
            <v>Balance on financial account (BPM5, incl. reserves)</v>
          </cell>
        </row>
        <row r="304">
          <cell r="B304" t="str">
            <v>BFD</v>
          </cell>
          <cell r="C304" t="str">
            <v>Direct investment, net</v>
          </cell>
        </row>
        <row r="305">
          <cell r="B305" t="str">
            <v>BFDL</v>
          </cell>
          <cell r="C305" t="str">
            <v xml:space="preserve">   of which: debt-creating direct inv. Liabilities</v>
          </cell>
        </row>
        <row r="306">
          <cell r="B306" t="str">
            <v>BFDI</v>
          </cell>
          <cell r="C306" t="str">
            <v xml:space="preserve">  Direct investment in reporting country</v>
          </cell>
        </row>
        <row r="308">
          <cell r="B308" t="str">
            <v>BFL_C_G</v>
          </cell>
          <cell r="C308" t="str">
            <v>Gross public borrowing, including IMF</v>
          </cell>
        </row>
        <row r="309">
          <cell r="B309" t="str">
            <v>BFL_CMU</v>
          </cell>
          <cell r="C309" t="str">
            <v xml:space="preserve">  From multilateral creditors (incl. IMF)</v>
          </cell>
        </row>
        <row r="310">
          <cell r="B310" t="str">
            <v>BFL_CBI</v>
          </cell>
          <cell r="C310" t="str">
            <v xml:space="preserve">  From bilateral creditors</v>
          </cell>
        </row>
        <row r="311">
          <cell r="B311" t="str">
            <v>BFL_CBA</v>
          </cell>
          <cell r="C311" t="str">
            <v xml:space="preserve">  From banks</v>
          </cell>
        </row>
        <row r="312">
          <cell r="B312" t="str">
            <v>BFL_C_P</v>
          </cell>
          <cell r="C312" t="str">
            <v>Other gross borrowing</v>
          </cell>
        </row>
        <row r="314">
          <cell r="B314" t="str">
            <v>BFL_D_G</v>
          </cell>
          <cell r="C314" t="str">
            <v>Public amortization (scheduled; - sign)</v>
          </cell>
        </row>
        <row r="315">
          <cell r="B315" t="str">
            <v>BFL_DMU</v>
          </cell>
          <cell r="C315" t="str">
            <v xml:space="preserve">  To multilateral creditors (scheduled; - sign) (incl. IMF)</v>
          </cell>
        </row>
        <row r="316">
          <cell r="B316" t="str">
            <v>BFL_DBI</v>
          </cell>
          <cell r="C316" t="str">
            <v xml:space="preserve">  To bilateral creditors (scheduled; - sign)</v>
          </cell>
        </row>
        <row r="317">
          <cell r="B317" t="str">
            <v>BFL_DBA</v>
          </cell>
          <cell r="C317" t="str">
            <v xml:space="preserve">  To banks (scheduled; - sign)</v>
          </cell>
        </row>
        <row r="318">
          <cell r="B318" t="str">
            <v>BFL_D_P</v>
          </cell>
          <cell r="C318" t="str">
            <v>Other amortization (scheduled; - sign)</v>
          </cell>
        </row>
        <row r="319">
          <cell r="C319">
            <v>0</v>
          </cell>
        </row>
        <row r="320">
          <cell r="B320" t="str">
            <v>BFUND</v>
          </cell>
          <cell r="C320" t="str">
            <v>Memorandum: Net credit from IMF</v>
          </cell>
        </row>
        <row r="322">
          <cell r="B322" t="str">
            <v>BFL_DF</v>
          </cell>
          <cell r="C322" t="str">
            <v>Amortization on account of debt-reduction operations (- sign)</v>
          </cell>
        </row>
        <row r="323">
          <cell r="B323" t="str">
            <v>BFLB_DF</v>
          </cell>
          <cell r="C323" t="str">
            <v xml:space="preserve">  To banks (- sign)</v>
          </cell>
        </row>
        <row r="325">
          <cell r="B325" t="str">
            <v>BER</v>
          </cell>
          <cell r="C325" t="str">
            <v>Rescheduling of current maturities</v>
          </cell>
        </row>
        <row r="326">
          <cell r="B326" t="str">
            <v>BERBI</v>
          </cell>
          <cell r="C326" t="str">
            <v xml:space="preserve">  Of obligations to bilateral creditors</v>
          </cell>
        </row>
        <row r="327">
          <cell r="B327" t="str">
            <v>BERBA</v>
          </cell>
          <cell r="C327" t="str">
            <v xml:space="preserve">  Of obligations to banks</v>
          </cell>
        </row>
        <row r="329">
          <cell r="B329" t="str">
            <v>BEA</v>
          </cell>
          <cell r="C329" t="str">
            <v>Accumulation of arrears, net (decrease -)</v>
          </cell>
        </row>
        <row r="330">
          <cell r="B330" t="str">
            <v>BEAMU</v>
          </cell>
          <cell r="C330" t="str">
            <v xml:space="preserve">  To multilateral creditors, net (decrease -)</v>
          </cell>
        </row>
        <row r="331">
          <cell r="B331" t="str">
            <v>BEABI</v>
          </cell>
          <cell r="C331" t="str">
            <v xml:space="preserve">  To bilateral creditors, net (decrease -)</v>
          </cell>
        </row>
        <row r="332">
          <cell r="B332" t="str">
            <v>BEABA</v>
          </cell>
          <cell r="C332" t="str">
            <v xml:space="preserve">  To banks, net (decrease -)</v>
          </cell>
        </row>
        <row r="334">
          <cell r="B334" t="str">
            <v>BEO</v>
          </cell>
          <cell r="C334" t="str">
            <v>Other exceptional financing</v>
          </cell>
        </row>
        <row r="336">
          <cell r="B336" t="str">
            <v>BFOTH</v>
          </cell>
          <cell r="C336" t="str">
            <v>Other long-term financial flows, net</v>
          </cell>
        </row>
        <row r="337">
          <cell r="B337" t="str">
            <v>BFPA</v>
          </cell>
          <cell r="C337" t="str">
            <v xml:space="preserve">  Portfolio investment assets, net (increase -)</v>
          </cell>
        </row>
        <row r="338">
          <cell r="B338" t="str">
            <v>BFPL</v>
          </cell>
          <cell r="C338" t="str">
            <v xml:space="preserve">  Portfolio investment liabilities, net </v>
          </cell>
        </row>
        <row r="339">
          <cell r="B339" t="str">
            <v>BFPQ</v>
          </cell>
          <cell r="C339" t="str">
            <v xml:space="preserve">   Of which:  equity securities</v>
          </cell>
        </row>
        <row r="341">
          <cell r="B341" t="str">
            <v>BFO_S</v>
          </cell>
          <cell r="C341" t="str">
            <v>Other short-term flows, net   17/</v>
          </cell>
        </row>
        <row r="342">
          <cell r="D342">
            <v>0</v>
          </cell>
        </row>
        <row r="343">
          <cell r="B343" t="str">
            <v>BFLRES</v>
          </cell>
          <cell r="C343" t="str">
            <v>Residual financing (projections only; history = 0)</v>
          </cell>
        </row>
        <row r="344">
          <cell r="B344" t="str">
            <v>BFRA</v>
          </cell>
          <cell r="C344" t="str">
            <v>Reserve assets (accumulation -)</v>
          </cell>
        </row>
        <row r="345">
          <cell r="C345" t="str">
            <v>NFA accumulation</v>
          </cell>
        </row>
        <row r="346">
          <cell r="B346" t="str">
            <v>BNEO</v>
          </cell>
          <cell r="C346" t="str">
            <v>Net errors and omissions (= 0 in projection period)</v>
          </cell>
        </row>
        <row r="348">
          <cell r="B348">
            <v>0</v>
          </cell>
          <cell r="C348" t="str">
            <v>Exceptional financing</v>
          </cell>
        </row>
        <row r="350">
          <cell r="B350" t="str">
            <v>BFL</v>
          </cell>
          <cell r="C350" t="str">
            <v>Net liability flows</v>
          </cell>
        </row>
        <row r="351">
          <cell r="B351" t="str">
            <v>BFLMU</v>
          </cell>
          <cell r="C351" t="str">
            <v>Multilateral</v>
          </cell>
        </row>
        <row r="352">
          <cell r="B352" t="str">
            <v>BFLBI</v>
          </cell>
          <cell r="C352" t="str">
            <v>Bilateral</v>
          </cell>
        </row>
        <row r="353">
          <cell r="B353" t="str">
            <v>BFLBA</v>
          </cell>
          <cell r="C353" t="str">
            <v>Banks</v>
          </cell>
        </row>
        <row r="355">
          <cell r="C355" t="str">
            <v>VII. EXTERNAL DEBT (Millions of U.S. dollars)</v>
          </cell>
        </row>
        <row r="357">
          <cell r="B357" t="str">
            <v>D_G</v>
          </cell>
          <cell r="C357" t="str">
            <v>Total public debt (incl. short-term debt, arrears, and IMF)</v>
          </cell>
        </row>
        <row r="358">
          <cell r="B358" t="str">
            <v>DMU</v>
          </cell>
          <cell r="C358" t="str">
            <v xml:space="preserve">  Multilateral debt</v>
          </cell>
        </row>
        <row r="359">
          <cell r="B359" t="str">
            <v>DBI</v>
          </cell>
          <cell r="C359" t="str">
            <v xml:space="preserve">  Bilateral debt</v>
          </cell>
        </row>
        <row r="360">
          <cell r="B360" t="str">
            <v>DBA</v>
          </cell>
          <cell r="C360" t="str">
            <v xml:space="preserve">  Debt to banks</v>
          </cell>
        </row>
        <row r="361">
          <cell r="B361" t="str">
            <v>D_P</v>
          </cell>
          <cell r="C361" t="str">
            <v>Other (nonpublic) debt    9/</v>
          </cell>
        </row>
        <row r="362">
          <cell r="D362">
            <v>0</v>
          </cell>
        </row>
        <row r="363">
          <cell r="B363" t="str">
            <v>DA</v>
          </cell>
          <cell r="C363" t="str">
            <v>Total stock of arrears 7/</v>
          </cell>
        </row>
        <row r="364">
          <cell r="B364" t="str">
            <v>DAMU</v>
          </cell>
          <cell r="C364" t="str">
            <v xml:space="preserve">  To multilateral creditors  11/</v>
          </cell>
        </row>
        <row r="365">
          <cell r="B365" t="str">
            <v>DABI</v>
          </cell>
          <cell r="C365" t="str">
            <v xml:space="preserve">  To bilateral creditors  12/</v>
          </cell>
        </row>
        <row r="366">
          <cell r="B366" t="str">
            <v>DABA</v>
          </cell>
          <cell r="C366" t="str">
            <v xml:space="preserve">  To banks  18/</v>
          </cell>
        </row>
        <row r="368">
          <cell r="B368" t="str">
            <v>D_S</v>
          </cell>
          <cell r="C368" t="str">
            <v>Total short-term debt  7/  14/</v>
          </cell>
        </row>
        <row r="369">
          <cell r="D369">
            <v>0</v>
          </cell>
        </row>
        <row r="370">
          <cell r="B370" t="str">
            <v>DDR</v>
          </cell>
          <cell r="C370" t="str">
            <v>Impact of debt-reduction operations  15/</v>
          </cell>
        </row>
        <row r="371">
          <cell r="B371" t="str">
            <v>DDRBA</v>
          </cell>
          <cell r="C371" t="str">
            <v xml:space="preserve">  Impact of bank debt-reduction operations  13/</v>
          </cell>
        </row>
        <row r="372">
          <cell r="C372" t="str">
            <v>Memorandum items:</v>
          </cell>
        </row>
        <row r="373">
          <cell r="C373" t="str">
            <v>Public external debt to GDP ratio:  16/</v>
          </cell>
        </row>
        <row r="374">
          <cell r="C374" t="str">
            <v>Public external debt service (scheduled) (% of exports of g&amp;s):</v>
          </cell>
        </row>
        <row r="375">
          <cell r="C375" t="str">
            <v>Public external debt service (cash) (% of exports of g&amp;s):</v>
          </cell>
        </row>
        <row r="376">
          <cell r="C376" t="str">
            <v>Public external debt to exports of goods and services</v>
          </cell>
        </row>
        <row r="377">
          <cell r="C377" t="str">
            <v xml:space="preserve">    Scheduled debt service/fiscal revenue bef. grants</v>
          </cell>
        </row>
        <row r="378">
          <cell r="B378">
            <v>0</v>
          </cell>
          <cell r="C378" t="str">
            <v>Debt relief</v>
          </cell>
        </row>
        <row r="379">
          <cell r="C379">
            <v>0</v>
          </cell>
          <cell r="D379">
            <v>0</v>
          </cell>
        </row>
        <row r="380">
          <cell r="C380" t="str">
            <v xml:space="preserve"> VIII. SAVINGS INVESTMENT BALANCE </v>
          </cell>
        </row>
        <row r="381">
          <cell r="C381" t="str">
            <v>In current prices</v>
          </cell>
        </row>
        <row r="382">
          <cell r="C382" t="str">
            <v>BPM5</v>
          </cell>
        </row>
        <row r="383">
          <cell r="C383" t="str">
            <v>Net factor income and Unrequired transfers, accrued (BPM5)</v>
          </cell>
        </row>
        <row r="384">
          <cell r="C384" t="str">
            <v xml:space="preserve">  Net factor income from abroad (accrued) (NFI)</v>
          </cell>
        </row>
        <row r="385">
          <cell r="C385" t="str">
            <v xml:space="preserve">  Income credits</v>
          </cell>
        </row>
        <row r="386">
          <cell r="C386" t="str">
            <v xml:space="preserve">  Income debits</v>
          </cell>
        </row>
        <row r="387">
          <cell r="C387" t="str">
            <v>Net unrequited transfers (NUT) (BPM5)</v>
          </cell>
        </row>
        <row r="388">
          <cell r="C388" t="str">
            <v xml:space="preserve">  Public sector (BPM5)</v>
          </cell>
        </row>
        <row r="389">
          <cell r="C389" t="str">
            <v xml:space="preserve">  Private sector</v>
          </cell>
          <cell r="D389">
            <v>0</v>
          </cell>
        </row>
        <row r="391">
          <cell r="C391" t="str">
            <v>Gross national product (GNP) = GDP + NFI (BPM5)</v>
          </cell>
        </row>
        <row r="392">
          <cell r="C392" t="str">
            <v>Gross domestic income (GDI) = GNP + NUT (BPM5)</v>
          </cell>
        </row>
        <row r="393">
          <cell r="C393" t="str">
            <v>Gross National Savings (GNS) = GDI - C (BPM5)</v>
          </cell>
        </row>
        <row r="395">
          <cell r="C395" t="str">
            <v>BPM4</v>
          </cell>
        </row>
        <row r="396">
          <cell r="C396" t="str">
            <v>Net factor income and Unrequired transfers, accrued (BPM4)</v>
          </cell>
        </row>
        <row r="397">
          <cell r="C397" t="str">
            <v>Net unrequited transfers (NUT) (BPM4)</v>
          </cell>
        </row>
        <row r="398">
          <cell r="C398" t="str">
            <v xml:space="preserve">  Public sector (BPM4)</v>
          </cell>
        </row>
        <row r="399">
          <cell r="C399" t="str">
            <v>Net factor income from abroad, cash</v>
          </cell>
        </row>
        <row r="401">
          <cell r="C401" t="str">
            <v>Gross disposable income (GDI) = GNP + NUT (BPM4)</v>
          </cell>
        </row>
        <row r="402">
          <cell r="C402" t="str">
            <v>Gross National Savings (GNS) = GDI - C (BPM4)</v>
          </cell>
        </row>
        <row r="404">
          <cell r="C404" t="str">
            <v>As appears in OLD macroframework (BPM4)</v>
          </cell>
        </row>
        <row r="406">
          <cell r="C406" t="str">
            <v>Gross domestic product</v>
          </cell>
        </row>
        <row r="407">
          <cell r="C407" t="str">
            <v>Domestic absorption (A) = C + I</v>
          </cell>
        </row>
        <row r="409">
          <cell r="C409" t="str">
            <v>Net factor income and unrequited transfers, cash, (OM)</v>
          </cell>
        </row>
        <row r="410">
          <cell r="C410" t="str">
            <v xml:space="preserve">  Net factor income from abroad, cash, (OM)</v>
          </cell>
        </row>
        <row r="411">
          <cell r="C411" t="str">
            <v xml:space="preserve">       Public sector  (from BOP)</v>
          </cell>
          <cell r="D411">
            <v>0</v>
          </cell>
        </row>
        <row r="412">
          <cell r="C412" t="str">
            <v xml:space="preserve">       Private sector</v>
          </cell>
        </row>
        <row r="413">
          <cell r="C413" t="str">
            <v xml:space="preserve">                   o/w servicing of HCB and gas in bill of MT</v>
          </cell>
        </row>
        <row r="414">
          <cell r="C414" t="str">
            <v xml:space="preserve">  Net unrequited transfers, cash basis (NUT)</v>
          </cell>
        </row>
        <row r="415">
          <cell r="C415" t="str">
            <v xml:space="preserve">       Public sector</v>
          </cell>
          <cell r="D415">
            <v>0</v>
          </cell>
        </row>
        <row r="416">
          <cell r="C416" t="str">
            <v xml:space="preserve">       Private sector</v>
          </cell>
        </row>
        <row r="417">
          <cell r="D417">
            <v>0</v>
          </cell>
        </row>
        <row r="418">
          <cell r="C418" t="str">
            <v>Gross domestic income (GDI) = GDP + NFI +NUT (OM)</v>
          </cell>
        </row>
        <row r="419">
          <cell r="C419" t="str">
            <v>Gross National Savings (GNS) = GDI - C (OM)</v>
          </cell>
        </row>
        <row r="420">
          <cell r="C420" t="str">
            <v xml:space="preserve">  Public sector </v>
          </cell>
          <cell r="D420">
            <v>0</v>
          </cell>
        </row>
        <row r="421">
          <cell r="C421" t="str">
            <v xml:space="preserve">  Private sector</v>
          </cell>
          <cell r="D421">
            <v>0</v>
          </cell>
        </row>
        <row r="423">
          <cell r="C423" t="str">
            <v>Gross Domestic Savings (GDS) = GDP - C</v>
          </cell>
        </row>
        <row r="424">
          <cell r="C424" t="str">
            <v xml:space="preserve">  Public sector </v>
          </cell>
          <cell r="D424">
            <v>0</v>
          </cell>
        </row>
        <row r="425">
          <cell r="C425" t="str">
            <v xml:space="preserve">  Private sector</v>
          </cell>
        </row>
        <row r="427">
          <cell r="C427" t="str">
            <v>Gross investment (I)</v>
          </cell>
        </row>
        <row r="428">
          <cell r="C428" t="str">
            <v xml:space="preserve">  Public investment</v>
          </cell>
        </row>
        <row r="429">
          <cell r="C429" t="str">
            <v xml:space="preserve">  Private investment</v>
          </cell>
        </row>
        <row r="430">
          <cell r="C430" t="str">
            <v xml:space="preserve">    o/w : electricity and gas projects</v>
          </cell>
        </row>
        <row r="432">
          <cell r="C432" t="str">
            <v>Foreign savings = I - GNS</v>
          </cell>
        </row>
        <row r="433">
          <cell r="C433" t="str">
            <v>Net official  resource transfers</v>
          </cell>
        </row>
        <row r="434">
          <cell r="C434" t="str">
            <v>Gross energy savings</v>
          </cell>
        </row>
        <row r="435">
          <cell r="C435" t="str">
            <v>IX.  FLOW OF FUNDS</v>
          </cell>
        </row>
        <row r="437">
          <cell r="C437" t="str">
            <v>SECTORAL NONFINANCIAL TRANSACTIONS</v>
          </cell>
        </row>
        <row r="438">
          <cell r="B438" t="str">
            <v>I</v>
          </cell>
        </row>
        <row r="439">
          <cell r="B439" t="str">
            <v>I.1</v>
          </cell>
          <cell r="C439" t="str">
            <v>Domestic sector (savings - investment = GDI - A) (BPM5)</v>
          </cell>
        </row>
        <row r="440">
          <cell r="C440" t="str">
            <v>Domestic sector (savings - investment = GDI - A) (BPM4)</v>
          </cell>
        </row>
        <row r="441">
          <cell r="C441" t="str">
            <v>Domestic sector (savings - investment = GDI - A) (OM)</v>
          </cell>
        </row>
        <row r="442">
          <cell r="B442" t="str">
            <v>I.1.1</v>
          </cell>
          <cell r="C442" t="str">
            <v xml:space="preserve">  Private sector</v>
          </cell>
        </row>
        <row r="443">
          <cell r="C443" t="str">
            <v xml:space="preserve">    Private sector - non-energy</v>
          </cell>
        </row>
        <row r="444">
          <cell r="C444" t="str">
            <v xml:space="preserve">    Private sector - energy</v>
          </cell>
        </row>
        <row r="445">
          <cell r="C445" t="str">
            <v xml:space="preserve">  Public sector</v>
          </cell>
        </row>
        <row r="446">
          <cell r="C446" t="str">
            <v xml:space="preserve">  Banking sector</v>
          </cell>
          <cell r="D446">
            <v>0</v>
          </cell>
        </row>
        <row r="447">
          <cell r="C447" t="str">
            <v>External sector</v>
          </cell>
        </row>
        <row r="448">
          <cell r="C448" t="str">
            <v>Horizontal Check</v>
          </cell>
        </row>
        <row r="450">
          <cell r="C450" t="str">
            <v>X. CONSISTENCY CHECK TABLE - Blue checks correspond to WEO</v>
          </cell>
        </row>
        <row r="452">
          <cell r="D452">
            <v>0</v>
          </cell>
        </row>
        <row r="453">
          <cell r="C453" t="str">
            <v>I:  NATIONAL ACCOUNTS IN REAL TERMS</v>
          </cell>
        </row>
        <row r="455">
          <cell r="C455" t="str">
            <v>Real GDP accounting identity:</v>
          </cell>
        </row>
        <row r="456">
          <cell r="C456" t="str">
            <v xml:space="preserve"> NGDP_R-(NCG_R+NCP_R+NFI_R+NINV_R+NX_R-NM_R)=0</v>
          </cell>
        </row>
        <row r="458">
          <cell r="C458" t="str">
            <v>II:  NATIONAL ACCOUNTS IN NOMINAL TERMS</v>
          </cell>
        </row>
        <row r="460">
          <cell r="C460" t="str">
            <v>Nominal GDP accounting identity:</v>
          </cell>
        </row>
        <row r="461">
          <cell r="C461" t="str">
            <v xml:space="preserve"> NGDP-(NCG+NCP+NFI+NINV+NX-NM)=0</v>
          </cell>
        </row>
        <row r="463">
          <cell r="C463" t="str">
            <v>National income identity:</v>
          </cell>
        </row>
        <row r="464">
          <cell r="C464" t="str">
            <v xml:space="preserve">  NGNI-(NGDP+((BXI+BMI+BTRP+BTRG)*ENDA_PR)/1000)=0</v>
          </cell>
        </row>
        <row r="466">
          <cell r="C466" t="str">
            <v>III:  BALANCE OF PAYMENTS</v>
          </cell>
        </row>
        <row r="468">
          <cell r="C468" t="str">
            <v>Current account identity:</v>
          </cell>
        </row>
        <row r="469">
          <cell r="C469" t="str">
            <v xml:space="preserve">  BCA-(BXG+BMG+BXS+BMS+BXI+BMI+BTRP+BTRG)=0</v>
          </cell>
        </row>
        <row r="470">
          <cell r="C470" t="str">
            <v>As percent of GDP:</v>
          </cell>
        </row>
        <row r="471">
          <cell r="C471" t="str">
            <v xml:space="preserve">  (BCA/((NGDP/ENDA_PR)*1000))*100</v>
          </cell>
        </row>
        <row r="472">
          <cell r="C472" t="str">
            <v>Financial account identity:</v>
          </cell>
        </row>
        <row r="473">
          <cell r="C473" t="str">
            <v xml:space="preserve">  BF-(BFD+BFL_C_G+BFL_C_P+BFL_D_G+BFL_D_P+BFL_DF</v>
          </cell>
        </row>
        <row r="474">
          <cell r="C474" t="str">
            <v xml:space="preserve">      +BER+BEA+BEO+BFOTH+BFO_S+BFLRES+BFRA)=0</v>
          </cell>
        </row>
        <row r="475">
          <cell r="C475" t="str">
            <v>Overall balance of payments identity:</v>
          </cell>
        </row>
        <row r="476">
          <cell r="C476" t="str">
            <v xml:space="preserve">  BCA+BK+BF+BNEO=0</v>
          </cell>
        </row>
        <row r="478">
          <cell r="C478" t="str">
            <v>Debt file v. BOP file</v>
          </cell>
        </row>
        <row r="479">
          <cell r="C479" t="str">
            <v>Total interest, scheduled</v>
          </cell>
        </row>
        <row r="480">
          <cell r="C480" t="str">
            <v>Total amortization, no IMF</v>
          </cell>
        </row>
        <row r="483">
          <cell r="C483" t="str">
            <v>Fiscal v. Real</v>
          </cell>
        </row>
        <row r="484">
          <cell r="C484" t="str">
            <v>Public investment</v>
          </cell>
        </row>
        <row r="486">
          <cell r="C486" t="str">
            <v>Fiscal v. BOP</v>
          </cell>
        </row>
        <row r="487">
          <cell r="C487" t="str">
            <v>Foreign interest payments from budget, after debt relief, only proj.</v>
          </cell>
        </row>
        <row r="489">
          <cell r="C489" t="str">
            <v>Explanatory notes:</v>
          </cell>
        </row>
        <row r="491">
          <cell r="C491" t="str">
            <v xml:space="preserve">1.  There is no information on the composition of debt relief, nor on the maturity of cancelled debt.  All debt relief </v>
          </cell>
        </row>
        <row r="492">
          <cell r="C492" t="str">
            <v xml:space="preserve">    assumed to be rescheduling; debt cancelled assumed to apply to future maturities.</v>
          </cell>
        </row>
        <row r="493">
          <cell r="C493" t="str">
            <v>2.  Population present in the country: sharp changes reflect refugee movements.</v>
          </cell>
        </row>
        <row r="494">
          <cell r="C494" t="str">
            <v>4.  Current transfers in 1980-1990 estimated by keeping 1990 proportion of project grants in total fixed.</v>
          </cell>
        </row>
        <row r="495">
          <cell r="C495" t="str">
            <v>5.  Mozambique does not produce constant price series, only real growth rates of NA aggregates based on previous</v>
          </cell>
        </row>
        <row r="496">
          <cell r="C496" t="str">
            <v xml:space="preserve">    year's prices.</v>
          </cell>
        </row>
        <row r="497">
          <cell r="C497" t="str">
            <v>6.  All private transfers assumed to be current.</v>
          </cell>
        </row>
        <row r="498">
          <cell r="C498" t="str">
            <v>7.  For 1980-1992 stocks of arrears derived from changes of arrears in BOP; does not reflect valuation changes or</v>
          </cell>
        </row>
        <row r="499">
          <cell r="C499" t="str">
            <v xml:space="preserve">    revisions.  Cummulative changes amount to $160 more than known arrears in 1993, possibly unregistered debt </v>
          </cell>
        </row>
        <row r="500">
          <cell r="C500" t="str">
            <v xml:space="preserve">    cancellation.</v>
          </cell>
        </row>
        <row r="501">
          <cell r="C501" t="str">
            <v>8.  The parallel market rate should have been used as representative up to 1992, but data are not available until 1990.</v>
          </cell>
        </row>
        <row r="502">
          <cell r="C502" t="str">
            <v>9.  For 1980-85 source is ETA; from 1986-1993 source are official publications; thereafter, staff data base reconciled</v>
          </cell>
        </row>
        <row r="503">
          <cell r="C503" t="str">
            <v>9.  with authorities.</v>
          </cell>
        </row>
        <row r="504">
          <cell r="C504" t="str">
            <v>10. For 1987-1993 source official publication; for 1985-86, extrapolation between available figure from documents for</v>
          </cell>
        </row>
        <row r="505">
          <cell r="C505" t="str">
            <v xml:space="preserve">    1984 and 1987.  For 1980-83 assumed annual nominal growth rate of 10 percent.</v>
          </cell>
        </row>
        <row r="506">
          <cell r="C506" t="str">
            <v>11. Residual.</v>
          </cell>
        </row>
        <row r="507">
          <cell r="C507" t="str">
            <v>12. For 1985-93 source is official publication.  Appears to include both insured and uninsured debt.  Before 1984,</v>
          </cell>
        </row>
        <row r="508">
          <cell r="C508" t="str">
            <v xml:space="preserve">    assumed to have grown at 10 percent annually; for 1984, source is Fund document.  As of 1993, all commercial debt </v>
          </cell>
        </row>
        <row r="509">
          <cell r="C509" t="str">
            <v xml:space="preserve">    debt cancelled or taken over by bilaterals.</v>
          </cell>
        </row>
        <row r="510">
          <cell r="C510" t="str">
            <v xml:space="preserve">13. Arrears to banks for 1984, 1990 and 92 from documents.  In 1993 all debt to banks had been assumed by bilaterals. </v>
          </cell>
        </row>
        <row r="511">
          <cell r="C511" t="str">
            <v xml:space="preserve">    Data for 1991 and 1983-89 based on assumptions.  Before 1983, Mozambique did not incurr significant arrears.</v>
          </cell>
        </row>
        <row r="512">
          <cell r="C512" t="str">
            <v>14. All available data show no arrears or negligible arrears to multilaterals.</v>
          </cell>
        </row>
        <row r="513">
          <cell r="C513" t="str">
            <v>15. Residual.</v>
          </cell>
        </row>
        <row r="514">
          <cell r="C514" t="str">
            <v>16. Data for 1988 and 1989 from fund documents.  Thereafter extrapolated</v>
          </cell>
        </row>
        <row r="515">
          <cell r="C515" t="str">
            <v xml:space="preserve">    to become 0 by 1992.  Before extrapolated to start increasing in 1984.</v>
          </cell>
        </row>
        <row r="516">
          <cell r="B516" t="str">
            <v>I.1.2</v>
          </cell>
          <cell r="C516" t="str">
            <v>17. Up until 1992 the foreign assets of commercial banks cannot be separated from those of the Monetary Authorities.</v>
          </cell>
        </row>
        <row r="517">
          <cell r="B517" t="str">
            <v>I.1.3</v>
          </cell>
          <cell r="C517" t="str">
            <v>18.  Includes entire HCB debt, which may contain some bilateral elements.</v>
          </cell>
        </row>
        <row r="518">
          <cell r="B518" t="str">
            <v>I.2</v>
          </cell>
          <cell r="C518">
            <v>0</v>
          </cell>
        </row>
        <row r="519">
          <cell r="B519" t="str">
            <v>I.1+I.2</v>
          </cell>
        </row>
        <row r="524">
          <cell r="D524">
            <v>0</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 val="finreq-m02"/>
      <sheetName val="BoP-m02"/>
      <sheetName val="finproj"/>
      <sheetName val="M-Ttab"/>
      <sheetName val="BoP med-t"/>
      <sheetName val="gaps"/>
      <sheetName val="WEO"/>
      <sheetName val="SR_99"/>
      <sheetName val="BoPmonth99"/>
      <sheetName val="Chart1"/>
      <sheetName val="correlations with EMBI"/>
      <sheetName val="BoP_M-T"/>
      <sheetName val="Vulnerability_Indicators"/>
      <sheetName val="BOP_Main"/>
      <sheetName val="BOP_Alt"/>
      <sheetName val="BoP_med-t"/>
      <sheetName val="ecubopLate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sheetData sheetId="39"/>
      <sheetData sheetId="40"/>
      <sheetData sheetId="41"/>
      <sheetData sheetId="42"/>
      <sheetData sheetId="43"/>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 val="Stress 0322"/>
      <sheetName val="Stress analysis"/>
      <sheetName val="IMF Assistance Old"/>
      <sheetName val="Key Ratios"/>
      <sheetName val="Debt Service  Long"/>
    </sheetNames>
    <sheetDataSet>
      <sheetData sheetId="0" refreshError="1"/>
      <sheetData sheetId="1" refreshError="1">
        <row r="1">
          <cell r="O1" t="str">
            <v>Lyon</v>
          </cell>
        </row>
        <row r="10">
          <cell r="AK10">
            <v>322.09735269263342</v>
          </cell>
          <cell r="AL10">
            <v>-34.388800908462372</v>
          </cell>
          <cell r="AM10">
            <v>-90.697099692633401</v>
          </cell>
          <cell r="AQ10">
            <v>310.10000000000002</v>
          </cell>
        </row>
        <row r="11">
          <cell r="AK11">
            <v>0</v>
          </cell>
          <cell r="AL11">
            <v>0</v>
          </cell>
          <cell r="AM11">
            <v>0</v>
          </cell>
          <cell r="AQ11">
            <v>0</v>
          </cell>
        </row>
        <row r="18">
          <cell r="AK18">
            <v>-1117.27</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99">
          <cell r="AK99">
            <v>1998</v>
          </cell>
          <cell r="AO99">
            <v>1998</v>
          </cell>
          <cell r="AS99">
            <v>1998</v>
          </cell>
          <cell r="AW99">
            <v>1998</v>
          </cell>
        </row>
        <row r="100">
          <cell r="AK100" t="str">
            <v>QI</v>
          </cell>
          <cell r="AO100" t="str">
            <v>QII</v>
          </cell>
          <cell r="AS100" t="str">
            <v>QIII</v>
          </cell>
          <cell r="AW100" t="str">
            <v>QIV</v>
          </cell>
        </row>
        <row r="101">
          <cell r="AJ101" t="str">
            <v>total</v>
          </cell>
          <cell r="AK101" t="str">
            <v>o/w int</v>
          </cell>
          <cell r="AL101" t="str">
            <v>o/w cap</v>
          </cell>
          <cell r="AN101" t="str">
            <v>total</v>
          </cell>
          <cell r="AO101" t="str">
            <v>o/w int</v>
          </cell>
          <cell r="AP101" t="str">
            <v>o/w cap</v>
          </cell>
          <cell r="AR101" t="str">
            <v>total</v>
          </cell>
          <cell r="AS101" t="str">
            <v>o/w int</v>
          </cell>
          <cell r="AT101" t="str">
            <v>o/w cap</v>
          </cell>
          <cell r="AV101" t="str">
            <v>total</v>
          </cell>
          <cell r="AW101" t="str">
            <v>o/w int</v>
          </cell>
          <cell r="AX101" t="str">
            <v>o/w cap</v>
          </cell>
        </row>
        <row r="103">
          <cell r="AJ103">
            <v>0</v>
          </cell>
          <cell r="AK103">
            <v>0</v>
          </cell>
          <cell r="AL103">
            <v>0</v>
          </cell>
          <cell r="AN103">
            <v>0.1</v>
          </cell>
          <cell r="AO103">
            <v>0.1</v>
          </cell>
          <cell r="AP103">
            <v>0</v>
          </cell>
          <cell r="AR103">
            <v>0.2</v>
          </cell>
          <cell r="AS103">
            <v>0</v>
          </cell>
          <cell r="AT103">
            <v>0.2</v>
          </cell>
          <cell r="AV103">
            <v>0.1</v>
          </cell>
          <cell r="AW103">
            <v>0.1</v>
          </cell>
          <cell r="AX103">
            <v>0</v>
          </cell>
        </row>
        <row r="104">
          <cell r="AJ104">
            <v>9</v>
          </cell>
          <cell r="AK104">
            <v>2.2000000000000002</v>
          </cell>
          <cell r="AL104">
            <v>6.8</v>
          </cell>
          <cell r="AN104">
            <v>6.6</v>
          </cell>
          <cell r="AO104">
            <v>3.2</v>
          </cell>
          <cell r="AP104">
            <v>3.4</v>
          </cell>
          <cell r="AR104">
            <v>9.3000000000000007</v>
          </cell>
          <cell r="AS104">
            <v>6.5</v>
          </cell>
          <cell r="AT104">
            <v>2.8</v>
          </cell>
          <cell r="AV104">
            <v>6.3</v>
          </cell>
          <cell r="AW104">
            <v>3.4</v>
          </cell>
          <cell r="AX104">
            <v>2.9</v>
          </cell>
        </row>
        <row r="105">
          <cell r="AJ105">
            <v>12.600000000000001</v>
          </cell>
          <cell r="AK105">
            <v>6.4</v>
          </cell>
          <cell r="AL105">
            <v>6.2</v>
          </cell>
          <cell r="AN105">
            <v>8.3000000000000007</v>
          </cell>
          <cell r="AO105">
            <v>4.0999999999999996</v>
          </cell>
          <cell r="AP105">
            <v>4.2</v>
          </cell>
          <cell r="AR105">
            <v>15.6</v>
          </cell>
          <cell r="AS105">
            <v>6.6</v>
          </cell>
          <cell r="AT105">
            <v>9</v>
          </cell>
          <cell r="AV105">
            <v>9.1000000000000014</v>
          </cell>
          <cell r="AW105">
            <v>4.2</v>
          </cell>
          <cell r="AX105">
            <v>4.9000000000000004</v>
          </cell>
        </row>
        <row r="106">
          <cell r="AJ106">
            <v>0</v>
          </cell>
          <cell r="AK106">
            <v>0</v>
          </cell>
          <cell r="AL106">
            <v>0</v>
          </cell>
          <cell r="AN106">
            <v>0</v>
          </cell>
          <cell r="AO106">
            <v>0</v>
          </cell>
          <cell r="AP106">
            <v>0</v>
          </cell>
          <cell r="AR106">
            <v>0</v>
          </cell>
          <cell r="AS106">
            <v>0</v>
          </cell>
          <cell r="AT106">
            <v>0</v>
          </cell>
          <cell r="AV106">
            <v>0</v>
          </cell>
          <cell r="AW106">
            <v>0</v>
          </cell>
          <cell r="AX106">
            <v>0</v>
          </cell>
        </row>
        <row r="107">
          <cell r="AJ107">
            <v>8.5</v>
          </cell>
          <cell r="AK107">
            <v>8.5</v>
          </cell>
          <cell r="AL107">
            <v>0</v>
          </cell>
          <cell r="AN107">
            <v>8.5</v>
          </cell>
          <cell r="AO107">
            <v>8.5</v>
          </cell>
          <cell r="AP107">
            <v>0</v>
          </cell>
          <cell r="AR107">
            <v>8.5</v>
          </cell>
          <cell r="AS107">
            <v>8.5</v>
          </cell>
          <cell r="AT107">
            <v>0</v>
          </cell>
          <cell r="AV107">
            <v>8.5</v>
          </cell>
          <cell r="AW107">
            <v>8.5</v>
          </cell>
          <cell r="AX107">
            <v>0</v>
          </cell>
        </row>
        <row r="110">
          <cell r="AJ110">
            <v>30.1</v>
          </cell>
          <cell r="AK110">
            <v>17.100000000000001</v>
          </cell>
          <cell r="AL110">
            <v>13</v>
          </cell>
          <cell r="AN110">
            <v>23.5</v>
          </cell>
          <cell r="AO110">
            <v>15.9</v>
          </cell>
          <cell r="AP110">
            <v>7.6</v>
          </cell>
          <cell r="AR110">
            <v>33.6</v>
          </cell>
          <cell r="AS110">
            <v>21.6</v>
          </cell>
          <cell r="AT110">
            <v>12</v>
          </cell>
          <cell r="AV110">
            <v>24</v>
          </cell>
          <cell r="AW110">
            <v>16.2</v>
          </cell>
          <cell r="AX110">
            <v>7.8000000000000007</v>
          </cell>
        </row>
        <row r="112">
          <cell r="AJ112">
            <v>0</v>
          </cell>
          <cell r="AK112">
            <v>0</v>
          </cell>
          <cell r="AL112">
            <v>0</v>
          </cell>
          <cell r="AN112">
            <v>0</v>
          </cell>
          <cell r="AO112">
            <v>0</v>
          </cell>
          <cell r="AP112">
            <v>0</v>
          </cell>
          <cell r="AR112">
            <v>0</v>
          </cell>
          <cell r="AS112">
            <v>0</v>
          </cell>
          <cell r="AT112">
            <v>0</v>
          </cell>
          <cell r="AV112">
            <v>0</v>
          </cell>
          <cell r="AW112">
            <v>0</v>
          </cell>
          <cell r="AX112">
            <v>0</v>
          </cell>
        </row>
        <row r="113">
          <cell r="AJ113">
            <v>30.1</v>
          </cell>
          <cell r="AK113">
            <v>17.100000000000001</v>
          </cell>
          <cell r="AL113">
            <v>13</v>
          </cell>
          <cell r="AN113">
            <v>23.4</v>
          </cell>
          <cell r="AO113">
            <v>15.8</v>
          </cell>
          <cell r="AP113">
            <v>7.6</v>
          </cell>
          <cell r="AR113">
            <v>33.4</v>
          </cell>
          <cell r="AS113">
            <v>21.6</v>
          </cell>
          <cell r="AT113">
            <v>11.8</v>
          </cell>
          <cell r="AV113">
            <v>23.9</v>
          </cell>
          <cell r="AW113">
            <v>16.099999999999998</v>
          </cell>
          <cell r="AX113">
            <v>7.8000000000000007</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Cent"/>
      <sheetName val="Bal-Gener"/>
      <sheetName val="Eco-Gen"/>
      <sheetName val="Loc-Rev"/>
      <sheetName val="Cent-Rev"/>
      <sheetName val="Gener-Rev "/>
      <sheetName val="Portfolio"/>
      <sheetName val="Portfolio vs. 1st Draft"/>
      <sheetName val="SocialSecurity"/>
      <sheetName val="Transfer-Actual"/>
      <sheetName val="Func-Gen"/>
      <sheetName val="Investment"/>
      <sheetName val="Investment2"/>
      <sheetName val="Bal-Level"/>
      <sheetName val="Wage"/>
    </sheetNames>
    <sheetDataSet>
      <sheetData sheetId="0" refreshError="1"/>
      <sheetData sheetId="1" refreshError="1">
        <row r="65">
          <cell r="F65">
            <v>925345700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
      <sheetName val="Law"/>
      <sheetName val="Sheet1"/>
      <sheetName val="2-3-Bal-Cent"/>
      <sheetName val="Bal-Loc"/>
      <sheetName val="Loc-Rev"/>
      <sheetName val="7-8-GenFuCon-1"/>
      <sheetName val="7-8-Base"/>
      <sheetName val="GenFuCon"/>
      <sheetName val="9-Fu.Centr.Org."/>
      <sheetName val="Sheet1 (2)"/>
      <sheetName val="11-Loc-Defic"/>
      <sheetName val="12-Invest"/>
      <sheetName val="13-Road Fund -2"/>
      <sheetName val="14-Forieg-Loan "/>
      <sheetName val="15-16-Bal-Gener"/>
      <sheetName val="17-18-Gener-Rev "/>
      <sheetName val="4-5-Cent-Rev"/>
      <sheetName val="10-Soc-Sec"/>
      <sheetName val="19-Econ-Genl "/>
      <sheetName val="Econ-Genl"/>
      <sheetName val="21-Sciensce"/>
      <sheetName val="Macro"/>
      <sheetName val="Sheet 18"/>
      <sheetName val="Staff-Wages"/>
      <sheetName val="Staff-Wages (2)"/>
      <sheetName val="ESAP"/>
      <sheetName val="Sheet 18 (4)"/>
    </sheetNames>
    <sheetDataSet>
      <sheetData sheetId="0" refreshError="1"/>
      <sheetData sheetId="1" refreshError="1"/>
      <sheetData sheetId="2" refreshError="1">
        <row r="76">
          <cell r="D76">
            <v>1044563000</v>
          </cell>
          <cell r="F76">
            <v>1279574000</v>
          </cell>
          <cell r="G76">
            <v>1412691000</v>
          </cell>
          <cell r="H76">
            <v>1569512000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
      <sheetName val="Check the law"/>
      <sheetName val="Law"/>
      <sheetName val="1. MacroEcono"/>
      <sheetName val="2. Bal-Cent"/>
      <sheetName val="27. Bal-Gener"/>
      <sheetName val="2. Bal-Cent After II"/>
      <sheetName val="Comp Cent Gov I-II"/>
      <sheetName val="2. Bal-Cent-CHECK"/>
      <sheetName val="3-6. Cent-Rev"/>
      <sheetName val="Sheet2"/>
      <sheetName val="7-8. Econ-Genl "/>
      <sheetName val="11-14. Fu.Centr.Org."/>
      <sheetName val="9-10. GenFuCon"/>
      <sheetName val="15-16. Soc-Sec"/>
      <sheetName val="17. Loc-Defic"/>
      <sheetName val="18-23. Investment"/>
      <sheetName val="24. Road Fund"/>
      <sheetName val="25-26. Forieg-Loan "/>
      <sheetName val="27. Bal-Gener After II "/>
      <sheetName val="Sheet5"/>
      <sheetName val="Comparision I-II"/>
      <sheetName val="27. Bal-Gener-To Minister"/>
      <sheetName val="To Minister Nov 22"/>
      <sheetName val="27. Bal-Gener-CHECK"/>
      <sheetName val="28. Gener-Rev "/>
      <sheetName val="Loc-Rev"/>
      <sheetName val="Science"/>
      <sheetName val="Sheet1"/>
      <sheetName val="Macro"/>
      <sheetName val="SAID"/>
      <sheetName val="Bal-Loc"/>
      <sheetName val="Transfer-Toozoo"/>
      <sheetName val="Transfer-Actual"/>
      <sheetName val="GenFuCon-1"/>
      <sheetName val="Sheet3"/>
      <sheetName val="Sheet4"/>
    </sheetNames>
    <sheetDataSet>
      <sheetData sheetId="0"/>
      <sheetData sheetId="1"/>
      <sheetData sheetId="2"/>
      <sheetData sheetId="3" refreshError="1">
        <row r="63">
          <cell r="E63">
            <v>1130518700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 val="Execute_Macros"/>
      <sheetName val="Annual_Raw_Data"/>
      <sheetName val="Quarterly_Raw_Data"/>
      <sheetName val="WEO_Raw_Data"/>
      <sheetName val="Annual_Assumptions"/>
      <sheetName val="Quarterly_Assumptions"/>
      <sheetName val="Annual_MacroFlow"/>
      <sheetName val="Quarterly_MacroFlow"/>
      <sheetName val="Annual_Tables"/>
      <sheetName val="SEI_Table"/>
      <sheetName val="Basic_Data"/>
      <sheetName val="Program_MFlows97"/>
      <sheetName val="WEO_Submission_Sheet"/>
      <sheetName val="SEI_Chart"/>
      <sheetName val="Fiscal_Chart"/>
      <sheetName val="Money_Chart"/>
      <sheetName val="Macros_Import"/>
      <sheetName val="Macros_Print"/>
      <sheetName val="EFF_Arrangements"/>
      <sheetName val="PRGF_Arrangements"/>
      <sheetName val="STBY_Arrangements"/>
      <sheetName val="EFF Arrangements"/>
      <sheetName val="PRGF Arrangements"/>
      <sheetName val="STBY Arrangements"/>
      <sheetName val="PERUMF97"/>
      <sheetName val="200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o"/>
      <sheetName val="Resumo D"/>
      <sheetName val="Resumo B"/>
      <sheetName val="Quadro Macro"/>
      <sheetName val="Anexos_Orientações"/>
      <sheetName val="Sheet1"/>
      <sheetName val="PARPA_TOTAL"/>
      <sheetName val="PARPA_Corrente"/>
      <sheetName val="PARPA_Investimento"/>
      <sheetName val="PARPA_Inv. Interno"/>
      <sheetName val="PARPA_Externo"/>
      <sheetName val="Eleições"/>
      <sheetName val="Pensões"/>
      <sheetName val="Resumo A"/>
      <sheetName val="Resumo_Âmbito"/>
      <sheetName val="PrioritarisEconomico"/>
      <sheetName val="Pressupostos"/>
      <sheetName val="Economico 2003"/>
      <sheetName val="Outros Encargos Gerais"/>
      <sheetName val="Organismos Internacionais"/>
      <sheetName val="Encargos Gerais"/>
      <sheetName val="CENTRAL"/>
      <sheetName val="PROVINCIAL"/>
      <sheetName val="Resumo C"/>
    </sheetNames>
    <sheetDataSet>
      <sheetData sheetId="0" refreshError="1"/>
      <sheetData sheetId="1" refreshError="1"/>
      <sheetData sheetId="2" refreshError="1"/>
      <sheetData sheetId="3" refreshError="1">
        <row r="3">
          <cell r="D3">
            <v>120242984.963919</v>
          </cell>
          <cell r="F3">
            <v>159365593.86950809</v>
          </cell>
          <cell r="H3">
            <v>212691668.92385197</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
      <sheetName val="Check the law"/>
      <sheetName val="Law"/>
      <sheetName val="1. MacroEcono"/>
      <sheetName val="2. Bal-Cent"/>
      <sheetName val="27. Bal-Gener"/>
      <sheetName val="2. Bal-Cent After II"/>
      <sheetName val="Comp Cent Gov I-II"/>
      <sheetName val="2. Bal-Cent-CHECK"/>
      <sheetName val="3-6. Cent-Rev"/>
      <sheetName val="Sheet2"/>
      <sheetName val="7-8. Econ-Genl "/>
      <sheetName val="11-14. Fu.Centr.Org."/>
      <sheetName val="9-10. GenFuCon"/>
      <sheetName val="15-16. Soc-Sec"/>
      <sheetName val="17. Loc-Defic"/>
      <sheetName val="18-23. Investment"/>
      <sheetName val="24. Road Fund"/>
      <sheetName val="25-26. Forieg-Loan "/>
      <sheetName val="27. Bal-Gener After II "/>
      <sheetName val="Sheet5"/>
      <sheetName val="Comparision I-II"/>
      <sheetName val="27. Bal-Gener-To Minister"/>
      <sheetName val="To Minister Nov 22"/>
      <sheetName val="27. Bal-Gener-CHECK"/>
      <sheetName val="28. Gener-Rev "/>
      <sheetName val="Loc-Rev"/>
      <sheetName val="Science"/>
      <sheetName val="Sheet1"/>
      <sheetName val="Macro"/>
      <sheetName val="SAID"/>
      <sheetName val="Bal-Loc"/>
      <sheetName val="Transfer-Toozoo"/>
      <sheetName val="Transfer-Actual"/>
      <sheetName val="GenFuCon-1"/>
      <sheetName val="Sheet3"/>
      <sheetName val="Sheet4"/>
    </sheetNames>
    <sheetDataSet>
      <sheetData sheetId="0"/>
      <sheetData sheetId="1"/>
      <sheetData sheetId="2"/>
      <sheetData sheetId="3" refreshError="1">
        <row r="63">
          <cell r="E63">
            <v>1130518700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Metadata for Historical Data"/>
      <sheetName val="Metadata for Medium Term Data"/>
      <sheetName val="EDSS-In (M)"/>
      <sheetName val="Input NGDP (Exp.)-After 2007"/>
      <sheetName val="NGDP(Sectoral)-After2007"/>
      <sheetName val="New S&amp;U-After 2007"/>
      <sheetName val="Input RGDP(Sectoral)-After 2007"/>
      <sheetName val="Labor"/>
      <sheetName val="ControlSheet"/>
      <sheetName val="COLA_ol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Me"/>
      <sheetName val="TC"/>
      <sheetName val="Asp"/>
      <sheetName val="Out"/>
      <sheetName val="Weta"/>
      <sheetName val="New WETA"/>
      <sheetName val="T-BOP"/>
      <sheetName val="T-Rq"/>
      <sheetName val="T-IMF"/>
      <sheetName val="T-DSvc"/>
      <sheetName val="T-DSA"/>
      <sheetName val="CAPACITY"/>
      <sheetName val="Main"/>
      <sheetName val="Ind"/>
      <sheetName val="X"/>
      <sheetName val="X-Id"/>
      <sheetName val="M"/>
      <sheetName val="M-Id"/>
      <sheetName val="Dbt"/>
      <sheetName val="Svc"/>
      <sheetName val="Tr"/>
      <sheetName val="IMF"/>
      <sheetName val="Amt"/>
      <sheetName val="NEW-BIL"/>
      <sheetName val="Dsb"/>
      <sheetName val="Int"/>
      <sheetName val="Req"/>
      <sheetName val="BOG"/>
      <sheetName val="hipc2"/>
      <sheetName val="hipc1"/>
      <sheetName val="NEWDSA"/>
      <sheetName val="Null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
      <sheetName val="Contents"/>
      <sheetName val="OUT"/>
      <sheetName val="Assumptions"/>
      <sheetName val="GDP"/>
      <sheetName val="Calc Defl"/>
      <sheetName val="saving - inv prsp vs imf"/>
      <sheetName val="I-S"/>
      <sheetName val="S&amp;U (tab 2a)"/>
      <sheetName val="Comparison"/>
      <sheetName val="SR_table FR"/>
      <sheetName val="SR_table"/>
      <sheetName val="CPI Projection"/>
      <sheetName val="CPI"/>
      <sheetName val="CPI Print"/>
      <sheetName val="CPI-INS"/>
      <sheetName val="ICOR (nominal)"/>
      <sheetName val="Growth projections"/>
      <sheetName val="WETA Defl"/>
      <sheetName val="WETA"/>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GRealModule"/>
      <sheetName val="TOC"/>
      <sheetName val="Readme"/>
      <sheetName val="DMX"/>
      <sheetName val="In"/>
      <sheetName val="In_for nonoil"/>
      <sheetName val="Out"/>
      <sheetName val="Weta"/>
      <sheetName val="SavInv_gdp"/>
      <sheetName val="SavInv_nonoilgdp"/>
      <sheetName val="SEI"/>
      <sheetName val="Work_exp"/>
      <sheetName val="SEI_sum"/>
      <sheetName val="GDP summary"/>
      <sheetName val="Sustainability"/>
      <sheetName val="Population"/>
      <sheetName val="Popuation long series"/>
      <sheetName val="Pop UN"/>
      <sheetName val="IMF-Auth Comp Proj"/>
      <sheetName val="Authorities Data"/>
      <sheetName val="Comp old-new"/>
      <sheetName val="Source_sect"/>
      <sheetName val="Ch-LT GDP growth"/>
      <sheetName val="GDP long series"/>
      <sheetName val="Work_sect"/>
      <sheetName val="Nigeria"/>
      <sheetName val="Oil prices"/>
      <sheetName val="Oil prices short-term"/>
      <sheetName val="Source_exp"/>
      <sheetName val="Non-oil Defl"/>
      <sheetName val="GDP Deflator"/>
      <sheetName val="Quarterly_deflator"/>
      <sheetName val="SEI-MDG"/>
      <sheetName val="Work_sect_MDG"/>
      <sheetName val="Work_exp_MDG"/>
      <sheetName val="SavInv-MDG"/>
      <sheetName val="SEI_alternative"/>
      <sheetName val="Summary"/>
      <sheetName val="brief summary"/>
      <sheetName val="Text_tab"/>
      <sheetName val="EER Data"/>
      <sheetName val="SEI long-term"/>
      <sheetName val="Table 1"/>
      <sheetName val="Table 2"/>
      <sheetName val="Table 3"/>
      <sheetName val="Table 4"/>
      <sheetName val="Table 5"/>
      <sheetName val="RED1"/>
      <sheetName val="RED2"/>
      <sheetName val="RED3"/>
      <sheetName val="RED4"/>
      <sheetName val="RED6"/>
      <sheetName val="RED7"/>
      <sheetName val="GDP summary temp"/>
      <sheetName val="Authorities Feb0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Annual Brief"/>
      <sheetName val="Sel. Eco. Indic."/>
      <sheetName val="Sel. Eco. Indic. FR"/>
      <sheetName val="WAEMU"/>
      <sheetName val="SR Medium-Term "/>
      <sheetName val="Long-term"/>
      <sheetName val="WAEMU FR"/>
      <sheetName val="SFB"/>
      <sheetName val="Assump"/>
      <sheetName val="Fis-in"/>
      <sheetName val="Fis-out"/>
      <sheetName val="Mon-in"/>
      <sheetName val="Mon-out"/>
      <sheetName val="BOP-in"/>
      <sheetName val="BOP-out"/>
      <sheetName val="Debt-in"/>
      <sheetName val="Debt-out"/>
      <sheetName val="Rea-in"/>
      <sheetName val="Rea-out"/>
      <sheetName val="Mona-Tab5"/>
      <sheetName val="Mona-Tab6"/>
      <sheetName val="ControlSheet"/>
      <sheetName val="Indicators"/>
      <sheetName val="Charts"/>
      <sheetName val="ChartsM"/>
      <sheetName val="Last"/>
      <sheetName val="Module1"/>
      <sheetName val="Module2"/>
      <sheetName val="Module 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13">
          <cell r="A13" t="str">
            <v xml:space="preserve">  $/SDR (average)</v>
          </cell>
          <cell r="B13" t="str">
            <v xml:space="preserve">  $/SDR (average)</v>
          </cell>
          <cell r="C13">
            <v>1.3568</v>
          </cell>
          <cell r="D13">
            <v>1.3682000000000001</v>
          </cell>
          <cell r="E13">
            <v>1.4084000000000001</v>
          </cell>
          <cell r="F13">
            <v>1.3963000000000001</v>
          </cell>
          <cell r="G13">
            <v>1.4317</v>
          </cell>
          <cell r="H13">
            <v>1.51695</v>
          </cell>
          <cell r="I13">
            <v>1.4517604564649238</v>
          </cell>
          <cell r="J13">
            <v>1.3759999999999999</v>
          </cell>
          <cell r="K13">
            <v>1.3560000000000001</v>
          </cell>
          <cell r="L13">
            <v>1.3673157631540001</v>
          </cell>
          <cell r="M13">
            <v>1.3187915192507518</v>
          </cell>
          <cell r="Q13">
            <v>1.3317314692813003</v>
          </cell>
          <cell r="R13">
            <v>1.3335453435628803</v>
          </cell>
          <cell r="S13">
            <v>1.3343925173695101</v>
          </cell>
          <cell r="T13">
            <v>1.3342468674035743</v>
          </cell>
          <cell r="U13">
            <v>1.3326191911542307</v>
          </cell>
          <cell r="V13">
            <v>1.3318908009615891</v>
          </cell>
          <cell r="W13">
            <v>1.3318908009615891</v>
          </cell>
          <cell r="X13">
            <v>1.3318908009615891</v>
          </cell>
          <cell r="Y13">
            <v>1.3318908009615891</v>
          </cell>
          <cell r="Z13">
            <v>1.3318908009615891</v>
          </cell>
          <cell r="AA13">
            <v>1.3318908009615891</v>
          </cell>
          <cell r="AB13">
            <v>1.3318908009615891</v>
          </cell>
          <cell r="AC13">
            <v>1.3318908009615891</v>
          </cell>
          <cell r="AD13">
            <v>1.3318908009615891</v>
          </cell>
          <cell r="AE13">
            <v>1.3318908009615891</v>
          </cell>
        </row>
        <row r="14">
          <cell r="A14" t="str">
            <v xml:space="preserve">  FF/$ (average)</v>
          </cell>
          <cell r="B14" t="str">
            <v xml:space="preserve">  FF/$ (average)</v>
          </cell>
          <cell r="C14">
            <v>5.4452999999999996</v>
          </cell>
          <cell r="D14">
            <v>5.6421000000000001</v>
          </cell>
          <cell r="E14">
            <v>5.2938000000000001</v>
          </cell>
          <cell r="F14">
            <v>5.6631999999999998</v>
          </cell>
          <cell r="G14">
            <v>5.5519999999999996</v>
          </cell>
          <cell r="H14">
            <v>4.9909999999999997</v>
          </cell>
          <cell r="I14">
            <v>5.1155222788158534</v>
          </cell>
          <cell r="J14">
            <v>5.8369999999999997</v>
          </cell>
          <cell r="K14">
            <v>5.9</v>
          </cell>
          <cell r="L14">
            <v>6.1486217420206009</v>
          </cell>
          <cell r="M14">
            <v>7.1012139072390044</v>
          </cell>
          <cell r="Q14">
            <v>6.5338631578604325</v>
          </cell>
          <cell r="R14">
            <v>6.5183165116242021</v>
          </cell>
          <cell r="S14">
            <v>6.5065243405521134</v>
          </cell>
          <cell r="T14">
            <v>6.4965268774259499</v>
          </cell>
          <cell r="U14">
            <v>6.494876345453573</v>
          </cell>
          <cell r="V14">
            <v>6.494876345453573</v>
          </cell>
          <cell r="W14">
            <v>6.494876345453573</v>
          </cell>
          <cell r="X14">
            <v>6.494876345453573</v>
          </cell>
          <cell r="Y14">
            <v>6.494876345453573</v>
          </cell>
          <cell r="Z14">
            <v>6.494876345453573</v>
          </cell>
          <cell r="AA14">
            <v>6.494876345453573</v>
          </cell>
          <cell r="AB14">
            <v>6.494876345453573</v>
          </cell>
          <cell r="AC14">
            <v>6.494876345453573</v>
          </cell>
          <cell r="AD14">
            <v>6.494876345453573</v>
          </cell>
          <cell r="AE14">
            <v>6.494876345453573</v>
          </cell>
        </row>
        <row r="15">
          <cell r="A15" t="str">
            <v xml:space="preserve">  $/SDR (end of period)</v>
          </cell>
          <cell r="B15" t="str">
            <v xml:space="preserve">  $/SDR (end of period)</v>
          </cell>
          <cell r="C15">
            <v>1.4227000000000001</v>
          </cell>
          <cell r="D15">
            <v>1.4303999999999999</v>
          </cell>
          <cell r="E15">
            <v>1.4084000000000001</v>
          </cell>
          <cell r="F15">
            <v>1.3735999999999999</v>
          </cell>
          <cell r="G15">
            <v>1.4598500000000001</v>
          </cell>
          <cell r="H15">
            <v>1.4864900000000001</v>
          </cell>
          <cell r="I15">
            <v>1.4379599999999999</v>
          </cell>
          <cell r="J15">
            <v>1.3660000000000001</v>
          </cell>
          <cell r="K15">
            <v>1.3564401943863644</v>
          </cell>
          <cell r="L15">
            <v>1.3725141243931569</v>
          </cell>
          <cell r="M15">
            <v>1.3029146252827106</v>
          </cell>
          <cell r="Q15">
            <v>1.3326767931903492</v>
          </cell>
          <cell r="R15">
            <v>1.3340474460049985</v>
          </cell>
          <cell r="S15">
            <v>1.3344924893466217</v>
          </cell>
          <cell r="T15">
            <v>1.3335143272936847</v>
          </cell>
          <cell r="U15">
            <v>1.3318908009615891</v>
          </cell>
          <cell r="V15">
            <v>1.3318908009615891</v>
          </cell>
          <cell r="W15">
            <v>1.3318908009615891</v>
          </cell>
          <cell r="X15">
            <v>1.3318908009615891</v>
          </cell>
          <cell r="Y15">
            <v>1.3318908009615891</v>
          </cell>
          <cell r="Z15">
            <v>1.3318908009615891</v>
          </cell>
          <cell r="AA15">
            <v>1.3318908009615891</v>
          </cell>
          <cell r="AB15">
            <v>1.3318908009615891</v>
          </cell>
          <cell r="AC15">
            <v>1.3318908009615891</v>
          </cell>
          <cell r="AD15">
            <v>1.3318908009615891</v>
          </cell>
          <cell r="AE15">
            <v>1.3318908009615891</v>
          </cell>
        </row>
        <row r="16">
          <cell r="A16" t="str">
            <v xml:space="preserve">  FF/$ (end of period)</v>
          </cell>
          <cell r="B16" t="str">
            <v xml:space="preserve">  FF/$ (end of period)</v>
          </cell>
          <cell r="C16">
            <v>5.1289999999999996</v>
          </cell>
          <cell r="D16">
            <v>5.18</v>
          </cell>
          <cell r="E16">
            <v>5.5065</v>
          </cell>
          <cell r="F16">
            <v>5.8955000000000002</v>
          </cell>
          <cell r="G16">
            <v>5.3460000000000001</v>
          </cell>
          <cell r="H16">
            <v>4.9000000000000004</v>
          </cell>
          <cell r="I16">
            <v>5.2770000000000001</v>
          </cell>
          <cell r="J16">
            <v>5.9881000000000002</v>
          </cell>
          <cell r="K16">
            <v>5.6219999999999999</v>
          </cell>
          <cell r="L16">
            <v>6.5295341429424649</v>
          </cell>
          <cell r="M16">
            <v>7.0495110155830201</v>
          </cell>
          <cell r="Q16">
            <v>6.6082014469877173</v>
          </cell>
          <cell r="R16">
            <v>6.594587052767019</v>
          </cell>
          <cell r="S16">
            <v>6.582736131776965</v>
          </cell>
          <cell r="T16">
            <v>6.5771936639067405</v>
          </cell>
          <cell r="U16">
            <v>6.5757167881256331</v>
          </cell>
          <cell r="V16">
            <v>6.494876345453573</v>
          </cell>
          <cell r="W16">
            <v>6.494876345453573</v>
          </cell>
          <cell r="X16">
            <v>6.494876345453573</v>
          </cell>
          <cell r="Y16">
            <v>6.494876345453573</v>
          </cell>
          <cell r="Z16">
            <v>6.494876345453573</v>
          </cell>
          <cell r="AA16">
            <v>6.494876345453573</v>
          </cell>
          <cell r="AB16">
            <v>6.494876345453573</v>
          </cell>
          <cell r="AC16">
            <v>6.494876345453573</v>
          </cell>
          <cell r="AD16">
            <v>6.494876345453573</v>
          </cell>
          <cell r="AE16">
            <v>6.494876345453573</v>
          </cell>
        </row>
        <row r="17">
          <cell r="A17" t="str">
            <v xml:space="preserve">  CFAF/$ (average)</v>
          </cell>
          <cell r="B17" t="str">
            <v xml:space="preserve">  CFAF/$ (moyenne)</v>
          </cell>
          <cell r="C17">
            <v>272.26499999999999</v>
          </cell>
          <cell r="D17">
            <v>282.10500000000002</v>
          </cell>
          <cell r="E17">
            <v>264.69</v>
          </cell>
          <cell r="F17">
            <v>283.15999999999997</v>
          </cell>
          <cell r="G17">
            <v>555.19999999999993</v>
          </cell>
          <cell r="H17">
            <v>499.09999999999997</v>
          </cell>
          <cell r="I17">
            <v>511.55222788158534</v>
          </cell>
          <cell r="J17">
            <v>583.70000000000005</v>
          </cell>
          <cell r="K17">
            <v>586.70000000000005</v>
          </cell>
          <cell r="L17">
            <v>614.89181935701049</v>
          </cell>
          <cell r="M17">
            <v>710.12139072390039</v>
          </cell>
          <cell r="Q17">
            <v>653.38631578604327</v>
          </cell>
          <cell r="R17">
            <v>651.83165116242026</v>
          </cell>
          <cell r="S17">
            <v>650.6524340552113</v>
          </cell>
          <cell r="T17">
            <v>649.65268774259494</v>
          </cell>
          <cell r="U17">
            <v>649.48763454535731</v>
          </cell>
          <cell r="V17">
            <v>649.48763454535731</v>
          </cell>
          <cell r="W17">
            <v>649.48763454535731</v>
          </cell>
          <cell r="X17">
            <v>649.48763454535731</v>
          </cell>
          <cell r="Y17">
            <v>649.48763454535731</v>
          </cell>
          <cell r="Z17">
            <v>649.48763454535731</v>
          </cell>
          <cell r="AA17">
            <v>649.48763454535731</v>
          </cell>
          <cell r="AB17">
            <v>649.48763454535731</v>
          </cell>
          <cell r="AC17">
            <v>649.48763454535731</v>
          </cell>
          <cell r="AD17">
            <v>649.48763454535731</v>
          </cell>
          <cell r="AE17">
            <v>649.48763454535731</v>
          </cell>
        </row>
        <row r="18">
          <cell r="A18" t="str">
            <v xml:space="preserve">  CFAF/$ (end of period)</v>
          </cell>
          <cell r="B18" t="str">
            <v xml:space="preserve">  CFAF/$ (fin de période)</v>
          </cell>
          <cell r="C18">
            <v>256.45</v>
          </cell>
          <cell r="D18">
            <v>259</v>
          </cell>
          <cell r="E18">
            <v>275.32499999999999</v>
          </cell>
          <cell r="F18">
            <v>294.77500000000003</v>
          </cell>
          <cell r="G18">
            <v>534.6</v>
          </cell>
          <cell r="H18">
            <v>490.00000000000006</v>
          </cell>
          <cell r="I18">
            <v>527.70000000000005</v>
          </cell>
          <cell r="J18">
            <v>598.80999999999995</v>
          </cell>
          <cell r="K18">
            <v>562.21</v>
          </cell>
          <cell r="L18">
            <v>652.95000000000005</v>
          </cell>
          <cell r="M18">
            <v>704.95110155830196</v>
          </cell>
          <cell r="Q18">
            <v>660.82014469877174</v>
          </cell>
          <cell r="R18">
            <v>659.45870527670195</v>
          </cell>
          <cell r="S18">
            <v>658.27361317769646</v>
          </cell>
          <cell r="T18">
            <v>657.71936639067405</v>
          </cell>
          <cell r="U18">
            <v>657.57167881256328</v>
          </cell>
          <cell r="V18">
            <v>649.48763454535731</v>
          </cell>
          <cell r="W18">
            <v>649.48763454535731</v>
          </cell>
          <cell r="X18">
            <v>649.48763454535731</v>
          </cell>
          <cell r="Y18">
            <v>649.48763454535731</v>
          </cell>
          <cell r="Z18">
            <v>649.48763454535731</v>
          </cell>
          <cell r="AA18">
            <v>649.48763454535731</v>
          </cell>
          <cell r="AB18">
            <v>649.48763454535731</v>
          </cell>
          <cell r="AC18">
            <v>649.48763454535731</v>
          </cell>
          <cell r="AD18">
            <v>649.48763454535731</v>
          </cell>
          <cell r="AE18">
            <v>649.48763454535731</v>
          </cell>
        </row>
        <row r="19">
          <cell r="A19" t="str">
            <v xml:space="preserve">  CFAF/SDR (average)</v>
          </cell>
          <cell r="B19" t="str">
            <v xml:space="preserve">  CFAF/DTS (moyenne)</v>
          </cell>
          <cell r="C19">
            <v>369.40915200000001</v>
          </cell>
          <cell r="D19">
            <v>385.97606100000007</v>
          </cell>
          <cell r="E19">
            <v>372.78939600000001</v>
          </cell>
          <cell r="F19">
            <v>395.37630799999999</v>
          </cell>
          <cell r="G19">
            <v>794.87983999999983</v>
          </cell>
          <cell r="H19">
            <v>757.10974499999998</v>
          </cell>
          <cell r="I19">
            <v>742.65129585501904</v>
          </cell>
          <cell r="J19">
            <v>803.1712</v>
          </cell>
          <cell r="K19">
            <v>795.56520000000012</v>
          </cell>
          <cell r="L19">
            <v>840.75127724128231</v>
          </cell>
          <cell r="M19">
            <v>936.50206772522927</v>
          </cell>
          <cell r="Q19">
            <v>870.13511833004304</v>
          </cell>
          <cell r="R19">
            <v>869.24706319454924</v>
          </cell>
          <cell r="S19">
            <v>868.22573941153257</v>
          </cell>
          <cell r="T19">
            <v>866.79706352086976</v>
          </cell>
          <cell r="U19">
            <v>865.51968621250865</v>
          </cell>
          <cell r="V19">
            <v>865.04660578926382</v>
          </cell>
          <cell r="W19">
            <v>865.04660578926382</v>
          </cell>
          <cell r="X19">
            <v>865.04660578926382</v>
          </cell>
          <cell r="Y19">
            <v>865.04660578926382</v>
          </cell>
          <cell r="Z19">
            <v>865.04660578926382</v>
          </cell>
          <cell r="AA19">
            <v>865.04660578926382</v>
          </cell>
          <cell r="AB19">
            <v>865.04660578926382</v>
          </cell>
          <cell r="AC19">
            <v>865.04660578926382</v>
          </cell>
          <cell r="AD19">
            <v>865.04660578926382</v>
          </cell>
          <cell r="AE19">
            <v>865.04660578926382</v>
          </cell>
        </row>
        <row r="20">
          <cell r="A20" t="str">
            <v xml:space="preserve">  CFAF/SDR (end of period)</v>
          </cell>
          <cell r="B20" t="str">
            <v xml:space="preserve">  CFAF/DTS (fin de période)</v>
          </cell>
          <cell r="C20">
            <v>364.85141500000003</v>
          </cell>
          <cell r="D20">
            <v>370.47359999999998</v>
          </cell>
          <cell r="E20">
            <v>387.76773000000003</v>
          </cell>
          <cell r="F20">
            <v>404.90294</v>
          </cell>
          <cell r="G20">
            <v>780.43581000000006</v>
          </cell>
          <cell r="H20">
            <v>728.38010000000008</v>
          </cell>
          <cell r="I20">
            <v>758.81149200000004</v>
          </cell>
          <cell r="J20">
            <v>817.97446000000002</v>
          </cell>
          <cell r="K20">
            <v>762.60424168595796</v>
          </cell>
          <cell r="L20">
            <v>896.18309752251184</v>
          </cell>
          <cell r="M20">
            <v>918.49110032946908</v>
          </cell>
          <cell r="Q20">
            <v>880.65967131274158</v>
          </cell>
          <cell r="R20">
            <v>879.74920152014727</v>
          </cell>
          <cell r="S20">
            <v>878.46119272069927</v>
          </cell>
          <cell r="T20">
            <v>877.07819842048821</v>
          </cell>
          <cell r="U20">
            <v>875.81366998332169</v>
          </cell>
          <cell r="V20">
            <v>865.04660578926382</v>
          </cell>
          <cell r="W20">
            <v>865.04660578926382</v>
          </cell>
          <cell r="X20">
            <v>865.04660578926382</v>
          </cell>
          <cell r="Y20">
            <v>865.04660578926382</v>
          </cell>
          <cell r="Z20">
            <v>865.04660578926382</v>
          </cell>
          <cell r="AA20">
            <v>865.04660578926382</v>
          </cell>
          <cell r="AB20">
            <v>865.04660578926382</v>
          </cell>
          <cell r="AC20">
            <v>865.04660578926382</v>
          </cell>
          <cell r="AD20">
            <v>865.04660578926382</v>
          </cell>
          <cell r="AE20">
            <v>865.04660578926382</v>
          </cell>
        </row>
        <row r="22">
          <cell r="A22" t="str">
            <v>Taux d'intérêts (6 mois)</v>
          </cell>
          <cell r="B22" t="str">
            <v>Taux d'intérêts (3 mois)</v>
          </cell>
        </row>
        <row r="23">
          <cell r="A23" t="str">
            <v xml:space="preserve">  $ (US Dollars)</v>
          </cell>
          <cell r="B23" t="str">
            <v xml:space="preserve">  $ </v>
          </cell>
          <cell r="C23">
            <v>8.31</v>
          </cell>
          <cell r="D23">
            <v>5.99</v>
          </cell>
          <cell r="E23">
            <v>3.86</v>
          </cell>
          <cell r="F23">
            <v>3.29</v>
          </cell>
          <cell r="G23">
            <v>5.05</v>
          </cell>
          <cell r="H23">
            <v>6.0964498519897452</v>
          </cell>
          <cell r="I23">
            <v>5.585</v>
          </cell>
          <cell r="J23">
            <v>5.8433249999999992</v>
          </cell>
          <cell r="K23">
            <v>5.5449999999999999</v>
          </cell>
          <cell r="L23">
            <v>5.528372526168825</v>
          </cell>
          <cell r="M23">
            <v>6.6527776577330329</v>
          </cell>
          <cell r="Q23">
            <v>3.9319444444444445</v>
          </cell>
          <cell r="R23">
            <v>5.5</v>
          </cell>
          <cell r="S23">
            <v>5.5</v>
          </cell>
          <cell r="T23">
            <v>5.5</v>
          </cell>
          <cell r="U23">
            <v>5.5</v>
          </cell>
          <cell r="V23">
            <v>5.5</v>
          </cell>
          <cell r="W23">
            <v>5.5</v>
          </cell>
          <cell r="X23">
            <v>5.5</v>
          </cell>
          <cell r="Y23">
            <v>5.5</v>
          </cell>
          <cell r="Z23">
            <v>5.5</v>
          </cell>
          <cell r="AA23">
            <v>5.5</v>
          </cell>
          <cell r="AB23">
            <v>5.5</v>
          </cell>
        </row>
        <row r="24">
          <cell r="A24" t="str">
            <v>Q.I</v>
          </cell>
          <cell r="G24">
            <v>3.8</v>
          </cell>
          <cell r="H24">
            <v>6.6011662483215297</v>
          </cell>
          <cell r="I24">
            <v>5.33</v>
          </cell>
          <cell r="J24">
            <v>5.68</v>
          </cell>
          <cell r="K24">
            <v>5.7</v>
          </cell>
          <cell r="L24">
            <v>5.0462408065795898</v>
          </cell>
          <cell r="M24">
            <v>6.3186454772949201</v>
          </cell>
          <cell r="Q24">
            <v>2.572222222222222</v>
          </cell>
          <cell r="R24">
            <v>5.5</v>
          </cell>
          <cell r="S24">
            <v>5.5</v>
          </cell>
          <cell r="T24">
            <v>5.5</v>
          </cell>
          <cell r="U24">
            <v>5.5</v>
          </cell>
        </row>
        <row r="25">
          <cell r="A25" t="str">
            <v>Q.II</v>
          </cell>
          <cell r="G25">
            <v>4.8</v>
          </cell>
          <cell r="H25">
            <v>6.1582665443420401</v>
          </cell>
          <cell r="I25">
            <v>5.63</v>
          </cell>
          <cell r="J25">
            <v>5.9748000000000001</v>
          </cell>
          <cell r="K25">
            <v>5.75</v>
          </cell>
          <cell r="L25">
            <v>5.1818294525146502</v>
          </cell>
          <cell r="M25">
            <v>6.83</v>
          </cell>
          <cell r="Q25">
            <v>3.405555555555555</v>
          </cell>
          <cell r="R25">
            <v>5.5</v>
          </cell>
          <cell r="S25">
            <v>5.5</v>
          </cell>
          <cell r="T25">
            <v>5.5</v>
          </cell>
          <cell r="U25">
            <v>5.5</v>
          </cell>
        </row>
        <row r="26">
          <cell r="A26" t="str">
            <v>Q.III</v>
          </cell>
          <cell r="G26">
            <v>5.3</v>
          </cell>
          <cell r="H26">
            <v>5.8845667839050302</v>
          </cell>
          <cell r="I26">
            <v>5.79</v>
          </cell>
          <cell r="J26">
            <v>5.84</v>
          </cell>
          <cell r="K26">
            <v>5.63</v>
          </cell>
          <cell r="L26">
            <v>5.80261325836182</v>
          </cell>
          <cell r="M26">
            <v>6.8424651536372103</v>
          </cell>
          <cell r="Q26">
            <v>4.3833333333333329</v>
          </cell>
          <cell r="R26">
            <v>5.5</v>
          </cell>
          <cell r="S26">
            <v>5.5</v>
          </cell>
          <cell r="T26">
            <v>5.5</v>
          </cell>
          <cell r="U26">
            <v>5.5</v>
          </cell>
        </row>
        <row r="27">
          <cell r="A27" t="str">
            <v>Q.IV</v>
          </cell>
          <cell r="G27">
            <v>6.3</v>
          </cell>
          <cell r="H27">
            <v>5.74179983139038</v>
          </cell>
          <cell r="I27">
            <v>5.59</v>
          </cell>
          <cell r="J27">
            <v>5.8784999999999998</v>
          </cell>
          <cell r="K27">
            <v>5.0999999999999996</v>
          </cell>
          <cell r="L27">
            <v>6.0828065872192401</v>
          </cell>
          <cell r="M27">
            <v>6.62</v>
          </cell>
          <cell r="Q27">
            <v>5.3666666666666663</v>
          </cell>
          <cell r="R27">
            <v>5.5</v>
          </cell>
          <cell r="S27">
            <v>5.5</v>
          </cell>
          <cell r="T27">
            <v>5.5</v>
          </cell>
          <cell r="U27">
            <v>5.5</v>
          </cell>
        </row>
        <row r="28">
          <cell r="A28" t="str">
            <v xml:space="preserve">  FF ( French Francs- Euro Area)</v>
          </cell>
          <cell r="B28" t="str">
            <v xml:space="preserve">  FF </v>
          </cell>
          <cell r="C28">
            <v>10.29</v>
          </cell>
          <cell r="D28">
            <v>9.61</v>
          </cell>
          <cell r="E28">
            <v>10.37</v>
          </cell>
          <cell r="F28">
            <v>8.57</v>
          </cell>
          <cell r="G28">
            <v>5.4</v>
          </cell>
          <cell r="H28">
            <v>5.6854033130606734</v>
          </cell>
          <cell r="I28">
            <v>3.6745920759317499</v>
          </cell>
          <cell r="J28">
            <v>3.4922271753216978</v>
          </cell>
          <cell r="K28">
            <v>3.6876693075968223</v>
          </cell>
          <cell r="L28">
            <v>3.0165833333333327</v>
          </cell>
          <cell r="M28">
            <v>4.5752500000000005</v>
          </cell>
          <cell r="Q28">
            <v>3.7350000000000003</v>
          </cell>
          <cell r="R28">
            <v>4.3</v>
          </cell>
          <cell r="S28">
            <v>4.8275000000000006</v>
          </cell>
          <cell r="T28">
            <v>5</v>
          </cell>
          <cell r="U28">
            <v>5</v>
          </cell>
          <cell r="V28">
            <v>5</v>
          </cell>
          <cell r="W28">
            <v>5</v>
          </cell>
          <cell r="X28">
            <v>5</v>
          </cell>
          <cell r="Y28">
            <v>5</v>
          </cell>
          <cell r="Z28">
            <v>5</v>
          </cell>
          <cell r="AA28">
            <v>5</v>
          </cell>
          <cell r="AB28">
            <v>5</v>
          </cell>
        </row>
        <row r="29">
          <cell r="A29" t="str">
            <v>Q.I</v>
          </cell>
          <cell r="H29">
            <v>6.1715792623112904</v>
          </cell>
          <cell r="I29">
            <v>3.9936159376433702</v>
          </cell>
          <cell r="J29">
            <v>3.2975756046484701</v>
          </cell>
          <cell r="K29">
            <v>3.7119425844033702</v>
          </cell>
          <cell r="L29">
            <v>3.0483333333333298</v>
          </cell>
          <cell r="M29">
            <v>3.7666666666666702</v>
          </cell>
          <cell r="Q29">
            <v>3.47</v>
          </cell>
          <cell r="R29">
            <v>4.1100000000000003</v>
          </cell>
          <cell r="S29">
            <v>4.58</v>
          </cell>
          <cell r="T29">
            <v>5</v>
          </cell>
          <cell r="U29">
            <v>5</v>
          </cell>
        </row>
        <row r="30">
          <cell r="A30" t="str">
            <v>Q.II</v>
          </cell>
          <cell r="H30">
            <v>6.0480658903490498</v>
          </cell>
          <cell r="I30">
            <v>3.6856422171882302</v>
          </cell>
          <cell r="J30">
            <v>3.3855746861749298</v>
          </cell>
          <cell r="K30">
            <v>3.88436338665863</v>
          </cell>
          <cell r="L30">
            <v>2.6173333333333302</v>
          </cell>
          <cell r="M30">
            <v>4.4247666666666703</v>
          </cell>
          <cell r="Q30">
            <v>3.66</v>
          </cell>
          <cell r="R30">
            <v>4.25</v>
          </cell>
          <cell r="S30">
            <v>4.7300000000000004</v>
          </cell>
          <cell r="T30">
            <v>5</v>
          </cell>
          <cell r="U30">
            <v>5</v>
          </cell>
        </row>
        <row r="31">
          <cell r="A31" t="str">
            <v>Q.III</v>
          </cell>
          <cell r="H31">
            <v>5.3123904199095398</v>
          </cell>
          <cell r="I31">
            <v>3.6490270311703101</v>
          </cell>
          <cell r="J31">
            <v>3.45750742138264</v>
          </cell>
          <cell r="K31">
            <v>3.6132048442919502</v>
          </cell>
          <cell r="L31">
            <v>3.0006666666666701</v>
          </cell>
          <cell r="M31">
            <v>5.0262333333333302</v>
          </cell>
          <cell r="Q31">
            <v>3.82</v>
          </cell>
          <cell r="R31">
            <v>4.3499999999999996</v>
          </cell>
          <cell r="S31">
            <v>5</v>
          </cell>
          <cell r="T31">
            <v>5</v>
          </cell>
          <cell r="U31">
            <v>5</v>
          </cell>
        </row>
        <row r="32">
          <cell r="A32" t="str">
            <v>Q.IV</v>
          </cell>
          <cell r="H32">
            <v>5.2095776796728099</v>
          </cell>
          <cell r="I32">
            <v>3.3700831177250898</v>
          </cell>
          <cell r="J32">
            <v>3.8282509890807499</v>
          </cell>
          <cell r="K32">
            <v>3.5411664150333402</v>
          </cell>
          <cell r="L32">
            <v>3.4</v>
          </cell>
          <cell r="M32">
            <v>5.0833333333333304</v>
          </cell>
          <cell r="Q32">
            <v>3.99</v>
          </cell>
          <cell r="R32">
            <v>4.49</v>
          </cell>
          <cell r="S32">
            <v>5</v>
          </cell>
          <cell r="T32">
            <v>5</v>
          </cell>
          <cell r="U32">
            <v>5</v>
          </cell>
        </row>
      </sheetData>
      <sheetData sheetId="10" refreshError="1">
        <row r="13">
          <cell r="A13" t="str">
            <v xml:space="preserve">      Indirect domestic taxes</v>
          </cell>
          <cell r="G13">
            <v>107.4</v>
          </cell>
          <cell r="H13">
            <v>133.1</v>
          </cell>
          <cell r="I13">
            <v>148.1</v>
          </cell>
          <cell r="J13">
            <v>173.9</v>
          </cell>
          <cell r="K13">
            <v>205.9</v>
          </cell>
          <cell r="L13">
            <v>260.775102</v>
          </cell>
          <cell r="M13">
            <v>318.66000000000003</v>
          </cell>
          <cell r="Q13" t="e">
            <v>#REF!</v>
          </cell>
          <cell r="R13" t="e">
            <v>#REF!</v>
          </cell>
          <cell r="S13">
            <v>437.93286023040974</v>
          </cell>
          <cell r="T13">
            <v>480.23440550831833</v>
          </cell>
          <cell r="U13">
            <v>25.882661603221322</v>
          </cell>
          <cell r="V13">
            <v>0</v>
          </cell>
          <cell r="W13">
            <v>0</v>
          </cell>
          <cell r="X13">
            <v>0</v>
          </cell>
          <cell r="Y13">
            <v>0</v>
          </cell>
          <cell r="Z13">
            <v>0</v>
          </cell>
          <cell r="AA13">
            <v>0</v>
          </cell>
          <cell r="AB13">
            <v>0</v>
          </cell>
          <cell r="AC13">
            <v>0</v>
          </cell>
          <cell r="AD13">
            <v>0</v>
          </cell>
          <cell r="AE13">
            <v>0</v>
          </cell>
        </row>
        <row r="14">
          <cell r="A14" t="str">
            <v xml:space="preserve">      Taxes on international trade</v>
          </cell>
          <cell r="G14">
            <v>96.9</v>
          </cell>
          <cell r="H14">
            <v>117.1</v>
          </cell>
          <cell r="I14">
            <v>136.19999999999999</v>
          </cell>
          <cell r="J14">
            <v>132.9</v>
          </cell>
          <cell r="K14">
            <v>125.8</v>
          </cell>
          <cell r="L14">
            <v>122.964</v>
          </cell>
          <cell r="M14">
            <v>89.93</v>
          </cell>
          <cell r="Q14" t="e">
            <v>#REF!</v>
          </cell>
          <cell r="R14" t="e">
            <v>#REF!</v>
          </cell>
          <cell r="S14">
            <v>151.33961438431118</v>
          </cell>
          <cell r="T14">
            <v>162.22608174228574</v>
          </cell>
          <cell r="U14">
            <v>15.636869099254923</v>
          </cell>
          <cell r="V14">
            <v>0</v>
          </cell>
          <cell r="W14">
            <v>0</v>
          </cell>
          <cell r="X14">
            <v>0</v>
          </cell>
          <cell r="Y14">
            <v>0</v>
          </cell>
          <cell r="Z14">
            <v>0</v>
          </cell>
          <cell r="AA14">
            <v>0</v>
          </cell>
          <cell r="AB14">
            <v>0</v>
          </cell>
          <cell r="AC14">
            <v>0</v>
          </cell>
          <cell r="AD14">
            <v>0</v>
          </cell>
          <cell r="AE14">
            <v>0</v>
          </cell>
        </row>
        <row r="15">
          <cell r="A15" t="str">
            <v xml:space="preserve">         Exports</v>
          </cell>
          <cell r="G15">
            <v>0</v>
          </cell>
          <cell r="H15">
            <v>0</v>
          </cell>
          <cell r="I15">
            <v>0</v>
          </cell>
          <cell r="J15">
            <v>0</v>
          </cell>
          <cell r="K15">
            <v>0</v>
          </cell>
          <cell r="L15">
            <v>0</v>
          </cell>
          <cell r="M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row>
        <row r="16">
          <cell r="A16" t="str">
            <v xml:space="preserve">         Imports</v>
          </cell>
          <cell r="G16">
            <v>96.9</v>
          </cell>
          <cell r="H16">
            <v>117.1</v>
          </cell>
          <cell r="I16">
            <v>136.19999999999999</v>
          </cell>
          <cell r="J16">
            <v>132.9</v>
          </cell>
          <cell r="K16">
            <v>125.8</v>
          </cell>
          <cell r="L16">
            <v>122.964</v>
          </cell>
          <cell r="M16">
            <v>89.93</v>
          </cell>
          <cell r="Q16" t="e">
            <v>#REF!</v>
          </cell>
          <cell r="R16" t="e">
            <v>#REF!</v>
          </cell>
          <cell r="S16">
            <v>151.33961438431118</v>
          </cell>
          <cell r="T16">
            <v>162.22608174228574</v>
          </cell>
          <cell r="U16">
            <v>15.636869099254923</v>
          </cell>
          <cell r="V16">
            <v>0</v>
          </cell>
          <cell r="W16">
            <v>0</v>
          </cell>
          <cell r="X16">
            <v>0</v>
          </cell>
          <cell r="Y16">
            <v>0</v>
          </cell>
          <cell r="Z16">
            <v>0</v>
          </cell>
          <cell r="AA16">
            <v>0</v>
          </cell>
          <cell r="AB16">
            <v>0</v>
          </cell>
          <cell r="AC16">
            <v>0</v>
          </cell>
          <cell r="AD16">
            <v>0</v>
          </cell>
          <cell r="AE16">
            <v>0</v>
          </cell>
        </row>
        <row r="17">
          <cell r="A17" t="str">
            <v xml:space="preserve">    Non-tax revenue</v>
          </cell>
          <cell r="G17">
            <v>33.700000000000003</v>
          </cell>
          <cell r="H17">
            <v>35.9</v>
          </cell>
          <cell r="I17">
            <v>25</v>
          </cell>
          <cell r="J17">
            <v>31.1</v>
          </cell>
          <cell r="K17">
            <v>21.2</v>
          </cell>
          <cell r="L17">
            <v>15.597355000000002</v>
          </cell>
          <cell r="M17">
            <v>25</v>
          </cell>
          <cell r="Q17">
            <v>29.5</v>
          </cell>
          <cell r="R17">
            <v>31.317402191877584</v>
          </cell>
          <cell r="S17">
            <v>19.546462340136628</v>
          </cell>
          <cell r="T17">
            <v>21.133635082155724</v>
          </cell>
          <cell r="U17">
            <v>22.737677984891345</v>
          </cell>
          <cell r="V17">
            <v>24.463467743944594</v>
          </cell>
          <cell r="W17">
            <v>26.320244945709987</v>
          </cell>
          <cell r="X17">
            <v>28.317951537089375</v>
          </cell>
          <cell r="Y17">
            <v>30.467284058754462</v>
          </cell>
          <cell r="Z17">
            <v>32.779750918813924</v>
          </cell>
          <cell r="AA17">
            <v>35.267734013551895</v>
          </cell>
          <cell r="AB17">
            <v>37.944555025180485</v>
          </cell>
          <cell r="AC17">
            <v>40.824546751591683</v>
          </cell>
          <cell r="AD17">
            <v>43.92312985003749</v>
          </cell>
          <cell r="AE17">
            <v>47.256895405655335</v>
          </cell>
        </row>
        <row r="18">
          <cell r="A18" t="str">
            <v>Grants</v>
          </cell>
          <cell r="G18">
            <v>84.1</v>
          </cell>
          <cell r="H18">
            <v>73.5</v>
          </cell>
          <cell r="I18">
            <v>101.8</v>
          </cell>
          <cell r="J18">
            <v>65.599999999999994</v>
          </cell>
          <cell r="K18">
            <v>81.8</v>
          </cell>
          <cell r="L18">
            <v>61.6</v>
          </cell>
          <cell r="M18">
            <v>64</v>
          </cell>
          <cell r="Q18">
            <v>103.1</v>
          </cell>
          <cell r="R18">
            <v>117.6</v>
          </cell>
          <cell r="S18">
            <v>120</v>
          </cell>
          <cell r="T18">
            <v>120</v>
          </cell>
          <cell r="U18">
            <v>128.4</v>
          </cell>
          <cell r="V18">
            <v>0</v>
          </cell>
          <cell r="W18">
            <v>0</v>
          </cell>
          <cell r="X18">
            <v>0</v>
          </cell>
          <cell r="Y18">
            <v>0</v>
          </cell>
          <cell r="Z18">
            <v>0</v>
          </cell>
          <cell r="AA18">
            <v>0</v>
          </cell>
          <cell r="AB18">
            <v>0</v>
          </cell>
          <cell r="AC18">
            <v>0</v>
          </cell>
          <cell r="AD18">
            <v>0</v>
          </cell>
          <cell r="AE18">
            <v>0</v>
          </cell>
        </row>
        <row r="19">
          <cell r="A19" t="str">
            <v xml:space="preserve">  Budgetary</v>
          </cell>
          <cell r="G19">
            <v>69.099999999999994</v>
          </cell>
          <cell r="H19">
            <v>43.5</v>
          </cell>
          <cell r="I19">
            <v>17.7</v>
          </cell>
          <cell r="J19">
            <v>11.9</v>
          </cell>
          <cell r="K19">
            <v>18.7</v>
          </cell>
          <cell r="L19">
            <v>4.0999999999999996</v>
          </cell>
          <cell r="M19">
            <v>14.1</v>
          </cell>
          <cell r="Q19">
            <v>18.100000000000001</v>
          </cell>
          <cell r="R19">
            <v>22.6</v>
          </cell>
          <cell r="S19">
            <v>20</v>
          </cell>
          <cell r="T19">
            <v>20</v>
          </cell>
          <cell r="U19">
            <v>21.4</v>
          </cell>
          <cell r="V19">
            <v>0</v>
          </cell>
          <cell r="W19">
            <v>0</v>
          </cell>
          <cell r="X19">
            <v>0</v>
          </cell>
          <cell r="Y19">
            <v>0</v>
          </cell>
          <cell r="Z19">
            <v>0</v>
          </cell>
          <cell r="AA19">
            <v>0</v>
          </cell>
          <cell r="AB19">
            <v>0</v>
          </cell>
          <cell r="AC19">
            <v>0</v>
          </cell>
          <cell r="AD19">
            <v>0</v>
          </cell>
          <cell r="AE19">
            <v>0</v>
          </cell>
        </row>
        <row r="20">
          <cell r="A20" t="str">
            <v xml:space="preserve">  Project</v>
          </cell>
          <cell r="G20">
            <v>15</v>
          </cell>
          <cell r="H20">
            <v>30</v>
          </cell>
          <cell r="I20">
            <v>84.1</v>
          </cell>
          <cell r="J20">
            <v>53.7</v>
          </cell>
          <cell r="K20">
            <v>63.1</v>
          </cell>
          <cell r="L20">
            <v>57.5</v>
          </cell>
          <cell r="M20">
            <v>49.9</v>
          </cell>
          <cell r="Q20">
            <v>85</v>
          </cell>
          <cell r="R20">
            <v>95</v>
          </cell>
          <cell r="S20">
            <v>100</v>
          </cell>
          <cell r="T20">
            <v>100</v>
          </cell>
          <cell r="U20">
            <v>107</v>
          </cell>
          <cell r="V20">
            <v>0</v>
          </cell>
          <cell r="W20">
            <v>0</v>
          </cell>
          <cell r="X20">
            <v>0</v>
          </cell>
          <cell r="Y20">
            <v>0</v>
          </cell>
          <cell r="Z20">
            <v>0</v>
          </cell>
          <cell r="AA20">
            <v>0</v>
          </cell>
          <cell r="AB20">
            <v>0</v>
          </cell>
          <cell r="AC20">
            <v>0</v>
          </cell>
          <cell r="AD20">
            <v>0</v>
          </cell>
          <cell r="AE20">
            <v>0</v>
          </cell>
        </row>
        <row r="21">
          <cell r="A21" t="str">
            <v>Total expenditures and net lending</v>
          </cell>
          <cell r="G21">
            <v>424.84200000000004</v>
          </cell>
          <cell r="H21">
            <v>438.7</v>
          </cell>
          <cell r="I21">
            <v>497.9</v>
          </cell>
          <cell r="J21">
            <v>484.3</v>
          </cell>
          <cell r="K21">
            <v>550.6</v>
          </cell>
          <cell r="L21">
            <v>609.9</v>
          </cell>
          <cell r="M21">
            <v>623.1</v>
          </cell>
          <cell r="Q21">
            <v>942.77464174988881</v>
          </cell>
          <cell r="R21">
            <v>1014.2905566839939</v>
          </cell>
          <cell r="S21">
            <v>1044.07386705</v>
          </cell>
          <cell r="T21">
            <v>1127.7949140220003</v>
          </cell>
          <cell r="U21">
            <v>1233.9405580035402</v>
          </cell>
          <cell r="V21">
            <v>0</v>
          </cell>
          <cell r="W21">
            <v>0</v>
          </cell>
          <cell r="X21">
            <v>0</v>
          </cell>
          <cell r="Y21">
            <v>0</v>
          </cell>
          <cell r="Z21">
            <v>0</v>
          </cell>
          <cell r="AA21">
            <v>0</v>
          </cell>
          <cell r="AB21">
            <v>0</v>
          </cell>
          <cell r="AC21">
            <v>0</v>
          </cell>
          <cell r="AD21">
            <v>0</v>
          </cell>
          <cell r="AE21">
            <v>0</v>
          </cell>
        </row>
        <row r="22">
          <cell r="A22" t="str">
            <v xml:space="preserve">   Current expenditures</v>
          </cell>
          <cell r="G22">
            <v>318.74200000000002</v>
          </cell>
          <cell r="H22">
            <v>316.60000000000002</v>
          </cell>
          <cell r="I22">
            <v>312.60000000000002</v>
          </cell>
          <cell r="J22">
            <v>317.60000000000002</v>
          </cell>
          <cell r="K22">
            <v>310.10000000000002</v>
          </cell>
          <cell r="L22">
            <v>351.1</v>
          </cell>
          <cell r="M22">
            <v>411</v>
          </cell>
          <cell r="Q22">
            <v>544.22199999999998</v>
          </cell>
          <cell r="R22">
            <v>592.84541899999999</v>
          </cell>
          <cell r="S22">
            <v>610.65054027499991</v>
          </cell>
          <cell r="T22">
            <v>658.83848783725011</v>
          </cell>
          <cell r="U22">
            <v>704.95718198585757</v>
          </cell>
          <cell r="V22">
            <v>0</v>
          </cell>
          <cell r="W22">
            <v>0</v>
          </cell>
          <cell r="X22">
            <v>0</v>
          </cell>
          <cell r="Y22">
            <v>0</v>
          </cell>
          <cell r="Z22">
            <v>0</v>
          </cell>
          <cell r="AA22">
            <v>0</v>
          </cell>
          <cell r="AB22">
            <v>0</v>
          </cell>
          <cell r="AC22">
            <v>0</v>
          </cell>
          <cell r="AD22">
            <v>0</v>
          </cell>
          <cell r="AE22">
            <v>0</v>
          </cell>
        </row>
        <row r="23">
          <cell r="A23" t="str">
            <v xml:space="preserve">      Wages and salaries</v>
          </cell>
          <cell r="G23">
            <v>148.94200000000001</v>
          </cell>
          <cell r="H23">
            <v>157.5</v>
          </cell>
          <cell r="I23">
            <v>162.6</v>
          </cell>
          <cell r="J23">
            <v>160.4</v>
          </cell>
          <cell r="K23">
            <v>162.6</v>
          </cell>
          <cell r="L23">
            <v>166.6</v>
          </cell>
          <cell r="M23">
            <v>175.8</v>
          </cell>
          <cell r="Q23">
            <v>225.88800000000001</v>
          </cell>
          <cell r="R23">
            <v>249.26678400000003</v>
          </cell>
          <cell r="S23">
            <v>243.31800000000001</v>
          </cell>
          <cell r="T23">
            <v>260.35026000000005</v>
          </cell>
          <cell r="U23">
            <v>278.57477820000008</v>
          </cell>
          <cell r="V23">
            <v>0</v>
          </cell>
          <cell r="W23">
            <v>0</v>
          </cell>
          <cell r="X23">
            <v>0</v>
          </cell>
          <cell r="Y23">
            <v>0</v>
          </cell>
          <cell r="Z23">
            <v>0</v>
          </cell>
          <cell r="AA23">
            <v>0</v>
          </cell>
          <cell r="AB23">
            <v>0</v>
          </cell>
          <cell r="AC23">
            <v>0</v>
          </cell>
          <cell r="AD23">
            <v>0</v>
          </cell>
          <cell r="AE23">
            <v>0</v>
          </cell>
        </row>
        <row r="24">
          <cell r="A24" t="str">
            <v xml:space="preserve">      Goods and services</v>
          </cell>
          <cell r="G24">
            <v>50</v>
          </cell>
          <cell r="H24">
            <v>50.45</v>
          </cell>
          <cell r="I24">
            <v>61.4</v>
          </cell>
          <cell r="J24">
            <v>52.3</v>
          </cell>
          <cell r="K24">
            <v>71.5</v>
          </cell>
          <cell r="L24">
            <v>79.3</v>
          </cell>
          <cell r="M24">
            <v>97</v>
          </cell>
          <cell r="Q24">
            <v>145.08750000000001</v>
          </cell>
          <cell r="R24">
            <v>158.8708125</v>
          </cell>
          <cell r="S24">
            <v>174.75789375000002</v>
          </cell>
          <cell r="T24">
            <v>192.23368312500003</v>
          </cell>
          <cell r="U24">
            <v>205.69004094375003</v>
          </cell>
          <cell r="V24">
            <v>0</v>
          </cell>
          <cell r="W24">
            <v>0</v>
          </cell>
          <cell r="X24">
            <v>0</v>
          </cell>
          <cell r="Y24">
            <v>0</v>
          </cell>
          <cell r="Z24">
            <v>0</v>
          </cell>
          <cell r="AA24">
            <v>0</v>
          </cell>
          <cell r="AB24">
            <v>0</v>
          </cell>
          <cell r="AC24">
            <v>0</v>
          </cell>
          <cell r="AD24">
            <v>0</v>
          </cell>
          <cell r="AE24">
            <v>0</v>
          </cell>
        </row>
        <row r="25">
          <cell r="A25" t="str">
            <v xml:space="preserve">      Transfers and subsidies</v>
          </cell>
          <cell r="G25">
            <v>48.3</v>
          </cell>
          <cell r="H25">
            <v>44.15</v>
          </cell>
          <cell r="I25">
            <v>32.700000000000003</v>
          </cell>
          <cell r="J25">
            <v>46.3</v>
          </cell>
          <cell r="K25">
            <v>41.2</v>
          </cell>
          <cell r="L25">
            <v>62.7</v>
          </cell>
          <cell r="M25">
            <v>92.9</v>
          </cell>
          <cell r="Q25">
            <v>135.16849999999999</v>
          </cell>
          <cell r="R25">
            <v>145.87582249999997</v>
          </cell>
          <cell r="S25">
            <v>158.17664652499997</v>
          </cell>
          <cell r="T25">
            <v>171.58454471224996</v>
          </cell>
          <cell r="U25">
            <v>183.59546284210748</v>
          </cell>
          <cell r="V25">
            <v>0</v>
          </cell>
          <cell r="W25">
            <v>0</v>
          </cell>
          <cell r="X25">
            <v>0</v>
          </cell>
          <cell r="Y25">
            <v>0</v>
          </cell>
          <cell r="Z25">
            <v>0</v>
          </cell>
          <cell r="AA25">
            <v>0</v>
          </cell>
          <cell r="AB25">
            <v>0</v>
          </cell>
          <cell r="AC25">
            <v>0</v>
          </cell>
          <cell r="AD25">
            <v>0</v>
          </cell>
          <cell r="AE25">
            <v>0</v>
          </cell>
        </row>
        <row r="26">
          <cell r="A26" t="str">
            <v xml:space="preserve">      Interest payments</v>
          </cell>
          <cell r="G26">
            <v>71.5</v>
          </cell>
          <cell r="H26">
            <v>64.5</v>
          </cell>
          <cell r="I26">
            <v>55.9</v>
          </cell>
          <cell r="J26">
            <v>58.6</v>
          </cell>
          <cell r="K26">
            <v>34.799999999999997</v>
          </cell>
          <cell r="L26">
            <v>42.5</v>
          </cell>
          <cell r="M26">
            <v>45.3</v>
          </cell>
          <cell r="Q26">
            <v>38.077999999999996</v>
          </cell>
          <cell r="R26">
            <v>38.832000000000001</v>
          </cell>
          <cell r="S26">
            <v>34.397999999999996</v>
          </cell>
          <cell r="T26">
            <v>34.67</v>
          </cell>
          <cell r="U26">
            <v>37.096900000000005</v>
          </cell>
          <cell r="V26">
            <v>0</v>
          </cell>
          <cell r="W26">
            <v>0</v>
          </cell>
          <cell r="X26">
            <v>0</v>
          </cell>
          <cell r="Y26">
            <v>0</v>
          </cell>
          <cell r="Z26">
            <v>0</v>
          </cell>
          <cell r="AA26">
            <v>0</v>
          </cell>
          <cell r="AB26">
            <v>0</v>
          </cell>
          <cell r="AC26">
            <v>0</v>
          </cell>
          <cell r="AD26">
            <v>0</v>
          </cell>
          <cell r="AE26">
            <v>0</v>
          </cell>
        </row>
        <row r="27">
          <cell r="A27" t="str">
            <v xml:space="preserve">         Domestic</v>
          </cell>
          <cell r="G27">
            <v>13.2</v>
          </cell>
          <cell r="H27">
            <v>8.6999999999999993</v>
          </cell>
          <cell r="I27">
            <v>10</v>
          </cell>
          <cell r="J27">
            <v>11.1</v>
          </cell>
          <cell r="K27">
            <v>7</v>
          </cell>
          <cell r="L27">
            <v>10.199999999999999</v>
          </cell>
          <cell r="M27">
            <v>5.7</v>
          </cell>
          <cell r="Q27">
            <v>7.6779999999999999</v>
          </cell>
          <cell r="R27">
            <v>8.3320000000000007</v>
          </cell>
          <cell r="S27">
            <v>4.9979999999999993</v>
          </cell>
          <cell r="T27">
            <v>4.07</v>
          </cell>
          <cell r="U27">
            <v>4.3549000000000007</v>
          </cell>
          <cell r="V27">
            <v>0</v>
          </cell>
          <cell r="W27">
            <v>0</v>
          </cell>
          <cell r="X27">
            <v>0</v>
          </cell>
          <cell r="Y27">
            <v>0</v>
          </cell>
          <cell r="Z27">
            <v>0</v>
          </cell>
          <cell r="AA27">
            <v>0</v>
          </cell>
          <cell r="AB27">
            <v>0</v>
          </cell>
          <cell r="AC27">
            <v>0</v>
          </cell>
          <cell r="AD27">
            <v>0</v>
          </cell>
          <cell r="AE27">
            <v>0</v>
          </cell>
        </row>
        <row r="28">
          <cell r="A28" t="str">
            <v xml:space="preserve">         External</v>
          </cell>
          <cell r="G28">
            <v>58.3</v>
          </cell>
          <cell r="H28">
            <v>55.8</v>
          </cell>
          <cell r="I28">
            <v>45.9</v>
          </cell>
          <cell r="J28">
            <v>47.5</v>
          </cell>
          <cell r="K28">
            <v>27.8</v>
          </cell>
          <cell r="L28">
            <v>32.299999999999997</v>
          </cell>
          <cell r="M28">
            <v>39.6</v>
          </cell>
          <cell r="Q28">
            <v>30.4</v>
          </cell>
          <cell r="R28">
            <v>30.5</v>
          </cell>
          <cell r="S28">
            <v>29.4</v>
          </cell>
          <cell r="T28">
            <v>30.6</v>
          </cell>
          <cell r="U28">
            <v>32.742000000000004</v>
          </cell>
          <cell r="V28">
            <v>0</v>
          </cell>
          <cell r="W28">
            <v>0</v>
          </cell>
          <cell r="X28">
            <v>0</v>
          </cell>
          <cell r="Y28">
            <v>0</v>
          </cell>
          <cell r="Z28">
            <v>0</v>
          </cell>
          <cell r="AA28">
            <v>0</v>
          </cell>
          <cell r="AB28">
            <v>0</v>
          </cell>
          <cell r="AC28">
            <v>0</v>
          </cell>
          <cell r="AD28">
            <v>0</v>
          </cell>
          <cell r="AE28">
            <v>0</v>
          </cell>
        </row>
        <row r="29">
          <cell r="A29" t="str">
            <v xml:space="preserve">  Capital expenditure</v>
          </cell>
          <cell r="G29">
            <v>100.2</v>
          </cell>
          <cell r="H29">
            <v>117.7</v>
          </cell>
          <cell r="I29">
            <v>183</v>
          </cell>
          <cell r="J29">
            <v>163.834</v>
          </cell>
          <cell r="K29">
            <v>196.9</v>
          </cell>
          <cell r="L29">
            <v>242.3</v>
          </cell>
          <cell r="M29">
            <v>193.2</v>
          </cell>
          <cell r="Q29">
            <v>349.5</v>
          </cell>
          <cell r="R29">
            <v>375.3</v>
          </cell>
          <cell r="S29">
            <v>413.42332677499996</v>
          </cell>
          <cell r="T29">
            <v>448.95642618475006</v>
          </cell>
          <cell r="U29">
            <v>507.58337601768261</v>
          </cell>
          <cell r="V29">
            <v>0</v>
          </cell>
          <cell r="W29">
            <v>0</v>
          </cell>
          <cell r="X29">
            <v>0</v>
          </cell>
          <cell r="Y29">
            <v>0</v>
          </cell>
          <cell r="Z29">
            <v>0</v>
          </cell>
          <cell r="AA29">
            <v>0</v>
          </cell>
          <cell r="AB29">
            <v>0</v>
          </cell>
          <cell r="AC29">
            <v>0</v>
          </cell>
          <cell r="AD29">
            <v>0</v>
          </cell>
          <cell r="AE29">
            <v>0</v>
          </cell>
        </row>
        <row r="30">
          <cell r="A30" t="str">
            <v xml:space="preserve">    Budget financing</v>
          </cell>
          <cell r="G30">
            <v>26.2</v>
          </cell>
          <cell r="H30">
            <v>35.700000000000003</v>
          </cell>
          <cell r="I30">
            <v>41.6</v>
          </cell>
          <cell r="J30">
            <v>57.5</v>
          </cell>
          <cell r="K30">
            <v>78.5</v>
          </cell>
          <cell r="L30">
            <v>111.3</v>
          </cell>
          <cell r="M30">
            <v>106.6</v>
          </cell>
          <cell r="Q30">
            <v>183</v>
          </cell>
          <cell r="R30">
            <v>204</v>
          </cell>
          <cell r="S30">
            <v>229.42332677499996</v>
          </cell>
          <cell r="T30">
            <v>256.95642618475006</v>
          </cell>
          <cell r="U30">
            <v>302.14337601768261</v>
          </cell>
          <cell r="V30">
            <v>0</v>
          </cell>
          <cell r="W30">
            <v>0</v>
          </cell>
          <cell r="X30">
            <v>0</v>
          </cell>
          <cell r="Y30">
            <v>0</v>
          </cell>
          <cell r="Z30">
            <v>0</v>
          </cell>
          <cell r="AA30">
            <v>0</v>
          </cell>
          <cell r="AB30">
            <v>0</v>
          </cell>
          <cell r="AC30">
            <v>0</v>
          </cell>
          <cell r="AD30">
            <v>0</v>
          </cell>
          <cell r="AE30">
            <v>0</v>
          </cell>
        </row>
        <row r="31">
          <cell r="A31" t="str">
            <v xml:space="preserve">    External financing</v>
          </cell>
          <cell r="G31">
            <v>74</v>
          </cell>
          <cell r="H31">
            <v>82</v>
          </cell>
          <cell r="I31">
            <v>141.4</v>
          </cell>
          <cell r="J31">
            <v>106.334</v>
          </cell>
          <cell r="K31">
            <v>118.4</v>
          </cell>
          <cell r="L31">
            <v>131</v>
          </cell>
          <cell r="M31">
            <v>86.6</v>
          </cell>
          <cell r="Q31">
            <v>166.5</v>
          </cell>
          <cell r="R31">
            <v>171.3</v>
          </cell>
          <cell r="S31">
            <v>184</v>
          </cell>
          <cell r="T31">
            <v>192</v>
          </cell>
          <cell r="U31">
            <v>205.44</v>
          </cell>
          <cell r="V31">
            <v>0</v>
          </cell>
          <cell r="W31">
            <v>0</v>
          </cell>
          <cell r="X31">
            <v>0</v>
          </cell>
          <cell r="Y31">
            <v>0</v>
          </cell>
          <cell r="Z31">
            <v>0</v>
          </cell>
          <cell r="AA31">
            <v>0</v>
          </cell>
          <cell r="AB31">
            <v>0</v>
          </cell>
          <cell r="AC31">
            <v>0</v>
          </cell>
          <cell r="AD31">
            <v>0</v>
          </cell>
          <cell r="AE31">
            <v>0</v>
          </cell>
        </row>
        <row r="32">
          <cell r="A32" t="str">
            <v xml:space="preserve">      Grants</v>
          </cell>
          <cell r="G32">
            <v>15</v>
          </cell>
          <cell r="H32">
            <v>30</v>
          </cell>
          <cell r="I32">
            <v>84.1</v>
          </cell>
          <cell r="J32">
            <v>53.7</v>
          </cell>
          <cell r="K32">
            <v>63.1</v>
          </cell>
          <cell r="L32">
            <v>57.5</v>
          </cell>
          <cell r="M32">
            <v>49.9</v>
          </cell>
          <cell r="Q32">
            <v>85</v>
          </cell>
          <cell r="R32">
            <v>95</v>
          </cell>
          <cell r="S32">
            <v>100</v>
          </cell>
          <cell r="T32">
            <v>100</v>
          </cell>
          <cell r="U32">
            <v>107</v>
          </cell>
          <cell r="V32">
            <v>0</v>
          </cell>
          <cell r="W32">
            <v>0</v>
          </cell>
          <cell r="X32">
            <v>0</v>
          </cell>
          <cell r="Y32">
            <v>0</v>
          </cell>
          <cell r="Z32">
            <v>0</v>
          </cell>
          <cell r="AA32">
            <v>0</v>
          </cell>
          <cell r="AB32">
            <v>0</v>
          </cell>
          <cell r="AC32">
            <v>0</v>
          </cell>
          <cell r="AD32">
            <v>0</v>
          </cell>
          <cell r="AE32">
            <v>0</v>
          </cell>
        </row>
        <row r="33">
          <cell r="A33" t="str">
            <v xml:space="preserve">      Loans</v>
          </cell>
          <cell r="G33">
            <v>59</v>
          </cell>
          <cell r="H33">
            <v>52</v>
          </cell>
          <cell r="I33">
            <v>57.3</v>
          </cell>
          <cell r="J33">
            <v>52.634</v>
          </cell>
          <cell r="K33">
            <v>55.3</v>
          </cell>
          <cell r="L33">
            <v>73.5</v>
          </cell>
          <cell r="M33">
            <v>36.700000000000003</v>
          </cell>
          <cell r="Q33">
            <v>81.5</v>
          </cell>
          <cell r="R33">
            <v>76.3</v>
          </cell>
          <cell r="S33">
            <v>84</v>
          </cell>
          <cell r="T33">
            <v>92</v>
          </cell>
          <cell r="U33">
            <v>98.44</v>
          </cell>
          <cell r="V33">
            <v>0</v>
          </cell>
          <cell r="W33">
            <v>0</v>
          </cell>
          <cell r="X33">
            <v>0</v>
          </cell>
          <cell r="Y33">
            <v>0</v>
          </cell>
          <cell r="Z33">
            <v>0</v>
          </cell>
          <cell r="AA33">
            <v>0</v>
          </cell>
          <cell r="AB33">
            <v>0</v>
          </cell>
          <cell r="AC33">
            <v>0</v>
          </cell>
          <cell r="AD33">
            <v>0</v>
          </cell>
          <cell r="AE33">
            <v>0</v>
          </cell>
        </row>
        <row r="34">
          <cell r="A34" t="str">
            <v xml:space="preserve">  Net lending</v>
          </cell>
          <cell r="G34">
            <v>0</v>
          </cell>
          <cell r="H34">
            <v>-6</v>
          </cell>
          <cell r="I34">
            <v>-5.6</v>
          </cell>
          <cell r="J34">
            <v>-4.4339999999999993</v>
          </cell>
          <cell r="K34">
            <v>35.299999999999997</v>
          </cell>
          <cell r="L34">
            <v>5.3</v>
          </cell>
          <cell r="M34">
            <v>4.9000000000000004</v>
          </cell>
          <cell r="Q34">
            <v>8</v>
          </cell>
          <cell r="R34">
            <v>8</v>
          </cell>
          <cell r="S34">
            <v>0</v>
          </cell>
          <cell r="T34">
            <v>0</v>
          </cell>
          <cell r="U34">
            <v>0</v>
          </cell>
          <cell r="V34">
            <v>0</v>
          </cell>
          <cell r="W34">
            <v>0</v>
          </cell>
          <cell r="X34">
            <v>0</v>
          </cell>
          <cell r="Y34">
            <v>0</v>
          </cell>
          <cell r="Z34">
            <v>0</v>
          </cell>
          <cell r="AA34">
            <v>0</v>
          </cell>
          <cell r="AB34">
            <v>0</v>
          </cell>
          <cell r="AC34">
            <v>0</v>
          </cell>
          <cell r="AD34">
            <v>0</v>
          </cell>
          <cell r="AE34">
            <v>0</v>
          </cell>
        </row>
        <row r="35">
          <cell r="A35" t="str">
            <v xml:space="preserve">  Correspondent accounts</v>
          </cell>
          <cell r="G35">
            <v>0.9</v>
          </cell>
          <cell r="H35">
            <v>6.2</v>
          </cell>
          <cell r="I35">
            <v>9.1999999999999993</v>
          </cell>
          <cell r="J35">
            <v>7.5</v>
          </cell>
          <cell r="K35">
            <v>3.2</v>
          </cell>
          <cell r="L35">
            <v>6.6</v>
          </cell>
          <cell r="M35">
            <v>10.8</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row>
        <row r="36">
          <cell r="A36" t="str">
            <v xml:space="preserve">  Special accounts</v>
          </cell>
          <cell r="G36">
            <v>5</v>
          </cell>
          <cell r="H36">
            <v>4.2</v>
          </cell>
          <cell r="I36">
            <v>-1.3</v>
          </cell>
          <cell r="J36">
            <v>-0.2</v>
          </cell>
          <cell r="K36">
            <v>5.0999999999999996</v>
          </cell>
          <cell r="L36">
            <v>4.5999999999999996</v>
          </cell>
          <cell r="M36">
            <v>3.2</v>
          </cell>
          <cell r="Q36">
            <v>-3</v>
          </cell>
          <cell r="R36">
            <v>-3</v>
          </cell>
          <cell r="S36">
            <v>0</v>
          </cell>
          <cell r="T36">
            <v>0</v>
          </cell>
          <cell r="U36">
            <v>0</v>
          </cell>
          <cell r="V36">
            <v>0</v>
          </cell>
          <cell r="W36">
            <v>0</v>
          </cell>
          <cell r="X36">
            <v>0</v>
          </cell>
          <cell r="Y36">
            <v>0</v>
          </cell>
          <cell r="Z36">
            <v>0</v>
          </cell>
          <cell r="AA36">
            <v>0</v>
          </cell>
          <cell r="AB36">
            <v>0</v>
          </cell>
          <cell r="AC36">
            <v>0</v>
          </cell>
          <cell r="AD36">
            <v>0</v>
          </cell>
          <cell r="AE36">
            <v>0</v>
          </cell>
        </row>
        <row r="37">
          <cell r="A37" t="str">
            <v xml:space="preserve">  Restructuring operations</v>
          </cell>
          <cell r="G37">
            <v>0</v>
          </cell>
          <cell r="H37">
            <v>0</v>
          </cell>
          <cell r="I37">
            <v>0</v>
          </cell>
          <cell r="J37">
            <v>0</v>
          </cell>
          <cell r="K37">
            <v>0</v>
          </cell>
          <cell r="L37">
            <v>0</v>
          </cell>
          <cell r="M37">
            <v>0</v>
          </cell>
          <cell r="Q37">
            <v>15</v>
          </cell>
          <cell r="R37">
            <v>15</v>
          </cell>
          <cell r="S37">
            <v>0</v>
          </cell>
          <cell r="T37">
            <v>0</v>
          </cell>
          <cell r="U37">
            <v>0</v>
          </cell>
          <cell r="V37">
            <v>0</v>
          </cell>
          <cell r="W37">
            <v>0</v>
          </cell>
          <cell r="X37">
            <v>0</v>
          </cell>
          <cell r="Y37">
            <v>0</v>
          </cell>
          <cell r="Z37">
            <v>0</v>
          </cell>
          <cell r="AA37">
            <v>0</v>
          </cell>
          <cell r="AB37">
            <v>0</v>
          </cell>
          <cell r="AC37">
            <v>0</v>
          </cell>
          <cell r="AD37">
            <v>0</v>
          </cell>
          <cell r="AE37">
            <v>0</v>
          </cell>
        </row>
        <row r="38">
          <cell r="A38" t="str">
            <v xml:space="preserve">  Other expenditure not yet allocated</v>
          </cell>
          <cell r="G38">
            <v>0</v>
          </cell>
          <cell r="H38">
            <v>0</v>
          </cell>
          <cell r="I38">
            <v>0</v>
          </cell>
          <cell r="J38">
            <v>0</v>
          </cell>
          <cell r="K38">
            <v>0</v>
          </cell>
          <cell r="L38">
            <v>0</v>
          </cell>
          <cell r="M38">
            <v>0</v>
          </cell>
          <cell r="Q38">
            <v>29.052641749888863</v>
          </cell>
          <cell r="R38">
            <v>26.145137683993941</v>
          </cell>
          <cell r="S38">
            <v>20</v>
          </cell>
          <cell r="T38">
            <v>20</v>
          </cell>
          <cell r="U38">
            <v>21.4</v>
          </cell>
          <cell r="V38">
            <v>0</v>
          </cell>
          <cell r="W38">
            <v>0</v>
          </cell>
          <cell r="X38">
            <v>0</v>
          </cell>
          <cell r="Y38">
            <v>0</v>
          </cell>
          <cell r="Z38">
            <v>0</v>
          </cell>
          <cell r="AA38">
            <v>0</v>
          </cell>
          <cell r="AB38">
            <v>0</v>
          </cell>
          <cell r="AC38">
            <v>0</v>
          </cell>
          <cell r="AD38">
            <v>0</v>
          </cell>
          <cell r="AE38">
            <v>0</v>
          </cell>
        </row>
        <row r="39">
          <cell r="A39" t="str">
            <v>Basic fiscal balance</v>
          </cell>
          <cell r="G39">
            <v>-49.342000000000098</v>
          </cell>
          <cell r="H39">
            <v>9.4999999999999432</v>
          </cell>
          <cell r="I39">
            <v>40.1</v>
          </cell>
          <cell r="J39">
            <v>67.8</v>
          </cell>
          <cell r="K39">
            <v>71.900000000000091</v>
          </cell>
          <cell r="L39">
            <v>50.325719000000106</v>
          </cell>
          <cell r="M39">
            <v>37.190000000000055</v>
          </cell>
          <cell r="Q39">
            <v>29.182039593544914</v>
          </cell>
          <cell r="R39">
            <v>31.102938929781317</v>
          </cell>
          <cell r="S39">
            <v>72.524656652895487</v>
          </cell>
          <cell r="T39">
            <v>74.640207638748734</v>
          </cell>
          <cell r="U39">
            <v>72.255740352018051</v>
          </cell>
          <cell r="V39">
            <v>0</v>
          </cell>
          <cell r="W39">
            <v>0</v>
          </cell>
          <cell r="X39">
            <v>0</v>
          </cell>
          <cell r="Y39">
            <v>0</v>
          </cell>
          <cell r="Z39">
            <v>0</v>
          </cell>
          <cell r="AA39">
            <v>0</v>
          </cell>
          <cell r="AB39">
            <v>0</v>
          </cell>
          <cell r="AC39">
            <v>0</v>
          </cell>
          <cell r="AD39">
            <v>0</v>
          </cell>
          <cell r="AE39">
            <v>0</v>
          </cell>
        </row>
        <row r="40">
          <cell r="A40" t="str">
            <v>Overall balance, commitments basis</v>
          </cell>
          <cell r="G40">
            <v>-39.242000000000132</v>
          </cell>
          <cell r="H40">
            <v>0.99999999999994316</v>
          </cell>
          <cell r="I40">
            <v>-1.7999999999999545</v>
          </cell>
          <cell r="J40">
            <v>13.500000000000057</v>
          </cell>
          <cell r="K40">
            <v>-8.6999999999999318</v>
          </cell>
          <cell r="L40">
            <v>-41.474280999999905</v>
          </cell>
          <cell r="M40">
            <v>3.1900000000000546</v>
          </cell>
          <cell r="Q40">
            <v>-50.217960406455063</v>
          </cell>
          <cell r="R40">
            <v>-38.597061070218729</v>
          </cell>
          <cell r="S40">
            <v>-7.4753433471046264</v>
          </cell>
          <cell r="T40">
            <v>-13.359792361251266</v>
          </cell>
          <cell r="U40">
            <v>-21.904259647981917</v>
          </cell>
          <cell r="V40">
            <v>0</v>
          </cell>
          <cell r="W40">
            <v>0</v>
          </cell>
          <cell r="X40">
            <v>0</v>
          </cell>
          <cell r="Y40">
            <v>0</v>
          </cell>
          <cell r="Z40">
            <v>0</v>
          </cell>
          <cell r="AA40">
            <v>0</v>
          </cell>
          <cell r="AB40">
            <v>0</v>
          </cell>
          <cell r="AC40">
            <v>0</v>
          </cell>
          <cell r="AD40">
            <v>0</v>
          </cell>
          <cell r="AE40">
            <v>0</v>
          </cell>
        </row>
        <row r="41">
          <cell r="A41" t="str">
            <v xml:space="preserve"> Change in domestic arrears</v>
          </cell>
          <cell r="G41">
            <v>-32.1</v>
          </cell>
          <cell r="H41">
            <v>-14.9</v>
          </cell>
          <cell r="I41">
            <v>0</v>
          </cell>
          <cell r="J41">
            <v>0</v>
          </cell>
          <cell r="K41">
            <v>0</v>
          </cell>
          <cell r="L41">
            <v>0</v>
          </cell>
          <cell r="M41">
            <v>0</v>
          </cell>
        </row>
        <row r="42">
          <cell r="A42" t="str">
            <v xml:space="preserve"> Change in external arrears</v>
          </cell>
          <cell r="G42">
            <v>-128.69999999999999</v>
          </cell>
          <cell r="H42">
            <v>-45.5</v>
          </cell>
          <cell r="I42">
            <v>0</v>
          </cell>
          <cell r="J42">
            <v>2.7</v>
          </cell>
          <cell r="K42">
            <v>-2.7</v>
          </cell>
          <cell r="L42">
            <v>0</v>
          </cell>
          <cell r="M42">
            <v>0</v>
          </cell>
        </row>
        <row r="43">
          <cell r="A43" t="str">
            <v>Overall balance, cash basis</v>
          </cell>
          <cell r="G43">
            <v>-200.04200000000014</v>
          </cell>
          <cell r="H43">
            <v>-59.400000000000055</v>
          </cell>
          <cell r="I43">
            <v>-1.7999999999999545</v>
          </cell>
          <cell r="J43">
            <v>16.200000000000056</v>
          </cell>
          <cell r="K43">
            <v>-11.399999999999931</v>
          </cell>
          <cell r="L43">
            <v>-41.474280999999905</v>
          </cell>
          <cell r="M43">
            <v>3.1900000000000546</v>
          </cell>
          <cell r="Q43">
            <v>-50.217960406455063</v>
          </cell>
          <cell r="R43">
            <v>-38.597061070218729</v>
          </cell>
          <cell r="S43">
            <v>-7.4753433471046264</v>
          </cell>
          <cell r="T43">
            <v>-13.359792361251266</v>
          </cell>
          <cell r="U43">
            <v>-21.904259647981917</v>
          </cell>
          <cell r="V43">
            <v>0</v>
          </cell>
          <cell r="W43">
            <v>0</v>
          </cell>
          <cell r="X43">
            <v>0</v>
          </cell>
          <cell r="Y43">
            <v>0</v>
          </cell>
          <cell r="Z43">
            <v>0</v>
          </cell>
          <cell r="AA43">
            <v>0</v>
          </cell>
          <cell r="AB43">
            <v>0</v>
          </cell>
          <cell r="AC43">
            <v>0</v>
          </cell>
          <cell r="AD43">
            <v>0</v>
          </cell>
          <cell r="AE43">
            <v>0</v>
          </cell>
        </row>
        <row r="44">
          <cell r="A44" t="str">
            <v>Financing (net)</v>
          </cell>
          <cell r="G44">
            <v>200.04200000000014</v>
          </cell>
          <cell r="H44">
            <v>59.400000000000055</v>
          </cell>
          <cell r="I44">
            <v>1.7999999999999545</v>
          </cell>
          <cell r="J44">
            <v>-16.200000000000056</v>
          </cell>
          <cell r="K44">
            <v>11.399999999999931</v>
          </cell>
          <cell r="L44">
            <v>41.474280999999905</v>
          </cell>
          <cell r="M44">
            <v>-3.1900000000000546</v>
          </cell>
          <cell r="Q44">
            <v>50.217960406455063</v>
          </cell>
          <cell r="R44">
            <v>38.597061070218729</v>
          </cell>
          <cell r="S44">
            <v>7.4753433471046264</v>
          </cell>
          <cell r="T44">
            <v>13.359792361251266</v>
          </cell>
          <cell r="U44">
            <v>21.904259647981917</v>
          </cell>
          <cell r="V44">
            <v>0</v>
          </cell>
          <cell r="W44">
            <v>0</v>
          </cell>
          <cell r="X44">
            <v>0</v>
          </cell>
          <cell r="Y44">
            <v>0</v>
          </cell>
          <cell r="Z44">
            <v>0</v>
          </cell>
          <cell r="AA44">
            <v>0</v>
          </cell>
          <cell r="AB44">
            <v>0</v>
          </cell>
          <cell r="AC44">
            <v>0</v>
          </cell>
          <cell r="AD44">
            <v>0</v>
          </cell>
          <cell r="AE44">
            <v>0</v>
          </cell>
        </row>
        <row r="45">
          <cell r="A45" t="str">
            <v xml:space="preserve">  External (net)</v>
          </cell>
          <cell r="G45">
            <v>186.7</v>
          </cell>
          <cell r="H45">
            <v>75.5</v>
          </cell>
          <cell r="I45">
            <v>39.6</v>
          </cell>
          <cell r="J45">
            <v>46.6</v>
          </cell>
          <cell r="K45">
            <v>50.3</v>
          </cell>
          <cell r="L45">
            <v>22.9</v>
          </cell>
          <cell r="M45">
            <v>17.100000000000001</v>
          </cell>
          <cell r="Q45">
            <v>64.452641749888869</v>
          </cell>
          <cell r="R45">
            <v>59.445137683993934</v>
          </cell>
          <cell r="S45">
            <v>60</v>
          </cell>
          <cell r="T45">
            <v>68</v>
          </cell>
          <cell r="U45">
            <v>76.097260461766751</v>
          </cell>
          <cell r="V45">
            <v>0</v>
          </cell>
          <cell r="W45">
            <v>0</v>
          </cell>
          <cell r="X45">
            <v>0</v>
          </cell>
          <cell r="Y45">
            <v>0</v>
          </cell>
          <cell r="Z45">
            <v>0</v>
          </cell>
          <cell r="AA45">
            <v>0</v>
          </cell>
          <cell r="AB45">
            <v>0</v>
          </cell>
          <cell r="AC45">
            <v>0</v>
          </cell>
          <cell r="AD45">
            <v>0</v>
          </cell>
          <cell r="AE45">
            <v>0</v>
          </cell>
        </row>
        <row r="46">
          <cell r="A46" t="str">
            <v xml:space="preserve">    Projects</v>
          </cell>
          <cell r="G46">
            <v>44</v>
          </cell>
          <cell r="H46">
            <v>52</v>
          </cell>
          <cell r="I46">
            <v>59.6</v>
          </cell>
          <cell r="J46">
            <v>53.6</v>
          </cell>
          <cell r="K46">
            <v>89.6</v>
          </cell>
          <cell r="L46">
            <v>80.2</v>
          </cell>
          <cell r="M46">
            <v>41</v>
          </cell>
          <cell r="Q46">
            <v>97.5</v>
          </cell>
          <cell r="R46">
            <v>92.3</v>
          </cell>
          <cell r="S46">
            <v>100</v>
          </cell>
          <cell r="T46">
            <v>108</v>
          </cell>
          <cell r="U46">
            <v>115.56</v>
          </cell>
          <cell r="V46">
            <v>0</v>
          </cell>
          <cell r="W46">
            <v>0</v>
          </cell>
          <cell r="X46">
            <v>0</v>
          </cell>
          <cell r="Y46">
            <v>0</v>
          </cell>
          <cell r="Z46">
            <v>0</v>
          </cell>
          <cell r="AA46">
            <v>0</v>
          </cell>
          <cell r="AB46">
            <v>0</v>
          </cell>
          <cell r="AC46">
            <v>0</v>
          </cell>
          <cell r="AD46">
            <v>0</v>
          </cell>
          <cell r="AE46">
            <v>0</v>
          </cell>
        </row>
        <row r="47">
          <cell r="A47" t="str">
            <v xml:space="preserve">    Loans</v>
          </cell>
          <cell r="G47">
            <v>36.9</v>
          </cell>
          <cell r="H47">
            <v>29.6</v>
          </cell>
          <cell r="I47">
            <v>23.5</v>
          </cell>
          <cell r="J47">
            <v>47.8</v>
          </cell>
          <cell r="K47">
            <v>19.100000000000001</v>
          </cell>
          <cell r="L47">
            <v>0</v>
          </cell>
          <cell r="M47">
            <v>37.1</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row>
        <row r="48">
          <cell r="A48" t="str">
            <v xml:space="preserve"> Amortization</v>
          </cell>
          <cell r="G48">
            <v>-83.1</v>
          </cell>
          <cell r="H48">
            <v>-73.099999999999994</v>
          </cell>
          <cell r="I48">
            <v>-72.7</v>
          </cell>
          <cell r="J48">
            <v>-72</v>
          </cell>
          <cell r="K48">
            <v>-58.4</v>
          </cell>
          <cell r="L48">
            <v>-57.3</v>
          </cell>
          <cell r="M48">
            <v>-65.2</v>
          </cell>
          <cell r="Q48">
            <v>-62.1</v>
          </cell>
          <cell r="R48">
            <v>-59</v>
          </cell>
          <cell r="S48">
            <v>-60</v>
          </cell>
          <cell r="T48">
            <v>-60</v>
          </cell>
          <cell r="U48">
            <v>-64.2</v>
          </cell>
          <cell r="V48">
            <v>0</v>
          </cell>
          <cell r="W48">
            <v>0</v>
          </cell>
          <cell r="X48">
            <v>0</v>
          </cell>
          <cell r="Y48">
            <v>0</v>
          </cell>
          <cell r="Z48">
            <v>0</v>
          </cell>
          <cell r="AA48">
            <v>0</v>
          </cell>
          <cell r="AB48">
            <v>0</v>
          </cell>
          <cell r="AC48">
            <v>0</v>
          </cell>
          <cell r="AD48">
            <v>0</v>
          </cell>
          <cell r="AE48">
            <v>0</v>
          </cell>
        </row>
        <row r="49">
          <cell r="A49" t="str">
            <v xml:space="preserve"> Debt relief</v>
          </cell>
          <cell r="G49">
            <v>188.9</v>
          </cell>
          <cell r="H49">
            <v>67</v>
          </cell>
          <cell r="I49">
            <v>29.2</v>
          </cell>
          <cell r="J49">
            <v>17.2</v>
          </cell>
          <cell r="K49">
            <v>0</v>
          </cell>
          <cell r="L49">
            <v>0</v>
          </cell>
          <cell r="M49">
            <v>4.2</v>
          </cell>
          <cell r="Q49">
            <v>29.052641749888863</v>
          </cell>
          <cell r="R49">
            <v>26.145137683993941</v>
          </cell>
          <cell r="S49">
            <v>20</v>
          </cell>
          <cell r="T49">
            <v>20</v>
          </cell>
          <cell r="U49">
            <v>24.737260461766748</v>
          </cell>
          <cell r="V49">
            <v>25.951728828501661</v>
          </cell>
          <cell r="W49">
            <v>18.513024990537215</v>
          </cell>
          <cell r="X49">
            <v>8.9103468132612562</v>
          </cell>
          <cell r="Y49">
            <v>8.18047949803743</v>
          </cell>
          <cell r="Z49">
            <v>8.3790191626923587</v>
          </cell>
          <cell r="AA49">
            <v>8.5973499456871547</v>
          </cell>
          <cell r="AB49">
            <v>8.8132147964676744</v>
          </cell>
          <cell r="AC49">
            <v>10.007101703879055</v>
          </cell>
          <cell r="AD49">
            <v>10.50529304766142</v>
          </cell>
          <cell r="AE49">
            <v>10.902921211053657</v>
          </cell>
        </row>
        <row r="50">
          <cell r="A50" t="str">
            <v xml:space="preserve">     o/w PPTE hors FMI</v>
          </cell>
          <cell r="G50">
            <v>0</v>
          </cell>
          <cell r="H50">
            <v>0</v>
          </cell>
          <cell r="I50">
            <v>0</v>
          </cell>
          <cell r="J50">
            <v>0</v>
          </cell>
          <cell r="K50">
            <v>0</v>
          </cell>
          <cell r="L50">
            <v>0</v>
          </cell>
          <cell r="M50">
            <v>3.1</v>
          </cell>
          <cell r="Q50">
            <v>21.7</v>
          </cell>
          <cell r="R50">
            <v>18.8</v>
          </cell>
          <cell r="S50">
            <v>15.598095501183529</v>
          </cell>
          <cell r="T50">
            <v>18.53511296264973</v>
          </cell>
          <cell r="U50">
            <v>24.737260461766748</v>
          </cell>
          <cell r="V50">
            <v>25.951728828501661</v>
          </cell>
          <cell r="W50">
            <v>18.513024990537215</v>
          </cell>
          <cell r="X50">
            <v>8.9103468132612562</v>
          </cell>
          <cell r="Y50">
            <v>8.18047949803743</v>
          </cell>
          <cell r="Z50">
            <v>8.3790191626923587</v>
          </cell>
          <cell r="AA50">
            <v>8.5973499456871547</v>
          </cell>
          <cell r="AB50">
            <v>8.8132147964676744</v>
          </cell>
          <cell r="AC50">
            <v>10.007101703879055</v>
          </cell>
          <cell r="AD50">
            <v>10.50529304766142</v>
          </cell>
          <cell r="AE50">
            <v>10.902921211053657</v>
          </cell>
        </row>
        <row r="51">
          <cell r="A51" t="str">
            <v xml:space="preserve">  Domestic (net)</v>
          </cell>
          <cell r="G51">
            <v>13.1</v>
          </cell>
          <cell r="H51">
            <v>-17.3</v>
          </cell>
          <cell r="I51">
            <v>-48.5</v>
          </cell>
          <cell r="J51">
            <v>-60.4</v>
          </cell>
          <cell r="K51">
            <v>-28.6</v>
          </cell>
          <cell r="L51">
            <v>18.600000000000001</v>
          </cell>
          <cell r="M51">
            <v>-21.1</v>
          </cell>
          <cell r="Q51">
            <v>-46.522000000000006</v>
          </cell>
          <cell r="R51">
            <v>-33.367999999999995</v>
          </cell>
          <cell r="S51">
            <v>-68.50200000000001</v>
          </cell>
          <cell r="T51">
            <v>-54.53</v>
          </cell>
          <cell r="U51">
            <v>-54.136099999999999</v>
          </cell>
          <cell r="V51">
            <v>0</v>
          </cell>
          <cell r="W51">
            <v>0</v>
          </cell>
          <cell r="X51">
            <v>0</v>
          </cell>
          <cell r="Y51">
            <v>0</v>
          </cell>
          <cell r="Z51">
            <v>0</v>
          </cell>
          <cell r="AA51">
            <v>0</v>
          </cell>
          <cell r="AB51">
            <v>0</v>
          </cell>
          <cell r="AC51">
            <v>0</v>
          </cell>
          <cell r="AD51">
            <v>0</v>
          </cell>
          <cell r="AE51">
            <v>0</v>
          </cell>
        </row>
        <row r="52">
          <cell r="A52" t="str">
            <v xml:space="preserve">    Banking system (net)</v>
          </cell>
          <cell r="G52">
            <v>-46.9</v>
          </cell>
          <cell r="H52">
            <v>-2.9</v>
          </cell>
          <cell r="I52">
            <v>-21.5</v>
          </cell>
          <cell r="J52">
            <v>-148.30000000000001</v>
          </cell>
          <cell r="K52">
            <v>-6.2</v>
          </cell>
          <cell r="L52">
            <v>7.4</v>
          </cell>
          <cell r="M52">
            <v>-28.3</v>
          </cell>
          <cell r="Q52">
            <v>-38.222000000000001</v>
          </cell>
          <cell r="R52">
            <v>-25.367999999999999</v>
          </cell>
          <cell r="S52">
            <v>-61.802000000000007</v>
          </cell>
          <cell r="T52">
            <v>-47.83</v>
          </cell>
          <cell r="U52">
            <v>-46.967100000000002</v>
          </cell>
          <cell r="V52">
            <v>0</v>
          </cell>
          <cell r="W52">
            <v>0</v>
          </cell>
          <cell r="X52">
            <v>0</v>
          </cell>
          <cell r="Y52">
            <v>0</v>
          </cell>
          <cell r="Z52">
            <v>0</v>
          </cell>
          <cell r="AA52">
            <v>0</v>
          </cell>
          <cell r="AB52">
            <v>0</v>
          </cell>
          <cell r="AC52">
            <v>0</v>
          </cell>
          <cell r="AD52">
            <v>0</v>
          </cell>
          <cell r="AE52">
            <v>0</v>
          </cell>
        </row>
        <row r="53">
          <cell r="A53" t="str">
            <v xml:space="preserve">       Central Bank</v>
          </cell>
          <cell r="G53">
            <v>-55.8</v>
          </cell>
          <cell r="H53">
            <v>-10.199999999999999</v>
          </cell>
          <cell r="I53">
            <v>-61.3</v>
          </cell>
          <cell r="J53">
            <v>-127.3</v>
          </cell>
          <cell r="K53">
            <v>6.8</v>
          </cell>
          <cell r="L53">
            <v>15.5</v>
          </cell>
          <cell r="M53">
            <v>26.8</v>
          </cell>
          <cell r="Q53">
            <v>-35.799999999999997</v>
          </cell>
          <cell r="R53">
            <v>-34.4</v>
          </cell>
          <cell r="S53">
            <v>-30.8</v>
          </cell>
          <cell r="T53">
            <v>-28.4</v>
          </cell>
          <cell r="U53">
            <v>-26.177</v>
          </cell>
          <cell r="V53">
            <v>0</v>
          </cell>
          <cell r="W53">
            <v>0</v>
          </cell>
          <cell r="X53">
            <v>0</v>
          </cell>
          <cell r="Y53">
            <v>0</v>
          </cell>
          <cell r="Z53">
            <v>0</v>
          </cell>
          <cell r="AA53">
            <v>0</v>
          </cell>
          <cell r="AB53">
            <v>0</v>
          </cell>
          <cell r="AC53">
            <v>0</v>
          </cell>
          <cell r="AD53">
            <v>0</v>
          </cell>
          <cell r="AE53">
            <v>0</v>
          </cell>
        </row>
        <row r="54">
          <cell r="A54" t="str">
            <v xml:space="preserve">       Commercial Banks</v>
          </cell>
          <cell r="G54">
            <v>8</v>
          </cell>
          <cell r="H54">
            <v>7.2</v>
          </cell>
          <cell r="I54">
            <v>41</v>
          </cell>
          <cell r="J54">
            <v>-21.2</v>
          </cell>
          <cell r="K54">
            <v>-14.2</v>
          </cell>
          <cell r="L54">
            <v>-8.1</v>
          </cell>
          <cell r="M54">
            <v>-55.3</v>
          </cell>
          <cell r="Q54">
            <v>-2.4219999999999988</v>
          </cell>
          <cell r="R54">
            <v>9.032</v>
          </cell>
          <cell r="S54">
            <v>-31.002000000000002</v>
          </cell>
          <cell r="T54">
            <v>-19.43</v>
          </cell>
          <cell r="U54">
            <v>-20.790100000000002</v>
          </cell>
          <cell r="V54">
            <v>0</v>
          </cell>
          <cell r="W54">
            <v>0</v>
          </cell>
          <cell r="X54">
            <v>0</v>
          </cell>
          <cell r="Y54">
            <v>0</v>
          </cell>
          <cell r="Z54">
            <v>0</v>
          </cell>
          <cell r="AA54">
            <v>0</v>
          </cell>
          <cell r="AB54">
            <v>0</v>
          </cell>
          <cell r="AC54">
            <v>0</v>
          </cell>
          <cell r="AD54">
            <v>0</v>
          </cell>
          <cell r="AE54">
            <v>0</v>
          </cell>
        </row>
        <row r="55">
          <cell r="A55" t="str">
            <v xml:space="preserve">    Non Banking system </v>
          </cell>
          <cell r="G55">
            <v>60</v>
          </cell>
          <cell r="H55">
            <v>-14.4</v>
          </cell>
          <cell r="I55">
            <v>-27</v>
          </cell>
          <cell r="J55">
            <v>87.9</v>
          </cell>
          <cell r="K55">
            <v>-22.4</v>
          </cell>
          <cell r="L55">
            <v>11.2</v>
          </cell>
          <cell r="M55">
            <v>7.2</v>
          </cell>
          <cell r="Q55">
            <v>-8.3000000000000007</v>
          </cell>
          <cell r="R55">
            <v>-8</v>
          </cell>
          <cell r="S55">
            <v>-6.7</v>
          </cell>
          <cell r="T55">
            <v>-6.7</v>
          </cell>
          <cell r="U55">
            <v>-7.1689999999999996</v>
          </cell>
          <cell r="V55">
            <v>0</v>
          </cell>
          <cell r="W55">
            <v>0</v>
          </cell>
          <cell r="X55">
            <v>0</v>
          </cell>
          <cell r="Y55">
            <v>0</v>
          </cell>
          <cell r="Z55">
            <v>0</v>
          </cell>
          <cell r="AA55">
            <v>0</v>
          </cell>
          <cell r="AB55">
            <v>0</v>
          </cell>
          <cell r="AC55">
            <v>0</v>
          </cell>
          <cell r="AD55">
            <v>0</v>
          </cell>
          <cell r="AE55">
            <v>0</v>
          </cell>
        </row>
        <row r="56">
          <cell r="A56" t="str">
            <v xml:space="preserve">        of which: diversiture receipts</v>
          </cell>
          <cell r="G56">
            <v>0</v>
          </cell>
          <cell r="H56">
            <v>0</v>
          </cell>
          <cell r="I56">
            <v>0</v>
          </cell>
          <cell r="J56">
            <v>93.4</v>
          </cell>
          <cell r="K56">
            <v>30.9</v>
          </cell>
          <cell r="L56">
            <v>40.700000000000003</v>
          </cell>
          <cell r="M56">
            <v>2.9</v>
          </cell>
          <cell r="Q56">
            <v>1.1000000000000001</v>
          </cell>
          <cell r="R56">
            <v>1.1000000000000001</v>
          </cell>
          <cell r="S56">
            <v>1.1000000000000001</v>
          </cell>
          <cell r="T56">
            <v>1.1000000000000001</v>
          </cell>
          <cell r="U56">
            <v>1.1770000000000003</v>
          </cell>
          <cell r="V56">
            <v>0</v>
          </cell>
          <cell r="W56">
            <v>0</v>
          </cell>
          <cell r="X56">
            <v>0</v>
          </cell>
          <cell r="Y56">
            <v>0</v>
          </cell>
          <cell r="Z56">
            <v>0</v>
          </cell>
          <cell r="AA56">
            <v>0</v>
          </cell>
          <cell r="AB56">
            <v>0</v>
          </cell>
          <cell r="AC56">
            <v>0</v>
          </cell>
          <cell r="AD56">
            <v>0</v>
          </cell>
          <cell r="AE56">
            <v>0</v>
          </cell>
        </row>
        <row r="57">
          <cell r="A57" t="str">
            <v xml:space="preserve"> Error and omissions</v>
          </cell>
          <cell r="G57">
            <v>0.2420000000000968</v>
          </cell>
          <cell r="H57">
            <v>1.2000000000000561</v>
          </cell>
          <cell r="I57">
            <v>10.7</v>
          </cell>
          <cell r="J57">
            <v>-2.4000000000000341</v>
          </cell>
          <cell r="K57">
            <v>-10.300000000000061</v>
          </cell>
          <cell r="L57">
            <v>-2.5719000000094638E-2</v>
          </cell>
          <cell r="M57">
            <v>0.80999999999995254</v>
          </cell>
          <cell r="Q57">
            <v>-0.04</v>
          </cell>
          <cell r="R57">
            <v>-0.04</v>
          </cell>
          <cell r="S57">
            <v>0</v>
          </cell>
          <cell r="T57">
            <v>0</v>
          </cell>
          <cell r="U57">
            <v>0</v>
          </cell>
          <cell r="V57">
            <v>0</v>
          </cell>
          <cell r="W57">
            <v>0</v>
          </cell>
          <cell r="X57">
            <v>0</v>
          </cell>
          <cell r="Y57">
            <v>0</v>
          </cell>
          <cell r="Z57">
            <v>0</v>
          </cell>
          <cell r="AA57">
            <v>0</v>
          </cell>
          <cell r="AB57">
            <v>0</v>
          </cell>
          <cell r="AC57">
            <v>0</v>
          </cell>
          <cell r="AD57">
            <v>0</v>
          </cell>
          <cell r="AE57">
            <v>0</v>
          </cell>
        </row>
        <row r="58">
          <cell r="A58" t="str">
            <v>Remaining financing gap (+)</v>
          </cell>
          <cell r="G58">
            <v>0</v>
          </cell>
          <cell r="H58">
            <v>0</v>
          </cell>
          <cell r="I58">
            <v>0</v>
          </cell>
          <cell r="J58">
            <v>0</v>
          </cell>
          <cell r="K58">
            <v>0</v>
          </cell>
          <cell r="L58">
            <v>0</v>
          </cell>
          <cell r="M58">
            <v>0</v>
          </cell>
          <cell r="Q58">
            <v>32.327318656566199</v>
          </cell>
          <cell r="R58">
            <v>12.559923386224789</v>
          </cell>
          <cell r="S58">
            <v>15.977343347104636</v>
          </cell>
          <cell r="T58">
            <v>-0.11020763874873296</v>
          </cell>
          <cell r="U58">
            <v>-5.6900813784835691E-2</v>
          </cell>
          <cell r="V58">
            <v>0</v>
          </cell>
          <cell r="W58">
            <v>0</v>
          </cell>
          <cell r="X58">
            <v>0</v>
          </cell>
          <cell r="Y58">
            <v>0</v>
          </cell>
          <cell r="Z58">
            <v>0</v>
          </cell>
          <cell r="AA58">
            <v>0</v>
          </cell>
          <cell r="AB58">
            <v>0</v>
          </cell>
          <cell r="AC58">
            <v>0</v>
          </cell>
          <cell r="AD58">
            <v>0</v>
          </cell>
          <cell r="AE58">
            <v>0</v>
          </cell>
        </row>
        <row r="60">
          <cell r="A60" t="str">
            <v>Domestically financed education spending</v>
          </cell>
          <cell r="J60">
            <v>89.5</v>
          </cell>
          <cell r="K60">
            <v>95.2</v>
          </cell>
          <cell r="L60">
            <v>103.65</v>
          </cell>
          <cell r="M60">
            <v>112.60666666666667</v>
          </cell>
        </row>
        <row r="61">
          <cell r="A61" t="str">
            <v>Domestically financed health spending</v>
          </cell>
          <cell r="J61">
            <v>19.63</v>
          </cell>
          <cell r="K61">
            <v>21.9</v>
          </cell>
          <cell r="L61">
            <v>27.558</v>
          </cell>
          <cell r="M61">
            <v>33.520000000000003</v>
          </cell>
        </row>
        <row r="62">
          <cell r="A62" t="str">
            <v>Defense expenditures</v>
          </cell>
          <cell r="J62">
            <v>40.200000000000003</v>
          </cell>
          <cell r="K62">
            <v>44.3</v>
          </cell>
          <cell r="L62">
            <v>48.2</v>
          </cell>
          <cell r="M62">
            <v>44.4</v>
          </cell>
        </row>
        <row r="64">
          <cell r="B64" t="str">
            <v>Tableau des financements programes</v>
          </cell>
        </row>
        <row r="65">
          <cell r="B65" t="str">
            <v xml:space="preserve">  Dons</v>
          </cell>
        </row>
        <row r="66">
          <cell r="B66" t="str">
            <v xml:space="preserve">  Prêts (y compris FMI)</v>
          </cell>
        </row>
        <row r="68">
          <cell r="B68" t="str">
            <v>For Consistency Checks:</v>
          </cell>
        </row>
        <row r="69">
          <cell r="B69" t="str">
            <v>External non-IMF interest</v>
          </cell>
        </row>
        <row r="70">
          <cell r="B70" t="str">
            <v>External non-IMF amortization</v>
          </cell>
        </row>
        <row r="71">
          <cell r="B71" t="str">
            <v>IMF interest</v>
          </cell>
        </row>
        <row r="72">
          <cell r="B72" t="str">
            <v>IMF purchases</v>
          </cell>
        </row>
        <row r="73">
          <cell r="B73" t="str">
            <v>IMF repurchases</v>
          </cell>
        </row>
        <row r="74">
          <cell r="B74" t="str">
            <v>Variation des arrieres exterieurs</v>
          </cell>
        </row>
        <row r="75">
          <cell r="B75" t="str">
            <v>Variation des arrieres interieurs</v>
          </cell>
        </row>
        <row r="76">
          <cell r="B76" t="str">
            <v xml:space="preserve">Financing of the remaining  gap </v>
          </cell>
        </row>
        <row r="77">
          <cell r="B77" t="str">
            <v>IMF</v>
          </cell>
        </row>
        <row r="78">
          <cell r="B78" t="str">
            <v>Other multilaterals</v>
          </cell>
        </row>
        <row r="79">
          <cell r="B79" t="str">
            <v>Bilateral - Non Paris Club</v>
          </cell>
        </row>
        <row r="80">
          <cell r="B80" t="str">
            <v>Bilateral -Paris Club</v>
          </cell>
        </row>
        <row r="81">
          <cell r="B81" t="str">
            <v>Others</v>
          </cell>
        </row>
        <row r="83">
          <cell r="B83" t="str">
            <v xml:space="preserve">  Allégements de dette extérieure</v>
          </cell>
        </row>
        <row r="85">
          <cell r="B85" t="str">
            <v xml:space="preserve">    Système bancaire </v>
          </cell>
        </row>
        <row r="86">
          <cell r="B86" t="str">
            <v xml:space="preserve">     BEAC</v>
          </cell>
        </row>
        <row r="87">
          <cell r="B87" t="str">
            <v xml:space="preserve">        of which FMI (net) </v>
          </cell>
        </row>
        <row r="88">
          <cell r="B88" t="str">
            <v xml:space="preserve">      Banques commerciales</v>
          </cell>
        </row>
        <row r="90">
          <cell r="B90" t="str">
            <v xml:space="preserve">    Non-bancaire</v>
          </cell>
        </row>
        <row r="93">
          <cell r="B93" t="str">
            <v>Military expenditure</v>
          </cell>
        </row>
        <row r="94">
          <cell r="B94" t="str">
            <v>Domestic financing</v>
          </cell>
        </row>
        <row r="95">
          <cell r="B95" t="str">
            <v>Principal repayments</v>
          </cell>
        </row>
        <row r="96">
          <cell r="B96" t="str">
            <v>Bond issues and securitization</v>
          </cell>
        </row>
        <row r="97">
          <cell r="B97" t="str">
            <v>Privatization proceeds</v>
          </cell>
        </row>
        <row r="98">
          <cell r="B98" t="str">
            <v>Restructuration expenditure</v>
          </cell>
        </row>
        <row r="99">
          <cell r="B99" t="str">
            <v>Net Changes in arrears</v>
          </cell>
        </row>
        <row r="101">
          <cell r="B101" t="str">
            <v>Cash payments (-)</v>
          </cell>
        </row>
        <row r="102">
          <cell r="B102" t="str">
            <v>Bond issues and cancellations</v>
          </cell>
        </row>
        <row r="103">
          <cell r="B103" t="str">
            <v>Accumulation</v>
          </cell>
        </row>
      </sheetData>
      <sheetData sheetId="11" refreshError="1">
        <row r="13">
          <cell r="A13" t="str">
            <v>CFAF/SDR (average)</v>
          </cell>
          <cell r="B13" t="str">
            <v xml:space="preserve">  CFAF/DTS (moyenne)</v>
          </cell>
          <cell r="C13">
            <v>369.40915200000001</v>
          </cell>
          <cell r="D13">
            <v>385.97606100000007</v>
          </cell>
          <cell r="E13">
            <v>372.78939600000001</v>
          </cell>
          <cell r="F13">
            <v>395.37630799999999</v>
          </cell>
          <cell r="G13">
            <v>794.87983999999983</v>
          </cell>
          <cell r="H13">
            <v>757.10974499999998</v>
          </cell>
          <cell r="I13">
            <v>742.65129585501904</v>
          </cell>
          <cell r="J13">
            <v>803.1712</v>
          </cell>
          <cell r="K13">
            <v>795.56520000000012</v>
          </cell>
          <cell r="L13">
            <v>840.75127724128231</v>
          </cell>
          <cell r="M13">
            <v>936.50206772522927</v>
          </cell>
          <cell r="Q13">
            <v>870.13511833004304</v>
          </cell>
          <cell r="R13">
            <v>869.24706319454924</v>
          </cell>
          <cell r="S13">
            <v>868.22573941153257</v>
          </cell>
          <cell r="T13">
            <v>866.79706352086976</v>
          </cell>
          <cell r="U13">
            <v>865.51968621250865</v>
          </cell>
          <cell r="V13">
            <v>865.04660578926382</v>
          </cell>
          <cell r="W13">
            <v>865.04660578926382</v>
          </cell>
          <cell r="X13">
            <v>865.04660578926382</v>
          </cell>
          <cell r="Y13">
            <v>865.04660578926382</v>
          </cell>
          <cell r="Z13">
            <v>865.04660578926382</v>
          </cell>
          <cell r="AA13">
            <v>865.04660578926382</v>
          </cell>
          <cell r="AB13">
            <v>865.04660578926382</v>
          </cell>
          <cell r="AC13">
            <v>865.04660578926382</v>
          </cell>
          <cell r="AD13">
            <v>865.04660578926382</v>
          </cell>
          <cell r="AE13">
            <v>865.04660578926382</v>
          </cell>
        </row>
        <row r="14">
          <cell r="A14" t="str">
            <v>CFAF/SDR (e.o.p.)</v>
          </cell>
          <cell r="B14" t="str">
            <v xml:space="preserve">  CFAF/DTS (fin de période)</v>
          </cell>
          <cell r="C14">
            <v>364.85141500000003</v>
          </cell>
          <cell r="D14">
            <v>370.47359999999998</v>
          </cell>
          <cell r="E14">
            <v>387.76773000000003</v>
          </cell>
          <cell r="F14">
            <v>404.90294</v>
          </cell>
          <cell r="G14">
            <v>780.43581000000006</v>
          </cell>
          <cell r="H14">
            <v>728.38010000000008</v>
          </cell>
          <cell r="I14">
            <v>758.81149200000004</v>
          </cell>
          <cell r="J14">
            <v>817.97446000000002</v>
          </cell>
          <cell r="K14">
            <v>762.60424168595796</v>
          </cell>
          <cell r="L14">
            <v>896.18309752251184</v>
          </cell>
          <cell r="M14">
            <v>918.49110032946908</v>
          </cell>
          <cell r="Q14">
            <v>880.65967131274158</v>
          </cell>
          <cell r="R14">
            <v>879.74920152014727</v>
          </cell>
          <cell r="S14">
            <v>878.46119272069927</v>
          </cell>
          <cell r="T14">
            <v>877.07819842048821</v>
          </cell>
          <cell r="U14">
            <v>875.81366998332169</v>
          </cell>
          <cell r="V14">
            <v>865.04660578926382</v>
          </cell>
          <cell r="W14">
            <v>865.04660578926382</v>
          </cell>
          <cell r="X14">
            <v>865.04660578926382</v>
          </cell>
          <cell r="Y14">
            <v>865.04660578926382</v>
          </cell>
          <cell r="Z14">
            <v>865.04660578926382</v>
          </cell>
          <cell r="AA14">
            <v>865.04660578926382</v>
          </cell>
          <cell r="AB14">
            <v>865.04660578926382</v>
          </cell>
          <cell r="AC14">
            <v>865.04660578926382</v>
          </cell>
          <cell r="AD14">
            <v>865.04660578926382</v>
          </cell>
          <cell r="AE14">
            <v>865.04660578926382</v>
          </cell>
        </row>
        <row r="16">
          <cell r="A16" t="str">
            <v>National account data</v>
          </cell>
          <cell r="B16" t="str">
            <v>PIB nominal</v>
          </cell>
        </row>
        <row r="17">
          <cell r="A17" t="str">
            <v>Nominal GDP</v>
          </cell>
          <cell r="B17" t="str">
            <v xml:space="preserve">  (Taux de croissance)</v>
          </cell>
          <cell r="C17">
            <v>1551.5</v>
          </cell>
          <cell r="D17">
            <v>1551.5</v>
          </cell>
          <cell r="E17">
            <v>1595.5</v>
          </cell>
          <cell r="F17">
            <v>1537.8</v>
          </cell>
          <cell r="G17">
            <v>2022.3</v>
          </cell>
          <cell r="H17">
            <v>2233.96</v>
          </cell>
          <cell r="I17">
            <v>2371.8000000000002</v>
          </cell>
          <cell r="J17">
            <v>2553.1968137343379</v>
          </cell>
          <cell r="K17">
            <v>2746.027633432393</v>
          </cell>
          <cell r="L17">
            <v>2924.9753651864348</v>
          </cell>
          <cell r="M17">
            <v>3113.9978938172867</v>
          </cell>
          <cell r="Q17">
            <v>4188.4106318049153</v>
          </cell>
          <cell r="R17">
            <v>4519.6222577082463</v>
          </cell>
          <cell r="S17">
            <v>4886.6155850341565</v>
          </cell>
          <cell r="T17">
            <v>5283.4087705389311</v>
          </cell>
          <cell r="U17">
            <v>5684.4194962228357</v>
          </cell>
          <cell r="V17">
            <v>6115.8669359861487</v>
          </cell>
          <cell r="W17">
            <v>6580.0612364274966</v>
          </cell>
          <cell r="X17">
            <v>7079.4878842723438</v>
          </cell>
          <cell r="Y17">
            <v>7616.8210146886149</v>
          </cell>
          <cell r="Z17">
            <v>8194.9377297034807</v>
          </cell>
          <cell r="AA17">
            <v>8816.9335033879743</v>
          </cell>
          <cell r="AB17">
            <v>9486.1387562951204</v>
          </cell>
          <cell r="AC17">
            <v>10206.136687897921</v>
          </cell>
          <cell r="AD17">
            <v>10980.782462509373</v>
          </cell>
          <cell r="AE17">
            <v>11814.223851413833</v>
          </cell>
        </row>
        <row r="18">
          <cell r="A18" t="str">
            <v>Real GDP (base=?)</v>
          </cell>
          <cell r="B18" t="str">
            <v>PIB nominal du secteur secondaire</v>
          </cell>
          <cell r="C18">
            <v>1487.7286000000001</v>
          </cell>
          <cell r="D18">
            <v>1481.7649068000001</v>
          </cell>
          <cell r="E18">
            <v>1514.5629595507999</v>
          </cell>
          <cell r="F18">
            <v>1480.9840000000002</v>
          </cell>
          <cell r="G18">
            <v>1523.5157948827934</v>
          </cell>
          <cell r="H18">
            <v>1602.1630078826258</v>
          </cell>
          <cell r="I18">
            <v>1684.5316336756064</v>
          </cell>
          <cell r="J18">
            <v>1769.505111150236</v>
          </cell>
          <cell r="K18">
            <v>1871.1170717677608</v>
          </cell>
          <cell r="L18">
            <v>1964.67</v>
          </cell>
          <cell r="M18">
            <v>2074.44</v>
          </cell>
          <cell r="Q18">
            <v>2522.894317806888</v>
          </cell>
          <cell r="R18">
            <v>2670.0349757263898</v>
          </cell>
          <cell r="S18">
            <v>2830.2370742699732</v>
          </cell>
          <cell r="T18">
            <v>3000.0512987261718</v>
          </cell>
          <cell r="U18">
            <v>3180.0543766497422</v>
          </cell>
          <cell r="V18">
            <v>3370.8576392487266</v>
          </cell>
          <cell r="W18">
            <v>3573.1090976036503</v>
          </cell>
          <cell r="X18">
            <v>3787.4956434598694</v>
          </cell>
          <cell r="Y18">
            <v>4014.7453820674618</v>
          </cell>
          <cell r="Z18">
            <v>4255.6301049915101</v>
          </cell>
          <cell r="AA18">
            <v>4510.9679112910007</v>
          </cell>
          <cell r="AB18">
            <v>4781.6259859684615</v>
          </cell>
          <cell r="AC18">
            <v>5068.5235451265698</v>
          </cell>
          <cell r="AD18">
            <v>5372.6349578341642</v>
          </cell>
          <cell r="AE18">
            <v>5694.9930553042141</v>
          </cell>
        </row>
        <row r="19">
          <cell r="A19" t="str">
            <v>CPI annual average change</v>
          </cell>
          <cell r="B19" t="str">
            <v xml:space="preserve">  (Taux de croissance)</v>
          </cell>
          <cell r="C19">
            <v>0.32509863018337359</v>
          </cell>
          <cell r="D19">
            <v>-1.7535569019932362</v>
          </cell>
          <cell r="E19">
            <v>-6.8714354428678348E-3</v>
          </cell>
          <cell r="F19">
            <v>-0.7438840021989801</v>
          </cell>
          <cell r="G19">
            <v>32.103851146689742</v>
          </cell>
          <cell r="H19">
            <v>8.0762024553541867</v>
          </cell>
          <cell r="I19">
            <v>2.7567980409034298</v>
          </cell>
          <cell r="J19">
            <v>1.7531647809723605</v>
          </cell>
          <cell r="K19">
            <v>-16.349916510609518</v>
          </cell>
          <cell r="L19">
            <v>0.81103000811031389</v>
          </cell>
          <cell r="M19">
            <v>0.74818986323408332</v>
          </cell>
          <cell r="Q19">
            <v>1.7999999999999794</v>
          </cell>
          <cell r="R19">
            <v>2</v>
          </cell>
          <cell r="S19">
            <v>2</v>
          </cell>
          <cell r="T19">
            <v>2</v>
          </cell>
          <cell r="U19">
            <v>1.5</v>
          </cell>
          <cell r="V19">
            <v>0</v>
          </cell>
          <cell r="W19">
            <v>0</v>
          </cell>
          <cell r="X19">
            <v>0</v>
          </cell>
          <cell r="Y19">
            <v>0</v>
          </cell>
          <cell r="Z19">
            <v>0</v>
          </cell>
          <cell r="AA19">
            <v>0</v>
          </cell>
          <cell r="AB19">
            <v>0</v>
          </cell>
          <cell r="AC19">
            <v>0</v>
          </cell>
          <cell r="AD19">
            <v>0</v>
          </cell>
          <cell r="AE19">
            <v>0</v>
          </cell>
        </row>
        <row r="20">
          <cell r="A20" t="str">
            <v>Nominal Consumption</v>
          </cell>
          <cell r="C20">
            <v>1428.7</v>
          </cell>
          <cell r="D20">
            <v>1459.6</v>
          </cell>
          <cell r="E20">
            <v>1477.1415462506004</v>
          </cell>
          <cell r="F20">
            <v>1452.5288306398995</v>
          </cell>
          <cell r="G20">
            <v>1783.7135056177813</v>
          </cell>
          <cell r="H20">
            <v>1986.6730564068939</v>
          </cell>
          <cell r="I20">
            <v>2082.1795560882028</v>
          </cell>
          <cell r="J20">
            <v>2319.5723445343383</v>
          </cell>
          <cell r="K20">
            <v>2447.7653390323931</v>
          </cell>
          <cell r="L20">
            <v>2567.3576355864343</v>
          </cell>
          <cell r="M20">
            <v>2846.934587617287</v>
          </cell>
          <cell r="Q20">
            <v>3714.7456030506855</v>
          </cell>
          <cell r="R20">
            <v>3996.6150813755603</v>
          </cell>
          <cell r="S20">
            <v>4280.0208012830517</v>
          </cell>
          <cell r="T20">
            <v>4596.178063017056</v>
          </cell>
          <cell r="U20">
            <v>4946.5907058422545</v>
          </cell>
          <cell r="V20">
            <v>4788.7238108771544</v>
          </cell>
          <cell r="W20">
            <v>0</v>
          </cell>
          <cell r="X20">
            <v>0</v>
          </cell>
          <cell r="Y20">
            <v>0</v>
          </cell>
          <cell r="Z20">
            <v>0</v>
          </cell>
          <cell r="AA20">
            <v>0</v>
          </cell>
          <cell r="AB20">
            <v>0</v>
          </cell>
          <cell r="AC20">
            <v>0</v>
          </cell>
          <cell r="AD20">
            <v>0</v>
          </cell>
          <cell r="AE20">
            <v>0</v>
          </cell>
        </row>
        <row r="21">
          <cell r="A21" t="str">
            <v xml:space="preserve">   Government</v>
          </cell>
          <cell r="C21">
            <v>1200.8</v>
          </cell>
          <cell r="D21">
            <v>1249.7</v>
          </cell>
          <cell r="E21">
            <v>1232.2415462506003</v>
          </cell>
          <cell r="F21">
            <v>1225.7288306398996</v>
          </cell>
          <cell r="G21">
            <v>1525.3095056177813</v>
          </cell>
          <cell r="H21">
            <v>1710.5700564068939</v>
          </cell>
          <cell r="I21">
            <v>1795.7575560882028</v>
          </cell>
          <cell r="J21">
            <v>2053.2723445343381</v>
          </cell>
          <cell r="K21">
            <v>2164.1653390323931</v>
          </cell>
          <cell r="L21">
            <v>2247.5576355864346</v>
          </cell>
          <cell r="M21">
            <v>2467.2345876172867</v>
          </cell>
          <cell r="Q21">
            <v>3204.3384426132134</v>
          </cell>
          <cell r="R21">
            <v>3439.0653779545619</v>
          </cell>
          <cell r="S21">
            <v>3698.7682610080519</v>
          </cell>
          <cell r="T21">
            <v>3967.0095751798058</v>
          </cell>
          <cell r="U21">
            <v>4273.3804238563971</v>
          </cell>
          <cell r="V21">
            <v>4788.7238108771544</v>
          </cell>
          <cell r="W21">
            <v>0</v>
          </cell>
          <cell r="X21">
            <v>0</v>
          </cell>
          <cell r="Y21">
            <v>0</v>
          </cell>
          <cell r="Z21">
            <v>0</v>
          </cell>
          <cell r="AA21">
            <v>0</v>
          </cell>
          <cell r="AB21">
            <v>0</v>
          </cell>
          <cell r="AC21">
            <v>0</v>
          </cell>
          <cell r="AD21">
            <v>0</v>
          </cell>
          <cell r="AE21">
            <v>0</v>
          </cell>
        </row>
        <row r="22">
          <cell r="A22" t="str">
            <v xml:space="preserve">   Private</v>
          </cell>
          <cell r="C22">
            <v>227.9</v>
          </cell>
          <cell r="D22">
            <v>209.9</v>
          </cell>
          <cell r="E22">
            <v>244.9</v>
          </cell>
          <cell r="F22">
            <v>226.8</v>
          </cell>
          <cell r="G22">
            <v>258.404</v>
          </cell>
          <cell r="H22">
            <v>276.10300000000001</v>
          </cell>
          <cell r="I22">
            <v>286.42200000000003</v>
          </cell>
          <cell r="J22">
            <v>266.3</v>
          </cell>
          <cell r="K22">
            <v>283.60000000000002</v>
          </cell>
          <cell r="L22">
            <v>319.8</v>
          </cell>
          <cell r="M22">
            <v>379.7</v>
          </cell>
          <cell r="Q22">
            <v>510.40716043747221</v>
          </cell>
          <cell r="R22">
            <v>557.54970342099853</v>
          </cell>
          <cell r="S22">
            <v>581.252540275</v>
          </cell>
          <cell r="T22">
            <v>629.16848783725015</v>
          </cell>
          <cell r="U22">
            <v>673.21028198585759</v>
          </cell>
          <cell r="V22">
            <v>0</v>
          </cell>
          <cell r="W22">
            <v>0</v>
          </cell>
          <cell r="X22">
            <v>0</v>
          </cell>
          <cell r="Y22">
            <v>0</v>
          </cell>
          <cell r="Z22">
            <v>0</v>
          </cell>
          <cell r="AA22">
            <v>0</v>
          </cell>
          <cell r="AB22">
            <v>0</v>
          </cell>
          <cell r="AC22">
            <v>0</v>
          </cell>
          <cell r="AD22">
            <v>0</v>
          </cell>
          <cell r="AE22">
            <v>0</v>
          </cell>
        </row>
        <row r="23">
          <cell r="B23" t="str">
            <v>PIB réel (base 1990)</v>
          </cell>
        </row>
        <row r="24">
          <cell r="A24" t="str">
            <v>Balance of payments</v>
          </cell>
          <cell r="B24" t="str">
            <v xml:space="preserve">  (Taux de croissance)</v>
          </cell>
        </row>
        <row r="25">
          <cell r="A25" t="str">
            <v>Exports of goods (f.o.b. value)</v>
          </cell>
          <cell r="E25">
            <v>219.06836015355634</v>
          </cell>
          <cell r="F25">
            <v>200.29449638575028</v>
          </cell>
          <cell r="G25">
            <v>439.14000650348657</v>
          </cell>
          <cell r="H25">
            <v>483.37428907450271</v>
          </cell>
          <cell r="I25">
            <v>505.41069198627775</v>
          </cell>
          <cell r="J25">
            <v>527.95408599999996</v>
          </cell>
          <cell r="K25">
            <v>582.90395599999999</v>
          </cell>
          <cell r="L25">
            <v>644.71106400000008</v>
          </cell>
          <cell r="M25">
            <v>654.80918999999994</v>
          </cell>
          <cell r="Q25">
            <v>840.69477223889089</v>
          </cell>
          <cell r="R25">
            <v>893.46477342644175</v>
          </cell>
          <cell r="S25">
            <v>950.2037495436897</v>
          </cell>
          <cell r="T25">
            <v>1012.8349082218685</v>
          </cell>
          <cell r="U25">
            <v>1084.6527465666231</v>
          </cell>
          <cell r="V25">
            <v>1108.8606247715006</v>
          </cell>
          <cell r="W25">
            <v>1169.6127459783017</v>
          </cell>
          <cell r="X25">
            <v>1234.386929957062</v>
          </cell>
          <cell r="Y25">
            <v>1303.4721588215184</v>
          </cell>
          <cell r="Z25">
            <v>1377.1791724670588</v>
          </cell>
          <cell r="AA25">
            <v>1455.8421477328304</v>
          </cell>
          <cell r="AB25">
            <v>1539.8205087943304</v>
          </cell>
          <cell r="AC25">
            <v>1629.5008791074472</v>
          </cell>
          <cell r="AD25">
            <v>1725.2991860392294</v>
          </cell>
          <cell r="AE25">
            <v>1827.6629301992698</v>
          </cell>
        </row>
        <row r="26">
          <cell r="A26" t="str">
            <v>Imports of goods (f.o.b. value)</v>
          </cell>
          <cell r="E26">
            <v>-315.48874000415685</v>
          </cell>
          <cell r="F26">
            <v>-307.66856743976035</v>
          </cell>
          <cell r="G26">
            <v>-567.44645066671569</v>
          </cell>
          <cell r="H26">
            <v>-607.18006402362903</v>
          </cell>
          <cell r="I26">
            <v>-646.64024807448004</v>
          </cell>
          <cell r="J26">
            <v>-686.40361680000012</v>
          </cell>
          <cell r="K26">
            <v>-755.5416616</v>
          </cell>
          <cell r="L26">
            <v>-845.29333440000005</v>
          </cell>
          <cell r="M26">
            <v>-951.5187527999999</v>
          </cell>
          <cell r="Q26">
            <v>-1227.1407639274828</v>
          </cell>
          <cell r="R26">
            <v>-1305.3645677372358</v>
          </cell>
          <cell r="S26">
            <v>-1372.3881072800486</v>
          </cell>
          <cell r="T26">
            <v>-1455.8792352934577</v>
          </cell>
          <cell r="U26">
            <v>-1560.8002949188879</v>
          </cell>
          <cell r="V26">
            <v>-1673.4286869706575</v>
          </cell>
          <cell r="W26">
            <v>-1812.736621240143</v>
          </cell>
          <cell r="X26">
            <v>-1946.9811350727209</v>
          </cell>
          <cell r="Y26">
            <v>-2091.8301375989563</v>
          </cell>
          <cell r="Z26">
            <v>-2248.1558785900461</v>
          </cell>
          <cell r="AA26">
            <v>-2416.9042375544241</v>
          </cell>
          <cell r="AB26">
            <v>-2599.1010508102818</v>
          </cell>
          <cell r="AC26">
            <v>-2795.8589895220061</v>
          </cell>
          <cell r="AD26">
            <v>-3008.3850371911417</v>
          </cell>
          <cell r="AE26">
            <v>-3237.9886193982843</v>
          </cell>
        </row>
        <row r="27">
          <cell r="A27" t="str">
            <v>Imports of goods (c.i.f. value)</v>
          </cell>
          <cell r="E27">
            <v>-315.48874000415685</v>
          </cell>
          <cell r="F27">
            <v>-307.66856743976035</v>
          </cell>
          <cell r="G27">
            <v>-567.44645066671569</v>
          </cell>
          <cell r="H27">
            <v>-607.18006402362903</v>
          </cell>
          <cell r="I27">
            <v>-646.64024807448004</v>
          </cell>
          <cell r="J27">
            <v>-686.40361680000012</v>
          </cell>
          <cell r="K27">
            <v>-755.5416616</v>
          </cell>
          <cell r="L27">
            <v>-845.29333440000005</v>
          </cell>
          <cell r="M27">
            <v>-951.5187527999999</v>
          </cell>
          <cell r="Q27">
            <v>-1227.1407639274828</v>
          </cell>
          <cell r="R27">
            <v>-1305.3645677372358</v>
          </cell>
          <cell r="S27">
            <v>-1372.3881072800486</v>
          </cell>
          <cell r="T27">
            <v>-1455.8792352934577</v>
          </cell>
          <cell r="U27">
            <v>-1560.8002949188879</v>
          </cell>
          <cell r="V27">
            <v>-1673.4286869706575</v>
          </cell>
          <cell r="W27">
            <v>-1812.736621240143</v>
          </cell>
          <cell r="X27">
            <v>-1946.9811350727209</v>
          </cell>
          <cell r="Y27">
            <v>-2091.8301375989563</v>
          </cell>
          <cell r="Z27">
            <v>-2248.1558785900461</v>
          </cell>
          <cell r="AA27">
            <v>-2416.9042375544241</v>
          </cell>
          <cell r="AB27">
            <v>-2599.1010508102818</v>
          </cell>
          <cell r="AC27">
            <v>-2795.8589895220061</v>
          </cell>
          <cell r="AD27">
            <v>-3008.3850371911417</v>
          </cell>
          <cell r="AE27">
            <v>-3237.9886193982843</v>
          </cell>
        </row>
        <row r="28">
          <cell r="A28" t="str">
            <v xml:space="preserve">  Petroleum products cif</v>
          </cell>
          <cell r="B28" t="str">
            <v xml:space="preserve">     Exports, f.o.b.</v>
          </cell>
          <cell r="E28">
            <v>-34.973672800000003</v>
          </cell>
          <cell r="F28">
            <v>-30.798011199999998</v>
          </cell>
          <cell r="G28">
            <v>-69.429404000000005</v>
          </cell>
          <cell r="H28">
            <v>-60.647663999999999</v>
          </cell>
          <cell r="I28">
            <v>-79.373819994479987</v>
          </cell>
          <cell r="J28">
            <v>-98.023983199999989</v>
          </cell>
          <cell r="K28">
            <v>-80.836544799999984</v>
          </cell>
          <cell r="L28">
            <v>-112.70719982137511</v>
          </cell>
          <cell r="M28">
            <v>-213.3991288</v>
          </cell>
          <cell r="Q28">
            <v>-175.44422007856005</v>
          </cell>
          <cell r="R28">
            <v>-179.73409025827226</v>
          </cell>
          <cell r="S28">
            <v>-179.81668407858012</v>
          </cell>
          <cell r="T28">
            <v>-188.51741006141066</v>
          </cell>
          <cell r="U28">
            <v>-191.75199143453446</v>
          </cell>
          <cell r="V28">
            <v>-205.67702105251038</v>
          </cell>
          <cell r="W28">
            <v>-220.61328632134371</v>
          </cell>
          <cell r="X28">
            <v>-236.63422317399966</v>
          </cell>
          <cell r="Y28">
            <v>-253.81860046089562</v>
          </cell>
          <cell r="Z28">
            <v>-272.25090722636583</v>
          </cell>
          <cell r="AA28">
            <v>-292.02176810914449</v>
          </cell>
          <cell r="AB28">
            <v>-313.22838890923055</v>
          </cell>
          <cell r="AC28">
            <v>-335.97503451181893</v>
          </cell>
          <cell r="AD28">
            <v>-360.37354151806721</v>
          </cell>
          <cell r="AE28">
            <v>-386.54386810310933</v>
          </cell>
        </row>
        <row r="29">
          <cell r="A29" t="str">
            <v>Imports (volume, 1995=100)</v>
          </cell>
          <cell r="B29" t="str">
            <v>Importations (valeurs)</v>
          </cell>
          <cell r="E29">
            <v>109.35800365491733</v>
          </cell>
          <cell r="F29">
            <v>105.3648021264766</v>
          </cell>
          <cell r="G29">
            <v>95.502368898250538</v>
          </cell>
          <cell r="H29">
            <v>100</v>
          </cell>
          <cell r="I29">
            <v>102.98461030786443</v>
          </cell>
          <cell r="J29">
            <v>103.96267632415956</v>
          </cell>
          <cell r="K29">
            <v>120.86636260015089</v>
          </cell>
          <cell r="L29">
            <v>132.91957948652333</v>
          </cell>
          <cell r="M29">
            <v>135.67527586958332</v>
          </cell>
          <cell r="Q29">
            <v>180.54098104954406</v>
          </cell>
          <cell r="R29">
            <v>189.92257035502104</v>
          </cell>
          <cell r="S29">
            <v>197.88174816317456</v>
          </cell>
          <cell r="T29">
            <v>206.76112288591582</v>
          </cell>
          <cell r="U29">
            <v>218.13801582808912</v>
          </cell>
          <cell r="V29">
            <v>230.06796017835973</v>
          </cell>
          <cell r="W29">
            <v>245.15486769657332</v>
          </cell>
          <cell r="X29">
            <v>259.01572896562675</v>
          </cell>
          <cell r="Y29">
            <v>273.74472607242575</v>
          </cell>
          <cell r="Z29">
            <v>289.39940411147791</v>
          </cell>
          <cell r="AA29">
            <v>306.04125421196545</v>
          </cell>
          <cell r="AB29">
            <v>323.73599045991534</v>
          </cell>
          <cell r="AC29">
            <v>342.55384660016756</v>
          </cell>
          <cell r="AD29">
            <v>362.56989395139129</v>
          </cell>
          <cell r="AE29">
            <v>383.86438207250319</v>
          </cell>
        </row>
        <row r="30">
          <cell r="A30" t="str">
            <v xml:space="preserve">  Petroleum products</v>
          </cell>
          <cell r="B30" t="str">
            <v xml:space="preserve">  Produits pétroliers</v>
          </cell>
          <cell r="E30">
            <v>103.99548447570872</v>
          </cell>
          <cell r="F30">
            <v>94.505338243530673</v>
          </cell>
          <cell r="G30">
            <v>118.79700164543847</v>
          </cell>
          <cell r="H30">
            <v>100</v>
          </cell>
          <cell r="I30">
            <v>108.86954545850274</v>
          </cell>
          <cell r="J30">
            <v>118.91760909373193</v>
          </cell>
          <cell r="K30">
            <v>133.69567803963562</v>
          </cell>
          <cell r="L30">
            <v>148.14814169924168</v>
          </cell>
          <cell r="M30">
            <v>151.56339871557128</v>
          </cell>
          <cell r="Q30">
            <v>181.7598055944909</v>
          </cell>
          <cell r="R30">
            <v>190.84779587421536</v>
          </cell>
          <cell r="S30">
            <v>200.39018566792618</v>
          </cell>
          <cell r="T30">
            <v>210.40969495132251</v>
          </cell>
          <cell r="U30">
            <v>224.77800725665853</v>
          </cell>
          <cell r="V30">
            <v>238.71424370657138</v>
          </cell>
          <cell r="W30">
            <v>253.5145268163788</v>
          </cell>
          <cell r="X30">
            <v>269.23242747899423</v>
          </cell>
          <cell r="Y30">
            <v>285.924837982692</v>
          </cell>
          <cell r="Z30">
            <v>303.65217793761889</v>
          </cell>
          <cell r="AA30">
            <v>322.47861296975128</v>
          </cell>
          <cell r="AB30">
            <v>342.4722869738759</v>
          </cell>
          <cell r="AC30">
            <v>363.70556876625619</v>
          </cell>
          <cell r="AD30">
            <v>386.25531402976412</v>
          </cell>
          <cell r="AE30">
            <v>410.20314349960955</v>
          </cell>
        </row>
        <row r="31">
          <cell r="A31" t="str">
            <v xml:space="preserve">  PIP</v>
          </cell>
          <cell r="B31" t="str">
            <v xml:space="preserve">  PIP</v>
          </cell>
        </row>
        <row r="32">
          <cell r="A32" t="str">
            <v xml:space="preserve">  Others</v>
          </cell>
          <cell r="B32" t="str">
            <v xml:space="preserve">  Autres</v>
          </cell>
        </row>
        <row r="34">
          <cell r="A34" t="str">
            <v>Domestic debt and financing</v>
          </cell>
          <cell r="B34" t="str">
            <v>Importations (volume)</v>
          </cell>
        </row>
        <row r="35">
          <cell r="A35" t="str">
            <v>Domestic debt service</v>
          </cell>
          <cell r="B35" t="str">
            <v xml:space="preserve">  Produits pétroliers</v>
          </cell>
        </row>
        <row r="36">
          <cell r="A36" t="str">
            <v xml:space="preserve">  BEAC</v>
          </cell>
          <cell r="B36" t="str">
            <v xml:space="preserve">  PIP</v>
          </cell>
        </row>
        <row r="37">
          <cell r="A37" t="str">
            <v xml:space="preserve">    Principal</v>
          </cell>
          <cell r="B37" t="str">
            <v xml:space="preserve">  Autres</v>
          </cell>
        </row>
        <row r="38">
          <cell r="A38" t="str">
            <v xml:space="preserve">      IMF</v>
          </cell>
        </row>
        <row r="39">
          <cell r="A39" t="str">
            <v xml:space="preserve">      Loans</v>
          </cell>
          <cell r="B39" t="str">
            <v>Dette service int.</v>
          </cell>
        </row>
        <row r="40">
          <cell r="A40" t="str">
            <v xml:space="preserve">    Interest</v>
          </cell>
          <cell r="B40" t="str">
            <v xml:space="preserve">  BEAC</v>
          </cell>
        </row>
        <row r="41">
          <cell r="A41" t="str">
            <v xml:space="preserve">      Advances</v>
          </cell>
          <cell r="B41" t="str">
            <v xml:space="preserve">    Principal</v>
          </cell>
        </row>
        <row r="42">
          <cell r="A42" t="str">
            <v xml:space="preserve">      IMF</v>
          </cell>
          <cell r="B42" t="str">
            <v xml:space="preserve">      FMI</v>
          </cell>
        </row>
        <row r="43">
          <cell r="A43" t="str">
            <v xml:space="preserve">      Loans</v>
          </cell>
          <cell r="B43" t="str">
            <v xml:space="preserve">      Prêts</v>
          </cell>
        </row>
        <row r="44">
          <cell r="A44" t="str">
            <v xml:space="preserve">      Deposits</v>
          </cell>
          <cell r="B44" t="str">
            <v xml:space="preserve">    Intérêts</v>
          </cell>
        </row>
        <row r="45">
          <cell r="A45" t="str">
            <v xml:space="preserve">  Commercial bank</v>
          </cell>
          <cell r="B45" t="str">
            <v xml:space="preserve">      Avances</v>
          </cell>
        </row>
        <row r="46">
          <cell r="A46" t="str">
            <v xml:space="preserve">    Principal</v>
          </cell>
          <cell r="B46" t="str">
            <v xml:space="preserve">      FMI</v>
          </cell>
        </row>
        <row r="47">
          <cell r="A47" t="str">
            <v xml:space="preserve">    Interest</v>
          </cell>
          <cell r="B47" t="str">
            <v xml:space="preserve">      Prêts</v>
          </cell>
        </row>
        <row r="48">
          <cell r="A48" t="str">
            <v>Banking system financing, annual change</v>
          </cell>
          <cell r="B48" t="str">
            <v xml:space="preserve">      Dépôts</v>
          </cell>
        </row>
        <row r="49">
          <cell r="A49" t="str">
            <v xml:space="preserve">  Central bank annual change (net)</v>
          </cell>
          <cell r="B49" t="str">
            <v xml:space="preserve">  Banque commerciale</v>
          </cell>
        </row>
        <row r="50">
          <cell r="A50" t="str">
            <v xml:space="preserve">    Credits, annual change</v>
          </cell>
          <cell r="B50" t="str">
            <v xml:space="preserve">    Principal</v>
          </cell>
        </row>
        <row r="51">
          <cell r="A51" t="str">
            <v xml:space="preserve">      Advance, annual change</v>
          </cell>
          <cell r="B51" t="str">
            <v xml:space="preserve">    Intérêts</v>
          </cell>
        </row>
        <row r="52">
          <cell r="A52" t="str">
            <v xml:space="preserve">      Other loans, annual change</v>
          </cell>
        </row>
        <row r="53">
          <cell r="A53" t="str">
            <v xml:space="preserve">      IMF, annual change</v>
          </cell>
          <cell r="B53" t="str">
            <v>Accumulation brute d'arriérés extérieurs (FMI exclus)</v>
          </cell>
        </row>
        <row r="54">
          <cell r="A54" t="str">
            <v xml:space="preserve">    Deposits, annual change</v>
          </cell>
          <cell r="B54" t="str">
            <v>Paiements d'arriérés extérieurs</v>
          </cell>
        </row>
        <row r="55">
          <cell r="A55" t="str">
            <v xml:space="preserve">  Commercial bank annual change (net)</v>
          </cell>
          <cell r="B55" t="str">
            <v>Reechelonement et annulation d'arriérés extérieurs</v>
          </cell>
        </row>
        <row r="56">
          <cell r="A56" t="str">
            <v xml:space="preserve">          Credits change net</v>
          </cell>
          <cell r="B56" t="str">
            <v>Ext. arrears accumulation (incl IMF)</v>
          </cell>
        </row>
        <row r="57">
          <cell r="A57" t="str">
            <v xml:space="preserve">          Deposits change net</v>
          </cell>
          <cell r="B57" t="str">
            <v>Financement du système bancaire (stock)</v>
          </cell>
        </row>
        <row r="58">
          <cell r="B58" t="str">
            <v xml:space="preserve">  Banque centrale changement annuel (nette)</v>
          </cell>
        </row>
        <row r="59">
          <cell r="A59" t="str">
            <v>IMF relations</v>
          </cell>
          <cell r="B59" t="str">
            <v xml:space="preserve">    Crédits, changement annuel</v>
          </cell>
        </row>
        <row r="60">
          <cell r="A60" t="str">
            <v>IMF charges (interest, CFA)</v>
          </cell>
          <cell r="B60" t="str">
            <v xml:space="preserve">      Avances, changement annuel</v>
          </cell>
        </row>
        <row r="61">
          <cell r="A61" t="str">
            <v>IMF repurchases (Due in CFA)</v>
          </cell>
          <cell r="B61" t="str">
            <v xml:space="preserve">      Autres prêts, changement annuel</v>
          </cell>
        </row>
        <row r="62">
          <cell r="A62" t="str">
            <v>IMF drawings (CFA)</v>
          </cell>
          <cell r="B62" t="str">
            <v xml:space="preserve">      FMI, changement annuel</v>
          </cell>
        </row>
        <row r="63">
          <cell r="A63" t="str">
            <v>IMF HIPC relief</v>
          </cell>
          <cell r="B63" t="str">
            <v xml:space="preserve">    Dépôts, changement annuel</v>
          </cell>
          <cell r="M63">
            <v>1.2700379815221203</v>
          </cell>
          <cell r="Q63">
            <v>7.3526417498888632</v>
          </cell>
          <cell r="R63">
            <v>7.34513768399394</v>
          </cell>
          <cell r="S63">
            <v>4.4019044988164699</v>
          </cell>
          <cell r="T63">
            <v>1.4648870373502698</v>
          </cell>
          <cell r="U63">
            <v>0</v>
          </cell>
          <cell r="V63">
            <v>0</v>
          </cell>
          <cell r="W63">
            <v>0</v>
          </cell>
          <cell r="X63">
            <v>0</v>
          </cell>
          <cell r="Y63">
            <v>0</v>
          </cell>
          <cell r="Z63">
            <v>0</v>
          </cell>
          <cell r="AA63">
            <v>0</v>
          </cell>
          <cell r="AB63">
            <v>0</v>
          </cell>
        </row>
        <row r="64">
          <cell r="A64" t="str">
            <v>IMF actual repayment  (cash basis) in CFA</v>
          </cell>
          <cell r="B64" t="str">
            <v xml:space="preserve">  Banques commerciales changement annuel (nettes)</v>
          </cell>
        </row>
        <row r="65">
          <cell r="B65" t="str">
            <v xml:space="preserve">          Credits change net</v>
          </cell>
        </row>
        <row r="66">
          <cell r="A66" t="str">
            <v>External debt</v>
          </cell>
          <cell r="B66" t="str">
            <v xml:space="preserve">          Deposits change net</v>
          </cell>
        </row>
        <row r="67">
          <cell r="A67" t="str">
            <v xml:space="preserve">  Total rescheduling</v>
          </cell>
        </row>
        <row r="68">
          <cell r="A68" t="str">
            <v xml:space="preserve">    HIPC relief</v>
          </cell>
          <cell r="B68" t="str">
            <v>Allègement de dette</v>
          </cell>
        </row>
        <row r="69">
          <cell r="A69" t="str">
            <v xml:space="preserve">    Bilateral Paris Club</v>
          </cell>
          <cell r="B69" t="str">
            <v xml:space="preserve">  Total rééchelonnement</v>
          </cell>
        </row>
        <row r="70">
          <cell r="A70" t="str">
            <v xml:space="preserve">    Bilateral Outside Paris Club</v>
          </cell>
          <cell r="B70" t="str">
            <v xml:space="preserve">    Bilateraux Club de Paris</v>
          </cell>
        </row>
        <row r="71">
          <cell r="A71" t="str">
            <v xml:space="preserve">    Private creditors</v>
          </cell>
          <cell r="B71" t="str">
            <v xml:space="preserve">    Reechelonnement hors club de Paris</v>
          </cell>
        </row>
        <row r="72">
          <cell r="A72" t="str">
            <v xml:space="preserve">  Debt cancellation</v>
          </cell>
          <cell r="B72" t="str">
            <v xml:space="preserve">    Reechelonnement creancier prive</v>
          </cell>
        </row>
        <row r="73">
          <cell r="A73" t="str">
            <v xml:space="preserve">    HIPC relief</v>
          </cell>
          <cell r="B73" t="str">
            <v xml:space="preserve">  Remise de dette</v>
          </cell>
        </row>
        <row r="74">
          <cell r="A74" t="str">
            <v xml:space="preserve">    Bilateral Paris Club</v>
          </cell>
          <cell r="B74" t="str">
            <v xml:space="preserve">    Bilateraux Club de Paris</v>
          </cell>
        </row>
        <row r="75">
          <cell r="A75" t="str">
            <v xml:space="preserve">    Bilateral Outside Paris Club</v>
          </cell>
          <cell r="B75" t="str">
            <v xml:space="preserve">    Bilateraux hors Club de Paris</v>
          </cell>
        </row>
        <row r="76">
          <cell r="A76" t="str">
            <v xml:space="preserve">    Private creditors</v>
          </cell>
          <cell r="B76" t="str">
            <v xml:space="preserve">    Creanciers prives</v>
          </cell>
        </row>
        <row r="77">
          <cell r="A77" t="str">
            <v>Ext. arrears payments (incl IMF)</v>
          </cell>
          <cell r="B77" t="str">
            <v>IMF charges (interest, CFA)</v>
          </cell>
        </row>
        <row r="78">
          <cell r="A78" t="str">
            <v>Ext. arrears accumulation (excl. IMF)</v>
          </cell>
          <cell r="B78" t="str">
            <v>IMF repurchases (Due in CFA)</v>
          </cell>
        </row>
        <row r="79">
          <cell r="A79" t="str">
            <v>Ext. arrears payment (excl. IMF)</v>
          </cell>
          <cell r="B79" t="str">
            <v>IMF drawings (CFA)</v>
          </cell>
        </row>
        <row r="80">
          <cell r="A80" t="str">
            <v>Ext. arrears rescheduled or cancelled</v>
          </cell>
          <cell r="B80" t="str">
            <v>IMF actual repayment  (cash basis) in CFA</v>
          </cell>
        </row>
        <row r="81">
          <cell r="A81" t="str">
            <v>Ext. arrears accumulation (incl IMF)</v>
          </cell>
        </row>
        <row r="82">
          <cell r="A82" t="str">
            <v>Service on current stock of non-IMF external debt</v>
          </cell>
          <cell r="B82" t="str">
            <v>Service on current stock of non-IMF external debt</v>
          </cell>
        </row>
        <row r="83">
          <cell r="A83" t="str">
            <v xml:space="preserve">   Principal</v>
          </cell>
          <cell r="B83" t="str">
            <v xml:space="preserve">   Principal</v>
          </cell>
        </row>
        <row r="84">
          <cell r="A84" t="str">
            <v xml:space="preserve">   Interest (including on arrears)</v>
          </cell>
          <cell r="B84" t="str">
            <v xml:space="preserve">   Interest (including on arrears)</v>
          </cell>
        </row>
        <row r="85">
          <cell r="A85" t="str">
            <v>Service on projected drawings of non-IMF external debt</v>
          </cell>
          <cell r="B85" t="str">
            <v>Service on projected drawings of non-IMF external debt</v>
          </cell>
        </row>
        <row r="86">
          <cell r="A86" t="str">
            <v xml:space="preserve">   Principal</v>
          </cell>
          <cell r="B86" t="str">
            <v xml:space="preserve">   Principal</v>
          </cell>
        </row>
        <row r="87">
          <cell r="A87" t="str">
            <v xml:space="preserve">   Interest</v>
          </cell>
          <cell r="B87" t="str">
            <v xml:space="preserve">   Interest</v>
          </cell>
        </row>
        <row r="89">
          <cell r="B89" t="str">
            <v>Broad Money</v>
          </cell>
        </row>
      </sheetData>
      <sheetData sheetId="12" refreshError="1">
        <row r="13">
          <cell r="A13" t="str">
            <v xml:space="preserve">       dont: Compte d'opérations</v>
          </cell>
          <cell r="B13" t="str">
            <v xml:space="preserve">    Compte d'opérations</v>
          </cell>
          <cell r="F13">
            <v>-83.3</v>
          </cell>
          <cell r="G13">
            <v>91.8</v>
          </cell>
          <cell r="H13">
            <v>128.9</v>
          </cell>
          <cell r="I13">
            <v>147.1</v>
          </cell>
          <cell r="J13">
            <v>227.8</v>
          </cell>
          <cell r="K13">
            <v>239.3</v>
          </cell>
          <cell r="L13">
            <v>259</v>
          </cell>
          <cell r="M13">
            <v>268.39999999999998</v>
          </cell>
          <cell r="Q13">
            <v>425.17869623237908</v>
          </cell>
          <cell r="R13">
            <v>438.10587986280325</v>
          </cell>
          <cell r="S13">
            <v>485.11646527580461</v>
          </cell>
          <cell r="T13">
            <v>521.41960074008614</v>
          </cell>
          <cell r="U13">
            <v>514.97374146931782</v>
          </cell>
          <cell r="V13">
            <v>464.43768051248179</v>
          </cell>
          <cell r="W13">
            <v>0</v>
          </cell>
          <cell r="X13">
            <v>0</v>
          </cell>
        </row>
        <row r="14">
          <cell r="A14" t="str">
            <v xml:space="preserve">    Engagements</v>
          </cell>
          <cell r="F14">
            <v>-218.6</v>
          </cell>
          <cell r="G14">
            <v>-264.2</v>
          </cell>
          <cell r="H14">
            <v>-259.5</v>
          </cell>
          <cell r="I14">
            <v>-249</v>
          </cell>
          <cell r="J14">
            <v>-252.5</v>
          </cell>
          <cell r="K14">
            <v>-250</v>
          </cell>
          <cell r="L14">
            <v>-249.4</v>
          </cell>
          <cell r="M14">
            <v>-278.89999999999998</v>
          </cell>
          <cell r="Q14">
            <v>-209.32423809566288</v>
          </cell>
          <cell r="R14">
            <v>-183.31831097051634</v>
          </cell>
          <cell r="S14">
            <v>-184.41831097051636</v>
          </cell>
          <cell r="T14">
            <v>-185.51831097051635</v>
          </cell>
          <cell r="U14">
            <v>-161.21108742562299</v>
          </cell>
          <cell r="V14">
            <v>-162.31108742562299</v>
          </cell>
          <cell r="W14">
            <v>0</v>
          </cell>
          <cell r="X14">
            <v>0</v>
          </cell>
        </row>
        <row r="15">
          <cell r="A15" t="str">
            <v xml:space="preserve">       dont: FMI</v>
          </cell>
          <cell r="B15" t="str">
            <v xml:space="preserve">    FMI</v>
          </cell>
          <cell r="F15">
            <v>-153.19999999999999</v>
          </cell>
          <cell r="G15">
            <v>-186</v>
          </cell>
          <cell r="H15">
            <v>-199.2</v>
          </cell>
          <cell r="I15">
            <v>-187.8</v>
          </cell>
          <cell r="J15">
            <v>-191.6</v>
          </cell>
          <cell r="K15">
            <v>-188.3</v>
          </cell>
          <cell r="L15">
            <v>-186.2</v>
          </cell>
          <cell r="M15">
            <v>-209.4</v>
          </cell>
          <cell r="Q15">
            <v>-141.12423809566283</v>
          </cell>
          <cell r="R15">
            <v>-114.01831097051631</v>
          </cell>
          <cell r="S15">
            <v>-114.01831097051631</v>
          </cell>
          <cell r="T15">
            <v>-114.01831097051631</v>
          </cell>
          <cell r="U15">
            <v>-89.711087425622949</v>
          </cell>
          <cell r="V15">
            <v>-89.711087425622949</v>
          </cell>
          <cell r="W15">
            <v>0</v>
          </cell>
          <cell r="X15">
            <v>0</v>
          </cell>
        </row>
        <row r="16">
          <cell r="A16" t="str">
            <v xml:space="preserve">  Banques créatrices de monnaie</v>
          </cell>
          <cell r="B16" t="str">
            <v xml:space="preserve">  Banques créatrices de monnaie</v>
          </cell>
          <cell r="F16">
            <v>-13.7</v>
          </cell>
          <cell r="G16">
            <v>12.8</v>
          </cell>
          <cell r="H16">
            <v>21</v>
          </cell>
          <cell r="I16">
            <v>27.8</v>
          </cell>
          <cell r="J16">
            <v>36.700000000000003</v>
          </cell>
          <cell r="K16">
            <v>57.9</v>
          </cell>
          <cell r="L16">
            <v>90.4</v>
          </cell>
          <cell r="M16">
            <v>94.3</v>
          </cell>
          <cell r="Q16">
            <v>154.21803</v>
          </cell>
          <cell r="R16">
            <v>165.0132921</v>
          </cell>
          <cell r="S16">
            <v>176.56422254700001</v>
          </cell>
          <cell r="T16">
            <v>188.92371812529001</v>
          </cell>
          <cell r="U16">
            <v>202.14837839406033</v>
          </cell>
          <cell r="V16">
            <v>216.29876488164456</v>
          </cell>
          <cell r="W16">
            <v>0</v>
          </cell>
          <cell r="X16">
            <v>0</v>
          </cell>
        </row>
        <row r="18">
          <cell r="A18" t="str">
            <v>Avoirs intérieurs nets</v>
          </cell>
          <cell r="B18" t="str">
            <v>Avoirs intérieurs nets</v>
          </cell>
          <cell r="F18">
            <v>628.6</v>
          </cell>
          <cell r="G18">
            <v>602.20000000000005</v>
          </cell>
          <cell r="H18">
            <v>593.1</v>
          </cell>
          <cell r="I18">
            <v>611.1</v>
          </cell>
          <cell r="J18">
            <v>564.79999999999995</v>
          </cell>
          <cell r="K18">
            <v>578.9</v>
          </cell>
          <cell r="L18">
            <v>610.1</v>
          </cell>
          <cell r="M18">
            <v>701.7</v>
          </cell>
          <cell r="Q18">
            <v>784.84948858783639</v>
          </cell>
          <cell r="R18">
            <v>835.38679810596636</v>
          </cell>
          <cell r="S18">
            <v>886.97583846023451</v>
          </cell>
          <cell r="T18">
            <v>957.86392157760258</v>
          </cell>
          <cell r="U18">
            <v>1047.5283414290291</v>
          </cell>
          <cell r="V18">
            <v>1215.5331712441034</v>
          </cell>
          <cell r="W18">
            <v>0</v>
          </cell>
          <cell r="X18">
            <v>0</v>
          </cell>
        </row>
        <row r="19">
          <cell r="A19" t="str">
            <v xml:space="preserve">  Crédit intérieur</v>
          </cell>
          <cell r="B19" t="str">
            <v xml:space="preserve">  Crédit intérieur</v>
          </cell>
          <cell r="F19">
            <v>661.9</v>
          </cell>
          <cell r="G19">
            <v>638.5</v>
          </cell>
          <cell r="H19">
            <v>643.79999999999995</v>
          </cell>
          <cell r="I19">
            <v>683.8</v>
          </cell>
          <cell r="J19">
            <v>583.29999999999995</v>
          </cell>
          <cell r="K19">
            <v>621.5</v>
          </cell>
          <cell r="L19">
            <v>674.6</v>
          </cell>
          <cell r="M19">
            <v>785.3</v>
          </cell>
          <cell r="Q19">
            <v>892.24110858783638</v>
          </cell>
          <cell r="R19">
            <v>950.29583150596636</v>
          </cell>
          <cell r="S19">
            <v>1009.9285041982346</v>
          </cell>
          <cell r="T19">
            <v>1089.4232739172626</v>
          </cell>
          <cell r="U19">
            <v>1188.2968484324654</v>
          </cell>
          <cell r="V19">
            <v>1366.1554737377801</v>
          </cell>
          <cell r="W19">
            <v>0</v>
          </cell>
          <cell r="X19">
            <v>0</v>
          </cell>
        </row>
        <row r="20">
          <cell r="A20" t="str">
            <v xml:space="preserve">      Position nette du Gouvernement</v>
          </cell>
          <cell r="B20" t="str">
            <v xml:space="preserve">      Position nette du Gouvernement</v>
          </cell>
          <cell r="F20">
            <v>406.9</v>
          </cell>
          <cell r="G20">
            <v>360</v>
          </cell>
          <cell r="H20">
            <v>357.1</v>
          </cell>
          <cell r="I20">
            <v>335.6</v>
          </cell>
          <cell r="J20">
            <v>187.3</v>
          </cell>
          <cell r="K20">
            <v>181.1</v>
          </cell>
          <cell r="L20">
            <v>188.5</v>
          </cell>
          <cell r="M20">
            <v>160.19999999999999</v>
          </cell>
          <cell r="Q20">
            <v>66.925447115384586</v>
          </cell>
          <cell r="R20">
            <v>41.675447115384578</v>
          </cell>
          <cell r="S20">
            <v>-16.278552884615429</v>
          </cell>
          <cell r="T20">
            <v>-63.942552884615402</v>
          </cell>
          <cell r="U20">
            <v>-88.706552884615405</v>
          </cell>
          <cell r="V20">
            <v>-6.5510000000000019</v>
          </cell>
          <cell r="W20">
            <v>0</v>
          </cell>
          <cell r="X20">
            <v>0</v>
          </cell>
        </row>
        <row r="21">
          <cell r="A21" t="str">
            <v xml:space="preserve">        BCEAO</v>
          </cell>
          <cell r="B21" t="str">
            <v xml:space="preserve">        BEAC</v>
          </cell>
          <cell r="F21">
            <v>396.7</v>
          </cell>
          <cell r="G21">
            <v>340.9</v>
          </cell>
          <cell r="H21">
            <v>330.7</v>
          </cell>
          <cell r="I21">
            <v>269.39999999999998</v>
          </cell>
          <cell r="J21">
            <v>152.1</v>
          </cell>
          <cell r="K21">
            <v>158.9</v>
          </cell>
          <cell r="L21">
            <v>174.4</v>
          </cell>
          <cell r="M21">
            <v>201.2</v>
          </cell>
          <cell r="Q21">
            <v>141.62344711538461</v>
          </cell>
          <cell r="R21">
            <v>107.27344711538461</v>
          </cell>
          <cell r="S21">
            <v>76.819447115384605</v>
          </cell>
          <cell r="T21">
            <v>48.555447115384624</v>
          </cell>
          <cell r="U21">
            <v>40.291447115384614</v>
          </cell>
          <cell r="V21">
            <v>-6.5510000000000019</v>
          </cell>
          <cell r="W21">
            <v>0</v>
          </cell>
          <cell r="X21">
            <v>0</v>
          </cell>
        </row>
        <row r="22">
          <cell r="A22" t="str">
            <v xml:space="preserve">          Crédits</v>
          </cell>
          <cell r="B22" t="str">
            <v xml:space="preserve">          Crédits</v>
          </cell>
          <cell r="F22">
            <v>402.4</v>
          </cell>
          <cell r="G22">
            <v>354.7</v>
          </cell>
          <cell r="H22">
            <v>349.9</v>
          </cell>
          <cell r="I22">
            <v>296.2</v>
          </cell>
          <cell r="J22">
            <v>293.7</v>
          </cell>
          <cell r="K22">
            <v>296.3</v>
          </cell>
          <cell r="L22">
            <v>279</v>
          </cell>
          <cell r="M22">
            <v>256.60000000000002</v>
          </cell>
          <cell r="Q22">
            <v>229.42344711538459</v>
          </cell>
          <cell r="R22">
            <v>196.17344711538459</v>
          </cell>
          <cell r="S22">
            <v>166.81944711538458</v>
          </cell>
          <cell r="T22">
            <v>139.65544711538459</v>
          </cell>
          <cell r="U22">
            <v>132.49144711538457</v>
          </cell>
          <cell r="V22">
            <v>-6.5510000000000019</v>
          </cell>
          <cell r="W22">
            <v>0</v>
          </cell>
          <cell r="X22">
            <v>0</v>
          </cell>
        </row>
        <row r="23">
          <cell r="A23" t="str">
            <v xml:space="preserve">            Dont:  avance statutaire</v>
          </cell>
          <cell r="B23" t="str">
            <v xml:space="preserve">            Dont:  avances</v>
          </cell>
          <cell r="F23">
            <v>55</v>
          </cell>
          <cell r="G23">
            <v>57.8</v>
          </cell>
          <cell r="H23">
            <v>44.3</v>
          </cell>
          <cell r="I23">
            <v>60</v>
          </cell>
          <cell r="J23">
            <v>66.8</v>
          </cell>
          <cell r="K23">
            <v>70.400000000000006</v>
          </cell>
          <cell r="L23">
            <v>60.7</v>
          </cell>
          <cell r="M23">
            <v>38.9</v>
          </cell>
          <cell r="Q23">
            <v>62.248999999999995</v>
          </cell>
          <cell r="R23">
            <v>55.498999999999995</v>
          </cell>
          <cell r="S23">
            <v>48.545000000000002</v>
          </cell>
          <cell r="T23">
            <v>41.380999999999993</v>
          </cell>
          <cell r="U23">
            <v>34.216999999999992</v>
          </cell>
          <cell r="V23">
            <v>0</v>
          </cell>
          <cell r="W23">
            <v>0</v>
          </cell>
          <cell r="X23">
            <v>0</v>
          </cell>
        </row>
        <row r="24">
          <cell r="A24" t="str">
            <v xml:space="preserve">                        FMI</v>
          </cell>
          <cell r="F24">
            <v>140</v>
          </cell>
          <cell r="G24">
            <v>162.19999999999999</v>
          </cell>
          <cell r="H24">
            <v>182.1</v>
          </cell>
          <cell r="I24">
            <v>175.6</v>
          </cell>
          <cell r="J24">
            <v>168</v>
          </cell>
          <cell r="K24">
            <v>160.80000000000001</v>
          </cell>
          <cell r="L24">
            <v>154</v>
          </cell>
          <cell r="M24">
            <v>154.1</v>
          </cell>
          <cell r="Q24">
            <v>104.97444711538459</v>
          </cell>
          <cell r="R24">
            <v>80.474447115384592</v>
          </cell>
          <cell r="S24">
            <v>59.174447115384595</v>
          </cell>
          <cell r="T24">
            <v>39.174447115384595</v>
          </cell>
          <cell r="U24">
            <v>39.174447115384595</v>
          </cell>
          <cell r="V24">
            <v>-6.5510000000000019</v>
          </cell>
          <cell r="W24">
            <v>0</v>
          </cell>
          <cell r="X24">
            <v>0</v>
          </cell>
        </row>
        <row r="25">
          <cell r="A25" t="str">
            <v xml:space="preserve">                        Concours consolidés et non consolidés refinancés</v>
          </cell>
          <cell r="B25" t="str">
            <v xml:space="preserve">                        Prêts consolidés</v>
          </cell>
          <cell r="F25">
            <v>147</v>
          </cell>
          <cell r="G25">
            <v>74.3</v>
          </cell>
          <cell r="H25">
            <v>62.7</v>
          </cell>
          <cell r="I25">
            <v>1.5</v>
          </cell>
          <cell r="J25">
            <v>0</v>
          </cell>
          <cell r="K25">
            <v>6</v>
          </cell>
          <cell r="L25">
            <v>5.2</v>
          </cell>
          <cell r="M25">
            <v>4.5</v>
          </cell>
          <cell r="Q25">
            <v>3.1</v>
          </cell>
          <cell r="R25">
            <v>1.1000000000000001</v>
          </cell>
          <cell r="S25">
            <v>0</v>
          </cell>
          <cell r="T25">
            <v>0</v>
          </cell>
          <cell r="U25">
            <v>0</v>
          </cell>
          <cell r="V25">
            <v>0</v>
          </cell>
          <cell r="W25">
            <v>0</v>
          </cell>
          <cell r="X25">
            <v>0</v>
          </cell>
        </row>
        <row r="26">
          <cell r="A26" t="str">
            <v xml:space="preserve">                        Autres concours</v>
          </cell>
          <cell r="B26" t="str">
            <v xml:space="preserve">                        FMI</v>
          </cell>
          <cell r="F26">
            <v>60.4</v>
          </cell>
          <cell r="G26">
            <v>60.4</v>
          </cell>
          <cell r="H26">
            <v>60.8</v>
          </cell>
          <cell r="I26">
            <v>59.1</v>
          </cell>
          <cell r="J26">
            <v>58.9</v>
          </cell>
          <cell r="K26">
            <v>59.1</v>
          </cell>
          <cell r="L26">
            <v>59.1</v>
          </cell>
          <cell r="M26">
            <v>59.1</v>
          </cell>
          <cell r="Q26">
            <v>59.1</v>
          </cell>
          <cell r="R26">
            <v>59.1</v>
          </cell>
          <cell r="S26">
            <v>59.1</v>
          </cell>
          <cell r="T26">
            <v>59.1</v>
          </cell>
          <cell r="U26">
            <v>59.1</v>
          </cell>
          <cell r="V26">
            <v>0</v>
          </cell>
          <cell r="W26">
            <v>0</v>
          </cell>
          <cell r="X26">
            <v>0</v>
          </cell>
        </row>
        <row r="27">
          <cell r="A27" t="str">
            <v xml:space="preserve">          Dépôts</v>
          </cell>
          <cell r="B27" t="str">
            <v xml:space="preserve">          Dépôts</v>
          </cell>
          <cell r="F27">
            <v>-5.7</v>
          </cell>
          <cell r="G27">
            <v>-13.8</v>
          </cell>
          <cell r="H27">
            <v>-19.2</v>
          </cell>
          <cell r="I27">
            <v>-26.8</v>
          </cell>
          <cell r="J27">
            <v>-141.6</v>
          </cell>
          <cell r="K27">
            <v>-137.4</v>
          </cell>
          <cell r="L27">
            <v>-104.6</v>
          </cell>
          <cell r="M27">
            <v>-55.4</v>
          </cell>
          <cell r="Q27">
            <v>-87.8</v>
          </cell>
          <cell r="R27">
            <v>-88.9</v>
          </cell>
          <cell r="S27">
            <v>-90</v>
          </cell>
          <cell r="T27">
            <v>-91.1</v>
          </cell>
          <cell r="U27">
            <v>-92.2</v>
          </cell>
          <cell r="V27">
            <v>0</v>
          </cell>
          <cell r="W27">
            <v>0</v>
          </cell>
          <cell r="X27">
            <v>0</v>
          </cell>
        </row>
        <row r="28">
          <cell r="A28" t="str">
            <v xml:space="preserve">        Banques</v>
          </cell>
          <cell r="B28" t="str">
            <v xml:space="preserve">        Banques</v>
          </cell>
          <cell r="F28">
            <v>9.5</v>
          </cell>
          <cell r="G28">
            <v>17.5</v>
          </cell>
          <cell r="H28">
            <v>24.6</v>
          </cell>
          <cell r="I28">
            <v>66.400000000000006</v>
          </cell>
          <cell r="J28">
            <v>35</v>
          </cell>
          <cell r="K28">
            <v>20.9</v>
          </cell>
          <cell r="L28">
            <v>13</v>
          </cell>
          <cell r="M28">
            <v>-42.5</v>
          </cell>
          <cell r="Q28">
            <v>-77.598000000000027</v>
          </cell>
          <cell r="R28">
            <v>-68.498000000000033</v>
          </cell>
          <cell r="S28">
            <v>-95.998000000000033</v>
          </cell>
          <cell r="T28">
            <v>-115.39800000000002</v>
          </cell>
          <cell r="U28">
            <v>-131.89800000000002</v>
          </cell>
          <cell r="V28">
            <v>0</v>
          </cell>
          <cell r="W28">
            <v>0</v>
          </cell>
          <cell r="X28">
            <v>0</v>
          </cell>
        </row>
        <row r="29">
          <cell r="A29" t="str">
            <v xml:space="preserve">          Crédits</v>
          </cell>
          <cell r="B29" t="str">
            <v xml:space="preserve">          Crédits</v>
          </cell>
          <cell r="F29">
            <v>73.7</v>
          </cell>
          <cell r="G29">
            <v>100.3</v>
          </cell>
          <cell r="H29">
            <v>104.4</v>
          </cell>
          <cell r="I29">
            <v>161.6</v>
          </cell>
          <cell r="J29">
            <v>144.6</v>
          </cell>
          <cell r="K29">
            <v>122.4</v>
          </cell>
          <cell r="L29">
            <v>110.6</v>
          </cell>
          <cell r="M29">
            <v>94</v>
          </cell>
          <cell r="Q29">
            <v>67.001999999999995</v>
          </cell>
          <cell r="R29">
            <v>76.10199999999999</v>
          </cell>
          <cell r="S29">
            <v>48.60199999999999</v>
          </cell>
          <cell r="T29">
            <v>29.201999999999998</v>
          </cell>
          <cell r="U29">
            <v>12.701999999999998</v>
          </cell>
          <cell r="V29">
            <v>0</v>
          </cell>
          <cell r="W29">
            <v>0</v>
          </cell>
          <cell r="X29">
            <v>0</v>
          </cell>
        </row>
        <row r="30">
          <cell r="A30" t="str">
            <v xml:space="preserve">          Dépôts</v>
          </cell>
          <cell r="B30" t="str">
            <v xml:space="preserve">          Dépôts</v>
          </cell>
          <cell r="F30">
            <v>-64.2</v>
          </cell>
          <cell r="G30">
            <v>-82.8</v>
          </cell>
          <cell r="H30">
            <v>-79.8</v>
          </cell>
          <cell r="I30">
            <v>-95.2</v>
          </cell>
          <cell r="J30">
            <v>-109.6</v>
          </cell>
          <cell r="K30">
            <v>-101.5</v>
          </cell>
          <cell r="L30">
            <v>-97.6</v>
          </cell>
          <cell r="M30">
            <v>-136.5</v>
          </cell>
          <cell r="Q30">
            <v>-144.6</v>
          </cell>
          <cell r="R30">
            <v>-144.6</v>
          </cell>
          <cell r="S30">
            <v>-144.6</v>
          </cell>
          <cell r="T30">
            <v>-144.6</v>
          </cell>
          <cell r="U30">
            <v>-144.6</v>
          </cell>
          <cell r="V30">
            <v>0</v>
          </cell>
          <cell r="W30">
            <v>0</v>
          </cell>
          <cell r="X30">
            <v>0</v>
          </cell>
        </row>
        <row r="31">
          <cell r="A31" t="str">
            <v xml:space="preserve">      Autres institutions</v>
          </cell>
          <cell r="B31" t="str">
            <v xml:space="preserve">      Autres organismes publics</v>
          </cell>
          <cell r="F31">
            <v>0.7</v>
          </cell>
          <cell r="G31">
            <v>1.6</v>
          </cell>
          <cell r="H31">
            <v>1.8</v>
          </cell>
          <cell r="I31">
            <v>-0.2</v>
          </cell>
          <cell r="J31">
            <v>0.2</v>
          </cell>
          <cell r="K31">
            <v>1.3</v>
          </cell>
          <cell r="L31">
            <v>1.1000000000000001</v>
          </cell>
          <cell r="M31">
            <v>1.5</v>
          </cell>
          <cell r="Q31">
            <v>2.9</v>
          </cell>
          <cell r="R31">
            <v>2.9</v>
          </cell>
          <cell r="S31">
            <v>2.9</v>
          </cell>
          <cell r="T31">
            <v>2.9</v>
          </cell>
          <cell r="U31">
            <v>2.9</v>
          </cell>
          <cell r="V31">
            <v>0</v>
          </cell>
          <cell r="W31">
            <v>0</v>
          </cell>
          <cell r="X31">
            <v>0</v>
          </cell>
        </row>
        <row r="33">
          <cell r="A33" t="str">
            <v xml:space="preserve">  Crédits à l'économie</v>
          </cell>
          <cell r="B33" t="str">
            <v xml:space="preserve">  Crédits à l'économie</v>
          </cell>
          <cell r="F33">
            <v>255</v>
          </cell>
          <cell r="G33">
            <v>278.5</v>
          </cell>
          <cell r="H33">
            <v>286.7</v>
          </cell>
          <cell r="I33">
            <v>348.2</v>
          </cell>
          <cell r="J33">
            <v>396</v>
          </cell>
          <cell r="K33">
            <v>440.4</v>
          </cell>
          <cell r="L33">
            <v>486.1</v>
          </cell>
          <cell r="M33">
            <v>625.1</v>
          </cell>
          <cell r="Q33">
            <v>825.31566147245178</v>
          </cell>
          <cell r="R33">
            <v>908.62038439058176</v>
          </cell>
          <cell r="S33">
            <v>1026.20705708285</v>
          </cell>
          <cell r="T33">
            <v>1153.365826801878</v>
          </cell>
          <cell r="U33">
            <v>1277.0034013170807</v>
          </cell>
          <cell r="V33">
            <v>1372.70647373778</v>
          </cell>
          <cell r="W33">
            <v>0</v>
          </cell>
          <cell r="X33">
            <v>0</v>
          </cell>
        </row>
        <row r="34">
          <cell r="A34" t="str">
            <v xml:space="preserve">    Dont: crédits de campagne</v>
          </cell>
          <cell r="B34" t="str">
            <v xml:space="preserve">    Entreprises publiques</v>
          </cell>
          <cell r="F34">
            <v>7.6</v>
          </cell>
          <cell r="G34">
            <v>12.7</v>
          </cell>
          <cell r="H34">
            <v>0.4</v>
          </cell>
          <cell r="I34">
            <v>1.1000000000000001</v>
          </cell>
          <cell r="J34">
            <v>2</v>
          </cell>
          <cell r="K34">
            <v>12.7</v>
          </cell>
          <cell r="L34">
            <v>1.7</v>
          </cell>
          <cell r="M34">
            <v>0</v>
          </cell>
          <cell r="Q34">
            <v>8.6334990105777472</v>
          </cell>
          <cell r="R34">
            <v>9.3162198552853734</v>
          </cell>
          <cell r="S34">
            <v>10.072696907534548</v>
          </cell>
          <cell r="T34">
            <v>10.890599896426355</v>
          </cell>
          <cell r="U34">
            <v>11.717196428565114</v>
          </cell>
          <cell r="V34">
            <v>12.606531637493203</v>
          </cell>
          <cell r="W34">
            <v>0</v>
          </cell>
          <cell r="X34">
            <v>0</v>
          </cell>
        </row>
        <row r="36">
          <cell r="A36" t="str">
            <v>Autres éléments (nets)</v>
          </cell>
          <cell r="B36" t="str">
            <v>Autres postes (nets)</v>
          </cell>
          <cell r="F36">
            <v>-33.299999999999997</v>
          </cell>
          <cell r="G36">
            <v>-36.299999999999997</v>
          </cell>
          <cell r="H36">
            <v>-50.7</v>
          </cell>
          <cell r="I36">
            <v>-72.7</v>
          </cell>
          <cell r="J36">
            <v>-18.5</v>
          </cell>
          <cell r="K36">
            <v>-42.6</v>
          </cell>
          <cell r="L36">
            <v>-64.5</v>
          </cell>
          <cell r="M36">
            <v>-83.6</v>
          </cell>
          <cell r="Q36">
            <v>-107.39162</v>
          </cell>
          <cell r="R36">
            <v>-114.90903340000001</v>
          </cell>
          <cell r="S36">
            <v>-122.95266573800002</v>
          </cell>
          <cell r="T36">
            <v>-131.55935233966002</v>
          </cell>
          <cell r="U36">
            <v>-140.76850700343624</v>
          </cell>
          <cell r="V36">
            <v>-150.62230249367678</v>
          </cell>
          <cell r="W36">
            <v>0</v>
          </cell>
          <cell r="X36">
            <v>0</v>
          </cell>
        </row>
        <row r="38">
          <cell r="A38" t="str">
            <v>Masse monétaire</v>
          </cell>
          <cell r="B38" t="str">
            <v>Monnaie et quasi monnaie</v>
          </cell>
          <cell r="F38">
            <v>314.5</v>
          </cell>
          <cell r="G38">
            <v>446.9</v>
          </cell>
          <cell r="H38">
            <v>488</v>
          </cell>
          <cell r="I38">
            <v>540.9</v>
          </cell>
          <cell r="J38">
            <v>580.4</v>
          </cell>
          <cell r="K38">
            <v>630.29999999999995</v>
          </cell>
          <cell r="L38">
            <v>714.1</v>
          </cell>
          <cell r="M38">
            <v>790.4</v>
          </cell>
          <cell r="Q38">
            <v>1164.8219767245525</v>
          </cell>
          <cell r="R38">
            <v>1265.0876590982532</v>
          </cell>
          <cell r="S38">
            <v>1374.1382153125228</v>
          </cell>
          <cell r="T38">
            <v>1492.5889294724623</v>
          </cell>
          <cell r="U38">
            <v>1613.3393738667842</v>
          </cell>
          <cell r="V38">
            <v>1743.8585292126065</v>
          </cell>
          <cell r="W38">
            <v>0</v>
          </cell>
          <cell r="X38">
            <v>0</v>
          </cell>
        </row>
        <row r="39">
          <cell r="A39" t="str">
            <v xml:space="preserve">  Circulation fiduciaire</v>
          </cell>
          <cell r="B39" t="str">
            <v xml:space="preserve">  Circulation fiduciaire</v>
          </cell>
          <cell r="F39">
            <v>93.1</v>
          </cell>
          <cell r="G39">
            <v>145.69999999999999</v>
          </cell>
          <cell r="H39">
            <v>152.1</v>
          </cell>
          <cell r="I39">
            <v>142</v>
          </cell>
          <cell r="J39">
            <v>142.80000000000001</v>
          </cell>
          <cell r="K39">
            <v>158.5</v>
          </cell>
          <cell r="L39">
            <v>179.7</v>
          </cell>
          <cell r="M39">
            <v>172</v>
          </cell>
          <cell r="Q39">
            <v>233.29668551350804</v>
          </cell>
          <cell r="R39">
            <v>249.4123812465225</v>
          </cell>
          <cell r="S39">
            <v>267.17054279127495</v>
          </cell>
          <cell r="T39">
            <v>286.19308543801378</v>
          </cell>
          <cell r="U39">
            <v>305.05320976837885</v>
          </cell>
          <cell r="V39">
            <v>325.15621629211495</v>
          </cell>
          <cell r="W39">
            <v>0</v>
          </cell>
          <cell r="X39">
            <v>0</v>
          </cell>
        </row>
        <row r="40">
          <cell r="A40" t="str">
            <v xml:space="preserve">  Dépôts</v>
          </cell>
          <cell r="B40" t="str">
            <v xml:space="preserve">  Depots</v>
          </cell>
          <cell r="F40">
            <v>221.4</v>
          </cell>
          <cell r="G40">
            <v>301.2</v>
          </cell>
          <cell r="H40">
            <v>335.9</v>
          </cell>
          <cell r="I40">
            <v>398.9</v>
          </cell>
          <cell r="J40">
            <v>437.6</v>
          </cell>
          <cell r="K40">
            <v>471.8</v>
          </cell>
          <cell r="L40">
            <v>534.4</v>
          </cell>
          <cell r="M40">
            <v>618.4</v>
          </cell>
          <cell r="Q40">
            <v>931.52529121104453</v>
          </cell>
          <cell r="R40">
            <v>1015.6752778517307</v>
          </cell>
          <cell r="S40">
            <v>1106.9676725212478</v>
          </cell>
          <cell r="T40">
            <v>1206.3958440344486</v>
          </cell>
          <cell r="U40">
            <v>1308.2861640984054</v>
          </cell>
          <cell r="V40">
            <v>1418.7023129204915</v>
          </cell>
          <cell r="W40">
            <v>0</v>
          </cell>
          <cell r="X40">
            <v>0</v>
          </cell>
        </row>
        <row r="41">
          <cell r="A41" t="str">
            <v xml:space="preserve">    Dépôts à vue</v>
          </cell>
          <cell r="B41" t="str">
            <v xml:space="preserve">    Dépôts à vue</v>
          </cell>
          <cell r="F41">
            <v>94.2</v>
          </cell>
          <cell r="G41">
            <v>148.9</v>
          </cell>
          <cell r="H41">
            <v>158.9</v>
          </cell>
          <cell r="I41">
            <v>189.4</v>
          </cell>
          <cell r="J41">
            <v>199.9</v>
          </cell>
          <cell r="K41">
            <v>238.6</v>
          </cell>
          <cell r="L41">
            <v>261.2</v>
          </cell>
          <cell r="M41">
            <v>292.89999999999998</v>
          </cell>
          <cell r="Q41">
            <v>438.38875721090045</v>
          </cell>
          <cell r="R41">
            <v>477.99091123804908</v>
          </cell>
          <cell r="S41">
            <v>520.9543818164442</v>
          </cell>
          <cell r="T41">
            <v>567.74666212560987</v>
          </cell>
          <cell r="U41">
            <v>1308.2861640984054</v>
          </cell>
          <cell r="V41">
            <v>1418.7023129204915</v>
          </cell>
          <cell r="W41">
            <v>0</v>
          </cell>
          <cell r="X41">
            <v>0</v>
          </cell>
        </row>
        <row r="42">
          <cell r="A42" t="str">
            <v xml:space="preserve">    Dépôts à terme</v>
          </cell>
          <cell r="F42">
            <v>127.2</v>
          </cell>
          <cell r="G42">
            <v>152.30000000000001</v>
          </cell>
          <cell r="H42">
            <v>177</v>
          </cell>
          <cell r="I42">
            <v>209.5</v>
          </cell>
          <cell r="J42">
            <v>237.7</v>
          </cell>
          <cell r="K42">
            <v>233.2</v>
          </cell>
          <cell r="L42">
            <v>273.2</v>
          </cell>
          <cell r="M42">
            <v>325.5</v>
          </cell>
          <cell r="Q42">
            <v>493.13653400014408</v>
          </cell>
          <cell r="R42">
            <v>537.68436661368162</v>
          </cell>
          <cell r="S42">
            <v>586.01329070480358</v>
          </cell>
          <cell r="T42">
            <v>638.64918190883873</v>
          </cell>
          <cell r="U42">
            <v>0</v>
          </cell>
          <cell r="V42">
            <v>0</v>
          </cell>
          <cell r="W42">
            <v>0</v>
          </cell>
          <cell r="X42">
            <v>0</v>
          </cell>
        </row>
        <row r="44">
          <cell r="A44" t="str">
            <v>_x001E__Pour mémoire_x001F_</v>
          </cell>
          <cell r="B44" t="str">
            <v>_x001E__Pour mémoire_x001F_</v>
          </cell>
        </row>
        <row r="45">
          <cell r="A45" t="str">
            <v xml:space="preserve">  Vitesse de circulation (fin de période)</v>
          </cell>
          <cell r="B45" t="str">
            <v xml:space="preserve">  Vitesse de circulation</v>
          </cell>
          <cell r="F45">
            <v>4.8896661367249603</v>
          </cell>
          <cell r="G45">
            <v>4.5251734168717839</v>
          </cell>
          <cell r="H45">
            <v>4.5778688524590168</v>
          </cell>
          <cell r="I45">
            <v>4.3849140321686084</v>
          </cell>
          <cell r="J45">
            <v>4.3945554789800125</v>
          </cell>
          <cell r="K45">
            <v>4.3482468665714737</v>
          </cell>
          <cell r="L45">
            <v>4.0973253045791909</v>
          </cell>
          <cell r="M45">
            <v>3.9397746632303732</v>
          </cell>
          <cell r="Q45">
            <v>3.5957517247250186</v>
          </cell>
          <cell r="R45">
            <v>3.5725763548510194</v>
          </cell>
          <cell r="S45">
            <v>3.5561310576918816</v>
          </cell>
          <cell r="T45">
            <v>3.5397614615876112</v>
          </cell>
          <cell r="U45">
            <v>3.5233873221594147</v>
          </cell>
          <cell r="V45">
            <v>3.5070889258130404</v>
          </cell>
          <cell r="W45">
            <v>0</v>
          </cell>
          <cell r="X45">
            <v>0</v>
          </cell>
        </row>
        <row r="47">
          <cell r="A47" t="str">
            <v>Dette Etat vis-à-vis BCEAO</v>
          </cell>
          <cell r="K47">
            <v>135.5</v>
          </cell>
          <cell r="L47">
            <v>125</v>
          </cell>
          <cell r="M47">
            <v>102.5</v>
          </cell>
          <cell r="Q47">
            <v>124.44899999999998</v>
          </cell>
          <cell r="R47">
            <v>115.69899999999998</v>
          </cell>
          <cell r="S47">
            <v>107.645</v>
          </cell>
          <cell r="T47">
            <v>100.48099999999999</v>
          </cell>
          <cell r="U47">
            <v>93.316999999999993</v>
          </cell>
          <cell r="V47">
            <v>0</v>
          </cell>
          <cell r="W47">
            <v>0</v>
          </cell>
          <cell r="X47">
            <v>0</v>
          </cell>
        </row>
        <row r="48">
          <cell r="A48" t="str">
            <v>Dette Etat vis-à-vis banques com.</v>
          </cell>
          <cell r="K48">
            <v>122.4</v>
          </cell>
          <cell r="L48">
            <v>110.6</v>
          </cell>
          <cell r="M48">
            <v>94</v>
          </cell>
          <cell r="Q48">
            <v>67.001999999999995</v>
          </cell>
          <cell r="R48">
            <v>76.001999999999995</v>
          </cell>
          <cell r="S48">
            <v>48.60199999999999</v>
          </cell>
          <cell r="T48">
            <v>29.201999999999998</v>
          </cell>
          <cell r="U48">
            <v>12.701999999999998</v>
          </cell>
          <cell r="V48">
            <v>0</v>
          </cell>
          <cell r="W48">
            <v>0</v>
          </cell>
          <cell r="X48">
            <v>0</v>
          </cell>
        </row>
        <row r="49">
          <cell r="B49" t="str">
            <v xml:space="preserve">  Taux d'intérêts </v>
          </cell>
        </row>
        <row r="50">
          <cell r="A50" t="str">
            <v>WETA submission</v>
          </cell>
          <cell r="B50" t="str">
            <v xml:space="preserve">    BEAC</v>
          </cell>
        </row>
        <row r="51">
          <cell r="B51" t="str">
            <v xml:space="preserve">      Avances</v>
          </cell>
        </row>
        <row r="52">
          <cell r="A52" t="str">
            <v>Discount rate 1/</v>
          </cell>
          <cell r="B52" t="str">
            <v xml:space="preserve">      Prêts</v>
          </cell>
          <cell r="F52">
            <v>10.5</v>
          </cell>
          <cell r="G52">
            <v>10</v>
          </cell>
          <cell r="H52">
            <v>7.5</v>
          </cell>
          <cell r="I52">
            <v>6.5</v>
          </cell>
          <cell r="J52">
            <v>6</v>
          </cell>
          <cell r="K52">
            <v>6.25</v>
          </cell>
          <cell r="L52">
            <v>5.75</v>
          </cell>
          <cell r="M52">
            <v>6.5</v>
          </cell>
          <cell r="Q52">
            <v>6.5</v>
          </cell>
          <cell r="R52">
            <v>6.5</v>
          </cell>
          <cell r="S52">
            <v>6.5</v>
          </cell>
          <cell r="T52">
            <v>6.5</v>
          </cell>
          <cell r="U52">
            <v>6.5</v>
          </cell>
          <cell r="V52">
            <v>0</v>
          </cell>
          <cell r="W52">
            <v>0</v>
          </cell>
          <cell r="X52">
            <v>0</v>
          </cell>
        </row>
        <row r="53">
          <cell r="A53" t="str">
            <v>Short-term interest rate (Money market or Tbill) 2/</v>
          </cell>
          <cell r="B53" t="str">
            <v xml:space="preserve">      Dépôts</v>
          </cell>
          <cell r="F53">
            <v>7.4</v>
          </cell>
          <cell r="G53">
            <v>5.5</v>
          </cell>
          <cell r="H53">
            <v>5.75</v>
          </cell>
          <cell r="I53">
            <v>5</v>
          </cell>
          <cell r="J53">
            <v>4.5</v>
          </cell>
          <cell r="K53">
            <v>4.95</v>
          </cell>
          <cell r="L53">
            <v>4.95</v>
          </cell>
          <cell r="M53">
            <v>4.95</v>
          </cell>
          <cell r="Q53">
            <v>4.95</v>
          </cell>
          <cell r="R53">
            <v>4.95</v>
          </cell>
          <cell r="S53">
            <v>4.95</v>
          </cell>
          <cell r="T53">
            <v>4.95</v>
          </cell>
          <cell r="U53">
            <v>4.95</v>
          </cell>
          <cell r="V53">
            <v>0</v>
          </cell>
          <cell r="W53">
            <v>0</v>
          </cell>
          <cell r="X53">
            <v>0</v>
          </cell>
        </row>
        <row r="54">
          <cell r="A54" t="str">
            <v>Demand deposit rate 3/</v>
          </cell>
          <cell r="F54">
            <v>0</v>
          </cell>
          <cell r="G54">
            <v>0</v>
          </cell>
          <cell r="H54">
            <v>0</v>
          </cell>
          <cell r="I54">
            <v>0</v>
          </cell>
          <cell r="J54">
            <v>0</v>
          </cell>
          <cell r="K54">
            <v>0</v>
          </cell>
          <cell r="L54">
            <v>0</v>
          </cell>
          <cell r="M54">
            <v>0</v>
          </cell>
          <cell r="Q54">
            <v>0</v>
          </cell>
          <cell r="R54">
            <v>0</v>
          </cell>
          <cell r="S54">
            <v>0</v>
          </cell>
          <cell r="T54">
            <v>0</v>
          </cell>
          <cell r="U54">
            <v>0</v>
          </cell>
          <cell r="V54">
            <v>0</v>
          </cell>
          <cell r="W54">
            <v>0</v>
          </cell>
          <cell r="X54">
            <v>0</v>
          </cell>
        </row>
        <row r="55">
          <cell r="A55" t="str">
            <v>Time deposit rate</v>
          </cell>
          <cell r="B55" t="str">
            <v xml:space="preserve">    Banques commerciales</v>
          </cell>
          <cell r="F55">
            <v>7.4</v>
          </cell>
          <cell r="G55">
            <v>5.5</v>
          </cell>
          <cell r="H55">
            <v>5.75</v>
          </cell>
          <cell r="I55">
            <v>5</v>
          </cell>
          <cell r="J55">
            <v>4.5</v>
          </cell>
          <cell r="K55">
            <v>4.95</v>
          </cell>
          <cell r="L55">
            <v>4.95</v>
          </cell>
          <cell r="M55">
            <v>4.95</v>
          </cell>
          <cell r="Q55">
            <v>4.95</v>
          </cell>
          <cell r="R55">
            <v>4.95</v>
          </cell>
          <cell r="S55">
            <v>4.95</v>
          </cell>
          <cell r="T55">
            <v>4.95</v>
          </cell>
          <cell r="U55">
            <v>4.95</v>
          </cell>
          <cell r="V55">
            <v>0</v>
          </cell>
          <cell r="W55">
            <v>0</v>
          </cell>
          <cell r="X55">
            <v>0</v>
          </cell>
        </row>
        <row r="56">
          <cell r="B56" t="str">
            <v xml:space="preserve">      Avances</v>
          </cell>
        </row>
        <row r="57">
          <cell r="B57" t="str">
            <v xml:space="preserve">      Dépôts</v>
          </cell>
        </row>
        <row r="59">
          <cell r="B59" t="str">
            <v xml:space="preserve"> Paiements d'intérêts</v>
          </cell>
        </row>
        <row r="60">
          <cell r="B60" t="str">
            <v xml:space="preserve">    BEAC</v>
          </cell>
        </row>
        <row r="61">
          <cell r="B61" t="str">
            <v xml:space="preserve">      Avances</v>
          </cell>
        </row>
        <row r="62">
          <cell r="B62" t="str">
            <v xml:space="preserve">      Prêts</v>
          </cell>
        </row>
        <row r="63">
          <cell r="B63" t="str">
            <v xml:space="preserve">      Dépôts</v>
          </cell>
        </row>
        <row r="65">
          <cell r="B65" t="str">
            <v xml:space="preserve">    Banques commerciales</v>
          </cell>
        </row>
        <row r="66">
          <cell r="B66" t="str">
            <v xml:space="preserve">      Avances</v>
          </cell>
        </row>
        <row r="67">
          <cell r="B67" t="str">
            <v xml:space="preserve">      Dépôts</v>
          </cell>
        </row>
        <row r="69">
          <cell r="B69" t="str">
            <v xml:space="preserve">  Paiements de principal</v>
          </cell>
        </row>
        <row r="70">
          <cell r="B70" t="str">
            <v xml:space="preserve">    BEAC</v>
          </cell>
        </row>
        <row r="71">
          <cell r="B71" t="str">
            <v xml:space="preserve">    Banques commerciales</v>
          </cell>
        </row>
        <row r="73">
          <cell r="B73" t="str">
            <v xml:space="preserve">  Arriérés</v>
          </cell>
        </row>
        <row r="74">
          <cell r="B74" t="str">
            <v xml:space="preserve">    BEAC</v>
          </cell>
        </row>
        <row r="75">
          <cell r="B75" t="str">
            <v xml:space="preserve">      Intérêts</v>
          </cell>
        </row>
        <row r="76">
          <cell r="B76" t="str">
            <v xml:space="preserve">      Principal</v>
          </cell>
        </row>
        <row r="77">
          <cell r="B77" t="str">
            <v xml:space="preserve">    Banques commerciales</v>
          </cell>
        </row>
        <row r="78">
          <cell r="B78" t="str">
            <v xml:space="preserve">      Intérêts</v>
          </cell>
        </row>
        <row r="79">
          <cell r="B79" t="str">
            <v xml:space="preserve">      Principal</v>
          </cell>
        </row>
        <row r="81">
          <cell r="A81" t="str">
            <v>Reserves internationales</v>
          </cell>
          <cell r="B81" t="str">
            <v>Reserves internationales</v>
          </cell>
        </row>
        <row r="82">
          <cell r="A82" t="str">
            <v xml:space="preserve">  (BEAC, FMI exclu)</v>
          </cell>
          <cell r="B82" t="str">
            <v xml:space="preserve">  (BEAC, FMI exclu)</v>
          </cell>
        </row>
        <row r="83">
          <cell r="A83" t="str">
            <v>Variations des avoirs exterieurs (augm. -)</v>
          </cell>
          <cell r="B83">
            <v>0</v>
          </cell>
        </row>
        <row r="84">
          <cell r="A84" t="str">
            <v xml:space="preserve">  dont: variation de change 1/</v>
          </cell>
          <cell r="B84" t="str">
            <v xml:space="preserve">  dont: variation de change 1/</v>
          </cell>
        </row>
        <row r="85">
          <cell r="A85" t="str">
            <v>=</v>
          </cell>
          <cell r="B85" t="str">
            <v>=</v>
          </cell>
          <cell r="C85" t="str">
            <v>=</v>
          </cell>
          <cell r="D85" t="str">
            <v>=</v>
          </cell>
          <cell r="E85" t="str">
            <v>=</v>
          </cell>
          <cell r="F85" t="str">
            <v>=</v>
          </cell>
          <cell r="G85" t="str">
            <v>=</v>
          </cell>
          <cell r="H85" t="str">
            <v>=</v>
          </cell>
          <cell r="I85" t="str">
            <v>=</v>
          </cell>
          <cell r="J85" t="str">
            <v>=</v>
          </cell>
          <cell r="K85" t="str">
            <v>=</v>
          </cell>
          <cell r="L85" t="str">
            <v>=</v>
          </cell>
          <cell r="M85" t="str">
            <v>=</v>
          </cell>
          <cell r="Q85" t="str">
            <v>=</v>
          </cell>
          <cell r="R85" t="str">
            <v>=</v>
          </cell>
          <cell r="AC85" t="str">
            <v>=</v>
          </cell>
          <cell r="AD85" t="str">
            <v>=</v>
          </cell>
          <cell r="AE85" t="str">
            <v>=</v>
          </cell>
        </row>
        <row r="86">
          <cell r="B86" t="str">
            <v xml:space="preserve">1/ La colonne 1994 programme ne comprend pas la difference de change resultant de la devaluation </v>
          </cell>
          <cell r="AE86">
            <v>9999</v>
          </cell>
        </row>
        <row r="87">
          <cell r="AE87" t="str">
            <v>range end</v>
          </cell>
        </row>
      </sheetData>
      <sheetData sheetId="13" refreshError="1">
        <row r="13">
          <cell r="A13" t="str">
            <v>Transactions avec le FMI (DTS)</v>
          </cell>
          <cell r="B13" t="str">
            <v>Transactions avec le FMI (DTS)</v>
          </cell>
        </row>
        <row r="14">
          <cell r="A14" t="str">
            <v xml:space="preserve">  Charges</v>
          </cell>
          <cell r="B14" t="str">
            <v xml:space="preserve">  Charges</v>
          </cell>
        </row>
        <row r="15">
          <cell r="A15" t="str">
            <v xml:space="preserve">    Accord de confirmation</v>
          </cell>
          <cell r="B15" t="str">
            <v xml:space="preserve">    Accord de confirmation</v>
          </cell>
        </row>
        <row r="16">
          <cell r="A16" t="str">
            <v xml:space="preserve">    FAS</v>
          </cell>
          <cell r="B16" t="str">
            <v xml:space="preserve">    FAS</v>
          </cell>
        </row>
        <row r="17">
          <cell r="A17" t="str">
            <v xml:space="preserve">    FASR</v>
          </cell>
          <cell r="B17" t="str">
            <v xml:space="preserve">    FASR</v>
          </cell>
        </row>
        <row r="19">
          <cell r="A19" t="str">
            <v xml:space="preserve">  Achats/Prêts</v>
          </cell>
          <cell r="B19" t="str">
            <v xml:space="preserve">  Achats/Prêts</v>
          </cell>
        </row>
        <row r="20">
          <cell r="A20" t="str">
            <v xml:space="preserve">    Accord de confirmation</v>
          </cell>
          <cell r="B20" t="str">
            <v xml:space="preserve">    Accord de confirmation</v>
          </cell>
        </row>
        <row r="21">
          <cell r="A21" t="str">
            <v xml:space="preserve">    FAS</v>
          </cell>
          <cell r="B21" t="str">
            <v xml:space="preserve">    FAS</v>
          </cell>
        </row>
        <row r="22">
          <cell r="A22" t="str">
            <v xml:space="preserve">    FASR</v>
          </cell>
          <cell r="B22" t="str">
            <v xml:space="preserve">    FASR</v>
          </cell>
        </row>
        <row r="24">
          <cell r="A24" t="str">
            <v xml:space="preserve">  Rachats/remboursements</v>
          </cell>
          <cell r="B24" t="str">
            <v xml:space="preserve">  Rachats/remboursements</v>
          </cell>
        </row>
        <row r="25">
          <cell r="A25" t="str">
            <v xml:space="preserve">    Accord de confirmation</v>
          </cell>
          <cell r="B25" t="str">
            <v xml:space="preserve">    Accord de confirmation</v>
          </cell>
        </row>
        <row r="26">
          <cell r="A26" t="str">
            <v xml:space="preserve">    FAS</v>
          </cell>
          <cell r="B26" t="str">
            <v xml:space="preserve">    FAS</v>
          </cell>
        </row>
        <row r="27">
          <cell r="A27" t="str">
            <v xml:space="preserve">    FASR</v>
          </cell>
          <cell r="B27" t="str">
            <v xml:space="preserve">    FASR</v>
          </cell>
        </row>
        <row r="29">
          <cell r="A29" t="str">
            <v xml:space="preserve">  Encours</v>
          </cell>
          <cell r="B29" t="str">
            <v xml:space="preserve">  Encours</v>
          </cell>
        </row>
        <row r="30">
          <cell r="A30" t="str">
            <v xml:space="preserve">    Accord de confirmation</v>
          </cell>
          <cell r="B30" t="str">
            <v xml:space="preserve">    Accord de confirmation</v>
          </cell>
        </row>
        <row r="31">
          <cell r="A31" t="str">
            <v xml:space="preserve">    FAS</v>
          </cell>
          <cell r="B31" t="str">
            <v xml:space="preserve">    FAS</v>
          </cell>
        </row>
        <row r="32">
          <cell r="A32" t="str">
            <v xml:space="preserve">    FASR</v>
          </cell>
          <cell r="B32" t="str">
            <v xml:space="preserve">    FASR</v>
          </cell>
        </row>
        <row r="34">
          <cell r="A34" t="str">
            <v>Accumulation avoirs extérieurs nets</v>
          </cell>
          <cell r="Q34">
            <v>59.997111234463432</v>
          </cell>
          <cell r="R34">
            <v>38.933110755570723</v>
          </cell>
          <cell r="S34">
            <v>45.910585413001336</v>
          </cell>
          <cell r="T34">
            <v>35.203135464281488</v>
          </cell>
          <cell r="U34">
            <v>17.861364274125098</v>
          </cell>
          <cell r="V34">
            <v>-51.636060956836026</v>
          </cell>
          <cell r="W34">
            <v>-121.93984758591299</v>
          </cell>
          <cell r="X34">
            <v>-183.37122546732496</v>
          </cell>
          <cell r="Y34">
            <v>-241.58066851185134</v>
          </cell>
          <cell r="Z34">
            <v>-305.3748388607741</v>
          </cell>
          <cell r="AA34">
            <v>-376.32737455764669</v>
          </cell>
          <cell r="AB34">
            <v>-455.1530667293365</v>
          </cell>
        </row>
        <row r="36">
          <cell r="A36" t="str">
            <v>Taux de change</v>
          </cell>
          <cell r="B36" t="str">
            <v>Taux de change</v>
          </cell>
        </row>
        <row r="37">
          <cell r="A37" t="str">
            <v xml:space="preserve">  CFAF/US dollar (moyenne)</v>
          </cell>
          <cell r="B37" t="str">
            <v xml:space="preserve">  CFAF/US dollar (moyenne)</v>
          </cell>
          <cell r="C37">
            <v>272.26499999999999</v>
          </cell>
          <cell r="D37">
            <v>282.10500000000002</v>
          </cell>
          <cell r="E37">
            <v>264.69</v>
          </cell>
          <cell r="F37">
            <v>283.15999999999997</v>
          </cell>
          <cell r="G37">
            <v>555.19999999999993</v>
          </cell>
          <cell r="H37">
            <v>499.09999999999997</v>
          </cell>
          <cell r="I37">
            <v>511.55222788158534</v>
          </cell>
          <cell r="J37">
            <v>583.70000000000005</v>
          </cell>
          <cell r="K37">
            <v>586.70000000000005</v>
          </cell>
          <cell r="L37">
            <v>614.89181935701049</v>
          </cell>
          <cell r="M37">
            <v>710.12139072390039</v>
          </cell>
          <cell r="Q37">
            <v>653.38631578604327</v>
          </cell>
          <cell r="R37">
            <v>651.83165116242026</v>
          </cell>
          <cell r="S37">
            <v>650.6524340552113</v>
          </cell>
          <cell r="T37">
            <v>649.65268774259494</v>
          </cell>
          <cell r="U37">
            <v>649.48763454535731</v>
          </cell>
          <cell r="V37">
            <v>649.48763454535731</v>
          </cell>
          <cell r="W37">
            <v>649.48763454535731</v>
          </cell>
          <cell r="X37">
            <v>649.48763454535731</v>
          </cell>
          <cell r="Y37">
            <v>649.48763454535731</v>
          </cell>
          <cell r="Z37">
            <v>649.48763454535731</v>
          </cell>
          <cell r="AA37">
            <v>649.48763454535731</v>
          </cell>
          <cell r="AB37">
            <v>649.48763454535731</v>
          </cell>
        </row>
        <row r="38">
          <cell r="A38" t="str">
            <v xml:space="preserve">  CFAF/US dollar (fin de periode)</v>
          </cell>
          <cell r="B38" t="str">
            <v xml:space="preserve">  CFAF/US dollar (fin de periode)</v>
          </cell>
          <cell r="C38">
            <v>256.45</v>
          </cell>
          <cell r="D38">
            <v>259</v>
          </cell>
          <cell r="E38">
            <v>275.32499999999999</v>
          </cell>
          <cell r="F38">
            <v>294.77500000000003</v>
          </cell>
          <cell r="G38">
            <v>534.6</v>
          </cell>
          <cell r="H38">
            <v>490.00000000000006</v>
          </cell>
          <cell r="I38">
            <v>527.70000000000005</v>
          </cell>
          <cell r="J38">
            <v>598.80999999999995</v>
          </cell>
          <cell r="K38">
            <v>562.21</v>
          </cell>
          <cell r="L38">
            <v>652.95000000000005</v>
          </cell>
          <cell r="M38">
            <v>704.95110155830196</v>
          </cell>
          <cell r="Q38">
            <v>660.82014469877174</v>
          </cell>
          <cell r="R38">
            <v>659.45870527670195</v>
          </cell>
          <cell r="S38">
            <v>658.27361317769646</v>
          </cell>
          <cell r="T38">
            <v>657.71936639067405</v>
          </cell>
          <cell r="U38">
            <v>657.57167881256328</v>
          </cell>
          <cell r="V38">
            <v>649.48763454535731</v>
          </cell>
          <cell r="W38">
            <v>649.48763454535731</v>
          </cell>
          <cell r="X38">
            <v>649.48763454535731</v>
          </cell>
          <cell r="Y38">
            <v>649.48763454535731</v>
          </cell>
          <cell r="Z38">
            <v>649.48763454535731</v>
          </cell>
          <cell r="AA38">
            <v>649.48763454535731</v>
          </cell>
          <cell r="AB38">
            <v>649.48763454535731</v>
          </cell>
        </row>
        <row r="39">
          <cell r="A39" t="str">
            <v xml:space="preserve">  CFAF/DTS (moyenne)</v>
          </cell>
          <cell r="B39" t="str">
            <v xml:space="preserve">  CFAF/DTS (moyenne)</v>
          </cell>
          <cell r="C39">
            <v>369.40915200000001</v>
          </cell>
          <cell r="D39">
            <v>385.97606100000007</v>
          </cell>
          <cell r="E39">
            <v>372.78939600000001</v>
          </cell>
          <cell r="F39">
            <v>395.37630799999999</v>
          </cell>
          <cell r="G39">
            <v>794.87983999999983</v>
          </cell>
          <cell r="H39">
            <v>757.10974499999998</v>
          </cell>
          <cell r="I39">
            <v>742.65129585501904</v>
          </cell>
          <cell r="J39">
            <v>803.1712</v>
          </cell>
          <cell r="K39">
            <v>795.56520000000012</v>
          </cell>
          <cell r="L39">
            <v>840.75127724128231</v>
          </cell>
          <cell r="M39">
            <v>936.50206772522927</v>
          </cell>
          <cell r="Q39">
            <v>870.13511833004304</v>
          </cell>
          <cell r="R39">
            <v>869.24706319454924</v>
          </cell>
          <cell r="S39">
            <v>868.22573941153257</v>
          </cell>
          <cell r="T39">
            <v>866.79706352086976</v>
          </cell>
          <cell r="U39">
            <v>865.51968621250865</v>
          </cell>
          <cell r="V39">
            <v>865.04660578926382</v>
          </cell>
          <cell r="W39">
            <v>865.04660578926382</v>
          </cell>
          <cell r="X39">
            <v>865.04660578926382</v>
          </cell>
          <cell r="Y39">
            <v>865.04660578926382</v>
          </cell>
          <cell r="Z39">
            <v>865.04660578926382</v>
          </cell>
          <cell r="AA39">
            <v>865.04660578926382</v>
          </cell>
          <cell r="AB39">
            <v>865.04660578926382</v>
          </cell>
        </row>
        <row r="40">
          <cell r="A40" t="str">
            <v xml:space="preserve">  CFAF/DTS (fin de periode)</v>
          </cell>
          <cell r="B40" t="str">
            <v xml:space="preserve">  CFAF/DTS (fin de periode)</v>
          </cell>
          <cell r="C40">
            <v>364.85141500000003</v>
          </cell>
          <cell r="D40">
            <v>370.47359999999998</v>
          </cell>
          <cell r="E40">
            <v>387.76773000000003</v>
          </cell>
          <cell r="F40">
            <v>404.90294</v>
          </cell>
          <cell r="G40">
            <v>780.43581000000006</v>
          </cell>
          <cell r="H40">
            <v>728.38010000000008</v>
          </cell>
          <cell r="I40">
            <v>758.81149200000004</v>
          </cell>
          <cell r="J40">
            <v>817.97446000000002</v>
          </cell>
          <cell r="K40">
            <v>762.60424168595796</v>
          </cell>
          <cell r="L40">
            <v>896.18309752251184</v>
          </cell>
          <cell r="M40">
            <v>918.49110032946908</v>
          </cell>
          <cell r="Q40">
            <v>880.65967131274158</v>
          </cell>
          <cell r="R40">
            <v>879.74920152014727</v>
          </cell>
          <cell r="S40">
            <v>878.46119272069927</v>
          </cell>
          <cell r="T40">
            <v>877.07819842048821</v>
          </cell>
          <cell r="U40">
            <v>875.81366998332169</v>
          </cell>
          <cell r="V40">
            <v>865.04660578926382</v>
          </cell>
          <cell r="W40">
            <v>865.04660578926382</v>
          </cell>
          <cell r="X40">
            <v>865.04660578926382</v>
          </cell>
          <cell r="Y40">
            <v>865.04660578926382</v>
          </cell>
          <cell r="Z40">
            <v>865.04660578926382</v>
          </cell>
          <cell r="AA40">
            <v>865.04660578926382</v>
          </cell>
          <cell r="AB40">
            <v>865.04660578926382</v>
          </cell>
        </row>
        <row r="42">
          <cell r="A42" t="str">
            <v>Recettes fiscales</v>
          </cell>
          <cell r="B42" t="e">
            <v>#REF!</v>
          </cell>
          <cell r="C42">
            <v>0</v>
          </cell>
          <cell r="D42">
            <v>0</v>
          </cell>
          <cell r="E42">
            <v>0</v>
          </cell>
          <cell r="F42">
            <v>267.8</v>
          </cell>
          <cell r="G42">
            <v>330.3</v>
          </cell>
          <cell r="H42">
            <v>369.3</v>
          </cell>
          <cell r="I42">
            <v>401.1</v>
          </cell>
          <cell r="J42">
            <v>438.9</v>
          </cell>
          <cell r="K42">
            <v>491.228364</v>
          </cell>
          <cell r="L42">
            <v>537.29</v>
          </cell>
          <cell r="M42">
            <v>576.79999999999995</v>
          </cell>
          <cell r="Q42">
            <v>826.7760934218976</v>
          </cell>
          <cell r="R42">
            <v>897.05206136275888</v>
          </cell>
          <cell r="S42">
            <v>973.30148657859331</v>
          </cell>
          <cell r="T42">
            <v>1060.8986203706668</v>
          </cell>
          <cell r="U42">
            <v>1156.379496204027</v>
          </cell>
          <cell r="V42">
            <v>1260.4536508623894</v>
          </cell>
          <cell r="W42">
            <v>1373.8944794400045</v>
          </cell>
          <cell r="X42">
            <v>1497.5449825896051</v>
          </cell>
          <cell r="Y42">
            <v>1632.3240310226697</v>
          </cell>
          <cell r="Z42">
            <v>1779.2331938147101</v>
          </cell>
          <cell r="AA42">
            <v>1939.3641812580343</v>
          </cell>
          <cell r="AB42">
            <v>2113.9069575712574</v>
          </cell>
        </row>
        <row r="45">
          <cell r="A45" t="str">
            <v>=</v>
          </cell>
          <cell r="B45" t="str">
            <v>=</v>
          </cell>
          <cell r="C45" t="str">
            <v>=</v>
          </cell>
          <cell r="D45" t="str">
            <v>=</v>
          </cell>
          <cell r="E45" t="str">
            <v>=</v>
          </cell>
          <cell r="F45" t="str">
            <v>=</v>
          </cell>
          <cell r="G45" t="str">
            <v>=</v>
          </cell>
          <cell r="H45" t="str">
            <v>=</v>
          </cell>
          <cell r="I45" t="str">
            <v>=</v>
          </cell>
          <cell r="J45" t="str">
            <v>=</v>
          </cell>
          <cell r="K45" t="str">
            <v>=</v>
          </cell>
          <cell r="L45" t="str">
            <v>=</v>
          </cell>
          <cell r="M45" t="str">
            <v>=</v>
          </cell>
          <cell r="Q45" t="str">
            <v>=</v>
          </cell>
          <cell r="R45" t="str">
            <v>=</v>
          </cell>
          <cell r="AD45" t="str">
            <v>=</v>
          </cell>
          <cell r="AE45" t="str">
            <v>=</v>
          </cell>
        </row>
        <row r="46">
          <cell r="B46" t="str">
            <v>END OF TRANSFER RANGE</v>
          </cell>
          <cell r="AE46">
            <v>9999</v>
          </cell>
        </row>
        <row r="47">
          <cell r="AE47" t="str">
            <v>range end</v>
          </cell>
        </row>
      </sheetData>
      <sheetData sheetId="14" refreshError="1">
        <row r="13">
          <cell r="A13" t="str">
            <v xml:space="preserve">  Exportations de biens et services non facteurs</v>
          </cell>
          <cell r="B13" t="str">
            <v xml:space="preserve">     Exports, f.o.b.</v>
          </cell>
          <cell r="E13">
            <v>371.46836015355632</v>
          </cell>
          <cell r="F13">
            <v>340.79449638575028</v>
          </cell>
          <cell r="G13">
            <v>706.2400065034866</v>
          </cell>
          <cell r="H13">
            <v>770.47428907450274</v>
          </cell>
          <cell r="I13">
            <v>699.24069198627774</v>
          </cell>
          <cell r="J13">
            <v>744.89408600000002</v>
          </cell>
          <cell r="K13">
            <v>833.70395599999995</v>
          </cell>
          <cell r="L13">
            <v>901.01106400000003</v>
          </cell>
          <cell r="M13">
            <v>930.30918999999994</v>
          </cell>
          <cell r="Q13">
            <v>1168.714995638891</v>
          </cell>
          <cell r="R13">
            <v>1235.3345222784419</v>
          </cell>
          <cell r="S13">
            <v>1306.5304816099997</v>
          </cell>
          <cell r="T13">
            <v>1384.2536070097492</v>
          </cell>
          <cell r="U13">
            <v>1471.827201820663</v>
          </cell>
          <cell r="V13">
            <v>1512.0296381367373</v>
          </cell>
          <cell r="W13">
            <v>1589.535430356611</v>
          </cell>
          <cell r="X13">
            <v>1671.8611874935029</v>
          </cell>
          <cell r="Y13">
            <v>1759.336735200086</v>
          </cell>
          <cell r="Z13">
            <v>1852.3158219482041</v>
          </cell>
          <cell r="AA13">
            <v>1951.1779149602312</v>
          </cell>
          <cell r="AB13">
            <v>2056.3301337283797</v>
          </cell>
          <cell r="AC13">
            <v>2168.2093317910631</v>
          </cell>
          <cell r="AD13">
            <v>2287.2843382688461</v>
          </cell>
          <cell r="AE13">
            <v>2414.0583715613311</v>
          </cell>
        </row>
        <row r="14">
          <cell r="A14" t="str">
            <v xml:space="preserve">      Exportations de biens</v>
          </cell>
          <cell r="E14">
            <v>219.06836015355634</v>
          </cell>
          <cell r="F14">
            <v>200.29449638575028</v>
          </cell>
          <cell r="G14">
            <v>439.14000650348657</v>
          </cell>
          <cell r="H14">
            <v>483.37428907450271</v>
          </cell>
          <cell r="I14">
            <v>505.41069198627775</v>
          </cell>
          <cell r="J14">
            <v>527.95408599999996</v>
          </cell>
          <cell r="K14">
            <v>582.90395599999999</v>
          </cell>
          <cell r="L14">
            <v>644.71106400000008</v>
          </cell>
          <cell r="M14">
            <v>654.80918999999994</v>
          </cell>
          <cell r="Q14">
            <v>840.69477223889089</v>
          </cell>
          <cell r="R14">
            <v>893.46477342644175</v>
          </cell>
          <cell r="S14">
            <v>950.2037495436897</v>
          </cell>
          <cell r="T14">
            <v>1012.8349082218685</v>
          </cell>
          <cell r="U14">
            <v>1084.6527465666231</v>
          </cell>
          <cell r="V14">
            <v>1108.8606247715006</v>
          </cell>
          <cell r="W14">
            <v>1169.6127459783017</v>
          </cell>
          <cell r="X14">
            <v>1234.386929957062</v>
          </cell>
          <cell r="Y14">
            <v>1303.4721588215184</v>
          </cell>
          <cell r="Z14">
            <v>1377.1791724670588</v>
          </cell>
          <cell r="AA14">
            <v>1455.8421477328304</v>
          </cell>
          <cell r="AB14">
            <v>1539.8205087943304</v>
          </cell>
          <cell r="AC14">
            <v>1629.5008791074472</v>
          </cell>
          <cell r="AD14">
            <v>1725.2991860392294</v>
          </cell>
          <cell r="AE14">
            <v>1827.6629301992698</v>
          </cell>
        </row>
        <row r="15">
          <cell r="A15" t="str">
            <v xml:space="preserve">      Exportations de services non facteurs</v>
          </cell>
          <cell r="E15">
            <v>152.4</v>
          </cell>
          <cell r="F15">
            <v>140.5</v>
          </cell>
          <cell r="G15">
            <v>267.10000000000002</v>
          </cell>
          <cell r="H15">
            <v>287.10000000000002</v>
          </cell>
          <cell r="I15">
            <v>193.83</v>
          </cell>
          <cell r="J15">
            <v>216.94</v>
          </cell>
          <cell r="K15">
            <v>250.8</v>
          </cell>
          <cell r="L15">
            <v>256.3</v>
          </cell>
          <cell r="M15">
            <v>275.5</v>
          </cell>
          <cell r="Q15">
            <v>328.02022340000002</v>
          </cell>
          <cell r="R15">
            <v>341.86974885200004</v>
          </cell>
          <cell r="S15">
            <v>356.32673206631</v>
          </cell>
          <cell r="T15">
            <v>371.4186987878806</v>
          </cell>
          <cell r="U15">
            <v>387.17445525403986</v>
          </cell>
          <cell r="V15">
            <v>403.16901336523665</v>
          </cell>
          <cell r="W15">
            <v>419.92268437830921</v>
          </cell>
          <cell r="X15">
            <v>437.47425753644097</v>
          </cell>
          <cell r="Y15">
            <v>455.86457637856745</v>
          </cell>
          <cell r="Z15">
            <v>475.1366494811453</v>
          </cell>
          <cell r="AA15">
            <v>495.33576722740065</v>
          </cell>
          <cell r="AB15">
            <v>516.50962493404927</v>
          </cell>
          <cell r="AC15">
            <v>538.70845268361575</v>
          </cell>
          <cell r="AD15">
            <v>561.98515222961646</v>
          </cell>
          <cell r="AE15">
            <v>586.39544136206132</v>
          </cell>
        </row>
        <row r="17">
          <cell r="A17" t="str">
            <v xml:space="preserve">  Importations de biens et services non facteurs</v>
          </cell>
          <cell r="B17" t="str">
            <v xml:space="preserve">  Importations</v>
          </cell>
          <cell r="E17">
            <v>-489.90990640415686</v>
          </cell>
          <cell r="F17">
            <v>-472.22332702564995</v>
          </cell>
          <cell r="G17">
            <v>-840.92551212126773</v>
          </cell>
          <cell r="H17">
            <v>-896.48534548139662</v>
          </cell>
          <cell r="I17">
            <v>-849.14024807448004</v>
          </cell>
          <cell r="J17">
            <v>-915.00361680000015</v>
          </cell>
          <cell r="K17">
            <v>-1016.7416616</v>
          </cell>
          <cell r="L17">
            <v>-1110.2933344</v>
          </cell>
          <cell r="M17">
            <v>-1239.9458838</v>
          </cell>
          <cell r="Q17">
            <v>-1568.9487240136675</v>
          </cell>
          <cell r="R17">
            <v>-1663.1497369068659</v>
          </cell>
          <cell r="S17">
            <v>-1744.0725883481985</v>
          </cell>
          <cell r="T17">
            <v>-1843.522602694823</v>
          </cell>
          <cell r="U17">
            <v>-1967.5174421204363</v>
          </cell>
          <cell r="V17">
            <v>-2105.3116701832355</v>
          </cell>
          <cell r="W17">
            <v>-2273.5919064068767</v>
          </cell>
          <cell r="X17">
            <v>-2437.062266697113</v>
          </cell>
          <cell r="Y17">
            <v>-2613.2285150581547</v>
          </cell>
          <cell r="Z17">
            <v>-2803.1239059027912</v>
          </cell>
          <cell r="AA17">
            <v>-3007.8682459555903</v>
          </cell>
          <cell r="AB17">
            <v>-3228.6752846382278</v>
          </cell>
          <cell r="AC17">
            <v>-3466.8607443833816</v>
          </cell>
          <cell r="AD17">
            <v>-3723.8510469072362</v>
          </cell>
          <cell r="AE17">
            <v>-4001.1927964224346</v>
          </cell>
        </row>
        <row r="18">
          <cell r="A18" t="str">
            <v xml:space="preserve">      Importations de biens (fob)</v>
          </cell>
          <cell r="B18" t="str">
            <v xml:space="preserve">    Produits pétroliers</v>
          </cell>
          <cell r="E18">
            <v>-315.48874000415685</v>
          </cell>
          <cell r="F18">
            <v>-307.66856743976035</v>
          </cell>
          <cell r="G18">
            <v>-567.44645066671569</v>
          </cell>
          <cell r="H18">
            <v>-607.18006402362903</v>
          </cell>
          <cell r="I18">
            <v>-646.64024807448004</v>
          </cell>
          <cell r="J18">
            <v>-686.40361680000012</v>
          </cell>
          <cell r="K18">
            <v>-755.5416616</v>
          </cell>
          <cell r="L18">
            <v>-845.29333440000005</v>
          </cell>
          <cell r="M18">
            <v>-951.5187527999999</v>
          </cell>
          <cell r="Q18">
            <v>-1227.1407639274828</v>
          </cell>
          <cell r="R18">
            <v>-1305.3645677372358</v>
          </cell>
          <cell r="S18">
            <v>-1372.3881072800486</v>
          </cell>
          <cell r="T18">
            <v>-1455.8792352934577</v>
          </cell>
          <cell r="U18">
            <v>-1560.8002949188879</v>
          </cell>
          <cell r="V18">
            <v>-1673.4286869706575</v>
          </cell>
          <cell r="W18">
            <v>-1812.736621240143</v>
          </cell>
          <cell r="X18">
            <v>-1946.9811350727209</v>
          </cell>
          <cell r="Y18">
            <v>-2091.8301375989563</v>
          </cell>
          <cell r="Z18">
            <v>-2248.1558785900461</v>
          </cell>
          <cell r="AA18">
            <v>-2416.9042375544241</v>
          </cell>
          <cell r="AB18">
            <v>-2599.1010508102818</v>
          </cell>
          <cell r="AC18">
            <v>-2795.8589895220061</v>
          </cell>
          <cell r="AD18">
            <v>-3008.3850371911417</v>
          </cell>
          <cell r="AE18">
            <v>-3237.9886193982843</v>
          </cell>
        </row>
        <row r="19">
          <cell r="A19" t="str">
            <v xml:space="preserve">      Importations de services non facteurs</v>
          </cell>
          <cell r="E19">
            <v>-174.4211664</v>
          </cell>
          <cell r="F19">
            <v>-164.5547595858896</v>
          </cell>
          <cell r="G19">
            <v>-273.4790614545521</v>
          </cell>
          <cell r="H19">
            <v>-289.30528145776759</v>
          </cell>
          <cell r="I19">
            <v>-202.5</v>
          </cell>
          <cell r="J19">
            <v>-228.6</v>
          </cell>
          <cell r="K19">
            <v>-261.2</v>
          </cell>
          <cell r="L19">
            <v>-265</v>
          </cell>
          <cell r="M19">
            <v>-288.42713100000003</v>
          </cell>
          <cell r="Q19">
            <v>-341.80796008618472</v>
          </cell>
          <cell r="R19">
            <v>-357.78516916963002</v>
          </cell>
          <cell r="S19">
            <v>-371.68448106814981</v>
          </cell>
          <cell r="T19">
            <v>-387.64336740136525</v>
          </cell>
          <cell r="U19">
            <v>-406.71714720154841</v>
          </cell>
          <cell r="V19">
            <v>-431.88298321257787</v>
          </cell>
          <cell r="W19">
            <v>-460.85528516673378</v>
          </cell>
          <cell r="X19">
            <v>-490.08113162439201</v>
          </cell>
          <cell r="Y19">
            <v>-521.39837745919817</v>
          </cell>
          <cell r="Z19">
            <v>-554.96802731274522</v>
          </cell>
          <cell r="AA19">
            <v>-590.96400840116598</v>
          </cell>
          <cell r="AB19">
            <v>-629.57423382794605</v>
          </cell>
          <cell r="AC19">
            <v>-671.00175486137539</v>
          </cell>
          <cell r="AD19">
            <v>-715.4660097160945</v>
          </cell>
          <cell r="AE19">
            <v>-763.20417702415034</v>
          </cell>
        </row>
        <row r="21">
          <cell r="A21" t="str">
            <v xml:space="preserve">  Income</v>
          </cell>
          <cell r="B21" t="str">
            <v xml:space="preserve">  Services facteurs</v>
          </cell>
          <cell r="E21">
            <v>-35.1</v>
          </cell>
          <cell r="F21">
            <v>-37.4</v>
          </cell>
          <cell r="G21">
            <v>-78.900000000000006</v>
          </cell>
          <cell r="H21">
            <v>-77.347999999999999</v>
          </cell>
          <cell r="I21">
            <v>-37.270000000000003</v>
          </cell>
          <cell r="J21">
            <v>-42.038999999999987</v>
          </cell>
          <cell r="K21">
            <v>-33</v>
          </cell>
          <cell r="L21">
            <v>-57.1</v>
          </cell>
          <cell r="M21">
            <v>-64.5</v>
          </cell>
          <cell r="Q21">
            <v>-65.894794349624391</v>
          </cell>
          <cell r="R21">
            <v>-65.749356817115711</v>
          </cell>
          <cell r="S21">
            <v>-64.421113070673485</v>
          </cell>
          <cell r="T21">
            <v>-65.781171641317457</v>
          </cell>
          <cell r="U21">
            <v>-64.635116671168149</v>
          </cell>
          <cell r="V21">
            <v>-63.674115882742768</v>
          </cell>
          <cell r="W21">
            <v>-62.595018524293693</v>
          </cell>
          <cell r="X21">
            <v>-61.393218108317143</v>
          </cell>
          <cell r="Y21">
            <v>-60.064502615911238</v>
          </cell>
          <cell r="Z21">
            <v>-58.605258931461947</v>
          </cell>
          <cell r="AA21">
            <v>-57.012739053393517</v>
          </cell>
          <cell r="AB21">
            <v>-55.285406569259038</v>
          </cell>
          <cell r="AC21">
            <v>-53.423387869288462</v>
          </cell>
          <cell r="AD21">
            <v>-51.429060693020119</v>
          </cell>
          <cell r="AE21">
            <v>-49.307823696668976</v>
          </cell>
        </row>
        <row r="22">
          <cell r="A22" t="str">
            <v xml:space="preserve">    Crédit</v>
          </cell>
          <cell r="B22" t="str">
            <v xml:space="preserve">    Crédit</v>
          </cell>
          <cell r="E22">
            <v>10.7</v>
          </cell>
          <cell r="F22">
            <v>8.5</v>
          </cell>
          <cell r="G22">
            <v>12.5</v>
          </cell>
          <cell r="H22">
            <v>14.4</v>
          </cell>
          <cell r="I22">
            <v>41.63</v>
          </cell>
          <cell r="J22">
            <v>39.6</v>
          </cell>
          <cell r="K22">
            <v>45.2</v>
          </cell>
          <cell r="L22">
            <v>51.3</v>
          </cell>
          <cell r="M22">
            <v>60.8</v>
          </cell>
          <cell r="Q22">
            <v>53.788274550375611</v>
          </cell>
          <cell r="R22">
            <v>55.480951596884303</v>
          </cell>
          <cell r="S22">
            <v>57.200886991686531</v>
          </cell>
          <cell r="T22">
            <v>58.978026466772171</v>
          </cell>
          <cell r="U22">
            <v>62.611297304367142</v>
          </cell>
          <cell r="V22">
            <v>66.15522125203367</v>
          </cell>
          <cell r="W22">
            <v>69.913212995947021</v>
          </cell>
          <cell r="X22">
            <v>73.899024348216074</v>
          </cell>
          <cell r="Y22">
            <v>78.127337443305464</v>
          </cell>
          <cell r="Z22">
            <v>82.613830193645981</v>
          </cell>
          <cell r="AA22">
            <v>87.375246478992352</v>
          </cell>
          <cell r="AB22">
            <v>92.429471418168816</v>
          </cell>
          <cell r="AC22">
            <v>97.795612097821845</v>
          </cell>
          <cell r="AD22">
            <v>103.49408416072575</v>
          </cell>
          <cell r="AE22">
            <v>109.54670468621174</v>
          </cell>
        </row>
        <row r="23">
          <cell r="A23" t="str">
            <v xml:space="preserve">    Débit</v>
          </cell>
          <cell r="B23" t="str">
            <v xml:space="preserve">    Débit</v>
          </cell>
          <cell r="E23">
            <v>-45.8</v>
          </cell>
          <cell r="F23">
            <v>-45.9</v>
          </cell>
          <cell r="G23">
            <v>-91.4</v>
          </cell>
          <cell r="H23">
            <v>-91.748000000000005</v>
          </cell>
          <cell r="I23">
            <v>-78.900000000000006</v>
          </cell>
          <cell r="J23">
            <v>-81.638999999999982</v>
          </cell>
          <cell r="K23">
            <v>-78.2</v>
          </cell>
          <cell r="L23">
            <v>-108.4</v>
          </cell>
          <cell r="M23">
            <v>-125.3</v>
          </cell>
          <cell r="Q23">
            <v>-119.68306890000001</v>
          </cell>
          <cell r="R23">
            <v>-121.23030841400002</v>
          </cell>
          <cell r="S23">
            <v>-121.62200006236002</v>
          </cell>
          <cell r="T23">
            <v>-124.75919810808962</v>
          </cell>
          <cell r="U23">
            <v>-127.24641397553529</v>
          </cell>
          <cell r="V23">
            <v>-129.82933713477644</v>
          </cell>
          <cell r="W23">
            <v>-132.50823152024071</v>
          </cell>
          <cell r="X23">
            <v>-135.29224245653322</v>
          </cell>
          <cell r="Y23">
            <v>-138.1918400592167</v>
          </cell>
          <cell r="Z23">
            <v>-141.21908912510793</v>
          </cell>
          <cell r="AA23">
            <v>-144.38798553238587</v>
          </cell>
          <cell r="AB23">
            <v>-147.71487798742785</v>
          </cell>
          <cell r="AC23">
            <v>-151.21899996711031</v>
          </cell>
          <cell r="AD23">
            <v>-154.92314485374587</v>
          </cell>
          <cell r="AE23">
            <v>-158.85452838288072</v>
          </cell>
        </row>
        <row r="25">
          <cell r="A25" t="str">
            <v xml:space="preserve">  Transferts</v>
          </cell>
          <cell r="B25" t="str">
            <v xml:space="preserve">  Transferts</v>
          </cell>
          <cell r="E25">
            <v>27.1</v>
          </cell>
          <cell r="F25">
            <v>27.7</v>
          </cell>
          <cell r="G25">
            <v>113.1</v>
          </cell>
          <cell r="H25">
            <v>86.011999999999986</v>
          </cell>
          <cell r="I25">
            <v>85.1</v>
          </cell>
          <cell r="J25">
            <v>104.1</v>
          </cell>
          <cell r="K25">
            <v>101</v>
          </cell>
          <cell r="L25">
            <v>97.9</v>
          </cell>
          <cell r="M25">
            <v>179.1</v>
          </cell>
          <cell r="Q25">
            <v>255.38009183353091</v>
          </cell>
          <cell r="R25">
            <v>269.16794353165005</v>
          </cell>
          <cell r="S25">
            <v>272.54138358367629</v>
          </cell>
          <cell r="T25">
            <v>278.75957498865085</v>
          </cell>
          <cell r="U25">
            <v>272.89864065328959</v>
          </cell>
          <cell r="V25">
            <v>282.88610740560051</v>
          </cell>
          <cell r="W25">
            <v>293.26857280189091</v>
          </cell>
          <cell r="X25">
            <v>304.05749869532491</v>
          </cell>
          <cell r="Y25">
            <v>315.26427712840194</v>
          </cell>
          <cell r="Z25">
            <v>326.90017739183548</v>
          </cell>
          <cell r="AA25">
            <v>338.97628665039019</v>
          </cell>
          <cell r="AB25">
            <v>351.50344352501503</v>
          </cell>
          <cell r="AC25">
            <v>364.49216396806014</v>
          </cell>
          <cell r="AD25">
            <v>377.95255871150994</v>
          </cell>
          <cell r="AE25">
            <v>391.89424150666036</v>
          </cell>
        </row>
        <row r="26">
          <cell r="A26" t="str">
            <v xml:space="preserve">    Privés net</v>
          </cell>
          <cell r="B26" t="str">
            <v xml:space="preserve">    Privés</v>
          </cell>
          <cell r="E26">
            <v>6.9</v>
          </cell>
          <cell r="F26">
            <v>10.3</v>
          </cell>
          <cell r="G26">
            <v>21.4</v>
          </cell>
          <cell r="H26">
            <v>19.89</v>
          </cell>
          <cell r="I26">
            <v>20.399999999999999</v>
          </cell>
          <cell r="J26">
            <v>20.399999999999999</v>
          </cell>
          <cell r="K26">
            <v>21.4</v>
          </cell>
          <cell r="L26">
            <v>50.7</v>
          </cell>
          <cell r="M26">
            <v>115.1</v>
          </cell>
          <cell r="Q26">
            <v>190.15168418364206</v>
          </cell>
          <cell r="R26">
            <v>199.48928228865611</v>
          </cell>
          <cell r="S26">
            <v>208.44862029026984</v>
          </cell>
          <cell r="T26">
            <v>217.6469205687647</v>
          </cell>
          <cell r="U26">
            <v>227.29439559692833</v>
          </cell>
          <cell r="V26">
            <v>237.32581989867563</v>
          </cell>
          <cell r="W26">
            <v>247.75268241989679</v>
          </cell>
          <cell r="X26">
            <v>258.58644940951086</v>
          </cell>
          <cell r="Y26">
            <v>269.83851734972973</v>
          </cell>
          <cell r="Z26">
            <v>281.52016001537658</v>
          </cell>
          <cell r="AA26">
            <v>293.64246910016669</v>
          </cell>
          <cell r="AB26">
            <v>306.21628779928926</v>
          </cell>
          <cell r="AC26">
            <v>319.25213668507712</v>
          </cell>
          <cell r="AD26">
            <v>332.76013115569708</v>
          </cell>
          <cell r="AE26">
            <v>346.74988967528941</v>
          </cell>
        </row>
        <row r="27">
          <cell r="A27" t="str">
            <v xml:space="preserve">    Officiels net</v>
          </cell>
          <cell r="B27" t="str">
            <v xml:space="preserve">    Officiels</v>
          </cell>
          <cell r="E27">
            <v>20.2</v>
          </cell>
          <cell r="F27">
            <v>17.399999999999999</v>
          </cell>
          <cell r="G27">
            <v>91.7</v>
          </cell>
          <cell r="H27">
            <v>66.121999999999986</v>
          </cell>
          <cell r="I27">
            <v>64.7</v>
          </cell>
          <cell r="J27">
            <v>83.7</v>
          </cell>
          <cell r="K27">
            <v>79.599999999999994</v>
          </cell>
          <cell r="L27">
            <v>47.2</v>
          </cell>
          <cell r="M27">
            <v>64</v>
          </cell>
          <cell r="Q27">
            <v>65.228407649888865</v>
          </cell>
          <cell r="R27">
            <v>69.678661242993954</v>
          </cell>
          <cell r="S27">
            <v>64.092763293406463</v>
          </cell>
          <cell r="T27">
            <v>61.112654419886169</v>
          </cell>
          <cell r="U27">
            <v>45.604245056361258</v>
          </cell>
          <cell r="V27">
            <v>45.560287506924873</v>
          </cell>
          <cell r="W27">
            <v>45.515890381994119</v>
          </cell>
          <cell r="X27">
            <v>45.471049285814061</v>
          </cell>
          <cell r="Y27">
            <v>45.425759778672202</v>
          </cell>
          <cell r="Z27">
            <v>45.380017376458923</v>
          </cell>
          <cell r="AA27">
            <v>45.333817550223515</v>
          </cell>
          <cell r="AB27">
            <v>45.287155725725746</v>
          </cell>
          <cell r="AC27">
            <v>45.240027282983007</v>
          </cell>
          <cell r="AD27">
            <v>45.192427555812834</v>
          </cell>
          <cell r="AE27">
            <v>45.144351831370962</v>
          </cell>
        </row>
        <row r="29">
          <cell r="A29" t="str">
            <v xml:space="preserve">Balance globale </v>
          </cell>
          <cell r="E29">
            <v>-34.46154625060052</v>
          </cell>
          <cell r="F29">
            <v>-78.908830639899691</v>
          </cell>
          <cell r="G29">
            <v>73.314494382218811</v>
          </cell>
          <cell r="H29">
            <v>8.6529435931060874</v>
          </cell>
          <cell r="I29">
            <v>5.780443911797704</v>
          </cell>
          <cell r="J29">
            <v>63.21146919999984</v>
          </cell>
          <cell r="K29">
            <v>38.462294399999934</v>
          </cell>
          <cell r="L29">
            <v>38.917729600000001</v>
          </cell>
          <cell r="M29">
            <v>-18.435693799999967</v>
          </cell>
          <cell r="Q29">
            <v>16.058822577897246</v>
          </cell>
          <cell r="R29">
            <v>18.368449469345933</v>
          </cell>
          <cell r="S29">
            <v>25.886077011713184</v>
          </cell>
          <cell r="T29">
            <v>16.678230140380492</v>
          </cell>
          <cell r="U29">
            <v>-7.7024450460200455</v>
          </cell>
          <cell r="V29">
            <v>-78.51461215360456</v>
          </cell>
          <cell r="W29">
            <v>-141.11403414217483</v>
          </cell>
          <cell r="X29">
            <v>-192.59979033804666</v>
          </cell>
          <cell r="Y29">
            <v>-250.05330008314883</v>
          </cell>
          <cell r="Z29">
            <v>-314.05310060708928</v>
          </cell>
          <cell r="AA29">
            <v>-385.2317644038406</v>
          </cell>
          <cell r="AB29">
            <v>-464.28103067657116</v>
          </cell>
          <cell r="AC29">
            <v>-551.95747064368322</v>
          </cell>
          <cell r="AD29">
            <v>-649.08875784238626</v>
          </cell>
          <cell r="AE29">
            <v>-756.58062913364211</v>
          </cell>
        </row>
        <row r="31">
          <cell r="A31" t="str">
            <v xml:space="preserve">Exportations, prix courants </v>
          </cell>
          <cell r="E31">
            <v>219.06836015355634</v>
          </cell>
          <cell r="F31">
            <v>200.29449638575028</v>
          </cell>
          <cell r="G31">
            <v>439.14000650348657</v>
          </cell>
          <cell r="H31">
            <v>483.37428907450271</v>
          </cell>
          <cell r="I31">
            <v>505.41069198627775</v>
          </cell>
          <cell r="J31">
            <v>527.95408599999996</v>
          </cell>
          <cell r="K31">
            <v>582.90395599999999</v>
          </cell>
          <cell r="L31">
            <v>644.71106400000008</v>
          </cell>
          <cell r="M31">
            <v>654.80918999999994</v>
          </cell>
          <cell r="Q31">
            <v>840.69477223889089</v>
          </cell>
          <cell r="R31">
            <v>893.46477342644175</v>
          </cell>
          <cell r="S31">
            <v>950.2037495436897</v>
          </cell>
          <cell r="T31">
            <v>1012.8349082218685</v>
          </cell>
          <cell r="U31">
            <v>1084.6527465666231</v>
          </cell>
          <cell r="V31">
            <v>1108.8606247715006</v>
          </cell>
          <cell r="W31">
            <v>1169.6127459783017</v>
          </cell>
          <cell r="X31">
            <v>1234.386929957062</v>
          </cell>
          <cell r="Y31">
            <v>1303.4721588215184</v>
          </cell>
          <cell r="Z31">
            <v>1377.1791724670588</v>
          </cell>
          <cell r="AA31">
            <v>1455.8421477328304</v>
          </cell>
          <cell r="AB31">
            <v>1539.8205087943304</v>
          </cell>
          <cell r="AC31">
            <v>1629.5008791074472</v>
          </cell>
          <cell r="AD31">
            <v>1725.2991860392294</v>
          </cell>
          <cell r="AE31">
            <v>1827.6629301992698</v>
          </cell>
        </row>
        <row r="32">
          <cell r="A32" t="str">
            <v xml:space="preserve">    Produits arachidiers</v>
          </cell>
          <cell r="E32">
            <v>17.333499999999997</v>
          </cell>
          <cell r="F32">
            <v>13.345549999999999</v>
          </cell>
          <cell r="G32">
            <v>49.54036</v>
          </cell>
          <cell r="H32">
            <v>51.033120000000004</v>
          </cell>
          <cell r="I32">
            <v>40.902741454999997</v>
          </cell>
          <cell r="J32">
            <v>29.319119999999995</v>
          </cell>
          <cell r="K32">
            <v>30.963269999999998</v>
          </cell>
          <cell r="L32">
            <v>38.674289999999999</v>
          </cell>
          <cell r="M32">
            <v>59.562169999999995</v>
          </cell>
          <cell r="Q32">
            <v>44.58519311943202</v>
          </cell>
          <cell r="R32">
            <v>46.495302596062075</v>
          </cell>
          <cell r="S32">
            <v>49.342111278047291</v>
          </cell>
          <cell r="T32">
            <v>52.440058290576246</v>
          </cell>
          <cell r="U32">
            <v>54.228529802070483</v>
          </cell>
          <cell r="V32">
            <v>56.443319394767038</v>
          </cell>
          <cell r="W32">
            <v>58.74856800559531</v>
          </cell>
          <cell r="X32">
            <v>61.147970396119653</v>
          </cell>
          <cell r="Y32">
            <v>63.645372244335839</v>
          </cell>
          <cell r="Z32">
            <v>66.244776309238759</v>
          </cell>
          <cell r="AA32">
            <v>68.95034884720701</v>
          </cell>
          <cell r="AB32">
            <v>71.76642629049158</v>
          </cell>
          <cell r="AC32">
            <v>74.697522198515458</v>
          </cell>
          <cell r="AD32">
            <v>77.748334493129136</v>
          </cell>
          <cell r="AE32">
            <v>80.923752989421246</v>
          </cell>
        </row>
        <row r="33">
          <cell r="A33" t="str">
            <v xml:space="preserve">    Produits de la pêche</v>
          </cell>
          <cell r="E33">
            <v>47.90206015355632</v>
          </cell>
          <cell r="F33">
            <v>51.302206385750289</v>
          </cell>
          <cell r="G33">
            <v>127.10546650348658</v>
          </cell>
          <cell r="H33">
            <v>134.60578907450272</v>
          </cell>
          <cell r="I33">
            <v>146.19618200000002</v>
          </cell>
          <cell r="J33">
            <v>162.895476</v>
          </cell>
          <cell r="K33">
            <v>168.98504600000001</v>
          </cell>
          <cell r="L33">
            <v>179.63994400000001</v>
          </cell>
          <cell r="M33">
            <v>162.44452000000001</v>
          </cell>
          <cell r="Q33">
            <v>175.7405886021412</v>
          </cell>
          <cell r="R33">
            <v>185.62442918269653</v>
          </cell>
          <cell r="S33">
            <v>196.31953918443725</v>
          </cell>
          <cell r="T33">
            <v>207.53373765340757</v>
          </cell>
          <cell r="U33">
            <v>220.77867947814366</v>
          </cell>
          <cell r="V33">
            <v>229.78490910964075</v>
          </cell>
          <cell r="W33">
            <v>239.15853006881036</v>
          </cell>
          <cell r="X33">
            <v>248.9145293583353</v>
          </cell>
          <cell r="Y33">
            <v>259.06850534603529</v>
          </cell>
          <cell r="Z33">
            <v>269.63669270429921</v>
          </cell>
          <cell r="AA33">
            <v>280.63598836687129</v>
          </cell>
          <cell r="AB33">
            <v>292.0839785444935</v>
          </cell>
          <cell r="AC33">
            <v>303.99896684259772</v>
          </cell>
          <cell r="AD33">
            <v>316.40000352600339</v>
          </cell>
          <cell r="AE33">
            <v>329.30691597741048</v>
          </cell>
        </row>
        <row r="34">
          <cell r="A34" t="str">
            <v xml:space="preserve">    Phosphates et produits dérivés</v>
          </cell>
          <cell r="E34">
            <v>41.398799999999994</v>
          </cell>
          <cell r="F34">
            <v>31.992940000000004</v>
          </cell>
          <cell r="G34">
            <v>65.129040000000003</v>
          </cell>
          <cell r="H34">
            <v>75.846079999999986</v>
          </cell>
          <cell r="I34">
            <v>77.651822611277765</v>
          </cell>
          <cell r="J34">
            <v>85.086200000000005</v>
          </cell>
          <cell r="K34">
            <v>84.621160000000003</v>
          </cell>
          <cell r="L34">
            <v>80.725079999999991</v>
          </cell>
          <cell r="M34">
            <v>71.697090000000003</v>
          </cell>
          <cell r="Q34">
            <v>147.94586676624334</v>
          </cell>
          <cell r="R34">
            <v>154.53177979152062</v>
          </cell>
          <cell r="S34">
            <v>161.79837476851554</v>
          </cell>
          <cell r="T34">
            <v>169.63053065268812</v>
          </cell>
          <cell r="U34">
            <v>174.9713408949213</v>
          </cell>
          <cell r="V34">
            <v>180.37040415376919</v>
          </cell>
          <cell r="W34">
            <v>185.93715075221635</v>
          </cell>
          <cell r="X34">
            <v>191.67683138177466</v>
          </cell>
          <cell r="Y34">
            <v>197.5948628270223</v>
          </cell>
          <cell r="Z34">
            <v>203.69683328475838</v>
          </cell>
          <cell r="AA34">
            <v>209.98850785601263</v>
          </cell>
          <cell r="AB34">
            <v>216.47583421662279</v>
          </cell>
          <cell r="AC34">
            <v>223.16494847228469</v>
          </cell>
          <cell r="AD34">
            <v>230.06218120417904</v>
          </cell>
          <cell r="AE34">
            <v>237.17406371148431</v>
          </cell>
        </row>
        <row r="36">
          <cell r="A36" t="str">
            <v>Indice du volume des exportations (1995=100)</v>
          </cell>
          <cell r="E36">
            <v>91.520008473497427</v>
          </cell>
          <cell r="F36">
            <v>85.975879312335636</v>
          </cell>
          <cell r="G36">
            <v>88.392726507057191</v>
          </cell>
          <cell r="H36">
            <v>100</v>
          </cell>
          <cell r="I36">
            <v>101.18505396368489</v>
          </cell>
          <cell r="J36">
            <v>98.270684694400401</v>
          </cell>
          <cell r="K36">
            <v>107.33607884962922</v>
          </cell>
          <cell r="L36">
            <v>120.98290685798175</v>
          </cell>
          <cell r="M36">
            <v>115.56479331985517</v>
          </cell>
          <cell r="Q36">
            <v>145.45781330368172</v>
          </cell>
          <cell r="R36">
            <v>152.88629554887109</v>
          </cell>
          <cell r="S36">
            <v>160.62287285484297</v>
          </cell>
          <cell r="T36">
            <v>168.60653469305458</v>
          </cell>
          <cell r="U36">
            <v>177.59034265137242</v>
          </cell>
          <cell r="V36">
            <v>184.52678717612179</v>
          </cell>
          <cell r="W36">
            <v>192.15098741976448</v>
          </cell>
          <cell r="X36">
            <v>200.1640905299322</v>
          </cell>
          <cell r="Y36">
            <v>208.58758464004703</v>
          </cell>
          <cell r="Z36">
            <v>217.44419583847821</v>
          </cell>
          <cell r="AA36">
            <v>226.75796098162357</v>
          </cell>
          <cell r="AB36">
            <v>236.55430483319969</v>
          </cell>
          <cell r="AC36">
            <v>246.8601217880572</v>
          </cell>
          <cell r="AD36">
            <v>257.70386245430205</v>
          </cell>
          <cell r="AE36">
            <v>269.11562538388642</v>
          </cell>
        </row>
        <row r="37">
          <cell r="A37" t="str">
            <v xml:space="preserve">    Produits arachidiers</v>
          </cell>
          <cell r="E37">
            <v>96.672670610771945</v>
          </cell>
          <cell r="F37">
            <v>66.08273215511808</v>
          </cell>
          <cell r="G37">
            <v>84.022924720260079</v>
          </cell>
          <cell r="H37">
            <v>100</v>
          </cell>
          <cell r="I37">
            <v>81.896312433964454</v>
          </cell>
          <cell r="J37">
            <v>50.271118050395494</v>
          </cell>
          <cell r="K37">
            <v>56.611000855914725</v>
          </cell>
          <cell r="L37">
            <v>77.021275595142896</v>
          </cell>
          <cell r="M37">
            <v>116.5818981869029</v>
          </cell>
          <cell r="Q37">
            <v>90.12343356628007</v>
          </cell>
          <cell r="R37">
            <v>95.12203055584294</v>
          </cell>
          <cell r="S37">
            <v>100.53012631796759</v>
          </cell>
          <cell r="T37">
            <v>106.30896170957212</v>
          </cell>
          <cell r="U37">
            <v>109.53043077986733</v>
          </cell>
          <cell r="V37">
            <v>112.84963611780374</v>
          </cell>
          <cell r="W37">
            <v>116.26954580485929</v>
          </cell>
          <cell r="X37">
            <v>119.79321812804847</v>
          </cell>
          <cell r="Y37">
            <v>123.42380432315159</v>
          </cell>
          <cell r="Z37">
            <v>127.16455140141041</v>
          </cell>
          <cell r="AA37">
            <v>131.01880506223014</v>
          </cell>
          <cell r="AB37">
            <v>134.99001269450594</v>
          </cell>
          <cell r="AC37">
            <v>139.08172646927167</v>
          </cell>
          <cell r="AD37">
            <v>143.29760652645049</v>
          </cell>
          <cell r="AE37">
            <v>147.64142425857156</v>
          </cell>
        </row>
        <row r="38">
          <cell r="A38" t="str">
            <v xml:space="preserve">    Produits de la pêche</v>
          </cell>
          <cell r="E38">
            <v>68.441706313200498</v>
          </cell>
          <cell r="F38">
            <v>74.014965503088192</v>
          </cell>
          <cell r="G38">
            <v>91.854603564177395</v>
          </cell>
          <cell r="H38">
            <v>100</v>
          </cell>
          <cell r="I38">
            <v>101.24690209876108</v>
          </cell>
          <cell r="J38">
            <v>104.93458511348379</v>
          </cell>
          <cell r="K38">
            <v>103.72121343147056</v>
          </cell>
          <cell r="L38">
            <v>121.78580768663751</v>
          </cell>
          <cell r="M38">
            <v>87.995432776055935</v>
          </cell>
          <cell r="Q38">
            <v>89.618222756451132</v>
          </cell>
          <cell r="R38">
            <v>93.10099438706655</v>
          </cell>
          <cell r="S38">
            <v>96.869851186663567</v>
          </cell>
          <cell r="T38">
            <v>100.73905566766727</v>
          </cell>
          <cell r="U38">
            <v>103.8104022064438</v>
          </cell>
          <cell r="V38">
            <v>106.97538839171823</v>
          </cell>
          <cell r="W38">
            <v>110.23686912224117</v>
          </cell>
          <cell r="X38">
            <v>113.59778633731909</v>
          </cell>
          <cell r="Y38">
            <v>117.0611716705189</v>
          </cell>
          <cell r="Z38">
            <v>120.63014918427939</v>
          </cell>
          <cell r="AA38">
            <v>124.30793818789563</v>
          </cell>
          <cell r="AB38">
            <v>128.09785614141853</v>
          </cell>
          <cell r="AC38">
            <v>132.00332164808907</v>
          </cell>
          <cell r="AD38">
            <v>136.02785753800592</v>
          </cell>
          <cell r="AE38">
            <v>140.17509404580886</v>
          </cell>
        </row>
        <row r="39">
          <cell r="A39" t="str">
            <v xml:space="preserve">    Phosphates et produits dérivés</v>
          </cell>
          <cell r="E39">
            <v>94.779278766042822</v>
          </cell>
          <cell r="F39">
            <v>88.485829463388939</v>
          </cell>
          <cell r="G39">
            <v>80.079979558641398</v>
          </cell>
          <cell r="H39">
            <v>100</v>
          </cell>
          <cell r="I39">
            <v>95.079223403979711</v>
          </cell>
          <cell r="J39">
            <v>89.776767575184209</v>
          </cell>
          <cell r="K39">
            <v>89.642657149223282</v>
          </cell>
          <cell r="L39">
            <v>80.453741134774432</v>
          </cell>
          <cell r="M39">
            <v>71.231747423612575</v>
          </cell>
          <cell r="Q39">
            <v>157.14051536418668</v>
          </cell>
          <cell r="R39">
            <v>163.70662726578621</v>
          </cell>
          <cell r="S39">
            <v>170.60599446201505</v>
          </cell>
          <cell r="T39">
            <v>177.84307842729734</v>
          </cell>
          <cell r="U39">
            <v>181.49782468546732</v>
          </cell>
          <cell r="V39">
            <v>185.22860240948947</v>
          </cell>
          <cell r="W39">
            <v>189.03702032490136</v>
          </cell>
          <cell r="X39">
            <v>192.9247219746382</v>
          </cell>
          <cell r="Y39">
            <v>196.893386494667</v>
          </cell>
          <cell r="Z39">
            <v>200.94472940751237</v>
          </cell>
          <cell r="AA39">
            <v>205.08050343410318</v>
          </cell>
          <cell r="AB39">
            <v>209.3024993243792</v>
          </cell>
          <cell r="AC39">
            <v>213.61254670710838</v>
          </cell>
          <cell r="AD39">
            <v>218.01251495937942</v>
          </cell>
          <cell r="AE39">
            <v>222.50431409623977</v>
          </cell>
        </row>
        <row r="41">
          <cell r="A41" t="str">
            <v xml:space="preserve">Importations cif, prix courants </v>
          </cell>
          <cell r="E41">
            <v>-315.48874000415685</v>
          </cell>
          <cell r="F41">
            <v>-307.66856743976035</v>
          </cell>
          <cell r="G41">
            <v>-567.44645066671569</v>
          </cell>
          <cell r="H41">
            <v>-607.18006402362903</v>
          </cell>
          <cell r="I41">
            <v>-646.64024807448004</v>
          </cell>
          <cell r="J41">
            <v>-686.40361680000012</v>
          </cell>
          <cell r="K41">
            <v>-755.5416616</v>
          </cell>
          <cell r="L41">
            <v>-845.29333440000005</v>
          </cell>
          <cell r="M41">
            <v>-951.5187527999999</v>
          </cell>
          <cell r="Q41">
            <v>-1227.1407639274828</v>
          </cell>
          <cell r="R41">
            <v>-1305.3645677372358</v>
          </cell>
          <cell r="S41">
            <v>-1372.3881072800486</v>
          </cell>
          <cell r="T41">
            <v>-1455.8792352934577</v>
          </cell>
          <cell r="U41">
            <v>-1560.8002949188879</v>
          </cell>
          <cell r="V41">
            <v>-1673.4286869706575</v>
          </cell>
          <cell r="W41">
            <v>-1812.736621240143</v>
          </cell>
          <cell r="X41">
            <v>-1946.9811350727209</v>
          </cell>
          <cell r="Y41">
            <v>-2091.8301375989563</v>
          </cell>
          <cell r="Z41">
            <v>-2248.1558785900461</v>
          </cell>
          <cell r="AA41">
            <v>-2416.9042375544241</v>
          </cell>
          <cell r="AB41">
            <v>-2599.1010508102818</v>
          </cell>
          <cell r="AC41">
            <v>-2795.8589895220061</v>
          </cell>
          <cell r="AD41">
            <v>-3008.3850371911417</v>
          </cell>
          <cell r="AE41">
            <v>-3237.9886193982843</v>
          </cell>
        </row>
        <row r="42">
          <cell r="A42" t="str">
            <v xml:space="preserve">    Produits pétroliers cif</v>
          </cell>
          <cell r="E42">
            <v>-34.973672800000003</v>
          </cell>
          <cell r="F42">
            <v>-30.798011199999998</v>
          </cell>
          <cell r="G42">
            <v>-69.429404000000005</v>
          </cell>
          <cell r="H42">
            <v>-60.647663999999999</v>
          </cell>
          <cell r="I42">
            <v>-79.373819994479987</v>
          </cell>
          <cell r="J42">
            <v>-98.023983199999989</v>
          </cell>
          <cell r="K42">
            <v>-80.836544799999984</v>
          </cell>
          <cell r="L42">
            <v>-112.70719982137511</v>
          </cell>
          <cell r="M42">
            <v>-213.3991288</v>
          </cell>
          <cell r="Q42">
            <v>-175.44422007856005</v>
          </cell>
          <cell r="R42">
            <v>-179.73409025827226</v>
          </cell>
          <cell r="S42">
            <v>-179.81668407858012</v>
          </cell>
          <cell r="T42">
            <v>-188.51741006141066</v>
          </cell>
          <cell r="U42">
            <v>-191.75199143453446</v>
          </cell>
          <cell r="V42">
            <v>-205.67702105251038</v>
          </cell>
          <cell r="W42">
            <v>-220.61328632134371</v>
          </cell>
          <cell r="X42">
            <v>-236.63422317399966</v>
          </cell>
          <cell r="Y42">
            <v>-253.81860046089562</v>
          </cell>
          <cell r="Z42">
            <v>-272.25090722636583</v>
          </cell>
          <cell r="AA42">
            <v>-292.02176810914449</v>
          </cell>
          <cell r="AB42">
            <v>-313.22838890923055</v>
          </cell>
          <cell r="AC42">
            <v>-335.97503451181893</v>
          </cell>
          <cell r="AD42">
            <v>-360.37354151806721</v>
          </cell>
          <cell r="AE42">
            <v>-386.54386810310933</v>
          </cell>
        </row>
        <row r="44">
          <cell r="A44" t="str">
            <v>Indice du volume des importations (1995=100)</v>
          </cell>
          <cell r="E44">
            <v>109.35800365491733</v>
          </cell>
          <cell r="F44">
            <v>105.3648021264766</v>
          </cell>
          <cell r="G44">
            <v>95.502368898250538</v>
          </cell>
          <cell r="H44">
            <v>100</v>
          </cell>
          <cell r="I44">
            <v>102.98461030786443</v>
          </cell>
          <cell r="J44">
            <v>103.96267632415956</v>
          </cell>
          <cell r="K44">
            <v>120.86636260015089</v>
          </cell>
          <cell r="L44">
            <v>132.91957948652333</v>
          </cell>
          <cell r="M44">
            <v>135.67527586958332</v>
          </cell>
          <cell r="Q44">
            <v>180.54098104954406</v>
          </cell>
          <cell r="R44">
            <v>189.92257035502104</v>
          </cell>
          <cell r="S44">
            <v>197.88174816317456</v>
          </cell>
          <cell r="T44">
            <v>206.76112288591582</v>
          </cell>
          <cell r="U44">
            <v>218.13801582808912</v>
          </cell>
          <cell r="V44">
            <v>230.06796017835973</v>
          </cell>
          <cell r="W44">
            <v>245.15486769657332</v>
          </cell>
          <cell r="X44">
            <v>259.01572896562675</v>
          </cell>
          <cell r="Y44">
            <v>273.74472607242575</v>
          </cell>
          <cell r="Z44">
            <v>289.39940411147791</v>
          </cell>
          <cell r="AA44">
            <v>306.04125421196545</v>
          </cell>
          <cell r="AB44">
            <v>323.73599045991534</v>
          </cell>
          <cell r="AC44">
            <v>342.55384660016756</v>
          </cell>
          <cell r="AD44">
            <v>362.56989395139129</v>
          </cell>
          <cell r="AE44">
            <v>383.86438207250319</v>
          </cell>
        </row>
        <row r="45">
          <cell r="A45" t="str">
            <v xml:space="preserve">  Produits pétroliers</v>
          </cell>
          <cell r="E45">
            <v>103.99548447570872</v>
          </cell>
          <cell r="F45">
            <v>94.505338243530673</v>
          </cell>
          <cell r="G45">
            <v>118.79700164543847</v>
          </cell>
          <cell r="H45">
            <v>100</v>
          </cell>
          <cell r="I45">
            <v>108.86954545850274</v>
          </cell>
          <cell r="J45">
            <v>118.91760909373193</v>
          </cell>
          <cell r="K45">
            <v>133.69567803963562</v>
          </cell>
          <cell r="L45">
            <v>148.14814169924168</v>
          </cell>
          <cell r="M45">
            <v>151.56339871557128</v>
          </cell>
          <cell r="Q45">
            <v>181.7598055944909</v>
          </cell>
          <cell r="R45">
            <v>190.84779587421536</v>
          </cell>
          <cell r="S45">
            <v>200.39018566792618</v>
          </cell>
          <cell r="T45">
            <v>210.40969495132251</v>
          </cell>
          <cell r="U45">
            <v>224.77800725665853</v>
          </cell>
          <cell r="V45">
            <v>238.71424370657138</v>
          </cell>
          <cell r="W45">
            <v>253.5145268163788</v>
          </cell>
          <cell r="X45">
            <v>269.23242747899423</v>
          </cell>
          <cell r="Y45">
            <v>285.924837982692</v>
          </cell>
          <cell r="Z45">
            <v>303.65217793761889</v>
          </cell>
          <cell r="AA45">
            <v>322.47861296975128</v>
          </cell>
          <cell r="AB45">
            <v>342.4722869738759</v>
          </cell>
          <cell r="AC45">
            <v>363.70556876625619</v>
          </cell>
          <cell r="AD45">
            <v>386.25531402976412</v>
          </cell>
          <cell r="AE45">
            <v>410.20314349960955</v>
          </cell>
        </row>
        <row r="47">
          <cell r="A47" t="str">
            <v>Indice des prix des exportations (1995=100)</v>
          </cell>
          <cell r="E47">
            <v>49.519934244314797</v>
          </cell>
          <cell r="F47">
            <v>48.195761159503462</v>
          </cell>
          <cell r="G47">
            <v>102.77865440929908</v>
          </cell>
          <cell r="H47">
            <v>100</v>
          </cell>
          <cell r="I47">
            <v>103.33430222998969</v>
          </cell>
          <cell r="J47">
            <v>111.14466650112713</v>
          </cell>
          <cell r="K47">
            <v>110.06858194390223</v>
          </cell>
          <cell r="L47">
            <v>108.13538584805423</v>
          </cell>
          <cell r="M47">
            <v>114.39585223315629</v>
          </cell>
          <cell r="Q47">
            <v>117.23198964247416</v>
          </cell>
          <cell r="R47">
            <v>118.34123740103828</v>
          </cell>
          <cell r="S47">
            <v>119.48732844381247</v>
          </cell>
          <cell r="T47">
            <v>120.88788767251653</v>
          </cell>
          <cell r="U47">
            <v>122.74329394934706</v>
          </cell>
          <cell r="V47">
            <v>124.31799451790579</v>
          </cell>
          <cell r="W47">
            <v>125.92614995711091</v>
          </cell>
          <cell r="X47">
            <v>127.57970707630739</v>
          </cell>
          <cell r="Y47">
            <v>129.2795280175763</v>
          </cell>
          <cell r="Z47">
            <v>131.02648185057723</v>
          </cell>
          <cell r="AA47">
            <v>132.82144443896584</v>
          </cell>
          <cell r="AB47">
            <v>134.66529833579483</v>
          </cell>
          <cell r="AC47">
            <v>136.55893270931719</v>
          </cell>
          <cell r="AD47">
            <v>138.50324330039291</v>
          </cell>
          <cell r="AE47">
            <v>140.49913241248058</v>
          </cell>
        </row>
        <row r="48">
          <cell r="A48" t="str">
            <v>Indice des prix des importations (1995=100)</v>
          </cell>
          <cell r="E48">
            <v>47.514112125791236</v>
          </cell>
          <cell r="F48">
            <v>48.092449943042496</v>
          </cell>
          <cell r="G48">
            <v>97.858840988295242</v>
          </cell>
          <cell r="H48">
            <v>100.00157308273209</v>
          </cell>
          <cell r="I48">
            <v>103.41409377873589</v>
          </cell>
          <cell r="J48">
            <v>108.74052871869124</v>
          </cell>
          <cell r="K48">
            <v>102.95377905175178</v>
          </cell>
          <cell r="L48">
            <v>104.96808339244939</v>
          </cell>
          <cell r="M48">
            <v>115.50637828990149</v>
          </cell>
          <cell r="Q48">
            <v>111.94582804356068</v>
          </cell>
          <cell r="R48">
            <v>113.19951577043763</v>
          </cell>
          <cell r="S48">
            <v>114.22483401428771</v>
          </cell>
          <cell r="T48">
            <v>115.9700375915362</v>
          </cell>
          <cell r="U48">
            <v>117.84341190468524</v>
          </cell>
          <cell r="V48">
            <v>119.79547001840396</v>
          </cell>
          <cell r="W48">
            <v>121.78211601379083</v>
          </cell>
          <cell r="X48">
            <v>123.80122267551315</v>
          </cell>
          <cell r="Y48">
            <v>125.85485770833402</v>
          </cell>
          <cell r="Z48">
            <v>127.94346724954768</v>
          </cell>
          <cell r="AA48">
            <v>130.06750159908958</v>
          </cell>
          <cell r="AB48">
            <v>132.22741550706959</v>
          </cell>
          <cell r="AC48">
            <v>134.42366846395251</v>
          </cell>
          <cell r="AD48">
            <v>136.65672499247171</v>
          </cell>
          <cell r="AE48">
            <v>138.92705494041488</v>
          </cell>
        </row>
        <row r="49">
          <cell r="A49" t="str">
            <v>Termes de l'échange (1995=100)</v>
          </cell>
          <cell r="E49">
            <v>104.22152920213104</v>
          </cell>
          <cell r="F49">
            <v>100.21481795288724</v>
          </cell>
          <cell r="G49">
            <v>105.02745931927836</v>
          </cell>
          <cell r="H49">
            <v>99.99842694201341</v>
          </cell>
          <cell r="I49">
            <v>99.92284267469681</v>
          </cell>
          <cell r="J49">
            <v>102.21089396084815</v>
          </cell>
          <cell r="K49">
            <v>106.91067676940159</v>
          </cell>
          <cell r="L49">
            <v>103.01739571995718</v>
          </cell>
          <cell r="M49">
            <v>99.038558672528055</v>
          </cell>
          <cell r="Q49">
            <v>104.72207110465655</v>
          </cell>
          <cell r="R49">
            <v>104.54217634731565</v>
          </cell>
          <cell r="S49">
            <v>104.6071368585806</v>
          </cell>
          <cell r="T49">
            <v>104.24062127004024</v>
          </cell>
          <cell r="U49">
            <v>104.15796009761239</v>
          </cell>
          <cell r="V49">
            <v>103.77520493788876</v>
          </cell>
          <cell r="W49">
            <v>103.40282635822389</v>
          </cell>
          <cell r="X49">
            <v>103.05205741844551</v>
          </cell>
          <cell r="Y49">
            <v>102.72112683737555</v>
          </cell>
          <cell r="Z49">
            <v>102.40966941674034</v>
          </cell>
          <cell r="AA49">
            <v>102.1173181663509</v>
          </cell>
          <cell r="AB49">
            <v>101.84370451420862</v>
          </cell>
          <cell r="AC49">
            <v>101.58845854287728</v>
          </cell>
          <cell r="AD49">
            <v>101.35120924932376</v>
          </cell>
          <cell r="AE49">
            <v>101.13158482538908</v>
          </cell>
        </row>
        <row r="51">
          <cell r="A51" t="str">
            <v>Additional data transfered for MONA</v>
          </cell>
          <cell r="B51" t="str">
            <v>Additional data transfered for MONA</v>
          </cell>
        </row>
        <row r="53">
          <cell r="A53" t="str">
            <v>Interest due</v>
          </cell>
          <cell r="E53">
            <v>-38.799999999999997</v>
          </cell>
          <cell r="F53">
            <v>-39</v>
          </cell>
          <cell r="G53">
            <v>-72.2</v>
          </cell>
          <cell r="H53">
            <v>-72.548000000000002</v>
          </cell>
          <cell r="I53">
            <v>-63.9</v>
          </cell>
          <cell r="J53">
            <v>-64.23899999999999</v>
          </cell>
          <cell r="K53">
            <v>-42.5</v>
          </cell>
          <cell r="L53">
            <v>-50.8</v>
          </cell>
          <cell r="M53">
            <v>-51</v>
          </cell>
          <cell r="Q53">
            <v>-42.973633499999998</v>
          </cell>
          <cell r="R53">
            <v>-42.917842505000003</v>
          </cell>
          <cell r="S53">
            <v>-41.672377780150001</v>
          </cell>
          <cell r="T53">
            <v>-43.137549113554499</v>
          </cell>
          <cell r="U53">
            <v>-43.17611551116412</v>
          </cell>
          <cell r="V53">
            <v>-43.236929716474116</v>
          </cell>
          <cell r="W53">
            <v>-43.318051879389344</v>
          </cell>
          <cell r="X53">
            <v>-43.426357426456299</v>
          </cell>
          <cell r="Y53">
            <v>-43.569978478237502</v>
          </cell>
          <cell r="Z53">
            <v>-43.75857169669932</v>
          </cell>
          <cell r="AA53">
            <v>-44.00365258112501</v>
          </cell>
          <cell r="AB53">
            <v>-44.319015047629193</v>
          </cell>
          <cell r="AC53">
            <v>-44.721261139117644</v>
          </cell>
          <cell r="AD53">
            <v>-45.230473860913449</v>
          </cell>
          <cell r="AE53">
            <v>-45.871077260263306</v>
          </cell>
        </row>
        <row r="54">
          <cell r="A54" t="str">
            <v>Interest received</v>
          </cell>
          <cell r="E54">
            <v>0</v>
          </cell>
          <cell r="F54">
            <v>0</v>
          </cell>
          <cell r="G54">
            <v>0</v>
          </cell>
          <cell r="H54">
            <v>0</v>
          </cell>
          <cell r="I54">
            <v>0</v>
          </cell>
          <cell r="J54">
            <v>0</v>
          </cell>
          <cell r="K54">
            <v>0</v>
          </cell>
          <cell r="L54">
            <v>0</v>
          </cell>
          <cell r="M54">
            <v>0</v>
          </cell>
          <cell r="Q54">
            <v>0</v>
          </cell>
          <cell r="R54">
            <v>0</v>
          </cell>
          <cell r="S54">
            <v>0</v>
          </cell>
          <cell r="T54">
            <v>1</v>
          </cell>
          <cell r="U54">
            <v>2</v>
          </cell>
          <cell r="V54">
            <v>3</v>
          </cell>
          <cell r="W54">
            <v>4</v>
          </cell>
          <cell r="X54">
            <v>5</v>
          </cell>
          <cell r="Y54">
            <v>6</v>
          </cell>
          <cell r="Z54">
            <v>7</v>
          </cell>
          <cell r="AA54">
            <v>8</v>
          </cell>
          <cell r="AB54">
            <v>9</v>
          </cell>
          <cell r="AC54">
            <v>10</v>
          </cell>
          <cell r="AD54">
            <v>11</v>
          </cell>
          <cell r="AE54">
            <v>12</v>
          </cell>
        </row>
        <row r="55">
          <cell r="A55" t="str">
            <v>Program grants</v>
          </cell>
          <cell r="E55">
            <v>7.5</v>
          </cell>
          <cell r="F55">
            <v>1.7</v>
          </cell>
          <cell r="G55">
            <v>60.127000000000002</v>
          </cell>
          <cell r="H55">
            <v>43.5</v>
          </cell>
          <cell r="I55">
            <v>17.7</v>
          </cell>
          <cell r="J55">
            <v>11.9</v>
          </cell>
          <cell r="K55">
            <v>18.7</v>
          </cell>
          <cell r="L55">
            <v>4.0999999999999996</v>
          </cell>
          <cell r="M55">
            <v>14.1</v>
          </cell>
          <cell r="Q55">
            <v>18.100000000000001</v>
          </cell>
          <cell r="R55">
            <v>22.6</v>
          </cell>
          <cell r="S55">
            <v>20</v>
          </cell>
          <cell r="T55">
            <v>20</v>
          </cell>
          <cell r="U55">
            <v>0</v>
          </cell>
          <cell r="V55">
            <v>0</v>
          </cell>
          <cell r="W55">
            <v>0</v>
          </cell>
          <cell r="X55">
            <v>0</v>
          </cell>
          <cell r="Y55">
            <v>0</v>
          </cell>
          <cell r="Z55">
            <v>0</v>
          </cell>
          <cell r="AA55">
            <v>0</v>
          </cell>
          <cell r="AB55">
            <v>0</v>
          </cell>
          <cell r="AC55">
            <v>0</v>
          </cell>
          <cell r="AD55">
            <v>0</v>
          </cell>
          <cell r="AE55">
            <v>0</v>
          </cell>
        </row>
        <row r="56">
          <cell r="A56" t="str">
            <v>Transferts for debt cancellation</v>
          </cell>
          <cell r="E56">
            <v>0</v>
          </cell>
          <cell r="F56">
            <v>0</v>
          </cell>
          <cell r="G56">
            <v>0</v>
          </cell>
          <cell r="H56">
            <v>0</v>
          </cell>
          <cell r="I56">
            <v>0</v>
          </cell>
          <cell r="J56">
            <v>0</v>
          </cell>
          <cell r="K56">
            <v>0</v>
          </cell>
          <cell r="L56">
            <v>0</v>
          </cell>
          <cell r="M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row>
        <row r="57">
          <cell r="A57" t="str">
            <v>Project grants</v>
          </cell>
          <cell r="E57">
            <v>68.7</v>
          </cell>
          <cell r="F57">
            <v>62.1</v>
          </cell>
          <cell r="G57">
            <v>102.3</v>
          </cell>
          <cell r="H57">
            <v>104.9</v>
          </cell>
          <cell r="I57">
            <v>84.1</v>
          </cell>
          <cell r="J57">
            <v>53.7</v>
          </cell>
          <cell r="K57">
            <v>63.1</v>
          </cell>
          <cell r="L57">
            <v>58.5</v>
          </cell>
          <cell r="M57">
            <v>52.673999999999999</v>
          </cell>
          <cell r="Q57">
            <v>85</v>
          </cell>
          <cell r="R57">
            <v>95</v>
          </cell>
          <cell r="S57">
            <v>100</v>
          </cell>
          <cell r="T57">
            <v>100</v>
          </cell>
          <cell r="U57">
            <v>103.76412150707509</v>
          </cell>
          <cell r="V57">
            <v>105.80138170064684</v>
          </cell>
          <cell r="W57">
            <v>107.87864058582828</v>
          </cell>
          <cell r="X57">
            <v>109.99668347975049</v>
          </cell>
          <cell r="Y57">
            <v>112.15631111812381</v>
          </cell>
          <cell r="Z57">
            <v>114.35833995795959</v>
          </cell>
          <cell r="AA57">
            <v>116.60360248623543</v>
          </cell>
          <cell r="AB57">
            <v>118.89294753462073</v>
          </cell>
          <cell r="AC57">
            <v>121.22724060038124</v>
          </cell>
          <cell r="AD57">
            <v>123.60736417358436</v>
          </cell>
          <cell r="AE57">
            <v>126.03421807072837</v>
          </cell>
        </row>
        <row r="58">
          <cell r="A58" t="str">
            <v>Program loans</v>
          </cell>
          <cell r="E58">
            <v>15</v>
          </cell>
          <cell r="F58">
            <v>0.1</v>
          </cell>
          <cell r="G58">
            <v>18.899999999999999</v>
          </cell>
          <cell r="H58">
            <v>29.6</v>
          </cell>
          <cell r="I58">
            <v>23.5</v>
          </cell>
          <cell r="J58">
            <v>2.4</v>
          </cell>
          <cell r="K58">
            <v>19.100000000000001</v>
          </cell>
          <cell r="L58">
            <v>0</v>
          </cell>
          <cell r="M58">
            <v>37.1</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row>
        <row r="59">
          <cell r="A59" t="str">
            <v>Projects loans +others public loans</v>
          </cell>
          <cell r="E59">
            <v>63.6</v>
          </cell>
          <cell r="F59">
            <v>64</v>
          </cell>
          <cell r="G59">
            <v>101.6</v>
          </cell>
          <cell r="H59">
            <v>80</v>
          </cell>
          <cell r="I59">
            <v>96.07</v>
          </cell>
          <cell r="J59">
            <v>123.7</v>
          </cell>
          <cell r="K59">
            <v>91.8</v>
          </cell>
          <cell r="L59">
            <v>82.1</v>
          </cell>
          <cell r="M59">
            <v>50.9</v>
          </cell>
          <cell r="Q59">
            <v>102.5</v>
          </cell>
          <cell r="R59">
            <v>97.3</v>
          </cell>
          <cell r="S59">
            <v>105</v>
          </cell>
          <cell r="T59">
            <v>106.79195145444827</v>
          </cell>
          <cell r="U59">
            <v>108.83912150707509</v>
          </cell>
          <cell r="V59">
            <v>110.95250670064684</v>
          </cell>
          <cell r="W59">
            <v>113.10703246082828</v>
          </cell>
          <cell r="X59">
            <v>115.30350123287549</v>
          </cell>
          <cell r="Y59">
            <v>117.54273113754569</v>
          </cell>
          <cell r="Z59">
            <v>119.82555627767279</v>
          </cell>
          <cell r="AA59">
            <v>122.15282705074432</v>
          </cell>
          <cell r="AB59">
            <v>124.52541046759725</v>
          </cell>
          <cell r="AC59">
            <v>126.94419047735241</v>
          </cell>
          <cell r="AD59">
            <v>129.41006829871009</v>
          </cell>
          <cell r="AE59">
            <v>131.923962757731</v>
          </cell>
        </row>
        <row r="60">
          <cell r="A60" t="str">
            <v>Public amortization</v>
          </cell>
          <cell r="E60">
            <v>-41.7</v>
          </cell>
          <cell r="F60">
            <v>-41</v>
          </cell>
          <cell r="G60">
            <v>-85.5</v>
          </cell>
          <cell r="H60">
            <v>-76.400000000000006</v>
          </cell>
          <cell r="I60">
            <v>-69.569999999999993</v>
          </cell>
          <cell r="J60">
            <v>-73.599999999999994</v>
          </cell>
          <cell r="K60">
            <v>-59.1</v>
          </cell>
          <cell r="L60">
            <v>-53.5</v>
          </cell>
          <cell r="M60">
            <v>-62.1</v>
          </cell>
          <cell r="Q60">
            <v>-61</v>
          </cell>
          <cell r="R60">
            <v>-58.4</v>
          </cell>
          <cell r="S60">
            <v>-59.9</v>
          </cell>
          <cell r="T60">
            <v>-58</v>
          </cell>
          <cell r="U60">
            <v>-56</v>
          </cell>
          <cell r="V60">
            <v>-54</v>
          </cell>
          <cell r="W60">
            <v>-52</v>
          </cell>
          <cell r="X60">
            <v>-50</v>
          </cell>
          <cell r="Y60">
            <v>-48</v>
          </cell>
          <cell r="Z60">
            <v>-46</v>
          </cell>
          <cell r="AA60">
            <v>-44</v>
          </cell>
          <cell r="AB60">
            <v>-42</v>
          </cell>
          <cell r="AC60">
            <v>-40</v>
          </cell>
          <cell r="AD60">
            <v>-38</v>
          </cell>
          <cell r="AE60">
            <v>-36</v>
          </cell>
        </row>
        <row r="62">
          <cell r="A62" t="str">
            <v>Financial account</v>
          </cell>
          <cell r="E62">
            <v>23.28</v>
          </cell>
          <cell r="F62">
            <v>0.11999999999999567</v>
          </cell>
          <cell r="G62">
            <v>71.5</v>
          </cell>
          <cell r="H62">
            <v>21.1</v>
          </cell>
          <cell r="I62">
            <v>21.25</v>
          </cell>
          <cell r="J62">
            <v>115.16</v>
          </cell>
          <cell r="K62">
            <v>88.2</v>
          </cell>
          <cell r="L62">
            <v>146.30000000000001</v>
          </cell>
          <cell r="M62">
            <v>121.45</v>
          </cell>
          <cell r="Q62">
            <v>139.30725346876736</v>
          </cell>
          <cell r="R62">
            <v>145.26507738323562</v>
          </cell>
          <cell r="S62">
            <v>152.80791323690912</v>
          </cell>
          <cell r="T62">
            <v>160.4688224781209</v>
          </cell>
          <cell r="U62">
            <v>173.38392941192339</v>
          </cell>
          <cell r="V62">
            <v>187.09928214725997</v>
          </cell>
          <cell r="W62">
            <v>201.65454368732242</v>
          </cell>
          <cell r="X62">
            <v>217.12121493162329</v>
          </cell>
          <cell r="Y62">
            <v>233.57733485784792</v>
          </cell>
          <cell r="Z62">
            <v>251.10809578541358</v>
          </cell>
          <cell r="AA62">
            <v>269.80651717693911</v>
          </cell>
          <cell r="AB62">
            <v>289.77418356560361</v>
          </cell>
          <cell r="AC62">
            <v>311.12205272980248</v>
          </cell>
          <cell r="AD62">
            <v>333.9713408207972</v>
          </cell>
          <cell r="AE62">
            <v>358.45449178903618</v>
          </cell>
        </row>
        <row r="63">
          <cell r="A63" t="str">
            <v xml:space="preserve">   Of which: public sector net</v>
          </cell>
          <cell r="E63">
            <v>36.9</v>
          </cell>
          <cell r="F63">
            <v>23.1</v>
          </cell>
          <cell r="G63">
            <v>35</v>
          </cell>
          <cell r="H63">
            <v>33.200000000000003</v>
          </cell>
          <cell r="I63">
            <v>35.97</v>
          </cell>
          <cell r="J63">
            <v>40.1</v>
          </cell>
          <cell r="K63">
            <v>38.6</v>
          </cell>
          <cell r="L63">
            <v>24.1</v>
          </cell>
          <cell r="M63">
            <v>31.85</v>
          </cell>
          <cell r="Q63">
            <v>39.352906406359047</v>
          </cell>
          <cell r="R63">
            <v>36.700000000000003</v>
          </cell>
          <cell r="S63">
            <v>42.856000000000002</v>
          </cell>
          <cell r="T63">
            <v>46.591951454448264</v>
          </cell>
          <cell r="U63">
            <v>50.606121507075095</v>
          </cell>
          <cell r="V63">
            <v>54.686011700646837</v>
          </cell>
          <cell r="W63">
            <v>58.806540035828277</v>
          </cell>
          <cell r="X63">
            <v>62.968501421500491</v>
          </cell>
          <cell r="Y63">
            <v>67.172706329000064</v>
          </cell>
          <cell r="Z63">
            <v>71.419981096998981</v>
          </cell>
          <cell r="AA63">
            <v>75.711168242360401</v>
          </cell>
          <cell r="AB63">
            <v>80.047126777087584</v>
          </cell>
          <cell r="AC63">
            <v>84.428732531485082</v>
          </cell>
          <cell r="AD63">
            <v>88.856878483654754</v>
          </cell>
          <cell r="AE63">
            <v>93.332475095449837</v>
          </cell>
        </row>
        <row r="64">
          <cell r="A64" t="str">
            <v>Errors and omissions</v>
          </cell>
          <cell r="E64">
            <v>0.48</v>
          </cell>
          <cell r="F64">
            <v>2.92</v>
          </cell>
          <cell r="G64">
            <v>2.4</v>
          </cell>
          <cell r="H64">
            <v>0</v>
          </cell>
          <cell r="I64">
            <v>-10.1</v>
          </cell>
          <cell r="J64">
            <v>-5</v>
          </cell>
          <cell r="K64">
            <v>-0.5</v>
          </cell>
          <cell r="L64">
            <v>-7.4</v>
          </cell>
          <cell r="M64">
            <v>-38.799999999999997</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row>
        <row r="66">
          <cell r="A66" t="str">
            <v>Overall balance</v>
          </cell>
          <cell r="E66">
            <v>-34.46154625060052</v>
          </cell>
          <cell r="F66">
            <v>-78.908830639899691</v>
          </cell>
          <cell r="G66">
            <v>73.314494382218811</v>
          </cell>
          <cell r="H66">
            <v>8.6529435931060874</v>
          </cell>
          <cell r="I66">
            <v>5.780443911797704</v>
          </cell>
          <cell r="J66">
            <v>63.21146919999984</v>
          </cell>
          <cell r="K66">
            <v>38.462294399999934</v>
          </cell>
          <cell r="L66">
            <v>38.917729600000001</v>
          </cell>
          <cell r="M66">
            <v>-18.435693799999967</v>
          </cell>
          <cell r="Q66">
            <v>16.058822577897246</v>
          </cell>
          <cell r="R66">
            <v>18.368449469345933</v>
          </cell>
          <cell r="S66">
            <v>25.886077011713184</v>
          </cell>
          <cell r="T66">
            <v>16.678230140380492</v>
          </cell>
          <cell r="U66">
            <v>-7.7024450460200455</v>
          </cell>
          <cell r="V66">
            <v>-78.51461215360456</v>
          </cell>
          <cell r="W66">
            <v>-141.11403414217483</v>
          </cell>
          <cell r="X66">
            <v>-192.59979033804666</v>
          </cell>
          <cell r="Y66">
            <v>-250.05330008314883</v>
          </cell>
          <cell r="Z66">
            <v>-314.05310060708928</v>
          </cell>
          <cell r="AA66">
            <v>-385.2317644038406</v>
          </cell>
          <cell r="AB66">
            <v>-464.28103067657116</v>
          </cell>
          <cell r="AC66">
            <v>-551.95747064368322</v>
          </cell>
          <cell r="AD66">
            <v>-649.08875784238626</v>
          </cell>
          <cell r="AE66">
            <v>-756.58062913364211</v>
          </cell>
        </row>
        <row r="68">
          <cell r="A68" t="str">
            <v>Use of Fund resources, net</v>
          </cell>
          <cell r="E68">
            <v>-11.73953088</v>
          </cell>
          <cell r="F68">
            <v>-7.7</v>
          </cell>
          <cell r="G68">
            <v>22.2</v>
          </cell>
          <cell r="H68">
            <v>21</v>
          </cell>
          <cell r="I68">
            <v>-5.0916172843820107</v>
          </cell>
          <cell r="J68">
            <v>-8.0017938728000004</v>
          </cell>
          <cell r="K68">
            <v>-6.9381241092000003</v>
          </cell>
          <cell r="L68">
            <v>-8.0667983173107896</v>
          </cell>
          <cell r="M68">
            <v>-2.6133090199872502</v>
          </cell>
          <cell r="Q68">
            <v>-28.968538359443794</v>
          </cell>
          <cell r="R68">
            <v>-27.078262964398679</v>
          </cell>
          <cell r="S68">
            <v>-22.711048891526868</v>
          </cell>
          <cell r="T68">
            <v>-20.543090405444612</v>
          </cell>
          <cell r="U68">
            <v>-15.146594508718902</v>
          </cell>
          <cell r="V68">
            <v>-10.553568590629018</v>
          </cell>
          <cell r="W68">
            <v>-6.8338681857351853</v>
          </cell>
          <cell r="X68">
            <v>-4.325233028946319</v>
          </cell>
          <cell r="Y68">
            <v>-0.77854194521033737</v>
          </cell>
          <cell r="Z68">
            <v>0</v>
          </cell>
          <cell r="AA68">
            <v>0</v>
          </cell>
          <cell r="AB68">
            <v>0</v>
          </cell>
          <cell r="AC68">
            <v>0</v>
          </cell>
          <cell r="AD68">
            <v>0</v>
          </cell>
          <cell r="AE68">
            <v>0</v>
          </cell>
        </row>
        <row r="69">
          <cell r="A69" t="str">
            <v xml:space="preserve">      Purchases</v>
          </cell>
          <cell r="E69">
            <v>0</v>
          </cell>
          <cell r="F69">
            <v>0</v>
          </cell>
          <cell r="G69">
            <v>38.1</v>
          </cell>
          <cell r="H69">
            <v>41.1</v>
          </cell>
          <cell r="I69">
            <v>17.660247815432353</v>
          </cell>
          <cell r="J69">
            <v>28.649116704000001</v>
          </cell>
          <cell r="K69">
            <v>28.377810684000007</v>
          </cell>
          <cell r="L69">
            <v>11.995839223678617</v>
          </cell>
          <cell r="M69">
            <v>13.362011502303572</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row>
        <row r="70">
          <cell r="A70" t="str">
            <v xml:space="preserve">      Repurchases</v>
          </cell>
          <cell r="E70">
            <v>-11.73953088</v>
          </cell>
          <cell r="F70">
            <v>-7.7</v>
          </cell>
          <cell r="G70">
            <v>-15.9</v>
          </cell>
          <cell r="H70">
            <v>-20.100000000000001</v>
          </cell>
          <cell r="I70">
            <v>-22.751865099814363</v>
          </cell>
          <cell r="J70">
            <v>-36.650910576800001</v>
          </cell>
          <cell r="K70">
            <v>-35.315934793200007</v>
          </cell>
          <cell r="L70">
            <v>-20.062637540989407</v>
          </cell>
          <cell r="M70">
            <v>-15.975320522290822</v>
          </cell>
          <cell r="Q70">
            <v>-28.968538359443794</v>
          </cell>
          <cell r="R70">
            <v>-27.078262964398679</v>
          </cell>
          <cell r="S70">
            <v>-22.711048891526868</v>
          </cell>
          <cell r="T70">
            <v>-20.543090405444612</v>
          </cell>
          <cell r="U70">
            <v>-15.146594508718902</v>
          </cell>
          <cell r="V70">
            <v>-10.553568590629018</v>
          </cell>
          <cell r="W70">
            <v>-6.8338681857351853</v>
          </cell>
          <cell r="X70">
            <v>-4.325233028946319</v>
          </cell>
          <cell r="Y70">
            <v>-0.77854194521033737</v>
          </cell>
          <cell r="Z70">
            <v>0</v>
          </cell>
          <cell r="AA70">
            <v>0</v>
          </cell>
          <cell r="AB70">
            <v>0</v>
          </cell>
          <cell r="AC70">
            <v>0</v>
          </cell>
          <cell r="AD70">
            <v>0</v>
          </cell>
          <cell r="AE70">
            <v>0</v>
          </cell>
        </row>
        <row r="71">
          <cell r="A71" t="str">
            <v>External arrears</v>
          </cell>
          <cell r="E71">
            <v>27.4</v>
          </cell>
          <cell r="F71">
            <v>37.31</v>
          </cell>
          <cell r="G71">
            <v>-128.69999999999999</v>
          </cell>
          <cell r="H71">
            <v>-45.5</v>
          </cell>
          <cell r="I71">
            <v>0</v>
          </cell>
          <cell r="J71">
            <v>2.7</v>
          </cell>
          <cell r="K71">
            <v>-2.7</v>
          </cell>
          <cell r="L71">
            <v>0</v>
          </cell>
          <cell r="M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row>
        <row r="73">
          <cell r="A73" t="str">
            <v>Net foreign assets (BCEAO)</v>
          </cell>
          <cell r="E73">
            <v>-5.4395308800000004</v>
          </cell>
          <cell r="F73">
            <v>31.7</v>
          </cell>
          <cell r="G73">
            <v>-133.5</v>
          </cell>
          <cell r="H73">
            <v>-41.1</v>
          </cell>
          <cell r="I73">
            <v>-28.1</v>
          </cell>
          <cell r="J73">
            <v>-76.900000000000006</v>
          </cell>
          <cell r="K73">
            <v>-14.6</v>
          </cell>
          <cell r="L73">
            <v>-20.100000000000001</v>
          </cell>
          <cell r="M73">
            <v>19.2</v>
          </cell>
          <cell r="Q73">
            <v>-59.997111234463432</v>
          </cell>
          <cell r="R73">
            <v>-38.933110755570723</v>
          </cell>
          <cell r="S73">
            <v>-45.910585413001336</v>
          </cell>
          <cell r="T73">
            <v>-35.203135464281488</v>
          </cell>
          <cell r="U73">
            <v>-17.861364274125098</v>
          </cell>
          <cell r="V73">
            <v>51.636060956836026</v>
          </cell>
          <cell r="W73">
            <v>121.93984758591299</v>
          </cell>
          <cell r="X73">
            <v>183.37122546732496</v>
          </cell>
          <cell r="Y73">
            <v>241.58066851185134</v>
          </cell>
          <cell r="Z73">
            <v>305.3748388607741</v>
          </cell>
          <cell r="AA73">
            <v>376.32737455764669</v>
          </cell>
          <cell r="AB73">
            <v>455.1530667293365</v>
          </cell>
          <cell r="AC73">
            <v>541.59298212515421</v>
          </cell>
          <cell r="AD73">
            <v>638.35507519551982</v>
          </cell>
          <cell r="AE73">
            <v>745.44067371571202</v>
          </cell>
        </row>
        <row r="74">
          <cell r="A74" t="str">
            <v>Deposit money banks</v>
          </cell>
          <cell r="E74">
            <v>0</v>
          </cell>
          <cell r="F74">
            <v>0</v>
          </cell>
          <cell r="G74">
            <v>0</v>
          </cell>
          <cell r="H74">
            <v>0</v>
          </cell>
          <cell r="I74">
            <v>-6.8</v>
          </cell>
          <cell r="J74">
            <v>-8.9</v>
          </cell>
          <cell r="K74">
            <v>-21.2</v>
          </cell>
          <cell r="L74">
            <v>-18.8</v>
          </cell>
          <cell r="M74">
            <v>-3.9</v>
          </cell>
          <cell r="Q74">
            <v>-10.089030000000008</v>
          </cell>
          <cell r="R74">
            <v>-10.795262100000002</v>
          </cell>
          <cell r="S74">
            <v>-11.550930447000013</v>
          </cell>
          <cell r="T74">
            <v>0</v>
          </cell>
          <cell r="U74">
            <v>0</v>
          </cell>
          <cell r="V74">
            <v>0</v>
          </cell>
          <cell r="W74">
            <v>0</v>
          </cell>
          <cell r="X74">
            <v>0</v>
          </cell>
          <cell r="Y74">
            <v>0</v>
          </cell>
          <cell r="Z74">
            <v>0</v>
          </cell>
          <cell r="AA74">
            <v>0</v>
          </cell>
          <cell r="AB74">
            <v>0</v>
          </cell>
          <cell r="AC74">
            <v>0</v>
          </cell>
          <cell r="AD74">
            <v>0</v>
          </cell>
          <cell r="AE74">
            <v>0</v>
          </cell>
        </row>
        <row r="75">
          <cell r="A75" t="str">
            <v xml:space="preserve">  Expected debt relief </v>
          </cell>
          <cell r="E75">
            <v>12.5</v>
          </cell>
          <cell r="F75">
            <v>9.9</v>
          </cell>
          <cell r="G75">
            <v>188.9</v>
          </cell>
          <cell r="H75">
            <v>77.900000000000006</v>
          </cell>
          <cell r="I75">
            <v>29.15</v>
          </cell>
          <cell r="J75">
            <v>19.899999999999999</v>
          </cell>
          <cell r="K75">
            <v>0</v>
          </cell>
          <cell r="L75">
            <v>0</v>
          </cell>
          <cell r="M75">
            <v>3.1</v>
          </cell>
          <cell r="Q75">
            <v>21.7</v>
          </cell>
          <cell r="R75">
            <v>18.8</v>
          </cell>
          <cell r="S75">
            <v>15.598095501183529</v>
          </cell>
          <cell r="T75">
            <v>18.53511296264973</v>
          </cell>
          <cell r="U75">
            <v>25.620710133929979</v>
          </cell>
          <cell r="V75">
            <v>26.878551196768523</v>
          </cell>
          <cell r="W75">
            <v>19.174186556261851</v>
          </cell>
          <cell r="X75">
            <v>9.2285648707216943</v>
          </cell>
          <cell r="Y75">
            <v>8.4726315712974891</v>
          </cell>
          <cell r="Z75">
            <v>8.6782617463151901</v>
          </cell>
          <cell r="AA75">
            <v>8.9043898461938831</v>
          </cell>
          <cell r="AB75">
            <v>9.1279639472346883</v>
          </cell>
          <cell r="AC75">
            <v>10.364488518528967</v>
          </cell>
          <cell r="AD75">
            <v>10.733682646866457</v>
          </cell>
          <cell r="AE75">
            <v>11.139955417930063</v>
          </cell>
        </row>
        <row r="77">
          <cell r="A77" t="str">
            <v>Stock of external debt</v>
          </cell>
          <cell r="K77">
            <v>2115.4275669999997</v>
          </cell>
          <cell r="L77">
            <v>2142.1275669999995</v>
          </cell>
          <cell r="M77">
            <v>2158.1275669999995</v>
          </cell>
          <cell r="Q77">
            <v>1870.9194006877881</v>
          </cell>
          <cell r="R77">
            <v>1936.1793240740126</v>
          </cell>
          <cell r="S77">
            <v>2007.8547629223006</v>
          </cell>
          <cell r="T77">
            <v>2070.1716197006494</v>
          </cell>
          <cell r="U77">
            <v>2143.4995505278698</v>
          </cell>
          <cell r="V77">
            <v>2222.1794834252851</v>
          </cell>
          <cell r="W77">
            <v>2297.232310567375</v>
          </cell>
          <cell r="X77">
            <v>2366.4575589178471</v>
          </cell>
          <cell r="Y77">
            <v>2439.0865016072685</v>
          </cell>
          <cell r="Z77">
            <v>2516.1231033115432</v>
          </cell>
          <cell r="AA77">
            <v>2597.6310956439725</v>
          </cell>
          <cell r="AB77">
            <v>2683.6520071258278</v>
          </cell>
          <cell r="AC77">
            <v>2775.2437362447381</v>
          </cell>
          <cell r="AD77">
            <v>2871.5847830651887</v>
          </cell>
          <cell r="AE77">
            <v>2972.7589565538474</v>
          </cell>
        </row>
        <row r="128">
          <cell r="B128" t="str">
            <v>END OF TRANSFER RANGE</v>
          </cell>
          <cell r="AE128">
            <v>9999</v>
          </cell>
        </row>
        <row r="129">
          <cell r="AE129" t="str">
            <v>range end</v>
          </cell>
        </row>
      </sheetData>
      <sheetData sheetId="15" refreshError="1">
        <row r="13">
          <cell r="A13" t="str">
            <v>CFAF/DTS (end of period)</v>
          </cell>
          <cell r="C13">
            <v>364.85141500000003</v>
          </cell>
          <cell r="D13">
            <v>370.47359999999998</v>
          </cell>
          <cell r="E13">
            <v>387.76773000000003</v>
          </cell>
          <cell r="F13">
            <v>404.90294</v>
          </cell>
          <cell r="G13">
            <v>780.43581000000006</v>
          </cell>
          <cell r="H13">
            <v>728.38010000000008</v>
          </cell>
          <cell r="I13">
            <v>758.81149200000004</v>
          </cell>
          <cell r="J13">
            <v>817.97446000000002</v>
          </cell>
          <cell r="K13">
            <v>762.60424168595796</v>
          </cell>
          <cell r="L13">
            <v>896.18309752251184</v>
          </cell>
          <cell r="M13">
            <v>918.49110032946908</v>
          </cell>
          <cell r="Q13">
            <v>880.65967131274158</v>
          </cell>
          <cell r="R13">
            <v>879.74920152014727</v>
          </cell>
          <cell r="S13">
            <v>878.46119272069927</v>
          </cell>
          <cell r="T13">
            <v>877.07819842048821</v>
          </cell>
          <cell r="U13">
            <v>875.81366998332169</v>
          </cell>
          <cell r="V13">
            <v>865.04660578926382</v>
          </cell>
          <cell r="W13">
            <v>865.04660578926382</v>
          </cell>
          <cell r="X13">
            <v>865.04660578926382</v>
          </cell>
          <cell r="Y13">
            <v>865.04660578926382</v>
          </cell>
          <cell r="Z13">
            <v>865.04660578926382</v>
          </cell>
          <cell r="AA13">
            <v>865.04660578926382</v>
          </cell>
          <cell r="AB13">
            <v>865.04660578926382</v>
          </cell>
          <cell r="AC13">
            <v>865.04660578926382</v>
          </cell>
          <cell r="AD13">
            <v>865.04660578926382</v>
          </cell>
          <cell r="AE13">
            <v>865.04660578926382</v>
          </cell>
        </row>
        <row r="15">
          <cell r="A15" t="str">
            <v>Nominal GDP</v>
          </cell>
          <cell r="C15">
            <v>1551.5</v>
          </cell>
          <cell r="D15">
            <v>1551.5</v>
          </cell>
          <cell r="E15">
            <v>1595.5</v>
          </cell>
          <cell r="F15">
            <v>1537.8</v>
          </cell>
          <cell r="G15">
            <v>2022.3</v>
          </cell>
          <cell r="H15">
            <v>2233.96</v>
          </cell>
          <cell r="I15">
            <v>2371.8000000000002</v>
          </cell>
          <cell r="J15">
            <v>2553.1968137343379</v>
          </cell>
          <cell r="K15">
            <v>2746.027633432393</v>
          </cell>
          <cell r="L15">
            <v>2924.9753651864348</v>
          </cell>
          <cell r="M15">
            <v>3113.9978938172867</v>
          </cell>
          <cell r="Q15">
            <v>4188.4106318049153</v>
          </cell>
          <cell r="R15">
            <v>4519.6222577082463</v>
          </cell>
          <cell r="S15">
            <v>4886.6155850341565</v>
          </cell>
          <cell r="T15">
            <v>5283.4087705389311</v>
          </cell>
          <cell r="U15">
            <v>5684.4194962228357</v>
          </cell>
          <cell r="V15">
            <v>6115.8669359861487</v>
          </cell>
          <cell r="W15">
            <v>6580.0612364274966</v>
          </cell>
          <cell r="X15">
            <v>7079.4878842723438</v>
          </cell>
          <cell r="Y15">
            <v>7616.8210146886149</v>
          </cell>
          <cell r="Z15">
            <v>8194.9377297034807</v>
          </cell>
          <cell r="AA15">
            <v>8816.9335033879743</v>
          </cell>
          <cell r="AB15">
            <v>9486.1387562951204</v>
          </cell>
          <cell r="AC15">
            <v>10206.136687897921</v>
          </cell>
          <cell r="AD15">
            <v>10980.782462509373</v>
          </cell>
          <cell r="AE15">
            <v>11814.223851413833</v>
          </cell>
        </row>
        <row r="16">
          <cell r="A16" t="str">
            <v>Real GDP growth</v>
          </cell>
          <cell r="D16">
            <v>-0.40085894698804747</v>
          </cell>
          <cell r="E16">
            <v>2.2134451018704482</v>
          </cell>
          <cell r="F16">
            <v>-2.217072544858667</v>
          </cell>
          <cell r="G16">
            <v>2.8718605253529539</v>
          </cell>
          <cell r="H16">
            <v>5.1622184203139687</v>
          </cell>
          <cell r="I16">
            <v>5.1410889770721058</v>
          </cell>
          <cell r="J16">
            <v>5.0443384841173611</v>
          </cell>
          <cell r="K16">
            <v>5.7423942986789989</v>
          </cell>
          <cell r="L16">
            <v>4.9998436572359362</v>
          </cell>
          <cell r="M16">
            <v>5.5871978500206199</v>
          </cell>
          <cell r="Q16">
            <v>5.5516861020284747</v>
          </cell>
          <cell r="R16">
            <v>5.8322164698285439</v>
          </cell>
          <cell r="S16">
            <v>6.0000000000000053</v>
          </cell>
          <cell r="T16">
            <v>6.0000000000000053</v>
          </cell>
          <cell r="U16">
            <v>6.0000000000000053</v>
          </cell>
          <cell r="V16">
            <v>6.0000000000000053</v>
          </cell>
          <cell r="W16">
            <v>6.0000000000000053</v>
          </cell>
          <cell r="X16">
            <v>6.0000000000000053</v>
          </cell>
          <cell r="Y16">
            <v>6.0000000000000053</v>
          </cell>
          <cell r="Z16">
            <v>6.0000000000000053</v>
          </cell>
          <cell r="AA16">
            <v>6.0000000000000053</v>
          </cell>
          <cell r="AB16">
            <v>6.0000000000000053</v>
          </cell>
          <cell r="AC16">
            <v>6.0000000000000053</v>
          </cell>
          <cell r="AD16">
            <v>6.0000000000000053</v>
          </cell>
          <cell r="AE16">
            <v>6.0000000000000053</v>
          </cell>
        </row>
        <row r="17">
          <cell r="A17" t="str">
            <v>GDP deflator (base 100=1987)</v>
          </cell>
          <cell r="C17">
            <v>104.28649418986768</v>
          </cell>
          <cell r="D17">
            <v>104.70621843451528</v>
          </cell>
          <cell r="E17">
            <v>105.34392049791083</v>
          </cell>
          <cell r="F17">
            <v>103.83636825245917</v>
          </cell>
          <cell r="G17">
            <v>132.73902422229753</v>
          </cell>
          <cell r="H17">
            <v>139.43400197164331</v>
          </cell>
          <cell r="I17">
            <v>140.79878065719615</v>
          </cell>
          <cell r="J17">
            <v>144.28875043342919</v>
          </cell>
          <cell r="K17">
            <v>146.75872904296949</v>
          </cell>
          <cell r="L17">
            <v>148.87871068354659</v>
          </cell>
          <cell r="M17">
            <v>150.11269999697686</v>
          </cell>
          <cell r="Q17">
            <v>166.01609517460224</v>
          </cell>
          <cell r="R17">
            <v>169.27202447895544</v>
          </cell>
          <cell r="S17">
            <v>172.65746496853455</v>
          </cell>
          <cell r="T17">
            <v>176.11061426790528</v>
          </cell>
          <cell r="U17">
            <v>178.75227348192385</v>
          </cell>
          <cell r="V17">
            <v>181.43355758415268</v>
          </cell>
          <cell r="W17">
            <v>184.15506094791496</v>
          </cell>
          <cell r="X17">
            <v>186.9173868621337</v>
          </cell>
          <cell r="Y17">
            <v>189.7211476650657</v>
          </cell>
          <cell r="Z17">
            <v>192.56696488004167</v>
          </cell>
          <cell r="AA17">
            <v>195.45546935324225</v>
          </cell>
          <cell r="AB17">
            <v>198.38730139354084</v>
          </cell>
          <cell r="AC17">
            <v>201.36311091444395</v>
          </cell>
          <cell r="AD17">
            <v>204.38355757816061</v>
          </cell>
          <cell r="AE17">
            <v>207.44931094183298</v>
          </cell>
        </row>
        <row r="18">
          <cell r="A18" t="str">
            <v>CPI growth (annual average)</v>
          </cell>
          <cell r="C18">
            <v>0.32509863018337359</v>
          </cell>
          <cell r="D18">
            <v>-1.7535569019932362</v>
          </cell>
          <cell r="E18">
            <v>-6.8714354428678348E-3</v>
          </cell>
          <cell r="F18">
            <v>-0.7438840021989801</v>
          </cell>
          <cell r="G18">
            <v>32.103851146689742</v>
          </cell>
          <cell r="H18">
            <v>8.0762024553541867</v>
          </cell>
          <cell r="I18">
            <v>2.7567980409034298</v>
          </cell>
          <cell r="J18">
            <v>1.7531647809723605</v>
          </cell>
          <cell r="K18">
            <v>-16.349916510609518</v>
          </cell>
          <cell r="L18">
            <v>0.81103000811031389</v>
          </cell>
          <cell r="M18">
            <v>0.74818986323408332</v>
          </cell>
          <cell r="Q18">
            <v>1.7999999999999794</v>
          </cell>
          <cell r="R18">
            <v>2</v>
          </cell>
          <cell r="S18">
            <v>2</v>
          </cell>
          <cell r="T18">
            <v>2</v>
          </cell>
          <cell r="U18">
            <v>1.5</v>
          </cell>
          <cell r="V18">
            <v>0</v>
          </cell>
          <cell r="W18">
            <v>0</v>
          </cell>
          <cell r="X18">
            <v>0</v>
          </cell>
          <cell r="Y18">
            <v>0</v>
          </cell>
          <cell r="Z18">
            <v>0</v>
          </cell>
          <cell r="AA18">
            <v>0</v>
          </cell>
          <cell r="AB18">
            <v>0</v>
          </cell>
          <cell r="AC18">
            <v>0</v>
          </cell>
          <cell r="AD18">
            <v>0</v>
          </cell>
          <cell r="AE18">
            <v>0</v>
          </cell>
        </row>
        <row r="19">
          <cell r="A19" t="str">
            <v>Gross fixed investment</v>
          </cell>
          <cell r="C19">
            <v>200.4</v>
          </cell>
          <cell r="D19">
            <v>214.7</v>
          </cell>
          <cell r="E19">
            <v>229.9</v>
          </cell>
          <cell r="F19">
            <v>213.7</v>
          </cell>
          <cell r="G19">
            <v>324.3</v>
          </cell>
          <cell r="H19">
            <v>327.63299999999998</v>
          </cell>
          <cell r="I19">
            <v>386.97699999999998</v>
          </cell>
          <cell r="J19">
            <v>403.73399999999998</v>
          </cell>
          <cell r="K19">
            <v>481.3</v>
          </cell>
          <cell r="L19">
            <v>566.9</v>
          </cell>
          <cell r="M19">
            <v>539.70000000000005</v>
          </cell>
          <cell r="Q19">
            <v>873.89875712900653</v>
          </cell>
          <cell r="R19">
            <v>950.82239096110993</v>
          </cell>
          <cell r="S19">
            <v>1044.1368904893038</v>
          </cell>
          <cell r="T19">
            <v>1146.4997032069482</v>
          </cell>
          <cell r="U19">
            <v>1233.5190306803554</v>
          </cell>
          <cell r="V19">
            <v>1327.1431251089944</v>
          </cell>
          <cell r="W19">
            <v>1493.6739006690418</v>
          </cell>
          <cell r="X19">
            <v>1614.1232376140945</v>
          </cell>
          <cell r="Y19">
            <v>1744.2520123636928</v>
          </cell>
          <cell r="Z19">
            <v>1884.8356778318005</v>
          </cell>
          <cell r="AA19">
            <v>2036.7116392826224</v>
          </cell>
          <cell r="AB19">
            <v>2200.7841914604683</v>
          </cell>
          <cell r="AC19">
            <v>2378.0298482802154</v>
          </cell>
          <cell r="AD19">
            <v>2569.5030962271931</v>
          </cell>
          <cell r="AE19">
            <v>2776.3426050822509</v>
          </cell>
        </row>
        <row r="21">
          <cell r="A21" t="str">
            <v xml:space="preserve">External interest due </v>
          </cell>
          <cell r="G21">
            <v>58.3</v>
          </cell>
          <cell r="H21">
            <v>55.8</v>
          </cell>
          <cell r="I21">
            <v>45.9</v>
          </cell>
          <cell r="J21">
            <v>47.5</v>
          </cell>
          <cell r="K21">
            <v>27.8</v>
          </cell>
          <cell r="L21">
            <v>32.299999999999997</v>
          </cell>
          <cell r="M21">
            <v>39.6</v>
          </cell>
          <cell r="Q21">
            <v>30.4</v>
          </cell>
          <cell r="R21">
            <v>30.5</v>
          </cell>
          <cell r="S21">
            <v>29.4</v>
          </cell>
          <cell r="T21">
            <v>30.6</v>
          </cell>
          <cell r="U21">
            <v>32.742000000000004</v>
          </cell>
          <cell r="V21">
            <v>0</v>
          </cell>
          <cell r="W21">
            <v>0</v>
          </cell>
          <cell r="X21">
            <v>0</v>
          </cell>
          <cell r="Y21">
            <v>0</v>
          </cell>
          <cell r="Z21">
            <v>0</v>
          </cell>
          <cell r="AA21">
            <v>0</v>
          </cell>
          <cell r="AB21">
            <v>0</v>
          </cell>
          <cell r="AC21">
            <v>0</v>
          </cell>
          <cell r="AD21">
            <v>0</v>
          </cell>
          <cell r="AE21">
            <v>0</v>
          </cell>
        </row>
        <row r="22">
          <cell r="A22" t="str">
            <v xml:space="preserve">   Of which: IMF interest (CFA)</v>
          </cell>
          <cell r="C22">
            <v>4.0090708193168645</v>
          </cell>
          <cell r="D22">
            <v>2.9212988012606611</v>
          </cell>
          <cell r="E22">
            <v>1.446300581558112</v>
          </cell>
          <cell r="F22">
            <v>0.79634284161881208</v>
          </cell>
          <cell r="G22">
            <v>1.6000025016182398</v>
          </cell>
          <cell r="H22">
            <v>1.9446583362151049</v>
          </cell>
          <cell r="I22">
            <v>1.7700336132382608</v>
          </cell>
          <cell r="J22">
            <v>1.8873463014015999</v>
          </cell>
          <cell r="K22">
            <v>1.3569573745104002</v>
          </cell>
          <cell r="L22">
            <v>0.9044524792640225</v>
          </cell>
          <cell r="M22">
            <v>1.3953880809105914</v>
          </cell>
          <cell r="Q22">
            <v>0.60909458283103002</v>
          </cell>
          <cell r="R22">
            <v>0.43462353159727463</v>
          </cell>
          <cell r="S22">
            <v>0.34729029576461307</v>
          </cell>
          <cell r="T22">
            <v>0.27582609397416658</v>
          </cell>
          <cell r="U22">
            <v>0.17876789806907639</v>
          </cell>
          <cell r="V22">
            <v>0.10381337811416377</v>
          </cell>
          <cell r="W22">
            <v>0</v>
          </cell>
          <cell r="X22">
            <v>1.3390921457617803E-2</v>
          </cell>
          <cell r="Y22">
            <v>0</v>
          </cell>
          <cell r="Z22">
            <v>0</v>
          </cell>
          <cell r="AA22">
            <v>0</v>
          </cell>
          <cell r="AB22">
            <v>0</v>
          </cell>
          <cell r="AC22">
            <v>0</v>
          </cell>
          <cell r="AD22">
            <v>0</v>
          </cell>
          <cell r="AE22">
            <v>0</v>
          </cell>
        </row>
        <row r="23">
          <cell r="A23" t="str">
            <v>Project grants</v>
          </cell>
          <cell r="G23">
            <v>15</v>
          </cell>
          <cell r="H23">
            <v>30</v>
          </cell>
          <cell r="I23">
            <v>84.1</v>
          </cell>
          <cell r="J23">
            <v>53.7</v>
          </cell>
          <cell r="K23">
            <v>63.1</v>
          </cell>
          <cell r="L23">
            <v>57.5</v>
          </cell>
          <cell r="M23">
            <v>49.9</v>
          </cell>
          <cell r="Q23">
            <v>85</v>
          </cell>
          <cell r="R23">
            <v>95</v>
          </cell>
          <cell r="S23">
            <v>100</v>
          </cell>
          <cell r="T23">
            <v>100</v>
          </cell>
          <cell r="U23">
            <v>107</v>
          </cell>
          <cell r="V23">
            <v>0</v>
          </cell>
          <cell r="W23">
            <v>0</v>
          </cell>
          <cell r="X23">
            <v>0</v>
          </cell>
          <cell r="Y23">
            <v>0</v>
          </cell>
          <cell r="Z23">
            <v>0</v>
          </cell>
          <cell r="AA23">
            <v>0</v>
          </cell>
          <cell r="AB23">
            <v>0</v>
          </cell>
          <cell r="AC23">
            <v>0</v>
          </cell>
          <cell r="AD23">
            <v>0</v>
          </cell>
          <cell r="AE23">
            <v>0</v>
          </cell>
        </row>
        <row r="24">
          <cell r="A24" t="str">
            <v>IMF SDR charges (CFA)</v>
          </cell>
          <cell r="C24">
            <v>0.78907826617536003</v>
          </cell>
          <cell r="D24">
            <v>0.72621859048423221</v>
          </cell>
          <cell r="E24">
            <v>0.57568002477300007</v>
          </cell>
          <cell r="F24">
            <v>0.43966992040893194</v>
          </cell>
          <cell r="G24">
            <v>0.74147424818991992</v>
          </cell>
          <cell r="H24">
            <v>0.72176937632289007</v>
          </cell>
          <cell r="I24">
            <v>0.64458493488865964</v>
          </cell>
          <cell r="J24">
            <v>0.6839789875775999</v>
          </cell>
          <cell r="K24">
            <v>0.73552707661680006</v>
          </cell>
          <cell r="L24">
            <v>0.6650359418004087</v>
          </cell>
          <cell r="M24">
            <v>0.90933976175292675</v>
          </cell>
          <cell r="Q24">
            <v>0.43506755916502154</v>
          </cell>
          <cell r="R24">
            <v>0.43462353159727463</v>
          </cell>
          <cell r="S24">
            <v>0.43411286970576629</v>
          </cell>
          <cell r="T24">
            <v>0.43339853176043486</v>
          </cell>
          <cell r="U24">
            <v>0.43275984310625432</v>
          </cell>
          <cell r="V24">
            <v>0.43252330289463192</v>
          </cell>
          <cell r="W24">
            <v>0.43252330289463192</v>
          </cell>
          <cell r="X24">
            <v>0</v>
          </cell>
          <cell r="Y24">
            <v>0</v>
          </cell>
          <cell r="Z24">
            <v>0</v>
          </cell>
          <cell r="AA24">
            <v>0</v>
          </cell>
          <cell r="AB24">
            <v>0</v>
          </cell>
          <cell r="AC24">
            <v>0</v>
          </cell>
          <cell r="AD24">
            <v>0</v>
          </cell>
          <cell r="AE24">
            <v>0</v>
          </cell>
        </row>
        <row r="25">
          <cell r="A25" t="str">
            <v>Project loan drawings</v>
          </cell>
          <cell r="G25">
            <v>44</v>
          </cell>
          <cell r="H25">
            <v>52</v>
          </cell>
          <cell r="I25">
            <v>59.6</v>
          </cell>
          <cell r="J25">
            <v>53.6</v>
          </cell>
          <cell r="K25">
            <v>89.6</v>
          </cell>
          <cell r="L25">
            <v>80.2</v>
          </cell>
          <cell r="M25">
            <v>41</v>
          </cell>
          <cell r="Q25">
            <v>97.5</v>
          </cell>
          <cell r="R25">
            <v>92.3</v>
          </cell>
          <cell r="S25">
            <v>100</v>
          </cell>
          <cell r="T25">
            <v>108</v>
          </cell>
          <cell r="U25">
            <v>115.56</v>
          </cell>
          <cell r="V25">
            <v>0</v>
          </cell>
          <cell r="W25">
            <v>0</v>
          </cell>
          <cell r="X25">
            <v>0</v>
          </cell>
          <cell r="Y25">
            <v>0</v>
          </cell>
          <cell r="Z25">
            <v>0</v>
          </cell>
          <cell r="AA25">
            <v>0</v>
          </cell>
          <cell r="AB25">
            <v>0</v>
          </cell>
          <cell r="AC25">
            <v>0</v>
          </cell>
          <cell r="AD25">
            <v>0</v>
          </cell>
          <cell r="AE25">
            <v>0</v>
          </cell>
        </row>
        <row r="26">
          <cell r="A26" t="str">
            <v>External debt amortization (IMF excl.)</v>
          </cell>
          <cell r="G26">
            <v>-83.1</v>
          </cell>
          <cell r="H26">
            <v>-73.099999999999994</v>
          </cell>
          <cell r="I26">
            <v>-72.7</v>
          </cell>
          <cell r="J26">
            <v>-72</v>
          </cell>
          <cell r="K26">
            <v>-58.4</v>
          </cell>
          <cell r="L26">
            <v>-57.3</v>
          </cell>
          <cell r="M26">
            <v>-65.2</v>
          </cell>
          <cell r="Q26">
            <v>-62.1</v>
          </cell>
          <cell r="R26">
            <v>-59</v>
          </cell>
          <cell r="S26">
            <v>-60</v>
          </cell>
          <cell r="T26">
            <v>-60</v>
          </cell>
          <cell r="U26">
            <v>-64.2</v>
          </cell>
          <cell r="V26">
            <v>0</v>
          </cell>
          <cell r="W26">
            <v>0</v>
          </cell>
          <cell r="X26">
            <v>0</v>
          </cell>
          <cell r="Y26">
            <v>0</v>
          </cell>
          <cell r="Z26">
            <v>0</v>
          </cell>
          <cell r="AA26">
            <v>0</v>
          </cell>
          <cell r="AB26">
            <v>0</v>
          </cell>
          <cell r="AC26">
            <v>0</v>
          </cell>
          <cell r="AD26">
            <v>0</v>
          </cell>
          <cell r="AE26">
            <v>0</v>
          </cell>
        </row>
        <row r="27">
          <cell r="A27" t="str">
            <v>Increase in external arrears</v>
          </cell>
          <cell r="G27">
            <v>-128.69999999999999</v>
          </cell>
          <cell r="H27">
            <v>-45.5</v>
          </cell>
          <cell r="I27">
            <v>0</v>
          </cell>
          <cell r="J27">
            <v>2.7</v>
          </cell>
          <cell r="K27">
            <v>-2.7</v>
          </cell>
          <cell r="L27">
            <v>0</v>
          </cell>
          <cell r="M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row>
        <row r="28">
          <cell r="A28" t="str">
            <v>Program grants</v>
          </cell>
          <cell r="G28">
            <v>69.099999999999994</v>
          </cell>
          <cell r="H28">
            <v>43.5</v>
          </cell>
          <cell r="I28">
            <v>17.7</v>
          </cell>
          <cell r="J28">
            <v>11.9</v>
          </cell>
          <cell r="K28">
            <v>18.7</v>
          </cell>
          <cell r="L28">
            <v>4.0999999999999996</v>
          </cell>
          <cell r="M28">
            <v>14.1</v>
          </cell>
          <cell r="Q28">
            <v>18.100000000000001</v>
          </cell>
          <cell r="R28">
            <v>22.6</v>
          </cell>
          <cell r="S28">
            <v>20</v>
          </cell>
          <cell r="T28">
            <v>20</v>
          </cell>
          <cell r="U28">
            <v>21.4</v>
          </cell>
          <cell r="V28">
            <v>0</v>
          </cell>
          <cell r="W28">
            <v>0</v>
          </cell>
          <cell r="X28">
            <v>0</v>
          </cell>
          <cell r="Y28">
            <v>0</v>
          </cell>
          <cell r="Z28">
            <v>0</v>
          </cell>
          <cell r="AA28">
            <v>0</v>
          </cell>
          <cell r="AB28">
            <v>0</v>
          </cell>
          <cell r="AC28">
            <v>0</v>
          </cell>
          <cell r="AD28">
            <v>0</v>
          </cell>
          <cell r="AE28">
            <v>0</v>
          </cell>
        </row>
        <row r="29">
          <cell r="A29" t="str">
            <v>Program loans</v>
          </cell>
          <cell r="G29">
            <v>36.9</v>
          </cell>
          <cell r="H29">
            <v>29.6</v>
          </cell>
          <cell r="I29">
            <v>23.5</v>
          </cell>
          <cell r="J29">
            <v>47.8</v>
          </cell>
          <cell r="K29">
            <v>19.100000000000001</v>
          </cell>
          <cell r="L29">
            <v>0</v>
          </cell>
          <cell r="M29">
            <v>37.1</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row>
        <row r="30">
          <cell r="A30" t="str">
            <v>HIPC debt relief net of IMF relief (from TOFE)</v>
          </cell>
          <cell r="G30">
            <v>0</v>
          </cell>
          <cell r="H30">
            <v>0</v>
          </cell>
          <cell r="I30">
            <v>0</v>
          </cell>
          <cell r="J30">
            <v>0</v>
          </cell>
          <cell r="K30">
            <v>0</v>
          </cell>
          <cell r="L30">
            <v>0</v>
          </cell>
          <cell r="M30">
            <v>3.1</v>
          </cell>
          <cell r="Q30">
            <v>21.7</v>
          </cell>
          <cell r="R30">
            <v>18.8</v>
          </cell>
          <cell r="S30">
            <v>15.598095501183529</v>
          </cell>
          <cell r="T30">
            <v>18.53511296264973</v>
          </cell>
          <cell r="U30">
            <v>24.737260461766748</v>
          </cell>
          <cell r="V30">
            <v>25.951728828501661</v>
          </cell>
          <cell r="W30">
            <v>18.513024990537215</v>
          </cell>
          <cell r="X30">
            <v>8.9103468132612562</v>
          </cell>
          <cell r="Y30">
            <v>8.18047949803743</v>
          </cell>
          <cell r="Z30">
            <v>8.3790191626923587</v>
          </cell>
          <cell r="AA30">
            <v>8.5973499456871547</v>
          </cell>
          <cell r="AB30">
            <v>8.8132147964676744</v>
          </cell>
          <cell r="AC30">
            <v>10.007101703879055</v>
          </cell>
          <cell r="AD30">
            <v>10.50529304766142</v>
          </cell>
          <cell r="AE30">
            <v>10.902921211053657</v>
          </cell>
        </row>
        <row r="31">
          <cell r="A31" t="str">
            <v>IMF HIPC relief (treated as grant in realizations)</v>
          </cell>
          <cell r="G31">
            <v>0</v>
          </cell>
          <cell r="H31">
            <v>0</v>
          </cell>
          <cell r="I31">
            <v>0</v>
          </cell>
          <cell r="J31">
            <v>0</v>
          </cell>
          <cell r="K31">
            <v>0</v>
          </cell>
          <cell r="L31">
            <v>0</v>
          </cell>
          <cell r="M31">
            <v>1.2700379815221203</v>
          </cell>
          <cell r="Q31">
            <v>7.3526417498888632</v>
          </cell>
          <cell r="R31">
            <v>7.34513768399394</v>
          </cell>
          <cell r="S31">
            <v>4.4019044988164699</v>
          </cell>
          <cell r="T31">
            <v>1.4648870373502698</v>
          </cell>
          <cell r="U31">
            <v>0</v>
          </cell>
          <cell r="V31">
            <v>0</v>
          </cell>
          <cell r="W31">
            <v>0</v>
          </cell>
          <cell r="X31">
            <v>0</v>
          </cell>
          <cell r="Y31">
            <v>0</v>
          </cell>
          <cell r="Z31">
            <v>0</v>
          </cell>
          <cell r="AA31">
            <v>0</v>
          </cell>
          <cell r="AB31">
            <v>0</v>
          </cell>
          <cell r="AC31">
            <v>0</v>
          </cell>
          <cell r="AD31">
            <v>0</v>
          </cell>
          <cell r="AE31">
            <v>0</v>
          </cell>
        </row>
        <row r="32">
          <cell r="A32" t="str">
            <v>Financing gap</v>
          </cell>
          <cell r="G32">
            <v>0</v>
          </cell>
          <cell r="H32">
            <v>0</v>
          </cell>
          <cell r="I32">
            <v>0</v>
          </cell>
          <cell r="J32">
            <v>0</v>
          </cell>
          <cell r="K32">
            <v>0</v>
          </cell>
          <cell r="L32">
            <v>0</v>
          </cell>
          <cell r="M32">
            <v>0</v>
          </cell>
          <cell r="Q32">
            <v>32.327318656566199</v>
          </cell>
          <cell r="R32">
            <v>12.559923386224789</v>
          </cell>
          <cell r="S32">
            <v>15.977343347104636</v>
          </cell>
          <cell r="T32">
            <v>-0.11020763874873296</v>
          </cell>
          <cell r="U32">
            <v>-5.6900813784835691E-2</v>
          </cell>
          <cell r="V32">
            <v>0</v>
          </cell>
          <cell r="W32">
            <v>0</v>
          </cell>
          <cell r="X32">
            <v>0</v>
          </cell>
          <cell r="Y32">
            <v>0</v>
          </cell>
          <cell r="Z32">
            <v>0</v>
          </cell>
          <cell r="AA32">
            <v>0</v>
          </cell>
          <cell r="AB32">
            <v>0</v>
          </cell>
          <cell r="AC32">
            <v>0</v>
          </cell>
          <cell r="AD32">
            <v>0</v>
          </cell>
          <cell r="AE32">
            <v>0</v>
          </cell>
        </row>
        <row r="34">
          <cell r="A34" t="str">
            <v>Increase/decrease in net official foreign assets</v>
          </cell>
          <cell r="G34">
            <v>132.29999999999998</v>
          </cell>
          <cell r="H34">
            <v>42</v>
          </cell>
          <cell r="I34">
            <v>28.099999999999994</v>
          </cell>
          <cell r="J34">
            <v>76.900000000000006</v>
          </cell>
          <cell r="K34">
            <v>14.600000000000001</v>
          </cell>
          <cell r="L34">
            <v>20.100000000000001</v>
          </cell>
          <cell r="M34">
            <v>-19.200000000000024</v>
          </cell>
          <cell r="Q34">
            <v>59.997111234463432</v>
          </cell>
          <cell r="R34">
            <v>38.933110755570709</v>
          </cell>
          <cell r="S34">
            <v>45.910585413001343</v>
          </cell>
          <cell r="T34">
            <v>35.203135464281502</v>
          </cell>
        </row>
        <row r="35">
          <cell r="A35" t="str">
            <v>Gross official foreign assets</v>
          </cell>
          <cell r="G35">
            <v>96.1</v>
          </cell>
          <cell r="H35">
            <v>133.4</v>
          </cell>
          <cell r="I35">
            <v>151</v>
          </cell>
          <cell r="J35">
            <v>231.4</v>
          </cell>
          <cell r="K35">
            <v>243.5</v>
          </cell>
          <cell r="L35">
            <v>263</v>
          </cell>
          <cell r="M35">
            <v>273.3</v>
          </cell>
          <cell r="Q35">
            <v>435.07869623237906</v>
          </cell>
          <cell r="R35">
            <v>448.00587986280323</v>
          </cell>
          <cell r="S35">
            <v>495.01646527580459</v>
          </cell>
          <cell r="T35">
            <v>531.31960074008612</v>
          </cell>
        </row>
        <row r="36">
          <cell r="A36" t="str">
            <v>Increase/decrease in deposit money banks</v>
          </cell>
          <cell r="G36">
            <v>26.5</v>
          </cell>
          <cell r="H36">
            <v>8.1999999999999993</v>
          </cell>
          <cell r="I36">
            <v>6.8000000000000007</v>
          </cell>
          <cell r="J36">
            <v>8.9000000000000021</v>
          </cell>
          <cell r="K36">
            <v>21.199999999999996</v>
          </cell>
          <cell r="L36">
            <v>32.500000000000007</v>
          </cell>
          <cell r="M36">
            <v>3.9</v>
          </cell>
          <cell r="Q36">
            <v>10.089030000000008</v>
          </cell>
          <cell r="R36">
            <v>10.795262100000002</v>
          </cell>
          <cell r="S36">
            <v>11.550930447000013</v>
          </cell>
          <cell r="T36">
            <v>12.359495578289994</v>
          </cell>
          <cell r="U36">
            <v>13.224660268770322</v>
          </cell>
          <cell r="V36">
            <v>14.150386487584228</v>
          </cell>
          <cell r="W36">
            <v>-216.29876488164456</v>
          </cell>
          <cell r="X36">
            <v>0</v>
          </cell>
          <cell r="Y36">
            <v>0</v>
          </cell>
          <cell r="Z36">
            <v>0</v>
          </cell>
          <cell r="AA36">
            <v>0</v>
          </cell>
          <cell r="AB36">
            <v>0</v>
          </cell>
          <cell r="AC36">
            <v>0</v>
          </cell>
          <cell r="AD36">
            <v>0</v>
          </cell>
          <cell r="AE36">
            <v>0</v>
          </cell>
        </row>
        <row r="38">
          <cell r="A38" t="str">
            <v>IMF purchases/disburs. (CFA)</v>
          </cell>
          <cell r="C38">
            <v>7.8591797087999993</v>
          </cell>
          <cell r="D38">
            <v>16.423281395550003</v>
          </cell>
          <cell r="E38">
            <v>0</v>
          </cell>
          <cell r="F38">
            <v>0</v>
          </cell>
          <cell r="G38">
            <v>37.80766470975999</v>
          </cell>
          <cell r="H38">
            <v>41.406331954049996</v>
          </cell>
          <cell r="I38">
            <v>17.660247815432353</v>
          </cell>
          <cell r="J38">
            <v>28.649116704000001</v>
          </cell>
          <cell r="K38">
            <v>28.377810684000007</v>
          </cell>
          <cell r="L38">
            <v>11.995839223678617</v>
          </cell>
          <cell r="M38">
            <v>13.362011502303572</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row>
        <row r="39">
          <cell r="A39" t="str">
            <v>IMF repurchases/repayt (CFA)</v>
          </cell>
          <cell r="C39">
            <v>15.051349819838977</v>
          </cell>
          <cell r="D39">
            <v>13.355335621625123</v>
          </cell>
          <cell r="E39">
            <v>11.760560795470536</v>
          </cell>
          <cell r="F39">
            <v>7.7286183806299995</v>
          </cell>
          <cell r="G39">
            <v>15.854275848719995</v>
          </cell>
          <cell r="H39">
            <v>20.295462379342499</v>
          </cell>
          <cell r="I39">
            <v>22.751865099814363</v>
          </cell>
          <cell r="J39">
            <v>36.650910576800001</v>
          </cell>
          <cell r="K39">
            <v>35.315934793200007</v>
          </cell>
          <cell r="L39">
            <v>20.062637540989407</v>
          </cell>
          <cell r="M39">
            <v>15.975320522290822</v>
          </cell>
          <cell r="Q39">
            <v>28.968538359443794</v>
          </cell>
          <cell r="R39">
            <v>27.078262964398679</v>
          </cell>
          <cell r="S39">
            <v>22.711048891526868</v>
          </cell>
          <cell r="T39">
            <v>20.543090405444612</v>
          </cell>
          <cell r="U39">
            <v>15.146594508718902</v>
          </cell>
          <cell r="V39">
            <v>10.553568590629018</v>
          </cell>
          <cell r="W39">
            <v>6.8338681857351853</v>
          </cell>
          <cell r="X39">
            <v>4.325233028946319</v>
          </cell>
          <cell r="Y39">
            <v>0.77854194521033737</v>
          </cell>
          <cell r="Z39">
            <v>0</v>
          </cell>
          <cell r="AA39">
            <v>0</v>
          </cell>
          <cell r="AB39">
            <v>0</v>
          </cell>
          <cell r="AC39">
            <v>0</v>
          </cell>
          <cell r="AD39">
            <v>0</v>
          </cell>
          <cell r="AE39">
            <v>0</v>
          </cell>
        </row>
        <row r="41">
          <cell r="A41" t="str">
            <v>Total revenue</v>
          </cell>
          <cell r="C41">
            <v>0</v>
          </cell>
          <cell r="D41">
            <v>0</v>
          </cell>
          <cell r="E41">
            <v>0</v>
          </cell>
          <cell r="F41">
            <v>0</v>
          </cell>
          <cell r="G41">
            <v>301.5</v>
          </cell>
          <cell r="H41">
            <v>366.2</v>
          </cell>
          <cell r="I41">
            <v>394.3</v>
          </cell>
          <cell r="J41">
            <v>432.2</v>
          </cell>
          <cell r="K41">
            <v>460.1</v>
          </cell>
          <cell r="L41">
            <v>506.82571899999999</v>
          </cell>
          <cell r="M41">
            <v>562.29</v>
          </cell>
          <cell r="Q41">
            <v>789.45668134343373</v>
          </cell>
          <cell r="R41">
            <v>858.09349561377519</v>
          </cell>
          <cell r="S41">
            <v>916.59852370289548</v>
          </cell>
          <cell r="T41">
            <v>994.43512166074902</v>
          </cell>
          <cell r="U41">
            <v>1083.6362983555582</v>
          </cell>
          <cell r="V41">
            <v>1180.8429639479716</v>
          </cell>
          <cell r="W41">
            <v>1286.7738958080995</v>
          </cell>
          <cell r="X41">
            <v>1402.2124309770938</v>
          </cell>
          <cell r="Y41">
            <v>1528.0122666483596</v>
          </cell>
          <cell r="Z41">
            <v>1665.1037819414837</v>
          </cell>
          <cell r="AA41">
            <v>1814.5009278282621</v>
          </cell>
          <cell r="AB41">
            <v>1977.3087362832148</v>
          </cell>
          <cell r="AC41">
            <v>2154.7315043228491</v>
          </cell>
          <cell r="AD41">
            <v>2348.0817136027085</v>
          </cell>
          <cell r="AE41">
            <v>2558.789751696067</v>
          </cell>
        </row>
        <row r="42">
          <cell r="A42" t="str">
            <v>Fiscal revenue</v>
          </cell>
          <cell r="C42">
            <v>0</v>
          </cell>
          <cell r="D42">
            <v>0</v>
          </cell>
          <cell r="E42">
            <v>0</v>
          </cell>
          <cell r="F42">
            <v>0</v>
          </cell>
          <cell r="G42">
            <v>267.8</v>
          </cell>
          <cell r="H42">
            <v>330.3</v>
          </cell>
          <cell r="I42">
            <v>369.3</v>
          </cell>
          <cell r="J42">
            <v>401.1</v>
          </cell>
          <cell r="K42">
            <v>438.9</v>
          </cell>
          <cell r="L42">
            <v>491.228364</v>
          </cell>
          <cell r="M42">
            <v>537.29</v>
          </cell>
          <cell r="Q42">
            <v>759.95668134343373</v>
          </cell>
          <cell r="R42">
            <v>826.7760934218976</v>
          </cell>
          <cell r="S42">
            <v>897.05206136275888</v>
          </cell>
          <cell r="T42">
            <v>973.30148657859331</v>
          </cell>
          <cell r="U42">
            <v>1060.8986203706668</v>
          </cell>
          <cell r="V42">
            <v>1156.379496204027</v>
          </cell>
          <cell r="W42">
            <v>1260.4536508623894</v>
          </cell>
          <cell r="X42">
            <v>1373.8944794400045</v>
          </cell>
          <cell r="Y42">
            <v>1497.5449825896051</v>
          </cell>
          <cell r="Z42">
            <v>1632.3240310226697</v>
          </cell>
          <cell r="AA42">
            <v>1779.2331938147101</v>
          </cell>
          <cell r="AB42">
            <v>1939.3641812580343</v>
          </cell>
          <cell r="AC42">
            <v>2113.9069575712574</v>
          </cell>
          <cell r="AD42">
            <v>2304.1585837526709</v>
          </cell>
          <cell r="AE42">
            <v>2511.5328562904115</v>
          </cell>
        </row>
        <row r="43">
          <cell r="A43" t="str">
            <v>=</v>
          </cell>
          <cell r="B43" t="str">
            <v>=</v>
          </cell>
          <cell r="C43" t="str">
            <v>=</v>
          </cell>
          <cell r="D43" t="str">
            <v>=</v>
          </cell>
          <cell r="E43" t="str">
            <v>=</v>
          </cell>
          <cell r="F43" t="str">
            <v>=</v>
          </cell>
          <cell r="G43" t="str">
            <v>=</v>
          </cell>
          <cell r="H43" t="str">
            <v>=</v>
          </cell>
          <cell r="I43" t="str">
            <v>=</v>
          </cell>
          <cell r="J43" t="str">
            <v>=</v>
          </cell>
          <cell r="K43" t="str">
            <v>=</v>
          </cell>
          <cell r="L43" t="str">
            <v>=</v>
          </cell>
          <cell r="M43" t="str">
            <v>=</v>
          </cell>
          <cell r="Q43" t="str">
            <v>=</v>
          </cell>
          <cell r="R43" t="str">
            <v>=</v>
          </cell>
          <cell r="AC43" t="str">
            <v>=</v>
          </cell>
          <cell r="AD43" t="str">
            <v>=</v>
          </cell>
          <cell r="AE43" t="str">
            <v>=</v>
          </cell>
        </row>
      </sheetData>
      <sheetData sheetId="16" refreshError="1">
        <row r="13">
          <cell r="A13" t="str">
            <v xml:space="preserve">SDR charges </v>
          </cell>
          <cell r="C13">
            <v>0.78907826617536003</v>
          </cell>
          <cell r="D13">
            <v>0.72621859048423221</v>
          </cell>
          <cell r="E13">
            <v>0.57568002477300007</v>
          </cell>
          <cell r="F13">
            <v>0.43966992040893194</v>
          </cell>
          <cell r="G13">
            <v>0.74147424818991992</v>
          </cell>
          <cell r="H13">
            <v>0.72176937632289007</v>
          </cell>
          <cell r="I13">
            <v>0.64458493488865964</v>
          </cell>
          <cell r="J13">
            <v>0.6839789875775999</v>
          </cell>
          <cell r="K13">
            <v>0.73552707661680006</v>
          </cell>
          <cell r="L13">
            <v>0.6650359418004087</v>
          </cell>
          <cell r="M13">
            <v>0.90933976175292675</v>
          </cell>
          <cell r="Q13">
            <v>0.43506755916502154</v>
          </cell>
          <cell r="R13">
            <v>0.43462353159727463</v>
          </cell>
          <cell r="S13">
            <v>0.43411286970576629</v>
          </cell>
          <cell r="T13">
            <v>0.43339853176043486</v>
          </cell>
          <cell r="U13">
            <v>0.43275984310625432</v>
          </cell>
          <cell r="V13">
            <v>0.43252330289463192</v>
          </cell>
          <cell r="W13">
            <v>0.43252330289463192</v>
          </cell>
          <cell r="X13">
            <v>0</v>
          </cell>
          <cell r="Y13">
            <v>0</v>
          </cell>
          <cell r="Z13">
            <v>0</v>
          </cell>
          <cell r="AA13">
            <v>0</v>
          </cell>
          <cell r="AB13">
            <v>0</v>
          </cell>
          <cell r="AC13">
            <v>0</v>
          </cell>
          <cell r="AD13">
            <v>0</v>
          </cell>
          <cell r="AE13">
            <v>0</v>
          </cell>
        </row>
        <row r="14">
          <cell r="A14" t="str">
            <v>IMF disbursements/purchases</v>
          </cell>
          <cell r="C14">
            <v>7.8591797087999993</v>
          </cell>
          <cell r="D14">
            <v>16.423281395550003</v>
          </cell>
          <cell r="E14">
            <v>0</v>
          </cell>
          <cell r="F14">
            <v>0</v>
          </cell>
          <cell r="G14">
            <v>37.80766470975999</v>
          </cell>
          <cell r="H14">
            <v>41.406331954049996</v>
          </cell>
          <cell r="I14">
            <v>17.660247815432353</v>
          </cell>
          <cell r="J14">
            <v>28.649116704000001</v>
          </cell>
          <cell r="K14">
            <v>28.377810684000007</v>
          </cell>
          <cell r="L14">
            <v>11.995839223678617</v>
          </cell>
          <cell r="M14">
            <v>13.362011502303572</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row>
        <row r="15">
          <cell r="A15" t="str">
            <v xml:space="preserve">GRA </v>
          </cell>
          <cell r="C15">
            <v>0</v>
          </cell>
          <cell r="D15">
            <v>0</v>
          </cell>
          <cell r="E15">
            <v>0</v>
          </cell>
          <cell r="F15">
            <v>0</v>
          </cell>
          <cell r="G15">
            <v>24.572915373759994</v>
          </cell>
          <cell r="H15">
            <v>0</v>
          </cell>
          <cell r="I15">
            <v>0</v>
          </cell>
          <cell r="J15">
            <v>0</v>
          </cell>
          <cell r="K15">
            <v>0</v>
          </cell>
          <cell r="L15">
            <v>0</v>
          </cell>
          <cell r="M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row>
        <row r="16">
          <cell r="A16" t="str">
            <v>ESAF/PRGF</v>
          </cell>
          <cell r="C16">
            <v>7.8591797087999993</v>
          </cell>
          <cell r="D16">
            <v>16.423281395550003</v>
          </cell>
          <cell r="E16">
            <v>0</v>
          </cell>
          <cell r="F16">
            <v>0</v>
          </cell>
          <cell r="G16">
            <v>13.234749335999995</v>
          </cell>
          <cell r="H16">
            <v>41.406331954049996</v>
          </cell>
          <cell r="I16">
            <v>17.660247815432353</v>
          </cell>
          <cell r="J16">
            <v>28.649116704000001</v>
          </cell>
          <cell r="K16">
            <v>28.377810684000007</v>
          </cell>
          <cell r="L16">
            <v>11.995839223678617</v>
          </cell>
          <cell r="M16">
            <v>13.362011502303572</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row>
        <row r="17">
          <cell r="A17" t="str">
            <v>IMF repurchases/repayments due</v>
          </cell>
          <cell r="C17">
            <v>15.051349819838977</v>
          </cell>
          <cell r="D17">
            <v>13.355335621625123</v>
          </cell>
          <cell r="E17">
            <v>11.760560795470536</v>
          </cell>
          <cell r="F17">
            <v>7.7286183806299995</v>
          </cell>
          <cell r="G17">
            <v>15.854275848719995</v>
          </cell>
          <cell r="H17">
            <v>20.295462379342499</v>
          </cell>
          <cell r="I17">
            <v>22.751865099814363</v>
          </cell>
          <cell r="J17">
            <v>36.650910576800001</v>
          </cell>
          <cell r="K17">
            <v>35.315934793200007</v>
          </cell>
          <cell r="L17">
            <v>20.062637540989407</v>
          </cell>
          <cell r="M17">
            <v>15.975320522290822</v>
          </cell>
          <cell r="Q17">
            <v>28.968538359443794</v>
          </cell>
          <cell r="R17">
            <v>27.078262964398679</v>
          </cell>
          <cell r="S17">
            <v>22.711048891526868</v>
          </cell>
          <cell r="T17">
            <v>20.543090405444612</v>
          </cell>
          <cell r="U17">
            <v>15.146594508718902</v>
          </cell>
          <cell r="V17">
            <v>10.553568590629018</v>
          </cell>
          <cell r="W17">
            <v>6.8338681857351853</v>
          </cell>
          <cell r="X17">
            <v>4.325233028946319</v>
          </cell>
          <cell r="Y17">
            <v>0.77854194521033737</v>
          </cell>
          <cell r="Z17">
            <v>0</v>
          </cell>
          <cell r="AA17">
            <v>0</v>
          </cell>
          <cell r="AB17">
            <v>0</v>
          </cell>
          <cell r="AC17">
            <v>0</v>
          </cell>
          <cell r="AD17">
            <v>0</v>
          </cell>
          <cell r="AE17">
            <v>0</v>
          </cell>
        </row>
        <row r="18">
          <cell r="A18" t="str">
            <v xml:space="preserve">GRA </v>
          </cell>
          <cell r="C18">
            <v>14.669528520331776</v>
          </cell>
          <cell r="D18">
            <v>13.305785172842127</v>
          </cell>
          <cell r="E18">
            <v>10.491585691486536</v>
          </cell>
          <cell r="F18">
            <v>4.3639659995499995</v>
          </cell>
          <cell r="G18">
            <v>1.9871995999999994</v>
          </cell>
          <cell r="H18">
            <v>0</v>
          </cell>
          <cell r="I18">
            <v>0</v>
          </cell>
          <cell r="J18">
            <v>9.3109629288000004</v>
          </cell>
          <cell r="K18">
            <v>12.297051296400003</v>
          </cell>
          <cell r="L18">
            <v>3.2488731230796253</v>
          </cell>
          <cell r="M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row>
        <row r="19">
          <cell r="A19" t="str">
            <v>ESAF/PRGF</v>
          </cell>
          <cell r="C19">
            <v>0.38182129950720001</v>
          </cell>
          <cell r="D19">
            <v>4.9550448782997011E-2</v>
          </cell>
          <cell r="E19">
            <v>1.268975103984</v>
          </cell>
          <cell r="F19">
            <v>3.36465238108</v>
          </cell>
          <cell r="G19">
            <v>13.867076248719997</v>
          </cell>
          <cell r="H19">
            <v>20.295462379342499</v>
          </cell>
          <cell r="I19">
            <v>22.751865099814363</v>
          </cell>
          <cell r="J19">
            <v>27.339947647999999</v>
          </cell>
          <cell r="K19">
            <v>23.018883496800004</v>
          </cell>
          <cell r="L19">
            <v>16.813764417909784</v>
          </cell>
          <cell r="M19">
            <v>15.975320522290822</v>
          </cell>
          <cell r="Q19">
            <v>28.968538359443794</v>
          </cell>
          <cell r="R19">
            <v>27.078262964398679</v>
          </cell>
          <cell r="S19">
            <v>22.711048891526868</v>
          </cell>
          <cell r="T19">
            <v>20.543090405444612</v>
          </cell>
          <cell r="U19">
            <v>15.146594508718902</v>
          </cell>
          <cell r="V19">
            <v>10.553568590629018</v>
          </cell>
          <cell r="W19">
            <v>6.8338681857351853</v>
          </cell>
          <cell r="X19">
            <v>4.325233028946319</v>
          </cell>
          <cell r="Y19">
            <v>0.77854194521033737</v>
          </cell>
          <cell r="Z19">
            <v>0</v>
          </cell>
          <cell r="AA19">
            <v>0</v>
          </cell>
          <cell r="AB19">
            <v>0</v>
          </cell>
          <cell r="AC19">
            <v>0</v>
          </cell>
          <cell r="AD19">
            <v>0</v>
          </cell>
          <cell r="AE19">
            <v>0</v>
          </cell>
        </row>
        <row r="20">
          <cell r="A20" t="str">
            <v>IMF HIPC assistance</v>
          </cell>
          <cell r="C20">
            <v>0</v>
          </cell>
          <cell r="D20">
            <v>0</v>
          </cell>
          <cell r="E20">
            <v>0</v>
          </cell>
          <cell r="F20">
            <v>0</v>
          </cell>
          <cell r="G20">
            <v>0</v>
          </cell>
          <cell r="H20">
            <v>0</v>
          </cell>
          <cell r="I20">
            <v>0</v>
          </cell>
          <cell r="J20">
            <v>0</v>
          </cell>
          <cell r="K20">
            <v>0</v>
          </cell>
          <cell r="L20">
            <v>0</v>
          </cell>
          <cell r="M20">
            <v>1.2700379815221203</v>
          </cell>
          <cell r="Q20">
            <v>7.3526417498888632</v>
          </cell>
          <cell r="R20">
            <v>7.34513768399394</v>
          </cell>
          <cell r="S20">
            <v>4.4019044988164699</v>
          </cell>
          <cell r="T20">
            <v>1.4648870373502698</v>
          </cell>
          <cell r="U20">
            <v>0</v>
          </cell>
          <cell r="V20">
            <v>0</v>
          </cell>
          <cell r="W20">
            <v>0</v>
          </cell>
          <cell r="X20">
            <v>0</v>
          </cell>
          <cell r="Y20">
            <v>0</v>
          </cell>
          <cell r="Z20">
            <v>0</v>
          </cell>
          <cell r="AA20">
            <v>0</v>
          </cell>
          <cell r="AB20">
            <v>0</v>
          </cell>
          <cell r="AC20">
            <v>0</v>
          </cell>
          <cell r="AD20">
            <v>0</v>
          </cell>
          <cell r="AE20">
            <v>0</v>
          </cell>
        </row>
        <row r="21">
          <cell r="A21" t="str">
            <v>UFR outstanding, end of period</v>
          </cell>
          <cell r="C21">
            <v>81.621848690411909</v>
          </cell>
          <cell r="D21">
            <v>88.350293215774926</v>
          </cell>
          <cell r="E21">
            <v>73.571292063486013</v>
          </cell>
          <cell r="F21">
            <v>70.300279820248008</v>
          </cell>
          <cell r="G21">
            <v>163.28779369207999</v>
          </cell>
          <cell r="H21">
            <v>176.63976038645998</v>
          </cell>
          <cell r="I21">
            <v>168.17487124896076</v>
          </cell>
          <cell r="J21">
            <v>173.87793070960001</v>
          </cell>
          <cell r="K21">
            <v>165.29318936490006</v>
          </cell>
          <cell r="L21">
            <v>166.61462324037527</v>
          </cell>
          <cell r="M21">
            <v>182.97658349835845</v>
          </cell>
          <cell r="Q21">
            <v>108.36178098421448</v>
          </cell>
          <cell r="R21">
            <v>81.172924579708507</v>
          </cell>
          <cell r="S21">
            <v>58.366501378712478</v>
          </cell>
          <cell r="T21">
            <v>37.727368193657774</v>
          </cell>
          <cell r="U21">
            <v>22.525175799271135</v>
          </cell>
          <cell r="V21">
            <v>11.959295276434759</v>
          </cell>
          <cell r="W21">
            <v>5.1254270906995751</v>
          </cell>
          <cell r="X21">
            <v>0.80019406175325614</v>
          </cell>
          <cell r="Y21">
            <v>2.1652116542918716E-2</v>
          </cell>
          <cell r="Z21">
            <v>2.1652116542918716E-2</v>
          </cell>
          <cell r="AA21">
            <v>2.1652116542918716E-2</v>
          </cell>
          <cell r="AB21">
            <v>2.1652116542918716E-2</v>
          </cell>
          <cell r="AC21">
            <v>0</v>
          </cell>
          <cell r="AD21">
            <v>0</v>
          </cell>
          <cell r="AE21">
            <v>0</v>
          </cell>
        </row>
        <row r="22">
          <cell r="A22" t="str">
            <v xml:space="preserve">GRA </v>
          </cell>
          <cell r="C22">
            <v>28.132003031865597</v>
          </cell>
          <cell r="D22">
            <v>16.087855075354927</v>
          </cell>
          <cell r="E22">
            <v>5.0466364483500001</v>
          </cell>
          <cell r="F22">
            <v>0.98844076999999997</v>
          </cell>
          <cell r="G22">
            <v>24.572915373759994</v>
          </cell>
          <cell r="H22">
            <v>23.405290656929999</v>
          </cell>
          <cell r="I22">
            <v>22.95832216006206</v>
          </cell>
          <cell r="J22">
            <v>15.518271548</v>
          </cell>
          <cell r="K22">
            <v>3.0742628240999994</v>
          </cell>
          <cell r="L22">
            <v>0</v>
          </cell>
          <cell r="M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row>
        <row r="23">
          <cell r="A23" t="str">
            <v>ESAF/PRGF</v>
          </cell>
          <cell r="C23">
            <v>53.489845658546315</v>
          </cell>
          <cell r="D23">
            <v>72.262438140420016</v>
          </cell>
          <cell r="E23">
            <v>68.524655615135998</v>
          </cell>
          <cell r="F23">
            <v>69.311839050247997</v>
          </cell>
          <cell r="G23">
            <v>138.71487831831996</v>
          </cell>
          <cell r="H23">
            <v>153.23446972952999</v>
          </cell>
          <cell r="I23">
            <v>145.21654908889872</v>
          </cell>
          <cell r="J23">
            <v>158.35965916160004</v>
          </cell>
          <cell r="K23">
            <v>162.21892654080006</v>
          </cell>
          <cell r="L23">
            <v>166.61462324037527</v>
          </cell>
          <cell r="M23">
            <v>182.97658349835845</v>
          </cell>
          <cell r="Q23">
            <v>108.36178098421448</v>
          </cell>
          <cell r="R23">
            <v>81.172924579708507</v>
          </cell>
          <cell r="S23">
            <v>58.366501378712478</v>
          </cell>
          <cell r="T23">
            <v>37.727368193657774</v>
          </cell>
          <cell r="U23">
            <v>22.525175799271135</v>
          </cell>
          <cell r="V23">
            <v>11.959295276434759</v>
          </cell>
          <cell r="W23">
            <v>5.1254270906995751</v>
          </cell>
          <cell r="X23">
            <v>0.80019406175325614</v>
          </cell>
          <cell r="Y23">
            <v>2.1652116542918716E-2</v>
          </cell>
          <cell r="Z23">
            <v>2.1652116542918716E-2</v>
          </cell>
          <cell r="AA23">
            <v>2.1652116542918716E-2</v>
          </cell>
          <cell r="AB23">
            <v>2.1652116542918716E-2</v>
          </cell>
          <cell r="AC23">
            <v>0</v>
          </cell>
          <cell r="AD23">
            <v>0</v>
          </cell>
          <cell r="AE23">
            <v>0</v>
          </cell>
        </row>
        <row r="25">
          <cell r="A25" t="str">
            <v>Domestic Public debt</v>
          </cell>
          <cell r="K25">
            <v>360.9</v>
          </cell>
          <cell r="L25">
            <v>314.62</v>
          </cell>
          <cell r="M25">
            <v>271.82</v>
          </cell>
          <cell r="Q25">
            <v>258.87099999999998</v>
          </cell>
          <cell r="R25">
            <v>259.12099999999998</v>
          </cell>
          <cell r="S25">
            <v>0</v>
          </cell>
          <cell r="T25">
            <v>0</v>
          </cell>
          <cell r="U25">
            <v>0</v>
          </cell>
          <cell r="V25">
            <v>0</v>
          </cell>
          <cell r="W25">
            <v>0</v>
          </cell>
          <cell r="X25">
            <v>0</v>
          </cell>
          <cell r="Y25">
            <v>0</v>
          </cell>
          <cell r="Z25">
            <v>0</v>
          </cell>
          <cell r="AA25">
            <v>0</v>
          </cell>
          <cell r="AB25">
            <v>0</v>
          </cell>
        </row>
        <row r="27">
          <cell r="A27" t="str">
            <v>UFR outstanding, end of period (millions of SDR)</v>
          </cell>
          <cell r="C27">
            <v>220.952427</v>
          </cell>
          <cell r="D27">
            <v>228.90096599999998</v>
          </cell>
          <cell r="E27">
            <v>197.3535</v>
          </cell>
          <cell r="F27">
            <v>177.80600000000001</v>
          </cell>
          <cell r="G27">
            <v>205.42450000000002</v>
          </cell>
          <cell r="H27">
            <v>233.30799999999999</v>
          </cell>
          <cell r="I27">
            <v>226.452</v>
          </cell>
          <cell r="J27">
            <v>216.48925000000003</v>
          </cell>
          <cell r="K27">
            <v>207.76825000000002</v>
          </cell>
          <cell r="L27">
            <v>198.17350000000002</v>
          </cell>
          <cell r="M27">
            <v>195.38300000000001</v>
          </cell>
          <cell r="Q27">
            <v>124.53443000000001</v>
          </cell>
          <cell r="R27">
            <v>93.383030000000019</v>
          </cell>
          <cell r="S27">
            <v>67.225030000000018</v>
          </cell>
          <cell r="T27">
            <v>43.525030000000015</v>
          </cell>
          <cell r="U27">
            <v>26.025030000000015</v>
          </cell>
          <cell r="V27">
            <v>13.825030000000016</v>
          </cell>
          <cell r="W27">
            <v>5.9250300000000156</v>
          </cell>
          <cell r="X27">
            <v>0.92503000000001556</v>
          </cell>
          <cell r="Y27">
            <v>2.503000000001554E-2</v>
          </cell>
          <cell r="Z27">
            <v>2.503000000001554E-2</v>
          </cell>
          <cell r="AA27">
            <v>2.503000000001554E-2</v>
          </cell>
          <cell r="AB27">
            <v>2.503000000001554E-2</v>
          </cell>
          <cell r="AC27">
            <v>2.503000000001554E-2</v>
          </cell>
          <cell r="AD27">
            <v>2.503000000001554E-2</v>
          </cell>
          <cell r="AE27">
            <v>2.503000000001554E-2</v>
          </cell>
        </row>
      </sheetData>
      <sheetData sheetId="17" refreshError="1">
        <row r="13">
          <cell r="A13" t="str">
            <v xml:space="preserve">  CFAF/DTS (end of period)</v>
          </cell>
          <cell r="C13">
            <v>364.85141500000003</v>
          </cell>
          <cell r="D13">
            <v>370.47359999999998</v>
          </cell>
          <cell r="E13">
            <v>387.76773000000003</v>
          </cell>
          <cell r="F13">
            <v>404.90294</v>
          </cell>
          <cell r="G13">
            <v>780.43581000000006</v>
          </cell>
          <cell r="H13">
            <v>728.38010000000008</v>
          </cell>
          <cell r="I13">
            <v>758.81149200000004</v>
          </cell>
          <cell r="J13">
            <v>817.97446000000002</v>
          </cell>
          <cell r="K13">
            <v>762.60424168595796</v>
          </cell>
          <cell r="L13">
            <v>896.18309752251184</v>
          </cell>
          <cell r="M13">
            <v>918.49110032946908</v>
          </cell>
          <cell r="Q13">
            <v>880.65967131274158</v>
          </cell>
          <cell r="R13">
            <v>879.74920152014727</v>
          </cell>
          <cell r="S13">
            <v>878.46119272069927</v>
          </cell>
          <cell r="T13">
            <v>877.07819842048821</v>
          </cell>
          <cell r="U13">
            <v>875.81366998332169</v>
          </cell>
          <cell r="V13">
            <v>865.04660578926382</v>
          </cell>
          <cell r="W13">
            <v>865.04660578926382</v>
          </cell>
          <cell r="X13">
            <v>865.04660578926382</v>
          </cell>
          <cell r="Y13">
            <v>865.04660578926382</v>
          </cell>
          <cell r="Z13">
            <v>865.04660578926382</v>
          </cell>
          <cell r="AA13">
            <v>865.04660578926382</v>
          </cell>
          <cell r="AB13">
            <v>865.04660578926382</v>
          </cell>
        </row>
        <row r="15">
          <cell r="A15" t="str">
            <v>Fiscal</v>
          </cell>
        </row>
        <row r="17">
          <cell r="A17" t="str">
            <v>TOTAL DRAWINGS</v>
          </cell>
          <cell r="G17">
            <v>80.900000000000006</v>
          </cell>
          <cell r="H17">
            <v>81.599999999999994</v>
          </cell>
          <cell r="I17">
            <v>83.1</v>
          </cell>
          <cell r="J17">
            <v>101.4</v>
          </cell>
          <cell r="K17">
            <v>108.69999999999999</v>
          </cell>
          <cell r="L17">
            <v>80.2</v>
          </cell>
          <cell r="M17">
            <v>78.099999999999994</v>
          </cell>
          <cell r="Q17">
            <v>97.5</v>
          </cell>
          <cell r="R17">
            <v>92.3</v>
          </cell>
          <cell r="S17">
            <v>100</v>
          </cell>
          <cell r="T17">
            <v>108</v>
          </cell>
          <cell r="U17">
            <v>115.56</v>
          </cell>
          <cell r="V17">
            <v>0</v>
          </cell>
          <cell r="W17">
            <v>0</v>
          </cell>
          <cell r="X17">
            <v>0</v>
          </cell>
          <cell r="Y17">
            <v>0</v>
          </cell>
          <cell r="Z17">
            <v>0</v>
          </cell>
          <cell r="AA17">
            <v>0</v>
          </cell>
          <cell r="AB17">
            <v>0</v>
          </cell>
        </row>
        <row r="18">
          <cell r="A18" t="str">
            <v xml:space="preserve">   Project</v>
          </cell>
          <cell r="G18">
            <v>44</v>
          </cell>
          <cell r="H18">
            <v>52</v>
          </cell>
          <cell r="I18">
            <v>59.6</v>
          </cell>
          <cell r="J18">
            <v>53.6</v>
          </cell>
          <cell r="K18">
            <v>89.6</v>
          </cell>
          <cell r="L18">
            <v>80.2</v>
          </cell>
          <cell r="M18">
            <v>41</v>
          </cell>
          <cell r="Q18">
            <v>97.5</v>
          </cell>
          <cell r="R18">
            <v>92.3</v>
          </cell>
          <cell r="S18">
            <v>100</v>
          </cell>
          <cell r="T18">
            <v>108</v>
          </cell>
          <cell r="U18">
            <v>115.56</v>
          </cell>
          <cell r="V18">
            <v>0</v>
          </cell>
          <cell r="W18">
            <v>0</v>
          </cell>
          <cell r="X18">
            <v>0</v>
          </cell>
          <cell r="Y18">
            <v>0</v>
          </cell>
          <cell r="Z18">
            <v>0</v>
          </cell>
          <cell r="AA18">
            <v>0</v>
          </cell>
          <cell r="AB18">
            <v>0</v>
          </cell>
        </row>
        <row r="19">
          <cell r="A19" t="str">
            <v xml:space="preserve">   Program</v>
          </cell>
          <cell r="G19">
            <v>36.9</v>
          </cell>
          <cell r="H19">
            <v>29.6</v>
          </cell>
          <cell r="I19">
            <v>23.5</v>
          </cell>
          <cell r="J19">
            <v>47.8</v>
          </cell>
          <cell r="K19">
            <v>19.100000000000001</v>
          </cell>
          <cell r="L19">
            <v>0</v>
          </cell>
          <cell r="M19">
            <v>37.1</v>
          </cell>
          <cell r="Q19">
            <v>0</v>
          </cell>
          <cell r="R19">
            <v>0</v>
          </cell>
          <cell r="S19">
            <v>0</v>
          </cell>
          <cell r="T19">
            <v>0</v>
          </cell>
          <cell r="U19">
            <v>0</v>
          </cell>
          <cell r="V19">
            <v>0</v>
          </cell>
          <cell r="W19">
            <v>0</v>
          </cell>
          <cell r="X19">
            <v>0</v>
          </cell>
          <cell r="Y19">
            <v>0</v>
          </cell>
          <cell r="Z19">
            <v>0</v>
          </cell>
          <cell r="AA19">
            <v>0</v>
          </cell>
          <cell r="AB19">
            <v>0</v>
          </cell>
        </row>
        <row r="20">
          <cell r="A20" t="str">
            <v xml:space="preserve">   Remaining financing gap</v>
          </cell>
          <cell r="G20">
            <v>0</v>
          </cell>
          <cell r="H20">
            <v>0</v>
          </cell>
          <cell r="I20">
            <v>0</v>
          </cell>
          <cell r="J20">
            <v>0</v>
          </cell>
          <cell r="K20">
            <v>0</v>
          </cell>
          <cell r="L20">
            <v>0</v>
          </cell>
          <cell r="M20">
            <v>0</v>
          </cell>
          <cell r="Q20">
            <v>32.327318656566199</v>
          </cell>
          <cell r="R20">
            <v>12.559923386224789</v>
          </cell>
          <cell r="S20">
            <v>15.977343347104636</v>
          </cell>
          <cell r="T20">
            <v>-0.11020763874873296</v>
          </cell>
          <cell r="U20">
            <v>-5.6900813784835691E-2</v>
          </cell>
          <cell r="V20">
            <v>0</v>
          </cell>
          <cell r="W20">
            <v>0</v>
          </cell>
          <cell r="X20">
            <v>0</v>
          </cell>
          <cell r="Y20">
            <v>0</v>
          </cell>
          <cell r="Z20">
            <v>0</v>
          </cell>
          <cell r="AA20">
            <v>0</v>
          </cell>
          <cell r="AB20">
            <v>0</v>
          </cell>
        </row>
        <row r="22">
          <cell r="A22" t="str">
            <v>TOFE</v>
          </cell>
        </row>
        <row r="23">
          <cell r="A23" t="str">
            <v>Total revenue</v>
          </cell>
          <cell r="G23">
            <v>301.5</v>
          </cell>
          <cell r="H23">
            <v>366.2</v>
          </cell>
          <cell r="I23">
            <v>394.3</v>
          </cell>
          <cell r="J23">
            <v>432.2</v>
          </cell>
          <cell r="K23">
            <v>460.1</v>
          </cell>
          <cell r="L23">
            <v>506.82571899999999</v>
          </cell>
          <cell r="M23">
            <v>562.29</v>
          </cell>
          <cell r="Q23">
            <v>789.45668134343373</v>
          </cell>
          <cell r="R23">
            <v>858.09349561377519</v>
          </cell>
          <cell r="S23">
            <v>916.59852370289548</v>
          </cell>
          <cell r="T23">
            <v>994.43512166074902</v>
          </cell>
          <cell r="U23">
            <v>1083.6362983555582</v>
          </cell>
          <cell r="V23">
            <v>1180.8429639479716</v>
          </cell>
          <cell r="W23">
            <v>1286.7738958080995</v>
          </cell>
          <cell r="X23">
            <v>1402.2124309770938</v>
          </cell>
          <cell r="Y23">
            <v>1528.0122666483596</v>
          </cell>
          <cell r="Z23">
            <v>1665.1037819414837</v>
          </cell>
          <cell r="AA23">
            <v>1814.5009278282621</v>
          </cell>
          <cell r="AB23">
            <v>1977.3087362832148</v>
          </cell>
        </row>
        <row r="24">
          <cell r="A24" t="str">
            <v>Total Grants</v>
          </cell>
          <cell r="G24">
            <v>84.1</v>
          </cell>
          <cell r="H24">
            <v>73.5</v>
          </cell>
          <cell r="I24">
            <v>101.8</v>
          </cell>
          <cell r="J24">
            <v>65.599999999999994</v>
          </cell>
          <cell r="K24">
            <v>81.8</v>
          </cell>
          <cell r="L24">
            <v>61.6</v>
          </cell>
          <cell r="M24">
            <v>64</v>
          </cell>
          <cell r="Q24">
            <v>103.1</v>
          </cell>
          <cell r="R24">
            <v>117.6</v>
          </cell>
          <cell r="S24">
            <v>120</v>
          </cell>
          <cell r="T24">
            <v>120</v>
          </cell>
          <cell r="U24">
            <v>128.4</v>
          </cell>
          <cell r="V24">
            <v>0</v>
          </cell>
          <cell r="W24">
            <v>0</v>
          </cell>
          <cell r="X24">
            <v>0</v>
          </cell>
          <cell r="Y24">
            <v>0</v>
          </cell>
          <cell r="Z24">
            <v>0</v>
          </cell>
          <cell r="AA24">
            <v>0</v>
          </cell>
          <cell r="AB24">
            <v>0</v>
          </cell>
        </row>
        <row r="26">
          <cell r="A26" t="str">
            <v>BOP</v>
          </cell>
        </row>
        <row r="28">
          <cell r="A28" t="str">
            <v xml:space="preserve">  Exportations de biens</v>
          </cell>
          <cell r="E28">
            <v>219.06836015355634</v>
          </cell>
          <cell r="F28">
            <v>200.29449638575028</v>
          </cell>
          <cell r="G28">
            <v>439.14000650348657</v>
          </cell>
          <cell r="H28">
            <v>483.37428907450271</v>
          </cell>
          <cell r="I28">
            <v>505.41069198627775</v>
          </cell>
          <cell r="J28">
            <v>527.95408599999996</v>
          </cell>
          <cell r="K28">
            <v>582.90395599999999</v>
          </cell>
          <cell r="L28">
            <v>644.71106400000008</v>
          </cell>
          <cell r="M28">
            <v>654.80918999999994</v>
          </cell>
          <cell r="Q28">
            <v>840.69477223889089</v>
          </cell>
          <cell r="R28">
            <v>893.46477342644175</v>
          </cell>
          <cell r="S28">
            <v>950.2037495436897</v>
          </cell>
          <cell r="T28">
            <v>1012.8349082218685</v>
          </cell>
          <cell r="U28">
            <v>1084.6527465666231</v>
          </cell>
          <cell r="V28">
            <v>1108.8606247715006</v>
          </cell>
          <cell r="W28">
            <v>1169.6127459783017</v>
          </cell>
          <cell r="X28">
            <v>1234.386929957062</v>
          </cell>
          <cell r="Y28">
            <v>1303.4721588215184</v>
          </cell>
          <cell r="Z28">
            <v>1377.1791724670588</v>
          </cell>
          <cell r="AA28">
            <v>1455.8421477328304</v>
          </cell>
          <cell r="AB28">
            <v>1539.8205087943304</v>
          </cell>
        </row>
        <row r="29">
          <cell r="A29" t="str">
            <v xml:space="preserve">  Exportations de services</v>
          </cell>
          <cell r="E29">
            <v>152.4</v>
          </cell>
          <cell r="F29">
            <v>140.5</v>
          </cell>
          <cell r="G29">
            <v>267.10000000000002</v>
          </cell>
          <cell r="H29">
            <v>287.10000000000002</v>
          </cell>
          <cell r="I29">
            <v>193.83</v>
          </cell>
          <cell r="J29">
            <v>216.94</v>
          </cell>
          <cell r="K29">
            <v>250.8</v>
          </cell>
          <cell r="L29">
            <v>256.3</v>
          </cell>
          <cell r="M29">
            <v>275.5</v>
          </cell>
          <cell r="Q29">
            <v>328.02022340000002</v>
          </cell>
          <cell r="R29">
            <v>341.86974885200004</v>
          </cell>
          <cell r="S29">
            <v>356.32673206631</v>
          </cell>
          <cell r="T29">
            <v>371.4186987878806</v>
          </cell>
          <cell r="U29">
            <v>387.17445525403986</v>
          </cell>
          <cell r="V29">
            <v>403.16901336523665</v>
          </cell>
          <cell r="W29">
            <v>419.92268437830921</v>
          </cell>
          <cell r="X29">
            <v>437.47425753644097</v>
          </cell>
          <cell r="Y29">
            <v>455.86457637856745</v>
          </cell>
          <cell r="Z29">
            <v>475.1366494811453</v>
          </cell>
          <cell r="AA29">
            <v>495.33576722740065</v>
          </cell>
          <cell r="AB29">
            <v>516.50962493404927</v>
          </cell>
        </row>
        <row r="31">
          <cell r="A31" t="str">
            <v>REAL SECTOR</v>
          </cell>
        </row>
        <row r="32">
          <cell r="A32" t="str">
            <v>PIB nominal</v>
          </cell>
          <cell r="C32">
            <v>1551.5</v>
          </cell>
          <cell r="D32">
            <v>1551.5</v>
          </cell>
          <cell r="E32">
            <v>1595.5</v>
          </cell>
          <cell r="F32">
            <v>1537.8</v>
          </cell>
          <cell r="G32">
            <v>2022.3</v>
          </cell>
          <cell r="H32">
            <v>2233.96</v>
          </cell>
          <cell r="I32">
            <v>2371.8000000000002</v>
          </cell>
          <cell r="J32">
            <v>2553.1968137343379</v>
          </cell>
          <cell r="K32">
            <v>2746.027633432393</v>
          </cell>
          <cell r="L32">
            <v>2924.9753651864348</v>
          </cell>
          <cell r="M32">
            <v>3113.9978938172867</v>
          </cell>
          <cell r="Q32">
            <v>4188.4106318049153</v>
          </cell>
          <cell r="R32">
            <v>4519.6222577082463</v>
          </cell>
          <cell r="S32">
            <v>4886.6155850341565</v>
          </cell>
          <cell r="T32">
            <v>5283.4087705389311</v>
          </cell>
          <cell r="U32">
            <v>5684.4194962228357</v>
          </cell>
          <cell r="V32">
            <v>6115.8669359861487</v>
          </cell>
          <cell r="W32">
            <v>6580.0612364274966</v>
          </cell>
          <cell r="X32">
            <v>7079.4878842723438</v>
          </cell>
          <cell r="Y32">
            <v>7616.8210146886149</v>
          </cell>
          <cell r="Z32">
            <v>8194.9377297034807</v>
          </cell>
          <cell r="AA32">
            <v>8816.9335033879743</v>
          </cell>
          <cell r="AB32">
            <v>9486.1387562951204</v>
          </cell>
        </row>
        <row r="34">
          <cell r="A34" t="str">
            <v>MONETARY</v>
          </cell>
        </row>
        <row r="35">
          <cell r="A35" t="str">
            <v>Government debt to the BCEAO</v>
          </cell>
          <cell r="K35">
            <v>135.5</v>
          </cell>
          <cell r="L35">
            <v>125</v>
          </cell>
          <cell r="M35">
            <v>102.5</v>
          </cell>
          <cell r="Q35">
            <v>124.44899999999998</v>
          </cell>
          <cell r="R35">
            <v>115.69899999999998</v>
          </cell>
          <cell r="S35">
            <v>107.645</v>
          </cell>
          <cell r="T35">
            <v>100.48099999999999</v>
          </cell>
          <cell r="U35">
            <v>93.316999999999993</v>
          </cell>
          <cell r="V35">
            <v>0</v>
          </cell>
          <cell r="W35">
            <v>0</v>
          </cell>
          <cell r="X35">
            <v>0</v>
          </cell>
          <cell r="Y35">
            <v>0</v>
          </cell>
          <cell r="Z35">
            <v>0</v>
          </cell>
          <cell r="AA35">
            <v>0</v>
          </cell>
          <cell r="AB35">
            <v>0</v>
          </cell>
        </row>
        <row r="36">
          <cell r="A36" t="str">
            <v>Government debt to commercial banks</v>
          </cell>
          <cell r="K36">
            <v>122.4</v>
          </cell>
          <cell r="L36">
            <v>110.6</v>
          </cell>
          <cell r="M36">
            <v>94</v>
          </cell>
          <cell r="Q36">
            <v>67.001999999999995</v>
          </cell>
          <cell r="R36">
            <v>76.001999999999995</v>
          </cell>
          <cell r="S36">
            <v>48.60199999999999</v>
          </cell>
          <cell r="T36">
            <v>29.201999999999998</v>
          </cell>
          <cell r="U36">
            <v>12.701999999999998</v>
          </cell>
          <cell r="V36">
            <v>0</v>
          </cell>
          <cell r="W36">
            <v>0</v>
          </cell>
          <cell r="X36">
            <v>0</v>
          </cell>
          <cell r="Y36">
            <v>0</v>
          </cell>
          <cell r="Z36">
            <v>0</v>
          </cell>
          <cell r="AA36">
            <v>0</v>
          </cell>
          <cell r="AB36">
            <v>0</v>
          </cell>
        </row>
      </sheetData>
      <sheetData sheetId="18" refreshError="1">
        <row r="13">
          <cell r="A13" t="str">
            <v>Real secondary sector GDP</v>
          </cell>
          <cell r="B13" t="str">
            <v>Valeur ajout_x001E_/WCDallPIB du secteur secondaire</v>
          </cell>
          <cell r="C13">
            <v>277.08120000000002</v>
          </cell>
          <cell r="D13">
            <v>273.72990680000004</v>
          </cell>
          <cell r="E13">
            <v>287.60295955079999</v>
          </cell>
          <cell r="F13">
            <v>280.404</v>
          </cell>
          <cell r="G13">
            <v>279.12168696237848</v>
          </cell>
          <cell r="H13">
            <v>311.7234150800067</v>
          </cell>
          <cell r="I13">
            <v>328.15117591641734</v>
          </cell>
          <cell r="J13">
            <v>347.49972573742917</v>
          </cell>
          <cell r="K13">
            <v>376.77185654854975</v>
          </cell>
          <cell r="L13">
            <v>401.95</v>
          </cell>
          <cell r="M13">
            <v>426.39</v>
          </cell>
          <cell r="Q13">
            <v>570.99956176568492</v>
          </cell>
          <cell r="R13">
            <v>606.87952688502662</v>
          </cell>
          <cell r="S13">
            <v>643.29229849812828</v>
          </cell>
          <cell r="T13">
            <v>681.88983640801598</v>
          </cell>
          <cell r="U13">
            <v>722.80322659249703</v>
          </cell>
          <cell r="V13">
            <v>766.17142018804691</v>
          </cell>
          <cell r="W13">
            <v>0</v>
          </cell>
        </row>
        <row r="14">
          <cell r="A14" t="str">
            <v xml:space="preserve">Real non agriculture GDP </v>
          </cell>
          <cell r="C14">
            <v>1311.9712000000002</v>
          </cell>
          <cell r="D14">
            <v>1326.1199068000001</v>
          </cell>
          <cell r="E14">
            <v>1356.2229595507999</v>
          </cell>
          <cell r="F14">
            <v>1339.4640000000002</v>
          </cell>
          <cell r="G14">
            <v>1359.5147259855255</v>
          </cell>
          <cell r="H14">
            <v>1437.3419336408715</v>
          </cell>
          <cell r="I14">
            <v>1502.3219361013471</v>
          </cell>
          <cell r="J14">
            <v>1606.6351111502358</v>
          </cell>
          <cell r="K14">
            <v>1720.2170717677607</v>
          </cell>
          <cell r="L14">
            <v>1802.7</v>
          </cell>
          <cell r="M14">
            <v>1878.04</v>
          </cell>
          <cell r="Q14">
            <v>2304.623466063048</v>
          </cell>
          <cell r="R14">
            <v>2439.7592271366384</v>
          </cell>
          <cell r="S14">
            <v>2586.1447807648369</v>
          </cell>
          <cell r="T14">
            <v>2741.3134676107275</v>
          </cell>
          <cell r="U14">
            <v>2905.7922756673711</v>
          </cell>
          <cell r="V14">
            <v>3080.1398122074133</v>
          </cell>
          <cell r="W14">
            <v>3573.1090976036503</v>
          </cell>
        </row>
        <row r="16">
          <cell r="A16" t="str">
            <v>Nominal GDP</v>
          </cell>
        </row>
        <row r="17">
          <cell r="A17" t="str">
            <v>Consumption</v>
          </cell>
          <cell r="B17" t="str">
            <v>Consumption</v>
          </cell>
          <cell r="C17">
            <v>1428.7</v>
          </cell>
          <cell r="D17">
            <v>1459.6</v>
          </cell>
          <cell r="E17">
            <v>1477.1415462506004</v>
          </cell>
          <cell r="F17">
            <v>1452.5288306398995</v>
          </cell>
          <cell r="G17">
            <v>1783.7135056177813</v>
          </cell>
          <cell r="H17">
            <v>1986.6730564068939</v>
          </cell>
          <cell r="I17">
            <v>2082.1795560882028</v>
          </cell>
          <cell r="J17">
            <v>2319.5723445343383</v>
          </cell>
          <cell r="K17">
            <v>2447.7653390323931</v>
          </cell>
          <cell r="L17">
            <v>2567.3576355864343</v>
          </cell>
          <cell r="M17">
            <v>2846.934587617287</v>
          </cell>
          <cell r="Q17">
            <v>3714.7456030506855</v>
          </cell>
          <cell r="R17">
            <v>3996.6150813755603</v>
          </cell>
          <cell r="S17">
            <v>4280.0208012830517</v>
          </cell>
          <cell r="T17">
            <v>4596.178063017056</v>
          </cell>
          <cell r="U17">
            <v>4946.5907058422545</v>
          </cell>
          <cell r="V17">
            <v>4788.7238108771544</v>
          </cell>
          <cell r="W17">
            <v>0</v>
          </cell>
        </row>
        <row r="18">
          <cell r="A18" t="str">
            <v>Private</v>
          </cell>
          <cell r="B18" t="str">
            <v xml:space="preserve">   Government</v>
          </cell>
          <cell r="C18">
            <v>1200.8</v>
          </cell>
          <cell r="D18">
            <v>1249.7</v>
          </cell>
          <cell r="E18">
            <v>1232.2415462506003</v>
          </cell>
          <cell r="F18">
            <v>1225.7288306398996</v>
          </cell>
          <cell r="G18">
            <v>1525.3095056177813</v>
          </cell>
          <cell r="H18">
            <v>1710.5700564068939</v>
          </cell>
          <cell r="I18">
            <v>1795.7575560882028</v>
          </cell>
          <cell r="J18">
            <v>2053.2723445343381</v>
          </cell>
          <cell r="K18">
            <v>2164.1653390323931</v>
          </cell>
          <cell r="L18">
            <v>2247.5576355864346</v>
          </cell>
          <cell r="M18">
            <v>2467.2345876172867</v>
          </cell>
          <cell r="Q18">
            <v>3204.3384426132134</v>
          </cell>
          <cell r="R18">
            <v>3439.0653779545619</v>
          </cell>
          <cell r="S18">
            <v>3698.7682610080519</v>
          </cell>
          <cell r="T18">
            <v>3967.0095751798058</v>
          </cell>
          <cell r="U18">
            <v>4273.3804238563971</v>
          </cell>
          <cell r="V18">
            <v>4788.7238108771544</v>
          </cell>
          <cell r="W18">
            <v>0</v>
          </cell>
        </row>
        <row r="19">
          <cell r="A19" t="str">
            <v>Government</v>
          </cell>
          <cell r="B19" t="str">
            <v xml:space="preserve">   Private</v>
          </cell>
          <cell r="C19">
            <v>227.9</v>
          </cell>
          <cell r="D19">
            <v>209.9</v>
          </cell>
          <cell r="E19">
            <v>244.9</v>
          </cell>
          <cell r="F19">
            <v>226.8</v>
          </cell>
          <cell r="G19">
            <v>258.404</v>
          </cell>
          <cell r="H19">
            <v>276.10300000000001</v>
          </cell>
          <cell r="I19">
            <v>286.42200000000003</v>
          </cell>
          <cell r="J19">
            <v>266.3</v>
          </cell>
          <cell r="K19">
            <v>283.60000000000002</v>
          </cell>
          <cell r="L19">
            <v>319.8</v>
          </cell>
          <cell r="M19">
            <v>379.7</v>
          </cell>
          <cell r="Q19">
            <v>510.40716043747221</v>
          </cell>
          <cell r="R19">
            <v>557.54970342099853</v>
          </cell>
          <cell r="S19">
            <v>581.252540275</v>
          </cell>
          <cell r="T19">
            <v>629.16848783725015</v>
          </cell>
          <cell r="U19">
            <v>673.21028198585759</v>
          </cell>
          <cell r="V19">
            <v>0</v>
          </cell>
          <cell r="W19">
            <v>0</v>
          </cell>
        </row>
        <row r="20">
          <cell r="A20" t="str">
            <v>Investment</v>
          </cell>
          <cell r="B20" t="str">
            <v>Investment</v>
          </cell>
          <cell r="C20">
            <v>214.2</v>
          </cell>
          <cell r="D20">
            <v>199.6</v>
          </cell>
          <cell r="E20">
            <v>236.8</v>
          </cell>
          <cell r="F20">
            <v>216.7</v>
          </cell>
          <cell r="G20">
            <v>373.27199999999999</v>
          </cell>
          <cell r="H20">
            <v>373.298</v>
          </cell>
          <cell r="I20">
            <v>439.52</v>
          </cell>
          <cell r="J20">
            <v>403.73399999999998</v>
          </cell>
          <cell r="K20">
            <v>481.3</v>
          </cell>
          <cell r="L20">
            <v>566.9</v>
          </cell>
          <cell r="M20">
            <v>576.70000000000005</v>
          </cell>
          <cell r="Q20">
            <v>873.89875712900653</v>
          </cell>
          <cell r="R20">
            <v>950.82239096110993</v>
          </cell>
          <cell r="S20">
            <v>1044.1368904893038</v>
          </cell>
          <cell r="T20">
            <v>1146.4997032069482</v>
          </cell>
          <cell r="U20">
            <v>1233.5190306803554</v>
          </cell>
          <cell r="V20">
            <v>1327.1431251089944</v>
          </cell>
          <cell r="W20">
            <v>1493.6739006690418</v>
          </cell>
          <cell r="X20">
            <v>1614.1232376140945</v>
          </cell>
          <cell r="Y20">
            <v>1744.2520123636928</v>
          </cell>
          <cell r="Z20">
            <v>1884.8356778318005</v>
          </cell>
          <cell r="AA20">
            <v>2036.7116392826224</v>
          </cell>
          <cell r="AB20">
            <v>2200.7841914604683</v>
          </cell>
          <cell r="AC20">
            <v>2378.0298482802154</v>
          </cell>
          <cell r="AD20">
            <v>2569.5030962271931</v>
          </cell>
          <cell r="AE20">
            <v>2776.3426050822509</v>
          </cell>
        </row>
        <row r="21">
          <cell r="A21" t="str">
            <v xml:space="preserve">   Government</v>
          </cell>
          <cell r="B21" t="str">
            <v xml:space="preserve">   Government</v>
          </cell>
          <cell r="C21">
            <v>63.4</v>
          </cell>
          <cell r="D21">
            <v>71.099999999999994</v>
          </cell>
          <cell r="E21">
            <v>82.6</v>
          </cell>
          <cell r="F21">
            <v>64.900000000000006</v>
          </cell>
          <cell r="G21">
            <v>100.2</v>
          </cell>
          <cell r="H21">
            <v>99.111000000000004</v>
          </cell>
          <cell r="I21">
            <v>151.142</v>
          </cell>
          <cell r="J21">
            <v>163.834</v>
          </cell>
          <cell r="K21">
            <v>196.9</v>
          </cell>
          <cell r="L21">
            <v>242.3</v>
          </cell>
          <cell r="M21">
            <v>193.2</v>
          </cell>
          <cell r="Q21">
            <v>371.28948131241663</v>
          </cell>
          <cell r="R21">
            <v>394.90885326299548</v>
          </cell>
          <cell r="S21">
            <v>428.42332677499996</v>
          </cell>
          <cell r="T21">
            <v>464.93997180742599</v>
          </cell>
          <cell r="U21">
            <v>500.22891566760961</v>
          </cell>
          <cell r="V21">
            <v>538.19629036678111</v>
          </cell>
          <cell r="W21">
            <v>579.04538880561972</v>
          </cell>
          <cell r="X21">
            <v>622.99493381596631</v>
          </cell>
          <cell r="Y21">
            <v>670.28024929259823</v>
          </cell>
          <cell r="Z21">
            <v>721.15452021390638</v>
          </cell>
          <cell r="AA21">
            <v>775.89014829814187</v>
          </cell>
          <cell r="AB21">
            <v>834.78021055397073</v>
          </cell>
          <cell r="AC21">
            <v>898.14002853501711</v>
          </cell>
          <cell r="AD21">
            <v>966.30885670082489</v>
          </cell>
          <cell r="AE21">
            <v>1039.6516989244174</v>
          </cell>
        </row>
        <row r="22">
          <cell r="A22" t="str">
            <v xml:space="preserve">   Private</v>
          </cell>
          <cell r="B22" t="str">
            <v xml:space="preserve">   Private</v>
          </cell>
          <cell r="C22">
            <v>150.80000000000001</v>
          </cell>
          <cell r="D22">
            <v>128.5</v>
          </cell>
          <cell r="E22">
            <v>154.19999999999999</v>
          </cell>
          <cell r="F22">
            <v>151.80000000000001</v>
          </cell>
          <cell r="G22">
            <v>273.072</v>
          </cell>
          <cell r="H22">
            <v>274.18700000000001</v>
          </cell>
          <cell r="I22">
            <v>288.37799999999999</v>
          </cell>
          <cell r="J22">
            <v>239.9</v>
          </cell>
          <cell r="K22">
            <v>284.39999999999998</v>
          </cell>
          <cell r="L22">
            <v>324.60000000000002</v>
          </cell>
          <cell r="M22">
            <v>383.5</v>
          </cell>
          <cell r="Q22">
            <v>502.60927581658984</v>
          </cell>
          <cell r="R22">
            <v>555.9135376981144</v>
          </cell>
          <cell r="S22">
            <v>615.71356371430375</v>
          </cell>
          <cell r="T22">
            <v>681.55973139952209</v>
          </cell>
          <cell r="U22">
            <v>733.29011501274579</v>
          </cell>
          <cell r="V22">
            <v>788.94683474221324</v>
          </cell>
          <cell r="W22">
            <v>914.62851186342209</v>
          </cell>
          <cell r="X22">
            <v>991.12830379812817</v>
          </cell>
          <cell r="Y22">
            <v>1073.9717630710945</v>
          </cell>
          <cell r="Z22">
            <v>1163.6811576178941</v>
          </cell>
          <cell r="AA22">
            <v>1260.8214909844805</v>
          </cell>
          <cell r="AB22">
            <v>1366.0039809064974</v>
          </cell>
          <cell r="AC22">
            <v>1479.8898197451983</v>
          </cell>
          <cell r="AD22">
            <v>1603.1942395263684</v>
          </cell>
          <cell r="AE22">
            <v>1736.6909061578335</v>
          </cell>
        </row>
        <row r="23">
          <cell r="A23" t="str">
            <v>Domestic savings</v>
          </cell>
          <cell r="B23" t="str">
            <v>Domestic savings</v>
          </cell>
          <cell r="C23">
            <v>122.8</v>
          </cell>
          <cell r="D23">
            <v>91.900000000000091</v>
          </cell>
          <cell r="E23">
            <v>118.35845374939959</v>
          </cell>
          <cell r="F23">
            <v>85.27116936010043</v>
          </cell>
          <cell r="G23">
            <v>238.58649438221869</v>
          </cell>
          <cell r="H23">
            <v>247.28694359310612</v>
          </cell>
          <cell r="I23">
            <v>289.62044391179734</v>
          </cell>
          <cell r="J23">
            <v>233.62446919999957</v>
          </cell>
          <cell r="K23">
            <v>298.26229439999997</v>
          </cell>
          <cell r="L23">
            <v>357.61772960000053</v>
          </cell>
          <cell r="M23">
            <v>267.06330619999972</v>
          </cell>
          <cell r="Q23">
            <v>473.66502875422975</v>
          </cell>
          <cell r="R23">
            <v>523.00717633268596</v>
          </cell>
          <cell r="S23">
            <v>606.59478375110484</v>
          </cell>
          <cell r="T23">
            <v>687.23070752187505</v>
          </cell>
          <cell r="U23">
            <v>737.82879038058127</v>
          </cell>
          <cell r="V23">
            <v>1327.1431251089944</v>
          </cell>
          <cell r="W23">
            <v>0</v>
          </cell>
        </row>
        <row r="24">
          <cell r="A24" t="str">
            <v xml:space="preserve">   Government</v>
          </cell>
          <cell r="B24" t="str">
            <v xml:space="preserve">   Government</v>
          </cell>
          <cell r="C24">
            <v>10.4</v>
          </cell>
          <cell r="D24">
            <v>80.5</v>
          </cell>
          <cell r="E24">
            <v>48.5</v>
          </cell>
          <cell r="F24">
            <v>29.1</v>
          </cell>
          <cell r="G24">
            <v>43.096000000000004</v>
          </cell>
          <cell r="H24">
            <v>90.09699999999998</v>
          </cell>
          <cell r="I24">
            <v>107.87799999999999</v>
          </cell>
          <cell r="J24">
            <v>165.9</v>
          </cell>
          <cell r="K24">
            <v>176.5</v>
          </cell>
          <cell r="L24">
            <v>187.02571900000004</v>
          </cell>
          <cell r="M24">
            <v>182.59</v>
          </cell>
          <cell r="Q24">
            <v>279.04952090596151</v>
          </cell>
          <cell r="R24">
            <v>300.54379219277666</v>
          </cell>
          <cell r="S24">
            <v>335.34598342789548</v>
          </cell>
          <cell r="T24">
            <v>365.26663382349886</v>
          </cell>
          <cell r="U24">
            <v>410.42601636970062</v>
          </cell>
          <cell r="V24">
            <v>0</v>
          </cell>
          <cell r="W24">
            <v>0</v>
          </cell>
        </row>
        <row r="25">
          <cell r="A25" t="str">
            <v xml:space="preserve">   Private</v>
          </cell>
          <cell r="B25" t="str">
            <v xml:space="preserve">   Private</v>
          </cell>
          <cell r="C25">
            <v>112.4</v>
          </cell>
          <cell r="D25">
            <v>11.400000000000091</v>
          </cell>
          <cell r="E25">
            <v>69.858453749399587</v>
          </cell>
          <cell r="F25">
            <v>56.171169360100428</v>
          </cell>
          <cell r="G25">
            <v>195.49049438221869</v>
          </cell>
          <cell r="H25">
            <v>157.18994359310614</v>
          </cell>
          <cell r="I25">
            <v>181.74244391179735</v>
          </cell>
          <cell r="J25">
            <v>67.724469199999589</v>
          </cell>
          <cell r="K25">
            <v>121.76229440000003</v>
          </cell>
          <cell r="L25">
            <v>170.59201060000049</v>
          </cell>
          <cell r="M25">
            <v>84.473306199999854</v>
          </cell>
          <cell r="Q25">
            <v>194.61550784826824</v>
          </cell>
          <cell r="R25">
            <v>222.46338413990929</v>
          </cell>
          <cell r="S25">
            <v>271.24880032320937</v>
          </cell>
          <cell r="T25">
            <v>321.96407369837618</v>
          </cell>
          <cell r="U25">
            <v>327.40277401088065</v>
          </cell>
          <cell r="V25">
            <v>1327.1431251089944</v>
          </cell>
          <cell r="W25">
            <v>0</v>
          </cell>
        </row>
        <row r="26">
          <cell r="A26" t="str">
            <v xml:space="preserve">Gross national savings </v>
          </cell>
          <cell r="B26" t="str">
            <v>Gross national savings (new definition)</v>
          </cell>
          <cell r="C26">
            <v>161.80000000000001</v>
          </cell>
          <cell r="D26">
            <v>143.30000000000001</v>
          </cell>
          <cell r="E26">
            <v>110.35845374939947</v>
          </cell>
          <cell r="F26">
            <v>75.571169360100328</v>
          </cell>
          <cell r="G26">
            <v>272.78649438221879</v>
          </cell>
          <cell r="H26">
            <v>255.9509435931061</v>
          </cell>
          <cell r="I26">
            <v>337.45044391179772</v>
          </cell>
          <cell r="J26">
            <v>295.68546919999983</v>
          </cell>
          <cell r="K26">
            <v>366.36229439999988</v>
          </cell>
          <cell r="L26">
            <v>398.51772960000011</v>
          </cell>
          <cell r="M26">
            <v>381.66330620000008</v>
          </cell>
          <cell r="Q26">
            <v>663.15032623813636</v>
          </cell>
          <cell r="R26">
            <v>726.42576304722024</v>
          </cell>
          <cell r="S26">
            <v>814.71505426410795</v>
          </cell>
          <cell r="T26">
            <v>900.20911086920773</v>
          </cell>
          <cell r="U26">
            <v>946.09231436270352</v>
          </cell>
          <cell r="V26">
            <v>1327.1431251089944</v>
          </cell>
          <cell r="W26">
            <v>0</v>
          </cell>
        </row>
        <row r="28">
          <cell r="A28" t="str">
            <v>Gross fixed investment (without variation of stocks)</v>
          </cell>
          <cell r="C28">
            <v>200.4</v>
          </cell>
          <cell r="D28">
            <v>214.7</v>
          </cell>
          <cell r="E28">
            <v>229.9</v>
          </cell>
          <cell r="F28">
            <v>213.7</v>
          </cell>
          <cell r="G28">
            <v>324.3</v>
          </cell>
          <cell r="H28">
            <v>327.63299999999998</v>
          </cell>
          <cell r="I28">
            <v>386.97699999999998</v>
          </cell>
          <cell r="J28">
            <v>403.73399999999998</v>
          </cell>
          <cell r="K28">
            <v>481.3</v>
          </cell>
          <cell r="L28">
            <v>566.9</v>
          </cell>
          <cell r="M28">
            <v>539.70000000000005</v>
          </cell>
          <cell r="Q28">
            <v>873.89875712900653</v>
          </cell>
          <cell r="R28">
            <v>950.82239096110993</v>
          </cell>
          <cell r="S28">
            <v>1044.1368904893038</v>
          </cell>
          <cell r="T28">
            <v>1146.4997032069482</v>
          </cell>
          <cell r="U28">
            <v>1233.5190306803554</v>
          </cell>
          <cell r="V28">
            <v>1327.1431251089944</v>
          </cell>
          <cell r="W28">
            <v>1493.6739006690418</v>
          </cell>
          <cell r="X28">
            <v>1614.1232376140945</v>
          </cell>
          <cell r="Y28">
            <v>1744.2520123636928</v>
          </cell>
          <cell r="Z28">
            <v>1884.8356778318005</v>
          </cell>
          <cell r="AA28">
            <v>2036.7116392826224</v>
          </cell>
          <cell r="AB28">
            <v>2200.7841914604683</v>
          </cell>
          <cell r="AC28">
            <v>2378.0298482802154</v>
          </cell>
          <cell r="AD28">
            <v>2569.5030962271931</v>
          </cell>
          <cell r="AE28">
            <v>2776.3426050822509</v>
          </cell>
        </row>
        <row r="30">
          <cell r="A30" t="str">
            <v>CPI</v>
          </cell>
        </row>
        <row r="31">
          <cell r="A31" t="str">
            <v>Annual average</v>
          </cell>
          <cell r="C31">
            <v>0.32509863018337359</v>
          </cell>
          <cell r="D31">
            <v>-1.7535569019932362</v>
          </cell>
          <cell r="E31">
            <v>-6.8714354428678348E-3</v>
          </cell>
          <cell r="F31">
            <v>-0.7438840021989801</v>
          </cell>
          <cell r="G31">
            <v>32.103851146689742</v>
          </cell>
          <cell r="H31">
            <v>8.0762024553541867</v>
          </cell>
          <cell r="I31">
            <v>2.7567980409034298</v>
          </cell>
          <cell r="J31">
            <v>1.7531647809723605</v>
          </cell>
          <cell r="K31">
            <v>-16.349916510609518</v>
          </cell>
          <cell r="L31">
            <v>0.81103000811031389</v>
          </cell>
          <cell r="M31">
            <v>0.74818986323408332</v>
          </cell>
          <cell r="Q31">
            <v>1.7999999999999794</v>
          </cell>
          <cell r="R31">
            <v>2</v>
          </cell>
          <cell r="S31">
            <v>2</v>
          </cell>
          <cell r="T31">
            <v>2</v>
          </cell>
          <cell r="U31">
            <v>1.5</v>
          </cell>
          <cell r="V31">
            <v>0</v>
          </cell>
          <cell r="W31">
            <v>0</v>
          </cell>
          <cell r="X31">
            <v>0</v>
          </cell>
          <cell r="Y31">
            <v>0</v>
          </cell>
          <cell r="Z31">
            <v>0</v>
          </cell>
          <cell r="AA31">
            <v>0</v>
          </cell>
          <cell r="AB31">
            <v>0</v>
          </cell>
          <cell r="AC31">
            <v>0</v>
          </cell>
          <cell r="AD31">
            <v>0</v>
          </cell>
          <cell r="AE31">
            <v>0</v>
          </cell>
        </row>
        <row r="32">
          <cell r="A32" t="str">
            <v>End-of period</v>
          </cell>
          <cell r="C32">
            <v>-0.8738061369640393</v>
          </cell>
          <cell r="D32">
            <v>-0.7175071750717521</v>
          </cell>
          <cell r="E32">
            <v>-0.49556060293207693</v>
          </cell>
          <cell r="F32">
            <v>0.49802863664660801</v>
          </cell>
          <cell r="G32">
            <v>37.538715672104075</v>
          </cell>
          <cell r="H32">
            <v>5.5096832307461208</v>
          </cell>
          <cell r="I32">
            <v>2.4331246442800269</v>
          </cell>
          <cell r="J32">
            <v>1.9308237255174276</v>
          </cell>
          <cell r="K32">
            <v>-15.953528694676876</v>
          </cell>
          <cell r="L32">
            <v>0.48355899419729731</v>
          </cell>
          <cell r="M32">
            <v>1.3474494706448459</v>
          </cell>
          <cell r="Q32">
            <v>1.8</v>
          </cell>
          <cell r="R32">
            <v>2</v>
          </cell>
          <cell r="S32">
            <v>2</v>
          </cell>
          <cell r="T32">
            <v>2</v>
          </cell>
          <cell r="U32">
            <v>1.4999999999999902</v>
          </cell>
          <cell r="V32">
            <v>0</v>
          </cell>
          <cell r="W32">
            <v>2</v>
          </cell>
          <cell r="X32">
            <v>2</v>
          </cell>
          <cell r="Y32">
            <v>2</v>
          </cell>
          <cell r="Z32">
            <v>2</v>
          </cell>
          <cell r="AA32">
            <v>2</v>
          </cell>
          <cell r="AB32">
            <v>2</v>
          </cell>
          <cell r="AC32">
            <v>2</v>
          </cell>
          <cell r="AD32">
            <v>2</v>
          </cell>
          <cell r="AE32">
            <v>2</v>
          </cell>
        </row>
        <row r="35">
          <cell r="A35" t="str">
            <v>For WETA submissions</v>
          </cell>
        </row>
        <row r="37">
          <cell r="A37" t="str">
            <v xml:space="preserve">II.   NATIONAL ACCOUNTS IN REAL TERMS </v>
          </cell>
        </row>
        <row r="38">
          <cell r="A38" t="str">
            <v xml:space="preserve">      (Billions of NC, at 1990 constant prices)</v>
          </cell>
        </row>
        <row r="40">
          <cell r="A40" t="str">
            <v xml:space="preserve">Gross domestic product </v>
          </cell>
          <cell r="C40">
            <v>1551.5</v>
          </cell>
          <cell r="D40">
            <v>1545.2806734374803</v>
          </cell>
          <cell r="E40">
            <v>1579.4846128138329</v>
          </cell>
          <cell r="F40">
            <v>1544.4662931128698</v>
          </cell>
          <cell r="G40">
            <v>1588.8106811312209</v>
          </cell>
          <cell r="H40">
            <v>1670.8299492435783</v>
          </cell>
          <cell r="I40">
            <v>1756.7237707352849</v>
          </cell>
          <cell r="J40">
            <v>1845.338863962123</v>
          </cell>
          <cell r="K40">
            <v>1951.3054976775918</v>
          </cell>
          <cell r="L40">
            <v>2048.867721836521</v>
          </cell>
          <cell r="M40">
            <v>2163.3420151407372</v>
          </cell>
          <cell r="Q40">
            <v>2631.0386057311612</v>
          </cell>
          <cell r="R40">
            <v>2784.4864726221613</v>
          </cell>
          <cell r="S40">
            <v>2951.5556609794912</v>
          </cell>
          <cell r="T40">
            <v>3128.6490006382614</v>
          </cell>
          <cell r="U40">
            <v>3316.3679406765573</v>
          </cell>
          <cell r="V40">
            <v>0</v>
          </cell>
          <cell r="W40">
            <v>0</v>
          </cell>
        </row>
        <row r="41">
          <cell r="A41" t="str">
            <v>Non-oil GDP</v>
          </cell>
          <cell r="C41">
            <v>1551.5</v>
          </cell>
          <cell r="D41">
            <v>1545.2806734374803</v>
          </cell>
          <cell r="E41">
            <v>1579.4846128138329</v>
          </cell>
          <cell r="F41">
            <v>1544.4662931128698</v>
          </cell>
          <cell r="G41">
            <v>1588.8106811312209</v>
          </cell>
          <cell r="H41">
            <v>1670.8299492435783</v>
          </cell>
          <cell r="I41">
            <v>1756.7237707352849</v>
          </cell>
          <cell r="J41">
            <v>1845.338863962123</v>
          </cell>
          <cell r="K41">
            <v>1951.3054976775918</v>
          </cell>
          <cell r="L41">
            <v>2048.867721836521</v>
          </cell>
          <cell r="M41">
            <v>2163.3420151407372</v>
          </cell>
          <cell r="Q41">
            <v>2631.0386057311612</v>
          </cell>
          <cell r="R41">
            <v>2784.4864726221613</v>
          </cell>
          <cell r="S41">
            <v>2951.5556609794912</v>
          </cell>
          <cell r="T41">
            <v>3128.6490006382614</v>
          </cell>
          <cell r="U41">
            <v>3316.3679406765573</v>
          </cell>
          <cell r="V41">
            <v>0</v>
          </cell>
          <cell r="W41">
            <v>0</v>
          </cell>
        </row>
        <row r="43">
          <cell r="A43" t="str">
            <v>Primary sector</v>
          </cell>
          <cell r="C43">
            <v>331.83691306331002</v>
          </cell>
          <cell r="D43">
            <v>314.8982835310149</v>
          </cell>
          <cell r="E43">
            <v>320.34725285243553</v>
          </cell>
          <cell r="F43">
            <v>303.68227108089468</v>
          </cell>
          <cell r="G43">
            <v>331.99297424890239</v>
          </cell>
          <cell r="H43">
            <v>339.42320729285325</v>
          </cell>
          <cell r="I43">
            <v>360.05054270341122</v>
          </cell>
          <cell r="J43">
            <v>351.05453662386611</v>
          </cell>
          <cell r="K43">
            <v>341.41560672741161</v>
          </cell>
          <cell r="L43">
            <v>361.02628768321659</v>
          </cell>
          <cell r="M43">
            <v>399.46595654714497</v>
          </cell>
          <cell r="Q43">
            <v>428.42184664837578</v>
          </cell>
          <cell r="R43">
            <v>448.92435312400687</v>
          </cell>
          <cell r="S43">
            <v>475.85981431144734</v>
          </cell>
          <cell r="T43">
            <v>504.41140317013435</v>
          </cell>
          <cell r="U43">
            <v>534.67608736034219</v>
          </cell>
          <cell r="V43">
            <v>0</v>
          </cell>
          <cell r="W43">
            <v>0</v>
          </cell>
        </row>
        <row r="44">
          <cell r="A44" t="str">
            <v>Secondary sector</v>
          </cell>
          <cell r="C44">
            <v>288.95826953921568</v>
          </cell>
          <cell r="D44">
            <v>285.46332335091222</v>
          </cell>
          <cell r="E44">
            <v>299.93104370183255</v>
          </cell>
          <cell r="F44">
            <v>292.42350116815652</v>
          </cell>
          <cell r="G44">
            <v>291.08429270686293</v>
          </cell>
          <cell r="H44">
            <v>325.08353721416023</v>
          </cell>
          <cell r="I44">
            <v>342.21439336776427</v>
          </cell>
          <cell r="J44">
            <v>362.3921429097316</v>
          </cell>
          <cell r="K44">
            <v>392.91875754133957</v>
          </cell>
          <cell r="L44">
            <v>419.17593325708123</v>
          </cell>
          <cell r="M44">
            <v>444.66333171162285</v>
          </cell>
          <cell r="Q44">
            <v>595.47555371524095</v>
          </cell>
          <cell r="R44">
            <v>632.89351955510108</v>
          </cell>
          <cell r="S44">
            <v>670.86713072840735</v>
          </cell>
          <cell r="T44">
            <v>711.11915857211181</v>
          </cell>
          <cell r="U44">
            <v>753.78630808643868</v>
          </cell>
          <cell r="V44">
            <v>0</v>
          </cell>
          <cell r="W44">
            <v>0</v>
          </cell>
        </row>
        <row r="45">
          <cell r="A45" t="str">
            <v>Tertiary Sector</v>
          </cell>
          <cell r="C45">
            <v>930.70481739747424</v>
          </cell>
          <cell r="D45">
            <v>944.91906655555306</v>
          </cell>
          <cell r="E45">
            <v>959.20631625956503</v>
          </cell>
          <cell r="F45">
            <v>948.36052086381869</v>
          </cell>
          <cell r="G45">
            <v>965.73341417545566</v>
          </cell>
          <cell r="H45">
            <v>1006.3232047365647</v>
          </cell>
          <cell r="I45">
            <v>1054.4588346641094</v>
          </cell>
          <cell r="J45">
            <v>1131.7878988374675</v>
          </cell>
          <cell r="K45">
            <v>1216.9711334088406</v>
          </cell>
          <cell r="L45">
            <v>1268.6655008962232</v>
          </cell>
          <cell r="M45">
            <v>1319.2127268819693</v>
          </cell>
          <cell r="Q45">
            <v>1607.1412053675442</v>
          </cell>
          <cell r="R45">
            <v>1702.6685999430533</v>
          </cell>
          <cell r="S45">
            <v>1804.828715939637</v>
          </cell>
          <cell r="T45">
            <v>1913.1184388960155</v>
          </cell>
          <cell r="U45">
            <v>2027.9055452297769</v>
          </cell>
          <cell r="V45">
            <v>0</v>
          </cell>
          <cell r="W45">
            <v>0</v>
          </cell>
        </row>
        <row r="47">
          <cell r="A47" t="str">
            <v>Public consumption</v>
          </cell>
          <cell r="C47">
            <v>227.9</v>
          </cell>
          <cell r="D47">
            <v>213.64641139284001</v>
          </cell>
          <cell r="E47">
            <v>249.28824044804844</v>
          </cell>
          <cell r="F47">
            <v>232.59414625703155</v>
          </cell>
          <cell r="G47">
            <v>200.60395167904827</v>
          </cell>
          <cell r="H47">
            <v>198.32675273679496</v>
          </cell>
          <cell r="I47">
            <v>200.21932164556816</v>
          </cell>
          <cell r="J47">
            <v>182.94597261354022</v>
          </cell>
          <cell r="K47">
            <v>232.91182301572204</v>
          </cell>
          <cell r="L47">
            <v>260.52878583687141</v>
          </cell>
          <cell r="M47">
            <v>307.02985061070962</v>
          </cell>
          <cell r="Q47">
            <v>377.68957958145319</v>
          </cell>
          <cell r="R47">
            <v>404.48429311624437</v>
          </cell>
          <cell r="S47">
            <v>413.41170129218847</v>
          </cell>
          <cell r="T47">
            <v>438.71723078991261</v>
          </cell>
          <cell r="U47">
            <v>462.49008566030199</v>
          </cell>
          <cell r="V47">
            <v>0</v>
          </cell>
          <cell r="W47">
            <v>0</v>
          </cell>
        </row>
        <row r="48">
          <cell r="A48" t="str">
            <v>Private consumption</v>
          </cell>
          <cell r="C48">
            <v>1200.8</v>
          </cell>
          <cell r="D48">
            <v>1201.4483676651012</v>
          </cell>
          <cell r="E48">
            <v>1186.2774749443183</v>
          </cell>
          <cell r="F48">
            <v>1184.5186511556844</v>
          </cell>
          <cell r="G48">
            <v>1135.3861796710962</v>
          </cell>
          <cell r="H48">
            <v>1205.2129600290277</v>
          </cell>
          <cell r="I48">
            <v>1258.2599679223949</v>
          </cell>
          <cell r="J48">
            <v>1411.6890619856545</v>
          </cell>
          <cell r="K48">
            <v>1441.0731665699329</v>
          </cell>
          <cell r="L48">
            <v>1448.122428175802</v>
          </cell>
          <cell r="M48">
            <v>1531.6872648239564</v>
          </cell>
          <cell r="Q48">
            <v>1840.2399536381809</v>
          </cell>
          <cell r="R48">
            <v>1937.3010506942937</v>
          </cell>
          <cell r="S48">
            <v>2051.3216388145511</v>
          </cell>
          <cell r="T48">
            <v>2157.0086571312104</v>
          </cell>
          <cell r="U48">
            <v>2289.5676896069972</v>
          </cell>
          <cell r="V48">
            <v>0</v>
          </cell>
          <cell r="W48">
            <v>0</v>
          </cell>
        </row>
        <row r="49">
          <cell r="A49" t="str">
            <v>Gross fixed capital formation</v>
          </cell>
          <cell r="C49">
            <v>200.4</v>
          </cell>
          <cell r="D49">
            <v>213.83935584081664</v>
          </cell>
          <cell r="E49">
            <v>227.5922986436228</v>
          </cell>
          <cell r="F49">
            <v>214.62637978815212</v>
          </cell>
          <cell r="G49">
            <v>254.78480140970922</v>
          </cell>
          <cell r="H49">
            <v>245.04423927040827</v>
          </cell>
          <cell r="I49">
            <v>286.62268936159387</v>
          </cell>
          <cell r="J49">
            <v>291.80125750399918</v>
          </cell>
          <cell r="K49">
            <v>342.00796983907952</v>
          </cell>
          <cell r="L49">
            <v>397.0984252836916</v>
          </cell>
          <cell r="M49">
            <v>374.93785332661565</v>
          </cell>
          <cell r="Q49">
            <v>548.95796272871007</v>
          </cell>
          <cell r="R49">
            <v>585.79056711698695</v>
          </cell>
          <cell r="S49">
            <v>630.66719620829076</v>
          </cell>
          <cell r="T49">
            <v>678.91683313850285</v>
          </cell>
          <cell r="U49">
            <v>719.65184312681299</v>
          </cell>
          <cell r="V49">
            <v>0</v>
          </cell>
          <cell r="W49">
            <v>0</v>
          </cell>
        </row>
        <row r="50">
          <cell r="A50" t="str">
            <v>Changes in inventories</v>
          </cell>
          <cell r="C50">
            <v>13.8</v>
          </cell>
          <cell r="D50">
            <v>-15.039470299004803</v>
          </cell>
          <cell r="E50">
            <v>6.8307388457633644</v>
          </cell>
          <cell r="F50">
            <v>3.0130048636614708</v>
          </cell>
          <cell r="G50">
            <v>38.474626255431019</v>
          </cell>
          <cell r="H50">
            <v>34.153901427155368</v>
          </cell>
          <cell r="I50">
            <v>38.917082842458925</v>
          </cell>
          <cell r="J50">
            <v>0</v>
          </cell>
          <cell r="K50">
            <v>0</v>
          </cell>
          <cell r="L50">
            <v>0</v>
          </cell>
          <cell r="M50">
            <v>25.704466505623085</v>
          </cell>
          <cell r="Q50">
            <v>0</v>
          </cell>
          <cell r="R50">
            <v>0</v>
          </cell>
          <cell r="S50">
            <v>0</v>
          </cell>
          <cell r="T50">
            <v>0</v>
          </cell>
          <cell r="U50">
            <v>0</v>
          </cell>
          <cell r="V50">
            <v>0</v>
          </cell>
          <cell r="W50">
            <v>0</v>
          </cell>
        </row>
        <row r="51">
          <cell r="A51" t="str">
            <v>Exports of goods and services</v>
          </cell>
          <cell r="C51">
            <v>411.6</v>
          </cell>
          <cell r="D51">
            <v>437.22081479043055</v>
          </cell>
          <cell r="E51">
            <v>423.5671153404291</v>
          </cell>
          <cell r="F51">
            <v>399.26771563877253</v>
          </cell>
          <cell r="G51">
            <v>387.99832782073565</v>
          </cell>
          <cell r="H51">
            <v>435.04944278112379</v>
          </cell>
          <cell r="I51">
            <v>382.08734049306696</v>
          </cell>
          <cell r="J51">
            <v>378.43070356691788</v>
          </cell>
          <cell r="K51">
            <v>427.6898630643621</v>
          </cell>
          <cell r="L51">
            <v>470.48172171037129</v>
          </cell>
          <cell r="M51">
            <v>459.19536843718743</v>
          </cell>
          <cell r="Q51">
            <v>562.9151621893883</v>
          </cell>
          <cell r="R51">
            <v>589.42552388970182</v>
          </cell>
          <cell r="S51">
            <v>617.41640012836649</v>
          </cell>
          <cell r="T51">
            <v>646.56671088754001</v>
          </cell>
          <cell r="U51">
            <v>677.07926992458545</v>
          </cell>
          <cell r="V51">
            <v>0</v>
          </cell>
          <cell r="W51">
            <v>0</v>
          </cell>
        </row>
        <row r="52">
          <cell r="A52" t="str">
            <v xml:space="preserve">  Exports of goods</v>
          </cell>
          <cell r="C52">
            <v>243.4</v>
          </cell>
          <cell r="D52">
            <v>258.4978192378818</v>
          </cell>
          <cell r="E52">
            <v>249.79288500975639</v>
          </cell>
          <cell r="F52">
            <v>234.6608495004462</v>
          </cell>
          <cell r="G52">
            <v>241.25734400986329</v>
          </cell>
          <cell r="H52">
            <v>272.93800467915372</v>
          </cell>
          <cell r="I52">
            <v>276.17246732200647</v>
          </cell>
          <cell r="J52">
            <v>268.21804598943891</v>
          </cell>
          <cell r="K52">
            <v>299.02954319352529</v>
          </cell>
          <cell r="L52">
            <v>336.64933041981539</v>
          </cell>
          <cell r="M52">
            <v>323.21012249498068</v>
          </cell>
          <cell r="Q52">
            <v>404.92321552520542</v>
          </cell>
          <cell r="R52">
            <v>426.30634265976795</v>
          </cell>
          <cell r="S52">
            <v>449.02999714848033</v>
          </cell>
          <cell r="T52">
            <v>473.08190635365622</v>
          </cell>
          <cell r="U52">
            <v>498.96882518448598</v>
          </cell>
          <cell r="V52">
            <v>0</v>
          </cell>
          <cell r="W52">
            <v>0</v>
          </cell>
        </row>
        <row r="53">
          <cell r="A53" t="str">
            <v>Imports of goods and services</v>
          </cell>
          <cell r="C53">
            <v>503</v>
          </cell>
          <cell r="D53">
            <v>505.83480595270305</v>
          </cell>
          <cell r="E53">
            <v>514.07125540834932</v>
          </cell>
          <cell r="F53">
            <v>489.5536045904322</v>
          </cell>
          <cell r="G53">
            <v>428.43720570479934</v>
          </cell>
          <cell r="H53">
            <v>446.95734700093175</v>
          </cell>
          <cell r="I53">
            <v>409.382631529798</v>
          </cell>
          <cell r="J53">
            <v>419.52813170798862</v>
          </cell>
          <cell r="K53">
            <v>492.37732481150488</v>
          </cell>
          <cell r="L53">
            <v>527.36363917021549</v>
          </cell>
          <cell r="M53">
            <v>535.21278856335482</v>
          </cell>
          <cell r="Q53">
            <v>698.76405240657152</v>
          </cell>
          <cell r="R53">
            <v>732.51496219506555</v>
          </cell>
          <cell r="S53">
            <v>761.2612754639058</v>
          </cell>
          <cell r="T53">
            <v>792.56043130890453</v>
          </cell>
          <cell r="U53">
            <v>832.42094764214028</v>
          </cell>
          <cell r="V53">
            <v>0</v>
          </cell>
          <cell r="W53">
            <v>0</v>
          </cell>
        </row>
        <row r="54">
          <cell r="A54" t="str">
            <v xml:space="preserve">  Imports of goods</v>
          </cell>
          <cell r="C54">
            <v>317</v>
          </cell>
          <cell r="D54">
            <v>323.92803486335487</v>
          </cell>
          <cell r="E54">
            <v>331.0479958070901</v>
          </cell>
          <cell r="F54">
            <v>318.95979632774021</v>
          </cell>
          <cell r="G54">
            <v>289.10428831857695</v>
          </cell>
          <cell r="H54">
            <v>302.71949445211396</v>
          </cell>
          <cell r="I54">
            <v>311.75449168744683</v>
          </cell>
          <cell r="J54">
            <v>314.71528818738346</v>
          </cell>
          <cell r="K54">
            <v>365.88604182583572</v>
          </cell>
          <cell r="L54">
            <v>401.49477186261481</v>
          </cell>
          <cell r="M54">
            <v>410.7155092089136</v>
          </cell>
          <cell r="Q54">
            <v>546.53274511206655</v>
          </cell>
          <cell r="R54">
            <v>574.93264482918005</v>
          </cell>
          <cell r="S54">
            <v>599.02662765256719</v>
          </cell>
          <cell r="T54">
            <v>625.90622592375837</v>
          </cell>
          <cell r="U54">
            <v>660.34629872266362</v>
          </cell>
          <cell r="V54">
            <v>0</v>
          </cell>
          <cell r="W54">
            <v>0</v>
          </cell>
        </row>
        <row r="56">
          <cell r="A56" t="str">
            <v xml:space="preserve">III.  NATIONAL ACCOUNTS IN NOMINAL TERMS </v>
          </cell>
        </row>
        <row r="57">
          <cell r="A57" t="str">
            <v xml:space="preserve">       (Billions of NC, at current prices)</v>
          </cell>
        </row>
        <row r="59">
          <cell r="A59" t="str">
            <v>Gross domestic product</v>
          </cell>
          <cell r="C59">
            <v>1551.5</v>
          </cell>
          <cell r="D59">
            <v>1551.5</v>
          </cell>
          <cell r="E59">
            <v>1595.5</v>
          </cell>
          <cell r="F59">
            <v>1537.8</v>
          </cell>
          <cell r="G59">
            <v>2022.3</v>
          </cell>
          <cell r="H59">
            <v>2233.96</v>
          </cell>
          <cell r="I59">
            <v>2371.8000000000002</v>
          </cell>
          <cell r="J59">
            <v>2553.1968137343379</v>
          </cell>
          <cell r="K59">
            <v>2746.027633432393</v>
          </cell>
          <cell r="L59">
            <v>2924.9753651864348</v>
          </cell>
          <cell r="M59">
            <v>3113.9978938172867</v>
          </cell>
          <cell r="Q59">
            <v>4188.4106318049153</v>
          </cell>
          <cell r="R59">
            <v>4519.6222577082463</v>
          </cell>
          <cell r="S59">
            <v>4886.6155850341565</v>
          </cell>
          <cell r="T59">
            <v>5283.4087705389311</v>
          </cell>
          <cell r="U59">
            <v>5684.4194962228357</v>
          </cell>
        </row>
        <row r="60">
          <cell r="A60" t="str">
            <v>Non-oil GDP</v>
          </cell>
          <cell r="C60">
            <v>1551.5</v>
          </cell>
          <cell r="D60">
            <v>1551.5</v>
          </cell>
          <cell r="E60">
            <v>1595.5</v>
          </cell>
          <cell r="F60">
            <v>1537.8</v>
          </cell>
          <cell r="G60">
            <v>2022.3</v>
          </cell>
          <cell r="H60">
            <v>2233.96</v>
          </cell>
          <cell r="I60">
            <v>2371.8000000000002</v>
          </cell>
          <cell r="J60">
            <v>2553.1968137343379</v>
          </cell>
          <cell r="K60">
            <v>2746.027633432393</v>
          </cell>
          <cell r="L60">
            <v>2924.9753651864348</v>
          </cell>
          <cell r="M60">
            <v>3113.9978938172867</v>
          </cell>
          <cell r="Q60">
            <v>4188.4106318049153</v>
          </cell>
          <cell r="R60">
            <v>4519.6222577082463</v>
          </cell>
          <cell r="S60">
            <v>4886.6155850341565</v>
          </cell>
          <cell r="T60">
            <v>5283.4087705389311</v>
          </cell>
          <cell r="U60">
            <v>5684.4194962228357</v>
          </cell>
        </row>
        <row r="62">
          <cell r="A62" t="str">
            <v>Primary sector</v>
          </cell>
          <cell r="C62">
            <v>331.83691306331002</v>
          </cell>
          <cell r="D62">
            <v>316.16566187394062</v>
          </cell>
          <cell r="E62">
            <v>323.59545498548243</v>
          </cell>
          <cell r="F62">
            <v>302.37150435116109</v>
          </cell>
          <cell r="G62">
            <v>422.57356385943427</v>
          </cell>
          <cell r="H62">
            <v>453.82108963705286</v>
          </cell>
          <cell r="I62">
            <v>486.11391922278051</v>
          </cell>
          <cell r="J62">
            <v>485.71638622002001</v>
          </cell>
          <cell r="K62">
            <v>480.4663809303043</v>
          </cell>
          <cell r="L62">
            <v>515.4032085153699</v>
          </cell>
          <cell r="M62">
            <v>575.00669733841983</v>
          </cell>
          <cell r="Q62">
            <v>682.01455253861229</v>
          </cell>
          <cell r="R62">
            <v>728.66882937156129</v>
          </cell>
          <cell r="S62">
            <v>787.83673831653209</v>
          </cell>
          <cell r="T62">
            <v>851.80908146783474</v>
          </cell>
          <cell r="U62">
            <v>916.46139075124313</v>
          </cell>
        </row>
        <row r="63">
          <cell r="A63" t="str">
            <v>Secondary sector</v>
          </cell>
          <cell r="C63">
            <v>288.95826953921568</v>
          </cell>
          <cell r="D63">
            <v>286.61223413460317</v>
          </cell>
          <cell r="E63">
            <v>302.97223305883341</v>
          </cell>
          <cell r="F63">
            <v>291.16133003462556</v>
          </cell>
          <cell r="G63">
            <v>370.50340366667706</v>
          </cell>
          <cell r="H63">
            <v>434.64843272873037</v>
          </cell>
          <cell r="I63">
            <v>462.03285440256639</v>
          </cell>
          <cell r="J63">
            <v>501.40301202613011</v>
          </cell>
          <cell r="K63">
            <v>552.94558806225189</v>
          </cell>
          <cell r="L63">
            <v>598.41797759251563</v>
          </cell>
          <cell r="M63">
            <v>640.06554151710964</v>
          </cell>
          <cell r="Q63">
            <v>947.95117590748123</v>
          </cell>
          <cell r="R63">
            <v>1027.2772613065911</v>
          </cell>
          <cell r="S63">
            <v>1110.6921749246867</v>
          </cell>
          <cell r="T63">
            <v>1200.8803795285712</v>
          </cell>
          <cell r="U63">
            <v>1292.02720033479</v>
          </cell>
        </row>
        <row r="64">
          <cell r="A64" t="str">
            <v>Tertiary Sector</v>
          </cell>
          <cell r="C64">
            <v>930.70481739747424</v>
          </cell>
          <cell r="D64">
            <v>948.72210399145615</v>
          </cell>
          <cell r="E64">
            <v>968.93231195568433</v>
          </cell>
          <cell r="F64">
            <v>944.26716561421313</v>
          </cell>
          <cell r="G64">
            <v>1229.2230324738887</v>
          </cell>
          <cell r="H64">
            <v>1345.4904776342166</v>
          </cell>
          <cell r="I64">
            <v>1423.6532263746531</v>
          </cell>
          <cell r="J64">
            <v>1565.9331267377547</v>
          </cell>
          <cell r="K64">
            <v>1712.615664439837</v>
          </cell>
          <cell r="L64">
            <v>1811.1541790785493</v>
          </cell>
          <cell r="M64">
            <v>1898.9256549617571</v>
          </cell>
          <cell r="Q64">
            <v>2558.4449033588216</v>
          </cell>
          <cell r="R64">
            <v>2763.6761670300943</v>
          </cell>
          <cell r="S64">
            <v>2988.0866717929384</v>
          </cell>
          <cell r="T64">
            <v>3230.7193095425255</v>
          </cell>
          <cell r="U64">
            <v>3475.9309051368036</v>
          </cell>
        </row>
        <row r="66">
          <cell r="A66" t="str">
            <v>Public consumption</v>
          </cell>
          <cell r="C66">
            <v>227.9</v>
          </cell>
          <cell r="D66">
            <v>209.9</v>
          </cell>
          <cell r="E66">
            <v>244.9</v>
          </cell>
          <cell r="F66">
            <v>226.8</v>
          </cell>
          <cell r="G66">
            <v>258.404</v>
          </cell>
          <cell r="H66">
            <v>276.10300000000001</v>
          </cell>
          <cell r="I66">
            <v>286.42200000000003</v>
          </cell>
          <cell r="J66">
            <v>266.3</v>
          </cell>
          <cell r="K66">
            <v>283.60000000000002</v>
          </cell>
          <cell r="L66">
            <v>319.8</v>
          </cell>
          <cell r="M66">
            <v>379.7</v>
          </cell>
          <cell r="Q66">
            <v>510.40716043747221</v>
          </cell>
          <cell r="R66">
            <v>557.54970342099853</v>
          </cell>
          <cell r="S66">
            <v>581.252540275</v>
          </cell>
          <cell r="T66">
            <v>629.16848783725015</v>
          </cell>
          <cell r="U66">
            <v>673.21028198585759</v>
          </cell>
        </row>
        <row r="67">
          <cell r="A67" t="str">
            <v>Private consumption</v>
          </cell>
          <cell r="C67">
            <v>1200.8</v>
          </cell>
          <cell r="D67">
            <v>1249.7</v>
          </cell>
          <cell r="E67">
            <v>1232.2415462506003</v>
          </cell>
          <cell r="F67">
            <v>1225.7288306398996</v>
          </cell>
          <cell r="G67">
            <v>1525.3095056177813</v>
          </cell>
          <cell r="H67">
            <v>1710.5700564068939</v>
          </cell>
          <cell r="I67">
            <v>1795.7575560882028</v>
          </cell>
          <cell r="J67">
            <v>2053.2723445343381</v>
          </cell>
          <cell r="K67">
            <v>2164.1653390323931</v>
          </cell>
          <cell r="L67">
            <v>2247.5576355864346</v>
          </cell>
          <cell r="M67">
            <v>2467.2345876172867</v>
          </cell>
          <cell r="Q67">
            <v>3204.3384426132134</v>
          </cell>
          <cell r="R67">
            <v>3439.0653779545619</v>
          </cell>
          <cell r="S67">
            <v>3698.7682610080519</v>
          </cell>
          <cell r="T67">
            <v>3967.0095751798058</v>
          </cell>
          <cell r="U67">
            <v>4273.3804238563971</v>
          </cell>
        </row>
        <row r="68">
          <cell r="A68" t="str">
            <v>Gross fixed capital formation</v>
          </cell>
          <cell r="C68">
            <v>200.4</v>
          </cell>
          <cell r="D68">
            <v>214.7</v>
          </cell>
          <cell r="E68">
            <v>229.9</v>
          </cell>
          <cell r="F68">
            <v>213.7</v>
          </cell>
          <cell r="G68">
            <v>324.3</v>
          </cell>
          <cell r="H68">
            <v>327.63299999999998</v>
          </cell>
          <cell r="I68">
            <v>386.97699999999998</v>
          </cell>
          <cell r="J68">
            <v>403.73399999999998</v>
          </cell>
          <cell r="K68">
            <v>481.3</v>
          </cell>
          <cell r="L68">
            <v>566.9</v>
          </cell>
          <cell r="M68">
            <v>539.70000000000005</v>
          </cell>
          <cell r="Q68">
            <v>873.89875712900653</v>
          </cell>
          <cell r="R68">
            <v>950.82239096110993</v>
          </cell>
          <cell r="S68">
            <v>1044.1368904893038</v>
          </cell>
          <cell r="T68">
            <v>1146.4997032069482</v>
          </cell>
          <cell r="U68">
            <v>1233.5190306803554</v>
          </cell>
        </row>
        <row r="69">
          <cell r="A69" t="str">
            <v xml:space="preserve">  Public gross fixed capital formation</v>
          </cell>
          <cell r="C69">
            <v>63.4</v>
          </cell>
          <cell r="D69">
            <v>71.099999999999994</v>
          </cell>
          <cell r="E69">
            <v>82.6</v>
          </cell>
          <cell r="F69">
            <v>64.900000000000006</v>
          </cell>
          <cell r="G69">
            <v>100.2</v>
          </cell>
          <cell r="H69">
            <v>99.111000000000004</v>
          </cell>
          <cell r="I69">
            <v>151.142</v>
          </cell>
          <cell r="J69">
            <v>163.834</v>
          </cell>
          <cell r="K69">
            <v>196.9</v>
          </cell>
          <cell r="L69">
            <v>242.3</v>
          </cell>
          <cell r="M69">
            <v>193.2</v>
          </cell>
          <cell r="Q69">
            <v>371.28948131241663</v>
          </cell>
          <cell r="R69">
            <v>394.90885326299548</v>
          </cell>
          <cell r="S69">
            <v>428.42332677499996</v>
          </cell>
          <cell r="T69">
            <v>464.93997180742599</v>
          </cell>
          <cell r="U69">
            <v>500.22891566760961</v>
          </cell>
        </row>
        <row r="70">
          <cell r="A70" t="str">
            <v xml:space="preserve">  Private gross fixed capital formation</v>
          </cell>
          <cell r="C70">
            <v>137</v>
          </cell>
          <cell r="D70">
            <v>143.6</v>
          </cell>
          <cell r="E70">
            <v>147.30000000000001</v>
          </cell>
          <cell r="F70">
            <v>148.80000000000001</v>
          </cell>
          <cell r="G70">
            <v>224.1</v>
          </cell>
          <cell r="H70">
            <v>228.52199999999999</v>
          </cell>
          <cell r="I70">
            <v>235.83500000000001</v>
          </cell>
          <cell r="J70">
            <v>239.9</v>
          </cell>
          <cell r="K70">
            <v>284.39999999999998</v>
          </cell>
          <cell r="L70">
            <v>324.60000000000002</v>
          </cell>
          <cell r="M70">
            <v>346.5</v>
          </cell>
          <cell r="Q70">
            <v>502.60927581658984</v>
          </cell>
          <cell r="R70">
            <v>555.9135376981144</v>
          </cell>
          <cell r="S70">
            <v>615.71356371430375</v>
          </cell>
          <cell r="T70">
            <v>681.55973139952209</v>
          </cell>
          <cell r="U70">
            <v>733.29011501274579</v>
          </cell>
        </row>
        <row r="71">
          <cell r="A71" t="str">
            <v>Changes in inventories</v>
          </cell>
          <cell r="C71">
            <v>13.8</v>
          </cell>
          <cell r="D71">
            <v>-15.1</v>
          </cell>
          <cell r="E71">
            <v>6.9</v>
          </cell>
          <cell r="F71">
            <v>3</v>
          </cell>
          <cell r="G71">
            <v>48.972000000000001</v>
          </cell>
          <cell r="H71">
            <v>45.664999999999999</v>
          </cell>
          <cell r="I71">
            <v>52.542999999999999</v>
          </cell>
          <cell r="J71">
            <v>0</v>
          </cell>
          <cell r="K71">
            <v>0</v>
          </cell>
          <cell r="L71">
            <v>0</v>
          </cell>
          <cell r="M71">
            <v>37</v>
          </cell>
          <cell r="Q71">
            <v>0</v>
          </cell>
          <cell r="R71">
            <v>0</v>
          </cell>
          <cell r="S71">
            <v>0</v>
          </cell>
          <cell r="T71">
            <v>0</v>
          </cell>
          <cell r="U71">
            <v>0</v>
          </cell>
        </row>
        <row r="72">
          <cell r="A72" t="str">
            <v>Exports of goods and services</v>
          </cell>
          <cell r="C72">
            <v>411.6</v>
          </cell>
          <cell r="D72">
            <v>383.1</v>
          </cell>
          <cell r="E72">
            <v>371.46836015355632</v>
          </cell>
          <cell r="F72">
            <v>340.79449638575028</v>
          </cell>
          <cell r="G72">
            <v>706.2400065034866</v>
          </cell>
          <cell r="H72">
            <v>770.47428907450274</v>
          </cell>
          <cell r="I72">
            <v>699.24069198627774</v>
          </cell>
          <cell r="J72">
            <v>744.89408600000002</v>
          </cell>
          <cell r="K72">
            <v>833.70395600000006</v>
          </cell>
          <cell r="L72">
            <v>901.01106400000003</v>
          </cell>
          <cell r="M72">
            <v>930.30918999999994</v>
          </cell>
          <cell r="Q72">
            <v>1168.714995638891</v>
          </cell>
          <cell r="R72">
            <v>1235.3345222784419</v>
          </cell>
          <cell r="S72">
            <v>1306.5304816099997</v>
          </cell>
          <cell r="T72">
            <v>1384.2536070097492</v>
          </cell>
          <cell r="U72">
            <v>1471.827201820663</v>
          </cell>
        </row>
        <row r="73">
          <cell r="A73" t="str">
            <v xml:space="preserve">  Exports of goods</v>
          </cell>
          <cell r="C73">
            <v>243.4</v>
          </cell>
          <cell r="D73">
            <v>226.5</v>
          </cell>
          <cell r="E73">
            <v>219.06836015355634</v>
          </cell>
          <cell r="F73">
            <v>200.29449638575028</v>
          </cell>
          <cell r="G73">
            <v>439.14000650348657</v>
          </cell>
          <cell r="H73">
            <v>483.37428907450271</v>
          </cell>
          <cell r="I73">
            <v>505.41069198627775</v>
          </cell>
          <cell r="J73">
            <v>527.95408599999996</v>
          </cell>
          <cell r="K73">
            <v>582.90395599999999</v>
          </cell>
          <cell r="L73">
            <v>644.71106400000008</v>
          </cell>
          <cell r="M73">
            <v>654.80918999999994</v>
          </cell>
          <cell r="Q73">
            <v>840.69477223889089</v>
          </cell>
          <cell r="R73">
            <v>893.46477342644175</v>
          </cell>
          <cell r="S73">
            <v>950.2037495436897</v>
          </cell>
          <cell r="T73">
            <v>1012.8349082218685</v>
          </cell>
          <cell r="U73">
            <v>1084.6527465666231</v>
          </cell>
        </row>
        <row r="74">
          <cell r="A74" t="str">
            <v>Imports of goods and services</v>
          </cell>
          <cell r="C74">
            <v>503</v>
          </cell>
          <cell r="D74">
            <v>490.8</v>
          </cell>
          <cell r="E74">
            <v>489.90990640415686</v>
          </cell>
          <cell r="F74">
            <v>472.22332702564995</v>
          </cell>
          <cell r="G74">
            <v>840.92551212126773</v>
          </cell>
          <cell r="H74">
            <v>896.48534548139662</v>
          </cell>
          <cell r="I74">
            <v>849.14024807448004</v>
          </cell>
          <cell r="J74">
            <v>915.00361680000015</v>
          </cell>
          <cell r="K74">
            <v>1016.7416616</v>
          </cell>
          <cell r="L74">
            <v>1110.2933344</v>
          </cell>
          <cell r="M74">
            <v>1239.9458838</v>
          </cell>
          <cell r="Q74">
            <v>1568.9487240136675</v>
          </cell>
          <cell r="R74">
            <v>1663.1497369068659</v>
          </cell>
          <cell r="S74">
            <v>1744.0725883481985</v>
          </cell>
          <cell r="T74">
            <v>1843.522602694823</v>
          </cell>
          <cell r="U74">
            <v>1967.5174421204363</v>
          </cell>
          <cell r="AE74" t="str">
            <v>range end</v>
          </cell>
        </row>
        <row r="75">
          <cell r="A75" t="str">
            <v xml:space="preserve">  Imports of goods</v>
          </cell>
          <cell r="C75">
            <v>317</v>
          </cell>
          <cell r="D75">
            <v>314.3</v>
          </cell>
          <cell r="E75">
            <v>315.48874000415685</v>
          </cell>
          <cell r="F75">
            <v>307.66856743976035</v>
          </cell>
          <cell r="G75">
            <v>567.44645066671569</v>
          </cell>
          <cell r="H75">
            <v>607.18006402362903</v>
          </cell>
          <cell r="I75">
            <v>646.64024807448004</v>
          </cell>
          <cell r="J75">
            <v>686.40361680000012</v>
          </cell>
          <cell r="K75">
            <v>755.5416616</v>
          </cell>
          <cell r="L75">
            <v>845.29333440000005</v>
          </cell>
          <cell r="M75">
            <v>951.5187527999999</v>
          </cell>
          <cell r="Q75">
            <v>1227.1407639274828</v>
          </cell>
          <cell r="R75">
            <v>1305.3645677372358</v>
          </cell>
          <cell r="S75">
            <v>1372.3881072800486</v>
          </cell>
          <cell r="T75">
            <v>1455.8792352934577</v>
          </cell>
          <cell r="U75">
            <v>1560.8002949188879</v>
          </cell>
        </row>
        <row r="77">
          <cell r="A77" t="str">
            <v>National disposable income</v>
          </cell>
          <cell r="C77">
            <v>1522</v>
          </cell>
          <cell r="D77">
            <v>1532.1</v>
          </cell>
          <cell r="E77">
            <v>1587.5</v>
          </cell>
          <cell r="F77">
            <v>1528.1</v>
          </cell>
          <cell r="G77">
            <v>2056.5</v>
          </cell>
          <cell r="H77">
            <v>2242.6240000000003</v>
          </cell>
          <cell r="I77">
            <v>2419.63</v>
          </cell>
          <cell r="J77">
            <v>2615.2578137343376</v>
          </cell>
          <cell r="K77">
            <v>2814.027633432393</v>
          </cell>
          <cell r="L77">
            <v>2965.775365186435</v>
          </cell>
          <cell r="M77">
            <v>3228.5978938172866</v>
          </cell>
          <cell r="Q77">
            <v>4377.8959292888221</v>
          </cell>
          <cell r="R77">
            <v>4723.0408444227805</v>
          </cell>
          <cell r="S77">
            <v>5094.7358555471592</v>
          </cell>
          <cell r="T77">
            <v>5496.3871738862645</v>
          </cell>
          <cell r="U77">
            <v>5892.6830202049568</v>
          </cell>
        </row>
        <row r="79">
          <cell r="A79" t="str">
            <v>Gross national saving</v>
          </cell>
          <cell r="C79">
            <v>161.80000000000001</v>
          </cell>
          <cell r="D79">
            <v>143.30000000000001</v>
          </cell>
          <cell r="E79">
            <v>110.35845374939947</v>
          </cell>
          <cell r="F79">
            <v>75.571169360100328</v>
          </cell>
          <cell r="G79">
            <v>272.78649438221879</v>
          </cell>
          <cell r="H79">
            <v>255.9509435931061</v>
          </cell>
          <cell r="I79">
            <v>337.45044391179772</v>
          </cell>
          <cell r="J79">
            <v>295.68546919999983</v>
          </cell>
          <cell r="K79">
            <v>366.36229439999988</v>
          </cell>
          <cell r="L79">
            <v>398.51772960000011</v>
          </cell>
          <cell r="M79">
            <v>381.66330620000008</v>
          </cell>
          <cell r="Q79">
            <v>663.15032623813636</v>
          </cell>
          <cell r="R79">
            <v>726.42576304722024</v>
          </cell>
          <cell r="S79">
            <v>814.71505426410795</v>
          </cell>
          <cell r="T79">
            <v>900.20911086920773</v>
          </cell>
          <cell r="U79">
            <v>946.09231436270352</v>
          </cell>
        </row>
        <row r="80">
          <cell r="A80" t="str">
            <v xml:space="preserve">   Public</v>
          </cell>
        </row>
        <row r="81">
          <cell r="A81" t="str">
            <v xml:space="preserve">   Private</v>
          </cell>
        </row>
        <row r="83">
          <cell r="A83" t="str">
            <v>IV.   INDICATORS OF FACTOR INPUT AND INFLATION</v>
          </cell>
        </row>
        <row r="85">
          <cell r="A85" t="str">
            <v>Population (millions)</v>
          </cell>
          <cell r="C85">
            <v>7.4039999999999999</v>
          </cell>
          <cell r="D85">
            <v>7.6239999999999997</v>
          </cell>
          <cell r="E85">
            <v>7.8410000000000002</v>
          </cell>
          <cell r="F85">
            <v>8.0605480000000007</v>
          </cell>
          <cell r="G85">
            <v>8.2862433440000007</v>
          </cell>
          <cell r="H85">
            <v>8.5182581576319993</v>
          </cell>
          <cell r="I85">
            <v>8.7567693860457005</v>
          </cell>
          <cell r="J85">
            <v>9.0019589288549806</v>
          </cell>
          <cell r="K85">
            <v>9.2540137788629107</v>
          </cell>
          <cell r="L85">
            <v>9.4</v>
          </cell>
          <cell r="M85">
            <v>9.6631999999999998</v>
          </cell>
          <cell r="Q85">
            <v>10.79178853860946</v>
          </cell>
          <cell r="R85">
            <v>11.093958617690525</v>
          </cell>
          <cell r="S85">
            <v>11.404589458985861</v>
          </cell>
          <cell r="T85">
            <v>11.723917963837465</v>
          </cell>
          <cell r="U85">
            <v>12.052187666824915</v>
          </cell>
        </row>
        <row r="86">
          <cell r="A86" t="str">
            <v>Labor force</v>
          </cell>
        </row>
        <row r="87">
          <cell r="A87" t="str">
            <v>Total employment (millions)</v>
          </cell>
        </row>
        <row r="88">
          <cell r="A88" t="str">
            <v xml:space="preserve">  Central government employment (thousands)</v>
          </cell>
          <cell r="C88">
            <v>65.668000000000006</v>
          </cell>
          <cell r="D88">
            <v>65.625</v>
          </cell>
          <cell r="E88">
            <v>65.290000000000006</v>
          </cell>
          <cell r="F88">
            <v>67.055999999999997</v>
          </cell>
          <cell r="G88">
            <v>66.695999999999998</v>
          </cell>
          <cell r="H88">
            <v>67.049000000000007</v>
          </cell>
          <cell r="I88">
            <v>67.028999999999996</v>
          </cell>
          <cell r="J88">
            <v>66.754000000000005</v>
          </cell>
          <cell r="K88">
            <v>66.286000000000001</v>
          </cell>
          <cell r="L88">
            <v>65.536000000000001</v>
          </cell>
          <cell r="M88">
            <v>65.536000000000001</v>
          </cell>
          <cell r="Q88">
            <v>65.536000000000001</v>
          </cell>
          <cell r="R88">
            <v>65.536000000000001</v>
          </cell>
          <cell r="S88">
            <v>65.536000000000001</v>
          </cell>
          <cell r="T88">
            <v>65.536000000000001</v>
          </cell>
          <cell r="U88">
            <v>65.536000000000001</v>
          </cell>
        </row>
        <row r="89">
          <cell r="A89" t="str">
            <v>Unemployment rate</v>
          </cell>
        </row>
        <row r="90">
          <cell r="A90" t="str">
            <v>GFP deflator (1990=100)</v>
          </cell>
          <cell r="C90">
            <v>100</v>
          </cell>
          <cell r="D90">
            <v>100.40247229318443</v>
          </cell>
          <cell r="E90">
            <v>101.01396284941553</v>
          </cell>
          <cell r="F90">
            <v>99.568375616703548</v>
          </cell>
          <cell r="G90">
            <v>127.28388750257758</v>
          </cell>
          <cell r="H90">
            <v>133.70361244789532</v>
          </cell>
          <cell r="I90">
            <v>135.01268893329041</v>
          </cell>
          <cell r="J90">
            <v>138.35923924846924</v>
          </cell>
          <cell r="K90">
            <v>140.72771468643251</v>
          </cell>
          <cell r="L90">
            <v>142.76057619593942</v>
          </cell>
          <cell r="M90">
            <v>143.94385501798263</v>
          </cell>
          <cell r="Q90">
            <v>159.19229093337319</v>
          </cell>
          <cell r="R90">
            <v>162.3143908992347</v>
          </cell>
          <cell r="S90">
            <v>165.56067871721939</v>
          </cell>
          <cell r="T90">
            <v>168.87189229156377</v>
          </cell>
          <cell r="U90">
            <v>171.40497067593722</v>
          </cell>
        </row>
        <row r="91">
          <cell r="A91" t="str">
            <v>CPI (index; average, 1990 = 100)</v>
          </cell>
          <cell r="C91">
            <v>100</v>
          </cell>
          <cell r="D91">
            <v>98.246443098006765</v>
          </cell>
          <cell r="E91">
            <v>98.239692157094368</v>
          </cell>
          <cell r="F91">
            <v>97.508902803328226</v>
          </cell>
          <cell r="G91">
            <v>128.81301581407908</v>
          </cell>
          <cell r="H91">
            <v>139.21621576007152</v>
          </cell>
          <cell r="I91">
            <v>143.05412566876507</v>
          </cell>
          <cell r="J91">
            <v>145.56210021771781</v>
          </cell>
          <cell r="K91">
            <v>121.76281836103119</v>
          </cell>
          <cell r="L91">
            <v>122.75035135666</v>
          </cell>
          <cell r="M91">
            <v>123.66875704259476</v>
          </cell>
          <cell r="Q91">
            <v>135.13932817608935</v>
          </cell>
          <cell r="R91">
            <v>137.84211473961113</v>
          </cell>
          <cell r="S91">
            <v>140.59895703440336</v>
          </cell>
          <cell r="T91">
            <v>143.41093617509142</v>
          </cell>
          <cell r="U91">
            <v>145.56210021771778</v>
          </cell>
        </row>
        <row r="92">
          <cell r="A92" t="str">
            <v>CPI (index; year end, 1990 average = 100)</v>
          </cell>
          <cell r="C92">
            <v>98.793269311910336</v>
          </cell>
          <cell r="D92">
            <v>98.084420516109432</v>
          </cell>
          <cell r="E92">
            <v>97.598352770417364</v>
          </cell>
          <cell r="F92">
            <v>98.084420516109432</v>
          </cell>
          <cell r="G92">
            <v>134.90405225228267</v>
          </cell>
          <cell r="H92">
            <v>142.33683819682366</v>
          </cell>
          <cell r="I92">
            <v>145.80007088487957</v>
          </cell>
          <cell r="J92">
            <v>148.61521324534607</v>
          </cell>
          <cell r="K92">
            <v>124.90584255559455</v>
          </cell>
          <cell r="L92">
            <v>125.50983599155003</v>
          </cell>
          <cell r="M92">
            <v>127.20101761222539</v>
          </cell>
          <cell r="Q92">
            <v>137.97382728528211</v>
          </cell>
          <cell r="R92">
            <v>140.73330383098775</v>
          </cell>
          <cell r="S92">
            <v>143.5479699076075</v>
          </cell>
          <cell r="T92">
            <v>146.41892930575966</v>
          </cell>
          <cell r="U92">
            <v>148.61521324534604</v>
          </cell>
        </row>
      </sheetData>
      <sheetData sheetId="19" refreshError="1">
        <row r="13">
          <cell r="A13" t="str">
            <v>Exportations de services non facteurs, prix courants</v>
          </cell>
          <cell r="C13">
            <v>0</v>
          </cell>
          <cell r="D13">
            <v>0</v>
          </cell>
          <cell r="E13">
            <v>152.4</v>
          </cell>
          <cell r="F13">
            <v>140.5</v>
          </cell>
          <cell r="G13">
            <v>267.10000000000002</v>
          </cell>
          <cell r="H13">
            <v>287.10000000000002</v>
          </cell>
          <cell r="I13">
            <v>193.83</v>
          </cell>
          <cell r="J13">
            <v>216.94</v>
          </cell>
          <cell r="K13">
            <v>250.8</v>
          </cell>
          <cell r="L13">
            <v>256.3</v>
          </cell>
          <cell r="M13">
            <v>275.5</v>
          </cell>
          <cell r="Q13">
            <v>328.02022340000002</v>
          </cell>
          <cell r="R13">
            <v>341.86974885200004</v>
          </cell>
          <cell r="S13">
            <v>356.32673206631</v>
          </cell>
          <cell r="T13">
            <v>371.4186987878806</v>
          </cell>
          <cell r="U13">
            <v>387.17445525403986</v>
          </cell>
        </row>
        <row r="15">
          <cell r="A15" t="str">
            <v>Importations de biens, prix courants</v>
          </cell>
          <cell r="C15">
            <v>0</v>
          </cell>
          <cell r="D15">
            <v>0</v>
          </cell>
          <cell r="E15">
            <v>-315.48874000415685</v>
          </cell>
          <cell r="F15">
            <v>-307.66856743976035</v>
          </cell>
          <cell r="G15">
            <v>-567.44645066671569</v>
          </cell>
          <cell r="H15">
            <v>-607.18006402362903</v>
          </cell>
          <cell r="I15">
            <v>-646.64024807448004</v>
          </cell>
          <cell r="J15">
            <v>-686.40361680000012</v>
          </cell>
          <cell r="K15">
            <v>-755.5416616</v>
          </cell>
          <cell r="L15">
            <v>-845.29333440000005</v>
          </cell>
          <cell r="M15">
            <v>-951.5187527999999</v>
          </cell>
          <cell r="Q15">
            <v>-1227.1407639274828</v>
          </cell>
          <cell r="R15">
            <v>-1305.3645677372358</v>
          </cell>
          <cell r="S15">
            <v>-1372.3881072800486</v>
          </cell>
          <cell r="T15">
            <v>-1455.8792352934577</v>
          </cell>
          <cell r="U15">
            <v>-1560.8002949188879</v>
          </cell>
        </row>
        <row r="16">
          <cell r="A16" t="str">
            <v>Importations de services non facteurs, prix courants</v>
          </cell>
          <cell r="C16">
            <v>0</v>
          </cell>
          <cell r="D16">
            <v>0</v>
          </cell>
          <cell r="E16">
            <v>-174.4211664</v>
          </cell>
          <cell r="F16">
            <v>-164.5547595858896</v>
          </cell>
          <cell r="G16">
            <v>-273.4790614545521</v>
          </cell>
          <cell r="H16">
            <v>-289.30528145776759</v>
          </cell>
          <cell r="I16">
            <v>-202.5</v>
          </cell>
          <cell r="J16">
            <v>-228.6</v>
          </cell>
          <cell r="K16">
            <v>-261.2</v>
          </cell>
          <cell r="L16">
            <v>-265</v>
          </cell>
          <cell r="M16">
            <v>-288.42713100000003</v>
          </cell>
          <cell r="Q16">
            <v>-341.80796008618472</v>
          </cell>
          <cell r="R16">
            <v>-357.78516916963002</v>
          </cell>
          <cell r="S16">
            <v>-371.68448106814981</v>
          </cell>
          <cell r="T16">
            <v>-387.64336740136525</v>
          </cell>
          <cell r="U16">
            <v>-406.71714720154841</v>
          </cell>
        </row>
        <row r="18">
          <cell r="A18" t="str">
            <v>Revenus des facteurs (nets)</v>
          </cell>
          <cell r="C18">
            <v>0</v>
          </cell>
          <cell r="D18">
            <v>0</v>
          </cell>
          <cell r="E18">
            <v>-35.1</v>
          </cell>
          <cell r="F18">
            <v>-37.4</v>
          </cell>
          <cell r="G18">
            <v>-78.900000000000006</v>
          </cell>
          <cell r="H18">
            <v>-77.347999999999999</v>
          </cell>
          <cell r="I18">
            <v>-37.270000000000003</v>
          </cell>
          <cell r="J18">
            <v>-42.038999999999987</v>
          </cell>
          <cell r="K18">
            <v>-33</v>
          </cell>
          <cell r="L18">
            <v>-57.1</v>
          </cell>
          <cell r="M18">
            <v>-64.5</v>
          </cell>
          <cell r="Q18">
            <v>-65.894794349624391</v>
          </cell>
          <cell r="R18">
            <v>-65.749356817115711</v>
          </cell>
          <cell r="S18">
            <v>-64.421113070673485</v>
          </cell>
          <cell r="T18">
            <v>-65.781171641317457</v>
          </cell>
          <cell r="U18">
            <v>-64.635116671168149</v>
          </cell>
        </row>
        <row r="19">
          <cell r="A19" t="str">
            <v>Transferts courants (nets)</v>
          </cell>
          <cell r="C19">
            <v>0</v>
          </cell>
          <cell r="D19">
            <v>0</v>
          </cell>
          <cell r="E19">
            <v>27.1</v>
          </cell>
          <cell r="F19">
            <v>27.7</v>
          </cell>
          <cell r="G19">
            <v>113.1</v>
          </cell>
          <cell r="H19">
            <v>86.011999999999986</v>
          </cell>
          <cell r="I19">
            <v>85.1</v>
          </cell>
          <cell r="J19">
            <v>104.1</v>
          </cell>
          <cell r="K19">
            <v>101</v>
          </cell>
          <cell r="L19">
            <v>97.9</v>
          </cell>
          <cell r="M19">
            <v>179.1</v>
          </cell>
          <cell r="Q19">
            <v>255.38009183353091</v>
          </cell>
          <cell r="R19">
            <v>269.16794353165005</v>
          </cell>
          <cell r="S19">
            <v>272.54138358367629</v>
          </cell>
          <cell r="T19">
            <v>278.75957498865085</v>
          </cell>
          <cell r="U19">
            <v>272.89864065328959</v>
          </cell>
        </row>
        <row r="20">
          <cell r="A20" t="str">
            <v xml:space="preserve">    dont: officiel</v>
          </cell>
          <cell r="C20">
            <v>0</v>
          </cell>
          <cell r="D20">
            <v>0</v>
          </cell>
          <cell r="E20">
            <v>20.2</v>
          </cell>
          <cell r="F20">
            <v>17.399999999999999</v>
          </cell>
          <cell r="G20">
            <v>91.7</v>
          </cell>
          <cell r="H20">
            <v>66.121999999999986</v>
          </cell>
          <cell r="I20">
            <v>64.7</v>
          </cell>
          <cell r="J20">
            <v>83.7</v>
          </cell>
          <cell r="K20">
            <v>79.599999999999994</v>
          </cell>
          <cell r="L20">
            <v>47.2</v>
          </cell>
          <cell r="M20">
            <v>64</v>
          </cell>
          <cell r="Q20">
            <v>65.228407649888865</v>
          </cell>
          <cell r="R20">
            <v>69.678661242993954</v>
          </cell>
          <cell r="S20">
            <v>64.092763293406463</v>
          </cell>
          <cell r="T20">
            <v>61.112654419886169</v>
          </cell>
          <cell r="U20">
            <v>45.604245056361258</v>
          </cell>
        </row>
        <row r="22">
          <cell r="A22" t="str">
            <v>Balance des paiements (including current official transferts)</v>
          </cell>
          <cell r="C22">
            <v>0</v>
          </cell>
          <cell r="D22">
            <v>0</v>
          </cell>
          <cell r="E22">
            <v>-126.44154625060051</v>
          </cell>
          <cell r="F22">
            <v>-141.12883063989969</v>
          </cell>
          <cell r="G22">
            <v>-100.4855056177812</v>
          </cell>
          <cell r="H22">
            <v>-117.34705640689391</v>
          </cell>
          <cell r="I22">
            <v>-102.06955608820229</v>
          </cell>
          <cell r="J22">
            <v>-108.04853080000018</v>
          </cell>
          <cell r="K22">
            <v>-114.93770560000004</v>
          </cell>
          <cell r="L22">
            <v>-168.38227039999998</v>
          </cell>
          <cell r="M22">
            <v>-195.03669379999997</v>
          </cell>
          <cell r="Q22">
            <v>-210.74843089087011</v>
          </cell>
          <cell r="R22">
            <v>-224.39662791388969</v>
          </cell>
          <cell r="S22">
            <v>-229.42183622519593</v>
          </cell>
          <cell r="T22">
            <v>-246.29059233774041</v>
          </cell>
          <cell r="U22">
            <v>-287.42671631765188</v>
          </cell>
        </row>
        <row r="24">
          <cell r="A24" t="str">
            <v>Déflateur exportations de biens et services (1995=100)</v>
          </cell>
          <cell r="B24" t="str">
            <v>Déflateur exportations de biens et services (1990=100)</v>
          </cell>
          <cell r="E24">
            <v>49.519934244314797</v>
          </cell>
          <cell r="F24">
            <v>48.195761159503462</v>
          </cell>
          <cell r="G24">
            <v>102.77865440929908</v>
          </cell>
          <cell r="H24">
            <v>100</v>
          </cell>
          <cell r="I24">
            <v>103.33430222998969</v>
          </cell>
          <cell r="J24">
            <v>111.14466650112713</v>
          </cell>
          <cell r="K24">
            <v>110.06858194390223</v>
          </cell>
          <cell r="L24">
            <v>108.13538584805423</v>
          </cell>
          <cell r="M24">
            <v>114.39585223315629</v>
          </cell>
          <cell r="Q24">
            <v>117.23198964247416</v>
          </cell>
          <cell r="R24">
            <v>118.34123740103828</v>
          </cell>
          <cell r="S24">
            <v>119.48732844381247</v>
          </cell>
          <cell r="T24">
            <v>120.88788767251653</v>
          </cell>
          <cell r="U24">
            <v>122.74329394934706</v>
          </cell>
        </row>
        <row r="25">
          <cell r="A25" t="str">
            <v>Déflateur importations de biens et services (1995=100)</v>
          </cell>
          <cell r="E25">
            <v>47.514112125791236</v>
          </cell>
          <cell r="F25">
            <v>48.092449943042496</v>
          </cell>
          <cell r="G25">
            <v>97.858840988295242</v>
          </cell>
          <cell r="H25">
            <v>100.00157308273209</v>
          </cell>
          <cell r="I25">
            <v>103.41409377873589</v>
          </cell>
          <cell r="J25">
            <v>108.74052871869124</v>
          </cell>
          <cell r="K25">
            <v>102.95377905175178</v>
          </cell>
          <cell r="L25">
            <v>104.96808339244939</v>
          </cell>
          <cell r="M25">
            <v>115.50637828990149</v>
          </cell>
          <cell r="Q25">
            <v>111.94582804356068</v>
          </cell>
          <cell r="R25">
            <v>113.19951577043763</v>
          </cell>
          <cell r="S25">
            <v>114.22483401428771</v>
          </cell>
          <cell r="T25">
            <v>115.9700375915362</v>
          </cell>
          <cell r="U25">
            <v>117.84341190468524</v>
          </cell>
        </row>
        <row r="27">
          <cell r="A27" t="str">
            <v>Données fiscales:</v>
          </cell>
        </row>
        <row r="29">
          <cell r="A29" t="str">
            <v>Recettes totales</v>
          </cell>
          <cell r="C29">
            <v>0</v>
          </cell>
          <cell r="D29">
            <v>0</v>
          </cell>
          <cell r="E29">
            <v>0</v>
          </cell>
          <cell r="F29">
            <v>0</v>
          </cell>
          <cell r="G29">
            <v>301.5</v>
          </cell>
          <cell r="H29">
            <v>366.2</v>
          </cell>
          <cell r="I29">
            <v>394.3</v>
          </cell>
          <cell r="J29">
            <v>432.2</v>
          </cell>
          <cell r="K29">
            <v>460.1</v>
          </cell>
          <cell r="L29">
            <v>506.82571899999999</v>
          </cell>
          <cell r="M29">
            <v>562.29</v>
          </cell>
          <cell r="Q29">
            <v>789.45668134343373</v>
          </cell>
          <cell r="R29">
            <v>858.09349561377519</v>
          </cell>
          <cell r="S29">
            <v>916.59852370289548</v>
          </cell>
          <cell r="T29">
            <v>994.43512166074902</v>
          </cell>
          <cell r="U29">
            <v>1083.6362983555582</v>
          </cell>
        </row>
        <row r="30">
          <cell r="A30" t="str">
            <v xml:space="preserve">  Recettes fiscales</v>
          </cell>
          <cell r="C30">
            <v>0</v>
          </cell>
          <cell r="D30">
            <v>0</v>
          </cell>
          <cell r="E30">
            <v>0</v>
          </cell>
          <cell r="F30">
            <v>0</v>
          </cell>
          <cell r="G30">
            <v>267.8</v>
          </cell>
          <cell r="H30">
            <v>330.3</v>
          </cell>
          <cell r="I30">
            <v>369.3</v>
          </cell>
          <cell r="J30">
            <v>401.1</v>
          </cell>
          <cell r="K30">
            <v>438.9</v>
          </cell>
          <cell r="L30">
            <v>491.228364</v>
          </cell>
          <cell r="M30">
            <v>537.29</v>
          </cell>
          <cell r="Q30">
            <v>759.95668134343373</v>
          </cell>
          <cell r="R30">
            <v>826.7760934218976</v>
          </cell>
          <cell r="S30">
            <v>897.05206136275888</v>
          </cell>
          <cell r="T30">
            <v>973.30148657859331</v>
          </cell>
          <cell r="U30">
            <v>1060.8986203706668</v>
          </cell>
        </row>
        <row r="31">
          <cell r="A31" t="str">
            <v xml:space="preserve">  Recettes non fiscales</v>
          </cell>
          <cell r="C31">
            <v>0</v>
          </cell>
          <cell r="D31">
            <v>0</v>
          </cell>
          <cell r="E31">
            <v>0</v>
          </cell>
          <cell r="F31">
            <v>0</v>
          </cell>
          <cell r="G31">
            <v>33.700000000000003</v>
          </cell>
          <cell r="H31">
            <v>35.9</v>
          </cell>
          <cell r="I31">
            <v>25</v>
          </cell>
          <cell r="J31">
            <v>31.1</v>
          </cell>
          <cell r="K31">
            <v>21.2</v>
          </cell>
          <cell r="L31">
            <v>15.597355000000002</v>
          </cell>
          <cell r="M31">
            <v>25</v>
          </cell>
          <cell r="Q31">
            <v>29.5</v>
          </cell>
          <cell r="R31">
            <v>31.317402191877584</v>
          </cell>
          <cell r="S31">
            <v>19.546462340136628</v>
          </cell>
          <cell r="T31">
            <v>21.133635082155724</v>
          </cell>
          <cell r="U31">
            <v>22.737677984891345</v>
          </cell>
        </row>
        <row r="33">
          <cell r="A33" t="str">
            <v>Dépenses totales</v>
          </cell>
          <cell r="C33">
            <v>0</v>
          </cell>
          <cell r="D33">
            <v>0</v>
          </cell>
          <cell r="E33">
            <v>0</v>
          </cell>
          <cell r="F33">
            <v>0</v>
          </cell>
          <cell r="G33">
            <v>424.84200000000004</v>
          </cell>
          <cell r="H33">
            <v>438.7</v>
          </cell>
          <cell r="I33">
            <v>497.9</v>
          </cell>
          <cell r="J33">
            <v>484.3</v>
          </cell>
          <cell r="K33">
            <v>550.6</v>
          </cell>
          <cell r="L33">
            <v>609.9</v>
          </cell>
          <cell r="M33">
            <v>623.1</v>
          </cell>
          <cell r="Q33">
            <v>942.77464174988881</v>
          </cell>
          <cell r="R33">
            <v>1014.2905566839939</v>
          </cell>
          <cell r="S33">
            <v>1044.07386705</v>
          </cell>
          <cell r="T33">
            <v>1127.7949140220003</v>
          </cell>
          <cell r="U33">
            <v>1233.9405580035402</v>
          </cell>
        </row>
        <row r="34">
          <cell r="A34" t="str">
            <v xml:space="preserve">  Dépenses courantes</v>
          </cell>
          <cell r="C34">
            <v>0</v>
          </cell>
          <cell r="D34">
            <v>0</v>
          </cell>
          <cell r="E34">
            <v>0</v>
          </cell>
          <cell r="F34">
            <v>0</v>
          </cell>
          <cell r="G34">
            <v>318.74200000000002</v>
          </cell>
          <cell r="H34">
            <v>316.60000000000002</v>
          </cell>
          <cell r="I34">
            <v>312.60000000000002</v>
          </cell>
          <cell r="J34">
            <v>317.60000000000002</v>
          </cell>
          <cell r="K34">
            <v>310.10000000000002</v>
          </cell>
          <cell r="L34">
            <v>351.1</v>
          </cell>
          <cell r="M34">
            <v>411</v>
          </cell>
          <cell r="Q34">
            <v>544.22199999999998</v>
          </cell>
          <cell r="R34">
            <v>592.84541899999999</v>
          </cell>
          <cell r="S34">
            <v>610.65054027499991</v>
          </cell>
          <cell r="T34">
            <v>658.83848783725011</v>
          </cell>
          <cell r="U34">
            <v>704.95718198585757</v>
          </cell>
        </row>
        <row r="35">
          <cell r="A35" t="str">
            <v xml:space="preserve">    Paiements d'intérêts</v>
          </cell>
          <cell r="C35">
            <v>0</v>
          </cell>
          <cell r="D35">
            <v>0</v>
          </cell>
          <cell r="E35">
            <v>0</v>
          </cell>
          <cell r="F35">
            <v>0</v>
          </cell>
          <cell r="G35">
            <v>71.5</v>
          </cell>
          <cell r="H35">
            <v>64.5</v>
          </cell>
          <cell r="I35">
            <v>55.9</v>
          </cell>
          <cell r="J35">
            <v>58.6</v>
          </cell>
          <cell r="K35">
            <v>34.799999999999997</v>
          </cell>
          <cell r="L35">
            <v>42.5</v>
          </cell>
          <cell r="M35">
            <v>45.3</v>
          </cell>
          <cell r="Q35">
            <v>38.077999999999996</v>
          </cell>
          <cell r="R35">
            <v>38.832000000000001</v>
          </cell>
          <cell r="S35">
            <v>34.397999999999996</v>
          </cell>
          <cell r="T35">
            <v>34.67</v>
          </cell>
          <cell r="U35">
            <v>37.096900000000005</v>
          </cell>
        </row>
        <row r="36">
          <cell r="A36" t="str">
            <v xml:space="preserve">        dont: extérieur</v>
          </cell>
          <cell r="C36">
            <v>0</v>
          </cell>
          <cell r="D36">
            <v>0</v>
          </cell>
          <cell r="E36">
            <v>0</v>
          </cell>
          <cell r="F36">
            <v>0</v>
          </cell>
          <cell r="G36">
            <v>58.3</v>
          </cell>
          <cell r="H36">
            <v>55.8</v>
          </cell>
          <cell r="I36">
            <v>45.9</v>
          </cell>
          <cell r="J36">
            <v>47.5</v>
          </cell>
          <cell r="K36">
            <v>27.8</v>
          </cell>
          <cell r="L36">
            <v>32.299999999999997</v>
          </cell>
          <cell r="M36">
            <v>39.6</v>
          </cell>
          <cell r="Q36">
            <v>30.4</v>
          </cell>
          <cell r="R36">
            <v>30.5</v>
          </cell>
          <cell r="S36">
            <v>29.4</v>
          </cell>
          <cell r="T36">
            <v>30.6</v>
          </cell>
          <cell r="U36">
            <v>32.742000000000004</v>
          </cell>
        </row>
        <row r="37">
          <cell r="A37" t="str">
            <v xml:space="preserve">  Dépenses d'investissement</v>
          </cell>
          <cell r="C37">
            <v>0</v>
          </cell>
          <cell r="D37">
            <v>0</v>
          </cell>
          <cell r="E37">
            <v>0</v>
          </cell>
          <cell r="F37">
            <v>0</v>
          </cell>
          <cell r="G37">
            <v>100.2</v>
          </cell>
          <cell r="H37">
            <v>117.7</v>
          </cell>
          <cell r="I37">
            <v>183</v>
          </cell>
          <cell r="J37">
            <v>163.834</v>
          </cell>
          <cell r="K37">
            <v>196.9</v>
          </cell>
          <cell r="L37">
            <v>242.3</v>
          </cell>
          <cell r="M37">
            <v>193.2</v>
          </cell>
          <cell r="Q37">
            <v>349.5</v>
          </cell>
          <cell r="R37">
            <v>375.3</v>
          </cell>
          <cell r="S37">
            <v>413.42332677499996</v>
          </cell>
          <cell r="T37">
            <v>448.95642618475006</v>
          </cell>
          <cell r="U37">
            <v>507.58337601768261</v>
          </cell>
        </row>
        <row r="38">
          <cell r="A38" t="str">
            <v xml:space="preserve">  Prêts nets</v>
          </cell>
          <cell r="C38">
            <v>0</v>
          </cell>
          <cell r="D38">
            <v>0</v>
          </cell>
          <cell r="E38">
            <v>0</v>
          </cell>
          <cell r="F38">
            <v>0</v>
          </cell>
          <cell r="G38">
            <v>0</v>
          </cell>
          <cell r="H38">
            <v>-6</v>
          </cell>
          <cell r="I38">
            <v>-5.6</v>
          </cell>
          <cell r="J38">
            <v>-4.4339999999999993</v>
          </cell>
          <cell r="K38">
            <v>35.299999999999997</v>
          </cell>
          <cell r="L38">
            <v>5.3</v>
          </cell>
          <cell r="M38">
            <v>4.9000000000000004</v>
          </cell>
          <cell r="Q38">
            <v>8</v>
          </cell>
          <cell r="R38">
            <v>8</v>
          </cell>
          <cell r="S38">
            <v>0</v>
          </cell>
          <cell r="T38">
            <v>0</v>
          </cell>
          <cell r="U38">
            <v>0</v>
          </cell>
        </row>
        <row r="39">
          <cell r="A39" t="str">
            <v xml:space="preserve">  Comptes spéciaux et de correspondants</v>
          </cell>
          <cell r="C39">
            <v>0</v>
          </cell>
          <cell r="D39">
            <v>0</v>
          </cell>
          <cell r="E39">
            <v>0</v>
          </cell>
          <cell r="F39">
            <v>0</v>
          </cell>
          <cell r="G39">
            <v>5.9</v>
          </cell>
          <cell r="H39">
            <v>10.4</v>
          </cell>
          <cell r="I39">
            <v>7.8999999999999995</v>
          </cell>
          <cell r="J39">
            <v>7.3</v>
          </cell>
          <cell r="K39">
            <v>8.3000000000000007</v>
          </cell>
          <cell r="L39">
            <v>11.2</v>
          </cell>
          <cell r="M39">
            <v>14</v>
          </cell>
          <cell r="Q39">
            <v>-3</v>
          </cell>
          <cell r="R39">
            <v>-3</v>
          </cell>
          <cell r="S39">
            <v>0</v>
          </cell>
          <cell r="T39">
            <v>0</v>
          </cell>
          <cell r="U39">
            <v>0</v>
          </cell>
        </row>
        <row r="40">
          <cell r="A40" t="str">
            <v xml:space="preserve">  Opérations de restructuration</v>
          </cell>
          <cell r="C40">
            <v>0</v>
          </cell>
          <cell r="D40">
            <v>0</v>
          </cell>
          <cell r="E40">
            <v>0</v>
          </cell>
          <cell r="F40">
            <v>0</v>
          </cell>
          <cell r="G40">
            <v>0</v>
          </cell>
          <cell r="H40">
            <v>0</v>
          </cell>
          <cell r="I40">
            <v>0</v>
          </cell>
          <cell r="J40">
            <v>0</v>
          </cell>
          <cell r="K40">
            <v>0</v>
          </cell>
          <cell r="L40">
            <v>0</v>
          </cell>
          <cell r="M40">
            <v>0</v>
          </cell>
          <cell r="Q40">
            <v>15</v>
          </cell>
          <cell r="R40">
            <v>15</v>
          </cell>
          <cell r="S40">
            <v>0</v>
          </cell>
          <cell r="T40">
            <v>0</v>
          </cell>
          <cell r="U40">
            <v>0</v>
          </cell>
        </row>
        <row r="41">
          <cell r="A41" t="str">
            <v xml:space="preserve">  Dépenses non encore allouées</v>
          </cell>
          <cell r="C41">
            <v>0</v>
          </cell>
          <cell r="D41">
            <v>0</v>
          </cell>
          <cell r="E41">
            <v>0</v>
          </cell>
          <cell r="F41">
            <v>0</v>
          </cell>
          <cell r="G41">
            <v>0</v>
          </cell>
          <cell r="H41">
            <v>0</v>
          </cell>
          <cell r="I41">
            <v>0</v>
          </cell>
          <cell r="J41">
            <v>0</v>
          </cell>
          <cell r="K41">
            <v>0</v>
          </cell>
          <cell r="L41">
            <v>0</v>
          </cell>
          <cell r="M41">
            <v>0</v>
          </cell>
          <cell r="Q41">
            <v>29.052641749888863</v>
          </cell>
          <cell r="R41">
            <v>26.145137683993941</v>
          </cell>
          <cell r="S41">
            <v>20</v>
          </cell>
          <cell r="T41">
            <v>20</v>
          </cell>
          <cell r="U41">
            <v>21.4</v>
          </cell>
        </row>
        <row r="97">
          <cell r="B97" t="str">
            <v>-</v>
          </cell>
        </row>
      </sheetData>
      <sheetData sheetId="20" refreshError="1">
        <row r="14">
          <cell r="A14" t="str">
            <v>CPI inflation (percent, end of period)</v>
          </cell>
          <cell r="B14" t="str">
            <v>PCPIC</v>
          </cell>
        </row>
        <row r="15">
          <cell r="A15" t="str">
            <v xml:space="preserve">  Original program 2/</v>
          </cell>
          <cell r="E15">
            <v>1.3474494706448459</v>
          </cell>
          <cell r="F15">
            <v>3.8936372269705588</v>
          </cell>
          <cell r="G15">
            <v>0.54702500517909147</v>
          </cell>
          <cell r="H15">
            <v>2</v>
          </cell>
          <cell r="I15">
            <v>1.8</v>
          </cell>
        </row>
        <row r="16">
          <cell r="A16" t="str">
            <v xml:space="preserve">                       review 3/</v>
          </cell>
        </row>
        <row r="17">
          <cell r="A17" t="str">
            <v xml:space="preserve">  Outcome</v>
          </cell>
          <cell r="B17">
            <v>1.9308237255174276</v>
          </cell>
          <cell r="C17">
            <v>-15.953528694676876</v>
          </cell>
          <cell r="D17">
            <v>0.48355899419729731</v>
          </cell>
        </row>
        <row r="19">
          <cell r="A19" t="str">
            <v>Gross domestic investment (% of GDP)</v>
          </cell>
          <cell r="B19" t="str">
            <v>NI_Y</v>
          </cell>
        </row>
        <row r="20">
          <cell r="A20" t="str">
            <v xml:space="preserve">  Original program 2/</v>
          </cell>
          <cell r="E20">
            <v>18.519601479018785</v>
          </cell>
          <cell r="F20">
            <v>18.117112451273098</v>
          </cell>
          <cell r="G20">
            <v>18.415160750338291</v>
          </cell>
          <cell r="H20">
            <v>20.164761461017058</v>
          </cell>
          <cell r="I20">
            <v>20.864686726105855</v>
          </cell>
        </row>
        <row r="21">
          <cell r="A21" t="str">
            <v xml:space="preserve">                       review 3/</v>
          </cell>
        </row>
        <row r="22">
          <cell r="A22" t="str">
            <v xml:space="preserve">  Outcome</v>
          </cell>
          <cell r="B22">
            <v>15.812882024143432</v>
          </cell>
          <cell r="C22">
            <v>17.527136076136269</v>
          </cell>
          <cell r="D22">
            <v>19.381359814080568</v>
          </cell>
        </row>
        <row r="24">
          <cell r="A24" t="str">
            <v xml:space="preserve">Gross domestic </v>
          </cell>
          <cell r="B24" t="str">
            <v>NS_Y</v>
          </cell>
        </row>
        <row r="25">
          <cell r="A25" t="str">
            <v xml:space="preserve">   saving (  ) 4/</v>
          </cell>
        </row>
        <row r="26">
          <cell r="A26" t="str">
            <v xml:space="preserve">  (% of GDP)</v>
          </cell>
        </row>
        <row r="27">
          <cell r="A27" t="str">
            <v xml:space="preserve">  Original program 2/</v>
          </cell>
          <cell r="E27">
            <v>8.5762198725388608</v>
          </cell>
          <cell r="F27">
            <v>8.5554567663887102</v>
          </cell>
          <cell r="G27">
            <v>9.1426433429996088</v>
          </cell>
          <cell r="H27">
            <v>9.6963726549992906</v>
          </cell>
          <cell r="I27">
            <v>11.308944379938051</v>
          </cell>
        </row>
        <row r="28">
          <cell r="A28" t="str">
            <v xml:space="preserve">                       review 3/</v>
          </cell>
        </row>
        <row r="29">
          <cell r="A29" t="str">
            <v xml:space="preserve">  Outcome</v>
          </cell>
          <cell r="B29">
            <v>9.1502726285443501</v>
          </cell>
          <cell r="C29">
            <v>10.861591149655967</v>
          </cell>
          <cell r="D29">
            <v>12.226350138070526</v>
          </cell>
        </row>
        <row r="31">
          <cell r="A31" t="str">
            <v>Fiscal balance, including grants</v>
          </cell>
          <cell r="B31" t="str">
            <v>GPB_Y</v>
          </cell>
        </row>
        <row r="32">
          <cell r="A32" t="str">
            <v xml:space="preserve">  commitment basis (% of GDP) 5/</v>
          </cell>
        </row>
        <row r="33">
          <cell r="A33" t="str">
            <v xml:space="preserve"> Broadest coverage</v>
          </cell>
        </row>
        <row r="34">
          <cell r="A34" t="str">
            <v xml:space="preserve">  Define coverage: </v>
          </cell>
        </row>
        <row r="35">
          <cell r="A35" t="str">
            <v xml:space="preserve">  Original program 2/</v>
          </cell>
          <cell r="E35">
            <v>0.10244066016658737</v>
          </cell>
          <cell r="F35">
            <v>-2.0297793796461447</v>
          </cell>
          <cell r="G35">
            <v>0.37299826055025398</v>
          </cell>
          <cell r="H35">
            <v>-1.313811729919371</v>
          </cell>
          <cell r="I35">
            <v>-1.1989741412917432</v>
          </cell>
        </row>
        <row r="36">
          <cell r="A36" t="str">
            <v xml:space="preserve">                       review 3/</v>
          </cell>
        </row>
        <row r="37">
          <cell r="A37" t="str">
            <v xml:space="preserve">  Outcome</v>
          </cell>
          <cell r="B37">
            <v>0.52874889735800612</v>
          </cell>
          <cell r="C37">
            <v>-0.31682128373651436</v>
          </cell>
          <cell r="D37">
            <v>-1.4179360788345095</v>
          </cell>
        </row>
        <row r="39">
          <cell r="A39" t="str">
            <v>Fiscal balance, including grants</v>
          </cell>
          <cell r="B39" t="str">
            <v>GCB_Y</v>
          </cell>
        </row>
        <row r="40">
          <cell r="A40" t="str">
            <v xml:space="preserve">  commitment basis 6/</v>
          </cell>
        </row>
        <row r="41">
          <cell r="A41" t="str">
            <v xml:space="preserve">  Define coverage:</v>
          </cell>
        </row>
        <row r="42">
          <cell r="A42" t="str">
            <v xml:space="preserve">  Original program 2/</v>
          </cell>
          <cell r="E42">
            <v>0.10244066016658737</v>
          </cell>
          <cell r="F42">
            <v>-2.0297793796461447</v>
          </cell>
          <cell r="G42">
            <v>0.37299826055025398</v>
          </cell>
          <cell r="H42">
            <v>-1.313811729919371</v>
          </cell>
          <cell r="I42">
            <v>-1.1989741412917432</v>
          </cell>
        </row>
        <row r="43">
          <cell r="A43" t="str">
            <v xml:space="preserve">                       review 3/</v>
          </cell>
        </row>
        <row r="44">
          <cell r="A44" t="str">
            <v xml:space="preserve">  Outcome</v>
          </cell>
          <cell r="B44">
            <v>0.52874889735800612</v>
          </cell>
          <cell r="C44">
            <v>-0.31682128373651436</v>
          </cell>
          <cell r="D44">
            <v>-1.4179360788345095</v>
          </cell>
        </row>
        <row r="46">
          <cell r="A46" t="str">
            <v>Fiscal balance, including grants</v>
          </cell>
          <cell r="B46" t="str">
            <v>_x001E_1_CHECK_x001F_ (= 0)</v>
          </cell>
        </row>
        <row r="47">
          <cell r="A47" t="str">
            <v xml:space="preserve">  commitment basis  </v>
          </cell>
        </row>
        <row r="48">
          <cell r="A48" t="str">
            <v xml:space="preserve">  Original program </v>
          </cell>
          <cell r="B48">
            <v>0</v>
          </cell>
          <cell r="C48">
            <v>0</v>
          </cell>
          <cell r="D48">
            <v>0</v>
          </cell>
          <cell r="E48">
            <v>-3.219646771412954E-15</v>
          </cell>
          <cell r="F48">
            <v>0</v>
          </cell>
          <cell r="G48">
            <v>-1.5543122344752192E-15</v>
          </cell>
          <cell r="H48">
            <v>0</v>
          </cell>
          <cell r="I48">
            <v>-4.6629367034256575E-15</v>
          </cell>
        </row>
        <row r="49">
          <cell r="A49" t="str">
            <v xml:space="preserve">                       review 3/</v>
          </cell>
          <cell r="B49">
            <v>0</v>
          </cell>
          <cell r="C49">
            <v>0</v>
          </cell>
          <cell r="D49">
            <v>0</v>
          </cell>
          <cell r="E49">
            <v>0</v>
          </cell>
          <cell r="F49">
            <v>0</v>
          </cell>
          <cell r="G49">
            <v>0</v>
          </cell>
          <cell r="H49">
            <v>0</v>
          </cell>
          <cell r="I49">
            <v>0</v>
          </cell>
        </row>
        <row r="50">
          <cell r="A50" t="str">
            <v xml:space="preserve">  Outcome</v>
          </cell>
          <cell r="B50">
            <v>-1.1102230246251565E-15</v>
          </cell>
          <cell r="C50">
            <v>-3.4972025275692431E-15</v>
          </cell>
          <cell r="D50">
            <v>-5.5511151231257827E-15</v>
          </cell>
          <cell r="E50">
            <v>0</v>
          </cell>
          <cell r="F50">
            <v>0</v>
          </cell>
          <cell r="G50">
            <v>0</v>
          </cell>
          <cell r="H50">
            <v>0</v>
          </cell>
          <cell r="I50">
            <v>0</v>
          </cell>
        </row>
        <row r="52">
          <cell r="A52" t="str">
            <v>A.  Revenues (% of GDP) (B+C+D)</v>
          </cell>
        </row>
        <row r="53">
          <cell r="A53" t="str">
            <v xml:space="preserve">  Original program 2/</v>
          </cell>
          <cell r="B53">
            <v>0</v>
          </cell>
          <cell r="C53">
            <v>0</v>
          </cell>
          <cell r="D53">
            <v>0</v>
          </cell>
          <cell r="E53">
            <v>18.056852289990413</v>
          </cell>
          <cell r="F53">
            <v>17.833061692605416</v>
          </cell>
          <cell r="G53">
            <v>18.649913027512696</v>
          </cell>
          <cell r="H53">
            <v>18.764630778704145</v>
          </cell>
          <cell r="I53">
            <v>18.848597970520203</v>
          </cell>
        </row>
        <row r="54">
          <cell r="A54" t="str">
            <v>Date 1/</v>
          </cell>
          <cell r="B54">
            <v>0</v>
          </cell>
          <cell r="C54">
            <v>0</v>
          </cell>
          <cell r="D54">
            <v>0</v>
          </cell>
          <cell r="E54">
            <v>0</v>
          </cell>
          <cell r="F54">
            <v>0</v>
          </cell>
          <cell r="G54">
            <v>0</v>
          </cell>
          <cell r="H54">
            <v>0</v>
          </cell>
          <cell r="I54">
            <v>0</v>
          </cell>
        </row>
        <row r="55">
          <cell r="A55" t="str">
            <v xml:space="preserve">  Outcome</v>
          </cell>
          <cell r="B55">
            <v>16.927798032454024</v>
          </cell>
          <cell r="C55">
            <v>16.755111798525448</v>
          </cell>
          <cell r="D55">
            <v>17.327520943674529</v>
          </cell>
          <cell r="E55">
            <v>0</v>
          </cell>
          <cell r="F55">
            <v>0</v>
          </cell>
          <cell r="G55">
            <v>0</v>
          </cell>
          <cell r="H55">
            <v>0</v>
          </cell>
          <cell r="I55">
            <v>0</v>
          </cell>
        </row>
        <row r="57">
          <cell r="A57" t="str">
            <v>B.  Current tax revenues (% of GDP)</v>
          </cell>
          <cell r="B57" t="str">
            <v>GCRCT</v>
          </cell>
        </row>
        <row r="58">
          <cell r="A58" t="str">
            <v xml:space="preserve">  Original program 2/</v>
          </cell>
          <cell r="E58">
            <v>17.25402579965667</v>
          </cell>
          <cell r="F58">
            <v>17.066716416616565</v>
          </cell>
          <cell r="G58">
            <v>17.672342057641561</v>
          </cell>
          <cell r="H58">
            <v>17.996802916502787</v>
          </cell>
          <cell r="I58">
            <v>18.144273524010824</v>
          </cell>
        </row>
        <row r="59">
          <cell r="A59" t="str">
            <v xml:space="preserve">                       review 3/</v>
          </cell>
        </row>
        <row r="60">
          <cell r="A60" t="str">
            <v xml:space="preserve">  Outcome</v>
          </cell>
          <cell r="B60">
            <v>15.70971723928114</v>
          </cell>
          <cell r="C60">
            <v>15.983087520914625</v>
          </cell>
          <cell r="D60">
            <v>16.794273546597534</v>
          </cell>
        </row>
        <row r="62">
          <cell r="A62" t="str">
            <v>C.   Current nontax revenues (% of GDP)</v>
          </cell>
          <cell r="B62" t="str">
            <v>GCRNT</v>
          </cell>
        </row>
        <row r="63">
          <cell r="A63" t="str">
            <v xml:space="preserve">  Original program 2/</v>
          </cell>
          <cell r="E63">
            <v>0.80282649033374298</v>
          </cell>
          <cell r="F63">
            <v>0.7663452759888506</v>
          </cell>
          <cell r="G63">
            <v>0.9775709698711339</v>
          </cell>
          <cell r="H63">
            <v>0.76782786220135879</v>
          </cell>
          <cell r="I63">
            <v>0.70432444650938009</v>
          </cell>
        </row>
        <row r="64">
          <cell r="A64" t="str">
            <v xml:space="preserve">                       review 3/</v>
          </cell>
        </row>
        <row r="65">
          <cell r="A65" t="str">
            <v xml:space="preserve">  Outcome</v>
          </cell>
          <cell r="B65">
            <v>1.2180807931728832</v>
          </cell>
          <cell r="C65">
            <v>0.7720242776108226</v>
          </cell>
          <cell r="D65">
            <v>0.53324739707699531</v>
          </cell>
        </row>
        <row r="67">
          <cell r="A67" t="str">
            <v>D.  Capital Revenues (% of GDP)</v>
          </cell>
          <cell r="B67" t="str">
            <v>GCRKY</v>
          </cell>
        </row>
        <row r="68">
          <cell r="A68" t="str">
            <v xml:space="preserve">  Original program 2/</v>
          </cell>
          <cell r="E68">
            <v>0</v>
          </cell>
          <cell r="F68">
            <v>0</v>
          </cell>
          <cell r="G68">
            <v>0</v>
          </cell>
          <cell r="H68">
            <v>0</v>
          </cell>
          <cell r="I68">
            <v>0</v>
          </cell>
        </row>
        <row r="69">
          <cell r="A69" t="str">
            <v xml:space="preserve">                       review 3/</v>
          </cell>
        </row>
        <row r="70">
          <cell r="A70" t="str">
            <v xml:space="preserve">  Outcome</v>
          </cell>
          <cell r="B70">
            <v>0</v>
          </cell>
          <cell r="C70">
            <v>0</v>
          </cell>
          <cell r="D70">
            <v>0</v>
          </cell>
        </row>
        <row r="72">
          <cell r="A72" t="str">
            <v>E.  Grants (% of GDP)</v>
          </cell>
          <cell r="B72" t="str">
            <v>GCG_Y</v>
          </cell>
        </row>
        <row r="73">
          <cell r="A73" t="str">
            <v xml:space="preserve">  Original program 2/</v>
          </cell>
          <cell r="E73">
            <v>2.0552358152543819</v>
          </cell>
          <cell r="F73">
            <v>1.8256178968537484</v>
          </cell>
          <cell r="G73">
            <v>1.9692279767721113</v>
          </cell>
          <cell r="H73">
            <v>2.6890943054179197</v>
          </cell>
          <cell r="I73">
            <v>2.461554252037867</v>
          </cell>
        </row>
        <row r="74">
          <cell r="A74" t="str">
            <v xml:space="preserve">                       review 3/</v>
          </cell>
        </row>
        <row r="75">
          <cell r="A75" t="str">
            <v xml:space="preserve">  Outcome</v>
          </cell>
          <cell r="B75">
            <v>2.5693279753100038</v>
          </cell>
          <cell r="C75">
            <v>2.978848391913457</v>
          </cell>
          <cell r="D75">
            <v>2.106000643054089</v>
          </cell>
        </row>
        <row r="77">
          <cell r="A77" t="str">
            <v>Total revenues and grants (B+C+D+E)</v>
          </cell>
          <cell r="B77" t="str">
            <v>GCR_Y</v>
          </cell>
        </row>
        <row r="78">
          <cell r="A78" t="str">
            <v xml:space="preserve">  Original program 2/</v>
          </cell>
          <cell r="B78">
            <v>0</v>
          </cell>
          <cell r="C78">
            <v>0</v>
          </cell>
          <cell r="D78">
            <v>0</v>
          </cell>
          <cell r="E78">
            <v>20.112088105244794</v>
          </cell>
          <cell r="F78">
            <v>19.658679589459165</v>
          </cell>
          <cell r="G78">
            <v>20.619141004284806</v>
          </cell>
          <cell r="H78">
            <v>21.453725084122066</v>
          </cell>
          <cell r="I78">
            <v>21.31015222255807</v>
          </cell>
        </row>
        <row r="79">
          <cell r="A79" t="str">
            <v xml:space="preserve">                       review 3/</v>
          </cell>
          <cell r="B79">
            <v>0</v>
          </cell>
          <cell r="C79">
            <v>0</v>
          </cell>
          <cell r="D79">
            <v>0</v>
          </cell>
          <cell r="E79">
            <v>0</v>
          </cell>
          <cell r="F79">
            <v>0</v>
          </cell>
          <cell r="G79">
            <v>0</v>
          </cell>
          <cell r="H79">
            <v>0</v>
          </cell>
          <cell r="I79">
            <v>0</v>
          </cell>
        </row>
        <row r="80">
          <cell r="A80" t="str">
            <v xml:space="preserve">  Outcome</v>
          </cell>
          <cell r="B80">
            <v>19.497126007764027</v>
          </cell>
          <cell r="C80">
            <v>19.733960190438903</v>
          </cell>
          <cell r="D80">
            <v>19.433521586728617</v>
          </cell>
          <cell r="E80">
            <v>0</v>
          </cell>
          <cell r="F80">
            <v>0</v>
          </cell>
          <cell r="G80">
            <v>0</v>
          </cell>
          <cell r="H80">
            <v>0</v>
          </cell>
          <cell r="I80">
            <v>0</v>
          </cell>
        </row>
        <row r="84">
          <cell r="A84" t="str">
            <v>Table 5.  Basic Data (concluded)</v>
          </cell>
        </row>
        <row r="87">
          <cell r="A87" t="str">
            <v>Date 1/</v>
          </cell>
          <cell r="B87" t="str">
            <v>t-3</v>
          </cell>
          <cell r="C87" t="str">
            <v>t-2</v>
          </cell>
          <cell r="D87" t="str">
            <v>t-1</v>
          </cell>
          <cell r="E87" t="str">
            <v>t</v>
          </cell>
          <cell r="F87" t="str">
            <v>t+1</v>
          </cell>
          <cell r="G87" t="str">
            <v>t+2</v>
          </cell>
          <cell r="H87" t="str">
            <v>t+3</v>
          </cell>
          <cell r="I87" t="str">
            <v>t+4</v>
          </cell>
        </row>
        <row r="88">
          <cell r="A88" t="str">
            <v>Please fill in the year 't'</v>
          </cell>
          <cell r="B88">
            <v>1997</v>
          </cell>
          <cell r="C88">
            <v>1998</v>
          </cell>
          <cell r="D88">
            <v>1999</v>
          </cell>
          <cell r="E88">
            <v>2000</v>
          </cell>
          <cell r="F88">
            <v>2001</v>
          </cell>
          <cell r="G88">
            <v>2002</v>
          </cell>
          <cell r="H88">
            <v>2003</v>
          </cell>
          <cell r="I88">
            <v>2004</v>
          </cell>
        </row>
        <row r="90">
          <cell r="A90" t="str">
            <v>F. Total expenditure and net lending</v>
          </cell>
          <cell r="B90" t="str">
            <v>GCENL</v>
          </cell>
        </row>
        <row r="91">
          <cell r="A91" t="str">
            <v xml:space="preserve">  (G+H+I)</v>
          </cell>
        </row>
        <row r="92">
          <cell r="A92" t="str">
            <v xml:space="preserve">  Original program 2/</v>
          </cell>
          <cell r="B92">
            <v>0</v>
          </cell>
          <cell r="C92">
            <v>0</v>
          </cell>
          <cell r="D92">
            <v>0</v>
          </cell>
          <cell r="E92">
            <v>20.009647445078208</v>
          </cell>
          <cell r="F92">
            <v>21.688458969105312</v>
          </cell>
          <cell r="G92">
            <v>20.246142743734552</v>
          </cell>
          <cell r="H92">
            <v>22.767536814041438</v>
          </cell>
          <cell r="I92">
            <v>22.509126363849816</v>
          </cell>
        </row>
        <row r="93">
          <cell r="A93" t="str">
            <v xml:space="preserve">                       review 3/</v>
          </cell>
          <cell r="B93">
            <v>0</v>
          </cell>
          <cell r="C93">
            <v>0</v>
          </cell>
          <cell r="D93">
            <v>0</v>
          </cell>
          <cell r="E93">
            <v>0</v>
          </cell>
          <cell r="F93">
            <v>0</v>
          </cell>
          <cell r="G93">
            <v>0</v>
          </cell>
          <cell r="H93">
            <v>0</v>
          </cell>
          <cell r="I93">
            <v>0</v>
          </cell>
        </row>
        <row r="94">
          <cell r="A94" t="str">
            <v xml:space="preserve">  Outcome</v>
          </cell>
          <cell r="B94">
            <v>18.968377110406024</v>
          </cell>
          <cell r="C94">
            <v>20.050781474175423</v>
          </cell>
          <cell r="D94">
            <v>20.851457665563132</v>
          </cell>
          <cell r="E94">
            <v>0</v>
          </cell>
          <cell r="F94">
            <v>0</v>
          </cell>
          <cell r="G94">
            <v>0</v>
          </cell>
          <cell r="H94">
            <v>0</v>
          </cell>
          <cell r="I94">
            <v>0</v>
          </cell>
        </row>
        <row r="96">
          <cell r="A96" t="str">
            <v>G.  Current non-interest expenditure</v>
          </cell>
          <cell r="B96" t="str">
            <v>GCECY</v>
          </cell>
        </row>
        <row r="97">
          <cell r="A97" t="str">
            <v xml:space="preserve">  (% of GDP)</v>
          </cell>
        </row>
        <row r="98">
          <cell r="A98" t="str">
            <v xml:space="preserve">  Original program 2/</v>
          </cell>
          <cell r="E98">
            <v>12.193328735188889</v>
          </cell>
          <cell r="F98">
            <v>14.501383002399063</v>
          </cell>
          <cell r="G98">
            <v>11.415324408985112</v>
          </cell>
          <cell r="H98">
            <v>12.725845004739972</v>
          </cell>
          <cell r="I98">
            <v>12.370897830920551</v>
          </cell>
          <cell r="K98" t="str">
            <v>including treasury special accounts and correspondents + social security reform in 2001</v>
          </cell>
        </row>
        <row r="99">
          <cell r="A99" t="str">
            <v xml:space="preserve">                       review 3/</v>
          </cell>
        </row>
        <row r="100">
          <cell r="A100" t="str">
            <v xml:space="preserve">  Outcome</v>
          </cell>
          <cell r="B100">
            <v>10.430061582698997</v>
          </cell>
          <cell r="C100">
            <v>10.32764552502025</v>
          </cell>
          <cell r="D100">
            <v>10.933425416374963</v>
          </cell>
        </row>
        <row r="102">
          <cell r="A102" t="str">
            <v>H.  Interest payments (% of GDP)</v>
          </cell>
          <cell r="B102" t="str">
            <v>GCIPY</v>
          </cell>
        </row>
        <row r="103">
          <cell r="A103" t="str">
            <v xml:space="preserve">  Original program 2/</v>
          </cell>
          <cell r="E103">
            <v>1.4547216004847423</v>
          </cell>
          <cell r="F103">
            <v>0.89653520704487155</v>
          </cell>
          <cell r="G103">
            <v>1.0733560216740692</v>
          </cell>
          <cell r="H103">
            <v>1.0023503186361498</v>
          </cell>
          <cell r="I103">
            <v>0.9091276703113278</v>
          </cell>
        </row>
        <row r="104">
          <cell r="A104" t="str">
            <v xml:space="preserve">                       review 3/</v>
          </cell>
        </row>
        <row r="105">
          <cell r="A105" t="str">
            <v xml:space="preserve">  Outcome</v>
          </cell>
          <cell r="B105">
            <v>2.2951618803836316</v>
          </cell>
          <cell r="C105">
            <v>1.2672851349460672</v>
          </cell>
          <cell r="D105">
            <v>1.4530036904188113</v>
          </cell>
        </row>
        <row r="107">
          <cell r="A107" t="str">
            <v xml:space="preserve">I.  Capital expenditure &amp; net lending </v>
          </cell>
          <cell r="B107" t="str">
            <v>GCEKY</v>
          </cell>
        </row>
        <row r="108">
          <cell r="A108" t="str">
            <v xml:space="preserve">  (% of GDP)</v>
          </cell>
        </row>
        <row r="109">
          <cell r="A109" t="str">
            <v xml:space="preserve">  Original program 2/</v>
          </cell>
          <cell r="E109">
            <v>6.3615971094045793</v>
          </cell>
          <cell r="F109">
            <v>6.2905407596613765</v>
          </cell>
          <cell r="G109">
            <v>7.7574623130753722</v>
          </cell>
          <cell r="H109">
            <v>9.0393414906653167</v>
          </cell>
          <cell r="I109">
            <v>9.2291008626179387</v>
          </cell>
          <cell r="K109" t="str">
            <v>Including expenditures financed by the HIPC interim assistance</v>
          </cell>
        </row>
        <row r="110">
          <cell r="A110" t="str">
            <v xml:space="preserve">                       review 3/</v>
          </cell>
        </row>
        <row r="111">
          <cell r="A111" t="str">
            <v xml:space="preserve">  Outcome</v>
          </cell>
          <cell r="B111">
            <v>6.2431536473233944</v>
          </cell>
          <cell r="C111">
            <v>8.4558508142091036</v>
          </cell>
          <cell r="D111">
            <v>8.4650285587693581</v>
          </cell>
        </row>
        <row r="113">
          <cell r="A113" t="str">
            <v>Current expenditure (G+H)</v>
          </cell>
        </row>
        <row r="114">
          <cell r="A114" t="str">
            <v xml:space="preserve">  Original program 2/</v>
          </cell>
          <cell r="B114">
            <v>0</v>
          </cell>
          <cell r="C114">
            <v>0</v>
          </cell>
          <cell r="D114">
            <v>0</v>
          </cell>
          <cell r="E114">
            <v>13.648050335673631</v>
          </cell>
          <cell r="F114">
            <v>15.397918209443935</v>
          </cell>
          <cell r="G114">
            <v>12.488680430659182</v>
          </cell>
          <cell r="H114">
            <v>13.728195323376122</v>
          </cell>
          <cell r="I114">
            <v>13.280025501231879</v>
          </cell>
        </row>
        <row r="115">
          <cell r="A115" t="str">
            <v xml:space="preserve">                       review 3/</v>
          </cell>
          <cell r="B115">
            <v>0</v>
          </cell>
          <cell r="C115">
            <v>0</v>
          </cell>
          <cell r="D115">
            <v>0</v>
          </cell>
          <cell r="E115">
            <v>0</v>
          </cell>
          <cell r="F115">
            <v>0</v>
          </cell>
          <cell r="G115">
            <v>0</v>
          </cell>
          <cell r="H115">
            <v>0</v>
          </cell>
          <cell r="I115">
            <v>0</v>
          </cell>
        </row>
        <row r="116">
          <cell r="A116" t="str">
            <v xml:space="preserve">  Outcome</v>
          </cell>
          <cell r="B116">
            <v>12.725223463082628</v>
          </cell>
          <cell r="C116">
            <v>11.594930659966318</v>
          </cell>
          <cell r="D116">
            <v>12.386429106793774</v>
          </cell>
          <cell r="E116">
            <v>0</v>
          </cell>
          <cell r="F116">
            <v>0</v>
          </cell>
          <cell r="G116">
            <v>0</v>
          </cell>
          <cell r="H116">
            <v>0</v>
          </cell>
          <cell r="I116">
            <v>0</v>
          </cell>
        </row>
        <row r="118">
          <cell r="A118" t="str">
            <v>Net Foreign Assets of the Banking</v>
          </cell>
          <cell r="B118" t="str">
            <v>FNFA</v>
          </cell>
        </row>
        <row r="119">
          <cell r="A119" t="str">
            <v xml:space="preserve">  System (billions) 5/</v>
          </cell>
        </row>
        <row r="120">
          <cell r="A120" t="str">
            <v xml:space="preserve">  Original program 2/</v>
          </cell>
          <cell r="E120">
            <v>88.7</v>
          </cell>
          <cell r="F120">
            <v>169.6</v>
          </cell>
          <cell r="G120">
            <v>279.5</v>
          </cell>
          <cell r="H120">
            <v>309.88634690225274</v>
          </cell>
          <cell r="I120">
            <v>379.97248813671615</v>
          </cell>
        </row>
        <row r="121">
          <cell r="A121" t="str">
            <v xml:space="preserve">                       review 3/</v>
          </cell>
        </row>
        <row r="122">
          <cell r="A122" t="str">
            <v xml:space="preserve">  Outcome</v>
          </cell>
          <cell r="B122">
            <v>15.6</v>
          </cell>
          <cell r="C122">
            <v>51.4</v>
          </cell>
          <cell r="D122">
            <v>104</v>
          </cell>
        </row>
        <row r="124">
          <cell r="A124" t="str">
            <v>Net Domestic Assets of the Banking</v>
          </cell>
          <cell r="B124" t="str">
            <v>FNDA</v>
          </cell>
        </row>
        <row r="125">
          <cell r="A125" t="str">
            <v xml:space="preserve">  System (billions) 5/</v>
          </cell>
        </row>
        <row r="126">
          <cell r="A126" t="str">
            <v xml:space="preserve">  Original program 2/</v>
          </cell>
          <cell r="E126">
            <v>701.7</v>
          </cell>
          <cell r="F126">
            <v>735.6</v>
          </cell>
          <cell r="G126">
            <v>700.4</v>
          </cell>
          <cell r="H126">
            <v>756.61744354341306</v>
          </cell>
          <cell r="I126">
            <v>784.84948858783639</v>
          </cell>
        </row>
        <row r="127">
          <cell r="A127" t="str">
            <v xml:space="preserve">                       review 3/</v>
          </cell>
        </row>
        <row r="128">
          <cell r="A128" t="str">
            <v xml:space="preserve">  Outcome</v>
          </cell>
          <cell r="B128">
            <v>564.79999999999995</v>
          </cell>
          <cell r="C128">
            <v>578.9</v>
          </cell>
          <cell r="D128">
            <v>610.1</v>
          </cell>
        </row>
        <row r="130">
          <cell r="A130" t="str">
            <v>Broad money (billions) 5/</v>
          </cell>
          <cell r="B130" t="str">
            <v>FMB</v>
          </cell>
        </row>
        <row r="131">
          <cell r="A131" t="str">
            <v xml:space="preserve">  Original program 2/</v>
          </cell>
          <cell r="E131">
            <v>790.4</v>
          </cell>
          <cell r="F131">
            <v>905.2</v>
          </cell>
          <cell r="G131">
            <v>979.9</v>
          </cell>
          <cell r="H131">
            <v>1066.5037904456658</v>
          </cell>
          <cell r="I131">
            <v>1164.8219767245525</v>
          </cell>
        </row>
        <row r="132">
          <cell r="A132" t="str">
            <v xml:space="preserve">                       review 3/</v>
          </cell>
        </row>
        <row r="133">
          <cell r="A133" t="str">
            <v xml:space="preserve">  Outcome</v>
          </cell>
          <cell r="B133">
            <v>580.4</v>
          </cell>
          <cell r="C133">
            <v>630.29999999999995</v>
          </cell>
          <cell r="D133">
            <v>714.1</v>
          </cell>
        </row>
        <row r="135">
          <cell r="A135" t="str">
            <v xml:space="preserve">Nominal interest rate (percent) </v>
          </cell>
          <cell r="B135" t="str">
            <v>FI</v>
          </cell>
        </row>
        <row r="136">
          <cell r="A136" t="str">
            <v>Central Bank Repurchase rate 6/</v>
          </cell>
        </row>
        <row r="137">
          <cell r="A137" t="str">
            <v xml:space="preserve">  Original program 2/</v>
          </cell>
          <cell r="E137">
            <v>6.5</v>
          </cell>
          <cell r="F137">
            <v>6.5</v>
          </cell>
          <cell r="G137">
            <v>6.5</v>
          </cell>
          <cell r="H137">
            <v>6.5</v>
          </cell>
          <cell r="I137">
            <v>6.5</v>
          </cell>
        </row>
        <row r="138">
          <cell r="A138" t="str">
            <v xml:space="preserve">                       review 3/</v>
          </cell>
        </row>
        <row r="139">
          <cell r="A139" t="str">
            <v xml:space="preserve">  Outcome</v>
          </cell>
          <cell r="B139">
            <v>6</v>
          </cell>
          <cell r="C139">
            <v>6.25</v>
          </cell>
          <cell r="D139">
            <v>5.75</v>
          </cell>
        </row>
        <row r="141">
          <cell r="A141" t="str">
            <v>GDP (domestic currency, billions)</v>
          </cell>
          <cell r="B141" t="str">
            <v>NGDP</v>
          </cell>
        </row>
        <row r="142">
          <cell r="A142" t="str">
            <v xml:space="preserve">  Original program 2/</v>
          </cell>
          <cell r="E142">
            <v>3113.9978938172867</v>
          </cell>
          <cell r="F142">
            <v>3379.6776481175584</v>
          </cell>
          <cell r="G142">
            <v>3549.6144085144274</v>
          </cell>
          <cell r="H142">
            <v>3881.0782295088306</v>
          </cell>
          <cell r="I142">
            <v>4188.4106318049153</v>
          </cell>
        </row>
        <row r="143">
          <cell r="A143" t="str">
            <v xml:space="preserve">                       review 3/</v>
          </cell>
        </row>
        <row r="144">
          <cell r="A144" t="str">
            <v xml:space="preserve">  Outcome</v>
          </cell>
          <cell r="B144">
            <v>2553.1968137343379</v>
          </cell>
          <cell r="C144">
            <v>2746.027633432393</v>
          </cell>
          <cell r="D144">
            <v>2924.9753651864348</v>
          </cell>
        </row>
        <row r="147">
          <cell r="A147" t="str">
            <v>1/ t= 2000</v>
          </cell>
        </row>
        <row r="148">
          <cell r="A148" t="str">
            <v>2/  EBS/01/9, January 31, 2001.</v>
          </cell>
        </row>
        <row r="149">
          <cell r="A149" t="str">
            <v>3/ First review</v>
          </cell>
        </row>
        <row r="150">
          <cell r="A150" t="str">
            <v>4/ Gross Domestic saving.</v>
          </cell>
        </row>
        <row r="151">
          <cell r="A151" t="str">
            <v>5/ Valued at programmed exchange rate.</v>
          </cell>
        </row>
        <row r="152">
          <cell r="A152" t="str">
            <v>6/ TIPP</v>
          </cell>
        </row>
      </sheetData>
      <sheetData sheetId="21" refreshError="1">
        <row r="13">
          <cell r="A13" t="str">
            <v xml:space="preserve">  Outcome</v>
          </cell>
          <cell r="B13">
            <v>657.33692393352749</v>
          </cell>
          <cell r="C13">
            <v>732.69162100101903</v>
          </cell>
          <cell r="D13">
            <v>766.82733818194151</v>
          </cell>
        </row>
        <row r="15">
          <cell r="A15" t="str">
            <v>B.  Merchandise imports (+ sign)</v>
          </cell>
          <cell r="B15" t="str">
            <v>BMT</v>
          </cell>
        </row>
        <row r="16">
          <cell r="A16" t="str">
            <v xml:space="preserve">  Original program 3/</v>
          </cell>
          <cell r="E16">
            <v>1016.0348659039764</v>
          </cell>
          <cell r="F16">
            <v>1122.9544091056339</v>
          </cell>
          <cell r="G16">
            <v>1206.2077804054395</v>
          </cell>
          <cell r="H16">
            <v>1345.1586966538114</v>
          </cell>
          <cell r="I16">
            <v>1410.2875956582495</v>
          </cell>
        </row>
        <row r="17">
          <cell r="A17" t="str">
            <v xml:space="preserve">                       review 3/</v>
          </cell>
        </row>
        <row r="18">
          <cell r="A18" t="str">
            <v xml:space="preserve">  Outcome</v>
          </cell>
          <cell r="B18">
            <v>854.61681992581418</v>
          </cell>
          <cell r="C18">
            <v>949.69169289958882</v>
          </cell>
          <cell r="D18">
            <v>1005.4023791359809</v>
          </cell>
        </row>
        <row r="20">
          <cell r="A20" t="str">
            <v>Export volume (percentage change)</v>
          </cell>
          <cell r="B20" t="str">
            <v>TXR_C</v>
          </cell>
        </row>
        <row r="21">
          <cell r="A21" t="str">
            <v xml:space="preserve">  Original program 3/</v>
          </cell>
          <cell r="E21">
            <v>-4.4784124293580918</v>
          </cell>
          <cell r="F21">
            <v>11.606601614435053</v>
          </cell>
          <cell r="G21">
            <v>6.6301882883113894</v>
          </cell>
          <cell r="H21">
            <v>-0.49435367053664026</v>
          </cell>
          <cell r="I21">
            <v>6.2903218870161925</v>
          </cell>
        </row>
        <row r="22">
          <cell r="A22" t="str">
            <v xml:space="preserve">                       review 3/</v>
          </cell>
        </row>
        <row r="23">
          <cell r="A23" t="str">
            <v xml:space="preserve">  Outcome</v>
          </cell>
          <cell r="B23">
            <v>-2.8802369076469048</v>
          </cell>
          <cell r="C23">
            <v>9.2249221458262411</v>
          </cell>
          <cell r="D23">
            <v>12.714110814007684</v>
          </cell>
        </row>
        <row r="25">
          <cell r="A25" t="str">
            <v>Import volume (percentage change)</v>
          </cell>
          <cell r="B25" t="str">
            <v>TMR_C</v>
          </cell>
        </row>
        <row r="26">
          <cell r="A26" t="str">
            <v xml:space="preserve">  Original program 3/</v>
          </cell>
          <cell r="E26">
            <v>2.0732057637448342</v>
          </cell>
          <cell r="F26">
            <v>13.697167070064008</v>
          </cell>
          <cell r="G26">
            <v>3.7529942888598233</v>
          </cell>
          <cell r="H26">
            <v>7.8228476366122512</v>
          </cell>
          <cell r="I26">
            <v>4.6198286278781309</v>
          </cell>
        </row>
        <row r="27">
          <cell r="A27" t="str">
            <v xml:space="preserve">                       review 3/</v>
          </cell>
        </row>
        <row r="28">
          <cell r="A28" t="str">
            <v xml:space="preserve">  Outcome</v>
          </cell>
          <cell r="B28">
            <v>0.94972055860704785</v>
          </cell>
          <cell r="C28">
            <v>16.259379686691599</v>
          </cell>
          <cell r="D28">
            <v>9.9723501452979146</v>
          </cell>
        </row>
        <row r="30">
          <cell r="A30" t="str">
            <v>Export unit value (percentage change)</v>
          </cell>
          <cell r="B30" t="str">
            <v>TXP_C</v>
          </cell>
        </row>
        <row r="31">
          <cell r="A31" t="str">
            <v xml:space="preserve">  Original program 3/</v>
          </cell>
          <cell r="E31">
            <v>5.7894706122368911</v>
          </cell>
          <cell r="F31">
            <v>1.2051295049284372</v>
          </cell>
          <cell r="G31">
            <v>-2.3103436451795356</v>
          </cell>
          <cell r="H31">
            <v>1.9069673191340453</v>
          </cell>
          <cell r="I31">
            <v>1.7140327286124357</v>
          </cell>
        </row>
        <row r="32">
          <cell r="A32" t="str">
            <v xml:space="preserve">                       review 3/</v>
          </cell>
        </row>
        <row r="33">
          <cell r="A33" t="str">
            <v xml:space="preserve">  Outcome</v>
          </cell>
          <cell r="B33">
            <v>7.5583461663620843</v>
          </cell>
          <cell r="C33">
            <v>-0.96818371146399906</v>
          </cell>
          <cell r="D33">
            <v>-1.7563559570825449</v>
          </cell>
        </row>
        <row r="35">
          <cell r="A35" t="str">
            <v>Import unit value (percent change)</v>
          </cell>
          <cell r="B35" t="str">
            <v>TMP_C</v>
          </cell>
        </row>
        <row r="36">
          <cell r="A36" t="str">
            <v xml:space="preserve">  Original program 3/</v>
          </cell>
          <cell r="E36">
            <v>10.039523021537944</v>
          </cell>
          <cell r="F36">
            <v>-3.2246921459265332</v>
          </cell>
          <cell r="G36">
            <v>-9.7810180951285464E-2</v>
          </cell>
          <cell r="H36">
            <v>9.4779167245429008E-3</v>
          </cell>
          <cell r="I36">
            <v>0.23542053606022684</v>
          </cell>
        </row>
        <row r="37">
          <cell r="A37" t="str">
            <v xml:space="preserve">                       review 3/</v>
          </cell>
        </row>
        <row r="38">
          <cell r="A38" t="str">
            <v xml:space="preserve">  Outcome</v>
          </cell>
          <cell r="B38">
            <v>5.1505890012939259</v>
          </cell>
          <cell r="C38">
            <v>-5.321612590195901</v>
          </cell>
          <cell r="D38">
            <v>1.9565132618250658</v>
          </cell>
        </row>
        <row r="40">
          <cell r="A40" t="str">
            <v>C.  Noninterest services (net) and</v>
          </cell>
          <cell r="B40" t="str">
            <v>BS_O</v>
          </cell>
        </row>
        <row r="41">
          <cell r="A41" t="str">
            <v xml:space="preserve">      Private Transfers</v>
          </cell>
        </row>
        <row r="42">
          <cell r="A42" t="str">
            <v xml:space="preserve">  Original program 3/</v>
          </cell>
          <cell r="B42">
            <v>0</v>
          </cell>
          <cell r="C42">
            <v>0</v>
          </cell>
          <cell r="D42">
            <v>0</v>
          </cell>
          <cell r="E42">
            <v>94.685182292642537</v>
          </cell>
          <cell r="F42">
            <v>150.66561542947852</v>
          </cell>
          <cell r="G42">
            <v>162.81581770262113</v>
          </cell>
          <cell r="H42">
            <v>168.44391206688175</v>
          </cell>
          <cell r="I42">
            <v>176.34363148371631</v>
          </cell>
        </row>
        <row r="43">
          <cell r="A43" t="str">
            <v xml:space="preserve">                       review 3/</v>
          </cell>
          <cell r="B43">
            <v>0</v>
          </cell>
          <cell r="C43">
            <v>0</v>
          </cell>
          <cell r="D43">
            <v>0</v>
          </cell>
          <cell r="E43">
            <v>0</v>
          </cell>
          <cell r="F43">
            <v>0</v>
          </cell>
          <cell r="G43">
            <v>0</v>
          </cell>
          <cell r="H43">
            <v>0</v>
          </cell>
          <cell r="I43">
            <v>0</v>
          </cell>
        </row>
        <row r="44">
          <cell r="A44" t="str">
            <v xml:space="preserve">  Outcome</v>
          </cell>
          <cell r="B44">
            <v>38.522297612265049</v>
          </cell>
          <cell r="C44">
            <v>25.867844043454852</v>
          </cell>
          <cell r="D44">
            <v>42.562022914958618</v>
          </cell>
          <cell r="E44">
            <v>0</v>
          </cell>
          <cell r="F44">
            <v>0</v>
          </cell>
          <cell r="G44">
            <v>0</v>
          </cell>
          <cell r="H44">
            <v>0</v>
          </cell>
          <cell r="I44">
            <v>0</v>
          </cell>
        </row>
        <row r="46">
          <cell r="A46" t="str">
            <v xml:space="preserve">D.  Services, Credit and Private </v>
          </cell>
          <cell r="B46" t="str">
            <v>BXS_O</v>
          </cell>
        </row>
        <row r="47">
          <cell r="A47" t="str">
            <v xml:space="preserve">    Transfers (excl. interest receipts)</v>
          </cell>
        </row>
        <row r="48">
          <cell r="A48" t="str">
            <v xml:space="preserve">  Original program 3/</v>
          </cell>
          <cell r="E48">
            <v>482.0064104038276</v>
          </cell>
          <cell r="F48">
            <v>551.16779241650261</v>
          </cell>
          <cell r="G48">
            <v>590.22850338117883</v>
          </cell>
          <cell r="H48">
            <v>631.66175415347891</v>
          </cell>
          <cell r="I48">
            <v>657.32340884220321</v>
          </cell>
          <cell r="K48" t="str">
            <v>this should be: services (credit) +income (credit)</v>
          </cell>
        </row>
        <row r="49">
          <cell r="A49" t="str">
            <v xml:space="preserve">                       review 3/</v>
          </cell>
          <cell r="K49" t="str">
            <v xml:space="preserve"> - interest received + private transfers (net)</v>
          </cell>
        </row>
        <row r="50">
          <cell r="A50" t="str">
            <v xml:space="preserve">  Outcome</v>
          </cell>
          <cell r="B50">
            <v>344.80818037300145</v>
          </cell>
          <cell r="C50">
            <v>398.96164387280879</v>
          </cell>
          <cell r="D50">
            <v>426.16646527814146</v>
          </cell>
        </row>
        <row r="52">
          <cell r="A52" t="str">
            <v xml:space="preserve">E.  Services, Debit </v>
          </cell>
          <cell r="B52" t="str">
            <v>BMS_O</v>
          </cell>
        </row>
        <row r="53">
          <cell r="A53" t="str">
            <v xml:space="preserve">   (excl. interest payments) (+ sign)</v>
          </cell>
        </row>
        <row r="54">
          <cell r="A54" t="str">
            <v xml:space="preserve">  Original program 3/</v>
          </cell>
          <cell r="E54">
            <v>387.32122811118506</v>
          </cell>
          <cell r="F54">
            <v>400.50217698702409</v>
          </cell>
          <cell r="G54">
            <v>427.41268567855769</v>
          </cell>
          <cell r="H54">
            <v>463.21784208659716</v>
          </cell>
          <cell r="I54">
            <v>480.9797773584869</v>
          </cell>
          <cell r="K54" t="str">
            <v>this should be: services (debit) + income (debit)</v>
          </cell>
        </row>
        <row r="55">
          <cell r="A55" t="str">
            <v xml:space="preserve">                       review 3/</v>
          </cell>
          <cell r="K55" t="str">
            <v>- interest due</v>
          </cell>
        </row>
        <row r="56">
          <cell r="A56" t="str">
            <v xml:space="preserve">  Outcome</v>
          </cell>
          <cell r="B56">
            <v>306.2858827607364</v>
          </cell>
          <cell r="C56">
            <v>373.09379982935394</v>
          </cell>
          <cell r="D56">
            <v>383.60444236318284</v>
          </cell>
          <cell r="K56" t="str">
            <v>+adjustment for rounding</v>
          </cell>
        </row>
        <row r="58">
          <cell r="A58" t="str">
            <v>F.  Scheduled Net Interest Payments (+)</v>
          </cell>
          <cell r="B58" t="str">
            <v>BS_I</v>
          </cell>
        </row>
        <row r="59">
          <cell r="A59" t="str">
            <v xml:space="preserve">  Original program 3/</v>
          </cell>
          <cell r="E59">
            <v>54.457968388558278</v>
          </cell>
          <cell r="F59">
            <v>46.657323778616892</v>
          </cell>
          <cell r="G59">
            <v>51.924374594243965</v>
          </cell>
          <cell r="H59">
            <v>49.819315642465064</v>
          </cell>
          <cell r="I59">
            <v>49.387310769015599</v>
          </cell>
          <cell r="K59" t="str">
            <v>Income debit interest - income credit interest</v>
          </cell>
        </row>
        <row r="60">
          <cell r="A60" t="str">
            <v xml:space="preserve">                       review 3/</v>
          </cell>
        </row>
        <row r="61">
          <cell r="A61" t="str">
            <v xml:space="preserve">  Outcome</v>
          </cell>
          <cell r="B61">
            <v>79.981702531166448</v>
          </cell>
          <cell r="C61">
            <v>53.421140090089402</v>
          </cell>
          <cell r="D61">
            <v>60.422150254338774</v>
          </cell>
        </row>
        <row r="63">
          <cell r="A63" t="str">
            <v>G.  Current account (excl. official</v>
          </cell>
          <cell r="B63" t="str">
            <v>BCAX</v>
          </cell>
        </row>
        <row r="64">
          <cell r="A64" t="str">
            <v xml:space="preserve">    transfers) (A-B+C-F)</v>
          </cell>
        </row>
        <row r="65">
          <cell r="A65" t="str">
            <v xml:space="preserve">  Original program 3/</v>
          </cell>
          <cell r="E65">
            <v>-276.60023691053038</v>
          </cell>
          <cell r="F65">
            <v>-230.37256330716284</v>
          </cell>
          <cell r="G65">
            <v>-244.76925284537899</v>
          </cell>
          <cell r="H65">
            <v>-333.22070536561097</v>
          </cell>
          <cell r="I65">
            <v>-317.16549846926273</v>
          </cell>
        </row>
        <row r="66">
          <cell r="A66" t="str">
            <v xml:space="preserve">                       review 3/</v>
          </cell>
          <cell r="K66" t="str">
            <v>should be: current account (5th manual)</v>
          </cell>
        </row>
        <row r="67">
          <cell r="A67" t="str">
            <v xml:space="preserve">  Outcome</v>
          </cell>
          <cell r="B67">
            <v>-238.73930091118831</v>
          </cell>
          <cell r="C67">
            <v>-244.52767114499227</v>
          </cell>
          <cell r="D67">
            <v>-256.4162270527616</v>
          </cell>
          <cell r="K67" t="str">
            <v>-current official transfers</v>
          </cell>
        </row>
        <row r="69">
          <cell r="A69" t="str">
            <v>Current account (excl. official</v>
          </cell>
          <cell r="C69" t="str">
            <v>_x001E_1_CHECK_x001F_ (= 0)</v>
          </cell>
        </row>
        <row r="70">
          <cell r="A70" t="str">
            <v xml:space="preserve">    transfers)</v>
          </cell>
        </row>
        <row r="71">
          <cell r="A71" t="str">
            <v xml:space="preserve">  Original program 3/</v>
          </cell>
          <cell r="B71">
            <v>0</v>
          </cell>
          <cell r="C71">
            <v>0</v>
          </cell>
          <cell r="D71">
            <v>0</v>
          </cell>
          <cell r="E71">
            <v>0</v>
          </cell>
          <cell r="F71">
            <v>0</v>
          </cell>
          <cell r="G71">
            <v>-2.8421709430404007E-13</v>
          </cell>
          <cell r="H71">
            <v>0</v>
          </cell>
          <cell r="I71">
            <v>0</v>
          </cell>
        </row>
        <row r="72">
          <cell r="A72" t="str">
            <v xml:space="preserve">                       review 3/</v>
          </cell>
          <cell r="B72">
            <v>0</v>
          </cell>
          <cell r="C72">
            <v>0</v>
          </cell>
          <cell r="D72">
            <v>0</v>
          </cell>
          <cell r="E72">
            <v>0</v>
          </cell>
          <cell r="F72">
            <v>0</v>
          </cell>
          <cell r="G72">
            <v>0</v>
          </cell>
          <cell r="H72">
            <v>0</v>
          </cell>
          <cell r="I72">
            <v>0</v>
          </cell>
        </row>
        <row r="73">
          <cell r="A73" t="str">
            <v xml:space="preserve">  Outcome</v>
          </cell>
          <cell r="B73">
            <v>2.2737367544323206E-13</v>
          </cell>
          <cell r="C73">
            <v>-2.5696800212074322E-2</v>
          </cell>
          <cell r="D73">
            <v>-1.8941240657966318E-2</v>
          </cell>
          <cell r="E73">
            <v>0</v>
          </cell>
          <cell r="F73">
            <v>0</v>
          </cell>
          <cell r="G73">
            <v>0</v>
          </cell>
          <cell r="H73">
            <v>0</v>
          </cell>
          <cell r="I73">
            <v>0</v>
          </cell>
        </row>
        <row r="76">
          <cell r="A76" t="str">
            <v>Table 6.  Balance of payments and debt (continued)</v>
          </cell>
        </row>
        <row r="79">
          <cell r="A79" t="str">
            <v>Date 2/</v>
          </cell>
          <cell r="B79" t="str">
            <v>t-3</v>
          </cell>
          <cell r="C79" t="str">
            <v>t-2</v>
          </cell>
          <cell r="D79" t="str">
            <v>t-1</v>
          </cell>
          <cell r="E79" t="str">
            <v>t</v>
          </cell>
          <cell r="F79" t="str">
            <v>t+1</v>
          </cell>
          <cell r="G79" t="str">
            <v>t+2</v>
          </cell>
          <cell r="H79" t="str">
            <v>t+3</v>
          </cell>
          <cell r="I79" t="str">
            <v>t+4</v>
          </cell>
        </row>
        <row r="80">
          <cell r="A80" t="str">
            <v>Please fill in the year 't'</v>
          </cell>
          <cell r="B80">
            <v>1997</v>
          </cell>
          <cell r="C80">
            <v>1998</v>
          </cell>
          <cell r="D80">
            <v>1999</v>
          </cell>
          <cell r="E80">
            <v>2000</v>
          </cell>
          <cell r="F80">
            <v>2001</v>
          </cell>
          <cell r="G80">
            <v>2002</v>
          </cell>
          <cell r="H80">
            <v>2003</v>
          </cell>
          <cell r="I80">
            <v>2004</v>
          </cell>
        </row>
        <row r="82">
          <cell r="A82" t="str">
            <v>H.  Official transfers (net) 5/</v>
          </cell>
          <cell r="B82" t="str">
            <v>BTRG</v>
          </cell>
        </row>
        <row r="83">
          <cell r="A83" t="str">
            <v xml:space="preserve">  Original program 3/</v>
          </cell>
          <cell r="E83">
            <v>109.52885587231327</v>
          </cell>
          <cell r="F83">
            <v>142.82182212389171</v>
          </cell>
          <cell r="G83">
            <v>132.72477032910365</v>
          </cell>
          <cell r="H83">
            <v>137.06980959825262</v>
          </cell>
          <cell r="I83">
            <v>151.84814963389678</v>
          </cell>
        </row>
        <row r="84">
          <cell r="A84" t="str">
            <v xml:space="preserve">                       review 3/</v>
          </cell>
          <cell r="K84" t="str">
            <v>including project grants, current transfers (but excluding budgetary grants; part of the financing) and debt cancellation see footnote 5/</v>
          </cell>
        </row>
        <row r="85">
          <cell r="A85" t="str">
            <v xml:space="preserve">  Outcome</v>
          </cell>
          <cell r="B85">
            <v>156.25560279053829</v>
          </cell>
          <cell r="C85">
            <v>155.86403226284909</v>
          </cell>
          <cell r="D85">
            <v>120.84430050867755</v>
          </cell>
        </row>
        <row r="87">
          <cell r="A87" t="str">
            <v>I.  Official borrowing from multilat.</v>
          </cell>
          <cell r="B87" t="str">
            <v>BK_MB</v>
          </cell>
        </row>
        <row r="88">
          <cell r="A88" t="str">
            <v xml:space="preserve">   and bilateral lenders (excl. Fund)</v>
          </cell>
        </row>
        <row r="89">
          <cell r="A89" t="str">
            <v xml:space="preserve">  Original program 3/</v>
          </cell>
          <cell r="E89">
            <v>54.351188058384629</v>
          </cell>
          <cell r="F89">
            <v>59.957342510912284</v>
          </cell>
          <cell r="G89">
            <v>80.540301468455894</v>
          </cell>
          <cell r="H89">
            <v>110.35336862089035</v>
          </cell>
          <cell r="I89">
            <v>117.79779696366842</v>
          </cell>
          <cell r="K89" t="str">
            <v>(excluding the future financing gaps)</v>
          </cell>
        </row>
        <row r="90">
          <cell r="A90" t="str">
            <v xml:space="preserve">                       review 3/</v>
          </cell>
          <cell r="K90" t="str">
            <v>project loans only; program loans are part of financing gap</v>
          </cell>
        </row>
        <row r="91">
          <cell r="A91" t="str">
            <v xml:space="preserve">  Outcome</v>
          </cell>
          <cell r="B91">
            <v>154.01448657521584</v>
          </cell>
          <cell r="C91">
            <v>115.3896625945931</v>
          </cell>
          <cell r="D91">
            <v>97.650758580338845</v>
          </cell>
        </row>
        <row r="93">
          <cell r="A93" t="str">
            <v>J.  Public commercial borrowing, MLT</v>
          </cell>
          <cell r="B93" t="str">
            <v>BK_PF</v>
          </cell>
        </row>
        <row r="94">
          <cell r="A94" t="str">
            <v xml:space="preserve">  Original program 3/</v>
          </cell>
          <cell r="E94">
            <v>0</v>
          </cell>
          <cell r="F94">
            <v>0</v>
          </cell>
          <cell r="G94">
            <v>0</v>
          </cell>
          <cell r="H94">
            <v>0</v>
          </cell>
          <cell r="I94">
            <v>0</v>
          </cell>
        </row>
        <row r="95">
          <cell r="A95" t="str">
            <v xml:space="preserve">                       review 3/</v>
          </cell>
        </row>
        <row r="96">
          <cell r="A96" t="str">
            <v xml:space="preserve">  Outcome</v>
          </cell>
          <cell r="B96">
            <v>0</v>
          </cell>
          <cell r="C96">
            <v>0</v>
          </cell>
          <cell r="D96">
            <v>0</v>
          </cell>
        </row>
        <row r="98">
          <cell r="A98" t="str">
            <v xml:space="preserve">K.  Other net inflows (including </v>
          </cell>
          <cell r="B98" t="str">
            <v>BKMEO</v>
          </cell>
        </row>
        <row r="99">
          <cell r="A99" t="str">
            <v xml:space="preserve">    errors and omissions) 6/</v>
          </cell>
        </row>
        <row r="100">
          <cell r="A100" t="str">
            <v xml:space="preserve">  Original program 3/</v>
          </cell>
          <cell r="E100">
            <v>100.50912138254563</v>
          </cell>
          <cell r="F100">
            <v>90.53451460932169</v>
          </cell>
          <cell r="G100">
            <v>135.73121218884521</v>
          </cell>
          <cell r="H100">
            <v>103.37055035417342</v>
          </cell>
          <cell r="I100">
            <v>103.68300459118757</v>
          </cell>
        </row>
        <row r="101">
          <cell r="A101" t="str">
            <v xml:space="preserve">                       review 3/</v>
          </cell>
          <cell r="K101" t="str">
            <v>residual of the financial account</v>
          </cell>
        </row>
        <row r="102">
          <cell r="A102" t="str">
            <v xml:space="preserve">  Outcome</v>
          </cell>
          <cell r="B102">
            <v>69.92282591806088</v>
          </cell>
          <cell r="C102">
            <v>21.745546436671642</v>
          </cell>
          <cell r="D102">
            <v>120.60641802736124</v>
          </cell>
        </row>
        <row r="104">
          <cell r="A104" t="str">
            <v xml:space="preserve">L.  Scheduled principal payments </v>
          </cell>
          <cell r="B104" t="str">
            <v>BK_SP</v>
          </cell>
        </row>
        <row r="105">
          <cell r="A105" t="str">
            <v xml:space="preserve">    (excl. Fund) (+ sign)</v>
          </cell>
        </row>
        <row r="106">
          <cell r="A106" t="str">
            <v xml:space="preserve">  Original program 3/</v>
          </cell>
          <cell r="E106">
            <v>66.310585037832723</v>
          </cell>
          <cell r="F106">
            <v>70.897680500381057</v>
          </cell>
          <cell r="G106">
            <v>86.031180425869266</v>
          </cell>
          <cell r="H106">
            <v>73.45396098828013</v>
          </cell>
          <cell r="I106">
            <v>70.104054778378284</v>
          </cell>
        </row>
        <row r="107">
          <cell r="A107" t="str">
            <v xml:space="preserve">                       review 3/</v>
          </cell>
        </row>
        <row r="108">
          <cell r="A108" t="str">
            <v xml:space="preserve">  Outcome</v>
          </cell>
          <cell r="B108">
            <v>91.636751915407316</v>
          </cell>
          <cell r="C108">
            <v>74.286808925277271</v>
          </cell>
          <cell r="D108">
            <v>63.633563752108756</v>
          </cell>
        </row>
        <row r="110">
          <cell r="A110" t="str">
            <v>M.  Overall balance (G+H+I+J+K-L)</v>
          </cell>
          <cell r="B110" t="str">
            <v>BO</v>
          </cell>
        </row>
        <row r="111">
          <cell r="A111" t="str">
            <v xml:space="preserve">  Original program 3/</v>
          </cell>
          <cell r="E111">
            <v>-78.521656635119598</v>
          </cell>
          <cell r="F111">
            <v>-7.9565645634182092</v>
          </cell>
          <cell r="G111">
            <v>18.195850715156492</v>
          </cell>
          <cell r="H111">
            <v>-55.880937780574698</v>
          </cell>
          <cell r="I111">
            <v>-13.940602058888244</v>
          </cell>
        </row>
        <row r="112">
          <cell r="A112" t="str">
            <v xml:space="preserve">                       review 3/</v>
          </cell>
          <cell r="K112" t="str">
            <v>overall balance (5th manual)- program grants and loans and deposit money bank</v>
          </cell>
        </row>
        <row r="113">
          <cell r="A113" t="str">
            <v xml:space="preserve">  Outcome</v>
          </cell>
          <cell r="B113">
            <v>49.816862457219393</v>
          </cell>
          <cell r="C113">
            <v>-25.815238776155699</v>
          </cell>
          <cell r="D113">
            <v>19.051686311507279</v>
          </cell>
        </row>
        <row r="115">
          <cell r="A115" t="str">
            <v>Overall balance</v>
          </cell>
          <cell r="B115" t="str">
            <v>_x001E_1_CHECK_x001F_ (= 0)</v>
          </cell>
        </row>
        <row r="116">
          <cell r="A116" t="str">
            <v xml:space="preserve">  Original program 3/</v>
          </cell>
          <cell r="B116">
            <v>0</v>
          </cell>
          <cell r="C116">
            <v>0</v>
          </cell>
          <cell r="D116">
            <v>0</v>
          </cell>
          <cell r="E116">
            <v>0</v>
          </cell>
          <cell r="F116">
            <v>0</v>
          </cell>
          <cell r="G116">
            <v>0</v>
          </cell>
          <cell r="H116">
            <v>0</v>
          </cell>
          <cell r="I116">
            <v>0</v>
          </cell>
        </row>
        <row r="117">
          <cell r="A117" t="str">
            <v xml:space="preserve">                       review 3/</v>
          </cell>
          <cell r="B117">
            <v>0</v>
          </cell>
          <cell r="C117">
            <v>0</v>
          </cell>
          <cell r="D117">
            <v>0</v>
          </cell>
          <cell r="E117">
            <v>0</v>
          </cell>
          <cell r="F117">
            <v>0</v>
          </cell>
          <cell r="G117">
            <v>0</v>
          </cell>
          <cell r="H117">
            <v>0</v>
          </cell>
          <cell r="I117">
            <v>0</v>
          </cell>
        </row>
        <row r="118">
          <cell r="A118" t="str">
            <v xml:space="preserve">  Outcome</v>
          </cell>
          <cell r="B118">
            <v>0</v>
          </cell>
          <cell r="C118">
            <v>0</v>
          </cell>
          <cell r="D118">
            <v>0</v>
          </cell>
          <cell r="E118">
            <v>0</v>
          </cell>
          <cell r="F118">
            <v>0</v>
          </cell>
          <cell r="G118">
            <v>0</v>
          </cell>
          <cell r="H118">
            <v>0</v>
          </cell>
          <cell r="I118">
            <v>0</v>
          </cell>
        </row>
        <row r="121">
          <cell r="A121" t="str">
            <v>Table 6. Balance of payments and debt (concluded)</v>
          </cell>
        </row>
        <row r="123">
          <cell r="A123" t="str">
            <v>Date 2/</v>
          </cell>
          <cell r="B123" t="str">
            <v>t-3</v>
          </cell>
          <cell r="C123" t="str">
            <v>t-2</v>
          </cell>
          <cell r="D123" t="str">
            <v>t-1</v>
          </cell>
          <cell r="E123" t="str">
            <v>t</v>
          </cell>
          <cell r="F123" t="str">
            <v>t+1</v>
          </cell>
          <cell r="G123" t="str">
            <v>t+2</v>
          </cell>
          <cell r="H123" t="str">
            <v>t+3</v>
          </cell>
          <cell r="I123" t="str">
            <v>t+4</v>
          </cell>
        </row>
        <row r="124">
          <cell r="A124" t="str">
            <v>Please fill in the year 't'</v>
          </cell>
          <cell r="B124">
            <v>1997</v>
          </cell>
          <cell r="C124">
            <v>1998</v>
          </cell>
          <cell r="D124">
            <v>1999</v>
          </cell>
          <cell r="E124">
            <v>2000</v>
          </cell>
          <cell r="F124">
            <v>2001</v>
          </cell>
          <cell r="G124">
            <v>2002</v>
          </cell>
          <cell r="H124">
            <v>2003</v>
          </cell>
          <cell r="I124">
            <v>2004</v>
          </cell>
        </row>
        <row r="126">
          <cell r="A126" t="str">
            <v>N.  Change in net reserves (- incr.,</v>
          </cell>
          <cell r="B126" t="str">
            <v>BAFA</v>
          </cell>
        </row>
        <row r="127">
          <cell r="A127" t="str">
            <v xml:space="preserve">    including valuation changes)</v>
          </cell>
        </row>
        <row r="128">
          <cell r="A128" t="str">
            <v xml:space="preserve">  Original program 3/</v>
          </cell>
          <cell r="E128">
            <v>23.292323393339611</v>
          </cell>
          <cell r="F128">
            <v>-75.77156588995679</v>
          </cell>
          <cell r="G128">
            <v>-72.000652507888134</v>
          </cell>
          <cell r="H128">
            <v>3.8507309581232256</v>
          </cell>
          <cell r="I128">
            <v>-35.659488074184893</v>
          </cell>
          <cell r="K128" t="str">
            <v>excluding net use of Fund credit</v>
          </cell>
        </row>
        <row r="129">
          <cell r="A129" t="str">
            <v xml:space="preserve">                       review 3/</v>
          </cell>
        </row>
        <row r="130">
          <cell r="A130" t="str">
            <v xml:space="preserve">  Outcome</v>
          </cell>
          <cell r="B130">
            <v>-85.782714976831841</v>
          </cell>
          <cell r="C130">
            <v>-9.6307328309483609</v>
          </cell>
          <cell r="D130">
            <v>-14.312439372287594</v>
          </cell>
        </row>
        <row r="132">
          <cell r="A132" t="str">
            <v>O.  Valuation change</v>
          </cell>
          <cell r="B132" t="str">
            <v>BAVC</v>
          </cell>
        </row>
        <row r="133">
          <cell r="A133" t="str">
            <v xml:space="preserve">  Original program 3/</v>
          </cell>
          <cell r="E133">
            <v>0</v>
          </cell>
          <cell r="F133">
            <v>0</v>
          </cell>
          <cell r="G133">
            <v>0</v>
          </cell>
          <cell r="H133">
            <v>0</v>
          </cell>
          <cell r="I133">
            <v>0</v>
          </cell>
        </row>
        <row r="134">
          <cell r="A134" t="str">
            <v xml:space="preserve">                       review 3/</v>
          </cell>
        </row>
        <row r="135">
          <cell r="A135" t="str">
            <v xml:space="preserve">  Outcome</v>
          </cell>
          <cell r="B135">
            <v>0</v>
          </cell>
          <cell r="C135">
            <v>0</v>
          </cell>
          <cell r="D135">
            <v>0</v>
          </cell>
        </row>
        <row r="137">
          <cell r="A137" t="str">
            <v>P.  Use of Fund credit, net</v>
          </cell>
          <cell r="B137" t="str">
            <v>BAFLI</v>
          </cell>
        </row>
        <row r="138">
          <cell r="A138" t="str">
            <v xml:space="preserve">  Original program 3/</v>
          </cell>
          <cell r="E138">
            <v>-2.790499999999998</v>
          </cell>
          <cell r="F138">
            <v>-1.77612397657201</v>
          </cell>
          <cell r="G138">
            <v>-14.808587689274511</v>
          </cell>
          <cell r="H138">
            <v>-27.941500000000005</v>
          </cell>
          <cell r="I138">
            <v>-33.292000000000002</v>
          </cell>
        </row>
        <row r="139">
          <cell r="A139" t="str">
            <v xml:space="preserve">                       review 3/</v>
          </cell>
          <cell r="K139" t="str">
            <v>see tables: Fund disbursement part of resid. Financing gap</v>
          </cell>
        </row>
        <row r="140">
          <cell r="A140" t="str">
            <v xml:space="preserve">  Outcome</v>
          </cell>
          <cell r="B140">
            <v>-9.9627500000000015</v>
          </cell>
          <cell r="C140">
            <v>-8.7210000000000001</v>
          </cell>
          <cell r="D140">
            <v>-9.5947499999999959</v>
          </cell>
        </row>
        <row r="142">
          <cell r="A142" t="str">
            <v>Q.  Other BOP support  (program fin.)</v>
          </cell>
          <cell r="B142" t="str">
            <v>BEF_O</v>
          </cell>
        </row>
        <row r="143">
          <cell r="A143" t="str">
            <v xml:space="preserve">  Original program 3/</v>
          </cell>
          <cell r="E143">
            <v>54.671529048905569</v>
          </cell>
          <cell r="F143">
            <v>64.99847864331457</v>
          </cell>
          <cell r="G143">
            <v>48.973305033124021</v>
          </cell>
          <cell r="H143">
            <v>33.756467433829258</v>
          </cell>
          <cell r="I143">
            <v>20.801367073584377</v>
          </cell>
          <cell r="K143" t="str">
            <v>program grants + loans</v>
          </cell>
        </row>
        <row r="144">
          <cell r="A144" t="str">
            <v xml:space="preserve">                       review 3/</v>
          </cell>
        </row>
        <row r="145">
          <cell r="A145" t="str">
            <v xml:space="preserve">  Outcome</v>
          </cell>
          <cell r="B145">
            <v>17.804423266172893</v>
          </cell>
          <cell r="C145">
            <v>47.513390480126574</v>
          </cell>
          <cell r="D145">
            <v>4.876590866984035</v>
          </cell>
        </row>
        <row r="147">
          <cell r="A147" t="str">
            <v xml:space="preserve">R.  Change in external arrears </v>
          </cell>
          <cell r="B147" t="str">
            <v>BAR</v>
          </cell>
        </row>
        <row r="148">
          <cell r="A148" t="str">
            <v xml:space="preserve">    (+ increase)</v>
          </cell>
        </row>
        <row r="149">
          <cell r="A149" t="str">
            <v xml:space="preserve">  Original program 3/</v>
          </cell>
          <cell r="E149">
            <v>0</v>
          </cell>
          <cell r="F149">
            <v>0</v>
          </cell>
          <cell r="G149">
            <v>0</v>
          </cell>
          <cell r="H149">
            <v>0</v>
          </cell>
          <cell r="I149">
            <v>0</v>
          </cell>
        </row>
        <row r="150">
          <cell r="A150" t="str">
            <v xml:space="preserve">                       review 3/</v>
          </cell>
        </row>
        <row r="151">
          <cell r="A151" t="str">
            <v xml:space="preserve">  Outcome</v>
          </cell>
          <cell r="B151">
            <v>3.361674322983693</v>
          </cell>
          <cell r="C151">
            <v>-3.3938136057233268</v>
          </cell>
          <cell r="D151">
            <v>0</v>
          </cell>
        </row>
        <row r="153">
          <cell r="A153" t="str">
            <v xml:space="preserve">S.  Rescheduling contracted before </v>
          </cell>
          <cell r="B153" t="str">
            <v>BDRPT</v>
          </cell>
        </row>
        <row r="154">
          <cell r="A154" t="str">
            <v xml:space="preserve">    program 7/</v>
          </cell>
        </row>
        <row r="155">
          <cell r="A155" t="str">
            <v xml:space="preserve">  Original program 3/</v>
          </cell>
          <cell r="E155">
            <v>0</v>
          </cell>
          <cell r="F155">
            <v>0</v>
          </cell>
          <cell r="G155">
            <v>0</v>
          </cell>
          <cell r="H155">
            <v>0</v>
          </cell>
          <cell r="I155">
            <v>0</v>
          </cell>
        </row>
        <row r="156">
          <cell r="A156" t="str">
            <v xml:space="preserve">                       review 3/</v>
          </cell>
        </row>
        <row r="157">
          <cell r="A157" t="str">
            <v xml:space="preserve">  Outcome</v>
          </cell>
          <cell r="B157">
            <v>0</v>
          </cell>
          <cell r="C157">
            <v>0</v>
          </cell>
          <cell r="D157">
            <v>0</v>
          </cell>
        </row>
        <row r="158">
          <cell r="A158" t="str">
            <v xml:space="preserve">T.  Projected new rescheduling </v>
          </cell>
          <cell r="B158" t="str">
            <v>BDRPR</v>
          </cell>
        </row>
        <row r="159">
          <cell r="A159" t="str">
            <v xml:space="preserve">  Original program 3/</v>
          </cell>
          <cell r="E159">
            <v>3.310190235382954</v>
          </cell>
          <cell r="F159">
            <v>20.486319176358222</v>
          </cell>
          <cell r="G159">
            <v>19.673797074132892</v>
          </cell>
          <cell r="H159">
            <v>23.335139406292438</v>
          </cell>
          <cell r="I159">
            <v>24.938655552308337</v>
          </cell>
          <cell r="K159" t="str">
            <v>including debt relief to be granted</v>
          </cell>
        </row>
        <row r="160">
          <cell r="A160" t="str">
            <v xml:space="preserve">                       review 3/</v>
          </cell>
        </row>
        <row r="161">
          <cell r="A161" t="str">
            <v xml:space="preserve">  Outcome</v>
          </cell>
          <cell r="B161">
            <v>0</v>
          </cell>
          <cell r="C161">
            <v>0</v>
          </cell>
          <cell r="D161">
            <v>0</v>
          </cell>
        </row>
        <row r="163">
          <cell r="A163" t="str">
            <v xml:space="preserve">U. Programmed financing gap </v>
          </cell>
          <cell r="B163" t="str">
            <v>BEF_G</v>
          </cell>
        </row>
        <row r="164">
          <cell r="A164" t="str">
            <v xml:space="preserve">    (-M-N-O-P-Q-R-S-T)</v>
          </cell>
        </row>
        <row r="165">
          <cell r="A165" t="str">
            <v xml:space="preserve">  Original program 3/</v>
          </cell>
          <cell r="E165">
            <v>0</v>
          </cell>
          <cell r="F165">
            <v>0</v>
          </cell>
          <cell r="G165">
            <v>0</v>
          </cell>
          <cell r="H165">
            <v>0</v>
          </cell>
          <cell r="I165">
            <v>0</v>
          </cell>
        </row>
        <row r="166">
          <cell r="A166" t="str">
            <v xml:space="preserve">                       review 3/</v>
          </cell>
        </row>
        <row r="167">
          <cell r="A167" t="str">
            <v xml:space="preserve">  Outcome</v>
          </cell>
          <cell r="B167">
            <v>0</v>
          </cell>
          <cell r="C167">
            <v>0</v>
          </cell>
          <cell r="D167">
            <v>0</v>
          </cell>
        </row>
        <row r="169">
          <cell r="A169" t="str">
            <v>Programmed financing gap</v>
          </cell>
          <cell r="B169" t="str">
            <v>_x001E_1_CHECK_x001F_ (= 0)</v>
          </cell>
        </row>
        <row r="170">
          <cell r="A170" t="str">
            <v xml:space="preserve">  Original program 3/</v>
          </cell>
          <cell r="B170">
            <v>0</v>
          </cell>
          <cell r="C170">
            <v>0</v>
          </cell>
          <cell r="D170">
            <v>0</v>
          </cell>
          <cell r="E170">
            <v>3.8113957491454631E-2</v>
          </cell>
          <cell r="F170">
            <v>1.9456610274218633E-2</v>
          </cell>
          <cell r="G170">
            <v>-3.3712625250771566E-2</v>
          </cell>
          <cell r="H170">
            <v>22.880099982329785</v>
          </cell>
          <cell r="I170">
            <v>37.152067507180433</v>
          </cell>
        </row>
        <row r="171">
          <cell r="A171" t="str">
            <v xml:space="preserve">                       review 3/</v>
          </cell>
          <cell r="B171">
            <v>0</v>
          </cell>
          <cell r="C171">
            <v>0</v>
          </cell>
          <cell r="D171">
            <v>0</v>
          </cell>
          <cell r="E171">
            <v>0</v>
          </cell>
          <cell r="F171">
            <v>0</v>
          </cell>
          <cell r="G171">
            <v>0</v>
          </cell>
          <cell r="H171">
            <v>0</v>
          </cell>
          <cell r="I171">
            <v>0</v>
          </cell>
        </row>
        <row r="172">
          <cell r="A172" t="str">
            <v xml:space="preserve">  Outcome</v>
          </cell>
          <cell r="B172">
            <v>24.762504930455862</v>
          </cell>
          <cell r="C172">
            <v>4.7394732700812181E-2</v>
          </cell>
          <cell r="D172">
            <v>-2.1087806203723858E-2</v>
          </cell>
          <cell r="E172">
            <v>0</v>
          </cell>
          <cell r="F172">
            <v>0</v>
          </cell>
          <cell r="G172">
            <v>0</v>
          </cell>
          <cell r="H172">
            <v>0</v>
          </cell>
          <cell r="I172">
            <v>0</v>
          </cell>
        </row>
        <row r="174">
          <cell r="A174" t="str">
            <v>Gross reserves</v>
          </cell>
          <cell r="B174" t="str">
            <v>FAFA</v>
          </cell>
        </row>
        <row r="175">
          <cell r="A175" t="str">
            <v xml:space="preserve">  Original program 3/</v>
          </cell>
          <cell r="E175">
            <v>291.83064236456818</v>
          </cell>
          <cell r="F175">
            <v>363.92712547321179</v>
          </cell>
          <cell r="G175">
            <v>452.05272712146029</v>
          </cell>
          <cell r="H175">
            <v>462.16234861384498</v>
          </cell>
          <cell r="I175">
            <v>500.01279923901808</v>
          </cell>
        </row>
        <row r="176">
          <cell r="A176" t="str">
            <v xml:space="preserve">                       review 3/</v>
          </cell>
        </row>
        <row r="177">
          <cell r="A177" t="str">
            <v xml:space="preserve">  Outcome</v>
          </cell>
          <cell r="B177">
            <v>288.10794012534313</v>
          </cell>
          <cell r="C177">
            <v>306.07170851615928</v>
          </cell>
          <cell r="D177">
            <v>312.81546293092714</v>
          </cell>
        </row>
        <row r="179">
          <cell r="A179" t="str">
            <v>Cancellation of Stock of Debt 9/</v>
          </cell>
          <cell r="B179" t="str">
            <v>D_R</v>
          </cell>
        </row>
        <row r="180">
          <cell r="A180" t="str">
            <v xml:space="preserve">  Original program 3/</v>
          </cell>
          <cell r="E180">
            <v>3.310190235382954</v>
          </cell>
          <cell r="F180">
            <v>20.486319176358222</v>
          </cell>
          <cell r="G180">
            <v>19.673797074132892</v>
          </cell>
          <cell r="H180">
            <v>23.335139406292438</v>
          </cell>
          <cell r="I180">
            <v>24.938655552308337</v>
          </cell>
        </row>
        <row r="181">
          <cell r="A181" t="str">
            <v xml:space="preserve">                       review 3/</v>
          </cell>
        </row>
        <row r="182">
          <cell r="A182" t="str">
            <v xml:space="preserve">  Outcome</v>
          </cell>
          <cell r="B182">
            <v>0</v>
          </cell>
          <cell r="C182">
            <v>0</v>
          </cell>
          <cell r="D182">
            <v>0</v>
          </cell>
        </row>
        <row r="184">
          <cell r="A184" t="str">
            <v>Scheduled Debt service</v>
          </cell>
          <cell r="B184" t="str">
            <v>DS</v>
          </cell>
        </row>
        <row r="185">
          <cell r="A185" t="str">
            <v xml:space="preserve">  Original program 3/</v>
          </cell>
          <cell r="E185">
            <v>-180.51001255194117</v>
          </cell>
          <cell r="F185">
            <v>-167.560784856585</v>
          </cell>
          <cell r="G185">
            <v>-193.94797130912758</v>
          </cell>
          <cell r="H185">
            <v>-157.38681898237274</v>
          </cell>
          <cell r="I185">
            <v>-142.92336318946101</v>
          </cell>
        </row>
        <row r="186">
          <cell r="A186" t="str">
            <v xml:space="preserve">                       review 3/</v>
          </cell>
          <cell r="K186" t="str">
            <v>debt service + Fund repayments and interest</v>
          </cell>
        </row>
        <row r="187">
          <cell r="A187" t="str">
            <v xml:space="preserve">  Outcome</v>
          </cell>
          <cell r="B187">
            <v>-114.84417130494718</v>
          </cell>
          <cell r="C187">
            <v>-110.23609378590214</v>
          </cell>
          <cell r="D187">
            <v>-206.48199378254353</v>
          </cell>
        </row>
        <row r="189">
          <cell r="A189" t="str">
            <v>External debt (including Fund) 10/</v>
          </cell>
          <cell r="B189" t="str">
            <v>DL</v>
          </cell>
        </row>
        <row r="190">
          <cell r="A190" t="str">
            <v xml:space="preserve">  Original program 3/</v>
          </cell>
          <cell r="E190">
            <v>2304.4557416110229</v>
          </cell>
          <cell r="F190">
            <v>2363.5716064598796</v>
          </cell>
          <cell r="G190">
            <v>2485.1757808955786</v>
          </cell>
          <cell r="H190">
            <v>2046.5860803969363</v>
          </cell>
          <cell r="I190">
            <v>2150.1481336352026</v>
          </cell>
        </row>
        <row r="191">
          <cell r="A191" t="str">
            <v xml:space="preserve">                       review 3/</v>
          </cell>
        </row>
        <row r="192">
          <cell r="A192" t="str">
            <v xml:space="preserve">  Outcome</v>
          </cell>
          <cell r="C192">
            <v>2659.024762521035</v>
          </cell>
          <cell r="D192">
            <v>2547.8731046699831</v>
          </cell>
        </row>
        <row r="194">
          <cell r="A194" t="str">
            <v>GDP (in millions of SDRs)</v>
          </cell>
          <cell r="B194" t="str">
            <v>NGDPD</v>
          </cell>
        </row>
        <row r="195">
          <cell r="A195" t="str">
            <v xml:space="preserve">  Original program 3/</v>
          </cell>
          <cell r="E195">
            <v>3325.1372326184091</v>
          </cell>
          <cell r="F195">
            <v>3624.9819378293191</v>
          </cell>
          <cell r="G195">
            <v>3945.4459640978025</v>
          </cell>
          <cell r="H195">
            <v>4461.3547552864629</v>
          </cell>
          <cell r="I195">
            <v>4813.5175142031758</v>
          </cell>
        </row>
        <row r="196">
          <cell r="A196" t="str">
            <v xml:space="preserve">                       review 3/</v>
          </cell>
        </row>
        <row r="197">
          <cell r="A197" t="str">
            <v xml:space="preserve">  Outcome</v>
          </cell>
          <cell r="B197">
            <v>3178.8948778720373</v>
          </cell>
          <cell r="C197">
            <v>3451.6688681611422</v>
          </cell>
          <cell r="D197">
            <v>3479.0019882979177</v>
          </cell>
        </row>
        <row r="199">
          <cell r="A199" t="str">
            <v xml:space="preserve">Exchange rate vis-a-vis numeraire </v>
          </cell>
          <cell r="B199" t="str">
            <v>ENDA</v>
          </cell>
        </row>
        <row r="200">
          <cell r="A200" t="str">
            <v xml:space="preserve">   (average)</v>
          </cell>
        </row>
        <row r="201">
          <cell r="A201" t="str">
            <v xml:space="preserve">  Original program 3/</v>
          </cell>
          <cell r="E201">
            <v>936.50206772522927</v>
          </cell>
          <cell r="F201">
            <v>932.32951393444694</v>
          </cell>
          <cell r="G201">
            <v>899.67381148156494</v>
          </cell>
          <cell r="H201">
            <v>869.93266449164662</v>
          </cell>
          <cell r="I201">
            <v>870.13511833004304</v>
          </cell>
        </row>
        <row r="202">
          <cell r="A202" t="str">
            <v xml:space="preserve">                       review 3/</v>
          </cell>
        </row>
        <row r="203">
          <cell r="A203" t="str">
            <v xml:space="preserve">  Outcome</v>
          </cell>
          <cell r="B203">
            <v>803.1712</v>
          </cell>
          <cell r="C203">
            <v>795.56520000000012</v>
          </cell>
          <cell r="D203">
            <v>840.75127724128231</v>
          </cell>
        </row>
        <row r="206">
          <cell r="A206" t="str">
            <v xml:space="preserve">1/ in U.S. dollars </v>
          </cell>
        </row>
        <row r="207">
          <cell r="A207" t="str">
            <v>2/ Data should be reported for three pre-program years, and for five years beginning with the</v>
          </cell>
        </row>
        <row r="208">
          <cell r="A208" t="str">
            <v xml:space="preserve">   first program year.  The year 't' is the first year of the program.  For SBAs and EFFs</v>
          </cell>
        </row>
        <row r="209">
          <cell r="A209" t="str">
            <v xml:space="preserve">   the first program year is unchanged for each MONA report.  In contrast, annual </v>
          </cell>
        </row>
        <row r="210">
          <cell r="A210" t="str">
            <v xml:space="preserve">   arrangements under the ESAF are treated as separate programs in the MONA database.  </v>
          </cell>
        </row>
        <row r="211">
          <cell r="A211" t="str">
            <v xml:space="preserve">   Thus, the year 't' will shift for each annual arrangement.  For example, for a three-year</v>
          </cell>
        </row>
        <row r="212">
          <cell r="A212" t="str">
            <v xml:space="preserve">   ESAF beginning in 1990, 't' = 1990, when reporting data for the first annual</v>
          </cell>
        </row>
        <row r="213">
          <cell r="A213" t="str">
            <v xml:space="preserve">   arrangement, 't' = 1991 when reporting data for the second annual arrangement, and so on.</v>
          </cell>
        </row>
        <row r="214">
          <cell r="A214" t="str">
            <v>3/ Data should be as reported in the staff report of the request of the current arrangement</v>
          </cell>
        </row>
        <row r="215">
          <cell r="A215" t="str">
            <v xml:space="preserve">   (annual arrangement for ESAF) for the "original program".</v>
          </cell>
        </row>
        <row r="216">
          <cell r="A216" t="str">
            <v>4/ Data should be as reported in the staff report of each program review.  Please indicate</v>
          </cell>
        </row>
        <row r="217">
          <cell r="A217" t="str">
            <v xml:space="preserve">   the number of the review (i.e., first review, second review, etc.)</v>
          </cell>
        </row>
        <row r="218">
          <cell r="A218" t="str">
            <v>5/ Including transfers for debt cancellation of current maturities at face value.</v>
          </cell>
        </row>
        <row r="219">
          <cell r="A219" t="str">
            <v>6/ Do not include valuation changes, which should be provided in N and O.</v>
          </cell>
        </row>
        <row r="220">
          <cell r="A220" t="str">
            <v>7/ Interest and principal</v>
          </cell>
        </row>
        <row r="221">
          <cell r="A221" t="str">
            <v>8/ Please define</v>
          </cell>
        </row>
        <row r="222">
          <cell r="A222" t="str">
            <v>9/ Face value of debt canceled.</v>
          </cell>
        </row>
        <row r="223">
          <cell r="A223" t="str">
            <v>10/ Please describe coverage in terms of maturities and debtor.</v>
          </cell>
        </row>
      </sheetData>
      <sheetData sheetId="22" refreshError="1">
        <row r="13">
          <cell r="B13" t="str">
            <v>Select</v>
          </cell>
          <cell r="C13" t="str">
            <v>SeriesName</v>
          </cell>
          <cell r="D13" t="str">
            <v>CAPTION</v>
          </cell>
          <cell r="E13" t="str">
            <v>DATA</v>
          </cell>
          <cell r="F13" t="str">
            <v>EWS_MAG</v>
          </cell>
        </row>
        <row r="14">
          <cell r="B14" t="str">
            <v>ColumnLocations</v>
          </cell>
          <cell r="C14" t="str">
            <v>A</v>
          </cell>
          <cell r="D14" t="str">
            <v>G</v>
          </cell>
          <cell r="E14" t="str">
            <v>I</v>
          </cell>
          <cell r="F14" t="str">
            <v>FA</v>
          </cell>
        </row>
        <row r="17">
          <cell r="A17" t="str">
            <v>Query1</v>
          </cell>
        </row>
      </sheetData>
      <sheetData sheetId="23" refreshError="1">
        <row r="13">
          <cell r="A13" t="str">
            <v xml:space="preserve">          Annual average</v>
          </cell>
          <cell r="H13">
            <v>1.7531647809723605</v>
          </cell>
          <cell r="I13">
            <v>-16.349916510609518</v>
          </cell>
          <cell r="J13">
            <v>0.81103000811031389</v>
          </cell>
          <cell r="K13">
            <v>0.74818986323408332</v>
          </cell>
          <cell r="L13">
            <v>2.9625489100056024</v>
          </cell>
          <cell r="M13">
            <v>2.2102674434350655</v>
          </cell>
        </row>
        <row r="14">
          <cell r="H14">
            <v>1.9308237255174276</v>
          </cell>
          <cell r="I14">
            <v>-15.953528694676876</v>
          </cell>
          <cell r="J14">
            <v>0.48355899419729731</v>
          </cell>
          <cell r="K14">
            <v>1.3474494706448459</v>
          </cell>
          <cell r="L14">
            <v>3.8936372269705588</v>
          </cell>
          <cell r="M14">
            <v>0.54702500517909147</v>
          </cell>
        </row>
        <row r="17">
          <cell r="H17">
            <v>4.4604109828239036</v>
          </cell>
          <cell r="I17">
            <v>10.408077417550299</v>
          </cell>
          <cell r="J17">
            <v>10.603309063834887</v>
          </cell>
          <cell r="K17">
            <v>1.5663025755053406</v>
          </cell>
          <cell r="L17">
            <v>12.278570561906754</v>
          </cell>
          <cell r="M17">
            <v>4.0810819510772811</v>
          </cell>
        </row>
        <row r="18">
          <cell r="H18">
            <v>6.1492257625356039</v>
          </cell>
          <cell r="I18">
            <v>10.07250590000095</v>
          </cell>
          <cell r="J18">
            <v>11.879116316356964</v>
          </cell>
          <cell r="K18">
            <v>12.566693013780839</v>
          </cell>
          <cell r="L18">
            <v>10.030783453414639</v>
          </cell>
          <cell r="M18">
            <v>3.6515132974034969</v>
          </cell>
        </row>
        <row r="19">
          <cell r="H19">
            <v>-2.8802369076469048</v>
          </cell>
          <cell r="I19">
            <v>9.2249221458262411</v>
          </cell>
          <cell r="J19">
            <v>12.714110814007684</v>
          </cell>
          <cell r="K19">
            <v>-4.4784124293580918</v>
          </cell>
          <cell r="L19">
            <v>11.606601614435053</v>
          </cell>
          <cell r="M19">
            <v>6.6301882883113894</v>
          </cell>
        </row>
        <row r="20">
          <cell r="H20">
            <v>0.94972055860704785</v>
          </cell>
          <cell r="I20">
            <v>16.259379686691599</v>
          </cell>
          <cell r="J20">
            <v>9.9723501452979146</v>
          </cell>
          <cell r="K20">
            <v>2.0732057637448342</v>
          </cell>
          <cell r="L20">
            <v>13.697167070064008</v>
          </cell>
          <cell r="M20">
            <v>3.7529942888598233</v>
          </cell>
        </row>
        <row r="21">
          <cell r="H21">
            <v>2.2898180485118935</v>
          </cell>
          <cell r="I21">
            <v>4.5981231808359668</v>
          </cell>
          <cell r="J21">
            <v>-3.6416204322061607</v>
          </cell>
          <cell r="K21">
            <v>-3.8622962846442066</v>
          </cell>
          <cell r="L21">
            <v>4.5774296657724367</v>
          </cell>
          <cell r="M21">
            <v>-2.2146996659790807</v>
          </cell>
        </row>
        <row r="26">
          <cell r="H26">
            <v>-8.559807727860985</v>
          </cell>
          <cell r="I26">
            <v>2.4293590627153727</v>
          </cell>
          <cell r="J26">
            <v>4.9500237981913449</v>
          </cell>
          <cell r="K26">
            <v>12.827335107127858</v>
          </cell>
          <cell r="L26">
            <v>4.2889676113360293</v>
          </cell>
          <cell r="M26">
            <v>-3.8886433937251481</v>
          </cell>
        </row>
        <row r="27">
          <cell r="H27">
            <v>-18.580144204104272</v>
          </cell>
          <cell r="I27">
            <v>6.5816678152998005</v>
          </cell>
          <cell r="J27">
            <v>8.4245597334602618</v>
          </cell>
          <cell r="K27">
            <v>15.502030527937254</v>
          </cell>
          <cell r="L27">
            <v>6.5915991902834037</v>
          </cell>
          <cell r="M27">
            <v>-4.7724259832081231</v>
          </cell>
        </row>
        <row r="28">
          <cell r="H28">
            <v>-27.417267517101131</v>
          </cell>
          <cell r="I28">
            <v>-1.0682288077188176</v>
          </cell>
          <cell r="J28">
            <v>1.1740441059812798</v>
          </cell>
          <cell r="K28">
            <v>-3.9630303879008557</v>
          </cell>
          <cell r="L28">
            <v>2.745445344129557</v>
          </cell>
          <cell r="M28">
            <v>-8.2109536991400169</v>
          </cell>
        </row>
        <row r="29">
          <cell r="H29">
            <v>13.727742676622645</v>
          </cell>
          <cell r="I29">
            <v>11.212121212121207</v>
          </cell>
          <cell r="J29">
            <v>10.376930063578582</v>
          </cell>
          <cell r="K29">
            <v>28.594939312898582</v>
          </cell>
          <cell r="L29">
            <v>4.8632218844984809</v>
          </cell>
          <cell r="M29">
            <v>4.7483680983394949</v>
          </cell>
        </row>
        <row r="30">
          <cell r="H30">
            <v>7.3026437419116297</v>
          </cell>
          <cell r="I30">
            <v>8.5975189524465812</v>
          </cell>
          <cell r="J30">
            <v>13.295256227193409</v>
          </cell>
          <cell r="K30">
            <v>10.684778042290999</v>
          </cell>
          <cell r="L30">
            <v>14.524291497975717</v>
          </cell>
          <cell r="M30">
            <v>8.2523199292973803</v>
          </cell>
        </row>
        <row r="31">
          <cell r="H31">
            <v>4.3945554789800125</v>
          </cell>
          <cell r="I31">
            <v>4.3482468665714737</v>
          </cell>
          <cell r="J31">
            <v>4.0973253045791909</v>
          </cell>
          <cell r="K31">
            <v>3.9397746632303732</v>
          </cell>
          <cell r="L31">
            <v>3.7336253293388846</v>
          </cell>
          <cell r="M31">
            <v>3.6224251541120802</v>
          </cell>
        </row>
        <row r="35">
          <cell r="H35">
            <v>16.927798032454021</v>
          </cell>
          <cell r="I35">
            <v>16.755111798525448</v>
          </cell>
          <cell r="J35">
            <v>17.327520943674525</v>
          </cell>
          <cell r="K35">
            <v>18.056852289990413</v>
          </cell>
          <cell r="L35">
            <v>17.833061692605419</v>
          </cell>
          <cell r="M35">
            <v>18.649913027512699</v>
          </cell>
        </row>
        <row r="36">
          <cell r="H36">
            <v>2.5693279753100038</v>
          </cell>
          <cell r="I36">
            <v>2.978848391913457</v>
          </cell>
          <cell r="J36">
            <v>2.106000643054089</v>
          </cell>
          <cell r="K36">
            <v>2.0552358152543819</v>
          </cell>
          <cell r="L36">
            <v>1.8256178968537484</v>
          </cell>
          <cell r="M36">
            <v>1.9692279767721113</v>
          </cell>
        </row>
        <row r="37">
          <cell r="H37">
            <v>18.968377110406021</v>
          </cell>
          <cell r="I37">
            <v>20.050781474175423</v>
          </cell>
          <cell r="J37">
            <v>20.851457665563128</v>
          </cell>
          <cell r="K37">
            <v>20.009647445078212</v>
          </cell>
          <cell r="L37">
            <v>21.688458969105309</v>
          </cell>
          <cell r="M37">
            <v>20.246142743734556</v>
          </cell>
        </row>
        <row r="39">
          <cell r="H39">
            <v>-2.0405790779519974</v>
          </cell>
          <cell r="I39">
            <v>-3.2956696756499713</v>
          </cell>
          <cell r="J39">
            <v>-3.5239367218885977</v>
          </cell>
          <cell r="K39">
            <v>-1.9527951550877947</v>
          </cell>
          <cell r="L39">
            <v>-3.8553972764998936</v>
          </cell>
          <cell r="M39">
            <v>-1.5962297162218573</v>
          </cell>
        </row>
        <row r="40">
          <cell r="H40">
            <v>0.52874889735800612</v>
          </cell>
          <cell r="I40">
            <v>-0.31682128373651436</v>
          </cell>
          <cell r="J40">
            <v>-1.4179360788345095</v>
          </cell>
          <cell r="K40">
            <v>0.10244066016658737</v>
          </cell>
          <cell r="L40">
            <v>-2.0297793796461447</v>
          </cell>
          <cell r="M40">
            <v>0.37299826055025398</v>
          </cell>
        </row>
        <row r="41">
          <cell r="H41">
            <v>2.6554944622868639</v>
          </cell>
          <cell r="I41">
            <v>2.6183276207650099</v>
          </cell>
          <cell r="J41">
            <v>1.7205518924701235</v>
          </cell>
          <cell r="K41">
            <v>1.1942846870204777</v>
          </cell>
          <cell r="L41">
            <v>-0.7663452759888506</v>
          </cell>
          <cell r="M41">
            <v>2.2199594359033239</v>
          </cell>
        </row>
        <row r="42">
          <cell r="H42">
            <v>15.812882024143432</v>
          </cell>
          <cell r="I42">
            <v>17.527136076136269</v>
          </cell>
          <cell r="J42">
            <v>19.381359814080568</v>
          </cell>
          <cell r="K42">
            <v>18.519601479018785</v>
          </cell>
          <cell r="L42">
            <v>18.117112451273098</v>
          </cell>
          <cell r="M42">
            <v>18.415160750338291</v>
          </cell>
        </row>
        <row r="43">
          <cell r="H43">
            <v>9.1502726285443501</v>
          </cell>
          <cell r="I43">
            <v>10.861591149655967</v>
          </cell>
          <cell r="J43">
            <v>12.226350138070526</v>
          </cell>
          <cell r="K43">
            <v>8.5762198725388608</v>
          </cell>
          <cell r="L43">
            <v>8.5554567663887102</v>
          </cell>
          <cell r="M43">
            <v>9.1426433429996088</v>
          </cell>
        </row>
        <row r="44">
          <cell r="H44">
            <v>11.580990059576587</v>
          </cell>
          <cell r="I44">
            <v>13.341537060283182</v>
          </cell>
          <cell r="J44">
            <v>13.624652513085319</v>
          </cell>
          <cell r="K44">
            <v>12.256376504228751</v>
          </cell>
          <cell r="L44">
            <v>13.232530039576254</v>
          </cell>
          <cell r="M44">
            <v>13.713143363870985</v>
          </cell>
        </row>
        <row r="46">
          <cell r="H46">
            <v>-7.7451346381233614</v>
          </cell>
          <cell r="I46">
            <v>-7.3720199729732272</v>
          </cell>
          <cell r="J46">
            <v>-7.4968928972850737</v>
          </cell>
          <cell r="K46">
            <v>-8.4726034761884961</v>
          </cell>
          <cell r="L46">
            <v>-6.4764502050636441</v>
          </cell>
          <cell r="M46">
            <v>-6.320503041196317</v>
          </cell>
        </row>
        <row r="47">
          <cell r="H47">
            <v>-4.231891964566846</v>
          </cell>
          <cell r="I47">
            <v>-4.1855990158530867</v>
          </cell>
          <cell r="J47">
            <v>-5.7567073009952505</v>
          </cell>
          <cell r="K47">
            <v>-6.2632249747900355</v>
          </cell>
          <cell r="L47">
            <v>-4.8845824116968419</v>
          </cell>
          <cell r="M47">
            <v>-4.7020173864673058</v>
          </cell>
        </row>
        <row r="48">
          <cell r="H48" t="str">
            <v>…</v>
          </cell>
          <cell r="I48">
            <v>13.142620839138955</v>
          </cell>
          <cell r="J48">
            <v>10.756329907754504</v>
          </cell>
          <cell r="K48">
            <v>8.7289718641007212</v>
          </cell>
          <cell r="L48">
            <v>9.7825897740321945</v>
          </cell>
          <cell r="M48">
            <v>7.6070234375966441</v>
          </cell>
        </row>
        <row r="49">
          <cell r="H49" t="str">
            <v>…</v>
          </cell>
          <cell r="I49">
            <v>77.035916945811081</v>
          </cell>
          <cell r="J49">
            <v>73.235747298796923</v>
          </cell>
          <cell r="K49">
            <v>69.304079212284378</v>
          </cell>
          <cell r="L49">
            <v>65.202300232017535</v>
          </cell>
          <cell r="M49">
            <v>62.988463243694646</v>
          </cell>
        </row>
        <row r="53">
          <cell r="H53">
            <v>18.653780878158294</v>
          </cell>
          <cell r="I53">
            <v>14.575429793594505</v>
          </cell>
          <cell r="J53">
            <v>12.171064476627715</v>
          </cell>
          <cell r="K53">
            <v>12.530814677031282</v>
          </cell>
          <cell r="L53">
            <v>9.2939055027073092</v>
          </cell>
          <cell r="M53">
            <v>9.1754855308877481</v>
          </cell>
        </row>
        <row r="54">
          <cell r="H54">
            <v>32.149678523091161</v>
          </cell>
          <cell r="I54">
            <v>26.410766092849379</v>
          </cell>
          <cell r="J54">
            <v>21.637149305950949</v>
          </cell>
          <cell r="K54">
            <v>20.732241462997891</v>
          </cell>
          <cell r="L54">
            <v>15.836962988881934</v>
          </cell>
          <cell r="M54">
            <v>14.806640911239075</v>
          </cell>
        </row>
        <row r="58">
          <cell r="H58">
            <v>-8.0017938728000004</v>
          </cell>
          <cell r="I58">
            <v>-6.9381241092000003</v>
          </cell>
          <cell r="J58">
            <v>-8.0667983173107896</v>
          </cell>
          <cell r="K58">
            <v>-2.6133090199872502</v>
          </cell>
          <cell r="L58">
            <v>-1.6559328037646992</v>
          </cell>
          <cell r="M58">
            <v>-13.32289852906858</v>
          </cell>
        </row>
        <row r="59">
          <cell r="H59">
            <v>216.48925000000003</v>
          </cell>
          <cell r="I59">
            <v>207.76825000000002</v>
          </cell>
          <cell r="J59">
            <v>198.17350000000002</v>
          </cell>
          <cell r="K59">
            <v>195.38300000000001</v>
          </cell>
          <cell r="L59">
            <v>197.57543000000001</v>
          </cell>
          <cell r="M59">
            <v>185.76793000000001</v>
          </cell>
        </row>
        <row r="60">
          <cell r="H60">
            <v>133.80052533992583</v>
          </cell>
          <cell r="I60">
            <v>128.41053770086529</v>
          </cell>
          <cell r="J60">
            <v>122.48053152039556</v>
          </cell>
          <cell r="K60">
            <v>120.7558714462299</v>
          </cell>
          <cell r="L60">
            <v>122.11089616810878</v>
          </cell>
          <cell r="M60">
            <v>114.81330655129788</v>
          </cell>
        </row>
        <row r="62">
          <cell r="H62">
            <v>2553.1968137343379</v>
          </cell>
          <cell r="I62">
            <v>2746.027633432393</v>
          </cell>
          <cell r="J62">
            <v>2924.9753651864348</v>
          </cell>
          <cell r="K62">
            <v>3113.9978938172867</v>
          </cell>
          <cell r="L62">
            <v>3379.6776481175584</v>
          </cell>
          <cell r="M62">
            <v>3549.6144085144274</v>
          </cell>
        </row>
      </sheetData>
      <sheetData sheetId="24" refreshError="1">
        <row r="13">
          <cell r="A13" t="str">
            <v>Q:\DATA\SEN\AREMOS\SEN1BL.BNK,TYPE=LAREMOS</v>
          </cell>
          <cell r="H13">
            <v>-4.7883024209668275</v>
          </cell>
          <cell r="I13">
            <v>-7.5585456319660072E-2</v>
          </cell>
          <cell r="J13">
            <v>2.2898180485118935</v>
          </cell>
          <cell r="K13">
            <v>4.5981231808359668</v>
          </cell>
          <cell r="L13">
            <v>-3.6416204322061607</v>
          </cell>
          <cell r="M13">
            <v>-3.8622962846442066</v>
          </cell>
        </row>
      </sheetData>
      <sheetData sheetId="25" refreshError="1"/>
      <sheetData sheetId="26" refreshError="1"/>
      <sheetData sheetId="27" refreshError="1"/>
      <sheetData sheetId="28" refreshError="1"/>
      <sheetData sheetId="2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Sum1"/>
      <sheetName val="Sum2"/>
      <sheetName val="BCV"/>
      <sheetName val="Macro"/>
      <sheetName val="Projections"/>
      <sheetName val="Debt"/>
      <sheetName val="PDVSA"/>
      <sheetName val="CashFlow"/>
      <sheetName val="Trade Ind"/>
      <sheetName val="Indicators"/>
      <sheetName val="WEO"/>
      <sheetName val="Berne Union"/>
    </sheetNames>
    <sheetDataSet>
      <sheetData sheetId="0" refreshError="1"/>
      <sheetData sheetId="1" refreshError="1"/>
      <sheetData sheetId="2" refreshError="1"/>
      <sheetData sheetId="3" refreshError="1"/>
      <sheetData sheetId="4" refreshError="1"/>
      <sheetData sheetId="5" refreshError="1">
        <row r="2">
          <cell r="B2">
            <v>1987</v>
          </cell>
          <cell r="C2">
            <v>1988</v>
          </cell>
          <cell r="D2">
            <v>1989</v>
          </cell>
          <cell r="E2">
            <v>1990</v>
          </cell>
          <cell r="F2">
            <v>1991</v>
          </cell>
          <cell r="G2">
            <v>1992</v>
          </cell>
          <cell r="H2">
            <v>1993</v>
          </cell>
          <cell r="I2">
            <v>1994</v>
          </cell>
          <cell r="J2" t="str">
            <v>1995</v>
          </cell>
          <cell r="K2" t="str">
            <v>1995</v>
          </cell>
          <cell r="L2" t="str">
            <v>1995</v>
          </cell>
          <cell r="M2" t="str">
            <v>1995</v>
          </cell>
          <cell r="N2">
            <v>1995</v>
          </cell>
          <cell r="O2">
            <v>1996</v>
          </cell>
          <cell r="P2">
            <v>1996</v>
          </cell>
          <cell r="Q2">
            <v>1996</v>
          </cell>
          <cell r="R2">
            <v>1996</v>
          </cell>
          <cell r="S2">
            <v>1996</v>
          </cell>
          <cell r="T2">
            <v>1997</v>
          </cell>
          <cell r="U2">
            <v>1997</v>
          </cell>
          <cell r="V2">
            <v>1997</v>
          </cell>
          <cell r="W2">
            <v>1997</v>
          </cell>
          <cell r="X2">
            <v>1997</v>
          </cell>
          <cell r="Y2">
            <v>1998</v>
          </cell>
          <cell r="Z2">
            <v>1998</v>
          </cell>
          <cell r="AA2">
            <v>1998</v>
          </cell>
          <cell r="AB2">
            <v>1998</v>
          </cell>
          <cell r="AC2">
            <v>1998</v>
          </cell>
          <cell r="AD2">
            <v>1998</v>
          </cell>
          <cell r="AE2">
            <v>1998</v>
          </cell>
          <cell r="AF2">
            <v>1998</v>
          </cell>
          <cell r="AG2">
            <v>1998</v>
          </cell>
          <cell r="AH2">
            <v>1998</v>
          </cell>
          <cell r="AI2">
            <v>1998</v>
          </cell>
          <cell r="AJ2">
            <v>1998</v>
          </cell>
          <cell r="AK2">
            <v>1998</v>
          </cell>
          <cell r="AL2">
            <v>1998</v>
          </cell>
          <cell r="AM2">
            <v>1998</v>
          </cell>
          <cell r="AN2">
            <v>1999</v>
          </cell>
          <cell r="AO2">
            <v>1999</v>
          </cell>
          <cell r="AP2">
            <v>2000</v>
          </cell>
          <cell r="AQ2">
            <v>2001</v>
          </cell>
          <cell r="AR2">
            <v>2002</v>
          </cell>
          <cell r="AS2">
            <v>2003</v>
          </cell>
          <cell r="AT2">
            <v>2004</v>
          </cell>
        </row>
        <row r="3">
          <cell r="J3" t="str">
            <v>Q1</v>
          </cell>
          <cell r="K3" t="str">
            <v>Q2</v>
          </cell>
          <cell r="L3" t="str">
            <v>Q3</v>
          </cell>
          <cell r="M3" t="str">
            <v>Q4</v>
          </cell>
          <cell r="O3" t="str">
            <v>Q1</v>
          </cell>
          <cell r="P3" t="str">
            <v>Q2</v>
          </cell>
          <cell r="Q3" t="str">
            <v>Q3</v>
          </cell>
          <cell r="R3" t="str">
            <v>Q4</v>
          </cell>
          <cell r="T3" t="str">
            <v>Q1</v>
          </cell>
          <cell r="U3" t="str">
            <v>Q2</v>
          </cell>
          <cell r="V3" t="str">
            <v>Q3</v>
          </cell>
          <cell r="W3" t="str">
            <v>Q4</v>
          </cell>
          <cell r="Y3" t="str">
            <v>Q1</v>
          </cell>
          <cell r="Z3" t="str">
            <v>Q2</v>
          </cell>
          <cell r="AA3" t="str">
            <v>Q3</v>
          </cell>
          <cell r="AB3" t="str">
            <v>Q4</v>
          </cell>
          <cell r="AC3" t="str">
            <v>Rev-3</v>
          </cell>
          <cell r="AD3" t="str">
            <v>Q1</v>
          </cell>
          <cell r="AE3" t="str">
            <v>Q2</v>
          </cell>
          <cell r="AF3" t="str">
            <v>Q3</v>
          </cell>
          <cell r="AG3" t="str">
            <v>Q4</v>
          </cell>
          <cell r="AH3" t="str">
            <v>Rev-3</v>
          </cell>
          <cell r="AI3" t="str">
            <v>Q1</v>
          </cell>
          <cell r="AJ3" t="str">
            <v>Q2</v>
          </cell>
          <cell r="AK3" t="str">
            <v>Q3</v>
          </cell>
          <cell r="AL3" t="str">
            <v>Q4</v>
          </cell>
          <cell r="AM3" t="str">
            <v>Yr.</v>
          </cell>
          <cell r="AN3" t="str">
            <v>Auth</v>
          </cell>
          <cell r="AO3" t="str">
            <v>Staff</v>
          </cell>
        </row>
        <row r="4">
          <cell r="O4" t="str">
            <v>Prel.</v>
          </cell>
          <cell r="P4" t="str">
            <v>Prel.</v>
          </cell>
          <cell r="Q4" t="str">
            <v>Prel.</v>
          </cell>
          <cell r="R4" t="str">
            <v>Prel.</v>
          </cell>
          <cell r="S4" t="str">
            <v>Prel.</v>
          </cell>
          <cell r="T4" t="str">
            <v>Prel.</v>
          </cell>
          <cell r="U4" t="str">
            <v>Prel.</v>
          </cell>
          <cell r="V4" t="str">
            <v>Prel.</v>
          </cell>
          <cell r="W4" t="str">
            <v>Prel.</v>
          </cell>
          <cell r="X4" t="str">
            <v>Prel.</v>
          </cell>
          <cell r="Y4" t="str">
            <v>Prog.</v>
          </cell>
          <cell r="Z4" t="str">
            <v>Prog.</v>
          </cell>
          <cell r="AA4" t="str">
            <v>Prog.</v>
          </cell>
          <cell r="AB4" t="str">
            <v>Prog.</v>
          </cell>
          <cell r="AC4" t="str">
            <v>Prog.</v>
          </cell>
          <cell r="AD4" t="str">
            <v>Prog.</v>
          </cell>
          <cell r="AE4" t="str">
            <v>Prog.</v>
          </cell>
          <cell r="AF4" t="str">
            <v>Prog.</v>
          </cell>
          <cell r="AG4" t="str">
            <v>Prog.</v>
          </cell>
          <cell r="AH4" t="str">
            <v>Prog.</v>
          </cell>
          <cell r="AI4" t="str">
            <v>Prel.</v>
          </cell>
          <cell r="AJ4" t="str">
            <v>Prel.</v>
          </cell>
          <cell r="AK4" t="str">
            <v>Prel.</v>
          </cell>
          <cell r="AL4" t="str">
            <v>Prel.</v>
          </cell>
          <cell r="AM4" t="str">
            <v>Prel.</v>
          </cell>
          <cell r="AN4" t="str">
            <v>Proj.</v>
          </cell>
          <cell r="AO4" t="str">
            <v>Proj.</v>
          </cell>
          <cell r="AP4" t="str">
            <v>Proj.</v>
          </cell>
          <cell r="AQ4" t="str">
            <v>Proj.</v>
          </cell>
          <cell r="AR4" t="str">
            <v>Proj.</v>
          </cell>
          <cell r="AS4" t="str">
            <v>Proj.</v>
          </cell>
          <cell r="AT4" t="str">
            <v>Proj.</v>
          </cell>
        </row>
        <row r="6">
          <cell r="B6">
            <v>-2921.846</v>
          </cell>
          <cell r="C6">
            <v>-5953.9814000000006</v>
          </cell>
          <cell r="D6">
            <v>2175.7862000000005</v>
          </cell>
          <cell r="E6">
            <v>8452</v>
          </cell>
          <cell r="F6">
            <v>1924</v>
          </cell>
          <cell r="G6">
            <v>-3753</v>
          </cell>
          <cell r="H6">
            <v>-1992.7672000000002</v>
          </cell>
          <cell r="I6">
            <v>2541</v>
          </cell>
          <cell r="J6">
            <v>1057.586</v>
          </cell>
          <cell r="K6">
            <v>508.68799999999999</v>
          </cell>
          <cell r="L6">
            <v>-113.79999999999995</v>
          </cell>
          <cell r="M6">
            <v>565.73299999999995</v>
          </cell>
          <cell r="N6">
            <v>2018.2069999999999</v>
          </cell>
          <cell r="O6">
            <v>1942.16</v>
          </cell>
          <cell r="P6">
            <v>1189.05</v>
          </cell>
          <cell r="Q6">
            <v>2376</v>
          </cell>
          <cell r="R6">
            <v>3317</v>
          </cell>
          <cell r="S6">
            <v>8824.27</v>
          </cell>
          <cell r="T6">
            <v>2024.37</v>
          </cell>
          <cell r="U6">
            <v>1102.54</v>
          </cell>
          <cell r="V6">
            <v>549.63</v>
          </cell>
          <cell r="W6">
            <v>1008.1599999999999</v>
          </cell>
          <cell r="X6">
            <v>4684.7</v>
          </cell>
          <cell r="Y6">
            <v>244.7659014869362</v>
          </cell>
          <cell r="Z6">
            <v>-111.05554753685104</v>
          </cell>
          <cell r="AA6">
            <v>-464.34658760663842</v>
          </cell>
          <cell r="AB6">
            <v>501.33117648661573</v>
          </cell>
          <cell r="AC6">
            <v>170.69494283006665</v>
          </cell>
          <cell r="AD6">
            <v>299.43484632237369</v>
          </cell>
          <cell r="AE6">
            <v>-279.47940708625174</v>
          </cell>
          <cell r="AF6">
            <v>-338.90370090463983</v>
          </cell>
          <cell r="AG6">
            <v>-479.3342512642858</v>
          </cell>
          <cell r="AH6">
            <v>-790.78251293280459</v>
          </cell>
          <cell r="AI6">
            <v>-284.50711999999999</v>
          </cell>
          <cell r="AJ6">
            <v>-691.35270300000025</v>
          </cell>
          <cell r="AK6">
            <v>-365.12059999999951</v>
          </cell>
          <cell r="AL6">
            <v>-142.19319999999971</v>
          </cell>
          <cell r="AM6">
            <v>-1483.173622999997</v>
          </cell>
          <cell r="AN6">
            <v>-3119.1132356658786</v>
          </cell>
          <cell r="AO6">
            <v>-4422.7923318088333</v>
          </cell>
          <cell r="AP6">
            <v>-4581.7563565312812</v>
          </cell>
          <cell r="AQ6">
            <v>-6908.233072595719</v>
          </cell>
          <cell r="AR6">
            <v>-7882.8903497072452</v>
          </cell>
          <cell r="AS6">
            <v>-9137.4223165277072</v>
          </cell>
          <cell r="AT6">
            <v>-10191.551803354865</v>
          </cell>
        </row>
        <row r="9">
          <cell r="B9">
            <v>10564</v>
          </cell>
          <cell r="C9">
            <v>10195</v>
          </cell>
          <cell r="D9">
            <v>13054</v>
          </cell>
          <cell r="E9">
            <v>17617</v>
          </cell>
          <cell r="F9">
            <v>15156</v>
          </cell>
          <cell r="G9">
            <v>13988</v>
          </cell>
          <cell r="H9">
            <v>14586</v>
          </cell>
          <cell r="I9">
            <v>15905</v>
          </cell>
          <cell r="J9">
            <v>4395</v>
          </cell>
          <cell r="K9">
            <v>5065</v>
          </cell>
          <cell r="L9">
            <v>4585</v>
          </cell>
          <cell r="M9">
            <v>4797</v>
          </cell>
          <cell r="N9">
            <v>18842</v>
          </cell>
          <cell r="O9">
            <v>4847</v>
          </cell>
          <cell r="P9">
            <v>5551</v>
          </cell>
          <cell r="Q9">
            <v>5924</v>
          </cell>
          <cell r="R9">
            <v>7078</v>
          </cell>
          <cell r="S9">
            <v>23400</v>
          </cell>
          <cell r="T9">
            <v>5696</v>
          </cell>
          <cell r="U9">
            <v>5820</v>
          </cell>
          <cell r="V9">
            <v>5997</v>
          </cell>
          <cell r="W9">
            <v>5932</v>
          </cell>
          <cell r="X9">
            <v>23445</v>
          </cell>
          <cell r="Y9">
            <v>4455.0976000000001</v>
          </cell>
          <cell r="Z9">
            <v>4702.9871200000007</v>
          </cell>
          <cell r="AA9">
            <v>4948.6144240000003</v>
          </cell>
          <cell r="AB9">
            <v>5900.9577600000002</v>
          </cell>
          <cell r="AC9">
            <v>20007.656904000003</v>
          </cell>
          <cell r="AD9">
            <v>4477.5828799999999</v>
          </cell>
          <cell r="AE9">
            <v>4341.9072969999997</v>
          </cell>
          <cell r="AF9">
            <v>4406.0554120000006</v>
          </cell>
          <cell r="AG9">
            <v>4200.0706640000008</v>
          </cell>
          <cell r="AH9">
            <v>17425.616253</v>
          </cell>
          <cell r="AI9">
            <v>4528.5828799999999</v>
          </cell>
          <cell r="AJ9">
            <v>4396.9072969999997</v>
          </cell>
          <cell r="AK9">
            <v>4296.1994000000004</v>
          </cell>
          <cell r="AL9">
            <v>4189.8068000000003</v>
          </cell>
          <cell r="AM9">
            <v>17411.496377000003</v>
          </cell>
          <cell r="AN9">
            <v>15628.692369</v>
          </cell>
          <cell r="AO9">
            <v>15312.054368999999</v>
          </cell>
          <cell r="AP9">
            <v>17040.937447743341</v>
          </cell>
          <cell r="AQ9">
            <v>19913.26766326799</v>
          </cell>
          <cell r="AR9">
            <v>21501.884945067617</v>
          </cell>
          <cell r="AS9">
            <v>23039.872295464811</v>
          </cell>
          <cell r="AT9">
            <v>24262.637114675206</v>
          </cell>
        </row>
        <row r="10">
          <cell r="C10">
            <v>-3.4929950776221075E-2</v>
          </cell>
          <cell r="D10">
            <v>0.28043158410985769</v>
          </cell>
          <cell r="E10">
            <v>0.34954803125478784</v>
          </cell>
          <cell r="F10">
            <v>-0.13969461315774534</v>
          </cell>
          <cell r="G10">
            <v>-7.7065188704143583E-2</v>
          </cell>
          <cell r="H10">
            <v>4.2750929368029711E-2</v>
          </cell>
          <cell r="I10">
            <v>9.0429178664472865E-2</v>
          </cell>
          <cell r="N10">
            <v>0.18465891229173215</v>
          </cell>
          <cell r="O10">
            <v>0.10284414106939699</v>
          </cell>
          <cell r="P10">
            <v>9.5952615992102697E-2</v>
          </cell>
          <cell r="Q10">
            <v>0.29203925845147216</v>
          </cell>
          <cell r="R10">
            <v>0.475505524286012</v>
          </cell>
          <cell r="S10">
            <v>0.24190637936524784</v>
          </cell>
          <cell r="T10">
            <v>0.17515989271714472</v>
          </cell>
          <cell r="U10">
            <v>4.8459736984327151E-2</v>
          </cell>
          <cell r="V10">
            <v>1.232275489534107E-2</v>
          </cell>
          <cell r="W10">
            <v>-0.16191014410850524</v>
          </cell>
          <cell r="X10">
            <v>1.9230769230769162E-3</v>
          </cell>
          <cell r="Y10">
            <v>-0.21605510990374466</v>
          </cell>
          <cell r="Z10">
            <v>-0.19051154352220634</v>
          </cell>
          <cell r="AA10">
            <v>-0.17321940632251376</v>
          </cell>
          <cell r="AB10">
            <v>-1.8277413065105885E-2</v>
          </cell>
          <cell r="AC10">
            <v>-0.14821055499609026</v>
          </cell>
          <cell r="AD10">
            <v>-0.21390750000000003</v>
          </cell>
          <cell r="AE10">
            <v>-0.25396781838487981</v>
          </cell>
          <cell r="AF10">
            <v>-0.26529007637151902</v>
          </cell>
          <cell r="AG10">
            <v>-0.29196381254214421</v>
          </cell>
          <cell r="AH10">
            <v>-0.25674488150991681</v>
          </cell>
          <cell r="AI10">
            <v>-0.20495384831460672</v>
          </cell>
          <cell r="AJ10">
            <v>-2.9076553634809543E-2</v>
          </cell>
          <cell r="AK10">
            <v>-2.2904257514983817E-2</v>
          </cell>
          <cell r="AL10">
            <v>-2.4764353349148616E-2</v>
          </cell>
          <cell r="AM10">
            <v>-0.25734713683088062</v>
          </cell>
          <cell r="AN10">
            <v>-0.10311967496074292</v>
          </cell>
          <cell r="AO10">
            <v>-0.12129051009235492</v>
          </cell>
          <cell r="AP10">
            <v>0.11290993599418964</v>
          </cell>
          <cell r="AQ10">
            <v>0.16855470682483031</v>
          </cell>
          <cell r="AR10">
            <v>7.9776825615114344E-2</v>
          </cell>
          <cell r="AS10">
            <v>7.1528024372114363E-2</v>
          </cell>
          <cell r="AT10">
            <v>5.3071683884770682E-2</v>
          </cell>
        </row>
        <row r="12">
          <cell r="B12">
            <v>9054</v>
          </cell>
          <cell r="C12">
            <v>8136</v>
          </cell>
          <cell r="D12">
            <v>10001</v>
          </cell>
          <cell r="E12">
            <v>14085</v>
          </cell>
          <cell r="F12">
            <v>12307</v>
          </cell>
          <cell r="G12">
            <v>11014</v>
          </cell>
          <cell r="H12">
            <v>10855</v>
          </cell>
          <cell r="I12">
            <v>11351</v>
          </cell>
          <cell r="J12">
            <v>3054</v>
          </cell>
          <cell r="K12">
            <v>3671</v>
          </cell>
          <cell r="L12">
            <v>3306</v>
          </cell>
          <cell r="M12">
            <v>3599</v>
          </cell>
          <cell r="N12">
            <v>13630</v>
          </cell>
          <cell r="O12">
            <v>3733</v>
          </cell>
          <cell r="P12">
            <v>4341</v>
          </cell>
          <cell r="Q12">
            <v>4669</v>
          </cell>
          <cell r="R12">
            <v>5642</v>
          </cell>
          <cell r="S12">
            <v>18385</v>
          </cell>
          <cell r="T12">
            <v>4480</v>
          </cell>
          <cell r="U12">
            <v>4373</v>
          </cell>
          <cell r="V12">
            <v>4651</v>
          </cell>
          <cell r="W12">
            <v>4537</v>
          </cell>
          <cell r="X12">
            <v>18041</v>
          </cell>
          <cell r="Y12">
            <v>3137.0976000000001</v>
          </cell>
          <cell r="Z12">
            <v>3324.9871200000007</v>
          </cell>
          <cell r="AA12">
            <v>3557.6144240000003</v>
          </cell>
          <cell r="AB12">
            <v>4348.9577600000002</v>
          </cell>
          <cell r="AC12">
            <v>14368.656904000001</v>
          </cell>
          <cell r="AD12">
            <v>3180.5828800000004</v>
          </cell>
          <cell r="AE12">
            <v>3032.9072970000002</v>
          </cell>
          <cell r="AF12">
            <v>2947.0554120000006</v>
          </cell>
          <cell r="AG12">
            <v>2682.0706640000003</v>
          </cell>
          <cell r="AH12">
            <v>11842.616253000002</v>
          </cell>
          <cell r="AI12">
            <v>3234.5828800000004</v>
          </cell>
          <cell r="AJ12">
            <v>3087.9072970000002</v>
          </cell>
          <cell r="AK12">
            <v>3032.1994000000004</v>
          </cell>
          <cell r="AL12">
            <v>2764.8068000000003</v>
          </cell>
          <cell r="AM12">
            <v>12119.496377000001</v>
          </cell>
          <cell r="AN12">
            <v>9508.494369</v>
          </cell>
          <cell r="AO12">
            <v>10020.054368999999</v>
          </cell>
          <cell r="AP12">
            <v>11643.097447743341</v>
          </cell>
          <cell r="AQ12">
            <v>14191.55726326799</v>
          </cell>
          <cell r="AR12">
            <v>15436.871921067617</v>
          </cell>
          <cell r="AS12">
            <v>16610.958490024812</v>
          </cell>
          <cell r="AT12">
            <v>17447.988480908807</v>
          </cell>
        </row>
        <row r="13">
          <cell r="C13">
            <v>-0.10139165009940354</v>
          </cell>
          <cell r="D13">
            <v>0.22922812192723696</v>
          </cell>
          <cell r="E13">
            <v>0.40835916408359174</v>
          </cell>
          <cell r="F13">
            <v>-0.12623358182463618</v>
          </cell>
          <cell r="G13">
            <v>-0.10506215974648569</v>
          </cell>
          <cell r="H13">
            <v>-1.4436172144543291E-2</v>
          </cell>
          <cell r="I13">
            <v>4.5693228926761753E-2</v>
          </cell>
          <cell r="N13">
            <v>0.20077526209144558</v>
          </cell>
          <cell r="O13">
            <v>0.22233136869679115</v>
          </cell>
          <cell r="P13">
            <v>0.18251157722691369</v>
          </cell>
          <cell r="Q13">
            <v>0.41228070175438591</v>
          </cell>
          <cell r="R13">
            <v>0.56765768268963601</v>
          </cell>
          <cell r="S13">
            <v>0.34886280264123259</v>
          </cell>
          <cell r="T13">
            <v>0.20010715242432364</v>
          </cell>
          <cell r="U13">
            <v>7.3715733701911201E-3</v>
          </cell>
          <cell r="V13">
            <v>-3.8552152495181513E-3</v>
          </cell>
          <cell r="W13">
            <v>-0.19585253456221197</v>
          </cell>
          <cell r="X13">
            <v>-1.8710905629589325E-2</v>
          </cell>
          <cell r="Y13">
            <v>-0.2995864504822624</v>
          </cell>
          <cell r="Z13">
            <v>-0.24032002105284489</v>
          </cell>
          <cell r="AA13">
            <v>-0.23564525916755252</v>
          </cell>
          <cell r="AB13">
            <v>-5.4331815552685181E-2</v>
          </cell>
          <cell r="AC13">
            <v>-0.20654478235848439</v>
          </cell>
          <cell r="AD13">
            <v>-0.29004846428571418</v>
          </cell>
          <cell r="AE13">
            <v>-0.30644699359707295</v>
          </cell>
          <cell r="AF13">
            <v>-0.36636090905181673</v>
          </cell>
          <cell r="AG13">
            <v>-0.40884490544412599</v>
          </cell>
          <cell r="AH13">
            <v>-0.34357207178094329</v>
          </cell>
          <cell r="AI13">
            <v>-0.27799489285714274</v>
          </cell>
          <cell r="AJ13">
            <v>-4.5346058036392023E-2</v>
          </cell>
          <cell r="AK13">
            <v>-1.8040663673459911E-2</v>
          </cell>
          <cell r="AL13">
            <v>-8.8184372043606407E-2</v>
          </cell>
          <cell r="AM13">
            <v>-0.32822480034366164</v>
          </cell>
          <cell r="AN13">
            <v>-0.19709512105559579</v>
          </cell>
          <cell r="AO13">
            <v>-0.15389858499706988</v>
          </cell>
          <cell r="AP13">
            <v>0.1619794682716198</v>
          </cell>
          <cell r="AQ13">
            <v>0.21888160147784297</v>
          </cell>
          <cell r="AR13">
            <v>8.775038811440905E-2</v>
          </cell>
          <cell r="AS13">
            <v>7.6057285113239059E-2</v>
          </cell>
          <cell r="AT13">
            <v>5.039022831744755E-2</v>
          </cell>
        </row>
        <row r="15">
          <cell r="B15">
            <v>9054</v>
          </cell>
          <cell r="C15">
            <v>8136</v>
          </cell>
          <cell r="D15">
            <v>10001</v>
          </cell>
          <cell r="E15">
            <v>14085</v>
          </cell>
          <cell r="F15">
            <v>12307</v>
          </cell>
          <cell r="G15">
            <v>11014</v>
          </cell>
          <cell r="H15">
            <v>10855</v>
          </cell>
          <cell r="I15">
            <v>11351</v>
          </cell>
          <cell r="J15">
            <v>3033</v>
          </cell>
          <cell r="K15">
            <v>3638</v>
          </cell>
          <cell r="L15">
            <v>3276</v>
          </cell>
          <cell r="M15">
            <v>3570</v>
          </cell>
          <cell r="N15">
            <v>13517</v>
          </cell>
          <cell r="O15">
            <v>3707</v>
          </cell>
          <cell r="P15">
            <v>4295</v>
          </cell>
          <cell r="Q15">
            <v>4640</v>
          </cell>
          <cell r="R15">
            <v>5603</v>
          </cell>
          <cell r="S15">
            <v>18245</v>
          </cell>
          <cell r="T15">
            <v>4455</v>
          </cell>
          <cell r="U15">
            <v>4352</v>
          </cell>
          <cell r="V15">
            <v>4621</v>
          </cell>
          <cell r="W15">
            <v>4510</v>
          </cell>
          <cell r="X15">
            <v>17938</v>
          </cell>
          <cell r="Y15">
            <v>3201.12</v>
          </cell>
          <cell r="Z15">
            <v>3392.8440000000005</v>
          </cell>
          <cell r="AA15">
            <v>3630.2188000000001</v>
          </cell>
          <cell r="AB15">
            <v>4437.7120000000004</v>
          </cell>
          <cell r="AC15">
            <v>14661.894800000002</v>
          </cell>
          <cell r="AD15">
            <v>3209.5828800000004</v>
          </cell>
          <cell r="AE15">
            <v>3067.9072970000002</v>
          </cell>
          <cell r="AF15">
            <v>3007.1994000000004</v>
          </cell>
          <cell r="AG15">
            <v>2736.8068000000003</v>
          </cell>
          <cell r="AH15">
            <v>12021.496377000001</v>
          </cell>
          <cell r="AI15">
            <v>3209.5828800000004</v>
          </cell>
          <cell r="AJ15">
            <v>3067.9072970000002</v>
          </cell>
          <cell r="AK15">
            <v>3007.1994000000004</v>
          </cell>
          <cell r="AL15">
            <v>2736.8068000000003</v>
          </cell>
          <cell r="AM15">
            <v>12021.496377000001</v>
          </cell>
          <cell r="AN15">
            <v>9334.0840499999995</v>
          </cell>
          <cell r="AO15">
            <v>9856.0840499999995</v>
          </cell>
          <cell r="AP15">
            <v>11488.982011302729</v>
          </cell>
          <cell r="AQ15">
            <v>13300.934758436724</v>
          </cell>
          <cell r="AR15">
            <v>14055.654562313895</v>
          </cell>
          <cell r="AS15">
            <v>14845.620908188585</v>
          </cell>
          <cell r="AT15">
            <v>15679.248449906947</v>
          </cell>
        </row>
        <row r="16">
          <cell r="C16">
            <v>-0.10139165009940354</v>
          </cell>
          <cell r="D16">
            <v>0.22922812192723696</v>
          </cell>
          <cell r="E16">
            <v>0.40835916408359174</v>
          </cell>
          <cell r="F16">
            <v>-0.12623358182463618</v>
          </cell>
          <cell r="G16">
            <v>-0.10506215974648569</v>
          </cell>
          <cell r="H16">
            <v>-1.4436172144543291E-2</v>
          </cell>
          <cell r="I16">
            <v>4.5693228926761753E-2</v>
          </cell>
          <cell r="N16">
            <v>0.19082019205356349</v>
          </cell>
          <cell r="O16">
            <v>0.22222222222222232</v>
          </cell>
          <cell r="P16">
            <v>0.18059373282023095</v>
          </cell>
          <cell r="Q16">
            <v>0.41636141636141644</v>
          </cell>
          <cell r="R16">
            <v>0.56946778711484591</v>
          </cell>
          <cell r="S16">
            <v>0.3497817563068728</v>
          </cell>
          <cell r="T16">
            <v>0.20178041543026715</v>
          </cell>
          <cell r="U16">
            <v>1.3271245634458584E-2</v>
          </cell>
          <cell r="V16">
            <v>-4.0948275862069394E-3</v>
          </cell>
          <cell r="W16">
            <v>-0.19507406746385869</v>
          </cell>
          <cell r="X16">
            <v>-1.6826527815839931E-2</v>
          </cell>
          <cell r="Y16">
            <v>-0.28128062020449607</v>
          </cell>
          <cell r="Z16">
            <v>-0.22107908749986893</v>
          </cell>
          <cell r="AA16">
            <v>-0.21515608689607735</v>
          </cell>
          <cell r="AB16">
            <v>-2.4211160512069396E-2</v>
          </cell>
          <cell r="AC16">
            <v>-0.18467891433447037</v>
          </cell>
          <cell r="AD16">
            <v>-0.27955490909090897</v>
          </cell>
          <cell r="AE16">
            <v>-0.29505806594669115</v>
          </cell>
          <cell r="AF16">
            <v>-0.34923189785760644</v>
          </cell>
          <cell r="AG16">
            <v>-0.39316922394678488</v>
          </cell>
          <cell r="AH16">
            <v>-0.32983072934552338</v>
          </cell>
          <cell r="AI16">
            <v>-0.27955490909090897</v>
          </cell>
          <cell r="AJ16">
            <v>-4.4141431549510335E-2</v>
          </cell>
          <cell r="AK16">
            <v>-1.9788048048050233E-2</v>
          </cell>
          <cell r="AL16">
            <v>-8.9915088437434565E-2</v>
          </cell>
          <cell r="AM16">
            <v>-0.32983072934552338</v>
          </cell>
          <cell r="AN16">
            <v>-0.22355056664506967</v>
          </cell>
          <cell r="AO16">
            <v>-0.18012835167034225</v>
          </cell>
          <cell r="AP16">
            <v>0.16567411083540118</v>
          </cell>
          <cell r="AQ16">
            <v>0.15771221030300309</v>
          </cell>
          <cell r="AR16">
            <v>5.6741861950601269E-2</v>
          </cell>
          <cell r="AS16">
            <v>5.6202743342366412E-2</v>
          </cell>
          <cell r="AT16">
            <v>5.6153093688290801E-2</v>
          </cell>
        </row>
        <row r="18">
          <cell r="B18">
            <v>16.32</v>
          </cell>
          <cell r="C18">
            <v>13.51</v>
          </cell>
          <cell r="D18">
            <v>16.87</v>
          </cell>
          <cell r="E18">
            <v>20.52</v>
          </cell>
          <cell r="F18">
            <v>15.92</v>
          </cell>
          <cell r="G18">
            <v>14.91</v>
          </cell>
          <cell r="H18">
            <v>13.34</v>
          </cell>
          <cell r="I18">
            <v>13.324999999999999</v>
          </cell>
          <cell r="J18">
            <v>14.18</v>
          </cell>
          <cell r="K18">
            <v>16.41</v>
          </cell>
          <cell r="L18">
            <v>14.13</v>
          </cell>
          <cell r="M18">
            <v>14.64</v>
          </cell>
          <cell r="N18">
            <v>14.8475</v>
          </cell>
          <cell r="O18">
            <v>16.29</v>
          </cell>
          <cell r="P18">
            <v>17.46</v>
          </cell>
          <cell r="Q18">
            <v>18.22</v>
          </cell>
          <cell r="R18">
            <v>21.24</v>
          </cell>
          <cell r="S18">
            <v>18.36</v>
          </cell>
          <cell r="T18">
            <v>17.72</v>
          </cell>
          <cell r="U18">
            <v>15.663</v>
          </cell>
          <cell r="V18">
            <v>16.27</v>
          </cell>
          <cell r="W18">
            <v>15.733176405427859</v>
          </cell>
          <cell r="X18">
            <v>16.308610946691381</v>
          </cell>
          <cell r="Y18">
            <v>11.7</v>
          </cell>
          <cell r="Z18">
            <v>12</v>
          </cell>
          <cell r="AA18">
            <v>12.7</v>
          </cell>
          <cell r="AB18">
            <v>15.5</v>
          </cell>
          <cell r="AC18">
            <v>12.975</v>
          </cell>
          <cell r="AD18">
            <v>11.34</v>
          </cell>
          <cell r="AE18">
            <v>11.095000000000001</v>
          </cell>
          <cell r="AF18">
            <v>10.77</v>
          </cell>
          <cell r="AG18">
            <v>9.1</v>
          </cell>
          <cell r="AH18">
            <v>10.57625</v>
          </cell>
          <cell r="AI18">
            <v>11.34</v>
          </cell>
          <cell r="AJ18">
            <v>11.095000000000001</v>
          </cell>
          <cell r="AK18">
            <v>10.77</v>
          </cell>
          <cell r="AL18">
            <v>9.1</v>
          </cell>
          <cell r="AM18">
            <v>10.57625</v>
          </cell>
          <cell r="AN18">
            <v>9.01</v>
          </cell>
          <cell r="AO18">
            <v>9.01</v>
          </cell>
          <cell r="AP18">
            <v>10.211333333333332</v>
          </cell>
          <cell r="AQ18">
            <v>11.08</v>
          </cell>
          <cell r="AR18">
            <v>11.19</v>
          </cell>
          <cell r="AS18">
            <v>11.3</v>
          </cell>
          <cell r="AT18">
            <v>11.41</v>
          </cell>
        </row>
        <row r="19">
          <cell r="B19">
            <v>0.28503937007874036</v>
          </cell>
          <cell r="C19">
            <v>-0.17218137254901966</v>
          </cell>
          <cell r="D19">
            <v>0.24870466321243523</v>
          </cell>
          <cell r="E19">
            <v>0.21636040308239468</v>
          </cell>
          <cell r="F19">
            <v>-0.22417153996101358</v>
          </cell>
          <cell r="G19">
            <v>-6.3442211055276365E-2</v>
          </cell>
          <cell r="H19">
            <v>-0.10529845741113353</v>
          </cell>
          <cell r="I19">
            <v>-1.1244377811094886E-3</v>
          </cell>
          <cell r="J19">
            <v>6.4165103189493422E-2</v>
          </cell>
          <cell r="K19">
            <v>0.15726375176304663</v>
          </cell>
          <cell r="L19">
            <v>-0.13893967093235826</v>
          </cell>
          <cell r="M19">
            <v>3.6093418259023347E-2</v>
          </cell>
          <cell r="N19">
            <v>0.11425891181988757</v>
          </cell>
          <cell r="O19">
            <v>0.14880112834978831</v>
          </cell>
          <cell r="P19">
            <v>6.3985374771480918E-2</v>
          </cell>
          <cell r="Q19">
            <v>0.28945506015569689</v>
          </cell>
          <cell r="R19">
            <v>0.45081967213114749</v>
          </cell>
          <cell r="S19">
            <v>0.23657181343660549</v>
          </cell>
          <cell r="T19">
            <v>8.7783916513198168E-2</v>
          </cell>
          <cell r="U19">
            <v>-0.10292096219931279</v>
          </cell>
          <cell r="V19">
            <v>-0.10702524698133919</v>
          </cell>
          <cell r="W19">
            <v>-0.25926664757872597</v>
          </cell>
          <cell r="X19">
            <v>-0.11173142991877005</v>
          </cell>
          <cell r="Y19">
            <v>-0.33972911963882624</v>
          </cell>
          <cell r="Z19">
            <v>-0.23371647509578541</v>
          </cell>
          <cell r="AA19">
            <v>-0.22419059254734275</v>
          </cell>
          <cell r="AB19">
            <v>-2.515723270440251E-2</v>
          </cell>
          <cell r="AC19">
            <v>-0.20771042782975158</v>
          </cell>
          <cell r="AD19">
            <v>-0.36004514672686228</v>
          </cell>
          <cell r="AE19">
            <v>-0.29164272489306009</v>
          </cell>
          <cell r="AF19">
            <v>-0.33804548248309774</v>
          </cell>
          <cell r="AG19">
            <v>-0.42160440044004399</v>
          </cell>
          <cell r="AH19">
            <v>-0.35149289939094031</v>
          </cell>
          <cell r="AI19">
            <v>-0.36004514672686228</v>
          </cell>
          <cell r="AJ19">
            <v>-2.1604938271604923E-2</v>
          </cell>
          <cell r="AK19">
            <v>-2.9292474087426856E-2</v>
          </cell>
          <cell r="AL19">
            <v>-0.15506035283194053</v>
          </cell>
          <cell r="AM19">
            <v>-0.35149289939094031</v>
          </cell>
          <cell r="AN19">
            <v>-0.14809124216995628</v>
          </cell>
          <cell r="AO19">
            <v>-0.14809124216995628</v>
          </cell>
          <cell r="AP19">
            <v>0.1333333333333333</v>
          </cell>
          <cell r="AQ19">
            <v>8.5068877717568769E-2</v>
          </cell>
          <cell r="AR19">
            <v>9.9277978339349371E-3</v>
          </cell>
          <cell r="AS19">
            <v>9.8302055406613853E-3</v>
          </cell>
          <cell r="AT19">
            <v>9.7345132743362761E-3</v>
          </cell>
        </row>
        <row r="20">
          <cell r="B20">
            <v>1.5199435938759065</v>
          </cell>
          <cell r="C20">
            <v>1.6499193900003044</v>
          </cell>
          <cell r="D20">
            <v>1.6241849436870184</v>
          </cell>
          <cell r="E20">
            <v>1.8805575582792597</v>
          </cell>
          <cell r="F20">
            <v>2.117952777586563</v>
          </cell>
          <cell r="G20">
            <v>2.0238324926729327</v>
          </cell>
          <cell r="H20">
            <v>2.2293647696699592</v>
          </cell>
          <cell r="I20">
            <v>2.3338559202241127</v>
          </cell>
          <cell r="J20">
            <v>2.376586741889986</v>
          </cell>
          <cell r="K20">
            <v>2.43619877989165</v>
          </cell>
          <cell r="L20">
            <v>2.5200775408474105</v>
          </cell>
          <cell r="M20">
            <v>2.6505702066999284</v>
          </cell>
          <cell r="N20">
            <v>2.4942163133408837</v>
          </cell>
          <cell r="O20">
            <v>2.5462110360821226</v>
          </cell>
          <cell r="P20">
            <v>2.7321475775084019</v>
          </cell>
          <cell r="Q20">
            <v>2.7854006586169047</v>
          </cell>
          <cell r="R20">
            <v>2.8872922295914192</v>
          </cell>
          <cell r="S20">
            <v>2.7434565911600561</v>
          </cell>
          <cell r="T20">
            <v>2.8304</v>
          </cell>
          <cell r="U20">
            <v>3.1008</v>
          </cell>
          <cell r="V20">
            <v>3.1322000000000001</v>
          </cell>
          <cell r="W20">
            <v>3.14</v>
          </cell>
          <cell r="X20">
            <v>3.0508500000000005</v>
          </cell>
          <cell r="Y20">
            <v>3.04</v>
          </cell>
          <cell r="Z20">
            <v>3.1070000000000002</v>
          </cell>
          <cell r="AA20">
            <v>3.1070000000000002</v>
          </cell>
          <cell r="AB20">
            <v>3.1120000000000001</v>
          </cell>
          <cell r="AC20">
            <v>3.0915000000000004</v>
          </cell>
          <cell r="AD20">
            <v>3.1448</v>
          </cell>
          <cell r="AE20">
            <v>3.0386000000000002</v>
          </cell>
          <cell r="AF20">
            <v>3.0350000000000001</v>
          </cell>
          <cell r="AG20">
            <v>3.2690000000000001</v>
          </cell>
          <cell r="AH20">
            <v>3.1218500000000002</v>
          </cell>
          <cell r="AI20">
            <v>3.1448</v>
          </cell>
          <cell r="AJ20">
            <v>3.0386000000000002</v>
          </cell>
          <cell r="AK20">
            <v>3.0350000000000001</v>
          </cell>
          <cell r="AL20">
            <v>3.2690000000000001</v>
          </cell>
          <cell r="AM20">
            <v>3.1218500000000002</v>
          </cell>
          <cell r="AN20">
            <v>2.9969999999999999</v>
          </cell>
          <cell r="AO20">
            <v>2.9969999999999999</v>
          </cell>
          <cell r="AP20">
            <v>3.0825223325062039</v>
          </cell>
          <cell r="AQ20">
            <v>3.2888914392059556</v>
          </cell>
          <cell r="AR20">
            <v>3.4413442928039699</v>
          </cell>
          <cell r="AS20">
            <v>3.5993746898263024</v>
          </cell>
          <cell r="AT20">
            <v>3.7648418114143918</v>
          </cell>
        </row>
        <row r="21">
          <cell r="B21">
            <v>-1.0999999999999999E-2</v>
          </cell>
          <cell r="C21">
            <v>8.5513565534991454E-2</v>
          </cell>
          <cell r="D21">
            <v>-1.559739613295974E-2</v>
          </cell>
          <cell r="E21">
            <v>0.15784693460478505</v>
          </cell>
          <cell r="F21">
            <v>0.12623661438181322</v>
          </cell>
          <cell r="G21">
            <v>-4.4439274524751937E-2</v>
          </cell>
          <cell r="H21">
            <v>0.10155597251310766</v>
          </cell>
          <cell r="I21">
            <v>4.6870369522176825E-2</v>
          </cell>
          <cell r="N21">
            <v>6.8710493962871544E-2</v>
          </cell>
          <cell r="O21">
            <v>7.1373070968679508E-2</v>
          </cell>
          <cell r="P21">
            <v>0.12147974133289496</v>
          </cell>
          <cell r="Q21">
            <v>0.10528371189732355</v>
          </cell>
          <cell r="R21">
            <v>8.9309848233078748E-2</v>
          </cell>
          <cell r="S21">
            <v>9.9927290382175071E-2</v>
          </cell>
          <cell r="T21">
            <v>0.11161249397267614</v>
          </cell>
          <cell r="U21">
            <v>0.13493137249481713</v>
          </cell>
          <cell r="V21">
            <v>0.12450608866995072</v>
          </cell>
          <cell r="W21">
            <v>8.7524140375753179E-2</v>
          </cell>
          <cell r="X21">
            <v>0.11204602610824055</v>
          </cell>
          <cell r="Y21">
            <v>7.4053137365743371E-2</v>
          </cell>
          <cell r="Z21">
            <v>1.9994840041279716E-3</v>
          </cell>
          <cell r="AA21">
            <v>-8.0454632526658632E-3</v>
          </cell>
          <cell r="AB21">
            <v>-1.2063492063491998E-2</v>
          </cell>
          <cell r="AC21">
            <v>1.2494473283442664E-2</v>
          </cell>
          <cell r="AD21">
            <v>0.11107970604861506</v>
          </cell>
          <cell r="AE21">
            <v>-2.0059339525283715E-2</v>
          </cell>
          <cell r="AF21">
            <v>-3.1032501117425393E-2</v>
          </cell>
          <cell r="AG21">
            <v>4.1082802547770747E-2</v>
          </cell>
          <cell r="AH21">
            <v>2.3272202828719779E-2</v>
          </cell>
          <cell r="AI21">
            <v>0.11107970604861506</v>
          </cell>
          <cell r="AJ21">
            <v>-3.3770033070465444E-2</v>
          </cell>
          <cell r="AK21">
            <v>-1.1847561376949756E-3</v>
          </cell>
          <cell r="AL21">
            <v>7.7100494233937278E-2</v>
          </cell>
          <cell r="AM21">
            <v>2.3272202828719779E-2</v>
          </cell>
          <cell r="AN21">
            <v>-3.999231225074884E-2</v>
          </cell>
          <cell r="AO21">
            <v>-3.999231225074884E-2</v>
          </cell>
          <cell r="AP21">
            <v>2.8535980148883588E-2</v>
          </cell>
          <cell r="AQ21">
            <v>6.6948130277442619E-2</v>
          </cell>
          <cell r="AR21">
            <v>4.6353872244205618E-2</v>
          </cell>
          <cell r="AS21">
            <v>4.5921123716909706E-2</v>
          </cell>
          <cell r="AT21">
            <v>4.5971074380165344E-2</v>
          </cell>
        </row>
        <row r="23">
          <cell r="B23">
            <v>127</v>
          </cell>
          <cell r="C23">
            <v>135</v>
          </cell>
          <cell r="D23">
            <v>139</v>
          </cell>
          <cell r="E23">
            <v>174</v>
          </cell>
          <cell r="F23">
            <v>184</v>
          </cell>
          <cell r="G23">
            <v>195</v>
          </cell>
          <cell r="H23">
            <v>175</v>
          </cell>
          <cell r="I23">
            <v>187</v>
          </cell>
          <cell r="J23">
            <v>54</v>
          </cell>
          <cell r="K23">
            <v>58</v>
          </cell>
          <cell r="L23">
            <v>52</v>
          </cell>
          <cell r="M23">
            <v>58</v>
          </cell>
          <cell r="N23">
            <v>222</v>
          </cell>
          <cell r="O23">
            <v>63</v>
          </cell>
          <cell r="P23">
            <v>71</v>
          </cell>
          <cell r="Q23">
            <v>61</v>
          </cell>
          <cell r="R23">
            <v>79</v>
          </cell>
          <cell r="S23">
            <v>274</v>
          </cell>
          <cell r="T23">
            <v>60</v>
          </cell>
          <cell r="U23">
            <v>58</v>
          </cell>
          <cell r="V23">
            <v>66</v>
          </cell>
          <cell r="W23">
            <v>64</v>
          </cell>
          <cell r="X23">
            <v>248</v>
          </cell>
          <cell r="Y23">
            <v>64.022400000000005</v>
          </cell>
          <cell r="Z23">
            <v>67.856880000000018</v>
          </cell>
          <cell r="AA23">
            <v>72.604376000000002</v>
          </cell>
          <cell r="AB23">
            <v>88.75424000000001</v>
          </cell>
          <cell r="AC23">
            <v>293.23789600000003</v>
          </cell>
          <cell r="AD23">
            <v>55</v>
          </cell>
          <cell r="AE23">
            <v>54</v>
          </cell>
          <cell r="AF23">
            <v>60.143988000000007</v>
          </cell>
          <cell r="AG23">
            <v>54.736136000000009</v>
          </cell>
          <cell r="AH23">
            <v>223.88012400000002</v>
          </cell>
          <cell r="AI23">
            <v>55</v>
          </cell>
          <cell r="AJ23">
            <v>49</v>
          </cell>
          <cell r="AK23">
            <v>48</v>
          </cell>
          <cell r="AL23">
            <v>48</v>
          </cell>
          <cell r="AM23">
            <v>200</v>
          </cell>
          <cell r="AN23">
            <v>186.681681</v>
          </cell>
          <cell r="AO23">
            <v>197.121681</v>
          </cell>
          <cell r="AP23">
            <v>229.7796402260546</v>
          </cell>
          <cell r="AQ23">
            <v>266.0186951687345</v>
          </cell>
          <cell r="AR23">
            <v>281.11309124627792</v>
          </cell>
          <cell r="AS23">
            <v>296.91241816377169</v>
          </cell>
          <cell r="AT23">
            <v>313.58496899813895</v>
          </cell>
        </row>
        <row r="25">
          <cell r="J25">
            <v>21</v>
          </cell>
          <cell r="K25">
            <v>33</v>
          </cell>
          <cell r="L25">
            <v>30</v>
          </cell>
          <cell r="M25">
            <v>29</v>
          </cell>
          <cell r="N25">
            <v>113</v>
          </cell>
          <cell r="O25">
            <v>26</v>
          </cell>
          <cell r="P25">
            <v>46</v>
          </cell>
          <cell r="Q25">
            <v>29</v>
          </cell>
          <cell r="R25">
            <v>39</v>
          </cell>
          <cell r="S25">
            <v>140</v>
          </cell>
          <cell r="T25">
            <v>25</v>
          </cell>
          <cell r="U25">
            <v>21</v>
          </cell>
          <cell r="V25">
            <v>30</v>
          </cell>
          <cell r="W25">
            <v>27</v>
          </cell>
          <cell r="X25">
            <v>103</v>
          </cell>
          <cell r="Y25">
            <v>0</v>
          </cell>
          <cell r="Z25">
            <v>0</v>
          </cell>
          <cell r="AA25">
            <v>0</v>
          </cell>
          <cell r="AB25">
            <v>0</v>
          </cell>
          <cell r="AC25">
            <v>0</v>
          </cell>
          <cell r="AD25">
            <v>26</v>
          </cell>
          <cell r="AE25">
            <v>19</v>
          </cell>
          <cell r="AF25">
            <v>0</v>
          </cell>
          <cell r="AG25">
            <v>0</v>
          </cell>
          <cell r="AH25">
            <v>45</v>
          </cell>
          <cell r="AI25">
            <v>25</v>
          </cell>
          <cell r="AJ25">
            <v>20</v>
          </cell>
          <cell r="AK25">
            <v>25</v>
          </cell>
          <cell r="AL25">
            <v>28</v>
          </cell>
          <cell r="AM25">
            <v>98</v>
          </cell>
          <cell r="AN25">
            <v>361.09199999999998</v>
          </cell>
          <cell r="AO25">
            <v>361.09199999999998</v>
          </cell>
          <cell r="AP25">
            <v>383.89507666666663</v>
          </cell>
          <cell r="AQ25">
            <v>1156.6411999999998</v>
          </cell>
          <cell r="AR25">
            <v>1662.3304499999997</v>
          </cell>
          <cell r="AS25">
            <v>2062.25</v>
          </cell>
          <cell r="AT25">
            <v>2082.3249999999998</v>
          </cell>
        </row>
        <row r="26">
          <cell r="AP26">
            <v>6.3150323647897633E-2</v>
          </cell>
          <cell r="AQ26">
            <v>2.0129096992934432</v>
          </cell>
          <cell r="AR26">
            <v>0.43720494307136915</v>
          </cell>
          <cell r="AS26">
            <v>0.24057764808435067</v>
          </cell>
          <cell r="AT26">
            <v>9.7345132743362761E-3</v>
          </cell>
        </row>
        <row r="28">
          <cell r="AC28">
            <v>-0.20771042782975158</v>
          </cell>
          <cell r="AH28">
            <v>-0.35149289939094031</v>
          </cell>
          <cell r="AN28">
            <v>-0.14809124216995628</v>
          </cell>
          <cell r="AO28">
            <v>-0.14809124216995628</v>
          </cell>
          <cell r="AP28">
            <v>0.1333333333333333</v>
          </cell>
          <cell r="AQ28">
            <v>8.5068877717568769E-2</v>
          </cell>
          <cell r="AR28">
            <v>9.9277978339349371E-3</v>
          </cell>
          <cell r="AS28">
            <v>9.8302055406613853E-3</v>
          </cell>
          <cell r="AT28">
            <v>9.7345132743362761E-3</v>
          </cell>
        </row>
        <row r="29">
          <cell r="AQ29">
            <v>1.7766990291262132</v>
          </cell>
          <cell r="AR29">
            <v>0.42307692307692335</v>
          </cell>
          <cell r="AS29">
            <v>0.22850122850122867</v>
          </cell>
          <cell r="AT29">
            <v>0</v>
          </cell>
        </row>
        <row r="31">
          <cell r="B31">
            <v>1510</v>
          </cell>
          <cell r="C31">
            <v>2059</v>
          </cell>
          <cell r="D31">
            <v>3053</v>
          </cell>
          <cell r="E31">
            <v>3532</v>
          </cell>
          <cell r="F31">
            <v>2849</v>
          </cell>
          <cell r="G31">
            <v>2974</v>
          </cell>
          <cell r="H31">
            <v>3731</v>
          </cell>
          <cell r="I31">
            <v>4554</v>
          </cell>
          <cell r="J31">
            <v>1341</v>
          </cell>
          <cell r="K31">
            <v>1394</v>
          </cell>
          <cell r="L31">
            <v>1279</v>
          </cell>
          <cell r="M31">
            <v>1198</v>
          </cell>
          <cell r="N31">
            <v>5212</v>
          </cell>
          <cell r="O31">
            <v>1114</v>
          </cell>
          <cell r="P31">
            <v>1210</v>
          </cell>
          <cell r="Q31">
            <v>1255</v>
          </cell>
          <cell r="R31">
            <v>1436</v>
          </cell>
          <cell r="S31">
            <v>5015</v>
          </cell>
          <cell r="T31">
            <v>1216</v>
          </cell>
          <cell r="U31">
            <v>1447</v>
          </cell>
          <cell r="V31">
            <v>1346</v>
          </cell>
          <cell r="W31">
            <v>1395</v>
          </cell>
          <cell r="X31">
            <v>5404</v>
          </cell>
          <cell r="Y31">
            <v>1318</v>
          </cell>
          <cell r="Z31">
            <v>1378</v>
          </cell>
          <cell r="AA31">
            <v>1391</v>
          </cell>
          <cell r="AB31">
            <v>1552</v>
          </cell>
          <cell r="AC31">
            <v>5639</v>
          </cell>
          <cell r="AD31">
            <v>1297</v>
          </cell>
          <cell r="AE31">
            <v>1309</v>
          </cell>
          <cell r="AF31">
            <v>1459</v>
          </cell>
          <cell r="AG31">
            <v>1518</v>
          </cell>
          <cell r="AH31">
            <v>5583</v>
          </cell>
          <cell r="AI31">
            <v>1294</v>
          </cell>
          <cell r="AJ31">
            <v>1309</v>
          </cell>
          <cell r="AK31">
            <v>1264</v>
          </cell>
          <cell r="AL31">
            <v>1425</v>
          </cell>
          <cell r="AM31">
            <v>5292</v>
          </cell>
          <cell r="AN31">
            <v>6120.1980000000003</v>
          </cell>
          <cell r="AO31">
            <v>5292</v>
          </cell>
          <cell r="AP31">
            <v>5397.84</v>
          </cell>
          <cell r="AQ31">
            <v>5721.7104000000008</v>
          </cell>
          <cell r="AR31">
            <v>6065.0130240000008</v>
          </cell>
          <cell r="AS31">
            <v>6428.9138054400009</v>
          </cell>
          <cell r="AT31">
            <v>6814.648633766401</v>
          </cell>
        </row>
        <row r="32">
          <cell r="C32">
            <v>0.36357615894039741</v>
          </cell>
          <cell r="D32">
            <v>0.48275862068965525</v>
          </cell>
          <cell r="E32">
            <v>0.15689485751719623</v>
          </cell>
          <cell r="F32">
            <v>-0.19337485843714608</v>
          </cell>
          <cell r="G32">
            <v>4.3875043875043929E-2</v>
          </cell>
          <cell r="H32">
            <v>0.25453934095494279</v>
          </cell>
          <cell r="I32">
            <v>0.22058429375502553</v>
          </cell>
          <cell r="N32">
            <v>0.14448836187966618</v>
          </cell>
          <cell r="O32">
            <v>-0.16927665920954515</v>
          </cell>
          <cell r="P32">
            <v>-0.13199426111908175</v>
          </cell>
          <cell r="Q32">
            <v>-1.8764659890539437E-2</v>
          </cell>
          <cell r="R32">
            <v>0.19866444073455769</v>
          </cell>
          <cell r="S32">
            <v>-3.7797390636991612E-2</v>
          </cell>
          <cell r="T32">
            <v>9.1561938958707456E-2</v>
          </cell>
          <cell r="U32">
            <v>0.1958677685950414</v>
          </cell>
          <cell r="V32">
            <v>7.2509960159362619E-2</v>
          </cell>
          <cell r="W32">
            <v>-2.8551532033426197E-2</v>
          </cell>
          <cell r="X32">
            <v>7.7567298105682969E-2</v>
          </cell>
          <cell r="Y32">
            <v>9.468438538205981E-2</v>
          </cell>
          <cell r="Z32">
            <v>-3.8381018841591064E-2</v>
          </cell>
          <cell r="AA32">
            <v>4.5078888054094657E-2</v>
          </cell>
          <cell r="AB32">
            <v>9.9150141643059575E-2</v>
          </cell>
          <cell r="AC32">
            <v>4.814126394052054E-2</v>
          </cell>
          <cell r="AD32">
            <v>6.6611842105263053E-2</v>
          </cell>
          <cell r="AE32">
            <v>-9.5369730476848602E-2</v>
          </cell>
          <cell r="AF32">
            <v>8.395245170876664E-2</v>
          </cell>
          <cell r="AG32">
            <v>8.8172043010752654E-2</v>
          </cell>
          <cell r="AH32">
            <v>3.3123612139156267E-2</v>
          </cell>
          <cell r="AI32">
            <v>6.414473684210531E-2</v>
          </cell>
          <cell r="AJ32">
            <v>1.1591962905718622E-2</v>
          </cell>
          <cell r="AK32">
            <v>-3.4377387318563768E-2</v>
          </cell>
          <cell r="AL32">
            <v>0.12737341772151889</v>
          </cell>
          <cell r="AM32">
            <v>-2.0725388601036232E-2</v>
          </cell>
          <cell r="AN32">
            <v>0.1565</v>
          </cell>
          <cell r="AO32">
            <v>0</v>
          </cell>
          <cell r="AP32">
            <v>0.02</v>
          </cell>
          <cell r="AQ32">
            <v>0.06</v>
          </cell>
          <cell r="AR32">
            <v>0.06</v>
          </cell>
          <cell r="AS32">
            <v>0.06</v>
          </cell>
          <cell r="AT32">
            <v>0.06</v>
          </cell>
        </row>
        <row r="34">
          <cell r="B34">
            <v>161</v>
          </cell>
          <cell r="C34">
            <v>155.80000000000001</v>
          </cell>
          <cell r="D34">
            <v>206</v>
          </cell>
          <cell r="E34">
            <v>241</v>
          </cell>
          <cell r="F34">
            <v>250</v>
          </cell>
          <cell r="G34">
            <v>280.5</v>
          </cell>
          <cell r="H34">
            <v>279.7</v>
          </cell>
          <cell r="I34">
            <v>235.60000000000002</v>
          </cell>
          <cell r="N34">
            <v>253.29999999999998</v>
          </cell>
          <cell r="S34">
            <v>279</v>
          </cell>
          <cell r="X34">
            <v>250.39999999999998</v>
          </cell>
          <cell r="AC34">
            <v>256.95632467532465</v>
          </cell>
          <cell r="AH34">
            <v>260.06477168007586</v>
          </cell>
          <cell r="AN34">
            <v>264.90072702982104</v>
          </cell>
          <cell r="AP34">
            <v>269.02683232472305</v>
          </cell>
          <cell r="AQ34">
            <v>273.86058238656443</v>
          </cell>
          <cell r="AR34">
            <v>279.2592830300344</v>
          </cell>
          <cell r="AS34">
            <v>284.64428010500058</v>
          </cell>
          <cell r="AT34">
            <v>290.13379672591594</v>
          </cell>
        </row>
        <row r="35">
          <cell r="C35">
            <v>-3.2298136645962705E-2</v>
          </cell>
          <cell r="D35">
            <v>0.3222079589216944</v>
          </cell>
          <cell r="E35">
            <v>0.16990291262135915</v>
          </cell>
          <cell r="F35">
            <v>3.7344398340249052E-2</v>
          </cell>
          <cell r="G35">
            <v>0.12200000000000011</v>
          </cell>
          <cell r="H35">
            <v>-2.8520499108735109E-3</v>
          </cell>
          <cell r="I35">
            <v>-0.15766893099749724</v>
          </cell>
          <cell r="N35">
            <v>7.5127334465195039E-2</v>
          </cell>
          <cell r="S35">
            <v>0.10146071851559424</v>
          </cell>
          <cell r="X35">
            <v>-0.1025089605734768</v>
          </cell>
          <cell r="AC35">
            <v>2.6183405252893976E-2</v>
          </cell>
          <cell r="AH35">
            <v>3.8597330990718381E-2</v>
          </cell>
          <cell r="AN35">
            <v>1.8595195798738251E-2</v>
          </cell>
          <cell r="AP35">
            <v>1.5576043679327078E-2</v>
          </cell>
          <cell r="AQ35">
            <v>1.7967538851317633E-2</v>
          </cell>
          <cell r="AR35">
            <v>1.9713317617390702E-2</v>
          </cell>
          <cell r="AS35">
            <v>1.9283144383017703E-2</v>
          </cell>
          <cell r="AT35">
            <v>1.9285532872434175E-2</v>
          </cell>
        </row>
        <row r="37">
          <cell r="B37">
            <v>123</v>
          </cell>
          <cell r="C37">
            <v>118</v>
          </cell>
          <cell r="D37">
            <v>172</v>
          </cell>
          <cell r="E37">
            <v>203</v>
          </cell>
          <cell r="F37">
            <v>220</v>
          </cell>
          <cell r="G37">
            <v>256.89999999999998</v>
          </cell>
          <cell r="H37">
            <v>233.7</v>
          </cell>
          <cell r="I37">
            <v>193.8</v>
          </cell>
          <cell r="N37">
            <v>230.9</v>
          </cell>
          <cell r="S37">
            <v>228</v>
          </cell>
          <cell r="X37">
            <v>219.2</v>
          </cell>
          <cell r="AC37">
            <v>229.29885714285714</v>
          </cell>
          <cell r="AH37">
            <v>231.27902184136272</v>
          </cell>
          <cell r="AN37">
            <v>235.99105444665062</v>
          </cell>
          <cell r="AP37">
            <v>240.7344746410283</v>
          </cell>
          <cell r="AQ37">
            <v>245.54916413384885</v>
          </cell>
          <cell r="AR37">
            <v>250.43607396906171</v>
          </cell>
          <cell r="AS37">
            <v>255.39616708456546</v>
          </cell>
          <cell r="AT37">
            <v>260.45449893750248</v>
          </cell>
        </row>
        <row r="38">
          <cell r="C38">
            <v>-4.065040650406504E-2</v>
          </cell>
          <cell r="D38">
            <v>0.45762711864406769</v>
          </cell>
          <cell r="E38">
            <v>0.18023255813953498</v>
          </cell>
          <cell r="F38">
            <v>8.3743842364532028E-2</v>
          </cell>
          <cell r="G38">
            <v>0.16772727272727272</v>
          </cell>
          <cell r="H38">
            <v>-9.0307512650836919E-2</v>
          </cell>
          <cell r="I38">
            <v>-0.1707317073170731</v>
          </cell>
          <cell r="N38">
            <v>0.19143446852425172</v>
          </cell>
          <cell r="S38">
            <v>-1.2559549588566532E-2</v>
          </cell>
          <cell r="X38">
            <v>-3.8596491228070184E-2</v>
          </cell>
          <cell r="AC38">
            <v>4.6071428571428541E-2</v>
          </cell>
          <cell r="AH38">
            <v>5.5105026648552657E-2</v>
          </cell>
          <cell r="AN38">
            <v>2.0373800303081335E-2</v>
          </cell>
          <cell r="AP38">
            <v>2.0100000000000007E-2</v>
          </cell>
          <cell r="AQ38">
            <v>2.0000000000000018E-2</v>
          </cell>
          <cell r="AR38">
            <v>1.990196078431361E-2</v>
          </cell>
          <cell r="AS38">
            <v>1.9805825242718456E-2</v>
          </cell>
          <cell r="AT38">
            <v>1.9805825242718456E-2</v>
          </cell>
        </row>
        <row r="40">
          <cell r="B40">
            <v>11.92</v>
          </cell>
          <cell r="C40">
            <v>11.990322580645161</v>
          </cell>
          <cell r="D40">
            <v>13.716455696202532</v>
          </cell>
          <cell r="E40">
            <v>14.5</v>
          </cell>
          <cell r="F40">
            <v>18.333333333333332</v>
          </cell>
          <cell r="G40">
            <v>25.689999999999998</v>
          </cell>
          <cell r="H40">
            <v>21.923076923076923</v>
          </cell>
          <cell r="I40">
            <v>18.095238095238095</v>
          </cell>
          <cell r="N40">
            <v>21.783018867924529</v>
          </cell>
          <cell r="S40">
            <v>24</v>
          </cell>
          <cell r="X40">
            <v>23.826086956521738</v>
          </cell>
          <cell r="AC40">
            <v>24.65</v>
          </cell>
          <cell r="AH40">
            <v>24.64610207175647</v>
          </cell>
          <cell r="AN40">
            <v>24.899244389718611</v>
          </cell>
          <cell r="AP40">
            <v>25.148236833615798</v>
          </cell>
          <cell r="AQ40">
            <v>25.397229277512984</v>
          </cell>
          <cell r="AR40">
            <v>25.646221721410171</v>
          </cell>
          <cell r="AS40">
            <v>25.895214165307358</v>
          </cell>
          <cell r="AT40">
            <v>26.146624011572477</v>
          </cell>
        </row>
        <row r="41">
          <cell r="B41">
            <v>-3.0303030303030276E-2</v>
          </cell>
          <cell r="C41">
            <v>5.8995453561376809E-3</v>
          </cell>
          <cell r="D41">
            <v>0.14396052349281274</v>
          </cell>
          <cell r="E41">
            <v>5.7124400147655852E-2</v>
          </cell>
          <cell r="F41">
            <v>0.26436781609195403</v>
          </cell>
          <cell r="G41">
            <v>0.40127272727272723</v>
          </cell>
          <cell r="H41">
            <v>-0.14662993682067238</v>
          </cell>
          <cell r="I41">
            <v>-0.17460317460317465</v>
          </cell>
          <cell r="N41">
            <v>0.20379841112214514</v>
          </cell>
          <cell r="S41">
            <v>0.10177566045907316</v>
          </cell>
          <cell r="X41">
            <v>-7.2463768115942351E-3</v>
          </cell>
          <cell r="AC41">
            <v>3.5714285714285809E-2</v>
          </cell>
          <cell r="AH41">
            <v>3.4416692792698544E-2</v>
          </cell>
          <cell r="AN41">
            <v>1.0271089408991463E-2</v>
          </cell>
          <cell r="AP41">
            <v>1.0000000000000009E-2</v>
          </cell>
          <cell r="AQ41">
            <v>9.9009900990099098E-3</v>
          </cell>
          <cell r="AR41">
            <v>9.8039215686274161E-3</v>
          </cell>
          <cell r="AS41">
            <v>9.7087378640776656E-3</v>
          </cell>
          <cell r="AT41">
            <v>9.7087378640776656E-3</v>
          </cell>
        </row>
        <row r="42">
          <cell r="B42">
            <v>6.97</v>
          </cell>
          <cell r="C42">
            <v>9.8412698412698418</v>
          </cell>
          <cell r="D42">
            <v>12.53968253968254</v>
          </cell>
          <cell r="E42">
            <v>14</v>
          </cell>
          <cell r="F42">
            <v>12</v>
          </cell>
          <cell r="G42">
            <v>10</v>
          </cell>
          <cell r="H42">
            <v>10.66</v>
          </cell>
          <cell r="I42">
            <v>10.71</v>
          </cell>
          <cell r="N42">
            <v>10.6</v>
          </cell>
          <cell r="S42">
            <v>9.5</v>
          </cell>
          <cell r="X42">
            <v>9.1999999999999993</v>
          </cell>
          <cell r="AC42">
            <v>9.2919999999999998</v>
          </cell>
          <cell r="AH42">
            <v>9.3839999999999986</v>
          </cell>
          <cell r="AN42">
            <v>9.4778399999999987</v>
          </cell>
          <cell r="AP42">
            <v>9.5726183999999996</v>
          </cell>
          <cell r="AQ42">
            <v>9.6683445839999997</v>
          </cell>
          <cell r="AR42">
            <v>9.7650280298399998</v>
          </cell>
          <cell r="AS42">
            <v>9.8626783101383992</v>
          </cell>
          <cell r="AT42">
            <v>9.9613050932397833</v>
          </cell>
        </row>
        <row r="43">
          <cell r="B43">
            <v>0.16595192978956819</v>
          </cell>
          <cell r="C43">
            <v>0.41194689257816952</v>
          </cell>
          <cell r="D43">
            <v>0.27419354838709675</v>
          </cell>
          <cell r="E43">
            <v>0.1164556962025316</v>
          </cell>
          <cell r="F43">
            <v>-0.1428571428571429</v>
          </cell>
          <cell r="G43">
            <v>-0.16666666666666663</v>
          </cell>
          <cell r="H43">
            <v>6.6000000000000059E-2</v>
          </cell>
          <cell r="I43">
            <v>4.6904315196998336E-3</v>
          </cell>
          <cell r="N43">
            <v>-1.0270774976657404E-2</v>
          </cell>
          <cell r="S43">
            <v>-0.10377358490566035</v>
          </cell>
          <cell r="X43">
            <v>-3.1578947368421151E-2</v>
          </cell>
          <cell r="AC43">
            <v>0.01</v>
          </cell>
          <cell r="AH43">
            <v>0.02</v>
          </cell>
          <cell r="AN43">
            <v>0.01</v>
          </cell>
          <cell r="AP43">
            <v>0.01</v>
          </cell>
          <cell r="AQ43">
            <v>0.01</v>
          </cell>
          <cell r="AR43">
            <v>0.01</v>
          </cell>
          <cell r="AS43">
            <v>0.01</v>
          </cell>
          <cell r="AT43">
            <v>0.01</v>
          </cell>
        </row>
        <row r="45">
          <cell r="B45">
            <v>27</v>
          </cell>
          <cell r="C45">
            <v>24</v>
          </cell>
          <cell r="D45">
            <v>23</v>
          </cell>
          <cell r="E45">
            <v>26</v>
          </cell>
          <cell r="F45">
            <v>14</v>
          </cell>
          <cell r="G45">
            <v>11.6</v>
          </cell>
          <cell r="H45">
            <v>34.9</v>
          </cell>
          <cell r="I45">
            <v>31.5</v>
          </cell>
          <cell r="N45">
            <v>10.7</v>
          </cell>
          <cell r="S45">
            <v>40</v>
          </cell>
          <cell r="X45">
            <v>17.100000000000001</v>
          </cell>
          <cell r="AC45">
            <v>12.824999999999999</v>
          </cell>
          <cell r="AH45">
            <v>14.346063743496986</v>
          </cell>
          <cell r="AN45">
            <v>13.009379253761955</v>
          </cell>
          <cell r="AP45">
            <v>12.044516959107941</v>
          </cell>
          <cell r="AQ45">
            <v>11.716030132950452</v>
          </cell>
          <cell r="AR45">
            <v>11.880273546029196</v>
          </cell>
          <cell r="AS45">
            <v>12.044516959107941</v>
          </cell>
          <cell r="AT45">
            <v>12.211031018450448</v>
          </cell>
        </row>
        <row r="46">
          <cell r="C46">
            <v>-0.11111111111111116</v>
          </cell>
          <cell r="D46">
            <v>-4.166666666666663E-2</v>
          </cell>
          <cell r="E46">
            <v>0.13043478260869557</v>
          </cell>
          <cell r="F46">
            <v>-0.46153846153846156</v>
          </cell>
          <cell r="G46">
            <v>-0.17142857142857149</v>
          </cell>
          <cell r="H46">
            <v>2.0086206896551726</v>
          </cell>
          <cell r="I46">
            <v>-9.7421203438395332E-2</v>
          </cell>
          <cell r="N46">
            <v>-0.66031746031746041</v>
          </cell>
          <cell r="S46">
            <v>2.7383177570093462</v>
          </cell>
          <cell r="X46">
            <v>-0.57250000000000001</v>
          </cell>
          <cell r="AC46">
            <v>-0.25</v>
          </cell>
          <cell r="AH46">
            <v>-0.16104890388906523</v>
          </cell>
          <cell r="AN46">
            <v>-9.3174302974984635E-2</v>
          </cell>
          <cell r="AP46">
            <v>-7.4166666666666825E-2</v>
          </cell>
          <cell r="AQ46">
            <v>-2.7272727272727226E-2</v>
          </cell>
          <cell r="AR46">
            <v>1.4018691588784993E-2</v>
          </cell>
          <cell r="AS46">
            <v>1.3824884792626779E-2</v>
          </cell>
          <cell r="AT46">
            <v>1.3824884792626779E-2</v>
          </cell>
        </row>
        <row r="48">
          <cell r="B48">
            <v>1.0718539102818578</v>
          </cell>
          <cell r="C48">
            <v>1.2244897959183672</v>
          </cell>
          <cell r="D48">
            <v>1.0454545454545454</v>
          </cell>
          <cell r="E48">
            <v>0.76470588235294112</v>
          </cell>
          <cell r="F48">
            <v>0.77777777777777779</v>
          </cell>
          <cell r="G48">
            <v>0.75324675324675316</v>
          </cell>
          <cell r="H48">
            <v>0.56290322580645158</v>
          </cell>
          <cell r="I48">
            <v>0.78749999999999998</v>
          </cell>
          <cell r="N48">
            <v>1.3374999999999999</v>
          </cell>
          <cell r="S48">
            <v>1.1111111111111112</v>
          </cell>
          <cell r="X48">
            <v>1.8586956521739133</v>
          </cell>
          <cell r="AC48">
            <v>1.394021739130435</v>
          </cell>
          <cell r="AH48">
            <v>1.3559606562851596</v>
          </cell>
          <cell r="AN48">
            <v>1.2055097718375365</v>
          </cell>
          <cell r="AP48">
            <v>1.1050506241844085</v>
          </cell>
          <cell r="AQ48">
            <v>1.0749128798884702</v>
          </cell>
          <cell r="AR48">
            <v>1.0899817520364394</v>
          </cell>
          <cell r="AS48">
            <v>1.1050506241844087</v>
          </cell>
          <cell r="AT48">
            <v>1.1203278217537784</v>
          </cell>
        </row>
        <row r="49">
          <cell r="B49">
            <v>-0.37209302325581395</v>
          </cell>
          <cell r="C49">
            <v>0.14240362811791374</v>
          </cell>
          <cell r="D49">
            <v>-0.14621212121212113</v>
          </cell>
          <cell r="E49">
            <v>-0.26854219948849112</v>
          </cell>
          <cell r="F49">
            <v>1.7094017094017255E-2</v>
          </cell>
          <cell r="G49">
            <v>-3.1539888682745931E-2</v>
          </cell>
          <cell r="H49">
            <v>-0.25269744160177976</v>
          </cell>
          <cell r="I49">
            <v>0.39899713467048725</v>
          </cell>
          <cell r="N49">
            <v>0.69841269841269837</v>
          </cell>
          <cell r="S49">
            <v>-0.19463087248322197</v>
          </cell>
          <cell r="X49">
            <v>0.33333333333332993</v>
          </cell>
          <cell r="AC49">
            <v>-0.25</v>
          </cell>
          <cell r="AH49">
            <v>-0.27047730772962186</v>
          </cell>
          <cell r="AN49">
            <v>-0.11095519899508299</v>
          </cell>
          <cell r="AP49">
            <v>-8.333333333333337E-2</v>
          </cell>
          <cell r="AQ49">
            <v>-2.7272727272727226E-2</v>
          </cell>
          <cell r="AR49">
            <v>1.4018691588784993E-2</v>
          </cell>
          <cell r="AS49">
            <v>1.3824884792626779E-2</v>
          </cell>
          <cell r="AT49">
            <v>1.3824884792626779E-2</v>
          </cell>
        </row>
        <row r="50">
          <cell r="B50">
            <v>12.595000000000001</v>
          </cell>
          <cell r="C50">
            <v>9.8000000000000007</v>
          </cell>
          <cell r="D50">
            <v>11</v>
          </cell>
          <cell r="E50">
            <v>17</v>
          </cell>
          <cell r="F50">
            <v>9</v>
          </cell>
          <cell r="G50">
            <v>7.7</v>
          </cell>
          <cell r="H50">
            <v>31</v>
          </cell>
          <cell r="I50">
            <v>20</v>
          </cell>
          <cell r="N50">
            <v>4</v>
          </cell>
          <cell r="S50">
            <v>18</v>
          </cell>
          <cell r="X50">
            <v>4.5999999999999996</v>
          </cell>
          <cell r="AC50">
            <v>4.5999999999999996</v>
          </cell>
          <cell r="AH50">
            <v>5.2899999999999991</v>
          </cell>
          <cell r="AN50">
            <v>5.3957999999999995</v>
          </cell>
          <cell r="AP50">
            <v>5.4497579999999992</v>
          </cell>
          <cell r="AQ50">
            <v>5.4497579999999992</v>
          </cell>
          <cell r="AR50">
            <v>5.4497579999999992</v>
          </cell>
          <cell r="AS50">
            <v>5.4497579999999992</v>
          </cell>
          <cell r="AT50">
            <v>5.4497579999999992</v>
          </cell>
        </row>
        <row r="51">
          <cell r="B51">
            <v>-0.34375</v>
          </cell>
          <cell r="C51">
            <v>-0.22191345772131799</v>
          </cell>
          <cell r="D51">
            <v>0.12244897959183665</v>
          </cell>
          <cell r="E51">
            <v>0.54545454545454541</v>
          </cell>
          <cell r="F51">
            <v>-0.47058823529411764</v>
          </cell>
          <cell r="G51">
            <v>-0.14444444444444438</v>
          </cell>
          <cell r="H51">
            <v>3.0259740259740262</v>
          </cell>
          <cell r="I51">
            <v>-0.35483870967741937</v>
          </cell>
          <cell r="N51">
            <v>-0.8</v>
          </cell>
          <cell r="S51">
            <v>3.5</v>
          </cell>
          <cell r="X51">
            <v>-0.74444444444444446</v>
          </cell>
          <cell r="AC51">
            <v>0</v>
          </cell>
          <cell r="AH51">
            <v>0.15</v>
          </cell>
          <cell r="AN51">
            <v>0.02</v>
          </cell>
          <cell r="AP51">
            <v>0.01</v>
          </cell>
          <cell r="AQ51">
            <v>0</v>
          </cell>
          <cell r="AR51">
            <v>0</v>
          </cell>
          <cell r="AS51">
            <v>0</v>
          </cell>
          <cell r="AT51">
            <v>0</v>
          </cell>
        </row>
        <row r="53">
          <cell r="B53">
            <v>11</v>
          </cell>
          <cell r="C53">
            <v>13.8</v>
          </cell>
          <cell r="D53">
            <v>11</v>
          </cell>
          <cell r="E53">
            <v>12</v>
          </cell>
          <cell r="F53">
            <v>16</v>
          </cell>
          <cell r="G53">
            <v>12</v>
          </cell>
          <cell r="H53">
            <v>11.1</v>
          </cell>
          <cell r="I53">
            <v>10.3</v>
          </cell>
          <cell r="N53">
            <v>11.7</v>
          </cell>
          <cell r="S53">
            <v>11</v>
          </cell>
          <cell r="X53">
            <v>14.1</v>
          </cell>
          <cell r="AC53">
            <v>14.832467532467504</v>
          </cell>
          <cell r="AH53">
            <v>14.439686095216151</v>
          </cell>
          <cell r="AN53">
            <v>15.900293329408479</v>
          </cell>
          <cell r="AP53">
            <v>16.247840724586805</v>
          </cell>
          <cell r="AQ53">
            <v>16.595388119765133</v>
          </cell>
          <cell r="AR53">
            <v>16.942935514943461</v>
          </cell>
          <cell r="AS53">
            <v>17.203596061327204</v>
          </cell>
          <cell r="AT53">
            <v>17.468266769963005</v>
          </cell>
        </row>
        <row r="54">
          <cell r="C54">
            <v>0.25454545454545463</v>
          </cell>
          <cell r="D54">
            <v>-0.20289855072463769</v>
          </cell>
          <cell r="E54">
            <v>9.0909090909090828E-2</v>
          </cell>
          <cell r="F54">
            <v>0.33333333333333326</v>
          </cell>
          <cell r="G54">
            <v>-0.25</v>
          </cell>
          <cell r="H54">
            <v>-7.5000000000000067E-2</v>
          </cell>
          <cell r="I54">
            <v>-7.2072072072072002E-2</v>
          </cell>
          <cell r="N54">
            <v>0.13592233009708732</v>
          </cell>
          <cell r="S54">
            <v>-5.9829059829059728E-2</v>
          </cell>
          <cell r="X54">
            <v>0.28181818181818175</v>
          </cell>
          <cell r="AC54">
            <v>5.1948051948049967E-2</v>
          </cell>
          <cell r="AH54">
            <v>2.4091212426677444E-2</v>
          </cell>
          <cell r="AN54">
            <v>0.10115228437522794</v>
          </cell>
          <cell r="AP54">
            <v>2.1857923497267784E-2</v>
          </cell>
          <cell r="AQ54">
            <v>2.1390374331550888E-2</v>
          </cell>
          <cell r="AR54">
            <v>2.0942408376963373E-2</v>
          </cell>
          <cell r="AS54">
            <v>1.538461538461533E-2</v>
          </cell>
          <cell r="AT54">
            <v>1.538461538461533E-2</v>
          </cell>
        </row>
        <row r="56">
          <cell r="B56">
            <v>2.42</v>
          </cell>
          <cell r="C56">
            <v>1.1367380560131797</v>
          </cell>
          <cell r="D56">
            <v>0.859375</v>
          </cell>
          <cell r="E56">
            <v>0.66666666666666663</v>
          </cell>
          <cell r="F56">
            <v>0.8</v>
          </cell>
          <cell r="G56">
            <v>0.7142857142857143</v>
          </cell>
          <cell r="H56">
            <v>0.59677419354838701</v>
          </cell>
          <cell r="I56">
            <v>0.60588235294117654</v>
          </cell>
          <cell r="N56">
            <v>0.91406249999999989</v>
          </cell>
          <cell r="S56">
            <v>0.7857142857142857</v>
          </cell>
          <cell r="X56">
            <v>0.81976744186046513</v>
          </cell>
          <cell r="AC56">
            <v>0.86235276351555257</v>
          </cell>
          <cell r="AH56">
            <v>0.8837017194134732</v>
          </cell>
          <cell r="AN56">
            <v>0.9267525400366311</v>
          </cell>
          <cell r="AP56">
            <v>0.94700942615765038</v>
          </cell>
          <cell r="AQ56">
            <v>0.96726631227866977</v>
          </cell>
          <cell r="AR56">
            <v>0.98752319839968905</v>
          </cell>
          <cell r="AS56">
            <v>1.0027158629904533</v>
          </cell>
          <cell r="AT56">
            <v>1.0181422608826141</v>
          </cell>
        </row>
        <row r="57">
          <cell r="B57">
            <v>-6.1776061776061653E-2</v>
          </cell>
          <cell r="C57">
            <v>-0.53027353057306625</v>
          </cell>
          <cell r="D57">
            <v>-0.24399909420289867</v>
          </cell>
          <cell r="E57">
            <v>-0.22424242424242424</v>
          </cell>
          <cell r="F57">
            <v>0.20000000000000018</v>
          </cell>
          <cell r="G57">
            <v>-0.10714285714285721</v>
          </cell>
          <cell r="H57">
            <v>-0.16451612903225821</v>
          </cell>
          <cell r="I57">
            <v>1.5262321144674296E-2</v>
          </cell>
          <cell r="N57">
            <v>0.50864684466019372</v>
          </cell>
          <cell r="S57">
            <v>-0.14041514041514036</v>
          </cell>
          <cell r="X57">
            <v>4.3340380549682811E-2</v>
          </cell>
          <cell r="AC57">
            <v>5.1948051948049967E-2</v>
          </cell>
          <cell r="AH57">
            <v>7.7990749922818292E-2</v>
          </cell>
          <cell r="AN57">
            <v>4.8716461309740833E-2</v>
          </cell>
          <cell r="AP57">
            <v>2.1857923497267784E-2</v>
          </cell>
          <cell r="AQ57">
            <v>2.1390374331550888E-2</v>
          </cell>
          <cell r="AR57">
            <v>2.0942408376963373E-2</v>
          </cell>
          <cell r="AS57">
            <v>1.538461538461533E-2</v>
          </cell>
          <cell r="AT57">
            <v>1.538461538461533E-2</v>
          </cell>
        </row>
        <row r="58">
          <cell r="B58">
            <v>6.93</v>
          </cell>
          <cell r="C58">
            <v>6.07</v>
          </cell>
          <cell r="D58">
            <v>6.4</v>
          </cell>
          <cell r="E58">
            <v>9</v>
          </cell>
          <cell r="F58">
            <v>10</v>
          </cell>
          <cell r="G58">
            <v>8.4</v>
          </cell>
          <cell r="H58">
            <v>9.3000000000000007</v>
          </cell>
          <cell r="I58">
            <v>8.5</v>
          </cell>
          <cell r="N58">
            <v>6.4</v>
          </cell>
          <cell r="S58">
            <v>7</v>
          </cell>
          <cell r="X58">
            <v>8.6</v>
          </cell>
          <cell r="AC58">
            <v>8.6</v>
          </cell>
          <cell r="AH58">
            <v>8.17</v>
          </cell>
          <cell r="AN58">
            <v>8.5785</v>
          </cell>
          <cell r="AP58">
            <v>8.5785</v>
          </cell>
          <cell r="AQ58">
            <v>8.5785</v>
          </cell>
          <cell r="AR58">
            <v>8.5785</v>
          </cell>
          <cell r="AS58">
            <v>8.5785</v>
          </cell>
          <cell r="AT58">
            <v>8.5785</v>
          </cell>
        </row>
        <row r="59">
          <cell r="B59">
            <v>4.5454545454545636E-2</v>
          </cell>
          <cell r="C59">
            <v>-0.12409812409812404</v>
          </cell>
          <cell r="D59">
            <v>5.4365733113673764E-2</v>
          </cell>
          <cell r="E59">
            <v>0.40625</v>
          </cell>
          <cell r="F59">
            <v>0.11111111111111116</v>
          </cell>
          <cell r="G59">
            <v>-0.15999999999999992</v>
          </cell>
          <cell r="H59">
            <v>0.10714285714285721</v>
          </cell>
          <cell r="I59">
            <v>-8.6021505376344121E-2</v>
          </cell>
          <cell r="N59">
            <v>-0.24705882352941178</v>
          </cell>
          <cell r="S59">
            <v>9.375E-2</v>
          </cell>
          <cell r="X59">
            <v>0.22857142857142843</v>
          </cell>
          <cell r="AC59">
            <v>0</v>
          </cell>
          <cell r="AH59">
            <v>-0.05</v>
          </cell>
          <cell r="AN59">
            <v>0.05</v>
          </cell>
          <cell r="AP59">
            <v>0</v>
          </cell>
          <cell r="AQ59">
            <v>0</v>
          </cell>
          <cell r="AR59">
            <v>0</v>
          </cell>
          <cell r="AS59">
            <v>0</v>
          </cell>
          <cell r="AT59">
            <v>0</v>
          </cell>
        </row>
        <row r="61">
          <cell r="B61">
            <v>1349</v>
          </cell>
          <cell r="C61">
            <v>1903.2</v>
          </cell>
          <cell r="D61">
            <v>2847</v>
          </cell>
          <cell r="E61">
            <v>3291</v>
          </cell>
          <cell r="F61">
            <v>2599</v>
          </cell>
          <cell r="G61">
            <v>2693.5</v>
          </cell>
          <cell r="H61">
            <v>3451.3</v>
          </cell>
          <cell r="I61">
            <v>4318.3999999999996</v>
          </cell>
          <cell r="J61">
            <v>1341</v>
          </cell>
          <cell r="K61">
            <v>1394</v>
          </cell>
          <cell r="L61">
            <v>1279</v>
          </cell>
          <cell r="M61">
            <v>1198</v>
          </cell>
          <cell r="N61">
            <v>4958.7</v>
          </cell>
          <cell r="S61">
            <v>4736</v>
          </cell>
          <cell r="X61">
            <v>5153.6000000000004</v>
          </cell>
          <cell r="AC61">
            <v>5382.043675324675</v>
          </cell>
          <cell r="AH61">
            <v>5322.9352283199241</v>
          </cell>
          <cell r="AN61">
            <v>5855.2972729701796</v>
          </cell>
          <cell r="AP61">
            <v>5128.8131676752773</v>
          </cell>
          <cell r="AQ61">
            <v>5447.8498176134362</v>
          </cell>
          <cell r="AR61">
            <v>5785.7537409699662</v>
          </cell>
          <cell r="AS61">
            <v>6144.2695253350003</v>
          </cell>
          <cell r="AT61">
            <v>6524.514837040485</v>
          </cell>
        </row>
        <row r="62">
          <cell r="C62">
            <v>0.41082283172720535</v>
          </cell>
          <cell r="D62">
            <v>0.49590163934426235</v>
          </cell>
          <cell r="E62">
            <v>0.15595363540569029</v>
          </cell>
          <cell r="F62">
            <v>-0.21027043451838345</v>
          </cell>
          <cell r="G62">
            <v>3.6360138514813345E-2</v>
          </cell>
          <cell r="H62">
            <v>0.28134397623909413</v>
          </cell>
          <cell r="I62">
            <v>0.25123866369194192</v>
          </cell>
          <cell r="N62">
            <v>0.14827250833642092</v>
          </cell>
          <cell r="S62">
            <v>-4.4910964567326128E-2</v>
          </cell>
          <cell r="X62">
            <v>8.8175675675675746E-2</v>
          </cell>
          <cell r="AC62">
            <v>4.9213130716756481E-2</v>
          </cell>
          <cell r="AH62">
            <v>3.2857658397998257E-2</v>
          </cell>
          <cell r="AN62">
            <v>0.10001287293858074</v>
          </cell>
          <cell r="AP62">
            <v>-0.12407296699495896</v>
          </cell>
          <cell r="AQ62">
            <v>6.2204771261490155E-2</v>
          </cell>
          <cell r="AR62">
            <v>6.2025190610808245E-2</v>
          </cell>
          <cell r="AS62">
            <v>6.196526855720097E-2</v>
          </cell>
          <cell r="AT62">
            <v>6.1886170542746921E-2</v>
          </cell>
        </row>
        <row r="63">
          <cell r="B63">
            <v>9.0461881294136084E-2</v>
          </cell>
          <cell r="C63">
            <v>0.22044848592893135</v>
          </cell>
          <cell r="D63">
            <v>9.4612617441259088E-3</v>
          </cell>
          <cell r="E63">
            <v>-2.0812412318413506E-2</v>
          </cell>
          <cell r="F63">
            <v>-4.4548810902422895E-2</v>
          </cell>
          <cell r="G63">
            <v>-1.4821473951445599E-2</v>
          </cell>
          <cell r="H63">
            <v>0.85141851333208796</v>
          </cell>
          <cell r="I63">
            <v>8.5247080359991873E-2</v>
          </cell>
          <cell r="N63">
            <v>7.6208174245711691E-2</v>
          </cell>
          <cell r="S63">
            <v>-3.5056026204699442E-2</v>
          </cell>
          <cell r="X63">
            <v>2.4318334021923998E-2</v>
          </cell>
          <cell r="AC63">
            <v>2.1677129341447866E-2</v>
          </cell>
          <cell r="AH63">
            <v>4.9501038575228606E-4</v>
          </cell>
          <cell r="AN63">
            <v>1.6357388909040541E-2</v>
          </cell>
          <cell r="AP63">
            <v>1.8491407804767324E-2</v>
          </cell>
          <cell r="AQ63">
            <v>1.8988943178072905E-2</v>
          </cell>
          <cell r="AR63">
            <v>1.9481509871038069E-2</v>
          </cell>
          <cell r="AS63">
            <v>1.930576597034844E-2</v>
          </cell>
          <cell r="AT63">
            <v>1.933601566286677E-2</v>
          </cell>
        </row>
        <row r="64">
          <cell r="B64">
            <v>-8.2957398920517789E-2</v>
          </cell>
          <cell r="C64">
            <v>0.15598720305951508</v>
          </cell>
          <cell r="D64">
            <v>0.48188117368632355</v>
          </cell>
          <cell r="E64">
            <v>0.18052317037905996</v>
          </cell>
          <cell r="F64">
            <v>-0.17344855028385542</v>
          </cell>
          <cell r="G64">
            <v>5.1951611929203168E-2</v>
          </cell>
          <cell r="H64">
            <v>-0.30791230237133305</v>
          </cell>
          <cell r="I64">
            <v>0.1529528034084997</v>
          </cell>
          <cell r="N64">
            <v>6.6961333146551727E-2</v>
          </cell>
          <cell r="S64">
            <v>-1.0212964307000472E-2</v>
          </cell>
          <cell r="X64">
            <v>6.2341304975983114E-2</v>
          </cell>
          <cell r="AC64">
            <v>2.6951764490468433E-2</v>
          </cell>
          <cell r="AH64">
            <v>3.2346636091436398E-2</v>
          </cell>
          <cell r="AN64">
            <v>8.2309121714888356E-2</v>
          </cell>
          <cell r="AP64">
            <v>-0.13997602111048357</v>
          </cell>
          <cell r="AQ64">
            <v>4.2410497555187998E-2</v>
          </cell>
          <cell r="AR64">
            <v>4.1730703625171062E-2</v>
          </cell>
          <cell r="AS64">
            <v>4.1851526804856265E-2</v>
          </cell>
          <cell r="AT64">
            <v>4.1743011358438054E-2</v>
          </cell>
        </row>
        <row r="66">
          <cell r="B66">
            <v>522.80759999999998</v>
          </cell>
          <cell r="C66">
            <v>747.70512000000008</v>
          </cell>
          <cell r="D66">
            <v>896</v>
          </cell>
          <cell r="E66">
            <v>914</v>
          </cell>
          <cell r="F66">
            <v>736</v>
          </cell>
          <cell r="G66">
            <v>667.1</v>
          </cell>
          <cell r="H66">
            <v>567.20000000000005</v>
          </cell>
          <cell r="I66">
            <v>753.1</v>
          </cell>
          <cell r="N66">
            <v>982.5</v>
          </cell>
          <cell r="S66">
            <v>774</v>
          </cell>
          <cell r="X66">
            <v>784</v>
          </cell>
          <cell r="AC66">
            <v>816.43130434782768</v>
          </cell>
          <cell r="AH66">
            <v>686.35790369473796</v>
          </cell>
          <cell r="AN66">
            <v>730.02978344048211</v>
          </cell>
          <cell r="AP66">
            <v>775.23162756583793</v>
          </cell>
          <cell r="AQ66">
            <v>821.94953354283189</v>
          </cell>
          <cell r="AR66">
            <v>861.69443503819411</v>
          </cell>
          <cell r="AS66">
            <v>902.15203961010934</v>
          </cell>
          <cell r="AT66">
            <v>944.50917805521817</v>
          </cell>
        </row>
        <row r="67">
          <cell r="C67">
            <v>0.43017262947210422</v>
          </cell>
          <cell r="D67">
            <v>0.19833337506101323</v>
          </cell>
          <cell r="E67">
            <v>2.0089285714285809E-2</v>
          </cell>
          <cell r="F67">
            <v>-0.19474835886214437</v>
          </cell>
          <cell r="G67">
            <v>-9.3614130434782616E-2</v>
          </cell>
          <cell r="H67">
            <v>-0.14975266077049909</v>
          </cell>
          <cell r="I67">
            <v>0.32775035260930885</v>
          </cell>
          <cell r="N67">
            <v>0.30460762182977019</v>
          </cell>
          <cell r="S67">
            <v>-0.21221374045801522</v>
          </cell>
          <cell r="X67">
            <v>1.2919896640826822E-2</v>
          </cell>
          <cell r="AC67">
            <v>4.136645962733132E-2</v>
          </cell>
          <cell r="AH67">
            <v>-0.12454349018528321</v>
          </cell>
          <cell r="AN67">
            <v>6.3628435704832453E-2</v>
          </cell>
          <cell r="AP67">
            <v>6.1917808219178028E-2</v>
          </cell>
          <cell r="AQ67">
            <v>6.0263157894736796E-2</v>
          </cell>
          <cell r="AR67">
            <v>4.8354430379746738E-2</v>
          </cell>
          <cell r="AS67">
            <v>4.6951219512195053E-2</v>
          </cell>
          <cell r="AT67">
            <v>4.6951219512195275E-2</v>
          </cell>
        </row>
        <row r="69">
          <cell r="B69">
            <v>1370.4</v>
          </cell>
          <cell r="C69">
            <v>2027.4</v>
          </cell>
          <cell r="D69">
            <v>1889.0997259118701</v>
          </cell>
          <cell r="E69">
            <v>1597.0644766730736</v>
          </cell>
          <cell r="F69">
            <v>1347.985347985348</v>
          </cell>
          <cell r="G69">
            <v>1141.9034577199589</v>
          </cell>
          <cell r="H69">
            <v>1116.9751870815282</v>
          </cell>
          <cell r="I69">
            <v>1293.7639580828036</v>
          </cell>
          <cell r="N69">
            <v>1782.7980402830701</v>
          </cell>
          <cell r="S69">
            <v>1493.0555555555557</v>
          </cell>
          <cell r="X69">
            <v>1590.26369168357</v>
          </cell>
          <cell r="AC69">
            <v>1639.6507628538702</v>
          </cell>
          <cell r="AH69">
            <v>1392.2067012063651</v>
          </cell>
          <cell r="AN69">
            <v>1451.7555252763832</v>
          </cell>
          <cell r="AP69">
            <v>1511.4167112466455</v>
          </cell>
          <cell r="AQ69">
            <v>1571.0778972169078</v>
          </cell>
          <cell r="AR69">
            <v>1630.7390831871701</v>
          </cell>
          <cell r="AS69">
            <v>1690.4002691574324</v>
          </cell>
          <cell r="AT69">
            <v>1752.24418144368</v>
          </cell>
        </row>
        <row r="70">
          <cell r="B70">
            <v>0.20175438596491246</v>
          </cell>
          <cell r="C70">
            <v>0.47942206654991248</v>
          </cell>
          <cell r="D70">
            <v>-6.8215583549437686E-2</v>
          </cell>
          <cell r="E70">
            <v>-0.15458964142183163</v>
          </cell>
          <cell r="F70">
            <v>-0.15596059666081552</v>
          </cell>
          <cell r="G70">
            <v>-0.15288140228926961</v>
          </cell>
          <cell r="H70">
            <v>-2.1830453765509183E-2</v>
          </cell>
          <cell r="I70">
            <v>0.1582745731919033</v>
          </cell>
          <cell r="N70">
            <v>0.37799328010725697</v>
          </cell>
          <cell r="S70">
            <v>-0.16252120441051732</v>
          </cell>
          <cell r="X70">
            <v>6.5106844662484065E-2</v>
          </cell>
          <cell r="AC70">
            <v>3.1055900621119958E-2</v>
          </cell>
          <cell r="AH70">
            <v>-0.12454349018528321</v>
          </cell>
          <cell r="AN70">
            <v>4.2772976181208122E-2</v>
          </cell>
          <cell r="AP70">
            <v>4.1095890410958846E-2</v>
          </cell>
          <cell r="AQ70">
            <v>3.9473684210526327E-2</v>
          </cell>
          <cell r="AR70">
            <v>3.7974683544303778E-2</v>
          </cell>
          <cell r="AS70">
            <v>3.6585365853658569E-2</v>
          </cell>
          <cell r="AT70">
            <v>3.6585365853658569E-2</v>
          </cell>
        </row>
        <row r="71">
          <cell r="B71">
            <v>381.5</v>
          </cell>
          <cell r="C71">
            <v>368.8</v>
          </cell>
          <cell r="D71">
            <v>474.3</v>
          </cell>
          <cell r="E71">
            <v>572.29999999999995</v>
          </cell>
          <cell r="F71">
            <v>546</v>
          </cell>
          <cell r="G71">
            <v>584.20000000000005</v>
          </cell>
          <cell r="H71">
            <v>507.8</v>
          </cell>
          <cell r="I71">
            <v>582.1</v>
          </cell>
          <cell r="N71">
            <v>551.1</v>
          </cell>
          <cell r="S71">
            <v>518.4</v>
          </cell>
          <cell r="X71">
            <v>493</v>
          </cell>
          <cell r="AC71">
            <v>497.93</v>
          </cell>
          <cell r="AH71">
            <v>493</v>
          </cell>
          <cell r="AN71">
            <v>502.86</v>
          </cell>
          <cell r="AP71">
            <v>512.91719999999998</v>
          </cell>
          <cell r="AQ71">
            <v>523.17554399999995</v>
          </cell>
          <cell r="AR71">
            <v>528.40729943999997</v>
          </cell>
          <cell r="AS71">
            <v>533.69137243440002</v>
          </cell>
          <cell r="AT71">
            <v>539.02828615874398</v>
          </cell>
        </row>
        <row r="72">
          <cell r="B72">
            <v>1.4897579143389184E-2</v>
          </cell>
          <cell r="C72">
            <v>-3.3289646133682793E-2</v>
          </cell>
          <cell r="D72">
            <v>0.28606290672451196</v>
          </cell>
          <cell r="E72">
            <v>0.20662028252161058</v>
          </cell>
          <cell r="F72">
            <v>-4.5954918748907891E-2</v>
          </cell>
          <cell r="G72">
            <v>6.9963369963369937E-2</v>
          </cell>
          <cell r="H72">
            <v>-0.13077713111947964</v>
          </cell>
          <cell r="I72">
            <v>0.14631744781410028</v>
          </cell>
          <cell r="N72">
            <v>-5.3255454389280144E-2</v>
          </cell>
          <cell r="S72">
            <v>-5.9335873707131226E-2</v>
          </cell>
          <cell r="X72">
            <v>-4.8996913580246826E-2</v>
          </cell>
          <cell r="AC72">
            <v>0.01</v>
          </cell>
          <cell r="AH72">
            <v>0</v>
          </cell>
          <cell r="AN72">
            <v>0.02</v>
          </cell>
          <cell r="AP72">
            <v>0.02</v>
          </cell>
          <cell r="AQ72">
            <v>0.02</v>
          </cell>
          <cell r="AR72">
            <v>0.01</v>
          </cell>
          <cell r="AS72">
            <v>0.01</v>
          </cell>
          <cell r="AT72">
            <v>0.01</v>
          </cell>
        </row>
        <row r="74">
          <cell r="B74">
            <v>44</v>
          </cell>
          <cell r="C74">
            <v>177.9</v>
          </cell>
          <cell r="D74">
            <v>239.6</v>
          </cell>
          <cell r="E74">
            <v>247.3</v>
          </cell>
          <cell r="F74">
            <v>329.8</v>
          </cell>
          <cell r="G74">
            <v>371.5</v>
          </cell>
          <cell r="H74">
            <v>465</v>
          </cell>
          <cell r="I74">
            <v>450.7</v>
          </cell>
          <cell r="N74">
            <v>777.5</v>
          </cell>
          <cell r="S74">
            <v>518</v>
          </cell>
          <cell r="X74">
            <v>721.5</v>
          </cell>
          <cell r="AC74">
            <v>765.36720000000014</v>
          </cell>
          <cell r="AH74">
            <v>790.204116</v>
          </cell>
          <cell r="AN74">
            <v>821.81228064000004</v>
          </cell>
          <cell r="AP74">
            <v>854.68477186560006</v>
          </cell>
          <cell r="AQ74">
            <v>888.8721627402241</v>
          </cell>
          <cell r="AR74">
            <v>924.42704924983309</v>
          </cell>
          <cell r="AS74">
            <v>961.40413121982647</v>
          </cell>
          <cell r="AT74">
            <v>999.86029646861959</v>
          </cell>
        </row>
        <row r="75">
          <cell r="C75">
            <v>3.043181818181818</v>
          </cell>
          <cell r="D75">
            <v>0.34682405845980879</v>
          </cell>
          <cell r="E75">
            <v>3.2136894824707829E-2</v>
          </cell>
          <cell r="F75">
            <v>0.33360291144359078</v>
          </cell>
          <cell r="G75">
            <v>0.12644026682838083</v>
          </cell>
          <cell r="H75">
            <v>0.25168236877523542</v>
          </cell>
          <cell r="I75">
            <v>-3.0752688172043019E-2</v>
          </cell>
          <cell r="N75">
            <v>0.72509429775904155</v>
          </cell>
          <cell r="S75">
            <v>-0.33376205787781354</v>
          </cell>
          <cell r="X75">
            <v>0.39285714285714279</v>
          </cell>
          <cell r="AC75">
            <v>6.0800000000000187E-2</v>
          </cell>
          <cell r="AH75">
            <v>9.5223999999999975E-2</v>
          </cell>
          <cell r="AN75">
            <v>4.0000000000000036E-2</v>
          </cell>
          <cell r="AP75">
            <v>4.0000000000000036E-2</v>
          </cell>
          <cell r="AQ75">
            <v>4.0000000000000036E-2</v>
          </cell>
          <cell r="AR75">
            <v>4.0000000000000036E-2</v>
          </cell>
          <cell r="AS75">
            <v>4.0000000000000036E-2</v>
          </cell>
          <cell r="AT75">
            <v>4.0000000000000036E-2</v>
          </cell>
        </row>
        <row r="77">
          <cell r="B77">
            <v>148.19999999999999</v>
          </cell>
          <cell r="C77">
            <v>196.7920353982301</v>
          </cell>
          <cell r="D77">
            <v>263.9347873981053</v>
          </cell>
          <cell r="E77">
            <v>294.72053390537479</v>
          </cell>
          <cell r="F77">
            <v>289.32362487937536</v>
          </cell>
          <cell r="G77">
            <v>306.41702408446054</v>
          </cell>
          <cell r="H77">
            <v>244.32534678436318</v>
          </cell>
          <cell r="I77">
            <v>333.38264664546193</v>
          </cell>
          <cell r="N77">
            <v>309.10825746431834</v>
          </cell>
          <cell r="S77">
            <v>243.42105263157896</v>
          </cell>
          <cell r="X77">
            <v>216.63413901816543</v>
          </cell>
          <cell r="AC77">
            <v>220.96682179852874</v>
          </cell>
          <cell r="AH77">
            <v>228.13741180003001</v>
          </cell>
          <cell r="AN77">
            <v>228.13741180003001</v>
          </cell>
          <cell r="AP77">
            <v>228.13741180003001</v>
          </cell>
          <cell r="AQ77">
            <v>228.13741180003001</v>
          </cell>
          <cell r="AR77">
            <v>228.13741180003001</v>
          </cell>
          <cell r="AS77">
            <v>228.13741180003001</v>
          </cell>
          <cell r="AT77">
            <v>228.13741180003001</v>
          </cell>
        </row>
        <row r="78">
          <cell r="B78">
            <v>8.7890625E-3</v>
          </cell>
          <cell r="C78">
            <v>0.32788148041990639</v>
          </cell>
          <cell r="D78">
            <v>0.34118632831864626</v>
          </cell>
          <cell r="E78">
            <v>0.11664148864482149</v>
          </cell>
          <cell r="F78">
            <v>-1.8311954564157351E-2</v>
          </cell>
          <cell r="G78">
            <v>5.9080551103324996E-2</v>
          </cell>
          <cell r="H78">
            <v>-0.20263781846201356</v>
          </cell>
          <cell r="I78">
            <v>0.36450290988310363</v>
          </cell>
          <cell r="N78">
            <v>-7.2812395682245401E-2</v>
          </cell>
          <cell r="S78">
            <v>-0.21250550008461655</v>
          </cell>
          <cell r="X78">
            <v>1.7000000000000001E-2</v>
          </cell>
          <cell r="AC78">
            <v>0.02</v>
          </cell>
          <cell r="AH78">
            <v>5.3100000000000001E-2</v>
          </cell>
          <cell r="AN78">
            <v>0</v>
          </cell>
          <cell r="AP78">
            <v>0</v>
          </cell>
          <cell r="AQ78">
            <v>0</v>
          </cell>
          <cell r="AR78">
            <v>0</v>
          </cell>
          <cell r="AS78">
            <v>0</v>
          </cell>
          <cell r="AT78">
            <v>0</v>
          </cell>
        </row>
        <row r="79">
          <cell r="B79">
            <v>1033</v>
          </cell>
          <cell r="C79">
            <v>904</v>
          </cell>
          <cell r="D79">
            <v>907.8</v>
          </cell>
          <cell r="E79">
            <v>839.1</v>
          </cell>
          <cell r="F79">
            <v>1139.9000000000001</v>
          </cell>
          <cell r="G79">
            <v>1212.4000000000001</v>
          </cell>
          <cell r="H79">
            <v>1903.2</v>
          </cell>
          <cell r="I79">
            <v>1351.9</v>
          </cell>
          <cell r="N79">
            <v>2515.3000000000002</v>
          </cell>
          <cell r="S79">
            <v>2128</v>
          </cell>
          <cell r="X79">
            <v>3330.5</v>
          </cell>
          <cell r="AC79">
            <v>3463.72</v>
          </cell>
          <cell r="AH79">
            <v>3463.7200000000003</v>
          </cell>
          <cell r="AN79">
            <v>3602.2688000000003</v>
          </cell>
          <cell r="AP79">
            <v>3746.3595520000003</v>
          </cell>
          <cell r="AQ79">
            <v>3896.2139340800004</v>
          </cell>
          <cell r="AR79">
            <v>4052.0624914432005</v>
          </cell>
          <cell r="AS79">
            <v>4214.1449911009286</v>
          </cell>
          <cell r="AT79">
            <v>4382.7107907449663</v>
          </cell>
        </row>
        <row r="80">
          <cell r="B80">
            <v>-2.0237452779281462E-4</v>
          </cell>
          <cell r="C80">
            <v>-0.1248789932236205</v>
          </cell>
          <cell r="D80">
            <v>4.2035398230086951E-3</v>
          </cell>
          <cell r="E80">
            <v>-7.5677461996034312E-2</v>
          </cell>
          <cell r="F80">
            <v>0.35847932308425712</v>
          </cell>
          <cell r="G80">
            <v>6.360207035704879E-2</v>
          </cell>
          <cell r="H80">
            <v>0</v>
          </cell>
          <cell r="I80">
            <v>0.05</v>
          </cell>
          <cell r="N80">
            <v>0.86056660995635781</v>
          </cell>
          <cell r="S80">
            <v>-0.1539776567407467</v>
          </cell>
          <cell r="X80">
            <v>0.56508458646616533</v>
          </cell>
          <cell r="AC80">
            <v>0.04</v>
          </cell>
          <cell r="AH80">
            <v>0.04</v>
          </cell>
          <cell r="AN80">
            <v>0.04</v>
          </cell>
          <cell r="AP80">
            <v>0.04</v>
          </cell>
          <cell r="AQ80">
            <v>0.04</v>
          </cell>
          <cell r="AR80">
            <v>0.04</v>
          </cell>
          <cell r="AS80">
            <v>0.04</v>
          </cell>
          <cell r="AT80">
            <v>0.04</v>
          </cell>
        </row>
        <row r="82">
          <cell r="B82">
            <v>47.3</v>
          </cell>
          <cell r="C82">
            <v>297</v>
          </cell>
          <cell r="D82">
            <v>169.3</v>
          </cell>
          <cell r="E82">
            <v>7.2</v>
          </cell>
          <cell r="F82">
            <v>5.9</v>
          </cell>
          <cell r="G82">
            <v>10.4</v>
          </cell>
          <cell r="H82">
            <v>185.3</v>
          </cell>
          <cell r="I82">
            <v>272.39999999999998</v>
          </cell>
          <cell r="N82">
            <v>100</v>
          </cell>
          <cell r="S82">
            <v>99.6</v>
          </cell>
          <cell r="X82">
            <v>102.30613199999998</v>
          </cell>
          <cell r="AC82">
            <v>105.39577718639997</v>
          </cell>
          <cell r="AH82">
            <v>104.56914363983998</v>
          </cell>
          <cell r="AN82">
            <v>107.19905760238194</v>
          </cell>
          <cell r="AP82">
            <v>110.21992704561707</v>
          </cell>
          <cell r="AQ82">
            <v>113.43724671607862</v>
          </cell>
          <cell r="AR82">
            <v>116.86305156690419</v>
          </cell>
          <cell r="AS82">
            <v>120.39231572422469</v>
          </cell>
          <cell r="AT82">
            <v>124.02816365909626</v>
          </cell>
        </row>
        <row r="83">
          <cell r="C83">
            <v>5.279069767441861</v>
          </cell>
          <cell r="D83">
            <v>-0.42996632996632989</v>
          </cell>
          <cell r="E83">
            <v>-0.95747194329592444</v>
          </cell>
          <cell r="F83">
            <v>-0.18055555555555558</v>
          </cell>
          <cell r="G83">
            <v>0.76271186440677963</v>
          </cell>
          <cell r="H83">
            <v>16.817307692307693</v>
          </cell>
          <cell r="I83">
            <v>0.4700485698866701</v>
          </cell>
          <cell r="N83">
            <v>-0.63289280469897213</v>
          </cell>
          <cell r="S83">
            <v>-4.0000000000000036E-3</v>
          </cell>
          <cell r="X83">
            <v>2.7169999999999916E-2</v>
          </cell>
          <cell r="AC83">
            <v>3.0200000000000005E-2</v>
          </cell>
          <cell r="AH83">
            <v>2.2119999999999918E-2</v>
          </cell>
          <cell r="AN83">
            <v>2.5149999999999784E-2</v>
          </cell>
          <cell r="AP83">
            <v>2.8180000000000094E-2</v>
          </cell>
          <cell r="AQ83">
            <v>2.9189999999999827E-2</v>
          </cell>
          <cell r="AR83">
            <v>3.0200000000000005E-2</v>
          </cell>
          <cell r="AS83">
            <v>3.0200000000000005E-2</v>
          </cell>
          <cell r="AT83">
            <v>3.0200000000000005E-2</v>
          </cell>
        </row>
        <row r="85">
          <cell r="C85">
            <v>-0.10299003322259115</v>
          </cell>
          <cell r="D85">
            <v>-7.2038211573095201E-2</v>
          </cell>
          <cell r="E85">
            <v>-8.5646780862373983E-2</v>
          </cell>
          <cell r="F85">
            <v>-0.18055555555555558</v>
          </cell>
          <cell r="G85">
            <v>0.69491525423728806</v>
          </cell>
          <cell r="H85">
            <v>16.132026627218934</v>
          </cell>
          <cell r="I85">
            <v>4.9919050188882874E-2</v>
          </cell>
          <cell r="N85">
            <v>-0.14340786430223595</v>
          </cell>
          <cell r="S85">
            <v>-3.900390039003887E-3</v>
          </cell>
          <cell r="X85">
            <v>1.7000000000000001E-2</v>
          </cell>
          <cell r="AC85">
            <v>0.02</v>
          </cell>
          <cell r="AH85">
            <v>1.2E-2</v>
          </cell>
          <cell r="AN85">
            <v>1.4999999999999999E-2</v>
          </cell>
          <cell r="AP85">
            <v>1.7999999999999999E-2</v>
          </cell>
          <cell r="AQ85">
            <v>1.9E-2</v>
          </cell>
          <cell r="AR85">
            <v>0.02</v>
          </cell>
          <cell r="AS85">
            <v>0.02</v>
          </cell>
          <cell r="AT85">
            <v>0.02</v>
          </cell>
        </row>
        <row r="86">
          <cell r="C86">
            <v>5.9999999999999991</v>
          </cell>
          <cell r="D86">
            <v>-0.38571428571428568</v>
          </cell>
          <cell r="E86">
            <v>-0.95348837209302328</v>
          </cell>
          <cell r="F86">
            <v>0</v>
          </cell>
          <cell r="G86">
            <v>0.04</v>
          </cell>
          <cell r="H86">
            <v>0.04</v>
          </cell>
          <cell r="I86">
            <v>0.05</v>
          </cell>
          <cell r="N86">
            <v>-0.57143291421653175</v>
          </cell>
          <cell r="S86">
            <v>0</v>
          </cell>
          <cell r="X86">
            <v>0.01</v>
          </cell>
          <cell r="AC86">
            <v>0.01</v>
          </cell>
          <cell r="AH86">
            <v>0.01</v>
          </cell>
          <cell r="AN86">
            <v>0.01</v>
          </cell>
          <cell r="AP86">
            <v>0.01</v>
          </cell>
          <cell r="AQ86">
            <v>0.01</v>
          </cell>
          <cell r="AR86">
            <v>0.01</v>
          </cell>
          <cell r="AS86">
            <v>0.01</v>
          </cell>
          <cell r="AT86">
            <v>0.01</v>
          </cell>
        </row>
        <row r="88">
          <cell r="B88">
            <v>734.89240000000007</v>
          </cell>
          <cell r="C88">
            <v>680.59487999999999</v>
          </cell>
          <cell r="D88">
            <v>1542.1000000000001</v>
          </cell>
          <cell r="E88">
            <v>2122.5</v>
          </cell>
          <cell r="F88">
            <v>1527.3</v>
          </cell>
          <cell r="G88">
            <v>1644.5</v>
          </cell>
          <cell r="H88">
            <v>2233.8000000000002</v>
          </cell>
          <cell r="I88">
            <v>2842.2</v>
          </cell>
          <cell r="N88">
            <v>3098.7</v>
          </cell>
          <cell r="S88">
            <v>3344.4</v>
          </cell>
          <cell r="X88">
            <v>3545.7938680000002</v>
          </cell>
          <cell r="AC88">
            <v>3694.8493937904473</v>
          </cell>
          <cell r="AH88">
            <v>3741.8040649853465</v>
          </cell>
          <cell r="AN88">
            <v>4196.2561512873162</v>
          </cell>
          <cell r="AP88">
            <v>3388.6768411982225</v>
          </cell>
          <cell r="AQ88">
            <v>3623.5908746143014</v>
          </cell>
          <cell r="AR88">
            <v>3882.7692051150352</v>
          </cell>
          <cell r="AS88">
            <v>4160.3210387808394</v>
          </cell>
          <cell r="AT88">
            <v>4456.1171988575506</v>
          </cell>
        </row>
        <row r="89">
          <cell r="C89">
            <v>-7.388499323166231E-2</v>
          </cell>
          <cell r="D89">
            <v>1.2658119320556747</v>
          </cell>
          <cell r="E89">
            <v>0.37636988522145121</v>
          </cell>
          <cell r="F89">
            <v>-0.28042402826855128</v>
          </cell>
          <cell r="G89">
            <v>7.673672493943573E-2</v>
          </cell>
          <cell r="H89">
            <v>0.35834600182426279</v>
          </cell>
          <cell r="I89">
            <v>0.27236099919419798</v>
          </cell>
          <cell r="N89">
            <v>9.0246991766941065E-2</v>
          </cell>
          <cell r="S89">
            <v>7.9291315713041044E-2</v>
          </cell>
          <cell r="X89">
            <v>6.021823585695496E-2</v>
          </cell>
          <cell r="AC89">
            <v>4.9138459625044373E-2</v>
          </cell>
          <cell r="AH89">
            <v>5.5279636742083138E-2</v>
          </cell>
          <cell r="AN89">
            <v>0.12145266786002851</v>
          </cell>
          <cell r="AP89">
            <v>-0.19245233869751888</v>
          </cell>
          <cell r="AQ89">
            <v>6.9323232761556053E-2</v>
          </cell>
          <cell r="AR89">
            <v>7.1525274091082558E-2</v>
          </cell>
          <cell r="AS89">
            <v>7.1482959455886785E-2</v>
          </cell>
          <cell r="AT89">
            <v>7.1099359236803661E-2</v>
          </cell>
        </row>
        <row r="91">
          <cell r="B91">
            <v>2.1999999999999999E-2</v>
          </cell>
          <cell r="C91">
            <v>4.9000000000000002E-2</v>
          </cell>
          <cell r="D91">
            <v>1.2E-2</v>
          </cell>
          <cell r="E91">
            <v>2.1000000000000001E-2</v>
          </cell>
          <cell r="F91">
            <v>4.0000000000000001E-3</v>
          </cell>
          <cell r="G91">
            <v>0.02</v>
          </cell>
          <cell r="H91">
            <v>2.5000000000000001E-2</v>
          </cell>
          <cell r="I91">
            <v>2.5000000000000001E-2</v>
          </cell>
          <cell r="N91">
            <v>2.5000000000000001E-2</v>
          </cell>
          <cell r="S91">
            <v>2.1000000000000001E-2</v>
          </cell>
          <cell r="X91">
            <v>1.7000000000000001E-2</v>
          </cell>
          <cell r="AC91">
            <v>0.02</v>
          </cell>
          <cell r="AH91">
            <v>1.2E-2</v>
          </cell>
          <cell r="AN91">
            <v>1.4999999999999999E-2</v>
          </cell>
          <cell r="AP91">
            <v>1.7999999999999999E-2</v>
          </cell>
          <cell r="AQ91">
            <v>1.9E-2</v>
          </cell>
          <cell r="AR91">
            <v>0.02</v>
          </cell>
          <cell r="AS91">
            <v>0.02</v>
          </cell>
          <cell r="AT91">
            <v>0.02</v>
          </cell>
        </row>
        <row r="92">
          <cell r="B92">
            <v>-0.245</v>
          </cell>
          <cell r="C92">
            <v>-0.11714489345249024</v>
          </cell>
          <cell r="D92">
            <v>1.2389445968929591</v>
          </cell>
          <cell r="E92">
            <v>0.34806061236185237</v>
          </cell>
          <cell r="F92">
            <v>-0.28329086480931398</v>
          </cell>
          <cell r="G92">
            <v>5.5624240136701752E-2</v>
          </cell>
          <cell r="H92">
            <v>0.3252156115358662</v>
          </cell>
          <cell r="I92">
            <v>0.24132780409190069</v>
          </cell>
          <cell r="N92">
            <v>6.365560172384499E-2</v>
          </cell>
          <cell r="S92">
            <v>5.7092375820804175E-2</v>
          </cell>
          <cell r="X92">
            <v>4.2495807135648933E-2</v>
          </cell>
          <cell r="AC92">
            <v>2.8567117279455267E-2</v>
          </cell>
          <cell r="AH92">
            <v>4.2766439468461481E-2</v>
          </cell>
          <cell r="AN92">
            <v>0.10487947572416623</v>
          </cell>
          <cell r="AP92">
            <v>-0.20673117750247438</v>
          </cell>
          <cell r="AQ92">
            <v>4.9384919294952034E-2</v>
          </cell>
          <cell r="AR92">
            <v>5.0514974599100482E-2</v>
          </cell>
          <cell r="AS92">
            <v>5.0473489662633986E-2</v>
          </cell>
          <cell r="AT92">
            <v>5.0097411016474247E-2</v>
          </cell>
        </row>
        <row r="94">
          <cell r="B94">
            <v>-8870</v>
          </cell>
          <cell r="C94">
            <v>-12080</v>
          </cell>
          <cell r="D94">
            <v>-7283</v>
          </cell>
          <cell r="E94">
            <v>-6807</v>
          </cell>
          <cell r="F94">
            <v>-10131</v>
          </cell>
          <cell r="G94">
            <v>-12714</v>
          </cell>
          <cell r="H94">
            <v>-11390</v>
          </cell>
          <cell r="I94">
            <v>-8346</v>
          </cell>
          <cell r="J94">
            <v>-2369</v>
          </cell>
          <cell r="K94">
            <v>-2999</v>
          </cell>
          <cell r="L94">
            <v>-3575</v>
          </cell>
          <cell r="M94">
            <v>-2994</v>
          </cell>
          <cell r="N94">
            <v>-11937</v>
          </cell>
          <cell r="O94">
            <v>-1976</v>
          </cell>
          <cell r="P94">
            <v>-2928</v>
          </cell>
          <cell r="Q94">
            <v>-2543</v>
          </cell>
          <cell r="R94">
            <v>-2363</v>
          </cell>
          <cell r="S94">
            <v>-9810</v>
          </cell>
          <cell r="T94">
            <v>-2420</v>
          </cell>
          <cell r="U94">
            <v>-3249</v>
          </cell>
          <cell r="V94">
            <v>-3855</v>
          </cell>
          <cell r="W94">
            <v>-3371</v>
          </cell>
          <cell r="X94">
            <v>-12895</v>
          </cell>
          <cell r="Y94">
            <v>-3242.7838106445361</v>
          </cell>
          <cell r="Z94">
            <v>-3604.2478372607466</v>
          </cell>
          <cell r="AA94">
            <v>-4096.9764517089907</v>
          </cell>
          <cell r="AB94">
            <v>-3945.3161756640661</v>
          </cell>
          <cell r="AC94">
            <v>-14889.324275278337</v>
          </cell>
          <cell r="AD94">
            <v>-3170.1480336776262</v>
          </cell>
          <cell r="AE94">
            <v>-3501.3867040862515</v>
          </cell>
          <cell r="AF94">
            <v>-3779.2253744948766</v>
          </cell>
          <cell r="AG94">
            <v>-3548.8867040862515</v>
          </cell>
          <cell r="AH94">
            <v>-13999.646816345006</v>
          </cell>
          <cell r="AI94">
            <v>-3546</v>
          </cell>
          <cell r="AJ94">
            <v>-3726</v>
          </cell>
          <cell r="AK94">
            <v>-3503</v>
          </cell>
          <cell r="AL94">
            <v>-3184</v>
          </cell>
          <cell r="AM94">
            <v>-13959</v>
          </cell>
          <cell r="AN94">
            <v>-13987.477531204382</v>
          </cell>
          <cell r="AO94">
            <v>-14540.283134228437</v>
          </cell>
          <cell r="AP94">
            <v>-15533.361235662898</v>
          </cell>
          <cell r="AQ94">
            <v>-18911.932680967708</v>
          </cell>
          <cell r="AR94">
            <v>-19801.852655017028</v>
          </cell>
          <cell r="AS94">
            <v>-21389.761608484954</v>
          </cell>
          <cell r="AT94">
            <v>-22545.813639748547</v>
          </cell>
        </row>
        <row r="95">
          <cell r="C95">
            <v>0.36189402480270583</v>
          </cell>
          <cell r="D95">
            <v>-0.39710264900662251</v>
          </cell>
          <cell r="E95">
            <v>-6.5357682273788242E-2</v>
          </cell>
          <cell r="F95">
            <v>0.48832084618774796</v>
          </cell>
          <cell r="G95">
            <v>0.25496002368966542</v>
          </cell>
          <cell r="H95">
            <v>-0.10413717162183422</v>
          </cell>
          <cell r="I95">
            <v>-0.26725197541703249</v>
          </cell>
          <cell r="N95">
            <v>0.43026599568655644</v>
          </cell>
          <cell r="O95">
            <v>-0.16589278176445754</v>
          </cell>
          <cell r="P95">
            <v>-2.3674558186062011E-2</v>
          </cell>
          <cell r="Q95">
            <v>-0.28867132867132872</v>
          </cell>
          <cell r="R95">
            <v>-0.21075484301937208</v>
          </cell>
          <cell r="S95">
            <v>-0.1781854737371199</v>
          </cell>
          <cell r="T95">
            <v>0.22469635627530371</v>
          </cell>
          <cell r="U95">
            <v>0.10963114754098369</v>
          </cell>
          <cell r="V95">
            <v>0.51592607156901304</v>
          </cell>
          <cell r="W95">
            <v>0.42657638595006353</v>
          </cell>
          <cell r="X95">
            <v>0.3144750254841997</v>
          </cell>
          <cell r="Y95">
            <v>0.35335912968763239</v>
          </cell>
          <cell r="Z95">
            <v>0.15004717206788332</v>
          </cell>
          <cell r="AA95">
            <v>0.15635801628817125</v>
          </cell>
          <cell r="AB95">
            <v>0.11323819855080863</v>
          </cell>
          <cell r="AC95">
            <v>0.18009085093074773</v>
          </cell>
          <cell r="AD95">
            <v>0.30997852631306877</v>
          </cell>
          <cell r="AE95">
            <v>7.7681349364804975E-2</v>
          </cell>
          <cell r="AF95">
            <v>-1.9656193386543008E-2</v>
          </cell>
          <cell r="AG95">
            <v>5.2769713463735268E-2</v>
          </cell>
          <cell r="AH95">
            <v>8.5664739538193535E-2</v>
          </cell>
          <cell r="AI95">
            <v>0.46528925619834705</v>
          </cell>
          <cell r="AJ95">
            <v>5.0761421319796884E-2</v>
          </cell>
          <cell r="AK95">
            <v>-5.9849704777241053E-2</v>
          </cell>
          <cell r="AL95">
            <v>-9.106480159862973E-2</v>
          </cell>
          <cell r="AM95">
            <v>8.2512601783637063E-2</v>
          </cell>
          <cell r="AN95">
            <v>2.0400839031722295E-3</v>
          </cell>
          <cell r="AO95">
            <v>4.1642175960200367E-2</v>
          </cell>
          <cell r="AP95">
            <v>6.8298401913282847E-2</v>
          </cell>
          <cell r="AQ95">
            <v>0.21750420878309185</v>
          </cell>
          <cell r="AR95">
            <v>4.7056003691516191E-2</v>
          </cell>
          <cell r="AS95">
            <v>8.0189918647112668E-2</v>
          </cell>
          <cell r="AT95">
            <v>5.4046980626703434E-2</v>
          </cell>
        </row>
        <row r="97">
          <cell r="B97">
            <v>-444</v>
          </cell>
          <cell r="C97">
            <v>-459</v>
          </cell>
          <cell r="D97">
            <v>-544</v>
          </cell>
          <cell r="E97">
            <v>-939</v>
          </cell>
          <cell r="F97">
            <v>-1213</v>
          </cell>
          <cell r="G97">
            <v>-936</v>
          </cell>
          <cell r="H97">
            <v>-716</v>
          </cell>
          <cell r="I97">
            <v>-849</v>
          </cell>
          <cell r="J97">
            <v>-289</v>
          </cell>
          <cell r="K97">
            <v>-387</v>
          </cell>
          <cell r="L97">
            <v>-394</v>
          </cell>
          <cell r="M97">
            <v>-656</v>
          </cell>
          <cell r="N97">
            <v>-1726</v>
          </cell>
          <cell r="O97">
            <v>-497</v>
          </cell>
          <cell r="P97">
            <v>-637</v>
          </cell>
          <cell r="Q97">
            <v>-490</v>
          </cell>
          <cell r="R97">
            <v>-564</v>
          </cell>
          <cell r="S97">
            <v>-2188</v>
          </cell>
          <cell r="T97">
            <v>-480</v>
          </cell>
          <cell r="U97">
            <v>-302</v>
          </cell>
          <cell r="V97">
            <v>-529</v>
          </cell>
          <cell r="W97">
            <v>-662</v>
          </cell>
          <cell r="X97">
            <v>-1973</v>
          </cell>
          <cell r="Y97">
            <v>-342.19899999999996</v>
          </cell>
          <cell r="Z97">
            <v>-534.20700000000011</v>
          </cell>
          <cell r="AA97">
            <v>-693.81</v>
          </cell>
          <cell r="AB97">
            <v>-818.221</v>
          </cell>
          <cell r="AC97">
            <v>-2388.4369999999999</v>
          </cell>
          <cell r="AD97">
            <v>-485</v>
          </cell>
          <cell r="AE97">
            <v>-544</v>
          </cell>
          <cell r="AF97">
            <v>-501.6</v>
          </cell>
          <cell r="AG97">
            <v>-571.5</v>
          </cell>
          <cell r="AH97">
            <v>-2102.1000000000004</v>
          </cell>
          <cell r="AI97">
            <v>-482</v>
          </cell>
          <cell r="AJ97">
            <v>-542</v>
          </cell>
          <cell r="AK97">
            <v>-498</v>
          </cell>
          <cell r="AL97">
            <v>-570</v>
          </cell>
          <cell r="AM97">
            <v>-2092</v>
          </cell>
          <cell r="AN97">
            <v>-2584.8000000000002</v>
          </cell>
          <cell r="AO97">
            <v>-2584.8000000000002</v>
          </cell>
          <cell r="AP97">
            <v>-2658.5598014888346</v>
          </cell>
          <cell r="AQ97">
            <v>-3978.4701492537315</v>
          </cell>
          <cell r="AR97">
            <v>-4439.2761194029845</v>
          </cell>
          <cell r="AS97">
            <v>-4744.6940298507461</v>
          </cell>
          <cell r="AT97">
            <v>-4744.694029850747</v>
          </cell>
        </row>
        <row r="99">
          <cell r="B99">
            <v>4.5999999999999999E-2</v>
          </cell>
          <cell r="C99">
            <v>4.3869479235332909E-2</v>
          </cell>
          <cell r="D99">
            <v>-0.22210364046009734</v>
          </cell>
          <cell r="E99">
            <v>0.24507964271158822</v>
          </cell>
          <cell r="F99">
            <v>0.37432262352390144</v>
          </cell>
          <cell r="G99">
            <v>1.9535207664098699</v>
          </cell>
          <cell r="H99">
            <v>1.4999999999999999E-2</v>
          </cell>
          <cell r="I99">
            <v>2.3E-2</v>
          </cell>
          <cell r="N99">
            <v>2.3100000000000002E-2</v>
          </cell>
          <cell r="S99">
            <v>2.1000000000000001E-2</v>
          </cell>
          <cell r="X99">
            <v>1.7000000000000001E-2</v>
          </cell>
          <cell r="AC99">
            <v>0.02</v>
          </cell>
          <cell r="AH99">
            <v>1.2E-2</v>
          </cell>
          <cell r="AN99">
            <v>1.4999999999999999E-2</v>
          </cell>
          <cell r="AO99">
            <v>1.4999999999999999E-2</v>
          </cell>
          <cell r="AP99">
            <v>1.7999999999999999E-2</v>
          </cell>
          <cell r="AQ99">
            <v>1.9E-2</v>
          </cell>
          <cell r="AR99">
            <v>0.02</v>
          </cell>
          <cell r="AS99">
            <v>0.02</v>
          </cell>
          <cell r="AT99">
            <v>0.02</v>
          </cell>
        </row>
        <row r="100">
          <cell r="B100">
            <v>-0.2</v>
          </cell>
          <cell r="C100">
            <v>-9.6618357487923134E-3</v>
          </cell>
          <cell r="D100">
            <v>0.52357723577235782</v>
          </cell>
          <cell r="E100">
            <v>0.38633938100320164</v>
          </cell>
          <cell r="F100">
            <v>-6.004618937644346E-2</v>
          </cell>
          <cell r="G100">
            <v>-0.73873873873873874</v>
          </cell>
          <cell r="H100">
            <v>-0.24634752220959111</v>
          </cell>
          <cell r="I100">
            <v>0.15909500483297578</v>
          </cell>
          <cell r="N100">
            <v>0.98707846392617915</v>
          </cell>
          <cell r="S100">
            <v>0.24159737062816444</v>
          </cell>
          <cell r="X100">
            <v>-0.1133365330514704</v>
          </cell>
          <cell r="AC100">
            <v>7.3096971706514191E-2</v>
          </cell>
          <cell r="AH100">
            <v>5.2799753189801679E-2</v>
          </cell>
          <cell r="AN100">
            <v>0.21145568013970562</v>
          </cell>
          <cell r="AO100">
            <v>0.21145568013970562</v>
          </cell>
          <cell r="AP100">
            <v>1.0349685804404318E-2</v>
          </cell>
          <cell r="AQ100">
            <v>0.46857281993031674</v>
          </cell>
          <cell r="AR100">
            <v>9.39459959067801E-2</v>
          </cell>
          <cell r="AS100">
            <v>4.7842190587761957E-2</v>
          </cell>
          <cell r="AT100">
            <v>-1.9607843137254721E-2</v>
          </cell>
        </row>
        <row r="102">
          <cell r="B102">
            <v>0</v>
          </cell>
          <cell r="C102">
            <v>0</v>
          </cell>
          <cell r="D102">
            <v>0</v>
          </cell>
          <cell r="E102">
            <v>0</v>
          </cell>
          <cell r="F102">
            <v>0</v>
          </cell>
          <cell r="G102">
            <v>0</v>
          </cell>
          <cell r="H102">
            <v>0</v>
          </cell>
          <cell r="I102">
            <v>0</v>
          </cell>
          <cell r="Y102">
            <v>-327.82499999999999</v>
          </cell>
          <cell r="Z102">
            <v>-364.25</v>
          </cell>
          <cell r="AA102">
            <v>-400.67500000000001</v>
          </cell>
          <cell r="AB102">
            <v>-364.25</v>
          </cell>
          <cell r="AC102">
            <v>-1457</v>
          </cell>
          <cell r="AD102">
            <v>-196.69499999999999</v>
          </cell>
          <cell r="AE102">
            <v>-218.54999999999998</v>
          </cell>
          <cell r="AF102">
            <v>-240.405</v>
          </cell>
          <cell r="AG102">
            <v>-218.54999999999998</v>
          </cell>
          <cell r="AH102">
            <v>-874.19999999999993</v>
          </cell>
          <cell r="AN102">
            <v>-599.6</v>
          </cell>
          <cell r="AO102">
            <v>-599.6</v>
          </cell>
          <cell r="AP102">
            <v>-919.8</v>
          </cell>
          <cell r="AQ102">
            <v>-1936</v>
          </cell>
          <cell r="AR102">
            <v>-1373</v>
          </cell>
          <cell r="AS102">
            <v>-1586</v>
          </cell>
          <cell r="AT102">
            <v>-1585</v>
          </cell>
        </row>
        <row r="104">
          <cell r="B104">
            <v>-1707</v>
          </cell>
          <cell r="C104">
            <v>-2755</v>
          </cell>
          <cell r="D104">
            <v>-2018</v>
          </cell>
          <cell r="E104">
            <v>-1385</v>
          </cell>
          <cell r="F104">
            <v>-1125</v>
          </cell>
          <cell r="G104">
            <v>-423</v>
          </cell>
          <cell r="H104">
            <v>-580</v>
          </cell>
          <cell r="I104">
            <v>-633</v>
          </cell>
          <cell r="J104">
            <v>-183</v>
          </cell>
          <cell r="K104">
            <v>-201</v>
          </cell>
          <cell r="L104">
            <v>-274</v>
          </cell>
          <cell r="M104">
            <v>-200</v>
          </cell>
          <cell r="N104">
            <v>-858</v>
          </cell>
          <cell r="O104">
            <v>-177</v>
          </cell>
          <cell r="P104">
            <v>-167</v>
          </cell>
          <cell r="Q104">
            <v>-153</v>
          </cell>
          <cell r="R104">
            <v>-133</v>
          </cell>
          <cell r="S104">
            <v>-630</v>
          </cell>
          <cell r="T104">
            <v>-154</v>
          </cell>
          <cell r="U104">
            <v>-204</v>
          </cell>
          <cell r="V104">
            <v>-246</v>
          </cell>
          <cell r="W104">
            <v>-230</v>
          </cell>
          <cell r="X104">
            <v>-834</v>
          </cell>
          <cell r="Y104">
            <v>-146.30441064453581</v>
          </cell>
          <cell r="Z104">
            <v>-127.28483726074616</v>
          </cell>
          <cell r="AA104">
            <v>-160.93485170898938</v>
          </cell>
          <cell r="AB104">
            <v>-105.33917566406578</v>
          </cell>
          <cell r="AC104">
            <v>-539.86327527833714</v>
          </cell>
          <cell r="AD104">
            <v>-118</v>
          </cell>
          <cell r="AE104">
            <v>-105</v>
          </cell>
          <cell r="AF104">
            <v>-140</v>
          </cell>
          <cell r="AG104">
            <v>-125</v>
          </cell>
          <cell r="AH104">
            <v>-488</v>
          </cell>
          <cell r="AI104">
            <v>-172</v>
          </cell>
          <cell r="AJ104">
            <v>-164</v>
          </cell>
          <cell r="AK104">
            <v>-178</v>
          </cell>
          <cell r="AL104">
            <v>-175</v>
          </cell>
          <cell r="AM104">
            <v>-689</v>
          </cell>
          <cell r="AN104">
            <v>-653.87822499999993</v>
          </cell>
          <cell r="AO104">
            <v>-653.87822499999993</v>
          </cell>
          <cell r="AP104">
            <v>-688.37579827571153</v>
          </cell>
          <cell r="AQ104">
            <v>-748.40130259218085</v>
          </cell>
          <cell r="AR104">
            <v>-805.5277925533594</v>
          </cell>
          <cell r="AS104">
            <v>-867.10969654069186</v>
          </cell>
          <cell r="AT104">
            <v>-933.73341215069627</v>
          </cell>
        </row>
        <row r="106">
          <cell r="B106">
            <v>4.5999999999999999E-2</v>
          </cell>
          <cell r="C106">
            <v>0.50443314832069985</v>
          </cell>
          <cell r="D106">
            <v>-0.216293351813307</v>
          </cell>
          <cell r="E106">
            <v>-0.23131813676907831</v>
          </cell>
          <cell r="F106">
            <v>-5.6520219271363192E-2</v>
          </cell>
          <cell r="G106">
            <v>-0.36654864667154352</v>
          </cell>
          <cell r="H106">
            <v>1.4999999999999999E-2</v>
          </cell>
          <cell r="I106">
            <v>2.3E-2</v>
          </cell>
          <cell r="N106">
            <v>2.3100000000000002E-2</v>
          </cell>
          <cell r="S106">
            <v>2.1000000000000001E-2</v>
          </cell>
          <cell r="X106">
            <v>1.7000000000000001E-2</v>
          </cell>
          <cell r="AC106">
            <v>0.02</v>
          </cell>
          <cell r="AH106">
            <v>1.2E-2</v>
          </cell>
          <cell r="AN106">
            <v>1.4999999999999999E-2</v>
          </cell>
          <cell r="AO106">
            <v>1.4999999999999999E-2</v>
          </cell>
          <cell r="AP106">
            <v>1.7999999999999999E-2</v>
          </cell>
          <cell r="AQ106">
            <v>1.9E-2</v>
          </cell>
          <cell r="AR106">
            <v>0.02</v>
          </cell>
          <cell r="AS106">
            <v>0.02</v>
          </cell>
          <cell r="AT106">
            <v>0.02</v>
          </cell>
        </row>
        <row r="107">
          <cell r="B107">
            <v>0.20300000000000001</v>
          </cell>
          <cell r="C107">
            <v>7.2791164658634555E-2</v>
          </cell>
          <cell r="D107">
            <v>-6.5356418655435955E-2</v>
          </cell>
          <cell r="E107">
            <v>-0.1071428571428571</v>
          </cell>
          <cell r="F107">
            <v>-0.13906542056074767</v>
          </cell>
          <cell r="G107">
            <v>-0.40642640034737298</v>
          </cell>
          <cell r="H107">
            <v>0.35089496791624453</v>
          </cell>
          <cell r="I107">
            <v>6.6841945596116892E-2</v>
          </cell>
          <cell r="N107">
            <v>0.32484628772048163</v>
          </cell>
          <cell r="S107">
            <v>-0.28083669513640119</v>
          </cell>
          <cell r="X107">
            <v>0.30168094769864684</v>
          </cell>
          <cell r="AC107">
            <v>-0.32143881940882713</v>
          </cell>
          <cell r="AH107">
            <v>-0.42180642837508642</v>
          </cell>
          <cell r="AN107">
            <v>-6.5000000000000002E-2</v>
          </cell>
          <cell r="AO107">
            <v>-6.5000000000000002E-2</v>
          </cell>
          <cell r="AP107">
            <v>3.4143817899638274E-2</v>
          </cell>
          <cell r="AQ107">
            <v>6.6927127569220257E-2</v>
          </cell>
          <cell r="AR107">
            <v>5.522682445759397E-2</v>
          </cell>
          <cell r="AS107">
            <v>5.5342290467050415E-2</v>
          </cell>
          <cell r="AT107">
            <v>5.5719844357976722E-2</v>
          </cell>
        </row>
        <row r="109">
          <cell r="B109">
            <v>-6719</v>
          </cell>
          <cell r="C109">
            <v>-8866</v>
          </cell>
          <cell r="D109">
            <v>-4721</v>
          </cell>
          <cell r="E109">
            <v>-4483</v>
          </cell>
          <cell r="F109">
            <v>-7793</v>
          </cell>
          <cell r="G109">
            <v>-11355</v>
          </cell>
          <cell r="H109">
            <v>-10094</v>
          </cell>
          <cell r="I109">
            <v>-6864</v>
          </cell>
          <cell r="J109">
            <v>-1897</v>
          </cell>
          <cell r="K109">
            <v>-2411</v>
          </cell>
          <cell r="L109">
            <v>-2907</v>
          </cell>
          <cell r="M109">
            <v>-2138</v>
          </cell>
          <cell r="N109">
            <v>-9353</v>
          </cell>
          <cell r="O109">
            <v>-1302</v>
          </cell>
          <cell r="P109">
            <v>-2124</v>
          </cell>
          <cell r="Q109">
            <v>-1900</v>
          </cell>
          <cell r="R109">
            <v>-1666</v>
          </cell>
          <cell r="S109">
            <v>-6992</v>
          </cell>
          <cell r="T109">
            <v>-1786</v>
          </cell>
          <cell r="U109">
            <v>-2743</v>
          </cell>
          <cell r="V109">
            <v>-3080</v>
          </cell>
          <cell r="W109">
            <v>-2479</v>
          </cell>
          <cell r="X109">
            <v>-10088</v>
          </cell>
          <cell r="Y109">
            <v>-2426.4554000000003</v>
          </cell>
          <cell r="Z109">
            <v>-2578.5060000000003</v>
          </cell>
          <cell r="AA109">
            <v>-2841.5566000000008</v>
          </cell>
          <cell r="AB109">
            <v>-2657.5060000000003</v>
          </cell>
          <cell r="AC109">
            <v>-10504.024000000001</v>
          </cell>
          <cell r="AD109">
            <v>-2370.4530336776261</v>
          </cell>
          <cell r="AE109">
            <v>-2633.8367040862513</v>
          </cell>
          <cell r="AF109">
            <v>-2897.2203744948765</v>
          </cell>
          <cell r="AG109">
            <v>-2633.8367040862513</v>
          </cell>
          <cell r="AH109">
            <v>-10535.346816345005</v>
          </cell>
          <cell r="AI109">
            <v>-2892</v>
          </cell>
          <cell r="AJ109">
            <v>-3020</v>
          </cell>
          <cell r="AK109">
            <v>-2827</v>
          </cell>
          <cell r="AL109">
            <v>-2439</v>
          </cell>
          <cell r="AM109">
            <v>-11178</v>
          </cell>
          <cell r="AN109">
            <v>-10149.199306204382</v>
          </cell>
          <cell r="AO109">
            <v>-10702.004909228437</v>
          </cell>
          <cell r="AP109">
            <v>-11266.625635898352</v>
          </cell>
          <cell r="AQ109">
            <v>-12249.061229121797</v>
          </cell>
          <cell r="AR109">
            <v>-13184.048743060683</v>
          </cell>
          <cell r="AS109">
            <v>-14191.957882093517</v>
          </cell>
          <cell r="AT109">
            <v>-15282.386197747104</v>
          </cell>
        </row>
        <row r="110">
          <cell r="AC110">
            <v>-10242.024000000001</v>
          </cell>
          <cell r="AH110">
            <v>-10535.346816345005</v>
          </cell>
        </row>
        <row r="111">
          <cell r="B111">
            <v>4.5999999999999999E-2</v>
          </cell>
          <cell r="C111">
            <v>9.7526552626258312E-2</v>
          </cell>
          <cell r="D111">
            <v>-0.11679861284871229</v>
          </cell>
          <cell r="E111">
            <v>-8.7680692203341626E-2</v>
          </cell>
          <cell r="F111">
            <v>0.18837308884937043</v>
          </cell>
          <cell r="G111">
            <v>0.19802683279928202</v>
          </cell>
          <cell r="H111">
            <v>1.4999999999999999E-2</v>
          </cell>
          <cell r="I111">
            <v>2.3E-2</v>
          </cell>
          <cell r="N111">
            <v>2.3100000000000002E-2</v>
          </cell>
          <cell r="S111">
            <v>2.1000000000000001E-2</v>
          </cell>
          <cell r="X111">
            <v>1.7000000000000001E-2</v>
          </cell>
          <cell r="AC111">
            <v>0.02</v>
          </cell>
          <cell r="AH111">
            <v>1.2E-2</v>
          </cell>
          <cell r="AM111">
            <v>1.2E-2</v>
          </cell>
          <cell r="AN111">
            <v>1.4999999999999999E-2</v>
          </cell>
          <cell r="AO111">
            <v>1.4999999999999999E-2</v>
          </cell>
          <cell r="AP111">
            <v>1.7999999999999999E-2</v>
          </cell>
          <cell r="AQ111">
            <v>1.9E-2</v>
          </cell>
          <cell r="AR111">
            <v>0.02</v>
          </cell>
          <cell r="AS111">
            <v>0.02</v>
          </cell>
          <cell r="AT111">
            <v>0.02</v>
          </cell>
        </row>
        <row r="112">
          <cell r="B112">
            <v>0.22323830016137713</v>
          </cell>
          <cell r="C112">
            <v>0.20228671943711518</v>
          </cell>
          <cell r="D112">
            <v>-0.39709826871494758</v>
          </cell>
          <cell r="E112">
            <v>4.084934277047525E-2</v>
          </cell>
          <cell r="F112">
            <v>0.46279386050126292</v>
          </cell>
          <cell r="G112">
            <v>0.21623057510957633</v>
          </cell>
          <cell r="H112">
            <v>-0.12418955647671537</v>
          </cell>
          <cell r="I112">
            <v>-0.33528062023431349</v>
          </cell>
          <cell r="N112">
            <v>0.33185079671249174</v>
          </cell>
          <cell r="S112">
            <v>-0.2678083982753704</v>
          </cell>
          <cell r="T112">
            <v>0.34880608760140608</v>
          </cell>
          <cell r="U112">
            <v>0.26984391521164697</v>
          </cell>
          <cell r="V112">
            <v>0.5939553899498009</v>
          </cell>
          <cell r="W112">
            <v>0.46312212200514424</v>
          </cell>
          <cell r="X112">
            <v>0.41867429893188812</v>
          </cell>
          <cell r="Y112">
            <v>0.35163513814616776</v>
          </cell>
          <cell r="Z112">
            <v>-3.7705725609619378E-2</v>
          </cell>
          <cell r="AA112">
            <v>-1.3512817308226177E-2</v>
          </cell>
          <cell r="AB112">
            <v>6.6038477584159816E-2</v>
          </cell>
          <cell r="AC112">
            <v>0.04</v>
          </cell>
          <cell r="AD112">
            <v>0.31150330063738285</v>
          </cell>
          <cell r="AE112">
            <v>-5.1182851323220424E-2</v>
          </cell>
          <cell r="AF112">
            <v>-7.0498057564140515E-2</v>
          </cell>
          <cell r="AG112">
            <v>4.9861007995323225E-2</v>
          </cell>
          <cell r="AH112">
            <v>3.1960919437116091E-2</v>
          </cell>
          <cell r="AM112">
            <v>-0.29411764705882359</v>
          </cell>
          <cell r="AN112">
            <v>-0.10545615144769913</v>
          </cell>
          <cell r="AO112">
            <v>-5.6732223903177309E-2</v>
          </cell>
          <cell r="AP112">
            <v>3.4143817899638274E-2</v>
          </cell>
          <cell r="AQ112">
            <v>6.6927127569220257E-2</v>
          </cell>
          <cell r="AR112">
            <v>5.522682445759397E-2</v>
          </cell>
          <cell r="AS112">
            <v>5.5342290467050415E-2</v>
          </cell>
          <cell r="AT112">
            <v>5.5719844357976722E-2</v>
          </cell>
        </row>
        <row r="114">
          <cell r="B114">
            <v>-1450.846</v>
          </cell>
          <cell r="C114">
            <v>-2158.9814000000001</v>
          </cell>
          <cell r="D114">
            <v>-1040.2138</v>
          </cell>
          <cell r="E114">
            <v>-1310</v>
          </cell>
          <cell r="F114">
            <v>-2160</v>
          </cell>
          <cell r="G114">
            <v>-2929</v>
          </cell>
          <cell r="H114">
            <v>-3152</v>
          </cell>
          <cell r="I114">
            <v>-3106</v>
          </cell>
          <cell r="J114">
            <v>-738</v>
          </cell>
          <cell r="K114">
            <v>-938</v>
          </cell>
          <cell r="L114">
            <v>-880</v>
          </cell>
          <cell r="M114">
            <v>-614</v>
          </cell>
          <cell r="N114">
            <v>-3170</v>
          </cell>
          <cell r="O114">
            <v>-716</v>
          </cell>
          <cell r="P114">
            <v>-770</v>
          </cell>
          <cell r="Q114">
            <v>-882</v>
          </cell>
          <cell r="R114">
            <v>-898</v>
          </cell>
          <cell r="S114">
            <v>-3266</v>
          </cell>
          <cell r="T114">
            <v>-782</v>
          </cell>
          <cell r="U114">
            <v>-843</v>
          </cell>
          <cell r="V114">
            <v>-1118</v>
          </cell>
          <cell r="W114">
            <v>-1065</v>
          </cell>
          <cell r="X114">
            <v>-3808</v>
          </cell>
          <cell r="Y114">
            <v>-776.7927365628442</v>
          </cell>
          <cell r="Z114">
            <v>-888.47536253591284</v>
          </cell>
          <cell r="AA114">
            <v>-1085.874670778778</v>
          </cell>
          <cell r="AB114">
            <v>-1044.6991974915636</v>
          </cell>
          <cell r="AC114">
            <v>-3795.8419673690987</v>
          </cell>
          <cell r="AD114">
            <v>-737</v>
          </cell>
          <cell r="AE114">
            <v>-677</v>
          </cell>
          <cell r="AF114">
            <v>-787.68704120073232</v>
          </cell>
          <cell r="AG114">
            <v>-830.36752690975675</v>
          </cell>
          <cell r="AH114">
            <v>-3024.5545681104886</v>
          </cell>
          <cell r="AI114">
            <v>-939</v>
          </cell>
          <cell r="AJ114">
            <v>-887</v>
          </cell>
          <cell r="AK114">
            <v>-816</v>
          </cell>
          <cell r="AL114">
            <v>-855</v>
          </cell>
          <cell r="AM114">
            <v>-3497</v>
          </cell>
          <cell r="AN114">
            <v>-3245.0433677956216</v>
          </cell>
          <cell r="AO114">
            <v>-3679.3188609145213</v>
          </cell>
          <cell r="AP114">
            <v>-3930.2737879296428</v>
          </cell>
          <cell r="AQ114">
            <v>-5708.1959375873284</v>
          </cell>
          <cell r="AR114">
            <v>-6154.825044335028</v>
          </cell>
          <cell r="AS114">
            <v>-6627.7396829815607</v>
          </cell>
          <cell r="AT114">
            <v>-7067.7415317742007</v>
          </cell>
        </row>
        <row r="116">
          <cell r="B116">
            <v>794.154</v>
          </cell>
          <cell r="C116">
            <v>712.01859999999999</v>
          </cell>
          <cell r="D116">
            <v>988.78620000000001</v>
          </cell>
          <cell r="E116">
            <v>1375</v>
          </cell>
          <cell r="F116">
            <v>1439</v>
          </cell>
          <cell r="G116">
            <v>1544</v>
          </cell>
          <cell r="H116">
            <v>1535</v>
          </cell>
          <cell r="I116">
            <v>1778</v>
          </cell>
          <cell r="J116">
            <v>481</v>
          </cell>
          <cell r="K116">
            <v>397</v>
          </cell>
          <cell r="L116">
            <v>543</v>
          </cell>
          <cell r="M116">
            <v>492</v>
          </cell>
          <cell r="N116">
            <v>1913</v>
          </cell>
          <cell r="O116">
            <v>533</v>
          </cell>
          <cell r="P116">
            <v>401</v>
          </cell>
          <cell r="Q116">
            <v>473</v>
          </cell>
          <cell r="R116">
            <v>453</v>
          </cell>
          <cell r="S116">
            <v>1860</v>
          </cell>
          <cell r="T116">
            <v>405</v>
          </cell>
          <cell r="U116">
            <v>366</v>
          </cell>
          <cell r="V116">
            <v>456</v>
          </cell>
          <cell r="W116">
            <v>452</v>
          </cell>
          <cell r="X116">
            <v>1679</v>
          </cell>
          <cell r="Y116">
            <v>473.68240000000003</v>
          </cell>
          <cell r="Z116">
            <v>496.33688000000001</v>
          </cell>
          <cell r="AA116">
            <v>506.604376</v>
          </cell>
          <cell r="AB116">
            <v>575.42424000000005</v>
          </cell>
          <cell r="AC116">
            <v>2052.047896</v>
          </cell>
          <cell r="AD116">
            <v>421</v>
          </cell>
          <cell r="AE116">
            <v>386</v>
          </cell>
          <cell r="AF116">
            <v>432.053988</v>
          </cell>
          <cell r="AG116">
            <v>454.80613600000004</v>
          </cell>
          <cell r="AH116">
            <v>1701.360124</v>
          </cell>
          <cell r="AI116">
            <v>420</v>
          </cell>
          <cell r="AJ116">
            <v>385</v>
          </cell>
          <cell r="AK116">
            <v>425</v>
          </cell>
          <cell r="AL116">
            <v>402</v>
          </cell>
          <cell r="AM116">
            <v>1632</v>
          </cell>
          <cell r="AN116">
            <v>2062.4791009999999</v>
          </cell>
          <cell r="AO116">
            <v>1832.741681</v>
          </cell>
          <cell r="AP116">
            <v>1911.1746546181141</v>
          </cell>
          <cell r="AQ116">
            <v>2103.3147111687349</v>
          </cell>
          <cell r="AR116">
            <v>2263.9668682062784</v>
          </cell>
          <cell r="AS116">
            <v>2407.2974217413721</v>
          </cell>
          <cell r="AT116">
            <v>2565.8330727903949</v>
          </cell>
        </row>
        <row r="117">
          <cell r="C117">
            <v>-0.10342502839499645</v>
          </cell>
          <cell r="D117">
            <v>0.38870838486522685</v>
          </cell>
          <cell r="E117">
            <v>0.39059384121663498</v>
          </cell>
          <cell r="F117">
            <v>4.6545454545454445E-2</v>
          </cell>
          <cell r="G117">
            <v>7.2967338429464901E-2</v>
          </cell>
          <cell r="H117">
            <v>-5.8290155440414715E-3</v>
          </cell>
          <cell r="I117">
            <v>0.15830618892508141</v>
          </cell>
          <cell r="N117">
            <v>7.5928008998875196E-2</v>
          </cell>
          <cell r="O117">
            <v>0.10810810810810811</v>
          </cell>
          <cell r="P117">
            <v>1.0075566750629816E-2</v>
          </cell>
          <cell r="Q117">
            <v>-0.12891344383057091</v>
          </cell>
          <cell r="R117">
            <v>-7.9268292682926789E-2</v>
          </cell>
          <cell r="S117">
            <v>-2.7705175117616276E-2</v>
          </cell>
          <cell r="T117">
            <v>-0.24015009380863039</v>
          </cell>
          <cell r="U117">
            <v>-8.7281795511221949E-2</v>
          </cell>
          <cell r="V117">
            <v>-3.5940803382663811E-2</v>
          </cell>
          <cell r="W117">
            <v>-2.2075055187638082E-3</v>
          </cell>
          <cell r="X117">
            <v>-9.7311827956989227E-2</v>
          </cell>
          <cell r="Y117">
            <v>-8.0228349514563035E-2</v>
          </cell>
          <cell r="Z117">
            <v>0.15966560747663561</v>
          </cell>
          <cell r="AA117">
            <v>1.3208751999999935E-2</v>
          </cell>
          <cell r="AB117">
            <v>-4.2555341098169608E-2</v>
          </cell>
          <cell r="AC117">
            <v>3.9373268101761116E-3</v>
          </cell>
          <cell r="AD117">
            <v>3.9506172839506082E-2</v>
          </cell>
          <cell r="AE117">
            <v>5.464480874316946E-2</v>
          </cell>
          <cell r="AF117">
            <v>-5.2513184210526309E-2</v>
          </cell>
          <cell r="AG117">
            <v>6.2082654867257059E-3</v>
          </cell>
          <cell r="AH117">
            <v>1.3317524717093576E-2</v>
          </cell>
          <cell r="AI117">
            <v>3.7037037037036979E-2</v>
          </cell>
          <cell r="AJ117">
            <v>-8.333333333333337E-2</v>
          </cell>
          <cell r="AK117">
            <v>0.10389610389610393</v>
          </cell>
          <cell r="AL117">
            <v>-5.4117647058823493E-2</v>
          </cell>
          <cell r="AM117">
            <v>-2.7992852888624187E-2</v>
          </cell>
          <cell r="AN117">
            <v>0.26377395894607836</v>
          </cell>
          <cell r="AO117">
            <v>0.12300348100490188</v>
          </cell>
          <cell r="AP117">
            <v>4.279543289227683E-2</v>
          </cell>
          <cell r="AQ117">
            <v>0.10053505894206927</v>
          </cell>
          <cell r="AR117">
            <v>7.6380465645236262E-2</v>
          </cell>
          <cell r="AS117">
            <v>6.3309474863761261E-2</v>
          </cell>
          <cell r="AT117">
            <v>6.5856279169003828E-2</v>
          </cell>
        </row>
        <row r="119">
          <cell r="B119">
            <v>575.154</v>
          </cell>
          <cell r="C119">
            <v>508.01859999999999</v>
          </cell>
          <cell r="D119">
            <v>710.78620000000001</v>
          </cell>
          <cell r="E119">
            <v>925</v>
          </cell>
          <cell r="F119">
            <v>1034</v>
          </cell>
          <cell r="G119">
            <v>978</v>
          </cell>
          <cell r="H119">
            <v>1065</v>
          </cell>
          <cell r="I119">
            <v>1281</v>
          </cell>
          <cell r="J119">
            <v>375</v>
          </cell>
          <cell r="K119">
            <v>289</v>
          </cell>
          <cell r="L119">
            <v>386</v>
          </cell>
          <cell r="M119">
            <v>350</v>
          </cell>
          <cell r="N119">
            <v>1400</v>
          </cell>
          <cell r="O119">
            <v>421</v>
          </cell>
          <cell r="P119">
            <v>289</v>
          </cell>
          <cell r="Q119">
            <v>356</v>
          </cell>
          <cell r="R119">
            <v>331</v>
          </cell>
          <cell r="S119">
            <v>1397</v>
          </cell>
          <cell r="T119">
            <v>299</v>
          </cell>
          <cell r="U119">
            <v>253</v>
          </cell>
          <cell r="V119">
            <v>342</v>
          </cell>
          <cell r="W119">
            <v>322</v>
          </cell>
          <cell r="X119">
            <v>1216</v>
          </cell>
          <cell r="Y119">
            <v>382.22</v>
          </cell>
          <cell r="Z119">
            <v>399.62</v>
          </cell>
          <cell r="AA119">
            <v>403.39</v>
          </cell>
          <cell r="AB119">
            <v>450.08</v>
          </cell>
          <cell r="AC119">
            <v>1635.31</v>
          </cell>
          <cell r="AD119">
            <v>264</v>
          </cell>
          <cell r="AE119">
            <v>267</v>
          </cell>
          <cell r="AF119">
            <v>350.15999999999997</v>
          </cell>
          <cell r="AG119">
            <v>364.32000000000005</v>
          </cell>
          <cell r="AH119">
            <v>1245.48</v>
          </cell>
          <cell r="AI119">
            <v>261</v>
          </cell>
          <cell r="AJ119">
            <v>269</v>
          </cell>
          <cell r="AK119">
            <v>342.92</v>
          </cell>
          <cell r="AL119">
            <v>298.82</v>
          </cell>
          <cell r="AM119">
            <v>1171.74</v>
          </cell>
          <cell r="AN119">
            <v>1774.85742</v>
          </cell>
          <cell r="AO119">
            <v>1534.68</v>
          </cell>
          <cell r="AP119">
            <v>1565.3735999999999</v>
          </cell>
          <cell r="AQ119">
            <v>1659.2960160000002</v>
          </cell>
          <cell r="AR119">
            <v>1758.8537769600002</v>
          </cell>
          <cell r="AS119">
            <v>1864.3850035776004</v>
          </cell>
          <cell r="AT119">
            <v>1976.2481037922562</v>
          </cell>
        </row>
        <row r="120">
          <cell r="B120">
            <v>416</v>
          </cell>
          <cell r="C120">
            <v>291</v>
          </cell>
          <cell r="D120">
            <v>389</v>
          </cell>
          <cell r="E120">
            <v>496</v>
          </cell>
          <cell r="F120">
            <v>510</v>
          </cell>
          <cell r="G120">
            <v>444</v>
          </cell>
          <cell r="H120">
            <v>562</v>
          </cell>
          <cell r="I120">
            <v>787</v>
          </cell>
          <cell r="J120">
            <v>236</v>
          </cell>
          <cell r="K120">
            <v>161</v>
          </cell>
          <cell r="L120">
            <v>227</v>
          </cell>
          <cell r="M120">
            <v>225</v>
          </cell>
          <cell r="N120">
            <v>849</v>
          </cell>
          <cell r="O120">
            <v>257</v>
          </cell>
          <cell r="P120">
            <v>179</v>
          </cell>
          <cell r="Q120">
            <v>225</v>
          </cell>
          <cell r="R120">
            <v>223</v>
          </cell>
          <cell r="S120">
            <v>884</v>
          </cell>
          <cell r="T120">
            <v>220</v>
          </cell>
          <cell r="U120">
            <v>171</v>
          </cell>
          <cell r="V120">
            <v>244</v>
          </cell>
          <cell r="W120">
            <v>234</v>
          </cell>
          <cell r="X120">
            <v>869</v>
          </cell>
          <cell r="Y120">
            <v>250.42</v>
          </cell>
          <cell r="Z120">
            <v>261.82</v>
          </cell>
          <cell r="AA120">
            <v>264.29000000000002</v>
          </cell>
          <cell r="AB120">
            <v>294.88</v>
          </cell>
          <cell r="AC120">
            <v>1071.4100000000001</v>
          </cell>
          <cell r="AD120">
            <v>244</v>
          </cell>
          <cell r="AE120">
            <v>210</v>
          </cell>
          <cell r="AF120">
            <v>277.20999999999998</v>
          </cell>
          <cell r="AG120">
            <v>288.42</v>
          </cell>
          <cell r="AH120">
            <v>1019.6300000000001</v>
          </cell>
          <cell r="AI120">
            <v>244</v>
          </cell>
          <cell r="AJ120">
            <v>210</v>
          </cell>
          <cell r="AK120">
            <v>252</v>
          </cell>
          <cell r="AL120">
            <v>219</v>
          </cell>
          <cell r="AM120">
            <v>925</v>
          </cell>
          <cell r="AN120">
            <v>1162.83762</v>
          </cell>
          <cell r="AO120">
            <v>1005.48</v>
          </cell>
          <cell r="AP120">
            <v>1025.5896</v>
          </cell>
          <cell r="AQ120">
            <v>1087.1249760000001</v>
          </cell>
          <cell r="AR120">
            <v>1152.3524745600002</v>
          </cell>
          <cell r="AS120">
            <v>1221.4936230336002</v>
          </cell>
          <cell r="AT120">
            <v>1294.7832404156161</v>
          </cell>
        </row>
        <row r="121">
          <cell r="B121">
            <v>159.154</v>
          </cell>
          <cell r="C121">
            <v>217.01859999999999</v>
          </cell>
          <cell r="D121">
            <v>321.78620000000001</v>
          </cell>
          <cell r="E121">
            <v>429</v>
          </cell>
          <cell r="F121">
            <v>524</v>
          </cell>
          <cell r="G121">
            <v>534</v>
          </cell>
          <cell r="H121">
            <v>503</v>
          </cell>
          <cell r="I121">
            <v>494</v>
          </cell>
          <cell r="J121">
            <v>139</v>
          </cell>
          <cell r="K121">
            <v>128</v>
          </cell>
          <cell r="L121">
            <v>159</v>
          </cell>
          <cell r="M121">
            <v>125</v>
          </cell>
          <cell r="N121">
            <v>551</v>
          </cell>
          <cell r="O121">
            <v>164</v>
          </cell>
          <cell r="P121">
            <v>110</v>
          </cell>
          <cell r="Q121">
            <v>131</v>
          </cell>
          <cell r="R121">
            <v>108</v>
          </cell>
          <cell r="S121">
            <v>513</v>
          </cell>
          <cell r="T121">
            <v>79</v>
          </cell>
          <cell r="U121">
            <v>82</v>
          </cell>
          <cell r="V121">
            <v>98</v>
          </cell>
          <cell r="W121">
            <v>88</v>
          </cell>
          <cell r="X121">
            <v>347</v>
          </cell>
          <cell r="Y121">
            <v>131.80000000000001</v>
          </cell>
          <cell r="Z121">
            <v>137.80000000000001</v>
          </cell>
          <cell r="AA121">
            <v>139.1</v>
          </cell>
          <cell r="AB121">
            <v>155.19999999999999</v>
          </cell>
          <cell r="AC121">
            <v>563.9</v>
          </cell>
          <cell r="AD121">
            <v>20</v>
          </cell>
          <cell r="AE121">
            <v>57</v>
          </cell>
          <cell r="AF121">
            <v>72.95</v>
          </cell>
          <cell r="AG121">
            <v>75.900000000000006</v>
          </cell>
          <cell r="AH121">
            <v>225.85</v>
          </cell>
          <cell r="AI121">
            <v>17</v>
          </cell>
          <cell r="AJ121">
            <v>59</v>
          </cell>
          <cell r="AK121">
            <v>90.920000000000016</v>
          </cell>
          <cell r="AL121">
            <v>79.819999999999993</v>
          </cell>
          <cell r="AM121">
            <v>246.74</v>
          </cell>
          <cell r="AN121">
            <v>612.01980000000003</v>
          </cell>
          <cell r="AO121">
            <v>529.20000000000005</v>
          </cell>
          <cell r="AP121">
            <v>539.78399999999999</v>
          </cell>
          <cell r="AQ121">
            <v>572.17104000000006</v>
          </cell>
          <cell r="AR121">
            <v>606.5013024000001</v>
          </cell>
          <cell r="AS121">
            <v>642.89138054400019</v>
          </cell>
          <cell r="AT121">
            <v>681.4648633766401</v>
          </cell>
        </row>
        <row r="123">
          <cell r="B123">
            <v>219</v>
          </cell>
          <cell r="C123">
            <v>204</v>
          </cell>
          <cell r="D123">
            <v>278</v>
          </cell>
          <cell r="E123">
            <v>450</v>
          </cell>
          <cell r="F123">
            <v>405</v>
          </cell>
          <cell r="G123">
            <v>566</v>
          </cell>
          <cell r="H123">
            <v>470</v>
          </cell>
          <cell r="I123">
            <v>497</v>
          </cell>
          <cell r="J123">
            <v>106</v>
          </cell>
          <cell r="K123">
            <v>108</v>
          </cell>
          <cell r="L123">
            <v>157</v>
          </cell>
          <cell r="M123">
            <v>142</v>
          </cell>
          <cell r="N123">
            <v>513</v>
          </cell>
          <cell r="O123">
            <v>112</v>
          </cell>
          <cell r="P123">
            <v>112</v>
          </cell>
          <cell r="Q123">
            <v>117</v>
          </cell>
          <cell r="R123">
            <v>122</v>
          </cell>
          <cell r="S123">
            <v>463</v>
          </cell>
          <cell r="T123">
            <v>106</v>
          </cell>
          <cell r="U123">
            <v>113</v>
          </cell>
          <cell r="V123">
            <v>114</v>
          </cell>
          <cell r="W123">
            <v>130</v>
          </cell>
          <cell r="X123">
            <v>463</v>
          </cell>
          <cell r="Y123">
            <v>87.712400000000002</v>
          </cell>
          <cell r="Z123">
            <v>92.966880000000018</v>
          </cell>
          <cell r="AA123">
            <v>99.464376000000001</v>
          </cell>
          <cell r="AB123">
            <v>121.59424000000001</v>
          </cell>
          <cell r="AC123">
            <v>401.73789600000003</v>
          </cell>
          <cell r="AD123">
            <v>157</v>
          </cell>
          <cell r="AE123">
            <v>119</v>
          </cell>
          <cell r="AF123">
            <v>78.143988000000007</v>
          </cell>
          <cell r="AG123">
            <v>86.736136000000016</v>
          </cell>
          <cell r="AH123">
            <v>440.88012400000002</v>
          </cell>
          <cell r="AI123">
            <v>159</v>
          </cell>
          <cell r="AJ123">
            <v>116</v>
          </cell>
          <cell r="AK123">
            <v>82.08</v>
          </cell>
          <cell r="AL123">
            <v>103.18</v>
          </cell>
          <cell r="AM123">
            <v>460.26</v>
          </cell>
          <cell r="AN123">
            <v>259.62168099999997</v>
          </cell>
          <cell r="AO123">
            <v>270.06168100000002</v>
          </cell>
          <cell r="AP123">
            <v>304.80105461811416</v>
          </cell>
          <cell r="AQ123">
            <v>366.0186951687345</v>
          </cell>
          <cell r="AR123">
            <v>387.11309124627792</v>
          </cell>
          <cell r="AS123">
            <v>412.91241816377169</v>
          </cell>
          <cell r="AT123">
            <v>429.58496899813895</v>
          </cell>
        </row>
        <row r="124">
          <cell r="B124">
            <v>127</v>
          </cell>
          <cell r="C124">
            <v>135</v>
          </cell>
          <cell r="D124">
            <v>139</v>
          </cell>
          <cell r="E124">
            <v>174</v>
          </cell>
          <cell r="F124">
            <v>184</v>
          </cell>
          <cell r="G124">
            <v>195</v>
          </cell>
          <cell r="H124">
            <v>175</v>
          </cell>
          <cell r="I124">
            <v>187</v>
          </cell>
          <cell r="J124">
            <v>54</v>
          </cell>
          <cell r="K124">
            <v>58</v>
          </cell>
          <cell r="L124">
            <v>52</v>
          </cell>
          <cell r="M124">
            <v>58</v>
          </cell>
          <cell r="N124">
            <v>222</v>
          </cell>
          <cell r="O124">
            <v>63</v>
          </cell>
          <cell r="P124">
            <v>71</v>
          </cell>
          <cell r="Q124">
            <v>61</v>
          </cell>
          <cell r="R124">
            <v>79</v>
          </cell>
          <cell r="S124">
            <v>274</v>
          </cell>
          <cell r="T124">
            <v>60</v>
          </cell>
          <cell r="U124">
            <v>58</v>
          </cell>
          <cell r="V124">
            <v>66</v>
          </cell>
          <cell r="W124">
            <v>64</v>
          </cell>
          <cell r="X124">
            <v>248</v>
          </cell>
          <cell r="Y124">
            <v>64.022400000000005</v>
          </cell>
          <cell r="Z124">
            <v>67.856880000000018</v>
          </cell>
          <cell r="AA124">
            <v>72.604376000000002</v>
          </cell>
          <cell r="AB124">
            <v>88.75424000000001</v>
          </cell>
          <cell r="AC124">
            <v>293.23789600000003</v>
          </cell>
          <cell r="AD124">
            <v>55</v>
          </cell>
          <cell r="AE124">
            <v>54</v>
          </cell>
          <cell r="AF124">
            <v>60.143988000000007</v>
          </cell>
          <cell r="AG124">
            <v>54.736136000000009</v>
          </cell>
          <cell r="AH124">
            <v>223.88012400000002</v>
          </cell>
          <cell r="AI124">
            <v>55</v>
          </cell>
          <cell r="AJ124">
            <v>49</v>
          </cell>
          <cell r="AK124">
            <v>48</v>
          </cell>
          <cell r="AL124">
            <v>48</v>
          </cell>
          <cell r="AM124">
            <v>200</v>
          </cell>
          <cell r="AN124">
            <v>186.681681</v>
          </cell>
          <cell r="AO124">
            <v>197.121681</v>
          </cell>
          <cell r="AP124">
            <v>229.7796402260546</v>
          </cell>
          <cell r="AQ124">
            <v>266.0186951687345</v>
          </cell>
          <cell r="AR124">
            <v>281.11309124627792</v>
          </cell>
          <cell r="AS124">
            <v>296.91241816377169</v>
          </cell>
          <cell r="AT124">
            <v>313.58496899813895</v>
          </cell>
        </row>
        <row r="125">
          <cell r="B125">
            <v>92</v>
          </cell>
          <cell r="C125">
            <v>69</v>
          </cell>
          <cell r="D125">
            <v>139</v>
          </cell>
          <cell r="E125">
            <v>276</v>
          </cell>
          <cell r="F125">
            <v>221</v>
          </cell>
          <cell r="G125">
            <v>371</v>
          </cell>
          <cell r="H125">
            <v>295</v>
          </cell>
          <cell r="I125">
            <v>310</v>
          </cell>
          <cell r="J125">
            <v>52</v>
          </cell>
          <cell r="K125">
            <v>50</v>
          </cell>
          <cell r="L125">
            <v>105</v>
          </cell>
          <cell r="M125">
            <v>84</v>
          </cell>
          <cell r="N125">
            <v>291</v>
          </cell>
          <cell r="O125">
            <v>49</v>
          </cell>
          <cell r="P125">
            <v>41</v>
          </cell>
          <cell r="Q125">
            <v>56</v>
          </cell>
          <cell r="R125">
            <v>43</v>
          </cell>
          <cell r="S125">
            <v>189</v>
          </cell>
          <cell r="T125">
            <v>46</v>
          </cell>
          <cell r="U125">
            <v>55</v>
          </cell>
          <cell r="V125">
            <v>48</v>
          </cell>
          <cell r="W125">
            <v>66</v>
          </cell>
          <cell r="X125">
            <v>215</v>
          </cell>
          <cell r="Y125">
            <v>23.69</v>
          </cell>
          <cell r="Z125">
            <v>25.11</v>
          </cell>
          <cell r="AA125">
            <v>26.86</v>
          </cell>
          <cell r="AB125">
            <v>32.840000000000003</v>
          </cell>
          <cell r="AC125">
            <v>108.5</v>
          </cell>
          <cell r="AD125">
            <v>102</v>
          </cell>
          <cell r="AE125">
            <v>65</v>
          </cell>
          <cell r="AF125">
            <v>18</v>
          </cell>
          <cell r="AG125">
            <v>32</v>
          </cell>
          <cell r="AH125">
            <v>217</v>
          </cell>
          <cell r="AI125">
            <v>104</v>
          </cell>
          <cell r="AJ125">
            <v>67</v>
          </cell>
          <cell r="AK125">
            <v>34.08</v>
          </cell>
          <cell r="AL125">
            <v>55.180000000000007</v>
          </cell>
          <cell r="AM125">
            <v>260.26</v>
          </cell>
          <cell r="AN125">
            <v>72.94</v>
          </cell>
          <cell r="AO125">
            <v>72.94</v>
          </cell>
          <cell r="AP125">
            <v>75.021414392059569</v>
          </cell>
          <cell r="AQ125">
            <v>100</v>
          </cell>
          <cell r="AR125">
            <v>106</v>
          </cell>
          <cell r="AS125">
            <v>116</v>
          </cell>
          <cell r="AT125">
            <v>116</v>
          </cell>
        </row>
        <row r="127">
          <cell r="G127">
            <v>0</v>
          </cell>
          <cell r="H127">
            <v>0</v>
          </cell>
          <cell r="I127">
            <v>0</v>
          </cell>
          <cell r="N127">
            <v>0</v>
          </cell>
          <cell r="Y127">
            <v>3.75</v>
          </cell>
          <cell r="Z127">
            <v>3.75</v>
          </cell>
          <cell r="AA127">
            <v>3.75</v>
          </cell>
          <cell r="AB127">
            <v>3.75</v>
          </cell>
          <cell r="AC127">
            <v>15</v>
          </cell>
          <cell r="AD127">
            <v>3.75</v>
          </cell>
          <cell r="AE127">
            <v>3.75</v>
          </cell>
          <cell r="AF127">
            <v>3.75</v>
          </cell>
          <cell r="AG127">
            <v>3.75</v>
          </cell>
          <cell r="AH127">
            <v>15</v>
          </cell>
          <cell r="AN127">
            <v>28</v>
          </cell>
          <cell r="AO127">
            <v>28</v>
          </cell>
          <cell r="AP127">
            <v>41</v>
          </cell>
          <cell r="AQ127">
            <v>78</v>
          </cell>
          <cell r="AR127">
            <v>118</v>
          </cell>
          <cell r="AS127">
            <v>130</v>
          </cell>
          <cell r="AT127">
            <v>160</v>
          </cell>
        </row>
        <row r="129">
          <cell r="B129">
            <v>-2245</v>
          </cell>
          <cell r="C129">
            <v>-2871</v>
          </cell>
          <cell r="D129">
            <v>-2029</v>
          </cell>
          <cell r="E129">
            <v>-2685</v>
          </cell>
          <cell r="F129">
            <v>-3599</v>
          </cell>
          <cell r="G129">
            <v>-4473</v>
          </cell>
          <cell r="H129">
            <v>-4687</v>
          </cell>
          <cell r="I129">
            <v>-4884</v>
          </cell>
          <cell r="J129">
            <v>-1219</v>
          </cell>
          <cell r="K129">
            <v>-1335</v>
          </cell>
          <cell r="L129">
            <v>-1423</v>
          </cell>
          <cell r="M129">
            <v>-1106</v>
          </cell>
          <cell r="N129">
            <v>-5083</v>
          </cell>
          <cell r="O129">
            <v>-1249</v>
          </cell>
          <cell r="P129">
            <v>-1171</v>
          </cell>
          <cell r="Q129">
            <v>-1355</v>
          </cell>
          <cell r="R129">
            <v>-1351</v>
          </cell>
          <cell r="S129">
            <v>-5126</v>
          </cell>
          <cell r="T129">
            <v>-1187</v>
          </cell>
          <cell r="U129">
            <v>-1209</v>
          </cell>
          <cell r="V129">
            <v>-1574</v>
          </cell>
          <cell r="W129">
            <v>-1517</v>
          </cell>
          <cell r="X129">
            <v>-5487</v>
          </cell>
          <cell r="Y129">
            <v>-1250.4751365628442</v>
          </cell>
          <cell r="Z129">
            <v>-1384.8122425359129</v>
          </cell>
          <cell r="AA129">
            <v>-1592.479046778778</v>
          </cell>
          <cell r="AB129">
            <v>-1620.1234374915637</v>
          </cell>
          <cell r="AC129">
            <v>-5847.8898633690987</v>
          </cell>
          <cell r="AD129">
            <v>-1158</v>
          </cell>
          <cell r="AE129">
            <v>-1063</v>
          </cell>
          <cell r="AF129">
            <v>-1219.7410292007323</v>
          </cell>
          <cell r="AG129">
            <v>-1285.1736629097568</v>
          </cell>
          <cell r="AH129">
            <v>-4725.9146921104884</v>
          </cell>
          <cell r="AI129">
            <v>-1359</v>
          </cell>
          <cell r="AJ129">
            <v>-1272</v>
          </cell>
          <cell r="AK129">
            <v>-1241</v>
          </cell>
          <cell r="AL129">
            <v>-1257</v>
          </cell>
          <cell r="AM129">
            <v>-5129</v>
          </cell>
          <cell r="AN129">
            <v>-5307.5224687956215</v>
          </cell>
          <cell r="AO129">
            <v>-5512.0605419145213</v>
          </cell>
          <cell r="AP129">
            <v>-5841.4484425477567</v>
          </cell>
          <cell r="AQ129">
            <v>-7811.5106487560633</v>
          </cell>
          <cell r="AR129">
            <v>-8418.7919125413064</v>
          </cell>
          <cell r="AS129">
            <v>-9035.0371047229328</v>
          </cell>
          <cell r="AT129">
            <v>-9633.5746045645956</v>
          </cell>
        </row>
        <row r="130">
          <cell r="C130">
            <v>0.27884187082405343</v>
          </cell>
          <cell r="D130">
            <v>-0.29327760362243116</v>
          </cell>
          <cell r="E130">
            <v>0.32331197634302611</v>
          </cell>
          <cell r="F130">
            <v>0.34040968342644318</v>
          </cell>
          <cell r="G130">
            <v>0.24284523478744102</v>
          </cell>
          <cell r="H130">
            <v>4.7842611222892906E-2</v>
          </cell>
          <cell r="I130">
            <v>4.2031149989332217E-2</v>
          </cell>
          <cell r="N130">
            <v>4.0745290745290763E-2</v>
          </cell>
          <cell r="S130">
            <v>8.4595711194177525E-3</v>
          </cell>
          <cell r="X130">
            <v>7.0425282871634742E-2</v>
          </cell>
          <cell r="Y130">
            <v>-2.4590377096065374E-2</v>
          </cell>
          <cell r="Z130">
            <v>0.18057309679105948</v>
          </cell>
          <cell r="AA130">
            <v>8.6274929589889471E-2</v>
          </cell>
          <cell r="AB130">
            <v>7.8098590254973344E-2</v>
          </cell>
          <cell r="AC130">
            <v>7.8150786019376639E-2</v>
          </cell>
          <cell r="AD130">
            <v>-2.4431339511373218E-2</v>
          </cell>
          <cell r="AE130">
            <v>-0.12076095947063692</v>
          </cell>
          <cell r="AF130">
            <v>-0.22506923176573546</v>
          </cell>
          <cell r="AG130">
            <v>-0.15281894336865076</v>
          </cell>
          <cell r="AH130">
            <v>-0.13870699979761469</v>
          </cell>
          <cell r="AN130">
            <v>3.4806486409752591E-2</v>
          </cell>
          <cell r="AO130">
            <v>7.4685229462764902E-2</v>
          </cell>
          <cell r="AP130">
            <v>5.9757671043073834E-2</v>
          </cell>
          <cell r="AQ130">
            <v>0.33725577236269522</v>
          </cell>
          <cell r="AR130">
            <v>7.7741846755588595E-2</v>
          </cell>
          <cell r="AS130">
            <v>7.319876754093646E-2</v>
          </cell>
          <cell r="AT130">
            <v>6.6246269152429482E-2</v>
          </cell>
        </row>
        <row r="132">
          <cell r="B132">
            <v>-1803</v>
          </cell>
          <cell r="C132">
            <v>-2379</v>
          </cell>
          <cell r="D132">
            <v>-1673</v>
          </cell>
          <cell r="E132">
            <v>-2307</v>
          </cell>
          <cell r="F132">
            <v>-3071</v>
          </cell>
          <cell r="G132">
            <v>-3672</v>
          </cell>
          <cell r="H132">
            <v>-3964</v>
          </cell>
          <cell r="I132">
            <v>-3503</v>
          </cell>
          <cell r="J132">
            <v>-865</v>
          </cell>
          <cell r="K132">
            <v>-965</v>
          </cell>
          <cell r="L132">
            <v>-987</v>
          </cell>
          <cell r="M132">
            <v>-623</v>
          </cell>
          <cell r="N132">
            <v>-3440</v>
          </cell>
          <cell r="O132">
            <v>-808</v>
          </cell>
          <cell r="P132">
            <v>-902</v>
          </cell>
          <cell r="Q132">
            <v>-1094</v>
          </cell>
          <cell r="R132">
            <v>-1099</v>
          </cell>
          <cell r="S132">
            <v>-3903</v>
          </cell>
          <cell r="T132">
            <v>-761</v>
          </cell>
          <cell r="U132">
            <v>-972</v>
          </cell>
          <cell r="V132">
            <v>-1252</v>
          </cell>
          <cell r="W132">
            <v>-1208</v>
          </cell>
          <cell r="X132">
            <v>-4193</v>
          </cell>
          <cell r="Y132">
            <v>-1022.9541365628443</v>
          </cell>
          <cell r="Z132">
            <v>-1065.5792425359127</v>
          </cell>
          <cell r="AA132">
            <v>-1180.4990467787779</v>
          </cell>
          <cell r="AB132">
            <v>-1117.3244374915637</v>
          </cell>
          <cell r="AC132">
            <v>-4386.3568633690993</v>
          </cell>
          <cell r="AD132">
            <v>-955</v>
          </cell>
          <cell r="AE132">
            <v>-827</v>
          </cell>
          <cell r="AF132">
            <v>-1086.3410292007322</v>
          </cell>
          <cell r="AG132">
            <v>-1162.6736629097568</v>
          </cell>
          <cell r="AH132">
            <v>-4031.0146921104888</v>
          </cell>
          <cell r="AI132">
            <v>-1080</v>
          </cell>
          <cell r="AJ132">
            <v>-1003</v>
          </cell>
          <cell r="AK132">
            <v>-1082</v>
          </cell>
          <cell r="AL132">
            <v>-1053</v>
          </cell>
          <cell r="AM132">
            <v>-4218</v>
          </cell>
          <cell r="AN132">
            <v>-4270.6224687956219</v>
          </cell>
          <cell r="AO132">
            <v>-4475.1605419145217</v>
          </cell>
          <cell r="AP132">
            <v>-4701.9842986271606</v>
          </cell>
          <cell r="AQ132">
            <v>-5093.4584099500935</v>
          </cell>
          <cell r="AR132">
            <v>-5466.6501214965292</v>
          </cell>
          <cell r="AS132">
            <v>-5868.6266569617392</v>
          </cell>
          <cell r="AT132">
            <v>-6303.164156803402</v>
          </cell>
        </row>
        <row r="133">
          <cell r="B133">
            <v>-844</v>
          </cell>
          <cell r="C133">
            <v>-1086</v>
          </cell>
          <cell r="D133">
            <v>-420</v>
          </cell>
          <cell r="E133">
            <v>-490</v>
          </cell>
          <cell r="F133">
            <v>-896</v>
          </cell>
          <cell r="G133">
            <v>-1255</v>
          </cell>
          <cell r="H133">
            <v>-1068</v>
          </cell>
          <cell r="I133">
            <v>-771</v>
          </cell>
          <cell r="J133">
            <v>-203</v>
          </cell>
          <cell r="K133">
            <v>-242</v>
          </cell>
          <cell r="L133">
            <v>-270</v>
          </cell>
          <cell r="M133">
            <v>-209</v>
          </cell>
          <cell r="N133">
            <v>-924</v>
          </cell>
          <cell r="O133">
            <v>-156</v>
          </cell>
          <cell r="P133">
            <v>-239</v>
          </cell>
          <cell r="Q133">
            <v>-214</v>
          </cell>
          <cell r="R133">
            <v>-187</v>
          </cell>
          <cell r="S133">
            <v>-796</v>
          </cell>
          <cell r="T133">
            <v>-200</v>
          </cell>
          <cell r="U133">
            <v>-292</v>
          </cell>
          <cell r="V133">
            <v>-309</v>
          </cell>
          <cell r="W133">
            <v>-268</v>
          </cell>
          <cell r="X133">
            <v>-1069</v>
          </cell>
          <cell r="Y133">
            <v>-226.40473540625149</v>
          </cell>
          <cell r="Z133">
            <v>-267.44150792343879</v>
          </cell>
          <cell r="AA133">
            <v>-319.99254854687666</v>
          </cell>
          <cell r="AB133">
            <v>-302.15889621250108</v>
          </cell>
          <cell r="AC133">
            <v>-1115.9976880890681</v>
          </cell>
          <cell r="AD133">
            <v>-223</v>
          </cell>
          <cell r="AE133">
            <v>-236</v>
          </cell>
          <cell r="AF133">
            <v>-218.63322246969258</v>
          </cell>
          <cell r="AG133">
            <v>-198.03020224517508</v>
          </cell>
          <cell r="AH133">
            <v>-875.66342471486769</v>
          </cell>
          <cell r="AI133">
            <v>-273</v>
          </cell>
          <cell r="AJ133">
            <v>-284</v>
          </cell>
          <cell r="AK133">
            <v>-265</v>
          </cell>
          <cell r="AL133">
            <v>-218</v>
          </cell>
          <cell r="AM133">
            <v>-1040</v>
          </cell>
          <cell r="AN133">
            <v>-818.1929903722629</v>
          </cell>
          <cell r="AO133">
            <v>-851.36132655370625</v>
          </cell>
          <cell r="AP133">
            <v>-896.2777936021289</v>
          </cell>
          <cell r="AQ133">
            <v>-974.43209057680565</v>
          </cell>
          <cell r="AR133">
            <v>-1048.8118182007161</v>
          </cell>
          <cell r="AS133">
            <v>-1128.9925758186323</v>
          </cell>
          <cell r="AT133">
            <v>-1215.7378637530492</v>
          </cell>
        </row>
        <row r="134">
          <cell r="G134">
            <v>-45</v>
          </cell>
          <cell r="H134">
            <v>-60</v>
          </cell>
          <cell r="I134">
            <v>-65.098439375750303</v>
          </cell>
          <cell r="J134">
            <v>-70.209999999999994</v>
          </cell>
          <cell r="K134">
            <v>-73.23</v>
          </cell>
          <cell r="L134">
            <v>-66.510000000000005</v>
          </cell>
          <cell r="M134">
            <v>-59.34</v>
          </cell>
          <cell r="N134">
            <v>-269.28999999999996</v>
          </cell>
          <cell r="O134">
            <v>-64.86</v>
          </cell>
          <cell r="P134">
            <v>-90.32</v>
          </cell>
          <cell r="Q134">
            <v>-81</v>
          </cell>
          <cell r="R134">
            <v>-70.38</v>
          </cell>
          <cell r="S134">
            <v>-306.56</v>
          </cell>
          <cell r="T134">
            <v>-74.98</v>
          </cell>
          <cell r="U134">
            <v>-99.99</v>
          </cell>
          <cell r="V134">
            <v>-93.4</v>
          </cell>
          <cell r="W134">
            <v>-94.47</v>
          </cell>
          <cell r="X134">
            <v>-362.84000000000003</v>
          </cell>
          <cell r="Y134">
            <v>-46.817411406251459</v>
          </cell>
          <cell r="Z134">
            <v>-40.731147923438769</v>
          </cell>
          <cell r="AA134">
            <v>-51.499152546876601</v>
          </cell>
          <cell r="AB134">
            <v>-33.708536212501052</v>
          </cell>
          <cell r="AC134">
            <v>-172.7562480890679</v>
          </cell>
          <cell r="AD134">
            <v>-63</v>
          </cell>
          <cell r="AE134">
            <v>-38</v>
          </cell>
          <cell r="AF134">
            <v>-44.800000000000004</v>
          </cell>
          <cell r="AG134">
            <v>-40</v>
          </cell>
          <cell r="AH134">
            <v>-185.8</v>
          </cell>
          <cell r="AI134">
            <v>-92.661665107577164</v>
          </cell>
          <cell r="AJ134">
            <v>-58.111689378865293</v>
          </cell>
          <cell r="AK134">
            <v>-62.901711642914769</v>
          </cell>
          <cell r="AL134">
            <v>-61.875278300618447</v>
          </cell>
          <cell r="AM134">
            <v>-275.55034442997567</v>
          </cell>
          <cell r="AN134">
            <v>-209.24103199999999</v>
          </cell>
          <cell r="AO134">
            <v>-209.24103199999999</v>
          </cell>
          <cell r="AP134">
            <v>-220.28025544822771</v>
          </cell>
          <cell r="AQ134">
            <v>-239.48841682949788</v>
          </cell>
          <cell r="AR134">
            <v>-257.76889361707504</v>
          </cell>
          <cell r="AS134">
            <v>-277.47510289302141</v>
          </cell>
          <cell r="AT134">
            <v>-298.79469188822281</v>
          </cell>
        </row>
        <row r="135">
          <cell r="G135">
            <v>-1210</v>
          </cell>
          <cell r="H135">
            <v>-1008</v>
          </cell>
          <cell r="I135">
            <v>-705.90156062424967</v>
          </cell>
          <cell r="J135">
            <v>-132.79000000000002</v>
          </cell>
          <cell r="K135">
            <v>-168.76999999999998</v>
          </cell>
          <cell r="L135">
            <v>-203.49</v>
          </cell>
          <cell r="M135">
            <v>-149.66</v>
          </cell>
          <cell r="N135">
            <v>-654.71</v>
          </cell>
          <cell r="O135">
            <v>-91.14</v>
          </cell>
          <cell r="P135">
            <v>-148.68</v>
          </cell>
          <cell r="Q135">
            <v>-133</v>
          </cell>
          <cell r="R135">
            <v>-116.62</v>
          </cell>
          <cell r="S135">
            <v>-489.44</v>
          </cell>
          <cell r="T135">
            <v>-125.02</v>
          </cell>
          <cell r="U135">
            <v>-192.01</v>
          </cell>
          <cell r="V135">
            <v>-215.6</v>
          </cell>
          <cell r="W135">
            <v>-173.53</v>
          </cell>
          <cell r="X135">
            <v>-706.16</v>
          </cell>
          <cell r="Y135">
            <v>-179.58732400000002</v>
          </cell>
          <cell r="Z135">
            <v>-226.71036000000001</v>
          </cell>
          <cell r="AA135">
            <v>-268.49339600000008</v>
          </cell>
          <cell r="AB135">
            <v>-268.45036000000005</v>
          </cell>
          <cell r="AC135">
            <v>-943.24144000000013</v>
          </cell>
          <cell r="AD135">
            <v>-160</v>
          </cell>
          <cell r="AE135">
            <v>-198</v>
          </cell>
          <cell r="AF135">
            <v>-173.83322246969257</v>
          </cell>
          <cell r="AG135">
            <v>-158.03020224517508</v>
          </cell>
          <cell r="AH135">
            <v>-689.86342471486773</v>
          </cell>
          <cell r="AI135">
            <v>-180.33833489242284</v>
          </cell>
          <cell r="AJ135">
            <v>-225.88831062113471</v>
          </cell>
          <cell r="AK135">
            <v>-202.09828835708524</v>
          </cell>
          <cell r="AL135">
            <v>-156.12472169938155</v>
          </cell>
          <cell r="AM135">
            <v>-764.44965557002433</v>
          </cell>
          <cell r="AN135">
            <v>-608.95195837226288</v>
          </cell>
          <cell r="AO135">
            <v>-642.12029455370623</v>
          </cell>
          <cell r="AP135">
            <v>-675.99753815390113</v>
          </cell>
          <cell r="AQ135">
            <v>-734.9436737473078</v>
          </cell>
          <cell r="AR135">
            <v>-791.04292458364091</v>
          </cell>
          <cell r="AS135">
            <v>-851.51747292561095</v>
          </cell>
          <cell r="AT135">
            <v>-916.94317186482624</v>
          </cell>
        </row>
        <row r="136">
          <cell r="B136">
            <v>-509</v>
          </cell>
          <cell r="C136">
            <v>-509</v>
          </cell>
          <cell r="D136">
            <v>-640</v>
          </cell>
          <cell r="E136">
            <v>-1023</v>
          </cell>
          <cell r="F136">
            <v>-1227</v>
          </cell>
          <cell r="G136">
            <v>-1428</v>
          </cell>
          <cell r="H136">
            <v>-2083</v>
          </cell>
          <cell r="I136">
            <v>-1950</v>
          </cell>
          <cell r="J136">
            <v>-449</v>
          </cell>
          <cell r="K136">
            <v>-525</v>
          </cell>
          <cell r="L136">
            <v>-490</v>
          </cell>
          <cell r="M136">
            <v>-250</v>
          </cell>
          <cell r="N136">
            <v>-1714</v>
          </cell>
          <cell r="O136">
            <v>-465</v>
          </cell>
          <cell r="P136">
            <v>-485</v>
          </cell>
          <cell r="Q136">
            <v>-655</v>
          </cell>
          <cell r="R136">
            <v>-671</v>
          </cell>
          <cell r="S136">
            <v>-2276</v>
          </cell>
          <cell r="T136">
            <v>-474</v>
          </cell>
          <cell r="U136">
            <v>-495</v>
          </cell>
          <cell r="V136">
            <v>-769</v>
          </cell>
          <cell r="W136">
            <v>-777</v>
          </cell>
          <cell r="X136">
            <v>-2515</v>
          </cell>
          <cell r="Y136">
            <v>-570.21701900000005</v>
          </cell>
          <cell r="Z136">
            <v>-605.94891000000007</v>
          </cell>
          <cell r="AA136">
            <v>-667.76580100000012</v>
          </cell>
          <cell r="AB136">
            <v>-624.51391000000001</v>
          </cell>
          <cell r="AC136">
            <v>-2468.4456400000004</v>
          </cell>
          <cell r="AD136">
            <v>-585</v>
          </cell>
          <cell r="AE136">
            <v>-511</v>
          </cell>
          <cell r="AF136">
            <v>-680.84678800629592</v>
          </cell>
          <cell r="AG136">
            <v>-618.95162546026904</v>
          </cell>
          <cell r="AH136">
            <v>-2395.7984134665649</v>
          </cell>
          <cell r="AI136">
            <v>-585</v>
          </cell>
          <cell r="AJ136">
            <v>-524</v>
          </cell>
          <cell r="AK136">
            <v>-649</v>
          </cell>
          <cell r="AL136">
            <v>-669</v>
          </cell>
          <cell r="AM136">
            <v>-2427</v>
          </cell>
          <cell r="AN136">
            <v>-2537.2998265510955</v>
          </cell>
          <cell r="AO136">
            <v>-2675.5012273071093</v>
          </cell>
          <cell r="AP136">
            <v>-2816.656408974588</v>
          </cell>
          <cell r="AQ136">
            <v>-3062.2653072804492</v>
          </cell>
          <cell r="AR136">
            <v>-3296.0121857651707</v>
          </cell>
          <cell r="AS136">
            <v>-3547.9894705233792</v>
          </cell>
          <cell r="AT136">
            <v>-3820.5965494367761</v>
          </cell>
        </row>
        <row r="137">
          <cell r="B137">
            <v>-450</v>
          </cell>
          <cell r="C137">
            <v>-784</v>
          </cell>
          <cell r="D137">
            <v>-613</v>
          </cell>
          <cell r="E137">
            <v>-794</v>
          </cell>
          <cell r="F137">
            <v>-948</v>
          </cell>
          <cell r="G137">
            <v>-989</v>
          </cell>
          <cell r="H137">
            <v>-813</v>
          </cell>
          <cell r="I137">
            <v>-782</v>
          </cell>
          <cell r="J137">
            <v>-213</v>
          </cell>
          <cell r="K137">
            <v>-198</v>
          </cell>
          <cell r="L137">
            <v>-227</v>
          </cell>
          <cell r="M137">
            <v>-164</v>
          </cell>
          <cell r="N137">
            <v>-802</v>
          </cell>
          <cell r="O137">
            <v>-187</v>
          </cell>
          <cell r="P137">
            <v>-178</v>
          </cell>
          <cell r="Q137">
            <v>-225</v>
          </cell>
          <cell r="R137">
            <v>-241</v>
          </cell>
          <cell r="S137">
            <v>-831</v>
          </cell>
          <cell r="T137">
            <v>-87</v>
          </cell>
          <cell r="U137">
            <v>-185</v>
          </cell>
          <cell r="V137">
            <v>-174</v>
          </cell>
          <cell r="W137">
            <v>-163</v>
          </cell>
          <cell r="X137">
            <v>-609</v>
          </cell>
          <cell r="Y137">
            <v>-226.33238215659276</v>
          </cell>
          <cell r="Z137">
            <v>-192.18882461247387</v>
          </cell>
          <cell r="AA137">
            <v>-192.74069723190118</v>
          </cell>
          <cell r="AB137">
            <v>-190.65163127906257</v>
          </cell>
          <cell r="AC137">
            <v>-801.91353528003037</v>
          </cell>
          <cell r="AD137">
            <v>-147</v>
          </cell>
          <cell r="AE137">
            <v>-80</v>
          </cell>
          <cell r="AF137">
            <v>-186.86101872474384</v>
          </cell>
          <cell r="AG137">
            <v>-345.69183520431261</v>
          </cell>
          <cell r="AH137">
            <v>-759.55285392905648</v>
          </cell>
          <cell r="AI137">
            <v>-222</v>
          </cell>
          <cell r="AJ137">
            <v>-195</v>
          </cell>
          <cell r="AK137">
            <v>-168</v>
          </cell>
          <cell r="AL137">
            <v>-166</v>
          </cell>
          <cell r="AM137">
            <v>-751</v>
          </cell>
          <cell r="AN137">
            <v>-915.12965187226291</v>
          </cell>
          <cell r="AO137">
            <v>-948.29798805370615</v>
          </cell>
          <cell r="AP137">
            <v>-989.05009605044381</v>
          </cell>
          <cell r="AQ137">
            <v>-1056.7610120928384</v>
          </cell>
          <cell r="AR137">
            <v>-1121.8261175306425</v>
          </cell>
          <cell r="AS137">
            <v>-1191.6446106197284</v>
          </cell>
          <cell r="AT137">
            <v>-1266.8297436135774</v>
          </cell>
        </row>
        <row r="138">
          <cell r="G138">
            <v>-118</v>
          </cell>
          <cell r="H138">
            <v>-124</v>
          </cell>
          <cell r="I138">
            <v>-156</v>
          </cell>
          <cell r="J138">
            <v>-69</v>
          </cell>
          <cell r="K138">
            <v>-35</v>
          </cell>
          <cell r="L138">
            <v>-32</v>
          </cell>
          <cell r="M138">
            <v>-30</v>
          </cell>
          <cell r="N138">
            <v>-166</v>
          </cell>
          <cell r="O138">
            <v>-34</v>
          </cell>
          <cell r="P138">
            <v>-36</v>
          </cell>
          <cell r="Q138">
            <v>-57</v>
          </cell>
          <cell r="R138">
            <v>-62</v>
          </cell>
          <cell r="S138">
            <v>-189</v>
          </cell>
          <cell r="T138">
            <v>-21</v>
          </cell>
          <cell r="U138">
            <v>-23</v>
          </cell>
          <cell r="V138">
            <v>-25</v>
          </cell>
          <cell r="W138">
            <v>-27</v>
          </cell>
          <cell r="X138">
            <v>-96</v>
          </cell>
          <cell r="Y138">
            <v>-93.15789473684211</v>
          </cell>
          <cell r="Z138">
            <v>-42.786885245901644</v>
          </cell>
          <cell r="AA138">
            <v>-37.578125</v>
          </cell>
          <cell r="AB138">
            <v>-37.703125</v>
          </cell>
          <cell r="AC138">
            <v>-211.22602998274374</v>
          </cell>
          <cell r="AD138">
            <v>-89</v>
          </cell>
          <cell r="AE138">
            <v>-57</v>
          </cell>
          <cell r="AF138">
            <v>-38</v>
          </cell>
          <cell r="AG138">
            <v>-38</v>
          </cell>
          <cell r="AH138">
            <v>-222</v>
          </cell>
          <cell r="AI138">
            <v>-89</v>
          </cell>
          <cell r="AJ138">
            <v>-55</v>
          </cell>
          <cell r="AK138">
            <v>-16</v>
          </cell>
          <cell r="AL138">
            <v>-19</v>
          </cell>
          <cell r="AM138">
            <v>-179</v>
          </cell>
          <cell r="AN138">
            <v>-225.32999999999998</v>
          </cell>
          <cell r="AO138">
            <v>-225.32999999999998</v>
          </cell>
          <cell r="AP138">
            <v>-229.38593999999998</v>
          </cell>
          <cell r="AQ138">
            <v>-233.74427285999997</v>
          </cell>
          <cell r="AR138">
            <v>-238.41915831719996</v>
          </cell>
          <cell r="AS138">
            <v>-243.18754148354395</v>
          </cell>
          <cell r="AT138">
            <v>-248.05129231321484</v>
          </cell>
        </row>
        <row r="139">
          <cell r="G139">
            <v>-39</v>
          </cell>
          <cell r="H139">
            <v>-54</v>
          </cell>
          <cell r="I139">
            <v>-41</v>
          </cell>
          <cell r="J139">
            <v>-11</v>
          </cell>
          <cell r="K139">
            <v>-3</v>
          </cell>
          <cell r="L139">
            <v>-6</v>
          </cell>
          <cell r="M139">
            <v>-8</v>
          </cell>
          <cell r="N139">
            <v>-28</v>
          </cell>
          <cell r="O139">
            <v>-7</v>
          </cell>
          <cell r="P139">
            <v>-6</v>
          </cell>
          <cell r="Q139">
            <v>-15</v>
          </cell>
          <cell r="R139">
            <v>-12</v>
          </cell>
          <cell r="S139">
            <v>-40</v>
          </cell>
          <cell r="T139">
            <v>-7</v>
          </cell>
          <cell r="U139">
            <v>-12</v>
          </cell>
          <cell r="V139">
            <v>-9</v>
          </cell>
          <cell r="W139">
            <v>-13</v>
          </cell>
          <cell r="X139">
            <v>-41</v>
          </cell>
          <cell r="Y139">
            <v>-8.280701754385964</v>
          </cell>
          <cell r="Z139">
            <v>-12.360655737704917</v>
          </cell>
          <cell r="AA139">
            <v>-9.140625</v>
          </cell>
          <cell r="AB139">
            <v>-12.796875</v>
          </cell>
          <cell r="AC139">
            <v>-42.578857492090883</v>
          </cell>
          <cell r="AD139">
            <v>-5</v>
          </cell>
          <cell r="AE139">
            <v>-14</v>
          </cell>
          <cell r="AF139">
            <v>-9</v>
          </cell>
          <cell r="AG139">
            <v>-13</v>
          </cell>
          <cell r="AH139">
            <v>-41</v>
          </cell>
          <cell r="AI139">
            <v>-5</v>
          </cell>
          <cell r="AJ139">
            <v>-14</v>
          </cell>
          <cell r="AK139">
            <v>-9</v>
          </cell>
          <cell r="AL139">
            <v>-17</v>
          </cell>
          <cell r="AM139">
            <v>-45</v>
          </cell>
          <cell r="AN139">
            <v>-41.614999999999995</v>
          </cell>
          <cell r="AO139">
            <v>-41.614999999999995</v>
          </cell>
          <cell r="AP139">
            <v>-42.364069999999998</v>
          </cell>
          <cell r="AQ139">
            <v>-43.168987329999993</v>
          </cell>
          <cell r="AR139">
            <v>-44.032367076599996</v>
          </cell>
          <cell r="AS139">
            <v>-44.913014418132001</v>
          </cell>
          <cell r="AT139">
            <v>-45.811274706494643</v>
          </cell>
        </row>
        <row r="140">
          <cell r="G140">
            <v>-832</v>
          </cell>
          <cell r="H140">
            <v>-812</v>
          </cell>
          <cell r="I140">
            <v>-585</v>
          </cell>
          <cell r="J140">
            <v>-133</v>
          </cell>
          <cell r="K140">
            <v>-160</v>
          </cell>
          <cell r="L140">
            <v>-189</v>
          </cell>
          <cell r="M140">
            <v>-126</v>
          </cell>
          <cell r="N140">
            <v>-608</v>
          </cell>
          <cell r="O140">
            <v>-146</v>
          </cell>
          <cell r="P140">
            <v>-136</v>
          </cell>
          <cell r="Q140">
            <v>-153</v>
          </cell>
          <cell r="R140">
            <v>-167</v>
          </cell>
          <cell r="S140">
            <v>-602</v>
          </cell>
          <cell r="T140">
            <v>-59</v>
          </cell>
          <cell r="U140">
            <v>-150</v>
          </cell>
          <cell r="V140">
            <v>-140</v>
          </cell>
          <cell r="W140">
            <v>-123</v>
          </cell>
          <cell r="X140">
            <v>-472</v>
          </cell>
          <cell r="Y140">
            <v>-124.89378566536469</v>
          </cell>
          <cell r="Z140">
            <v>-137.04128362886729</v>
          </cell>
          <cell r="AA140">
            <v>-146.02194723190118</v>
          </cell>
          <cell r="AB140">
            <v>-140.15163127906257</v>
          </cell>
          <cell r="AC140">
            <v>-548.10864780519569</v>
          </cell>
          <cell r="AD140">
            <v>-53</v>
          </cell>
          <cell r="AE140">
            <v>-9</v>
          </cell>
          <cell r="AF140">
            <v>-139.86101872474384</v>
          </cell>
          <cell r="AG140">
            <v>-294.69183520431261</v>
          </cell>
          <cell r="AH140">
            <v>-496.55285392905648</v>
          </cell>
          <cell r="AI140">
            <v>-128</v>
          </cell>
          <cell r="AJ140">
            <v>-126</v>
          </cell>
          <cell r="AK140">
            <v>-143</v>
          </cell>
          <cell r="AL140">
            <v>-130</v>
          </cell>
          <cell r="AM140">
            <v>-527</v>
          </cell>
          <cell r="AN140">
            <v>-648.18465187226298</v>
          </cell>
          <cell r="AO140">
            <v>-681.35298805370621</v>
          </cell>
          <cell r="AP140">
            <v>-717.30008605044384</v>
          </cell>
          <cell r="AQ140">
            <v>-779.84775190283858</v>
          </cell>
          <cell r="AR140">
            <v>-839.37459213684258</v>
          </cell>
          <cell r="AS140">
            <v>-903.54405471805239</v>
          </cell>
          <cell r="AT140">
            <v>-972.96717659386798</v>
          </cell>
        </row>
        <row r="141">
          <cell r="G141">
            <v>-67</v>
          </cell>
          <cell r="H141">
            <v>-47</v>
          </cell>
          <cell r="I141">
            <v>-48.080999999999996</v>
          </cell>
          <cell r="J141">
            <v>-9.4159999999999968</v>
          </cell>
          <cell r="K141">
            <v>-12.75200000000001</v>
          </cell>
          <cell r="L141">
            <v>-8.1146666666666647</v>
          </cell>
          <cell r="M141">
            <v>-8.7333333333333343</v>
          </cell>
          <cell r="N141">
            <v>-39.016000000000005</v>
          </cell>
          <cell r="O141">
            <v>-6.304000000000002</v>
          </cell>
          <cell r="P141">
            <v>-9.9915264797507746</v>
          </cell>
          <cell r="Q141">
            <v>-8.5749034267912805</v>
          </cell>
          <cell r="R141">
            <v>-10.94335202492212</v>
          </cell>
          <cell r="S141">
            <v>-35.813781931464177</v>
          </cell>
          <cell r="T141">
            <v>-7.6273146417445474</v>
          </cell>
          <cell r="U141">
            <v>-17.206454828660441</v>
          </cell>
          <cell r="V141">
            <v>-37.254629283489095</v>
          </cell>
          <cell r="W141">
            <v>-12.500261682242993</v>
          </cell>
          <cell r="X141">
            <v>-74.588660436137076</v>
          </cell>
          <cell r="Y141">
            <v>-3.5710156653646683</v>
          </cell>
          <cell r="Z141">
            <v>-8.1159836288672622</v>
          </cell>
          <cell r="AA141">
            <v>-3.9441172319011355</v>
          </cell>
          <cell r="AB141">
            <v>-7.2763312790625605</v>
          </cell>
          <cell r="AC141">
            <v>-22.907447805195627</v>
          </cell>
          <cell r="AD141">
            <v>148</v>
          </cell>
          <cell r="AE141">
            <v>136</v>
          </cell>
          <cell r="AF141">
            <v>5</v>
          </cell>
          <cell r="AG141">
            <v>-163</v>
          </cell>
          <cell r="AH141">
            <v>126</v>
          </cell>
          <cell r="AI141">
            <v>-7.8073021806853689</v>
          </cell>
          <cell r="AJ141">
            <v>-11.623077881619935</v>
          </cell>
          <cell r="AK141">
            <v>-12.145046728971977</v>
          </cell>
          <cell r="AL141">
            <v>-18.266666666666666</v>
          </cell>
          <cell r="AM141">
            <v>-49.842093457943918</v>
          </cell>
          <cell r="AN141">
            <v>127.88999999999999</v>
          </cell>
          <cell r="AO141">
            <v>127.88999999999999</v>
          </cell>
          <cell r="AP141">
            <v>130.19201999999999</v>
          </cell>
          <cell r="AQ141">
            <v>132.66566837999997</v>
          </cell>
          <cell r="AR141">
            <v>135.31898174759996</v>
          </cell>
          <cell r="AS141">
            <v>138.02536138255198</v>
          </cell>
          <cell r="AT141">
            <v>140.78586861020301</v>
          </cell>
        </row>
        <row r="142">
          <cell r="G142">
            <v>-765</v>
          </cell>
          <cell r="H142">
            <v>-765</v>
          </cell>
          <cell r="I142">
            <v>-536.91899999999998</v>
          </cell>
          <cell r="J142">
            <v>-123.584</v>
          </cell>
          <cell r="K142">
            <v>-147.24799999999999</v>
          </cell>
          <cell r="L142">
            <v>-180.88533333333334</v>
          </cell>
          <cell r="M142">
            <v>-117.26666666666667</v>
          </cell>
          <cell r="N142">
            <v>-568.98400000000004</v>
          </cell>
          <cell r="O142">
            <v>-139.696</v>
          </cell>
          <cell r="P142">
            <v>-126.00847352024923</v>
          </cell>
          <cell r="Q142">
            <v>-144.42509657320872</v>
          </cell>
          <cell r="R142">
            <v>-156.05664797507788</v>
          </cell>
          <cell r="S142">
            <v>-566.18621806853582</v>
          </cell>
          <cell r="T142">
            <v>-51.372685358255453</v>
          </cell>
          <cell r="U142">
            <v>-132.79354517133956</v>
          </cell>
          <cell r="V142">
            <v>-102.74537071651091</v>
          </cell>
          <cell r="W142">
            <v>-110.49973831775701</v>
          </cell>
          <cell r="X142">
            <v>-397.4113395638629</v>
          </cell>
          <cell r="Y142">
            <v>-121.32277000000002</v>
          </cell>
          <cell r="Z142">
            <v>-128.92530000000002</v>
          </cell>
          <cell r="AA142">
            <v>-142.07783000000003</v>
          </cell>
          <cell r="AB142">
            <v>-132.87530000000001</v>
          </cell>
          <cell r="AC142">
            <v>-525.20120000000009</v>
          </cell>
          <cell r="AD142">
            <v>-201</v>
          </cell>
          <cell r="AE142">
            <v>-145</v>
          </cell>
          <cell r="AF142">
            <v>-144.86101872474384</v>
          </cell>
          <cell r="AG142">
            <v>-131.69183520431258</v>
          </cell>
          <cell r="AH142">
            <v>-622.55285392905648</v>
          </cell>
          <cell r="AI142">
            <v>-120.19269781931463</v>
          </cell>
          <cell r="AJ142">
            <v>-114.37692211838007</v>
          </cell>
          <cell r="AK142">
            <v>-130.85495327102802</v>
          </cell>
          <cell r="AL142">
            <v>-111.73333333333333</v>
          </cell>
          <cell r="AM142">
            <v>-477.15790654205608</v>
          </cell>
          <cell r="AN142">
            <v>-776.07465187226296</v>
          </cell>
          <cell r="AO142">
            <v>-809.2429880537062</v>
          </cell>
          <cell r="AP142">
            <v>-847.49210605044379</v>
          </cell>
          <cell r="AQ142">
            <v>-912.51342028283852</v>
          </cell>
          <cell r="AR142">
            <v>-974.69357388444257</v>
          </cell>
          <cell r="AS142">
            <v>-1041.5694161006045</v>
          </cell>
          <cell r="AT142">
            <v>-1113.753045204071</v>
          </cell>
        </row>
        <row r="144">
          <cell r="B144">
            <v>-442</v>
          </cell>
          <cell r="C144">
            <v>-492</v>
          </cell>
          <cell r="D144">
            <v>-356</v>
          </cell>
          <cell r="E144">
            <v>-378</v>
          </cell>
          <cell r="F144">
            <v>-528</v>
          </cell>
          <cell r="G144">
            <v>-801</v>
          </cell>
          <cell r="H144">
            <v>-723</v>
          </cell>
          <cell r="I144">
            <v>-1381</v>
          </cell>
          <cell r="J144">
            <v>-354</v>
          </cell>
          <cell r="K144">
            <v>-370</v>
          </cell>
          <cell r="L144">
            <v>-436</v>
          </cell>
          <cell r="M144">
            <v>-483</v>
          </cell>
          <cell r="N144">
            <v>-1643</v>
          </cell>
          <cell r="O144">
            <v>-441</v>
          </cell>
          <cell r="P144">
            <v>-269</v>
          </cell>
          <cell r="Q144">
            <v>-261</v>
          </cell>
          <cell r="R144">
            <v>-252</v>
          </cell>
          <cell r="S144">
            <v>-1223</v>
          </cell>
          <cell r="T144">
            <v>-426</v>
          </cell>
          <cell r="U144">
            <v>-237</v>
          </cell>
          <cell r="V144">
            <v>-322</v>
          </cell>
          <cell r="W144">
            <v>-309</v>
          </cell>
          <cell r="X144">
            <v>-1294</v>
          </cell>
          <cell r="Y144">
            <v>-227.52099999999996</v>
          </cell>
          <cell r="Z144">
            <v>-319.23300000000006</v>
          </cell>
          <cell r="AA144">
            <v>-411.98</v>
          </cell>
          <cell r="AB144">
            <v>-502.79899999999998</v>
          </cell>
          <cell r="AC144">
            <v>-1461.5329999999999</v>
          </cell>
          <cell r="AD144">
            <v>-203</v>
          </cell>
          <cell r="AE144">
            <v>-236</v>
          </cell>
          <cell r="AF144">
            <v>-133.4</v>
          </cell>
          <cell r="AG144">
            <v>-122.5</v>
          </cell>
          <cell r="AH144">
            <v>-694.9</v>
          </cell>
          <cell r="AI144">
            <v>-279</v>
          </cell>
          <cell r="AJ144">
            <v>-269</v>
          </cell>
          <cell r="AK144">
            <v>-159</v>
          </cell>
          <cell r="AL144">
            <v>-204</v>
          </cell>
          <cell r="AM144">
            <v>-911</v>
          </cell>
          <cell r="AN144">
            <v>-608.5</v>
          </cell>
          <cell r="AO144">
            <v>-608.5</v>
          </cell>
          <cell r="AP144">
            <v>-625.86414392059567</v>
          </cell>
          <cell r="AQ144">
            <v>-1762.0522388059701</v>
          </cell>
          <cell r="AR144">
            <v>-1966.1417910447763</v>
          </cell>
          <cell r="AS144">
            <v>-2101.4104477611941</v>
          </cell>
          <cell r="AT144">
            <v>-2101.4104477611941</v>
          </cell>
        </row>
        <row r="145">
          <cell r="B145">
            <v>-6</v>
          </cell>
          <cell r="C145">
            <v>-70</v>
          </cell>
          <cell r="D145">
            <v>-103</v>
          </cell>
          <cell r="E145">
            <v>-166</v>
          </cell>
          <cell r="F145">
            <v>-279</v>
          </cell>
          <cell r="G145">
            <v>-270</v>
          </cell>
          <cell r="H145">
            <v>-291</v>
          </cell>
          <cell r="I145">
            <v>-343</v>
          </cell>
          <cell r="N145">
            <v>-324</v>
          </cell>
          <cell r="S145">
            <v>-364.90000000000003</v>
          </cell>
          <cell r="X145">
            <v>-358.76</v>
          </cell>
          <cell r="AC145">
            <v>-293.23789600000003</v>
          </cell>
          <cell r="AH145">
            <v>-240.42992754000002</v>
          </cell>
          <cell r="AN145">
            <v>-186.681681</v>
          </cell>
          <cell r="AO145">
            <v>-197.121681</v>
          </cell>
          <cell r="AP145">
            <v>-229.7796402260546</v>
          </cell>
          <cell r="AQ145">
            <v>-266.0186951687345</v>
          </cell>
          <cell r="AR145">
            <v>-281.11309124627792</v>
          </cell>
          <cell r="AS145">
            <v>-296.91241816377169</v>
          </cell>
          <cell r="AT145">
            <v>-313.58496899813895</v>
          </cell>
        </row>
        <row r="146">
          <cell r="B146">
            <v>-436</v>
          </cell>
          <cell r="C146">
            <v>-422</v>
          </cell>
          <cell r="D146">
            <v>-253</v>
          </cell>
          <cell r="E146">
            <v>-212</v>
          </cell>
          <cell r="F146">
            <v>-249</v>
          </cell>
          <cell r="G146">
            <v>-531</v>
          </cell>
          <cell r="H146">
            <v>-432</v>
          </cell>
          <cell r="I146">
            <v>-1038</v>
          </cell>
          <cell r="N146">
            <v>-1319</v>
          </cell>
          <cell r="S146">
            <v>-858.09999999999991</v>
          </cell>
          <cell r="X146">
            <v>-935.24</v>
          </cell>
          <cell r="AC146">
            <v>-1168.2951039999998</v>
          </cell>
          <cell r="AH146">
            <v>-454.47007245999998</v>
          </cell>
          <cell r="AN146">
            <v>-421.81831899999997</v>
          </cell>
          <cell r="AO146">
            <v>-411.37831900000003</v>
          </cell>
          <cell r="AP146">
            <v>-396.08450369454107</v>
          </cell>
          <cell r="AQ146">
            <v>-1496.0335436372357</v>
          </cell>
          <cell r="AR146">
            <v>-1685.0286997984983</v>
          </cell>
          <cell r="AS146">
            <v>-1804.4980295974224</v>
          </cell>
          <cell r="AT146">
            <v>-1787.8254787630551</v>
          </cell>
        </row>
        <row r="148">
          <cell r="Y148">
            <v>0</v>
          </cell>
          <cell r="Z148">
            <v>0</v>
          </cell>
          <cell r="AA148">
            <v>0</v>
          </cell>
          <cell r="AB148">
            <v>0</v>
          </cell>
          <cell r="AC148">
            <v>0</v>
          </cell>
          <cell r="AD148">
            <v>0</v>
          </cell>
          <cell r="AE148">
            <v>0</v>
          </cell>
          <cell r="AF148">
            <v>0</v>
          </cell>
          <cell r="AG148">
            <v>0</v>
          </cell>
          <cell r="AH148">
            <v>0</v>
          </cell>
          <cell r="AN148">
            <v>-428.4</v>
          </cell>
          <cell r="AO148">
            <v>-428.4</v>
          </cell>
          <cell r="AP148">
            <v>-513.6</v>
          </cell>
          <cell r="AQ148">
            <v>-956</v>
          </cell>
          <cell r="AR148">
            <v>-986</v>
          </cell>
          <cell r="AS148">
            <v>-1065</v>
          </cell>
          <cell r="AT148">
            <v>-1229</v>
          </cell>
        </row>
        <row r="150">
          <cell r="B150">
            <v>-3074</v>
          </cell>
          <cell r="C150">
            <v>-1763</v>
          </cell>
          <cell r="D150">
            <v>-2368</v>
          </cell>
          <cell r="E150">
            <v>-765</v>
          </cell>
          <cell r="F150">
            <v>-592</v>
          </cell>
          <cell r="G150">
            <v>-1745</v>
          </cell>
          <cell r="H150">
            <v>-1713.7672000000002</v>
          </cell>
          <cell r="I150">
            <v>-1895</v>
          </cell>
          <cell r="J150">
            <v>-303.41399999999999</v>
          </cell>
          <cell r="K150">
            <v>-656.31200000000001</v>
          </cell>
          <cell r="L150">
            <v>-305.79999999999995</v>
          </cell>
          <cell r="M150">
            <v>-645.26700000000005</v>
          </cell>
          <cell r="N150">
            <v>-1910.7930000000001</v>
          </cell>
          <cell r="O150">
            <v>-226.83999999999997</v>
          </cell>
          <cell r="P150">
            <v>-719.95</v>
          </cell>
          <cell r="Q150">
            <v>-189</v>
          </cell>
          <cell r="R150">
            <v>-589</v>
          </cell>
          <cell r="S150">
            <v>-1724.73</v>
          </cell>
          <cell r="T150">
            <v>-481.63</v>
          </cell>
          <cell r="U150">
            <v>-619.46</v>
          </cell>
          <cell r="V150">
            <v>-435.37</v>
          </cell>
          <cell r="W150">
            <v>-469.84000000000003</v>
          </cell>
          <cell r="X150">
            <v>-2006.3000000000002</v>
          </cell>
          <cell r="Y150">
            <v>-162.01822870767325</v>
          </cell>
          <cell r="Z150">
            <v>-288.15136491392332</v>
          </cell>
          <cell r="AA150">
            <v>-195.14701808105872</v>
          </cell>
          <cell r="AB150">
            <v>-377.23345189118737</v>
          </cell>
          <cell r="AC150">
            <v>-1022.5500635938424</v>
          </cell>
          <cell r="AD150">
            <v>-280</v>
          </cell>
          <cell r="AE150">
            <v>-475</v>
          </cell>
          <cell r="AF150">
            <v>-148.04669720903149</v>
          </cell>
          <cell r="AG150">
            <v>-268.15068426827833</v>
          </cell>
          <cell r="AH150">
            <v>-1171.1973814773098</v>
          </cell>
          <cell r="AI150">
            <v>-337.08999999999992</v>
          </cell>
          <cell r="AJ150">
            <v>-507.26</v>
          </cell>
          <cell r="AK150">
            <v>-324.31999999999994</v>
          </cell>
          <cell r="AL150">
            <v>-300</v>
          </cell>
          <cell r="AM150">
            <v>-1468.67</v>
          </cell>
          <cell r="AN150">
            <v>-1545.5097056658749</v>
          </cell>
          <cell r="AO150">
            <v>-1545.4697056658749</v>
          </cell>
          <cell r="AP150">
            <v>-2189.5578306820817</v>
          </cell>
          <cell r="AQ150">
            <v>-2245.1656492586735</v>
          </cell>
          <cell r="AR150">
            <v>-3472.2069980118058</v>
          </cell>
          <cell r="AS150">
            <v>-4204.2249111667825</v>
          </cell>
          <cell r="AT150">
            <v>-4885.3939689609197</v>
          </cell>
        </row>
        <row r="152">
          <cell r="B152">
            <v>-108</v>
          </cell>
          <cell r="C152">
            <v>-142</v>
          </cell>
          <cell r="D152">
            <v>-79</v>
          </cell>
          <cell r="E152">
            <v>578</v>
          </cell>
          <cell r="F152">
            <v>-65</v>
          </cell>
          <cell r="G152">
            <v>-321</v>
          </cell>
          <cell r="H152">
            <v>-227</v>
          </cell>
          <cell r="I152">
            <v>-403</v>
          </cell>
          <cell r="J152">
            <v>-99</v>
          </cell>
          <cell r="K152">
            <v>-95</v>
          </cell>
          <cell r="L152">
            <v>-156</v>
          </cell>
          <cell r="M152">
            <v>-5</v>
          </cell>
          <cell r="N152">
            <v>-355</v>
          </cell>
          <cell r="O152">
            <v>-124</v>
          </cell>
          <cell r="P152">
            <v>-145</v>
          </cell>
          <cell r="Q152">
            <v>-84</v>
          </cell>
          <cell r="R152">
            <v>-72</v>
          </cell>
          <cell r="S152">
            <v>-425</v>
          </cell>
          <cell r="T152">
            <v>-418</v>
          </cell>
          <cell r="U152">
            <v>-263</v>
          </cell>
          <cell r="V152">
            <v>-317</v>
          </cell>
          <cell r="W152">
            <v>-188</v>
          </cell>
          <cell r="X152">
            <v>-1186</v>
          </cell>
          <cell r="Y152">
            <v>-171.24281249999996</v>
          </cell>
          <cell r="Z152">
            <v>-198.94687500000001</v>
          </cell>
          <cell r="AA152">
            <v>-214.98750000000001</v>
          </cell>
          <cell r="AB152">
            <v>-215.35</v>
          </cell>
          <cell r="AC152">
            <v>-800.52718749999985</v>
          </cell>
          <cell r="AD152">
            <v>-180</v>
          </cell>
          <cell r="AE152">
            <v>-242</v>
          </cell>
          <cell r="AF152">
            <v>-73.972562500000038</v>
          </cell>
          <cell r="AG152">
            <v>-157.31006250000002</v>
          </cell>
          <cell r="AH152">
            <v>-653.28262500000005</v>
          </cell>
          <cell r="AI152">
            <v>-179</v>
          </cell>
          <cell r="AJ152">
            <v>-241</v>
          </cell>
          <cell r="AK152">
            <v>-114</v>
          </cell>
          <cell r="AL152">
            <v>-21</v>
          </cell>
          <cell r="AM152">
            <v>-555</v>
          </cell>
          <cell r="AN152">
            <v>-1021.8499999999999</v>
          </cell>
          <cell r="AO152">
            <v>-1021.8499999999999</v>
          </cell>
          <cell r="AP152">
            <v>-1071.9055119851116</v>
          </cell>
          <cell r="AQ152">
            <v>-1235.82262509</v>
          </cell>
          <cell r="AR152">
            <v>-1563.8761587917998</v>
          </cell>
          <cell r="AS152">
            <v>-1734.9507631676358</v>
          </cell>
          <cell r="AT152">
            <v>-1923.0668596309886</v>
          </cell>
        </row>
        <row r="154">
          <cell r="B154">
            <v>3</v>
          </cell>
          <cell r="C154">
            <v>68</v>
          </cell>
          <cell r="D154">
            <v>146</v>
          </cell>
          <cell r="E154">
            <v>802</v>
          </cell>
          <cell r="F154">
            <v>163</v>
          </cell>
          <cell r="G154">
            <v>186</v>
          </cell>
          <cell r="H154">
            <v>347</v>
          </cell>
          <cell r="I154">
            <v>286</v>
          </cell>
          <cell r="J154">
            <v>64</v>
          </cell>
          <cell r="K154">
            <v>30</v>
          </cell>
          <cell r="L154">
            <v>60</v>
          </cell>
          <cell r="M154">
            <v>109</v>
          </cell>
          <cell r="N154">
            <v>263</v>
          </cell>
          <cell r="O154">
            <v>27</v>
          </cell>
          <cell r="P154">
            <v>26</v>
          </cell>
          <cell r="Q154">
            <v>44</v>
          </cell>
          <cell r="R154">
            <v>54</v>
          </cell>
          <cell r="S154">
            <v>151</v>
          </cell>
          <cell r="T154">
            <v>16</v>
          </cell>
          <cell r="U154">
            <v>93</v>
          </cell>
          <cell r="V154">
            <v>112</v>
          </cell>
          <cell r="W154">
            <v>63</v>
          </cell>
          <cell r="X154">
            <v>284</v>
          </cell>
          <cell r="Y154">
            <v>16.795000000000002</v>
          </cell>
          <cell r="Z154">
            <v>16.795000000000002</v>
          </cell>
          <cell r="AA154">
            <v>16.795000000000002</v>
          </cell>
          <cell r="AB154">
            <v>16.795000000000002</v>
          </cell>
          <cell r="AC154">
            <v>67.180000000000007</v>
          </cell>
          <cell r="AD154">
            <v>22</v>
          </cell>
          <cell r="AE154">
            <v>138</v>
          </cell>
          <cell r="AF154">
            <v>144.85399999999998</v>
          </cell>
          <cell r="AG154">
            <v>61.853999999999999</v>
          </cell>
          <cell r="AH154">
            <v>366.70799999999997</v>
          </cell>
          <cell r="AI154">
            <v>23</v>
          </cell>
          <cell r="AJ154">
            <v>139</v>
          </cell>
          <cell r="AK154">
            <v>119</v>
          </cell>
          <cell r="AL154">
            <v>179</v>
          </cell>
          <cell r="AM154">
            <v>460</v>
          </cell>
          <cell r="AN154">
            <v>107.105</v>
          </cell>
          <cell r="AO154">
            <v>107.105</v>
          </cell>
          <cell r="AP154">
            <v>110.08648801488836</v>
          </cell>
          <cell r="AQ154">
            <v>116.37031491</v>
          </cell>
          <cell r="AR154">
            <v>117.5177212082</v>
          </cell>
          <cell r="AS154">
            <v>118.66807563236399</v>
          </cell>
          <cell r="AT154">
            <v>118.82143714501127</v>
          </cell>
        </row>
        <row r="156">
          <cell r="B156">
            <v>0</v>
          </cell>
          <cell r="C156">
            <v>68</v>
          </cell>
          <cell r="D156">
            <v>134</v>
          </cell>
          <cell r="E156">
            <v>793</v>
          </cell>
          <cell r="F156">
            <v>147</v>
          </cell>
          <cell r="G156">
            <v>84</v>
          </cell>
          <cell r="H156">
            <v>262</v>
          </cell>
          <cell r="I156">
            <v>252</v>
          </cell>
          <cell r="J156">
            <v>58</v>
          </cell>
          <cell r="K156">
            <v>21</v>
          </cell>
          <cell r="L156">
            <v>52</v>
          </cell>
          <cell r="M156">
            <v>47</v>
          </cell>
          <cell r="N156">
            <v>178</v>
          </cell>
          <cell r="O156">
            <v>13</v>
          </cell>
          <cell r="P156">
            <v>23</v>
          </cell>
          <cell r="Q156">
            <v>43</v>
          </cell>
          <cell r="R156">
            <v>52</v>
          </cell>
          <cell r="S156">
            <v>131</v>
          </cell>
          <cell r="T156">
            <v>10</v>
          </cell>
          <cell r="U156">
            <v>71</v>
          </cell>
          <cell r="V156">
            <v>104</v>
          </cell>
          <cell r="W156">
            <v>40</v>
          </cell>
          <cell r="X156">
            <v>225</v>
          </cell>
          <cell r="Y156">
            <v>14.5</v>
          </cell>
          <cell r="Z156">
            <v>14.5</v>
          </cell>
          <cell r="AA156">
            <v>14.5</v>
          </cell>
          <cell r="AB156">
            <v>14.5</v>
          </cell>
          <cell r="AC156">
            <v>58</v>
          </cell>
          <cell r="AD156">
            <v>22</v>
          </cell>
          <cell r="AE156">
            <v>138</v>
          </cell>
          <cell r="AF156">
            <v>115</v>
          </cell>
          <cell r="AG156">
            <v>32</v>
          </cell>
          <cell r="AH156">
            <v>307</v>
          </cell>
          <cell r="AI156">
            <v>22</v>
          </cell>
          <cell r="AJ156">
            <v>138</v>
          </cell>
          <cell r="AK156">
            <v>115</v>
          </cell>
          <cell r="AL156">
            <v>178</v>
          </cell>
          <cell r="AM156">
            <v>453</v>
          </cell>
          <cell r="AN156">
            <v>100</v>
          </cell>
          <cell r="AO156">
            <v>100</v>
          </cell>
          <cell r="AP156">
            <v>102.85359801488836</v>
          </cell>
          <cell r="AQ156">
            <v>109</v>
          </cell>
          <cell r="AR156">
            <v>110</v>
          </cell>
          <cell r="AS156">
            <v>111</v>
          </cell>
          <cell r="AT156">
            <v>111</v>
          </cell>
        </row>
        <row r="157">
          <cell r="B157">
            <v>3</v>
          </cell>
          <cell r="C157">
            <v>0</v>
          </cell>
          <cell r="D157">
            <v>12</v>
          </cell>
          <cell r="E157">
            <v>9</v>
          </cell>
          <cell r="F157">
            <v>16</v>
          </cell>
          <cell r="G157">
            <v>102</v>
          </cell>
          <cell r="H157">
            <v>85</v>
          </cell>
          <cell r="I157">
            <v>34</v>
          </cell>
          <cell r="J157">
            <v>6</v>
          </cell>
          <cell r="K157">
            <v>9</v>
          </cell>
          <cell r="L157">
            <v>8</v>
          </cell>
          <cell r="M157">
            <v>62</v>
          </cell>
          <cell r="N157">
            <v>85</v>
          </cell>
          <cell r="O157">
            <v>14</v>
          </cell>
          <cell r="P157">
            <v>3</v>
          </cell>
          <cell r="Q157">
            <v>1</v>
          </cell>
          <cell r="R157">
            <v>2</v>
          </cell>
          <cell r="S157">
            <v>20</v>
          </cell>
          <cell r="T157">
            <v>6</v>
          </cell>
          <cell r="U157">
            <v>22</v>
          </cell>
          <cell r="V157">
            <v>8</v>
          </cell>
          <cell r="W157">
            <v>23</v>
          </cell>
          <cell r="X157">
            <v>59</v>
          </cell>
          <cell r="Y157">
            <v>2.2949999999999999</v>
          </cell>
          <cell r="Z157">
            <v>2.2949999999999999</v>
          </cell>
          <cell r="AA157">
            <v>2.2949999999999999</v>
          </cell>
          <cell r="AB157">
            <v>2.2949999999999999</v>
          </cell>
          <cell r="AC157">
            <v>9.18</v>
          </cell>
          <cell r="AD157">
            <v>0</v>
          </cell>
          <cell r="AE157">
            <v>0</v>
          </cell>
          <cell r="AF157">
            <v>29.853999999999999</v>
          </cell>
          <cell r="AG157">
            <v>29.853999999999999</v>
          </cell>
          <cell r="AH157">
            <v>59.707999999999998</v>
          </cell>
          <cell r="AI157">
            <v>1</v>
          </cell>
          <cell r="AJ157">
            <v>1</v>
          </cell>
          <cell r="AK157">
            <v>4</v>
          </cell>
          <cell r="AL157">
            <v>1</v>
          </cell>
          <cell r="AM157">
            <v>7</v>
          </cell>
          <cell r="AN157">
            <v>7.1049999999999995</v>
          </cell>
          <cell r="AO157">
            <v>7.1049999999999995</v>
          </cell>
          <cell r="AP157">
            <v>7.2328899999999994</v>
          </cell>
          <cell r="AQ157">
            <v>7.3703149099999985</v>
          </cell>
          <cell r="AR157">
            <v>7.5177212081999985</v>
          </cell>
          <cell r="AS157">
            <v>7.6680756323639985</v>
          </cell>
          <cell r="AT157">
            <v>7.821437145011279</v>
          </cell>
        </row>
        <row r="159">
          <cell r="B159">
            <v>-111</v>
          </cell>
          <cell r="C159">
            <v>-210</v>
          </cell>
          <cell r="D159">
            <v>-225</v>
          </cell>
          <cell r="E159">
            <v>-224</v>
          </cell>
          <cell r="F159">
            <v>-228</v>
          </cell>
          <cell r="G159">
            <v>-507</v>
          </cell>
          <cell r="H159">
            <v>-574</v>
          </cell>
          <cell r="I159">
            <v>-689</v>
          </cell>
          <cell r="J159">
            <v>-163</v>
          </cell>
          <cell r="K159">
            <v>-125</v>
          </cell>
          <cell r="L159">
            <v>-216</v>
          </cell>
          <cell r="M159">
            <v>-114</v>
          </cell>
          <cell r="N159">
            <v>-618</v>
          </cell>
          <cell r="O159">
            <v>-151</v>
          </cell>
          <cell r="P159">
            <v>-171</v>
          </cell>
          <cell r="Q159">
            <v>-128</v>
          </cell>
          <cell r="R159">
            <v>-126</v>
          </cell>
          <cell r="S159">
            <v>-576</v>
          </cell>
          <cell r="T159">
            <v>-434</v>
          </cell>
          <cell r="U159">
            <v>-356</v>
          </cell>
          <cell r="V159">
            <v>-429</v>
          </cell>
          <cell r="W159">
            <v>-251</v>
          </cell>
          <cell r="X159">
            <v>-1470</v>
          </cell>
          <cell r="Y159">
            <v>-188.03781249999997</v>
          </cell>
          <cell r="Z159">
            <v>-215.74187499999999</v>
          </cell>
          <cell r="AA159">
            <v>-231.7825</v>
          </cell>
          <cell r="AB159">
            <v>-232.14500000000001</v>
          </cell>
          <cell r="AC159">
            <v>-867.70718749999992</v>
          </cell>
          <cell r="AD159">
            <v>-202</v>
          </cell>
          <cell r="AE159">
            <v>-380</v>
          </cell>
          <cell r="AF159">
            <v>-218.82656250000002</v>
          </cell>
          <cell r="AG159">
            <v>-219.16406250000003</v>
          </cell>
          <cell r="AH159">
            <v>-1019.990625</v>
          </cell>
          <cell r="AI159">
            <v>-202</v>
          </cell>
          <cell r="AJ159">
            <v>-380</v>
          </cell>
          <cell r="AK159">
            <v>-233</v>
          </cell>
          <cell r="AL159">
            <v>-200</v>
          </cell>
          <cell r="AM159">
            <v>-1015</v>
          </cell>
          <cell r="AN159">
            <v>-1128.9549999999999</v>
          </cell>
          <cell r="AO159">
            <v>-1128.9549999999999</v>
          </cell>
          <cell r="AP159">
            <v>-1181.992</v>
          </cell>
          <cell r="AQ159">
            <v>-1352.1929399999999</v>
          </cell>
          <cell r="AR159">
            <v>-1681.3938799999999</v>
          </cell>
          <cell r="AS159">
            <v>-1853.6188387999998</v>
          </cell>
          <cell r="AT159">
            <v>-2041.8882967759998</v>
          </cell>
        </row>
        <row r="161">
          <cell r="B161">
            <v>0</v>
          </cell>
          <cell r="C161">
            <v>0</v>
          </cell>
          <cell r="D161">
            <v>0</v>
          </cell>
          <cell r="E161">
            <v>0</v>
          </cell>
          <cell r="F161">
            <v>0</v>
          </cell>
          <cell r="G161">
            <v>0</v>
          </cell>
          <cell r="Y161">
            <v>0</v>
          </cell>
          <cell r="Z161">
            <v>0</v>
          </cell>
          <cell r="AA161">
            <v>0</v>
          </cell>
          <cell r="AB161">
            <v>0</v>
          </cell>
          <cell r="AC161">
            <v>0</v>
          </cell>
          <cell r="AD161">
            <v>0</v>
          </cell>
          <cell r="AE161">
            <v>0</v>
          </cell>
          <cell r="AF161">
            <v>0</v>
          </cell>
          <cell r="AG161">
            <v>0</v>
          </cell>
          <cell r="AH161">
            <v>0</v>
          </cell>
          <cell r="AN161">
            <v>0</v>
          </cell>
          <cell r="AO161">
            <v>0</v>
          </cell>
          <cell r="AP161">
            <v>0</v>
          </cell>
          <cell r="AQ161">
            <v>-119</v>
          </cell>
          <cell r="AR161">
            <v>-397</v>
          </cell>
          <cell r="AS161">
            <v>-517</v>
          </cell>
          <cell r="AT161">
            <v>-652</v>
          </cell>
        </row>
        <row r="163">
          <cell r="B163">
            <v>-111</v>
          </cell>
          <cell r="C163">
            <v>-210</v>
          </cell>
          <cell r="D163">
            <v>-225</v>
          </cell>
          <cell r="E163">
            <v>-224</v>
          </cell>
          <cell r="F163">
            <v>-228</v>
          </cell>
          <cell r="G163">
            <v>-507</v>
          </cell>
          <cell r="H163">
            <v>-574</v>
          </cell>
          <cell r="I163">
            <v>-689</v>
          </cell>
          <cell r="J163">
            <v>-163</v>
          </cell>
          <cell r="K163">
            <v>-125</v>
          </cell>
          <cell r="L163">
            <v>-216</v>
          </cell>
          <cell r="M163">
            <v>-114</v>
          </cell>
          <cell r="N163">
            <v>-618</v>
          </cell>
          <cell r="O163">
            <v>-151</v>
          </cell>
          <cell r="P163">
            <v>-171</v>
          </cell>
          <cell r="Q163">
            <v>-128</v>
          </cell>
          <cell r="R163">
            <v>-126</v>
          </cell>
          <cell r="S163">
            <v>-576</v>
          </cell>
          <cell r="T163">
            <v>-434</v>
          </cell>
          <cell r="U163">
            <v>-356</v>
          </cell>
          <cell r="V163">
            <v>-429</v>
          </cell>
          <cell r="W163">
            <v>-251</v>
          </cell>
          <cell r="X163">
            <v>-1470</v>
          </cell>
          <cell r="Y163">
            <v>-188.03781249999997</v>
          </cell>
          <cell r="Z163">
            <v>-215.74187499999999</v>
          </cell>
          <cell r="AA163">
            <v>-231.7825</v>
          </cell>
          <cell r="AB163">
            <v>-232.14500000000001</v>
          </cell>
          <cell r="AC163">
            <v>-867.70718749999992</v>
          </cell>
          <cell r="AD163">
            <v>-202</v>
          </cell>
          <cell r="AE163">
            <v>-380</v>
          </cell>
          <cell r="AF163">
            <v>-218.82656250000002</v>
          </cell>
          <cell r="AG163">
            <v>-219.16406250000003</v>
          </cell>
          <cell r="AH163">
            <v>-1019.990625</v>
          </cell>
          <cell r="AI163">
            <v>-202</v>
          </cell>
          <cell r="AJ163">
            <v>-380</v>
          </cell>
          <cell r="AK163">
            <v>-233</v>
          </cell>
          <cell r="AL163">
            <v>-200</v>
          </cell>
          <cell r="AM163">
            <v>-1015</v>
          </cell>
          <cell r="AN163">
            <v>-1128.9549999999999</v>
          </cell>
          <cell r="AO163">
            <v>-1128.9549999999999</v>
          </cell>
          <cell r="AP163">
            <v>-1181.992</v>
          </cell>
          <cell r="AQ163">
            <v>-1233.1929399999999</v>
          </cell>
          <cell r="AR163">
            <v>-1284.3938799999999</v>
          </cell>
          <cell r="AS163">
            <v>-1336.6188387999998</v>
          </cell>
          <cell r="AT163">
            <v>-1389.8882967759998</v>
          </cell>
        </row>
        <row r="164">
          <cell r="I164">
            <v>-175</v>
          </cell>
          <cell r="J164">
            <v>-73</v>
          </cell>
          <cell r="K164">
            <v>-25</v>
          </cell>
          <cell r="L164">
            <v>-67</v>
          </cell>
          <cell r="M164">
            <v>-24</v>
          </cell>
          <cell r="N164">
            <v>-189</v>
          </cell>
          <cell r="O164">
            <v>-40</v>
          </cell>
          <cell r="P164">
            <v>-66</v>
          </cell>
          <cell r="Q164">
            <v>-18</v>
          </cell>
          <cell r="R164">
            <v>-11</v>
          </cell>
          <cell r="S164">
            <v>-135</v>
          </cell>
          <cell r="T164">
            <v>-299</v>
          </cell>
          <cell r="U164">
            <v>-209</v>
          </cell>
          <cell r="V164">
            <v>-268</v>
          </cell>
          <cell r="W164">
            <v>-91</v>
          </cell>
          <cell r="X164">
            <v>-867</v>
          </cell>
          <cell r="Y164">
            <v>-38.037812500000001</v>
          </cell>
          <cell r="Z164">
            <v>-65.741874999999993</v>
          </cell>
          <cell r="AA164">
            <v>-81.782499999999999</v>
          </cell>
          <cell r="AB164">
            <v>-82.144999999999996</v>
          </cell>
          <cell r="AC164">
            <v>-267.70718749999992</v>
          </cell>
          <cell r="AD164">
            <v>-24</v>
          </cell>
          <cell r="AE164">
            <v>-212</v>
          </cell>
          <cell r="AF164">
            <v>-48.826562500000023</v>
          </cell>
          <cell r="AG164">
            <v>-49.164062500000028</v>
          </cell>
          <cell r="AH164">
            <v>-333.99062500000002</v>
          </cell>
          <cell r="AI164">
            <v>-24</v>
          </cell>
          <cell r="AJ164">
            <v>-212</v>
          </cell>
          <cell r="AK164">
            <v>-73</v>
          </cell>
          <cell r="AL164">
            <v>-50</v>
          </cell>
          <cell r="AM164">
            <v>-359</v>
          </cell>
        </row>
        <row r="165">
          <cell r="I165">
            <v>-514</v>
          </cell>
          <cell r="J165">
            <v>-90</v>
          </cell>
          <cell r="K165">
            <v>-100</v>
          </cell>
          <cell r="L165">
            <v>-149</v>
          </cell>
          <cell r="M165">
            <v>-90</v>
          </cell>
          <cell r="N165">
            <v>-429</v>
          </cell>
          <cell r="O165">
            <v>-111</v>
          </cell>
          <cell r="P165">
            <v>-105</v>
          </cell>
          <cell r="Q165">
            <v>-110</v>
          </cell>
          <cell r="R165">
            <v>-115</v>
          </cell>
          <cell r="S165">
            <v>-441</v>
          </cell>
          <cell r="T165">
            <v>-135</v>
          </cell>
          <cell r="U165">
            <v>-147</v>
          </cell>
          <cell r="V165">
            <v>-161</v>
          </cell>
          <cell r="W165">
            <v>-160</v>
          </cell>
          <cell r="X165">
            <v>-603</v>
          </cell>
          <cell r="Y165">
            <v>-150</v>
          </cell>
          <cell r="Z165">
            <v>-150</v>
          </cell>
          <cell r="AA165">
            <v>-150</v>
          </cell>
          <cell r="AB165">
            <v>-150</v>
          </cell>
          <cell r="AC165">
            <v>-600</v>
          </cell>
          <cell r="AD165">
            <v>-178</v>
          </cell>
          <cell r="AE165">
            <v>-168</v>
          </cell>
          <cell r="AF165">
            <v>-170</v>
          </cell>
          <cell r="AG165">
            <v>-170</v>
          </cell>
          <cell r="AH165">
            <v>-686</v>
          </cell>
          <cell r="AI165">
            <v>-178</v>
          </cell>
          <cell r="AJ165">
            <v>-168</v>
          </cell>
          <cell r="AK165">
            <v>-160</v>
          </cell>
          <cell r="AL165">
            <v>-150</v>
          </cell>
          <cell r="AM165">
            <v>-656</v>
          </cell>
        </row>
        <row r="167">
          <cell r="B167">
            <v>-2966</v>
          </cell>
          <cell r="C167">
            <v>-1621</v>
          </cell>
          <cell r="D167">
            <v>-2289</v>
          </cell>
          <cell r="E167">
            <v>-1343</v>
          </cell>
          <cell r="F167">
            <v>-527</v>
          </cell>
          <cell r="G167">
            <v>-1424</v>
          </cell>
          <cell r="H167">
            <v>-1486.7672000000002</v>
          </cell>
          <cell r="I167">
            <v>-1492</v>
          </cell>
          <cell r="J167">
            <v>-204.41399999999999</v>
          </cell>
          <cell r="K167">
            <v>-561.31200000000001</v>
          </cell>
          <cell r="L167">
            <v>-149.79999999999995</v>
          </cell>
          <cell r="M167">
            <v>-640.26700000000005</v>
          </cell>
          <cell r="N167">
            <v>-1555.7930000000001</v>
          </cell>
          <cell r="O167">
            <v>-102.83999999999997</v>
          </cell>
          <cell r="P167">
            <v>-574.95000000000005</v>
          </cell>
          <cell r="Q167">
            <v>-105</v>
          </cell>
          <cell r="R167">
            <v>-517</v>
          </cell>
          <cell r="S167">
            <v>-1299.73</v>
          </cell>
          <cell r="T167">
            <v>-63.629999999999995</v>
          </cell>
          <cell r="U167">
            <v>-356.46000000000004</v>
          </cell>
          <cell r="V167">
            <v>-118.37</v>
          </cell>
          <cell r="W167">
            <v>-281.84000000000003</v>
          </cell>
          <cell r="X167">
            <v>-820.30000000000018</v>
          </cell>
          <cell r="Y167">
            <v>9.2245837923267118</v>
          </cell>
          <cell r="Z167">
            <v>-89.204489913923339</v>
          </cell>
          <cell r="AA167">
            <v>19.840481918941236</v>
          </cell>
          <cell r="AB167">
            <v>-161.88345189118741</v>
          </cell>
          <cell r="AC167">
            <v>-222.02287609384257</v>
          </cell>
          <cell r="AD167">
            <v>-100</v>
          </cell>
          <cell r="AE167">
            <v>-233</v>
          </cell>
          <cell r="AF167">
            <v>-74.074134709031455</v>
          </cell>
          <cell r="AG167">
            <v>-110.84062176827831</v>
          </cell>
          <cell r="AH167">
            <v>-517.91475647730977</v>
          </cell>
          <cell r="AI167">
            <v>-158.08999999999992</v>
          </cell>
          <cell r="AJ167">
            <v>-266.26</v>
          </cell>
          <cell r="AK167">
            <v>-210.31999999999994</v>
          </cell>
          <cell r="AL167">
            <v>-279</v>
          </cell>
          <cell r="AM167">
            <v>-913.67000000000007</v>
          </cell>
          <cell r="AN167">
            <v>-523.65970566587498</v>
          </cell>
          <cell r="AO167">
            <v>-523.61970566587502</v>
          </cell>
          <cell r="AP167">
            <v>-1117.6523186969698</v>
          </cell>
          <cell r="AQ167">
            <v>-1009.3430241686738</v>
          </cell>
          <cell r="AR167">
            <v>-1908.3308392200061</v>
          </cell>
          <cell r="AS167">
            <v>-2469.2741479991464</v>
          </cell>
          <cell r="AT167">
            <v>-2962.3271093299313</v>
          </cell>
        </row>
        <row r="169">
          <cell r="B169">
            <v>1452</v>
          </cell>
          <cell r="C169">
            <v>1585</v>
          </cell>
          <cell r="D169">
            <v>1436</v>
          </cell>
          <cell r="E169">
            <v>1855</v>
          </cell>
          <cell r="F169">
            <v>2003</v>
          </cell>
          <cell r="G169">
            <v>1419</v>
          </cell>
          <cell r="H169">
            <v>1250</v>
          </cell>
          <cell r="I169">
            <v>1338</v>
          </cell>
          <cell r="J169">
            <v>418</v>
          </cell>
          <cell r="K169">
            <v>410</v>
          </cell>
          <cell r="L169">
            <v>414</v>
          </cell>
          <cell r="M169">
            <v>358</v>
          </cell>
          <cell r="N169">
            <v>1600</v>
          </cell>
          <cell r="O169">
            <v>336</v>
          </cell>
          <cell r="P169">
            <v>331</v>
          </cell>
          <cell r="Q169">
            <v>358</v>
          </cell>
          <cell r="R169">
            <v>378</v>
          </cell>
          <cell r="S169">
            <v>1403.06</v>
          </cell>
          <cell r="T169">
            <v>380</v>
          </cell>
          <cell r="U169">
            <v>414</v>
          </cell>
          <cell r="V169">
            <v>448</v>
          </cell>
          <cell r="W169">
            <v>493</v>
          </cell>
          <cell r="X169">
            <v>1735</v>
          </cell>
          <cell r="Y169">
            <v>549.56187499999999</v>
          </cell>
          <cell r="Z169">
            <v>554.61628984375</v>
          </cell>
          <cell r="AA169">
            <v>572.27950188661453</v>
          </cell>
          <cell r="AB169">
            <v>577.66729932648582</v>
          </cell>
          <cell r="AC169">
            <v>2254.1249660568506</v>
          </cell>
          <cell r="AD169">
            <v>448</v>
          </cell>
          <cell r="AE169">
            <v>389</v>
          </cell>
          <cell r="AF169">
            <v>525.45500000000004</v>
          </cell>
          <cell r="AG169">
            <v>653.76148169075316</v>
          </cell>
          <cell r="AH169">
            <v>2016.216481690753</v>
          </cell>
          <cell r="AI169">
            <v>413</v>
          </cell>
          <cell r="AJ169">
            <v>382</v>
          </cell>
          <cell r="AK169">
            <v>368</v>
          </cell>
          <cell r="AL169">
            <v>402</v>
          </cell>
          <cell r="AM169">
            <v>1565</v>
          </cell>
          <cell r="AN169">
            <v>1949.5049999999999</v>
          </cell>
          <cell r="AO169">
            <v>1949.5049999999999</v>
          </cell>
          <cell r="AP169">
            <v>2113.0017709451304</v>
          </cell>
          <cell r="AQ169">
            <v>2212.9950515013488</v>
          </cell>
          <cell r="AR169">
            <v>1580.5378367957464</v>
          </cell>
          <cell r="AS169">
            <v>1431.0051695179225</v>
          </cell>
          <cell r="AT169">
            <v>1225.0150865275559</v>
          </cell>
        </row>
        <row r="171">
          <cell r="B171">
            <v>526</v>
          </cell>
          <cell r="C171">
            <v>473</v>
          </cell>
          <cell r="D171">
            <v>294</v>
          </cell>
          <cell r="E171">
            <v>499</v>
          </cell>
          <cell r="F171">
            <v>970</v>
          </cell>
          <cell r="G171">
            <v>718</v>
          </cell>
          <cell r="H171">
            <v>590</v>
          </cell>
          <cell r="I171">
            <v>530</v>
          </cell>
          <cell r="J171">
            <v>194</v>
          </cell>
          <cell r="K171">
            <v>194</v>
          </cell>
          <cell r="L171">
            <v>196</v>
          </cell>
          <cell r="M171">
            <v>146</v>
          </cell>
          <cell r="N171">
            <v>730</v>
          </cell>
          <cell r="O171">
            <v>140</v>
          </cell>
          <cell r="P171">
            <v>127</v>
          </cell>
          <cell r="Q171">
            <v>152</v>
          </cell>
          <cell r="R171">
            <v>177</v>
          </cell>
          <cell r="S171">
            <v>596</v>
          </cell>
          <cell r="T171">
            <v>178</v>
          </cell>
          <cell r="U171">
            <v>199</v>
          </cell>
          <cell r="V171">
            <v>221</v>
          </cell>
          <cell r="W171">
            <v>260</v>
          </cell>
          <cell r="X171">
            <v>858</v>
          </cell>
          <cell r="Y171">
            <v>241.015625</v>
          </cell>
          <cell r="Z171">
            <v>213.43453124999999</v>
          </cell>
          <cell r="AA171">
            <v>223.60725490487499</v>
          </cell>
          <cell r="AB171">
            <v>230.64942908374999</v>
          </cell>
          <cell r="AC171">
            <v>908.70684023862498</v>
          </cell>
          <cell r="AD171">
            <v>201</v>
          </cell>
          <cell r="AE171">
            <v>135</v>
          </cell>
          <cell r="AF171">
            <v>208.135625</v>
          </cell>
          <cell r="AG171">
            <v>168.37666489387811</v>
          </cell>
          <cell r="AH171">
            <v>712.51228989387801</v>
          </cell>
          <cell r="AI171">
            <v>202</v>
          </cell>
          <cell r="AJ171">
            <v>163</v>
          </cell>
          <cell r="AK171">
            <v>148</v>
          </cell>
          <cell r="AL171">
            <v>177</v>
          </cell>
          <cell r="AM171">
            <v>690</v>
          </cell>
          <cell r="AN171">
            <v>599.09699999999998</v>
          </cell>
          <cell r="AO171">
            <v>599.09699999999998</v>
          </cell>
          <cell r="AP171">
            <v>557.88900000000001</v>
          </cell>
          <cell r="AQ171">
            <v>454.71599999999995</v>
          </cell>
          <cell r="AR171">
            <v>338.55860516917767</v>
          </cell>
          <cell r="AS171">
            <v>214.40822870496754</v>
          </cell>
          <cell r="AT171">
            <v>-53.323357453904791</v>
          </cell>
        </row>
        <row r="172">
          <cell r="B172">
            <v>321</v>
          </cell>
          <cell r="C172">
            <v>285</v>
          </cell>
          <cell r="D172">
            <v>215</v>
          </cell>
          <cell r="E172">
            <v>372</v>
          </cell>
          <cell r="F172">
            <v>579</v>
          </cell>
          <cell r="G172">
            <v>506</v>
          </cell>
          <cell r="H172">
            <v>388</v>
          </cell>
          <cell r="I172">
            <v>350</v>
          </cell>
          <cell r="J172">
            <v>122</v>
          </cell>
          <cell r="K172">
            <v>144</v>
          </cell>
          <cell r="L172">
            <v>139</v>
          </cell>
          <cell r="M172">
            <v>108</v>
          </cell>
          <cell r="N172">
            <v>513</v>
          </cell>
          <cell r="O172">
            <v>95</v>
          </cell>
          <cell r="P172">
            <v>94</v>
          </cell>
          <cell r="Q172">
            <v>103</v>
          </cell>
          <cell r="R172">
            <v>144</v>
          </cell>
          <cell r="S172">
            <v>436</v>
          </cell>
          <cell r="T172">
            <v>147</v>
          </cell>
          <cell r="U172">
            <v>168</v>
          </cell>
          <cell r="V172">
            <v>159</v>
          </cell>
          <cell r="W172">
            <v>229</v>
          </cell>
          <cell r="X172">
            <v>703</v>
          </cell>
          <cell r="Y172">
            <v>216.109375</v>
          </cell>
          <cell r="Z172">
            <v>184.015625</v>
          </cell>
          <cell r="AA172">
            <v>183.407098654875</v>
          </cell>
          <cell r="AB172">
            <v>191.33989783375</v>
          </cell>
          <cell r="AC172">
            <v>774.87199648862497</v>
          </cell>
          <cell r="AD172">
            <v>163</v>
          </cell>
          <cell r="AE172">
            <v>110</v>
          </cell>
          <cell r="AF172">
            <v>171.17750000000001</v>
          </cell>
          <cell r="AG172">
            <v>136.17666489387813</v>
          </cell>
          <cell r="AH172">
            <v>580.35416489387808</v>
          </cell>
          <cell r="AI172">
            <v>163</v>
          </cell>
          <cell r="AJ172">
            <v>110</v>
          </cell>
          <cell r="AK172">
            <v>105</v>
          </cell>
          <cell r="AL172">
            <v>114</v>
          </cell>
          <cell r="AM172">
            <v>492</v>
          </cell>
          <cell r="AN172">
            <v>586.70399999999995</v>
          </cell>
          <cell r="AO172">
            <v>586.70399999999995</v>
          </cell>
          <cell r="AP172">
            <v>545.49599999999998</v>
          </cell>
          <cell r="AQ172">
            <v>442.32299999999998</v>
          </cell>
          <cell r="AR172">
            <v>309.69260516917768</v>
          </cell>
          <cell r="AS172">
            <v>168.04922870496756</v>
          </cell>
          <cell r="AT172">
            <v>-118.24635745390479</v>
          </cell>
        </row>
        <row r="173">
          <cell r="B173">
            <v>205</v>
          </cell>
          <cell r="C173">
            <v>188</v>
          </cell>
          <cell r="D173">
            <v>79</v>
          </cell>
          <cell r="E173">
            <v>127</v>
          </cell>
          <cell r="F173">
            <v>391</v>
          </cell>
          <cell r="G173">
            <v>212</v>
          </cell>
          <cell r="H173">
            <v>202</v>
          </cell>
          <cell r="I173">
            <v>180</v>
          </cell>
          <cell r="J173">
            <v>72</v>
          </cell>
          <cell r="K173">
            <v>50</v>
          </cell>
          <cell r="L173">
            <v>57</v>
          </cell>
          <cell r="M173">
            <v>38</v>
          </cell>
          <cell r="N173">
            <v>217</v>
          </cell>
          <cell r="O173">
            <v>45</v>
          </cell>
          <cell r="P173">
            <v>33</v>
          </cell>
          <cell r="Q173">
            <v>49</v>
          </cell>
          <cell r="R173">
            <v>33</v>
          </cell>
          <cell r="S173">
            <v>160</v>
          </cell>
          <cell r="T173">
            <v>31</v>
          </cell>
          <cell r="U173">
            <v>31</v>
          </cell>
          <cell r="V173">
            <v>62</v>
          </cell>
          <cell r="W173">
            <v>31</v>
          </cell>
          <cell r="X173">
            <v>155</v>
          </cell>
          <cell r="Y173">
            <v>24.90625</v>
          </cell>
          <cell r="Z173">
            <v>29.418906249999999</v>
          </cell>
          <cell r="AA173">
            <v>40.200156249999999</v>
          </cell>
          <cell r="AB173">
            <v>39.309531249999999</v>
          </cell>
          <cell r="AC173">
            <v>133.83484375</v>
          </cell>
          <cell r="AD173">
            <v>38</v>
          </cell>
          <cell r="AE173">
            <v>25</v>
          </cell>
          <cell r="AF173">
            <v>36.958125000000003</v>
          </cell>
          <cell r="AG173">
            <v>32.200000000000003</v>
          </cell>
          <cell r="AH173">
            <v>132.15812499999998</v>
          </cell>
          <cell r="AI173">
            <v>39</v>
          </cell>
          <cell r="AJ173">
            <v>53</v>
          </cell>
          <cell r="AK173">
            <v>43</v>
          </cell>
          <cell r="AL173">
            <v>63</v>
          </cell>
          <cell r="AM173">
            <v>198</v>
          </cell>
          <cell r="AN173">
            <v>12.392999999999999</v>
          </cell>
          <cell r="AO173">
            <v>12.392999999999999</v>
          </cell>
          <cell r="AP173">
            <v>12.392999999999999</v>
          </cell>
          <cell r="AQ173">
            <v>12.392999999999999</v>
          </cell>
          <cell r="AR173">
            <v>28.866</v>
          </cell>
          <cell r="AS173">
            <v>46.358999999999995</v>
          </cell>
          <cell r="AT173">
            <v>64.923000000000002</v>
          </cell>
        </row>
        <row r="175">
          <cell r="B175">
            <v>23</v>
          </cell>
          <cell r="C175">
            <v>18</v>
          </cell>
          <cell r="D175">
            <v>36</v>
          </cell>
          <cell r="E175">
            <v>22</v>
          </cell>
          <cell r="F175">
            <v>42</v>
          </cell>
          <cell r="G175">
            <v>20</v>
          </cell>
          <cell r="H175">
            <v>8</v>
          </cell>
          <cell r="I175">
            <v>15</v>
          </cell>
          <cell r="J175">
            <v>7</v>
          </cell>
          <cell r="K175">
            <v>7</v>
          </cell>
          <cell r="L175">
            <v>11</v>
          </cell>
          <cell r="M175">
            <v>6</v>
          </cell>
          <cell r="N175">
            <v>31</v>
          </cell>
          <cell r="O175">
            <v>5</v>
          </cell>
          <cell r="P175">
            <v>7</v>
          </cell>
          <cell r="Q175">
            <v>5</v>
          </cell>
          <cell r="R175">
            <v>6</v>
          </cell>
          <cell r="S175">
            <v>23.06</v>
          </cell>
          <cell r="T175">
            <v>15</v>
          </cell>
          <cell r="U175">
            <v>10</v>
          </cell>
          <cell r="V175">
            <v>10</v>
          </cell>
          <cell r="W175">
            <v>11</v>
          </cell>
          <cell r="X175">
            <v>46</v>
          </cell>
          <cell r="Y175">
            <v>13.25</v>
          </cell>
          <cell r="Z175">
            <v>13.25</v>
          </cell>
          <cell r="AA175">
            <v>13.25</v>
          </cell>
          <cell r="AB175">
            <v>13.25</v>
          </cell>
          <cell r="AC175">
            <v>53</v>
          </cell>
          <cell r="AD175">
            <v>4</v>
          </cell>
          <cell r="AE175">
            <v>7</v>
          </cell>
          <cell r="AF175">
            <v>9</v>
          </cell>
          <cell r="AG175">
            <v>149</v>
          </cell>
          <cell r="AH175">
            <v>169</v>
          </cell>
          <cell r="AI175">
            <v>4</v>
          </cell>
          <cell r="AJ175">
            <v>7</v>
          </cell>
          <cell r="AK175">
            <v>9</v>
          </cell>
          <cell r="AL175">
            <v>3</v>
          </cell>
          <cell r="AM175">
            <v>23</v>
          </cell>
          <cell r="AN175">
            <v>24</v>
          </cell>
          <cell r="AO175">
            <v>24</v>
          </cell>
          <cell r="AP175">
            <v>24.684863523573206</v>
          </cell>
          <cell r="AQ175">
            <v>57</v>
          </cell>
          <cell r="AR175">
            <v>58</v>
          </cell>
          <cell r="AS175">
            <v>59</v>
          </cell>
          <cell r="AT175">
            <v>59</v>
          </cell>
        </row>
        <row r="177">
          <cell r="B177">
            <v>903</v>
          </cell>
          <cell r="C177">
            <v>1094</v>
          </cell>
          <cell r="D177">
            <v>1106</v>
          </cell>
          <cell r="E177">
            <v>1334</v>
          </cell>
          <cell r="F177">
            <v>991</v>
          </cell>
          <cell r="G177">
            <v>681</v>
          </cell>
          <cell r="H177">
            <v>652</v>
          </cell>
          <cell r="I177">
            <v>793</v>
          </cell>
          <cell r="J177">
            <v>217</v>
          </cell>
          <cell r="K177">
            <v>209</v>
          </cell>
          <cell r="L177">
            <v>207</v>
          </cell>
          <cell r="M177">
            <v>206</v>
          </cell>
          <cell r="N177">
            <v>839</v>
          </cell>
          <cell r="O177">
            <v>191</v>
          </cell>
          <cell r="P177">
            <v>197</v>
          </cell>
          <cell r="Q177">
            <v>201</v>
          </cell>
          <cell r="R177">
            <v>195</v>
          </cell>
          <cell r="S177">
            <v>784</v>
          </cell>
          <cell r="T177">
            <v>187</v>
          </cell>
          <cell r="U177">
            <v>205</v>
          </cell>
          <cell r="V177">
            <v>217</v>
          </cell>
          <cell r="W177">
            <v>222</v>
          </cell>
          <cell r="X177">
            <v>831</v>
          </cell>
          <cell r="Y177">
            <v>295.29624999999999</v>
          </cell>
          <cell r="Z177">
            <v>327.93175859375003</v>
          </cell>
          <cell r="AA177">
            <v>335.42224698173959</v>
          </cell>
          <cell r="AB177">
            <v>333.76787024273585</v>
          </cell>
          <cell r="AC177">
            <v>1292.4181258182255</v>
          </cell>
          <cell r="AD177">
            <v>243</v>
          </cell>
          <cell r="AE177">
            <v>247</v>
          </cell>
          <cell r="AF177">
            <v>308.31937500000004</v>
          </cell>
          <cell r="AG177">
            <v>336.38481679687504</v>
          </cell>
          <cell r="AH177">
            <v>1134.704191796875</v>
          </cell>
          <cell r="AI177">
            <v>207</v>
          </cell>
          <cell r="AJ177">
            <v>212</v>
          </cell>
          <cell r="AK177">
            <v>211</v>
          </cell>
          <cell r="AL177">
            <v>222</v>
          </cell>
          <cell r="AM177">
            <v>852</v>
          </cell>
          <cell r="AN177">
            <v>1326.4079999999999</v>
          </cell>
          <cell r="AO177">
            <v>1326.4079999999999</v>
          </cell>
          <cell r="AP177">
            <v>1530.4279074215574</v>
          </cell>
          <cell r="AQ177">
            <v>1701.2790515013487</v>
          </cell>
          <cell r="AR177">
            <v>1183.9792316265687</v>
          </cell>
          <cell r="AS177">
            <v>1157.5969408129549</v>
          </cell>
          <cell r="AT177">
            <v>1219.3384439814606</v>
          </cell>
        </row>
        <row r="178">
          <cell r="B178">
            <v>11</v>
          </cell>
          <cell r="C178">
            <v>11</v>
          </cell>
          <cell r="D178">
            <v>16</v>
          </cell>
          <cell r="E178">
            <v>43</v>
          </cell>
          <cell r="F178">
            <v>41</v>
          </cell>
          <cell r="G178">
            <v>26</v>
          </cell>
          <cell r="H178">
            <v>132</v>
          </cell>
          <cell r="I178">
            <v>39</v>
          </cell>
          <cell r="J178">
            <v>3</v>
          </cell>
          <cell r="K178">
            <v>3</v>
          </cell>
          <cell r="L178">
            <v>3</v>
          </cell>
          <cell r="M178">
            <v>1</v>
          </cell>
          <cell r="N178">
            <v>10</v>
          </cell>
          <cell r="O178">
            <v>1</v>
          </cell>
          <cell r="P178">
            <v>2</v>
          </cell>
          <cell r="Q178">
            <v>0</v>
          </cell>
          <cell r="R178">
            <v>0</v>
          </cell>
          <cell r="S178">
            <v>3</v>
          </cell>
          <cell r="T178">
            <v>3</v>
          </cell>
          <cell r="U178">
            <v>8</v>
          </cell>
          <cell r="V178">
            <v>16</v>
          </cell>
          <cell r="W178">
            <v>14</v>
          </cell>
          <cell r="X178">
            <v>41</v>
          </cell>
          <cell r="Y178">
            <v>2</v>
          </cell>
          <cell r="Z178">
            <v>2</v>
          </cell>
          <cell r="AA178">
            <v>3</v>
          </cell>
          <cell r="AB178">
            <v>3</v>
          </cell>
          <cell r="AC178">
            <v>10</v>
          </cell>
          <cell r="AD178">
            <v>2</v>
          </cell>
          <cell r="AE178">
            <v>0</v>
          </cell>
          <cell r="AF178">
            <v>3</v>
          </cell>
          <cell r="AG178">
            <v>3</v>
          </cell>
          <cell r="AH178">
            <v>8</v>
          </cell>
          <cell r="AI178">
            <v>3</v>
          </cell>
          <cell r="AJ178">
            <v>3</v>
          </cell>
          <cell r="AK178">
            <v>2</v>
          </cell>
          <cell r="AL178">
            <v>6</v>
          </cell>
          <cell r="AM178">
            <v>14</v>
          </cell>
          <cell r="AN178">
            <v>14</v>
          </cell>
          <cell r="AO178">
            <v>14</v>
          </cell>
          <cell r="AP178">
            <v>15</v>
          </cell>
          <cell r="AQ178">
            <v>17</v>
          </cell>
          <cell r="AR178">
            <v>20</v>
          </cell>
          <cell r="AS178">
            <v>20</v>
          </cell>
          <cell r="AT178">
            <v>20</v>
          </cell>
        </row>
        <row r="179">
          <cell r="B179">
            <v>892</v>
          </cell>
          <cell r="C179">
            <v>1083</v>
          </cell>
          <cell r="D179">
            <v>1090</v>
          </cell>
          <cell r="E179">
            <v>1291</v>
          </cell>
          <cell r="F179">
            <v>950</v>
          </cell>
          <cell r="G179">
            <v>655</v>
          </cell>
          <cell r="H179">
            <v>520</v>
          </cell>
          <cell r="I179">
            <v>754</v>
          </cell>
          <cell r="J179">
            <v>214</v>
          </cell>
          <cell r="K179">
            <v>206</v>
          </cell>
          <cell r="L179">
            <v>204</v>
          </cell>
          <cell r="M179">
            <v>205</v>
          </cell>
          <cell r="N179">
            <v>829</v>
          </cell>
          <cell r="O179">
            <v>190</v>
          </cell>
          <cell r="P179">
            <v>195</v>
          </cell>
          <cell r="Q179">
            <v>201</v>
          </cell>
          <cell r="R179">
            <v>195</v>
          </cell>
          <cell r="S179">
            <v>781</v>
          </cell>
          <cell r="T179">
            <v>184</v>
          </cell>
          <cell r="U179">
            <v>197</v>
          </cell>
          <cell r="V179">
            <v>201</v>
          </cell>
          <cell r="W179">
            <v>208</v>
          </cell>
          <cell r="X179">
            <v>790</v>
          </cell>
          <cell r="Y179">
            <v>293.29624999999999</v>
          </cell>
          <cell r="Z179">
            <v>325.93175859375003</v>
          </cell>
          <cell r="AA179">
            <v>332.42224698173959</v>
          </cell>
          <cell r="AB179">
            <v>330.76787024273585</v>
          </cell>
          <cell r="AC179">
            <v>1282.4181258182255</v>
          </cell>
          <cell r="AD179">
            <v>241</v>
          </cell>
          <cell r="AE179">
            <v>247</v>
          </cell>
          <cell r="AF179">
            <v>305.31937500000004</v>
          </cell>
          <cell r="AG179">
            <v>333.38481679687504</v>
          </cell>
          <cell r="AH179">
            <v>1126.704191796875</v>
          </cell>
          <cell r="AI179">
            <v>204</v>
          </cell>
          <cell r="AJ179">
            <v>209</v>
          </cell>
          <cell r="AK179">
            <v>209</v>
          </cell>
          <cell r="AL179">
            <v>216</v>
          </cell>
          <cell r="AM179">
            <v>838</v>
          </cell>
          <cell r="AN179">
            <v>1312.4079999999999</v>
          </cell>
          <cell r="AO179">
            <v>1312.4079999999999</v>
          </cell>
          <cell r="AP179">
            <v>1515.4279074215574</v>
          </cell>
          <cell r="AQ179">
            <v>1684.2790515013487</v>
          </cell>
          <cell r="AR179">
            <v>1163.9792316265687</v>
          </cell>
          <cell r="AS179">
            <v>1137.5969408129549</v>
          </cell>
          <cell r="AT179">
            <v>1199.3384439814606</v>
          </cell>
        </row>
        <row r="181">
          <cell r="B181">
            <v>4418</v>
          </cell>
          <cell r="C181">
            <v>3206</v>
          </cell>
          <cell r="D181">
            <v>3725</v>
          </cell>
          <cell r="E181">
            <v>3198</v>
          </cell>
          <cell r="F181">
            <v>2530</v>
          </cell>
          <cell r="G181">
            <v>2843</v>
          </cell>
          <cell r="H181">
            <v>2736.7672000000002</v>
          </cell>
          <cell r="I181">
            <v>2830</v>
          </cell>
          <cell r="J181">
            <v>622.41399999999999</v>
          </cell>
          <cell r="K181">
            <v>971.31200000000001</v>
          </cell>
          <cell r="L181">
            <v>563.79999999999995</v>
          </cell>
          <cell r="M181">
            <v>998.26700000000005</v>
          </cell>
          <cell r="N181">
            <v>3155.7930000000001</v>
          </cell>
          <cell r="O181">
            <v>438.84</v>
          </cell>
          <cell r="P181">
            <v>905.95</v>
          </cell>
          <cell r="Q181">
            <v>463</v>
          </cell>
          <cell r="R181">
            <v>895</v>
          </cell>
          <cell r="S181">
            <v>2702.79</v>
          </cell>
          <cell r="T181">
            <v>443.63</v>
          </cell>
          <cell r="U181">
            <v>770.46</v>
          </cell>
          <cell r="V181">
            <v>566.37</v>
          </cell>
          <cell r="W181">
            <v>774.84</v>
          </cell>
          <cell r="X181">
            <v>2555.3000000000002</v>
          </cell>
          <cell r="Y181">
            <v>540.33729120767327</v>
          </cell>
          <cell r="Z181">
            <v>643.82077975767334</v>
          </cell>
          <cell r="AA181">
            <v>552.43901996767329</v>
          </cell>
          <cell r="AB181">
            <v>739.55075121767322</v>
          </cell>
          <cell r="AC181">
            <v>2476.1478421506931</v>
          </cell>
          <cell r="AD181">
            <v>548</v>
          </cell>
          <cell r="AE181">
            <v>622</v>
          </cell>
          <cell r="AF181">
            <v>599.5291347090315</v>
          </cell>
          <cell r="AG181">
            <v>764.60210345903147</v>
          </cell>
          <cell r="AH181">
            <v>2534.1312381680627</v>
          </cell>
          <cell r="AI181">
            <v>571.08999999999992</v>
          </cell>
          <cell r="AJ181">
            <v>648.26</v>
          </cell>
          <cell r="AK181">
            <v>578.31999999999994</v>
          </cell>
          <cell r="AL181">
            <v>681</v>
          </cell>
          <cell r="AM181">
            <v>2478.67</v>
          </cell>
          <cell r="AN181">
            <v>2473.1647056658749</v>
          </cell>
          <cell r="AO181">
            <v>2473.1247056658749</v>
          </cell>
          <cell r="AP181">
            <v>3230.6540896421002</v>
          </cell>
          <cell r="AQ181">
            <v>3222.3380756700226</v>
          </cell>
          <cell r="AR181">
            <v>3488.8686760157525</v>
          </cell>
          <cell r="AS181">
            <v>3900.2793175170686</v>
          </cell>
          <cell r="AT181">
            <v>4187.3421958574872</v>
          </cell>
        </row>
        <row r="182">
          <cell r="C182">
            <v>0.29393917050806168</v>
          </cell>
          <cell r="D182">
            <v>0.26526075003548794</v>
          </cell>
          <cell r="E182">
            <v>0.1683866891322662</v>
          </cell>
          <cell r="F182">
            <v>0.15245555890328413</v>
          </cell>
          <cell r="G182">
            <v>0.18304146278650527</v>
          </cell>
          <cell r="H182">
            <v>0.16976410892624527</v>
          </cell>
          <cell r="I182">
            <v>0.16004071707289488</v>
          </cell>
          <cell r="N182">
            <v>0.15204977113948448</v>
          </cell>
          <cell r="S182">
            <v>0.10699881235154395</v>
          </cell>
          <cell r="X182">
            <v>0.101707530647986</v>
          </cell>
          <cell r="AC182">
            <v>0.11224755111639992</v>
          </cell>
          <cell r="AH182">
            <v>0.13248990264950244</v>
          </cell>
          <cell r="AN182">
            <v>0.1397965482308377</v>
          </cell>
          <cell r="AP182">
            <v>0.17046406607311895</v>
          </cell>
          <cell r="AQ182">
            <v>0.14635959482119501</v>
          </cell>
          <cell r="AR182">
            <v>0.14680175166568704</v>
          </cell>
          <cell r="AS182">
            <v>0.15326967049227022</v>
          </cell>
          <cell r="AT182">
            <v>0.1560783066122732</v>
          </cell>
        </row>
        <row r="184">
          <cell r="B184">
            <v>3579</v>
          </cell>
          <cell r="C184">
            <v>2204</v>
          </cell>
          <cell r="D184">
            <v>2589</v>
          </cell>
          <cell r="E184">
            <v>2488</v>
          </cell>
          <cell r="F184">
            <v>1851</v>
          </cell>
          <cell r="G184">
            <v>1879</v>
          </cell>
          <cell r="H184">
            <v>1699</v>
          </cell>
          <cell r="I184">
            <v>1732</v>
          </cell>
          <cell r="J184">
            <v>240.41399999999999</v>
          </cell>
          <cell r="K184">
            <v>697.31200000000001</v>
          </cell>
          <cell r="L184">
            <v>265.8</v>
          </cell>
          <cell r="M184">
            <v>708.26700000000005</v>
          </cell>
          <cell r="N184">
            <v>1911.7930000000001</v>
          </cell>
          <cell r="O184">
            <v>203.83999999999997</v>
          </cell>
          <cell r="P184">
            <v>636.95000000000005</v>
          </cell>
          <cell r="Q184">
            <v>214</v>
          </cell>
          <cell r="R184">
            <v>679</v>
          </cell>
          <cell r="S184">
            <v>1733.79</v>
          </cell>
          <cell r="T184">
            <v>187.63</v>
          </cell>
          <cell r="U184">
            <v>597.46</v>
          </cell>
          <cell r="V184">
            <v>367.37</v>
          </cell>
          <cell r="W184">
            <v>546.84</v>
          </cell>
          <cell r="X184">
            <v>1699.3000000000002</v>
          </cell>
          <cell r="Y184">
            <v>383.81110000000001</v>
          </cell>
          <cell r="Z184">
            <v>483.03400000000005</v>
          </cell>
          <cell r="AA184">
            <v>396.74099999999999</v>
          </cell>
          <cell r="AB184">
            <v>579.13</v>
          </cell>
          <cell r="AC184">
            <v>1842.7161000000001</v>
          </cell>
          <cell r="AD184">
            <v>371</v>
          </cell>
          <cell r="AE184">
            <v>452</v>
          </cell>
          <cell r="AF184">
            <v>397</v>
          </cell>
          <cell r="AG184">
            <v>578</v>
          </cell>
          <cell r="AH184">
            <v>1798</v>
          </cell>
          <cell r="AI184">
            <v>371.09</v>
          </cell>
          <cell r="AJ184">
            <v>452.26</v>
          </cell>
          <cell r="AK184">
            <v>372.32</v>
          </cell>
          <cell r="AL184">
            <v>490</v>
          </cell>
          <cell r="AM184">
            <v>1685.67</v>
          </cell>
          <cell r="AN184">
            <v>1682.9894349999997</v>
          </cell>
          <cell r="AO184">
            <v>1682.9894349999997</v>
          </cell>
          <cell r="AP184">
            <v>2097.2950203428568</v>
          </cell>
          <cell r="AQ184">
            <v>2312.926342575714</v>
          </cell>
          <cell r="AR184">
            <v>2579.8823343872141</v>
          </cell>
          <cell r="AS184">
            <v>2924.3971410578588</v>
          </cell>
          <cell r="AT184">
            <v>3255.9297841886232</v>
          </cell>
        </row>
        <row r="186">
          <cell r="B186">
            <v>1378.6390000000001</v>
          </cell>
          <cell r="J186">
            <v>185.37</v>
          </cell>
          <cell r="K186">
            <v>642.31200000000001</v>
          </cell>
          <cell r="L186">
            <v>203.59300000000002</v>
          </cell>
          <cell r="M186">
            <v>649.45600000000002</v>
          </cell>
          <cell r="N186">
            <v>1680.731</v>
          </cell>
          <cell r="O186">
            <v>154.79999999999998</v>
          </cell>
          <cell r="P186">
            <v>596.95000000000005</v>
          </cell>
          <cell r="Q186">
            <v>165</v>
          </cell>
          <cell r="R186">
            <v>639</v>
          </cell>
          <cell r="S186">
            <v>1555.75</v>
          </cell>
          <cell r="T186">
            <v>147.39999999999998</v>
          </cell>
          <cell r="U186">
            <v>555.22</v>
          </cell>
          <cell r="V186">
            <v>322</v>
          </cell>
          <cell r="W186">
            <v>529.84</v>
          </cell>
          <cell r="X186">
            <v>1554.46</v>
          </cell>
          <cell r="Y186">
            <v>356.23110000000003</v>
          </cell>
          <cell r="Z186">
            <v>444.91400000000004</v>
          </cell>
          <cell r="AA186">
            <v>386.89099999999996</v>
          </cell>
          <cell r="AB186">
            <v>540.61</v>
          </cell>
          <cell r="AC186">
            <v>1728.6461000000002</v>
          </cell>
          <cell r="AD186">
            <v>349</v>
          </cell>
          <cell r="AE186">
            <v>401</v>
          </cell>
          <cell r="AF186">
            <v>387</v>
          </cell>
          <cell r="AG186">
            <v>540</v>
          </cell>
          <cell r="AH186">
            <v>1677</v>
          </cell>
          <cell r="AI186">
            <v>371.09</v>
          </cell>
          <cell r="AJ186">
            <v>427.26</v>
          </cell>
          <cell r="AK186">
            <v>366.32</v>
          </cell>
          <cell r="AL186">
            <v>489</v>
          </cell>
          <cell r="AM186">
            <v>1653.67</v>
          </cell>
          <cell r="AN186">
            <v>1551.5499999999997</v>
          </cell>
          <cell r="AO186">
            <v>1551.5499999999997</v>
          </cell>
          <cell r="AP186">
            <v>1976.1423799999998</v>
          </cell>
          <cell r="AQ186">
            <v>2206.9052380499998</v>
          </cell>
          <cell r="AR186">
            <v>2490.0433460214999</v>
          </cell>
          <cell r="AS186">
            <v>2851.9839726921446</v>
          </cell>
          <cell r="AT186">
            <v>3201.8719358229091</v>
          </cell>
        </row>
        <row r="187">
          <cell r="B187">
            <v>83.480999999999995</v>
          </cell>
          <cell r="J187">
            <v>55.043999999999997</v>
          </cell>
          <cell r="K187">
            <v>55.000000000000007</v>
          </cell>
          <cell r="L187">
            <v>62.207000000000001</v>
          </cell>
          <cell r="M187">
            <v>58.811</v>
          </cell>
          <cell r="N187">
            <v>231.06200000000001</v>
          </cell>
          <cell r="O187">
            <v>49.04</v>
          </cell>
          <cell r="P187">
            <v>40</v>
          </cell>
          <cell r="Q187">
            <v>49</v>
          </cell>
          <cell r="R187">
            <v>40</v>
          </cell>
          <cell r="S187">
            <v>178.04000000000002</v>
          </cell>
          <cell r="T187">
            <v>40.230000000000004</v>
          </cell>
          <cell r="U187">
            <v>42.24</v>
          </cell>
          <cell r="V187">
            <v>45.370000000000005</v>
          </cell>
          <cell r="W187">
            <v>17</v>
          </cell>
          <cell r="X187">
            <v>144.84000000000003</v>
          </cell>
          <cell r="Y187">
            <v>27.58</v>
          </cell>
          <cell r="Z187">
            <v>38.119999999999997</v>
          </cell>
          <cell r="AA187">
            <v>9.85</v>
          </cell>
          <cell r="AB187">
            <v>38.520000000000003</v>
          </cell>
          <cell r="AC187">
            <v>114.07</v>
          </cell>
          <cell r="AD187">
            <v>22</v>
          </cell>
          <cell r="AE187">
            <v>51</v>
          </cell>
          <cell r="AF187">
            <v>10</v>
          </cell>
          <cell r="AG187">
            <v>38</v>
          </cell>
          <cell r="AH187">
            <v>121</v>
          </cell>
          <cell r="AI187">
            <v>0</v>
          </cell>
          <cell r="AJ187">
            <v>25</v>
          </cell>
          <cell r="AK187">
            <v>6</v>
          </cell>
          <cell r="AL187">
            <v>1</v>
          </cell>
          <cell r="AM187">
            <v>32</v>
          </cell>
          <cell r="AN187">
            <v>131.43943499999997</v>
          </cell>
          <cell r="AO187">
            <v>131.43943499999997</v>
          </cell>
          <cell r="AP187">
            <v>121.15264034285717</v>
          </cell>
          <cell r="AQ187">
            <v>106.02110452571431</v>
          </cell>
          <cell r="AR187">
            <v>89.8389883657143</v>
          </cell>
          <cell r="AS187">
            <v>72.413168365714299</v>
          </cell>
          <cell r="AT187">
            <v>54.057848365714307</v>
          </cell>
        </row>
        <row r="189">
          <cell r="B189">
            <v>13</v>
          </cell>
          <cell r="C189">
            <v>0</v>
          </cell>
          <cell r="D189">
            <v>5</v>
          </cell>
          <cell r="E189">
            <v>47</v>
          </cell>
          <cell r="F189">
            <v>142</v>
          </cell>
          <cell r="G189">
            <v>202</v>
          </cell>
          <cell r="H189">
            <v>213</v>
          </cell>
          <cell r="I189">
            <v>219</v>
          </cell>
          <cell r="J189">
            <v>87.643000000000001</v>
          </cell>
          <cell r="K189">
            <v>28</v>
          </cell>
          <cell r="L189">
            <v>97.439000000000007</v>
          </cell>
          <cell r="M189">
            <v>38.244</v>
          </cell>
          <cell r="N189">
            <v>251.32599999999999</v>
          </cell>
          <cell r="O189">
            <v>72.3</v>
          </cell>
          <cell r="P189">
            <v>28</v>
          </cell>
          <cell r="Q189">
            <v>82</v>
          </cell>
          <cell r="R189">
            <v>37</v>
          </cell>
          <cell r="S189">
            <v>219.3</v>
          </cell>
          <cell r="T189">
            <v>62</v>
          </cell>
          <cell r="U189">
            <v>31</v>
          </cell>
          <cell r="V189">
            <v>65</v>
          </cell>
          <cell r="W189">
            <v>13</v>
          </cell>
          <cell r="X189">
            <v>171</v>
          </cell>
          <cell r="Y189">
            <v>74.771000000000001</v>
          </cell>
          <cell r="Z189">
            <v>36.880000000000003</v>
          </cell>
          <cell r="AA189">
            <v>68.495999999999995</v>
          </cell>
          <cell r="AB189">
            <v>35.076000000000001</v>
          </cell>
          <cell r="AC189">
            <v>215.22300000000001</v>
          </cell>
          <cell r="AD189">
            <v>61</v>
          </cell>
          <cell r="AE189">
            <v>27</v>
          </cell>
          <cell r="AF189">
            <v>68</v>
          </cell>
          <cell r="AG189">
            <v>35</v>
          </cell>
          <cell r="AH189">
            <v>191</v>
          </cell>
          <cell r="AI189">
            <v>61</v>
          </cell>
          <cell r="AJ189">
            <v>27</v>
          </cell>
          <cell r="AK189">
            <v>64</v>
          </cell>
          <cell r="AL189">
            <v>31</v>
          </cell>
          <cell r="AM189">
            <v>183</v>
          </cell>
          <cell r="AN189">
            <v>224.54444000000001</v>
          </cell>
          <cell r="AO189">
            <v>224.54444000000001</v>
          </cell>
          <cell r="AP189">
            <v>266.5493371428571</v>
          </cell>
          <cell r="AQ189">
            <v>263.50683428571426</v>
          </cell>
          <cell r="AR189">
            <v>258.5861142857143</v>
          </cell>
          <cell r="AS189">
            <v>246.68725428571429</v>
          </cell>
          <cell r="AT189">
            <v>222.69534728571429</v>
          </cell>
        </row>
        <row r="190">
          <cell r="B190">
            <v>5.3890000000000002</v>
          </cell>
          <cell r="J190">
            <v>66.331999999999994</v>
          </cell>
          <cell r="K190">
            <v>24.8</v>
          </cell>
          <cell r="L190">
            <v>76.513000000000005</v>
          </cell>
          <cell r="M190">
            <v>34.978000000000002</v>
          </cell>
          <cell r="N190">
            <v>202.62299999999999</v>
          </cell>
          <cell r="O190">
            <v>59.93</v>
          </cell>
          <cell r="P190">
            <v>26</v>
          </cell>
          <cell r="Q190">
            <v>66</v>
          </cell>
          <cell r="R190">
            <v>31</v>
          </cell>
          <cell r="S190">
            <v>182.93</v>
          </cell>
          <cell r="T190">
            <v>48</v>
          </cell>
          <cell r="U190">
            <v>30</v>
          </cell>
          <cell r="V190">
            <v>51</v>
          </cell>
          <cell r="W190">
            <v>13</v>
          </cell>
          <cell r="X190">
            <v>142</v>
          </cell>
          <cell r="Y190">
            <v>61.301000000000002</v>
          </cell>
          <cell r="Z190">
            <v>34.380000000000003</v>
          </cell>
          <cell r="AA190">
            <v>58.805999999999997</v>
          </cell>
          <cell r="AB190">
            <v>32.725999999999999</v>
          </cell>
          <cell r="AC190">
            <v>187.21300000000002</v>
          </cell>
          <cell r="AD190">
            <v>60</v>
          </cell>
          <cell r="AE190">
            <v>25</v>
          </cell>
          <cell r="AF190">
            <v>58</v>
          </cell>
          <cell r="AG190">
            <v>33</v>
          </cell>
          <cell r="AH190">
            <v>176</v>
          </cell>
          <cell r="AI190">
            <v>61</v>
          </cell>
          <cell r="AJ190">
            <v>27</v>
          </cell>
          <cell r="AK190">
            <v>64</v>
          </cell>
          <cell r="AL190">
            <v>31</v>
          </cell>
          <cell r="AM190">
            <v>183</v>
          </cell>
          <cell r="AN190">
            <v>172.68</v>
          </cell>
          <cell r="AO190">
            <v>172.68</v>
          </cell>
          <cell r="AP190">
            <v>211.52875999999998</v>
          </cell>
          <cell r="AQ190">
            <v>213.26971999999998</v>
          </cell>
          <cell r="AR190">
            <v>215.55531999999999</v>
          </cell>
          <cell r="AS190">
            <v>212.98277999999999</v>
          </cell>
          <cell r="AT190">
            <v>198.317193</v>
          </cell>
        </row>
        <row r="191">
          <cell r="B191">
            <v>7.5540000000000003</v>
          </cell>
          <cell r="J191">
            <v>21.311</v>
          </cell>
          <cell r="K191">
            <v>3.2</v>
          </cell>
          <cell r="L191">
            <v>20.925999999999998</v>
          </cell>
          <cell r="M191">
            <v>3.266</v>
          </cell>
          <cell r="N191">
            <v>48.702999999999996</v>
          </cell>
          <cell r="O191">
            <v>12.37</v>
          </cell>
          <cell r="P191">
            <v>2</v>
          </cell>
          <cell r="Q191">
            <v>16</v>
          </cell>
          <cell r="R191">
            <v>6</v>
          </cell>
          <cell r="S191">
            <v>36.369999999999997</v>
          </cell>
          <cell r="T191">
            <v>14</v>
          </cell>
          <cell r="U191">
            <v>1</v>
          </cell>
          <cell r="V191">
            <v>14</v>
          </cell>
          <cell r="W191">
            <v>0</v>
          </cell>
          <cell r="X191">
            <v>29</v>
          </cell>
          <cell r="Y191">
            <v>13.47</v>
          </cell>
          <cell r="Z191">
            <v>2.5</v>
          </cell>
          <cell r="AA191">
            <v>9.69</v>
          </cell>
          <cell r="AB191">
            <v>2.35</v>
          </cell>
          <cell r="AC191">
            <v>28.01</v>
          </cell>
          <cell r="AD191">
            <v>1</v>
          </cell>
          <cell r="AE191">
            <v>2</v>
          </cell>
          <cell r="AF191">
            <v>10</v>
          </cell>
          <cell r="AG191">
            <v>2</v>
          </cell>
          <cell r="AH191">
            <v>15</v>
          </cell>
          <cell r="AI191">
            <v>0</v>
          </cell>
          <cell r="AJ191">
            <v>0</v>
          </cell>
          <cell r="AK191">
            <v>0</v>
          </cell>
          <cell r="AL191">
            <v>0</v>
          </cell>
          <cell r="AM191">
            <v>0</v>
          </cell>
          <cell r="AN191">
            <v>51.864439999999995</v>
          </cell>
          <cell r="AO191">
            <v>51.864439999999995</v>
          </cell>
          <cell r="AP191">
            <v>55.02057714285715</v>
          </cell>
          <cell r="AQ191">
            <v>50.237114285714291</v>
          </cell>
          <cell r="AR191">
            <v>43.030794285714293</v>
          </cell>
          <cell r="AS191">
            <v>33.704474285714284</v>
          </cell>
          <cell r="AT191">
            <v>24.378154285714292</v>
          </cell>
        </row>
        <row r="192">
          <cell r="B192">
            <v>16</v>
          </cell>
          <cell r="C192">
            <v>0</v>
          </cell>
          <cell r="D192">
            <v>65</v>
          </cell>
          <cell r="E192">
            <v>87</v>
          </cell>
          <cell r="F192">
            <v>160</v>
          </cell>
          <cell r="G192">
            <v>171</v>
          </cell>
          <cell r="H192">
            <v>164</v>
          </cell>
          <cell r="I192">
            <v>177</v>
          </cell>
          <cell r="J192">
            <v>54.326999999999998</v>
          </cell>
          <cell r="K192">
            <v>50.5</v>
          </cell>
          <cell r="L192">
            <v>59.141000000000005</v>
          </cell>
          <cell r="M192">
            <v>56.282000000000004</v>
          </cell>
          <cell r="N192">
            <v>220.25</v>
          </cell>
          <cell r="O192">
            <v>55.3</v>
          </cell>
          <cell r="P192">
            <v>39</v>
          </cell>
          <cell r="Q192">
            <v>51</v>
          </cell>
          <cell r="R192">
            <v>33</v>
          </cell>
          <cell r="S192">
            <v>178.3</v>
          </cell>
          <cell r="T192">
            <v>42.25</v>
          </cell>
          <cell r="U192">
            <v>42.72</v>
          </cell>
          <cell r="V192">
            <v>30.27</v>
          </cell>
          <cell r="W192">
            <v>26</v>
          </cell>
          <cell r="X192">
            <v>141.24</v>
          </cell>
          <cell r="Y192">
            <v>34.846000000000004</v>
          </cell>
          <cell r="Z192">
            <v>43.877000000000002</v>
          </cell>
          <cell r="AA192">
            <v>19.079999999999998</v>
          </cell>
          <cell r="AB192">
            <v>39.298999999999999</v>
          </cell>
          <cell r="AC192">
            <v>137.102</v>
          </cell>
          <cell r="AD192">
            <v>37</v>
          </cell>
          <cell r="AE192">
            <v>42</v>
          </cell>
          <cell r="AF192">
            <v>19</v>
          </cell>
          <cell r="AG192">
            <v>39</v>
          </cell>
          <cell r="AH192">
            <v>137</v>
          </cell>
          <cell r="AI192">
            <v>37</v>
          </cell>
          <cell r="AJ192">
            <v>27</v>
          </cell>
          <cell r="AK192">
            <v>28</v>
          </cell>
          <cell r="AL192">
            <v>22</v>
          </cell>
          <cell r="AM192">
            <v>114</v>
          </cell>
          <cell r="AN192">
            <v>136.513284</v>
          </cell>
          <cell r="AO192">
            <v>136.513284</v>
          </cell>
          <cell r="AP192">
            <v>117.6528132</v>
          </cell>
          <cell r="AQ192">
            <v>118.66141509000002</v>
          </cell>
          <cell r="AR192">
            <v>118.90775784550002</v>
          </cell>
          <cell r="AS192">
            <v>117.786224388465</v>
          </cell>
          <cell r="AT192">
            <v>113.54084338771897</v>
          </cell>
        </row>
        <row r="193">
          <cell r="B193">
            <v>7.7670000000000003</v>
          </cell>
          <cell r="J193">
            <v>22.081</v>
          </cell>
          <cell r="K193">
            <v>8.9</v>
          </cell>
          <cell r="L193">
            <v>19.331</v>
          </cell>
          <cell r="M193">
            <v>8.0150000000000006</v>
          </cell>
          <cell r="N193">
            <v>58.326999999999998</v>
          </cell>
          <cell r="O193">
            <v>19.43</v>
          </cell>
          <cell r="P193">
            <v>8</v>
          </cell>
          <cell r="Q193">
            <v>19</v>
          </cell>
          <cell r="R193">
            <v>8</v>
          </cell>
          <cell r="S193">
            <v>54.43</v>
          </cell>
          <cell r="T193">
            <v>18.25</v>
          </cell>
          <cell r="U193">
            <v>6.72</v>
          </cell>
          <cell r="V193">
            <v>18.059999999999999</v>
          </cell>
          <cell r="W193">
            <v>10</v>
          </cell>
          <cell r="X193">
            <v>53.03</v>
          </cell>
          <cell r="Y193">
            <v>20.956</v>
          </cell>
          <cell r="Z193">
            <v>13.537000000000001</v>
          </cell>
          <cell r="AA193">
            <v>19.079999999999998</v>
          </cell>
          <cell r="AB193">
            <v>7.9089999999999998</v>
          </cell>
          <cell r="AC193">
            <v>61.481999999999999</v>
          </cell>
          <cell r="AD193">
            <v>17</v>
          </cell>
          <cell r="AE193">
            <v>-4</v>
          </cell>
          <cell r="AF193">
            <v>19</v>
          </cell>
          <cell r="AG193">
            <v>8</v>
          </cell>
          <cell r="AH193">
            <v>40</v>
          </cell>
          <cell r="AI193">
            <v>37</v>
          </cell>
          <cell r="AJ193">
            <v>27</v>
          </cell>
          <cell r="AK193">
            <v>28</v>
          </cell>
          <cell r="AL193">
            <v>22</v>
          </cell>
          <cell r="AM193">
            <v>114</v>
          </cell>
          <cell r="AN193">
            <v>61.17</v>
          </cell>
          <cell r="AO193">
            <v>61.17</v>
          </cell>
          <cell r="AP193">
            <v>54.127133999999998</v>
          </cell>
          <cell r="AQ193">
            <v>64.36692085</v>
          </cell>
          <cell r="AR193">
            <v>72.772559765500006</v>
          </cell>
          <cell r="AS193">
            <v>79.289026308464997</v>
          </cell>
          <cell r="AT193">
            <v>83.859645307718949</v>
          </cell>
        </row>
        <row r="194">
          <cell r="B194">
            <v>8.1980000000000004</v>
          </cell>
          <cell r="J194">
            <v>32.246000000000002</v>
          </cell>
          <cell r="K194">
            <v>41.6</v>
          </cell>
          <cell r="L194">
            <v>39.81</v>
          </cell>
          <cell r="M194">
            <v>48.267000000000003</v>
          </cell>
          <cell r="N194">
            <v>161.923</v>
          </cell>
          <cell r="O194">
            <v>35.869999999999997</v>
          </cell>
          <cell r="P194">
            <v>31</v>
          </cell>
          <cell r="Q194">
            <v>32</v>
          </cell>
          <cell r="R194">
            <v>25</v>
          </cell>
          <cell r="S194">
            <v>123.87</v>
          </cell>
          <cell r="T194">
            <v>24</v>
          </cell>
          <cell r="U194">
            <v>36</v>
          </cell>
          <cell r="V194">
            <v>12.21</v>
          </cell>
          <cell r="W194">
            <v>16</v>
          </cell>
          <cell r="X194">
            <v>88.210000000000008</v>
          </cell>
          <cell r="Y194">
            <v>13.89</v>
          </cell>
          <cell r="Z194">
            <v>30.34</v>
          </cell>
          <cell r="AA194">
            <v>0</v>
          </cell>
          <cell r="AB194">
            <v>31.39</v>
          </cell>
          <cell r="AC194">
            <v>75.62</v>
          </cell>
          <cell r="AD194">
            <v>20</v>
          </cell>
          <cell r="AE194">
            <v>46</v>
          </cell>
          <cell r="AF194">
            <v>0</v>
          </cell>
          <cell r="AG194">
            <v>31</v>
          </cell>
          <cell r="AH194">
            <v>97</v>
          </cell>
          <cell r="AI194">
            <v>0</v>
          </cell>
          <cell r="AJ194">
            <v>0</v>
          </cell>
          <cell r="AK194">
            <v>0</v>
          </cell>
          <cell r="AL194">
            <v>0</v>
          </cell>
          <cell r="AM194">
            <v>0</v>
          </cell>
          <cell r="AN194">
            <v>75.343283999999997</v>
          </cell>
          <cell r="AO194">
            <v>75.343283999999997</v>
          </cell>
          <cell r="AP194">
            <v>63.525679200000006</v>
          </cell>
          <cell r="AQ194">
            <v>54.294494240000013</v>
          </cell>
          <cell r="AR194">
            <v>46.135198080000009</v>
          </cell>
          <cell r="AS194">
            <v>38.497198080000011</v>
          </cell>
          <cell r="AT194">
            <v>29.681198080000012</v>
          </cell>
        </row>
        <row r="195">
          <cell r="B195">
            <v>61</v>
          </cell>
          <cell r="C195">
            <v>0</v>
          </cell>
          <cell r="D195">
            <v>84</v>
          </cell>
          <cell r="E195">
            <v>96</v>
          </cell>
          <cell r="F195">
            <v>133</v>
          </cell>
          <cell r="G195">
            <v>158</v>
          </cell>
          <cell r="H195">
            <v>68</v>
          </cell>
          <cell r="I195">
            <v>45</v>
          </cell>
          <cell r="J195">
            <v>5.0870000000000006</v>
          </cell>
          <cell r="K195">
            <v>7.3000000000000007</v>
          </cell>
          <cell r="L195">
            <v>2.3820000000000001</v>
          </cell>
          <cell r="M195">
            <v>3.706</v>
          </cell>
          <cell r="N195">
            <v>18.475000000000001</v>
          </cell>
          <cell r="O195">
            <v>0.58000000000000007</v>
          </cell>
          <cell r="P195">
            <v>2</v>
          </cell>
          <cell r="Q195">
            <v>1</v>
          </cell>
          <cell r="R195">
            <v>1</v>
          </cell>
          <cell r="S195">
            <v>4.58</v>
          </cell>
          <cell r="T195">
            <v>0.59</v>
          </cell>
          <cell r="U195">
            <v>4.74</v>
          </cell>
          <cell r="V195">
            <v>0.23</v>
          </cell>
          <cell r="W195">
            <v>64</v>
          </cell>
          <cell r="X195">
            <v>69.56</v>
          </cell>
          <cell r="Y195">
            <v>0.28499999999999998</v>
          </cell>
          <cell r="Z195">
            <v>15.856999999999999</v>
          </cell>
          <cell r="AA195">
            <v>0.61299999999999999</v>
          </cell>
          <cell r="AB195">
            <v>102.97499999999999</v>
          </cell>
          <cell r="AC195">
            <v>119.73</v>
          </cell>
          <cell r="AD195">
            <v>2</v>
          </cell>
          <cell r="AE195">
            <v>16</v>
          </cell>
          <cell r="AF195">
            <v>1</v>
          </cell>
          <cell r="AG195">
            <v>103</v>
          </cell>
          <cell r="AH195">
            <v>122</v>
          </cell>
          <cell r="AI195">
            <v>2.13</v>
          </cell>
          <cell r="AJ195">
            <v>5</v>
          </cell>
          <cell r="AK195">
            <v>3.79</v>
          </cell>
          <cell r="AL195">
            <v>7</v>
          </cell>
          <cell r="AM195">
            <v>17.920000000000002</v>
          </cell>
          <cell r="AN195">
            <v>9.9217909999999989</v>
          </cell>
          <cell r="AO195">
            <v>9.9217909999999989</v>
          </cell>
          <cell r="AP195">
            <v>28.172783999999993</v>
          </cell>
          <cell r="AQ195">
            <v>32.4696912</v>
          </cell>
          <cell r="AR195">
            <v>37.097560255999994</v>
          </cell>
          <cell r="AS195">
            <v>42.243760383679991</v>
          </cell>
          <cell r="AT195">
            <v>47.806691515190394</v>
          </cell>
        </row>
        <row r="196">
          <cell r="B196">
            <v>53.176000000000002</v>
          </cell>
          <cell r="J196">
            <v>4.1740000000000004</v>
          </cell>
          <cell r="K196">
            <v>3.7</v>
          </cell>
          <cell r="L196">
            <v>1.3320000000000001</v>
          </cell>
          <cell r="M196">
            <v>1.4430000000000001</v>
          </cell>
          <cell r="N196">
            <v>10.649000000000001</v>
          </cell>
          <cell r="O196">
            <v>0.05</v>
          </cell>
          <cell r="P196">
            <v>1</v>
          </cell>
          <cell r="Q196">
            <v>0</v>
          </cell>
          <cell r="R196">
            <v>0</v>
          </cell>
          <cell r="S196">
            <v>1.05</v>
          </cell>
          <cell r="T196">
            <v>0.56999999999999995</v>
          </cell>
          <cell r="U196">
            <v>3.5</v>
          </cell>
          <cell r="V196">
            <v>0.23</v>
          </cell>
          <cell r="W196">
            <v>64</v>
          </cell>
          <cell r="X196">
            <v>68.3</v>
          </cell>
          <cell r="Y196">
            <v>0.22500000000000001</v>
          </cell>
          <cell r="Z196">
            <v>13.196999999999999</v>
          </cell>
          <cell r="AA196">
            <v>0.58299999999999996</v>
          </cell>
          <cell r="AB196">
            <v>100.345</v>
          </cell>
          <cell r="AC196">
            <v>114.35</v>
          </cell>
          <cell r="AD196">
            <v>2</v>
          </cell>
          <cell r="AE196">
            <v>15</v>
          </cell>
          <cell r="AF196">
            <v>1</v>
          </cell>
          <cell r="AG196">
            <v>100</v>
          </cell>
          <cell r="AH196">
            <v>118</v>
          </cell>
          <cell r="AI196">
            <v>2.13</v>
          </cell>
          <cell r="AJ196">
            <v>5</v>
          </cell>
          <cell r="AK196">
            <v>3.79</v>
          </cell>
          <cell r="AL196">
            <v>7</v>
          </cell>
          <cell r="AM196">
            <v>17.920000000000002</v>
          </cell>
          <cell r="AN196">
            <v>6.42</v>
          </cell>
          <cell r="AO196">
            <v>6.42</v>
          </cell>
          <cell r="AP196">
            <v>25.686079999999993</v>
          </cell>
          <cell r="AQ196">
            <v>30.971875199999996</v>
          </cell>
          <cell r="AR196">
            <v>36.416244255999992</v>
          </cell>
          <cell r="AS196">
            <v>42.023944383679989</v>
          </cell>
          <cell r="AT196">
            <v>47.799875515190394</v>
          </cell>
        </row>
        <row r="197">
          <cell r="B197">
            <v>7.81</v>
          </cell>
          <cell r="J197">
            <v>0.91300000000000003</v>
          </cell>
          <cell r="K197">
            <v>3.6</v>
          </cell>
          <cell r="L197">
            <v>1.05</v>
          </cell>
          <cell r="M197">
            <v>2.2629999999999999</v>
          </cell>
          <cell r="N197">
            <v>7.8259999999999996</v>
          </cell>
          <cell r="O197">
            <v>0.53</v>
          </cell>
          <cell r="P197">
            <v>1</v>
          </cell>
          <cell r="Q197">
            <v>1</v>
          </cell>
          <cell r="R197">
            <v>1</v>
          </cell>
          <cell r="S197">
            <v>3.5300000000000002</v>
          </cell>
          <cell r="T197">
            <v>0.02</v>
          </cell>
          <cell r="U197">
            <v>1.24</v>
          </cell>
          <cell r="V197">
            <v>0</v>
          </cell>
          <cell r="W197">
            <v>0</v>
          </cell>
          <cell r="X197">
            <v>1.26</v>
          </cell>
          <cell r="Y197">
            <v>0.06</v>
          </cell>
          <cell r="Z197">
            <v>2.66</v>
          </cell>
          <cell r="AA197">
            <v>0.03</v>
          </cell>
          <cell r="AB197">
            <v>2.63</v>
          </cell>
          <cell r="AC197">
            <v>5.38</v>
          </cell>
          <cell r="AD197">
            <v>0</v>
          </cell>
          <cell r="AE197">
            <v>1</v>
          </cell>
          <cell r="AF197">
            <v>0</v>
          </cell>
          <cell r="AG197">
            <v>3</v>
          </cell>
          <cell r="AH197">
            <v>4</v>
          </cell>
          <cell r="AI197">
            <v>0</v>
          </cell>
          <cell r="AJ197">
            <v>0</v>
          </cell>
          <cell r="AK197">
            <v>0</v>
          </cell>
          <cell r="AL197">
            <v>0</v>
          </cell>
          <cell r="AM197">
            <v>0</v>
          </cell>
          <cell r="AN197">
            <v>3.5017909999999999</v>
          </cell>
          <cell r="AO197">
            <v>3.5017909999999999</v>
          </cell>
          <cell r="AP197">
            <v>2.4867040000000005</v>
          </cell>
          <cell r="AQ197">
            <v>1.4978160000000005</v>
          </cell>
          <cell r="AR197">
            <v>0.68131600000000048</v>
          </cell>
          <cell r="AS197">
            <v>0.21981600000000048</v>
          </cell>
          <cell r="AT197">
            <v>6.81600000000051E-3</v>
          </cell>
        </row>
        <row r="198">
          <cell r="B198">
            <v>1372</v>
          </cell>
          <cell r="C198">
            <v>0</v>
          </cell>
          <cell r="D198">
            <v>2189</v>
          </cell>
          <cell r="E198">
            <v>2044</v>
          </cell>
          <cell r="F198">
            <v>52</v>
          </cell>
          <cell r="G198">
            <v>51</v>
          </cell>
          <cell r="H198">
            <v>48</v>
          </cell>
          <cell r="I198">
            <v>19</v>
          </cell>
          <cell r="J198">
            <v>1.0149999999999999</v>
          </cell>
          <cell r="K198">
            <v>7.6999999999999993</v>
          </cell>
          <cell r="L198">
            <v>0.83799999999999997</v>
          </cell>
          <cell r="M198">
            <v>6.0350000000000001</v>
          </cell>
          <cell r="N198">
            <v>15.587999999999999</v>
          </cell>
          <cell r="O198">
            <v>1.02</v>
          </cell>
          <cell r="P198">
            <v>6</v>
          </cell>
          <cell r="Q198">
            <v>1</v>
          </cell>
          <cell r="R198">
            <v>5</v>
          </cell>
          <cell r="S198">
            <v>13.02</v>
          </cell>
          <cell r="T198">
            <v>0.78999999999999992</v>
          </cell>
          <cell r="U198">
            <v>3</v>
          </cell>
          <cell r="V198">
            <v>0.87</v>
          </cell>
          <cell r="W198">
            <v>1.8399999999999999</v>
          </cell>
          <cell r="X198">
            <v>6.5</v>
          </cell>
          <cell r="Y198">
            <v>0.98299999999999998</v>
          </cell>
          <cell r="Z198">
            <v>3.83</v>
          </cell>
          <cell r="AA198">
            <v>0.53600000000000003</v>
          </cell>
          <cell r="AB198">
            <v>3.423</v>
          </cell>
          <cell r="AC198">
            <v>8.7720000000000002</v>
          </cell>
          <cell r="AD198">
            <v>2</v>
          </cell>
          <cell r="AE198">
            <v>3</v>
          </cell>
          <cell r="AF198">
            <v>1</v>
          </cell>
          <cell r="AG198">
            <v>3</v>
          </cell>
          <cell r="AH198">
            <v>9</v>
          </cell>
          <cell r="AI198">
            <v>2</v>
          </cell>
          <cell r="AJ198">
            <v>3</v>
          </cell>
          <cell r="AK198">
            <v>3</v>
          </cell>
          <cell r="AL198">
            <v>6</v>
          </cell>
          <cell r="AM198">
            <v>14</v>
          </cell>
          <cell r="AN198">
            <v>3.7599200000000002</v>
          </cell>
          <cell r="AO198">
            <v>3.7599200000000002</v>
          </cell>
          <cell r="AP198">
            <v>-2.9776639999999999</v>
          </cell>
          <cell r="AQ198">
            <v>-4.8468479999999996</v>
          </cell>
          <cell r="AR198">
            <v>-5.0708479999999998</v>
          </cell>
          <cell r="AS198">
            <v>-5.0708479999999998</v>
          </cell>
          <cell r="AT198">
            <v>-5.0708479999999998</v>
          </cell>
        </row>
        <row r="199">
          <cell r="B199">
            <v>1312.307</v>
          </cell>
          <cell r="J199">
            <v>0.441</v>
          </cell>
          <cell r="K199">
            <v>1.1000000000000001</v>
          </cell>
          <cell r="L199">
            <v>0.41699999999999998</v>
          </cell>
          <cell r="M199">
            <v>1.02</v>
          </cell>
          <cell r="N199">
            <v>2.9780000000000002</v>
          </cell>
          <cell r="O199">
            <v>0.75</v>
          </cell>
          <cell r="P199">
            <v>2</v>
          </cell>
          <cell r="Q199">
            <v>1</v>
          </cell>
          <cell r="R199">
            <v>1</v>
          </cell>
          <cell r="S199">
            <v>4.75</v>
          </cell>
          <cell r="T199">
            <v>0.57999999999999996</v>
          </cell>
          <cell r="U199">
            <v>2</v>
          </cell>
          <cell r="V199">
            <v>0.71</v>
          </cell>
          <cell r="W199">
            <v>0.84</v>
          </cell>
          <cell r="X199">
            <v>4.13</v>
          </cell>
          <cell r="Y199">
            <v>0.82299999999999995</v>
          </cell>
          <cell r="Z199">
            <v>1.21</v>
          </cell>
          <cell r="AA199">
            <v>0.40600000000000003</v>
          </cell>
          <cell r="AB199">
            <v>1.2729999999999999</v>
          </cell>
          <cell r="AC199">
            <v>3.7119999999999997</v>
          </cell>
          <cell r="AD199">
            <v>1</v>
          </cell>
          <cell r="AE199">
            <v>1</v>
          </cell>
          <cell r="AF199">
            <v>1</v>
          </cell>
          <cell r="AG199">
            <v>1</v>
          </cell>
          <cell r="AH199">
            <v>4</v>
          </cell>
          <cell r="AI199">
            <v>2</v>
          </cell>
          <cell r="AJ199">
            <v>3</v>
          </cell>
          <cell r="AK199">
            <v>3</v>
          </cell>
          <cell r="AL199">
            <v>6</v>
          </cell>
          <cell r="AM199">
            <v>14</v>
          </cell>
          <cell r="AN199">
            <v>3.03</v>
          </cell>
          <cell r="AO199">
            <v>3.03</v>
          </cell>
          <cell r="AP199">
            <v>-3.0973440000000001</v>
          </cell>
          <cell r="AQ199">
            <v>-4.8385280000000002</v>
          </cell>
          <cell r="AR199">
            <v>-5.0625280000000004</v>
          </cell>
          <cell r="AS199">
            <v>-5.0625280000000004</v>
          </cell>
          <cell r="AT199">
            <v>-5.0625280000000004</v>
          </cell>
        </row>
        <row r="200">
          <cell r="B200">
            <v>59.918999999999997</v>
          </cell>
          <cell r="J200">
            <v>0.57400000000000007</v>
          </cell>
          <cell r="K200">
            <v>6.6</v>
          </cell>
          <cell r="L200">
            <v>0.42099999999999999</v>
          </cell>
          <cell r="M200">
            <v>5.0149999999999997</v>
          </cell>
          <cell r="N200">
            <v>12.61</v>
          </cell>
          <cell r="O200">
            <v>0.27</v>
          </cell>
          <cell r="P200">
            <v>4</v>
          </cell>
          <cell r="Q200">
            <v>0</v>
          </cell>
          <cell r="R200">
            <v>4</v>
          </cell>
          <cell r="S200">
            <v>8.27</v>
          </cell>
          <cell r="T200">
            <v>0.21</v>
          </cell>
          <cell r="U200">
            <v>1</v>
          </cell>
          <cell r="V200">
            <v>0.16</v>
          </cell>
          <cell r="W200">
            <v>1</v>
          </cell>
          <cell r="X200">
            <v>2.37</v>
          </cell>
          <cell r="Y200">
            <v>0.16</v>
          </cell>
          <cell r="Z200">
            <v>2.62</v>
          </cell>
          <cell r="AA200">
            <v>0.13</v>
          </cell>
          <cell r="AB200">
            <v>2.15</v>
          </cell>
          <cell r="AC200">
            <v>5.0599999999999996</v>
          </cell>
          <cell r="AD200">
            <v>1</v>
          </cell>
          <cell r="AE200">
            <v>2</v>
          </cell>
          <cell r="AF200">
            <v>0</v>
          </cell>
          <cell r="AG200">
            <v>2</v>
          </cell>
          <cell r="AH200">
            <v>5</v>
          </cell>
          <cell r="AI200">
            <v>0</v>
          </cell>
          <cell r="AJ200">
            <v>0</v>
          </cell>
          <cell r="AK200">
            <v>0</v>
          </cell>
          <cell r="AL200">
            <v>0</v>
          </cell>
          <cell r="AM200">
            <v>0</v>
          </cell>
          <cell r="AN200">
            <v>0.72992000000000012</v>
          </cell>
          <cell r="AO200">
            <v>0.72992000000000012</v>
          </cell>
          <cell r="AP200">
            <v>0.11968000000000018</v>
          </cell>
          <cell r="AQ200">
            <v>-8.3199999999998223E-3</v>
          </cell>
          <cell r="AR200">
            <v>-8.3199999999998223E-3</v>
          </cell>
          <cell r="AS200">
            <v>-8.3199999999998223E-3</v>
          </cell>
          <cell r="AT200">
            <v>-8.3199999999998223E-3</v>
          </cell>
        </row>
        <row r="201">
          <cell r="B201">
            <v>0</v>
          </cell>
          <cell r="C201">
            <v>0</v>
          </cell>
          <cell r="D201">
            <v>0</v>
          </cell>
          <cell r="E201">
            <v>0</v>
          </cell>
          <cell r="F201">
            <v>1246</v>
          </cell>
          <cell r="G201">
            <v>1130</v>
          </cell>
          <cell r="H201">
            <v>1022</v>
          </cell>
          <cell r="I201">
            <v>1073</v>
          </cell>
          <cell r="J201">
            <v>74.95</v>
          </cell>
          <cell r="K201">
            <v>561.19399999999996</v>
          </cell>
          <cell r="L201">
            <v>74</v>
          </cell>
          <cell r="M201">
            <v>542</v>
          </cell>
          <cell r="N201">
            <v>1252.144</v>
          </cell>
          <cell r="O201">
            <v>67.8</v>
          </cell>
          <cell r="P201">
            <v>525</v>
          </cell>
          <cell r="Q201">
            <v>64</v>
          </cell>
          <cell r="R201">
            <v>524</v>
          </cell>
          <cell r="S201">
            <v>1180.8</v>
          </cell>
          <cell r="T201">
            <v>80</v>
          </cell>
          <cell r="U201">
            <v>487</v>
          </cell>
          <cell r="V201">
            <v>214</v>
          </cell>
          <cell r="W201">
            <v>348</v>
          </cell>
          <cell r="X201">
            <v>1129</v>
          </cell>
          <cell r="Y201">
            <v>272.92610000000002</v>
          </cell>
          <cell r="Z201">
            <v>339.19400000000002</v>
          </cell>
          <cell r="AA201">
            <v>270.54399999999998</v>
          </cell>
          <cell r="AB201">
            <v>326.488</v>
          </cell>
          <cell r="AC201">
            <v>1209.1521</v>
          </cell>
          <cell r="AD201">
            <v>269</v>
          </cell>
          <cell r="AE201">
            <v>338</v>
          </cell>
          <cell r="AF201">
            <v>271</v>
          </cell>
          <cell r="AG201">
            <v>326</v>
          </cell>
          <cell r="AH201">
            <v>1204</v>
          </cell>
          <cell r="AI201">
            <v>268.95999999999998</v>
          </cell>
          <cell r="AJ201">
            <v>338.26</v>
          </cell>
          <cell r="AK201">
            <v>267.52999999999997</v>
          </cell>
          <cell r="AL201">
            <v>325</v>
          </cell>
          <cell r="AM201">
            <v>1199.75</v>
          </cell>
          <cell r="AN201">
            <v>1136.3899999999999</v>
          </cell>
          <cell r="AO201">
            <v>1136.3899999999999</v>
          </cell>
          <cell r="AP201">
            <v>1014.645</v>
          </cell>
          <cell r="AQ201">
            <v>954.80899999999997</v>
          </cell>
          <cell r="AR201">
            <v>896.05799999999999</v>
          </cell>
          <cell r="AS201">
            <v>896.05799999999999</v>
          </cell>
          <cell r="AT201">
            <v>896.05799999999999</v>
          </cell>
        </row>
        <row r="207">
          <cell r="B207">
            <v>0</v>
          </cell>
          <cell r="C207">
            <v>0</v>
          </cell>
          <cell r="D207">
            <v>246</v>
          </cell>
          <cell r="E207">
            <v>137</v>
          </cell>
          <cell r="F207">
            <v>118</v>
          </cell>
          <cell r="G207">
            <v>102</v>
          </cell>
          <cell r="H207">
            <v>95</v>
          </cell>
          <cell r="I207">
            <v>150</v>
          </cell>
          <cell r="J207">
            <v>17.391999999999999</v>
          </cell>
          <cell r="K207">
            <v>42.618000000000002</v>
          </cell>
          <cell r="L207">
            <v>32</v>
          </cell>
          <cell r="M207">
            <v>62</v>
          </cell>
          <cell r="N207">
            <v>154.01</v>
          </cell>
          <cell r="O207">
            <v>6.84</v>
          </cell>
          <cell r="P207">
            <v>34.950000000000003</v>
          </cell>
          <cell r="Q207">
            <v>15</v>
          </cell>
          <cell r="R207">
            <v>75</v>
          </cell>
          <cell r="S207">
            <v>131.79000000000002</v>
          </cell>
          <cell r="T207">
            <v>0</v>
          </cell>
          <cell r="U207">
            <v>26</v>
          </cell>
          <cell r="V207">
            <v>38</v>
          </cell>
          <cell r="W207">
            <v>94</v>
          </cell>
          <cell r="X207">
            <v>158</v>
          </cell>
          <cell r="Y207">
            <v>0</v>
          </cell>
          <cell r="Z207">
            <v>43.396000000000001</v>
          </cell>
          <cell r="AA207">
            <v>37.472000000000001</v>
          </cell>
          <cell r="AB207">
            <v>71.869</v>
          </cell>
          <cell r="AC207">
            <v>152.73699999999999</v>
          </cell>
          <cell r="AD207">
            <v>0</v>
          </cell>
          <cell r="AE207">
            <v>26</v>
          </cell>
          <cell r="AF207">
            <v>37</v>
          </cell>
          <cell r="AG207">
            <v>72</v>
          </cell>
          <cell r="AH207">
            <v>135</v>
          </cell>
          <cell r="AI207">
            <v>0</v>
          </cell>
          <cell r="AJ207">
            <v>27</v>
          </cell>
          <cell r="AK207">
            <v>0</v>
          </cell>
          <cell r="AL207">
            <v>98</v>
          </cell>
          <cell r="AM207">
            <v>125</v>
          </cell>
          <cell r="AN207">
            <v>171.86</v>
          </cell>
          <cell r="AO207">
            <v>171.86</v>
          </cell>
          <cell r="AP207">
            <v>388.92024999999995</v>
          </cell>
          <cell r="AQ207">
            <v>582.28874999999994</v>
          </cell>
          <cell r="AR207">
            <v>811.44124999999997</v>
          </cell>
          <cell r="AS207">
            <v>1059.1602499999999</v>
          </cell>
          <cell r="AT207">
            <v>1308.15725</v>
          </cell>
        </row>
        <row r="208">
          <cell r="B208">
            <v>0</v>
          </cell>
          <cell r="C208">
            <v>0</v>
          </cell>
          <cell r="D208">
            <v>0</v>
          </cell>
          <cell r="E208">
            <v>77</v>
          </cell>
          <cell r="F208">
            <v>0</v>
          </cell>
          <cell r="G208">
            <v>65</v>
          </cell>
          <cell r="H208">
            <v>89</v>
          </cell>
          <cell r="I208">
            <v>49</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cell r="AP208">
            <v>284.33249999999998</v>
          </cell>
          <cell r="AQ208">
            <v>366.03749999999997</v>
          </cell>
          <cell r="AR208">
            <v>462.86249999999995</v>
          </cell>
          <cell r="AS208">
            <v>567.53250000000003</v>
          </cell>
          <cell r="AT208">
            <v>672.74249999999995</v>
          </cell>
        </row>
        <row r="209">
          <cell r="J209">
            <v>0</v>
          </cell>
          <cell r="K209">
            <v>1</v>
          </cell>
          <cell r="L209">
            <v>1.1399999999999999</v>
          </cell>
          <cell r="M209">
            <v>3</v>
          </cell>
          <cell r="N209">
            <v>5.14</v>
          </cell>
          <cell r="O209">
            <v>0</v>
          </cell>
          <cell r="P209">
            <v>2</v>
          </cell>
          <cell r="Q209">
            <v>0</v>
          </cell>
          <cell r="R209">
            <v>4</v>
          </cell>
          <cell r="S209">
            <v>6</v>
          </cell>
          <cell r="T209">
            <v>2</v>
          </cell>
          <cell r="U209">
            <v>3</v>
          </cell>
          <cell r="V209">
            <v>19</v>
          </cell>
          <cell r="W209">
            <v>0</v>
          </cell>
          <cell r="X209">
            <v>24</v>
          </cell>
          <cell r="Y209">
            <v>0</v>
          </cell>
          <cell r="Z209">
            <v>0</v>
          </cell>
          <cell r="AA209">
            <v>0</v>
          </cell>
          <cell r="AB209">
            <v>0</v>
          </cell>
          <cell r="AC209">
            <v>0</v>
          </cell>
          <cell r="AD209">
            <v>0</v>
          </cell>
          <cell r="AE209">
            <v>0</v>
          </cell>
          <cell r="AF209">
            <v>0</v>
          </cell>
          <cell r="AG209">
            <v>0</v>
          </cell>
          <cell r="AH209">
            <v>0</v>
          </cell>
          <cell r="AI209">
            <v>0</v>
          </cell>
          <cell r="AJ209">
            <v>25</v>
          </cell>
          <cell r="AK209">
            <v>6</v>
          </cell>
          <cell r="AL209">
            <v>1</v>
          </cell>
          <cell r="AM209">
            <v>32</v>
          </cell>
          <cell r="AN209">
            <v>0</v>
          </cell>
        </row>
        <row r="211">
          <cell r="B211">
            <v>0</v>
          </cell>
          <cell r="C211">
            <v>0</v>
          </cell>
          <cell r="D211">
            <v>0</v>
          </cell>
          <cell r="E211">
            <v>3</v>
          </cell>
          <cell r="F211">
            <v>45</v>
          </cell>
          <cell r="G211">
            <v>223</v>
          </cell>
          <cell r="H211">
            <v>358</v>
          </cell>
          <cell r="I211">
            <v>398</v>
          </cell>
          <cell r="J211">
            <v>172</v>
          </cell>
          <cell r="K211">
            <v>41</v>
          </cell>
          <cell r="L211">
            <v>101</v>
          </cell>
          <cell r="M211">
            <v>101</v>
          </cell>
          <cell r="N211">
            <v>415</v>
          </cell>
          <cell r="O211">
            <v>89</v>
          </cell>
          <cell r="P211">
            <v>101</v>
          </cell>
          <cell r="Q211">
            <v>86</v>
          </cell>
          <cell r="R211">
            <v>56</v>
          </cell>
          <cell r="S211">
            <v>332</v>
          </cell>
          <cell r="T211">
            <v>112</v>
          </cell>
          <cell r="U211">
            <v>19</v>
          </cell>
          <cell r="V211">
            <v>26</v>
          </cell>
          <cell r="W211">
            <v>57</v>
          </cell>
          <cell r="X211">
            <v>214</v>
          </cell>
          <cell r="Y211">
            <v>27.99</v>
          </cell>
          <cell r="Z211">
            <v>27.99</v>
          </cell>
          <cell r="AA211">
            <v>27.99</v>
          </cell>
          <cell r="AB211">
            <v>27.99</v>
          </cell>
          <cell r="AC211">
            <v>111.96</v>
          </cell>
          <cell r="AD211">
            <v>55</v>
          </cell>
          <cell r="AE211">
            <v>55</v>
          </cell>
          <cell r="AF211">
            <v>79</v>
          </cell>
          <cell r="AG211">
            <v>58</v>
          </cell>
          <cell r="AH211">
            <v>247</v>
          </cell>
          <cell r="AI211">
            <v>55</v>
          </cell>
          <cell r="AJ211">
            <v>55</v>
          </cell>
          <cell r="AK211">
            <v>79</v>
          </cell>
          <cell r="AL211">
            <v>68</v>
          </cell>
          <cell r="AM211">
            <v>257</v>
          </cell>
          <cell r="AN211">
            <v>321.04000000000002</v>
          </cell>
          <cell r="AO211">
            <v>321</v>
          </cell>
          <cell r="AP211">
            <v>560</v>
          </cell>
          <cell r="AQ211">
            <v>288</v>
          </cell>
          <cell r="AR211">
            <v>310</v>
          </cell>
          <cell r="AS211">
            <v>313</v>
          </cell>
          <cell r="AT211">
            <v>313</v>
          </cell>
        </row>
        <row r="213">
          <cell r="B213">
            <v>18</v>
          </cell>
          <cell r="C213">
            <v>56</v>
          </cell>
          <cell r="D213">
            <v>152</v>
          </cell>
          <cell r="E213">
            <v>201</v>
          </cell>
          <cell r="F213">
            <v>298</v>
          </cell>
          <cell r="G213">
            <v>320</v>
          </cell>
          <cell r="H213">
            <v>288.7672</v>
          </cell>
          <cell r="I213">
            <v>268</v>
          </cell>
          <cell r="J213">
            <v>85</v>
          </cell>
          <cell r="K213">
            <v>118</v>
          </cell>
          <cell r="L213">
            <v>80</v>
          </cell>
          <cell r="M213">
            <v>83</v>
          </cell>
          <cell r="N213">
            <v>366</v>
          </cell>
          <cell r="O213">
            <v>58</v>
          </cell>
          <cell r="P213">
            <v>68</v>
          </cell>
          <cell r="Q213">
            <v>65</v>
          </cell>
          <cell r="R213">
            <v>65</v>
          </cell>
          <cell r="S213">
            <v>256</v>
          </cell>
          <cell r="T213">
            <v>57</v>
          </cell>
          <cell r="U213">
            <v>59</v>
          </cell>
          <cell r="V213">
            <v>52</v>
          </cell>
          <cell r="W213">
            <v>55</v>
          </cell>
          <cell r="X213">
            <v>223</v>
          </cell>
          <cell r="Y213">
            <v>31.574999999999999</v>
          </cell>
          <cell r="Z213">
            <v>35.075000000000003</v>
          </cell>
          <cell r="AA213">
            <v>28.475000000000001</v>
          </cell>
          <cell r="AB213">
            <v>32.774999999999999</v>
          </cell>
          <cell r="AC213">
            <v>127.9</v>
          </cell>
          <cell r="AD213">
            <v>43</v>
          </cell>
          <cell r="AE213">
            <v>38</v>
          </cell>
          <cell r="AF213">
            <v>28</v>
          </cell>
          <cell r="AG213">
            <v>32</v>
          </cell>
          <cell r="AH213">
            <v>141</v>
          </cell>
          <cell r="AI213">
            <v>42</v>
          </cell>
          <cell r="AJ213">
            <v>37</v>
          </cell>
          <cell r="AK213">
            <v>27</v>
          </cell>
          <cell r="AL213">
            <v>30</v>
          </cell>
          <cell r="AM213">
            <v>136</v>
          </cell>
          <cell r="AN213">
            <v>78.393200000000007</v>
          </cell>
          <cell r="AO213">
            <v>78.393200000000007</v>
          </cell>
          <cell r="AP213">
            <v>56.0946</v>
          </cell>
          <cell r="AQ213">
            <v>37.176600000000001</v>
          </cell>
          <cell r="AR213">
            <v>32.097000000000001</v>
          </cell>
          <cell r="AS213">
            <v>32.097000000000001</v>
          </cell>
          <cell r="AT213">
            <v>32.097000000000001</v>
          </cell>
        </row>
        <row r="215">
          <cell r="G215">
            <v>31</v>
          </cell>
          <cell r="H215">
            <v>3</v>
          </cell>
          <cell r="I215">
            <v>38</v>
          </cell>
          <cell r="J215">
            <v>24</v>
          </cell>
          <cell r="K215">
            <v>46</v>
          </cell>
          <cell r="L215">
            <v>13</v>
          </cell>
          <cell r="M215">
            <v>24</v>
          </cell>
          <cell r="N215">
            <v>107</v>
          </cell>
          <cell r="O215">
            <v>12</v>
          </cell>
          <cell r="P215">
            <v>20</v>
          </cell>
          <cell r="Q215">
            <v>18</v>
          </cell>
          <cell r="R215">
            <v>24</v>
          </cell>
          <cell r="S215">
            <v>74</v>
          </cell>
          <cell r="T215">
            <v>19</v>
          </cell>
          <cell r="U215">
            <v>24</v>
          </cell>
          <cell r="V215">
            <v>16</v>
          </cell>
          <cell r="W215">
            <v>21</v>
          </cell>
          <cell r="X215">
            <v>80</v>
          </cell>
          <cell r="Y215">
            <v>0</v>
          </cell>
          <cell r="Z215">
            <v>5.7</v>
          </cell>
          <cell r="AA215">
            <v>0</v>
          </cell>
          <cell r="AB215">
            <v>5.4</v>
          </cell>
          <cell r="AC215">
            <v>11.1</v>
          </cell>
          <cell r="AD215">
            <v>12</v>
          </cell>
          <cell r="AE215">
            <v>1</v>
          </cell>
          <cell r="AF215">
            <v>0</v>
          </cell>
          <cell r="AG215">
            <v>5</v>
          </cell>
          <cell r="AH215">
            <v>18</v>
          </cell>
          <cell r="AI215">
            <v>11</v>
          </cell>
          <cell r="AJ215">
            <v>0</v>
          </cell>
          <cell r="AK215">
            <v>0</v>
          </cell>
          <cell r="AL215">
            <v>5</v>
          </cell>
          <cell r="AM215">
            <v>16</v>
          </cell>
          <cell r="AN215">
            <v>18.414000000000001</v>
          </cell>
          <cell r="AO215">
            <v>18.414000000000001</v>
          </cell>
          <cell r="AP215">
            <v>18.414000000000001</v>
          </cell>
          <cell r="AQ215">
            <v>18.414000000000001</v>
          </cell>
          <cell r="AR215">
            <v>18.414000000000001</v>
          </cell>
          <cell r="AS215">
            <v>18.414000000000001</v>
          </cell>
          <cell r="AT215">
            <v>18.414000000000001</v>
          </cell>
        </row>
        <row r="216">
          <cell r="B216">
            <v>0</v>
          </cell>
          <cell r="C216">
            <v>0</v>
          </cell>
          <cell r="D216">
            <v>0</v>
          </cell>
          <cell r="E216">
            <v>0</v>
          </cell>
          <cell r="F216">
            <v>273.49821600000001</v>
          </cell>
          <cell r="G216">
            <v>286.10000000000002</v>
          </cell>
          <cell r="H216">
            <v>285.7672</v>
          </cell>
          <cell r="I216">
            <v>230</v>
          </cell>
          <cell r="J216">
            <v>61</v>
          </cell>
          <cell r="K216">
            <v>72</v>
          </cell>
          <cell r="L216">
            <v>67</v>
          </cell>
          <cell r="M216">
            <v>59</v>
          </cell>
          <cell r="N216">
            <v>259</v>
          </cell>
          <cell r="O216">
            <v>46</v>
          </cell>
          <cell r="P216">
            <v>48</v>
          </cell>
          <cell r="Q216">
            <v>47</v>
          </cell>
          <cell r="R216">
            <v>41</v>
          </cell>
          <cell r="S216">
            <v>182</v>
          </cell>
          <cell r="T216">
            <v>38</v>
          </cell>
          <cell r="U216">
            <v>35</v>
          </cell>
          <cell r="V216">
            <v>36</v>
          </cell>
          <cell r="W216">
            <v>34</v>
          </cell>
          <cell r="X216">
            <v>143</v>
          </cell>
          <cell r="Y216">
            <v>31.574999999999999</v>
          </cell>
          <cell r="Z216">
            <v>29.375</v>
          </cell>
          <cell r="AA216">
            <v>28.475000000000001</v>
          </cell>
          <cell r="AB216">
            <v>27.375</v>
          </cell>
          <cell r="AC216">
            <v>116.8</v>
          </cell>
          <cell r="AD216">
            <v>31</v>
          </cell>
          <cell r="AE216">
            <v>37</v>
          </cell>
          <cell r="AF216">
            <v>28</v>
          </cell>
          <cell r="AG216">
            <v>27</v>
          </cell>
          <cell r="AH216">
            <v>123</v>
          </cell>
          <cell r="AI216">
            <v>31</v>
          </cell>
          <cell r="AJ216">
            <v>37</v>
          </cell>
          <cell r="AK216">
            <v>27</v>
          </cell>
          <cell r="AL216">
            <v>25</v>
          </cell>
          <cell r="AM216">
            <v>120</v>
          </cell>
          <cell r="AN216">
            <v>59.979199999999999</v>
          </cell>
          <cell r="AO216">
            <v>59.979199999999999</v>
          </cell>
          <cell r="AP216">
            <v>37.680599999999998</v>
          </cell>
          <cell r="AQ216">
            <v>18.762599999999999</v>
          </cell>
          <cell r="AR216">
            <v>13.683</v>
          </cell>
          <cell r="AS216">
            <v>13.683</v>
          </cell>
          <cell r="AT216">
            <v>13.683</v>
          </cell>
        </row>
        <row r="217">
          <cell r="B217">
            <v>0</v>
          </cell>
          <cell r="C217">
            <v>0</v>
          </cell>
          <cell r="D217">
            <v>0</v>
          </cell>
          <cell r="E217">
            <v>0</v>
          </cell>
          <cell r="F217">
            <v>273.49821600000001</v>
          </cell>
          <cell r="G217">
            <v>243.10000000000002</v>
          </cell>
          <cell r="H217">
            <v>105.76719999999999</v>
          </cell>
          <cell r="I217">
            <v>141.73830000000001</v>
          </cell>
          <cell r="J217">
            <v>38.05192473524999</v>
          </cell>
          <cell r="K217">
            <v>38.05192473524999</v>
          </cell>
          <cell r="L217">
            <v>38.05192473524999</v>
          </cell>
          <cell r="M217">
            <v>38.05192473524999</v>
          </cell>
          <cell r="N217">
            <v>152.20769894099996</v>
          </cell>
          <cell r="O217">
            <v>18.950358575000003</v>
          </cell>
          <cell r="P217">
            <v>18.702049774999999</v>
          </cell>
          <cell r="Q217">
            <v>18.779646275000001</v>
          </cell>
          <cell r="R217">
            <v>18.669717900000002</v>
          </cell>
          <cell r="S217">
            <v>75.103065799999996</v>
          </cell>
          <cell r="T217">
            <v>24.7723375152</v>
          </cell>
          <cell r="U217">
            <v>23.213946715300001</v>
          </cell>
          <cell r="V217">
            <v>22.983896380499996</v>
          </cell>
          <cell r="W217">
            <v>21.672154158000001</v>
          </cell>
          <cell r="X217">
            <v>92.617335765900009</v>
          </cell>
          <cell r="Y217">
            <v>20.157270011999998</v>
          </cell>
          <cell r="Z217">
            <v>18.318234858</v>
          </cell>
          <cell r="AA217">
            <v>17.564090708000002</v>
          </cell>
          <cell r="AB217">
            <v>16.235203500000001</v>
          </cell>
          <cell r="AC217">
            <v>72.277715581999999</v>
          </cell>
          <cell r="AD217">
            <v>20.288800267136295</v>
          </cell>
          <cell r="AE217">
            <v>21.252990150895243</v>
          </cell>
          <cell r="AF217">
            <v>20.323842632222838</v>
          </cell>
          <cell r="AG217">
            <v>18.996831582761793</v>
          </cell>
          <cell r="AH217">
            <v>86.137749999999997</v>
          </cell>
          <cell r="AI217">
            <v>20.288800267136295</v>
          </cell>
          <cell r="AJ217">
            <v>21.252990150895243</v>
          </cell>
          <cell r="AK217">
            <v>20.323842632222838</v>
          </cell>
          <cell r="AL217">
            <v>18.996831582761793</v>
          </cell>
          <cell r="AM217">
            <v>80.859220028043239</v>
          </cell>
          <cell r="AN217">
            <v>58.995199999999997</v>
          </cell>
          <cell r="AO217">
            <v>58.995199999999997</v>
          </cell>
          <cell r="AP217">
            <v>36.696599999999997</v>
          </cell>
          <cell r="AQ217">
            <v>17.778600000000001</v>
          </cell>
          <cell r="AR217">
            <v>12.699</v>
          </cell>
          <cell r="AS217">
            <v>12.699</v>
          </cell>
          <cell r="AT217">
            <v>12.699</v>
          </cell>
        </row>
        <row r="218">
          <cell r="G218">
            <v>43</v>
          </cell>
          <cell r="H218">
            <v>180</v>
          </cell>
          <cell r="I218">
            <v>88.26169999999999</v>
          </cell>
          <cell r="J218">
            <v>22.94807526475001</v>
          </cell>
          <cell r="K218">
            <v>33.94807526475001</v>
          </cell>
          <cell r="L218">
            <v>28.94807526475001</v>
          </cell>
          <cell r="M218">
            <v>20.94807526475001</v>
          </cell>
          <cell r="N218">
            <v>106.79230105900004</v>
          </cell>
          <cell r="O218">
            <v>27.049641424999997</v>
          </cell>
          <cell r="P218">
            <v>29.297950225000001</v>
          </cell>
          <cell r="Q218">
            <v>28.220353724999999</v>
          </cell>
          <cell r="R218">
            <v>22.330282099999998</v>
          </cell>
          <cell r="S218">
            <v>106.898227475</v>
          </cell>
          <cell r="T218">
            <v>13.2276624848</v>
          </cell>
          <cell r="U218">
            <v>11.786053284699999</v>
          </cell>
          <cell r="V218">
            <v>13.016103619500004</v>
          </cell>
          <cell r="W218">
            <v>12.327845841999999</v>
          </cell>
          <cell r="X218">
            <v>50.357665230999999</v>
          </cell>
          <cell r="Y218">
            <v>11.417729988000001</v>
          </cell>
          <cell r="Z218">
            <v>11.056765142</v>
          </cell>
          <cell r="AA218">
            <v>10.910909291999999</v>
          </cell>
          <cell r="AB218">
            <v>11.139796499999999</v>
          </cell>
          <cell r="AC218">
            <v>44.525200921999996</v>
          </cell>
          <cell r="AD218">
            <v>10.711199732863705</v>
          </cell>
          <cell r="AE218">
            <v>15.747009849104757</v>
          </cell>
          <cell r="AF218">
            <v>7.6761573677771615</v>
          </cell>
          <cell r="AG218">
            <v>8.0031684172382072</v>
          </cell>
          <cell r="AH218">
            <v>42.137535366983833</v>
          </cell>
          <cell r="AI218">
            <v>10.711199732863705</v>
          </cell>
          <cell r="AJ218">
            <v>15.747009849104757</v>
          </cell>
          <cell r="AK218">
            <v>6.6761573677771615</v>
          </cell>
          <cell r="AL218">
            <v>6.0031684172382072</v>
          </cell>
          <cell r="AM218">
            <v>39.140779971956761</v>
          </cell>
          <cell r="AN218">
            <v>0.98399999999999987</v>
          </cell>
          <cell r="AO218">
            <v>0.98399999999999987</v>
          </cell>
          <cell r="AP218">
            <v>0.98399999999999987</v>
          </cell>
          <cell r="AQ218">
            <v>0.98399999999999987</v>
          </cell>
          <cell r="AR218">
            <v>0.98399999999999987</v>
          </cell>
          <cell r="AS218">
            <v>0.98399999999999987</v>
          </cell>
          <cell r="AT218">
            <v>0.98399999999999987</v>
          </cell>
        </row>
        <row r="220">
          <cell r="B220">
            <v>0</v>
          </cell>
          <cell r="C220">
            <v>0</v>
          </cell>
          <cell r="D220">
            <v>0</v>
          </cell>
          <cell r="E220">
            <v>68</v>
          </cell>
          <cell r="F220">
            <v>29</v>
          </cell>
          <cell r="G220">
            <v>82</v>
          </cell>
          <cell r="H220">
            <v>61</v>
          </cell>
          <cell r="I220">
            <v>35</v>
          </cell>
          <cell r="J220">
            <v>12</v>
          </cell>
          <cell r="K220">
            <v>8</v>
          </cell>
          <cell r="L220">
            <v>12</v>
          </cell>
          <cell r="M220">
            <v>11</v>
          </cell>
          <cell r="N220">
            <v>43</v>
          </cell>
          <cell r="O220">
            <v>11</v>
          </cell>
          <cell r="P220">
            <v>11</v>
          </cell>
          <cell r="Q220">
            <v>8</v>
          </cell>
          <cell r="R220">
            <v>10</v>
          </cell>
          <cell r="S220">
            <v>40</v>
          </cell>
          <cell r="T220">
            <v>12</v>
          </cell>
          <cell r="U220">
            <v>12</v>
          </cell>
          <cell r="V220">
            <v>33</v>
          </cell>
          <cell r="W220">
            <v>33</v>
          </cell>
          <cell r="X220">
            <v>90</v>
          </cell>
          <cell r="Y220">
            <v>0</v>
          </cell>
          <cell r="Z220">
            <v>0</v>
          </cell>
          <cell r="AA220">
            <v>0</v>
          </cell>
          <cell r="AB220">
            <v>0</v>
          </cell>
          <cell r="AC220">
            <v>0</v>
          </cell>
          <cell r="AD220">
            <v>3</v>
          </cell>
          <cell r="AE220">
            <v>3</v>
          </cell>
          <cell r="AF220">
            <v>0</v>
          </cell>
          <cell r="AG220">
            <v>0</v>
          </cell>
          <cell r="AH220">
            <v>6</v>
          </cell>
          <cell r="AI220">
            <v>22</v>
          </cell>
          <cell r="AJ220">
            <v>23</v>
          </cell>
          <cell r="AK220">
            <v>22</v>
          </cell>
          <cell r="AL220">
            <v>23</v>
          </cell>
          <cell r="AM220">
            <v>90</v>
          </cell>
          <cell r="AN220">
            <v>0</v>
          </cell>
          <cell r="AO220">
            <v>0</v>
          </cell>
          <cell r="AP220">
            <v>0</v>
          </cell>
          <cell r="AQ220">
            <v>0</v>
          </cell>
          <cell r="AR220">
            <v>0</v>
          </cell>
          <cell r="AS220">
            <v>0</v>
          </cell>
          <cell r="AT220">
            <v>0</v>
          </cell>
        </row>
        <row r="222">
          <cell r="B222">
            <v>821</v>
          </cell>
          <cell r="C222">
            <v>946</v>
          </cell>
          <cell r="D222">
            <v>984</v>
          </cell>
          <cell r="E222">
            <v>438</v>
          </cell>
          <cell r="F222">
            <v>307</v>
          </cell>
          <cell r="G222">
            <v>339</v>
          </cell>
          <cell r="H222">
            <v>330</v>
          </cell>
          <cell r="I222">
            <v>397</v>
          </cell>
          <cell r="J222">
            <v>113</v>
          </cell>
          <cell r="K222">
            <v>107</v>
          </cell>
          <cell r="L222">
            <v>105</v>
          </cell>
          <cell r="M222">
            <v>95</v>
          </cell>
          <cell r="N222">
            <v>420</v>
          </cell>
          <cell r="O222">
            <v>77</v>
          </cell>
          <cell r="P222">
            <v>89</v>
          </cell>
          <cell r="Q222">
            <v>90</v>
          </cell>
          <cell r="R222">
            <v>85</v>
          </cell>
          <cell r="S222">
            <v>341</v>
          </cell>
          <cell r="T222">
            <v>75</v>
          </cell>
          <cell r="U222">
            <v>83</v>
          </cell>
          <cell r="V222">
            <v>88</v>
          </cell>
          <cell r="W222">
            <v>83</v>
          </cell>
          <cell r="X222">
            <v>329</v>
          </cell>
          <cell r="Y222">
            <v>71.015852820000006</v>
          </cell>
          <cell r="Z222">
            <v>66.03534762000001</v>
          </cell>
          <cell r="AA222">
            <v>61.80549408000001</v>
          </cell>
          <cell r="AB222">
            <v>56.487131580000003</v>
          </cell>
          <cell r="AC222">
            <v>255.3438261</v>
          </cell>
          <cell r="AD222">
            <v>52.012078142979028</v>
          </cell>
          <cell r="AE222">
            <v>44.048354131169567</v>
          </cell>
          <cell r="AF222">
            <v>60.68281750326674</v>
          </cell>
          <cell r="AG222">
            <v>56.410630003266739</v>
          </cell>
          <cell r="AH222">
            <v>213.15387978068208</v>
          </cell>
          <cell r="AI222">
            <v>81</v>
          </cell>
          <cell r="AJ222">
            <v>81</v>
          </cell>
          <cell r="AK222">
            <v>78</v>
          </cell>
          <cell r="AL222">
            <v>70</v>
          </cell>
          <cell r="AM222">
            <v>310</v>
          </cell>
          <cell r="AN222">
            <v>164.21296198873992</v>
          </cell>
          <cell r="AO222">
            <v>164.21296198873992</v>
          </cell>
          <cell r="AP222">
            <v>152.17386062210898</v>
          </cell>
          <cell r="AQ222">
            <v>157.4430244171742</v>
          </cell>
          <cell r="AR222">
            <v>158.00073295140376</v>
          </cell>
          <cell r="AS222">
            <v>149.78517645920957</v>
          </cell>
          <cell r="AT222">
            <v>133.31541166886348</v>
          </cell>
        </row>
        <row r="224">
          <cell r="B224">
            <v>576</v>
          </cell>
          <cell r="C224">
            <v>553</v>
          </cell>
          <cell r="D224">
            <v>538</v>
          </cell>
          <cell r="E224">
            <v>372</v>
          </cell>
          <cell r="F224">
            <v>236</v>
          </cell>
          <cell r="G224">
            <v>237</v>
          </cell>
          <cell r="H224">
            <v>224</v>
          </cell>
          <cell r="I224">
            <v>300</v>
          </cell>
          <cell r="J224">
            <v>83</v>
          </cell>
          <cell r="K224">
            <v>78</v>
          </cell>
          <cell r="L224">
            <v>72</v>
          </cell>
          <cell r="M224">
            <v>68</v>
          </cell>
          <cell r="N224">
            <v>301</v>
          </cell>
          <cell r="O224">
            <v>61</v>
          </cell>
          <cell r="P224">
            <v>67</v>
          </cell>
          <cell r="Q224">
            <v>64</v>
          </cell>
          <cell r="R224">
            <v>61</v>
          </cell>
          <cell r="S224">
            <v>253</v>
          </cell>
          <cell r="T224">
            <v>52</v>
          </cell>
          <cell r="U224">
            <v>52</v>
          </cell>
          <cell r="V224">
            <v>50</v>
          </cell>
          <cell r="W224">
            <v>49</v>
          </cell>
          <cell r="X224">
            <v>203</v>
          </cell>
          <cell r="Y224">
            <v>52.057499999999997</v>
          </cell>
          <cell r="Z224">
            <v>46.633125</v>
          </cell>
          <cell r="AA224">
            <v>41.033437499999998</v>
          </cell>
          <cell r="AB224">
            <v>35.454374999999999</v>
          </cell>
          <cell r="AC224">
            <v>175.1784375</v>
          </cell>
          <cell r="AD224">
            <v>46</v>
          </cell>
          <cell r="AE224">
            <v>53</v>
          </cell>
          <cell r="AF224">
            <v>44.773203125000002</v>
          </cell>
          <cell r="AG224">
            <v>40.501015625000001</v>
          </cell>
          <cell r="AH224">
            <v>184.27421875000002</v>
          </cell>
          <cell r="AI224">
            <v>47</v>
          </cell>
          <cell r="AJ224">
            <v>47</v>
          </cell>
          <cell r="AK224">
            <v>46</v>
          </cell>
          <cell r="AL224">
            <v>45</v>
          </cell>
          <cell r="AM224">
            <v>185</v>
          </cell>
          <cell r="AN224">
            <v>119.81693749999999</v>
          </cell>
          <cell r="AO224">
            <v>119.81693749999999</v>
          </cell>
          <cell r="AP224">
            <v>83.052249999999987</v>
          </cell>
          <cell r="AQ224">
            <v>63.527249999999995</v>
          </cell>
          <cell r="AR224">
            <v>56.427249999999994</v>
          </cell>
          <cell r="AS224">
            <v>40.452249999999999</v>
          </cell>
          <cell r="AT224">
            <v>15.602249999999998</v>
          </cell>
        </row>
        <row r="225">
          <cell r="B225">
            <v>245</v>
          </cell>
          <cell r="C225">
            <v>393</v>
          </cell>
          <cell r="D225">
            <v>446</v>
          </cell>
          <cell r="E225">
            <v>66</v>
          </cell>
          <cell r="F225">
            <v>71</v>
          </cell>
          <cell r="G225">
            <v>102</v>
          </cell>
          <cell r="H225">
            <v>106</v>
          </cell>
          <cell r="I225">
            <v>97</v>
          </cell>
          <cell r="J225">
            <v>30</v>
          </cell>
          <cell r="K225">
            <v>29</v>
          </cell>
          <cell r="L225">
            <v>33</v>
          </cell>
          <cell r="M225">
            <v>27</v>
          </cell>
          <cell r="N225">
            <v>119</v>
          </cell>
          <cell r="O225">
            <v>16</v>
          </cell>
          <cell r="P225">
            <v>22</v>
          </cell>
          <cell r="Q225">
            <v>26</v>
          </cell>
          <cell r="R225">
            <v>24</v>
          </cell>
          <cell r="S225">
            <v>88</v>
          </cell>
          <cell r="T225">
            <v>23</v>
          </cell>
          <cell r="U225">
            <v>31</v>
          </cell>
          <cell r="V225">
            <v>38</v>
          </cell>
          <cell r="W225">
            <v>34</v>
          </cell>
          <cell r="X225">
            <v>126</v>
          </cell>
          <cell r="Y225">
            <v>18.958352820000002</v>
          </cell>
          <cell r="Z225">
            <v>19.402222620000003</v>
          </cell>
          <cell r="AA225">
            <v>20.772056580000005</v>
          </cell>
          <cell r="AB225">
            <v>21.032756580000004</v>
          </cell>
          <cell r="AC225">
            <v>80.165388600000014</v>
          </cell>
          <cell r="AD225">
            <v>6.0120781429790284</v>
          </cell>
          <cell r="AE225">
            <v>-8.9516458688304326</v>
          </cell>
          <cell r="AF225">
            <v>15.909614378266737</v>
          </cell>
          <cell r="AG225">
            <v>15.909614378266737</v>
          </cell>
          <cell r="AH225">
            <v>28.879661030682069</v>
          </cell>
          <cell r="AI225">
            <v>34</v>
          </cell>
          <cell r="AJ225">
            <v>34</v>
          </cell>
          <cell r="AK225">
            <v>32</v>
          </cell>
          <cell r="AL225">
            <v>25</v>
          </cell>
          <cell r="AM225">
            <v>125</v>
          </cell>
          <cell r="AN225">
            <v>44.396024488739926</v>
          </cell>
          <cell r="AO225">
            <v>44.396024488739926</v>
          </cell>
          <cell r="AP225">
            <v>69.121610622108975</v>
          </cell>
          <cell r="AQ225">
            <v>93.915774417174205</v>
          </cell>
          <cell r="AR225">
            <v>101.57348295140376</v>
          </cell>
          <cell r="AS225">
            <v>109.33292645920957</v>
          </cell>
          <cell r="AT225">
            <v>117.71316166886346</v>
          </cell>
        </row>
        <row r="228">
          <cell r="Y228">
            <v>25.945338387673221</v>
          </cell>
          <cell r="Z228">
            <v>31.686432137673222</v>
          </cell>
          <cell r="AA228">
            <v>37.42752588767322</v>
          </cell>
          <cell r="AB228">
            <v>43.168619637673217</v>
          </cell>
          <cell r="AC228">
            <v>138.2279160506929</v>
          </cell>
          <cell r="AD228">
            <v>23.987921857020972</v>
          </cell>
          <cell r="AE228">
            <v>29.951645868830433</v>
          </cell>
          <cell r="AF228">
            <v>34.846317205764727</v>
          </cell>
          <cell r="AG228">
            <v>40.191473455764729</v>
          </cell>
          <cell r="AH228">
            <v>128.97735838738086</v>
          </cell>
          <cell r="AN228">
            <v>226.5291086771347</v>
          </cell>
          <cell r="AO228">
            <v>226.5291086771347</v>
          </cell>
          <cell r="AP228">
            <v>365.0906086771347</v>
          </cell>
          <cell r="AQ228">
            <v>426.79210867713471</v>
          </cell>
          <cell r="AR228">
            <v>408.8886086771347</v>
          </cell>
          <cell r="AS228">
            <v>481</v>
          </cell>
          <cell r="AT228">
            <v>453</v>
          </cell>
        </row>
        <row r="230">
          <cell r="B230">
            <v>-91</v>
          </cell>
          <cell r="C230">
            <v>-147</v>
          </cell>
          <cell r="D230">
            <v>-187</v>
          </cell>
          <cell r="E230">
            <v>-283</v>
          </cell>
          <cell r="F230">
            <v>-349</v>
          </cell>
          <cell r="G230">
            <v>-353</v>
          </cell>
          <cell r="H230">
            <v>-323</v>
          </cell>
          <cell r="I230">
            <v>-17</v>
          </cell>
          <cell r="J230">
            <v>73</v>
          </cell>
          <cell r="K230">
            <v>37</v>
          </cell>
          <cell r="L230">
            <v>62</v>
          </cell>
          <cell r="M230">
            <v>22</v>
          </cell>
          <cell r="N230">
            <v>194</v>
          </cell>
          <cell r="O230">
            <v>14</v>
          </cell>
          <cell r="P230">
            <v>56</v>
          </cell>
          <cell r="Q230">
            <v>66</v>
          </cell>
          <cell r="R230">
            <v>89</v>
          </cell>
          <cell r="S230">
            <v>225</v>
          </cell>
          <cell r="T230">
            <v>12</v>
          </cell>
          <cell r="U230">
            <v>-6</v>
          </cell>
          <cell r="V230">
            <v>-39</v>
          </cell>
          <cell r="W230">
            <v>-18</v>
          </cell>
          <cell r="X230">
            <v>-51</v>
          </cell>
          <cell r="Y230">
            <v>-28.736922598010352</v>
          </cell>
          <cell r="Z230">
            <v>-33.168102826269006</v>
          </cell>
          <cell r="AA230">
            <v>-34.962871037811382</v>
          </cell>
          <cell r="AB230">
            <v>-32.37775846656745</v>
          </cell>
          <cell r="AC230">
            <v>-129.24565492865818</v>
          </cell>
          <cell r="AD230">
            <v>9</v>
          </cell>
          <cell r="AE230">
            <v>32</v>
          </cell>
          <cell r="AF230">
            <v>-30</v>
          </cell>
          <cell r="AG230">
            <v>-32</v>
          </cell>
          <cell r="AH230">
            <v>-21</v>
          </cell>
          <cell r="AI230">
            <v>9</v>
          </cell>
          <cell r="AJ230">
            <v>32</v>
          </cell>
          <cell r="AK230">
            <v>-18</v>
          </cell>
          <cell r="AL230">
            <v>7</v>
          </cell>
          <cell r="AM230">
            <v>30</v>
          </cell>
          <cell r="AN230">
            <v>30.225000000000023</v>
          </cell>
          <cell r="AO230">
            <v>30.225000000000023</v>
          </cell>
          <cell r="AP230">
            <v>30.499050000000011</v>
          </cell>
          <cell r="AQ230">
            <v>43.793531950000101</v>
          </cell>
          <cell r="AR230">
            <v>44.109402589000069</v>
          </cell>
          <cell r="AS230">
            <v>44.431590640780087</v>
          </cell>
          <cell r="AT230">
            <v>44.760222453595702</v>
          </cell>
        </row>
        <row r="232">
          <cell r="B232">
            <v>137</v>
          </cell>
          <cell r="C232">
            <v>87</v>
          </cell>
          <cell r="D232">
            <v>197</v>
          </cell>
          <cell r="E232">
            <v>432</v>
          </cell>
          <cell r="F232">
            <v>353</v>
          </cell>
          <cell r="G232">
            <v>520</v>
          </cell>
          <cell r="H232">
            <v>452</v>
          </cell>
          <cell r="I232">
            <v>606</v>
          </cell>
          <cell r="J232">
            <v>135</v>
          </cell>
          <cell r="K232">
            <v>81</v>
          </cell>
          <cell r="L232">
            <v>115</v>
          </cell>
          <cell r="M232">
            <v>82</v>
          </cell>
          <cell r="N232">
            <v>413</v>
          </cell>
          <cell r="O232">
            <v>84</v>
          </cell>
          <cell r="P232">
            <v>137</v>
          </cell>
          <cell r="Q232">
            <v>156</v>
          </cell>
          <cell r="R232">
            <v>149</v>
          </cell>
          <cell r="S232">
            <v>526</v>
          </cell>
          <cell r="T232">
            <v>120</v>
          </cell>
          <cell r="U232">
            <v>150</v>
          </cell>
          <cell r="V232">
            <v>131</v>
          </cell>
          <cell r="W232">
            <v>144</v>
          </cell>
          <cell r="X232">
            <v>545</v>
          </cell>
          <cell r="Y232">
            <v>109</v>
          </cell>
          <cell r="Z232">
            <v>109</v>
          </cell>
          <cell r="AA232">
            <v>109</v>
          </cell>
          <cell r="AB232">
            <v>109</v>
          </cell>
          <cell r="AC232">
            <v>436</v>
          </cell>
          <cell r="AD232">
            <v>214</v>
          </cell>
          <cell r="AE232">
            <v>192</v>
          </cell>
          <cell r="AF232">
            <v>109</v>
          </cell>
          <cell r="AG232">
            <v>109</v>
          </cell>
          <cell r="AH232">
            <v>624</v>
          </cell>
          <cell r="AI232">
            <v>144</v>
          </cell>
          <cell r="AJ232">
            <v>145</v>
          </cell>
          <cell r="AK232">
            <v>145</v>
          </cell>
          <cell r="AL232">
            <v>145</v>
          </cell>
          <cell r="AM232">
            <v>579</v>
          </cell>
          <cell r="AN232">
            <v>587.45999999999992</v>
          </cell>
          <cell r="AO232">
            <v>587.45999999999992</v>
          </cell>
          <cell r="AP232">
            <v>597.76427999999999</v>
          </cell>
          <cell r="AQ232">
            <v>621.83680131999995</v>
          </cell>
          <cell r="AR232">
            <v>633.7135373463999</v>
          </cell>
          <cell r="AS232">
            <v>645.82780809332792</v>
          </cell>
          <cell r="AT232">
            <v>658.18436425519451</v>
          </cell>
        </row>
        <row r="234">
          <cell r="B234">
            <v>2</v>
          </cell>
          <cell r="C234">
            <v>7</v>
          </cell>
          <cell r="D234">
            <v>0</v>
          </cell>
          <cell r="E234">
            <v>0</v>
          </cell>
          <cell r="F234">
            <v>0</v>
          </cell>
          <cell r="G234">
            <v>12</v>
          </cell>
          <cell r="H234">
            <v>12</v>
          </cell>
          <cell r="I234">
            <v>12</v>
          </cell>
          <cell r="J234">
            <v>3</v>
          </cell>
          <cell r="K234">
            <v>3</v>
          </cell>
          <cell r="L234">
            <v>3</v>
          </cell>
          <cell r="M234">
            <v>4</v>
          </cell>
          <cell r="N234">
            <v>13</v>
          </cell>
          <cell r="O234">
            <v>7</v>
          </cell>
          <cell r="P234">
            <v>9</v>
          </cell>
          <cell r="Q234">
            <v>3</v>
          </cell>
          <cell r="R234">
            <v>3</v>
          </cell>
          <cell r="S234">
            <v>22</v>
          </cell>
          <cell r="T234">
            <v>32</v>
          </cell>
          <cell r="U234">
            <v>15</v>
          </cell>
          <cell r="V234">
            <v>10</v>
          </cell>
          <cell r="W234">
            <v>3</v>
          </cell>
          <cell r="X234">
            <v>60</v>
          </cell>
          <cell r="Y234">
            <v>6</v>
          </cell>
          <cell r="Z234">
            <v>6</v>
          </cell>
          <cell r="AA234">
            <v>6</v>
          </cell>
          <cell r="AB234">
            <v>6</v>
          </cell>
          <cell r="AC234">
            <v>24</v>
          </cell>
          <cell r="AD234">
            <v>3</v>
          </cell>
          <cell r="AE234">
            <v>4</v>
          </cell>
          <cell r="AF234">
            <v>6</v>
          </cell>
          <cell r="AG234">
            <v>6</v>
          </cell>
          <cell r="AH234">
            <v>19</v>
          </cell>
          <cell r="AI234">
            <v>3</v>
          </cell>
          <cell r="AJ234">
            <v>4</v>
          </cell>
          <cell r="AK234">
            <v>4</v>
          </cell>
          <cell r="AL234">
            <v>4</v>
          </cell>
          <cell r="AM234">
            <v>15</v>
          </cell>
          <cell r="AN234">
            <v>15</v>
          </cell>
          <cell r="AO234">
            <v>15</v>
          </cell>
          <cell r="AP234">
            <v>15</v>
          </cell>
          <cell r="AQ234">
            <v>28</v>
          </cell>
          <cell r="AR234">
            <v>28</v>
          </cell>
          <cell r="AS234">
            <v>28</v>
          </cell>
          <cell r="AT234">
            <v>28</v>
          </cell>
        </row>
        <row r="235">
          <cell r="B235">
            <v>135</v>
          </cell>
          <cell r="C235">
            <v>80</v>
          </cell>
          <cell r="D235">
            <v>197</v>
          </cell>
          <cell r="E235">
            <v>432</v>
          </cell>
          <cell r="F235">
            <v>353</v>
          </cell>
          <cell r="G235">
            <v>508</v>
          </cell>
          <cell r="H235">
            <v>440</v>
          </cell>
          <cell r="I235">
            <v>594</v>
          </cell>
          <cell r="J235">
            <v>132</v>
          </cell>
          <cell r="K235">
            <v>78</v>
          </cell>
          <cell r="L235">
            <v>112</v>
          </cell>
          <cell r="M235">
            <v>78</v>
          </cell>
          <cell r="N235">
            <v>400</v>
          </cell>
          <cell r="O235">
            <v>77</v>
          </cell>
          <cell r="P235">
            <v>128</v>
          </cell>
          <cell r="Q235">
            <v>153</v>
          </cell>
          <cell r="R235">
            <v>146</v>
          </cell>
          <cell r="S235">
            <v>504</v>
          </cell>
          <cell r="T235">
            <v>88</v>
          </cell>
          <cell r="U235">
            <v>135</v>
          </cell>
          <cell r="V235">
            <v>121</v>
          </cell>
          <cell r="W235">
            <v>141</v>
          </cell>
          <cell r="X235">
            <v>485</v>
          </cell>
          <cell r="Y235">
            <v>103</v>
          </cell>
          <cell r="Z235">
            <v>103</v>
          </cell>
          <cell r="AA235">
            <v>103</v>
          </cell>
          <cell r="AB235">
            <v>103</v>
          </cell>
          <cell r="AC235">
            <v>412</v>
          </cell>
          <cell r="AD235">
            <v>211</v>
          </cell>
          <cell r="AE235">
            <v>188</v>
          </cell>
          <cell r="AF235">
            <v>103</v>
          </cell>
          <cell r="AG235">
            <v>103</v>
          </cell>
          <cell r="AH235">
            <v>605</v>
          </cell>
          <cell r="AI235">
            <v>141</v>
          </cell>
          <cell r="AJ235">
            <v>141</v>
          </cell>
          <cell r="AK235">
            <v>141</v>
          </cell>
          <cell r="AL235">
            <v>141</v>
          </cell>
          <cell r="AM235">
            <v>564</v>
          </cell>
          <cell r="AN235">
            <v>572.45999999999992</v>
          </cell>
          <cell r="AO235">
            <v>572.45999999999992</v>
          </cell>
          <cell r="AP235">
            <v>582.76427999999999</v>
          </cell>
          <cell r="AQ235">
            <v>593.83680131999995</v>
          </cell>
          <cell r="AR235">
            <v>605.7135373463999</v>
          </cell>
          <cell r="AS235">
            <v>617.82780809332792</v>
          </cell>
          <cell r="AT235">
            <v>630.18436425519451</v>
          </cell>
        </row>
        <row r="237">
          <cell r="B237">
            <v>-228</v>
          </cell>
          <cell r="C237">
            <v>-234</v>
          </cell>
          <cell r="D237">
            <v>-384</v>
          </cell>
          <cell r="E237">
            <v>-715</v>
          </cell>
          <cell r="F237">
            <v>-702</v>
          </cell>
          <cell r="G237">
            <v>-873</v>
          </cell>
          <cell r="H237">
            <v>-775</v>
          </cell>
          <cell r="I237">
            <v>-623</v>
          </cell>
          <cell r="J237">
            <v>-62</v>
          </cell>
          <cell r="K237">
            <v>-44</v>
          </cell>
          <cell r="L237">
            <v>-53</v>
          </cell>
          <cell r="M237">
            <v>-60</v>
          </cell>
          <cell r="N237">
            <v>-219</v>
          </cell>
          <cell r="O237">
            <v>-70</v>
          </cell>
          <cell r="P237">
            <v>-81</v>
          </cell>
          <cell r="Q237">
            <v>-90</v>
          </cell>
          <cell r="R237">
            <v>-60</v>
          </cell>
          <cell r="S237">
            <v>-301</v>
          </cell>
          <cell r="T237">
            <v>-108</v>
          </cell>
          <cell r="U237">
            <v>-156</v>
          </cell>
          <cell r="V237">
            <v>-170</v>
          </cell>
          <cell r="W237">
            <v>-162</v>
          </cell>
          <cell r="X237">
            <v>-596</v>
          </cell>
          <cell r="Y237">
            <v>-137.73692259801035</v>
          </cell>
          <cell r="Z237">
            <v>-142.16810282626901</v>
          </cell>
          <cell r="AA237">
            <v>-143.9628710378114</v>
          </cell>
          <cell r="AB237">
            <v>-141.37775846656746</v>
          </cell>
          <cell r="AC237">
            <v>-565.24565492865827</v>
          </cell>
          <cell r="AD237">
            <v>-205</v>
          </cell>
          <cell r="AE237">
            <v>-160</v>
          </cell>
          <cell r="AF237">
            <v>-139</v>
          </cell>
          <cell r="AG237">
            <v>-141</v>
          </cell>
          <cell r="AH237">
            <v>-645</v>
          </cell>
          <cell r="AI237">
            <v>-135</v>
          </cell>
          <cell r="AJ237">
            <v>-113</v>
          </cell>
          <cell r="AK237">
            <v>-163</v>
          </cell>
          <cell r="AL237">
            <v>-138</v>
          </cell>
          <cell r="AM237">
            <v>-549</v>
          </cell>
          <cell r="AN237">
            <v>-557.2349999999999</v>
          </cell>
          <cell r="AO237">
            <v>-557.2349999999999</v>
          </cell>
          <cell r="AP237">
            <v>-567.26522999999997</v>
          </cell>
          <cell r="AQ237">
            <v>-578.04326936999985</v>
          </cell>
          <cell r="AR237">
            <v>-589.60413475739983</v>
          </cell>
          <cell r="AS237">
            <v>-601.39621745254783</v>
          </cell>
          <cell r="AT237">
            <v>-613.42414180159881</v>
          </cell>
        </row>
        <row r="239">
          <cell r="B239">
            <v>-20</v>
          </cell>
          <cell r="C239">
            <v>-31</v>
          </cell>
          <cell r="D239">
            <v>-16</v>
          </cell>
          <cell r="E239">
            <v>-24</v>
          </cell>
          <cell r="F239">
            <v>-33</v>
          </cell>
          <cell r="G239">
            <v>-18</v>
          </cell>
          <cell r="H239">
            <v>-22</v>
          </cell>
          <cell r="I239">
            <v>-25</v>
          </cell>
          <cell r="J239">
            <v>-31</v>
          </cell>
          <cell r="K239">
            <v>-10</v>
          </cell>
          <cell r="L239">
            <v>-4</v>
          </cell>
          <cell r="M239">
            <v>-1</v>
          </cell>
          <cell r="N239">
            <v>-46</v>
          </cell>
          <cell r="O239">
            <v>-4</v>
          </cell>
          <cell r="P239">
            <v>0</v>
          </cell>
          <cell r="Q239">
            <v>-15</v>
          </cell>
          <cell r="R239">
            <v>-17</v>
          </cell>
          <cell r="S239">
            <v>-36</v>
          </cell>
          <cell r="T239">
            <v>-8</v>
          </cell>
          <cell r="U239">
            <v>-29</v>
          </cell>
          <cell r="V239">
            <v>-23</v>
          </cell>
          <cell r="W239">
            <v>-24</v>
          </cell>
          <cell r="X239">
            <v>-84</v>
          </cell>
          <cell r="Y239">
            <v>-17</v>
          </cell>
          <cell r="Z239">
            <v>-17</v>
          </cell>
          <cell r="AA239">
            <v>-17</v>
          </cell>
          <cell r="AB239">
            <v>-17</v>
          </cell>
          <cell r="AC239">
            <v>-68</v>
          </cell>
          <cell r="AD239">
            <v>-40</v>
          </cell>
          <cell r="AE239">
            <v>-21</v>
          </cell>
          <cell r="AF239">
            <v>-17</v>
          </cell>
          <cell r="AG239">
            <v>-17</v>
          </cell>
          <cell r="AH239">
            <v>-95</v>
          </cell>
          <cell r="AI239">
            <v>-40</v>
          </cell>
          <cell r="AJ239">
            <v>-21</v>
          </cell>
          <cell r="AK239">
            <v>-16</v>
          </cell>
          <cell r="AL239">
            <v>-10</v>
          </cell>
          <cell r="AM239">
            <v>-87</v>
          </cell>
          <cell r="AN239">
            <v>-88.304999999999993</v>
          </cell>
          <cell r="AO239">
            <v>-88.304999999999993</v>
          </cell>
          <cell r="AP239">
            <v>-89.89448999999999</v>
          </cell>
          <cell r="AQ239">
            <v>-91.602485309999977</v>
          </cell>
          <cell r="AR239">
            <v>-93.434535016199973</v>
          </cell>
          <cell r="AS239">
            <v>-95.303225716523968</v>
          </cell>
          <cell r="AT239">
            <v>-97.20929023085445</v>
          </cell>
        </row>
        <row r="240">
          <cell r="B240">
            <v>-208</v>
          </cell>
          <cell r="C240">
            <v>-203</v>
          </cell>
          <cell r="D240">
            <v>-368</v>
          </cell>
          <cell r="E240">
            <v>-691</v>
          </cell>
          <cell r="F240">
            <v>-669</v>
          </cell>
          <cell r="G240">
            <v>-855</v>
          </cell>
          <cell r="H240">
            <v>-753</v>
          </cell>
          <cell r="I240">
            <v>-598</v>
          </cell>
          <cell r="J240">
            <v>-31</v>
          </cell>
          <cell r="K240">
            <v>-34</v>
          </cell>
          <cell r="L240">
            <v>-49</v>
          </cell>
          <cell r="M240">
            <v>-59</v>
          </cell>
          <cell r="N240">
            <v>-173</v>
          </cell>
          <cell r="O240">
            <v>-66</v>
          </cell>
          <cell r="P240">
            <v>-81</v>
          </cell>
          <cell r="Q240">
            <v>-75</v>
          </cell>
          <cell r="R240">
            <v>-43</v>
          </cell>
          <cell r="S240">
            <v>-265</v>
          </cell>
          <cell r="T240">
            <v>-100</v>
          </cell>
          <cell r="U240">
            <v>-127</v>
          </cell>
          <cell r="V240">
            <v>-147</v>
          </cell>
          <cell r="W240">
            <v>-138</v>
          </cell>
          <cell r="X240">
            <v>-512</v>
          </cell>
          <cell r="Y240">
            <v>-120.73692259801035</v>
          </cell>
          <cell r="Z240">
            <v>-125.16810282626901</v>
          </cell>
          <cell r="AA240">
            <v>-126.9628710378114</v>
          </cell>
          <cell r="AB240">
            <v>-124.37775846656746</v>
          </cell>
          <cell r="AC240">
            <v>-497.24565492865821</v>
          </cell>
          <cell r="AD240">
            <v>-165</v>
          </cell>
          <cell r="AE240">
            <v>-139</v>
          </cell>
          <cell r="AF240">
            <v>-122</v>
          </cell>
          <cell r="AG240">
            <v>-124</v>
          </cell>
          <cell r="AH240">
            <v>-550</v>
          </cell>
          <cell r="AI240">
            <v>-95</v>
          </cell>
          <cell r="AJ240">
            <v>-92</v>
          </cell>
          <cell r="AK240">
            <v>-147</v>
          </cell>
          <cell r="AL240">
            <v>-128</v>
          </cell>
          <cell r="AM240">
            <v>-462</v>
          </cell>
          <cell r="AN240">
            <v>-468.92999999999995</v>
          </cell>
          <cell r="AO240">
            <v>-468.92999999999995</v>
          </cell>
          <cell r="AP240">
            <v>-477.37073999999996</v>
          </cell>
          <cell r="AQ240">
            <v>-486.44078405999988</v>
          </cell>
          <cell r="AR240">
            <v>-496.16959974119987</v>
          </cell>
          <cell r="AS240">
            <v>-506.09299173602386</v>
          </cell>
          <cell r="AT240">
            <v>-516.21485157074437</v>
          </cell>
        </row>
        <row r="245">
          <cell r="B245">
            <v>-16</v>
          </cell>
          <cell r="C245">
            <v>21</v>
          </cell>
          <cell r="D245">
            <v>77</v>
          </cell>
          <cell r="E245">
            <v>96</v>
          </cell>
          <cell r="F245">
            <v>1769</v>
          </cell>
          <cell r="G245">
            <v>438</v>
          </cell>
          <cell r="H245">
            <v>-498</v>
          </cell>
          <cell r="I245">
            <v>180.2</v>
          </cell>
          <cell r="J245">
            <v>139</v>
          </cell>
          <cell r="K245">
            <v>171</v>
          </cell>
          <cell r="L245">
            <v>137</v>
          </cell>
          <cell r="M245">
            <v>239</v>
          </cell>
          <cell r="N245">
            <v>686</v>
          </cell>
          <cell r="O245">
            <v>380</v>
          </cell>
          <cell r="P245">
            <v>324</v>
          </cell>
          <cell r="Q245">
            <v>494</v>
          </cell>
          <cell r="R245">
            <v>1164</v>
          </cell>
          <cell r="S245">
            <v>2362</v>
          </cell>
          <cell r="T245">
            <v>1259</v>
          </cell>
          <cell r="U245">
            <v>162</v>
          </cell>
          <cell r="V245">
            <v>2526</v>
          </cell>
          <cell r="W245">
            <v>515</v>
          </cell>
          <cell r="X245">
            <v>4462</v>
          </cell>
          <cell r="Y245">
            <v>1431.06</v>
          </cell>
          <cell r="Z245">
            <v>1746.84</v>
          </cell>
          <cell r="AA245">
            <v>250.41</v>
          </cell>
          <cell r="AB245">
            <v>251.2</v>
          </cell>
          <cell r="AC245">
            <v>3679.51</v>
          </cell>
          <cell r="AD245">
            <v>1618</v>
          </cell>
          <cell r="AE245">
            <v>322</v>
          </cell>
          <cell r="AF245">
            <v>310.7</v>
          </cell>
          <cell r="AG245">
            <v>446.7</v>
          </cell>
          <cell r="AH245">
            <v>2697.4</v>
          </cell>
          <cell r="AI245">
            <v>1806</v>
          </cell>
          <cell r="AJ245">
            <v>701</v>
          </cell>
          <cell r="AK245">
            <v>423</v>
          </cell>
          <cell r="AL245">
            <v>632</v>
          </cell>
          <cell r="AM245">
            <v>3421</v>
          </cell>
          <cell r="AN245">
            <v>3670</v>
          </cell>
          <cell r="AO245">
            <v>3340</v>
          </cell>
          <cell r="AP245">
            <v>2639.2549627791568</v>
          </cell>
          <cell r="AQ245">
            <v>3356.5514552238801</v>
          </cell>
          <cell r="AR245">
            <v>3175.3363752902155</v>
          </cell>
          <cell r="AS245">
            <v>3116.5595808225535</v>
          </cell>
          <cell r="AT245">
            <v>3428.7136310625538</v>
          </cell>
        </row>
        <row r="247">
          <cell r="B247">
            <v>21</v>
          </cell>
          <cell r="C247">
            <v>89</v>
          </cell>
          <cell r="D247">
            <v>213</v>
          </cell>
          <cell r="E247">
            <v>451</v>
          </cell>
          <cell r="F247">
            <v>1916</v>
          </cell>
          <cell r="G247">
            <v>522</v>
          </cell>
          <cell r="H247">
            <v>229</v>
          </cell>
          <cell r="I247">
            <v>597</v>
          </cell>
          <cell r="J247">
            <v>146</v>
          </cell>
          <cell r="K247">
            <v>113</v>
          </cell>
          <cell r="L247">
            <v>76</v>
          </cell>
          <cell r="M247">
            <v>35</v>
          </cell>
          <cell r="N247">
            <v>370</v>
          </cell>
          <cell r="O247">
            <v>222.33</v>
          </cell>
          <cell r="P247">
            <v>159</v>
          </cell>
          <cell r="Q247">
            <v>402</v>
          </cell>
          <cell r="R247">
            <v>918.79</v>
          </cell>
          <cell r="S247">
            <v>1702.1200000000001</v>
          </cell>
          <cell r="T247">
            <v>1074</v>
          </cell>
          <cell r="U247">
            <v>279</v>
          </cell>
          <cell r="V247">
            <v>332</v>
          </cell>
          <cell r="W247">
            <v>265</v>
          </cell>
          <cell r="X247">
            <v>1950</v>
          </cell>
          <cell r="Y247">
            <v>1504.25</v>
          </cell>
          <cell r="Z247">
            <v>1987.25</v>
          </cell>
          <cell r="AA247">
            <v>217.25</v>
          </cell>
          <cell r="AB247">
            <v>257.25</v>
          </cell>
          <cell r="AC247">
            <v>3966</v>
          </cell>
          <cell r="AD247">
            <v>1572</v>
          </cell>
          <cell r="AE247">
            <v>295</v>
          </cell>
          <cell r="AF247">
            <v>300.7</v>
          </cell>
          <cell r="AG247">
            <v>260.7</v>
          </cell>
          <cell r="AH247">
            <v>2428.4</v>
          </cell>
          <cell r="AI247">
            <v>1618</v>
          </cell>
          <cell r="AJ247">
            <v>549</v>
          </cell>
          <cell r="AK247">
            <v>254</v>
          </cell>
          <cell r="AL247">
            <v>304</v>
          </cell>
          <cell r="AM247">
            <v>2725</v>
          </cell>
          <cell r="AN247">
            <v>1970</v>
          </cell>
          <cell r="AO247">
            <v>1640</v>
          </cell>
          <cell r="AP247">
            <v>1581.2</v>
          </cell>
          <cell r="AQ247">
            <v>1619.28</v>
          </cell>
          <cell r="AR247">
            <v>1236.8456000000001</v>
          </cell>
          <cell r="AS247">
            <v>1044.7025119999998</v>
          </cell>
          <cell r="AT247">
            <v>1356.8565622400001</v>
          </cell>
        </row>
        <row r="249">
          <cell r="B249">
            <v>21</v>
          </cell>
          <cell r="C249">
            <v>39</v>
          </cell>
          <cell r="D249">
            <v>30</v>
          </cell>
          <cell r="E249">
            <v>148</v>
          </cell>
          <cell r="F249">
            <v>189</v>
          </cell>
          <cell r="G249">
            <v>480</v>
          </cell>
          <cell r="H249">
            <v>347</v>
          </cell>
          <cell r="I249">
            <v>813</v>
          </cell>
          <cell r="J249">
            <v>150</v>
          </cell>
          <cell r="K249">
            <v>105</v>
          </cell>
          <cell r="L249">
            <v>83</v>
          </cell>
          <cell r="M249">
            <v>111</v>
          </cell>
          <cell r="N249">
            <v>449</v>
          </cell>
          <cell r="O249">
            <v>208.33</v>
          </cell>
          <cell r="P249">
            <v>202</v>
          </cell>
          <cell r="Q249">
            <v>407</v>
          </cell>
          <cell r="R249">
            <v>212.79000000000002</v>
          </cell>
          <cell r="S249">
            <v>1030.1200000000001</v>
          </cell>
          <cell r="T249">
            <v>397.70000000000005</v>
          </cell>
          <cell r="U249">
            <v>258</v>
          </cell>
          <cell r="V249">
            <v>240</v>
          </cell>
          <cell r="W249">
            <v>293</v>
          </cell>
          <cell r="X249">
            <v>1188.7</v>
          </cell>
          <cell r="Y249">
            <v>0</v>
          </cell>
          <cell r="Z249">
            <v>0</v>
          </cell>
          <cell r="AA249">
            <v>0</v>
          </cell>
          <cell r="AB249">
            <v>0</v>
          </cell>
          <cell r="AC249">
            <v>0</v>
          </cell>
          <cell r="AD249">
            <v>334</v>
          </cell>
          <cell r="AE249">
            <v>356</v>
          </cell>
          <cell r="AF249">
            <v>0</v>
          </cell>
          <cell r="AG249">
            <v>0</v>
          </cell>
          <cell r="AH249">
            <v>690</v>
          </cell>
          <cell r="AI249">
            <v>296</v>
          </cell>
          <cell r="AJ249">
            <v>225</v>
          </cell>
          <cell r="AK249">
            <v>190</v>
          </cell>
          <cell r="AL249">
            <v>255</v>
          </cell>
          <cell r="AM249">
            <v>966</v>
          </cell>
          <cell r="AN249">
            <v>700</v>
          </cell>
          <cell r="AO249">
            <v>700</v>
          </cell>
          <cell r="AP249">
            <v>714</v>
          </cell>
          <cell r="AQ249">
            <v>728.28</v>
          </cell>
          <cell r="AR249">
            <v>742.84559999999999</v>
          </cell>
          <cell r="AS249">
            <v>757.70251199999996</v>
          </cell>
          <cell r="AT249">
            <v>772.85656224000002</v>
          </cell>
        </row>
        <row r="250">
          <cell r="B250">
            <v>0</v>
          </cell>
          <cell r="C250">
            <v>0</v>
          </cell>
          <cell r="D250">
            <v>0</v>
          </cell>
          <cell r="E250">
            <v>0</v>
          </cell>
          <cell r="F250">
            <v>1469</v>
          </cell>
          <cell r="G250">
            <v>7</v>
          </cell>
          <cell r="H250">
            <v>0</v>
          </cell>
          <cell r="I250">
            <v>0</v>
          </cell>
          <cell r="J250">
            <v>0</v>
          </cell>
          <cell r="K250">
            <v>0</v>
          </cell>
          <cell r="L250">
            <v>27</v>
          </cell>
          <cell r="M250">
            <v>0</v>
          </cell>
          <cell r="N250">
            <v>27</v>
          </cell>
          <cell r="O250">
            <v>0</v>
          </cell>
          <cell r="P250">
            <v>0</v>
          </cell>
          <cell r="Q250">
            <v>12</v>
          </cell>
          <cell r="R250">
            <v>767</v>
          </cell>
          <cell r="S250">
            <v>779</v>
          </cell>
          <cell r="T250">
            <v>641.29999999999995</v>
          </cell>
          <cell r="U250">
            <v>0</v>
          </cell>
          <cell r="V250">
            <v>102</v>
          </cell>
          <cell r="W250">
            <v>0</v>
          </cell>
          <cell r="X250">
            <v>743.3</v>
          </cell>
          <cell r="Y250">
            <v>1287</v>
          </cell>
          <cell r="Z250">
            <v>1770</v>
          </cell>
          <cell r="AA250">
            <v>0</v>
          </cell>
          <cell r="AB250">
            <v>40</v>
          </cell>
          <cell r="AC250">
            <v>3097</v>
          </cell>
          <cell r="AD250">
            <v>1283</v>
          </cell>
          <cell r="AE250">
            <v>0</v>
          </cell>
          <cell r="AF250">
            <v>40</v>
          </cell>
          <cell r="AG250">
            <v>0</v>
          </cell>
          <cell r="AH250">
            <v>1323</v>
          </cell>
          <cell r="AI250">
            <v>1283</v>
          </cell>
          <cell r="AJ250">
            <v>0</v>
          </cell>
          <cell r="AK250">
            <v>-150</v>
          </cell>
          <cell r="AL250">
            <v>16</v>
          </cell>
          <cell r="AM250">
            <v>1149</v>
          </cell>
          <cell r="AN250">
            <v>410</v>
          </cell>
          <cell r="AO250">
            <v>80</v>
          </cell>
          <cell r="AP250">
            <v>0</v>
          </cell>
          <cell r="AQ250">
            <v>0</v>
          </cell>
          <cell r="AR250">
            <v>0</v>
          </cell>
          <cell r="AS250">
            <v>0</v>
          </cell>
          <cell r="AT250">
            <v>0</v>
          </cell>
        </row>
        <row r="251">
          <cell r="G251">
            <v>-107</v>
          </cell>
          <cell r="H251">
            <v>-143</v>
          </cell>
          <cell r="I251">
            <v>-216</v>
          </cell>
          <cell r="J251">
            <v>-4</v>
          </cell>
          <cell r="K251">
            <v>8</v>
          </cell>
          <cell r="L251">
            <v>-34</v>
          </cell>
          <cell r="M251">
            <v>-76</v>
          </cell>
          <cell r="N251">
            <v>-106</v>
          </cell>
          <cell r="O251">
            <v>14</v>
          </cell>
          <cell r="P251">
            <v>-43</v>
          </cell>
          <cell r="Q251">
            <v>-17</v>
          </cell>
          <cell r="R251">
            <v>-61</v>
          </cell>
          <cell r="S251">
            <v>-107</v>
          </cell>
          <cell r="T251">
            <v>-17</v>
          </cell>
          <cell r="U251">
            <v>-9</v>
          </cell>
          <cell r="V251">
            <v>-37</v>
          </cell>
          <cell r="W251">
            <v>-34</v>
          </cell>
          <cell r="X251">
            <v>-97</v>
          </cell>
          <cell r="Y251">
            <v>0</v>
          </cell>
          <cell r="Z251">
            <v>0</v>
          </cell>
          <cell r="AA251">
            <v>0</v>
          </cell>
          <cell r="AB251">
            <v>0</v>
          </cell>
          <cell r="AC251">
            <v>0</v>
          </cell>
          <cell r="AD251">
            <v>-45</v>
          </cell>
          <cell r="AE251">
            <v>-61</v>
          </cell>
          <cell r="AF251">
            <v>0</v>
          </cell>
          <cell r="AG251">
            <v>0</v>
          </cell>
          <cell r="AH251">
            <v>-106</v>
          </cell>
          <cell r="AI251">
            <v>-45</v>
          </cell>
          <cell r="AJ251">
            <v>-4</v>
          </cell>
          <cell r="AK251">
            <v>54</v>
          </cell>
          <cell r="AL251">
            <v>-20</v>
          </cell>
          <cell r="AM251">
            <v>-15</v>
          </cell>
          <cell r="AN251">
            <v>0</v>
          </cell>
          <cell r="AO251">
            <v>0</v>
          </cell>
          <cell r="AP251">
            <v>0</v>
          </cell>
          <cell r="AQ251">
            <v>0</v>
          </cell>
          <cell r="AR251">
            <v>0</v>
          </cell>
          <cell r="AS251">
            <v>0</v>
          </cell>
          <cell r="AT251">
            <v>0</v>
          </cell>
        </row>
        <row r="252">
          <cell r="B252">
            <v>0</v>
          </cell>
          <cell r="C252">
            <v>50</v>
          </cell>
          <cell r="D252">
            <v>183</v>
          </cell>
          <cell r="E252">
            <v>303</v>
          </cell>
          <cell r="F252">
            <v>258</v>
          </cell>
          <cell r="G252">
            <v>142</v>
          </cell>
          <cell r="H252">
            <v>25</v>
          </cell>
          <cell r="I252">
            <v>0</v>
          </cell>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P252">
            <v>0</v>
          </cell>
          <cell r="AQ252">
            <v>0</v>
          </cell>
          <cell r="AR252">
            <v>0</v>
          </cell>
          <cell r="AS252">
            <v>0</v>
          </cell>
          <cell r="AT252">
            <v>0</v>
          </cell>
        </row>
        <row r="253">
          <cell r="B253">
            <v>0</v>
          </cell>
          <cell r="C253">
            <v>0</v>
          </cell>
          <cell r="D253">
            <v>0</v>
          </cell>
          <cell r="E253">
            <v>0</v>
          </cell>
          <cell r="F253">
            <v>0</v>
          </cell>
          <cell r="G253">
            <v>0</v>
          </cell>
          <cell r="H253">
            <v>0</v>
          </cell>
          <cell r="I253">
            <v>0</v>
          </cell>
          <cell r="T253">
            <v>52</v>
          </cell>
          <cell r="U253">
            <v>30</v>
          </cell>
          <cell r="V253">
            <v>27</v>
          </cell>
          <cell r="W253">
            <v>6</v>
          </cell>
          <cell r="X253">
            <v>115</v>
          </cell>
          <cell r="Y253">
            <v>217.25</v>
          </cell>
          <cell r="Z253">
            <v>217.25</v>
          </cell>
          <cell r="AA253">
            <v>217.25</v>
          </cell>
          <cell r="AB253">
            <v>217.25</v>
          </cell>
          <cell r="AC253">
            <v>869</v>
          </cell>
          <cell r="AF253">
            <v>260.7</v>
          </cell>
          <cell r="AG253">
            <v>260.7</v>
          </cell>
          <cell r="AH253">
            <v>521.4</v>
          </cell>
          <cell r="AI253">
            <v>84</v>
          </cell>
          <cell r="AJ253">
            <v>328</v>
          </cell>
          <cell r="AK253">
            <v>160</v>
          </cell>
          <cell r="AL253">
            <v>53</v>
          </cell>
          <cell r="AM253">
            <v>625</v>
          </cell>
          <cell r="AN253">
            <v>860</v>
          </cell>
          <cell r="AO253">
            <v>860</v>
          </cell>
          <cell r="AP253">
            <v>867.2</v>
          </cell>
          <cell r="AQ253">
            <v>891</v>
          </cell>
          <cell r="AR253">
            <v>494</v>
          </cell>
          <cell r="AS253">
            <v>287</v>
          </cell>
          <cell r="AT253">
            <v>584</v>
          </cell>
        </row>
        <row r="255">
          <cell r="B255">
            <v>-37</v>
          </cell>
          <cell r="C255">
            <v>-68</v>
          </cell>
          <cell r="D255">
            <v>-136</v>
          </cell>
          <cell r="E255">
            <v>-355</v>
          </cell>
          <cell r="F255">
            <v>-147</v>
          </cell>
          <cell r="G255">
            <v>-84</v>
          </cell>
          <cell r="H255">
            <v>-727</v>
          </cell>
          <cell r="I255">
            <v>-416.8</v>
          </cell>
          <cell r="J255">
            <v>-58</v>
          </cell>
          <cell r="K255">
            <v>-36</v>
          </cell>
          <cell r="L255">
            <v>-52</v>
          </cell>
          <cell r="M255">
            <v>-47</v>
          </cell>
          <cell r="N255">
            <v>-193</v>
          </cell>
          <cell r="O255">
            <v>-13</v>
          </cell>
          <cell r="P255">
            <v>-23</v>
          </cell>
          <cell r="Q255">
            <v>-43</v>
          </cell>
          <cell r="R255">
            <v>-52</v>
          </cell>
          <cell r="S255">
            <v>-131</v>
          </cell>
          <cell r="T255">
            <v>-10</v>
          </cell>
          <cell r="U255">
            <v>-321</v>
          </cell>
          <cell r="V255">
            <v>-104</v>
          </cell>
          <cell r="W255">
            <v>-93</v>
          </cell>
          <cell r="X255">
            <v>-528</v>
          </cell>
          <cell r="Y255">
            <v>-14.5</v>
          </cell>
          <cell r="Z255">
            <v>-276.5</v>
          </cell>
          <cell r="AA255">
            <v>-14.5</v>
          </cell>
          <cell r="AB255">
            <v>-14.5</v>
          </cell>
          <cell r="AC255">
            <v>-320</v>
          </cell>
          <cell r="AD255">
            <v>-62</v>
          </cell>
          <cell r="AE255">
            <v>-138</v>
          </cell>
          <cell r="AF255">
            <v>-115</v>
          </cell>
          <cell r="AG255">
            <v>-32</v>
          </cell>
          <cell r="AH255">
            <v>-347</v>
          </cell>
          <cell r="AI255">
            <v>-62</v>
          </cell>
          <cell r="AJ255">
            <v>-138</v>
          </cell>
          <cell r="AK255">
            <v>-115</v>
          </cell>
          <cell r="AL255">
            <v>-37</v>
          </cell>
          <cell r="AM255">
            <v>-493</v>
          </cell>
          <cell r="AN255">
            <v>-100</v>
          </cell>
          <cell r="AO255">
            <v>-100</v>
          </cell>
          <cell r="AP255">
            <v>-102.85359801488836</v>
          </cell>
          <cell r="AQ255">
            <v>0</v>
          </cell>
          <cell r="AR255">
            <v>0</v>
          </cell>
          <cell r="AS255">
            <v>0</v>
          </cell>
          <cell r="AT255">
            <v>0</v>
          </cell>
        </row>
        <row r="257">
          <cell r="C257">
            <v>-68</v>
          </cell>
          <cell r="D257">
            <v>-134</v>
          </cell>
          <cell r="E257">
            <v>-222</v>
          </cell>
          <cell r="F257">
            <v>-147</v>
          </cell>
          <cell r="G257">
            <v>-84</v>
          </cell>
          <cell r="H257">
            <v>-262</v>
          </cell>
          <cell r="I257">
            <v>-252</v>
          </cell>
          <cell r="J257">
            <v>-58</v>
          </cell>
          <cell r="K257">
            <v>-21</v>
          </cell>
          <cell r="L257">
            <v>-52</v>
          </cell>
          <cell r="M257">
            <v>-47</v>
          </cell>
          <cell r="N257">
            <v>-178</v>
          </cell>
          <cell r="O257">
            <v>-13</v>
          </cell>
          <cell r="P257">
            <v>-23</v>
          </cell>
          <cell r="Q257">
            <v>-43</v>
          </cell>
          <cell r="R257">
            <v>-52</v>
          </cell>
          <cell r="S257">
            <v>-131</v>
          </cell>
          <cell r="T257">
            <v>-10</v>
          </cell>
          <cell r="U257">
            <v>-71</v>
          </cell>
          <cell r="V257">
            <v>-104</v>
          </cell>
          <cell r="W257">
            <v>-40</v>
          </cell>
          <cell r="X257">
            <v>-225</v>
          </cell>
          <cell r="Y257">
            <v>-14.5</v>
          </cell>
          <cell r="Z257">
            <v>-14.5</v>
          </cell>
          <cell r="AA257">
            <v>-14.5</v>
          </cell>
          <cell r="AB257">
            <v>-14.5</v>
          </cell>
          <cell r="AC257">
            <v>-58</v>
          </cell>
          <cell r="AD257">
            <v>-22</v>
          </cell>
          <cell r="AE257">
            <v>-138</v>
          </cell>
          <cell r="AF257">
            <v>-115</v>
          </cell>
          <cell r="AG257">
            <v>-32</v>
          </cell>
          <cell r="AH257">
            <v>-307</v>
          </cell>
          <cell r="AI257">
            <v>-22</v>
          </cell>
          <cell r="AJ257">
            <v>-138</v>
          </cell>
          <cell r="AK257">
            <v>-115</v>
          </cell>
          <cell r="AL257">
            <v>-37</v>
          </cell>
          <cell r="AM257">
            <v>-453</v>
          </cell>
          <cell r="AN257">
            <v>-100</v>
          </cell>
          <cell r="AO257">
            <v>-100</v>
          </cell>
          <cell r="AP257">
            <v>-102.85359801488836</v>
          </cell>
          <cell r="AQ257">
            <v>-109</v>
          </cell>
          <cell r="AR257">
            <v>-110</v>
          </cell>
          <cell r="AS257">
            <v>-111</v>
          </cell>
          <cell r="AT257">
            <v>-111</v>
          </cell>
        </row>
        <row r="258">
          <cell r="B258">
            <v>-37</v>
          </cell>
          <cell r="D258">
            <v>-2</v>
          </cell>
          <cell r="E258">
            <v>-133</v>
          </cell>
          <cell r="F258">
            <v>0</v>
          </cell>
          <cell r="G258">
            <v>0</v>
          </cell>
          <cell r="H258">
            <v>-465</v>
          </cell>
          <cell r="I258">
            <v>-164.8</v>
          </cell>
          <cell r="J258">
            <v>0</v>
          </cell>
          <cell r="K258">
            <v>-15</v>
          </cell>
          <cell r="L258">
            <v>0</v>
          </cell>
          <cell r="M258">
            <v>0</v>
          </cell>
          <cell r="N258">
            <v>-15</v>
          </cell>
          <cell r="O258">
            <v>0</v>
          </cell>
          <cell r="P258">
            <v>0</v>
          </cell>
          <cell r="Q258">
            <v>0</v>
          </cell>
          <cell r="R258">
            <v>0</v>
          </cell>
          <cell r="S258">
            <v>0</v>
          </cell>
          <cell r="T258">
            <v>0</v>
          </cell>
          <cell r="U258">
            <v>-250</v>
          </cell>
          <cell r="V258">
            <v>0</v>
          </cell>
          <cell r="W258">
            <v>-53</v>
          </cell>
          <cell r="X258">
            <v>-303</v>
          </cell>
          <cell r="Y258">
            <v>0</v>
          </cell>
          <cell r="Z258">
            <v>-262</v>
          </cell>
          <cell r="AA258">
            <v>0</v>
          </cell>
          <cell r="AB258">
            <v>0</v>
          </cell>
          <cell r="AC258">
            <v>-262</v>
          </cell>
          <cell r="AD258">
            <v>-40</v>
          </cell>
          <cell r="AE258">
            <v>0</v>
          </cell>
          <cell r="AF258">
            <v>0</v>
          </cell>
          <cell r="AG258">
            <v>0</v>
          </cell>
          <cell r="AH258">
            <v>-40</v>
          </cell>
          <cell r="AI258">
            <v>-40</v>
          </cell>
          <cell r="AJ258">
            <v>0</v>
          </cell>
          <cell r="AK258">
            <v>0</v>
          </cell>
          <cell r="AL258">
            <v>0</v>
          </cell>
          <cell r="AM258">
            <v>-40</v>
          </cell>
          <cell r="AN258">
            <v>0</v>
          </cell>
          <cell r="AO258">
            <v>0</v>
          </cell>
          <cell r="AP258">
            <v>0</v>
          </cell>
          <cell r="AQ258">
            <v>109</v>
          </cell>
          <cell r="AR258">
            <v>110</v>
          </cell>
          <cell r="AS258">
            <v>111</v>
          </cell>
          <cell r="AT258">
            <v>111</v>
          </cell>
        </row>
        <row r="260">
          <cell r="J260">
            <v>51</v>
          </cell>
          <cell r="K260">
            <v>94</v>
          </cell>
          <cell r="L260">
            <v>113</v>
          </cell>
          <cell r="M260">
            <v>251</v>
          </cell>
          <cell r="N260">
            <v>509</v>
          </cell>
          <cell r="O260">
            <v>170.67</v>
          </cell>
          <cell r="P260">
            <v>188</v>
          </cell>
          <cell r="Q260">
            <v>135</v>
          </cell>
          <cell r="R260">
            <v>297.20999999999998</v>
          </cell>
          <cell r="S260">
            <v>790.87999999999988</v>
          </cell>
          <cell r="T260">
            <v>195</v>
          </cell>
          <cell r="U260">
            <v>204</v>
          </cell>
          <cell r="V260">
            <v>2298</v>
          </cell>
          <cell r="W260">
            <v>343</v>
          </cell>
          <cell r="X260">
            <v>3040</v>
          </cell>
          <cell r="Y260">
            <v>-58.69</v>
          </cell>
          <cell r="Z260">
            <v>36.090000000000003</v>
          </cell>
          <cell r="AA260">
            <v>47.66</v>
          </cell>
          <cell r="AB260">
            <v>8.4499999999999886</v>
          </cell>
          <cell r="AC260">
            <v>33.509999999999877</v>
          </cell>
          <cell r="AD260">
            <v>108</v>
          </cell>
          <cell r="AE260">
            <v>165</v>
          </cell>
          <cell r="AF260">
            <v>125</v>
          </cell>
          <cell r="AG260">
            <v>218</v>
          </cell>
          <cell r="AH260">
            <v>616</v>
          </cell>
          <cell r="AI260">
            <v>250</v>
          </cell>
          <cell r="AJ260">
            <v>290</v>
          </cell>
          <cell r="AK260">
            <v>284</v>
          </cell>
          <cell r="AL260">
            <v>365</v>
          </cell>
          <cell r="AM260">
            <v>1189</v>
          </cell>
          <cell r="AN260">
            <v>1800</v>
          </cell>
          <cell r="AO260">
            <v>1800</v>
          </cell>
          <cell r="AP260">
            <v>1160.9085607940449</v>
          </cell>
          <cell r="AQ260">
            <v>1737.2714552238804</v>
          </cell>
          <cell r="AR260">
            <v>1938.4907752902154</v>
          </cell>
          <cell r="AS260">
            <v>2071.8570688225536</v>
          </cell>
          <cell r="AT260">
            <v>2071.8570688225536</v>
          </cell>
        </row>
        <row r="262">
          <cell r="B262">
            <v>473</v>
          </cell>
          <cell r="C262">
            <v>1530</v>
          </cell>
          <cell r="D262">
            <v>969</v>
          </cell>
          <cell r="E262">
            <v>1500</v>
          </cell>
          <cell r="F262">
            <v>2325</v>
          </cell>
          <cell r="G262">
            <v>3961</v>
          </cell>
          <cell r="H262">
            <v>5584</v>
          </cell>
          <cell r="I262">
            <v>1249.8</v>
          </cell>
          <cell r="J262">
            <v>324.63</v>
          </cell>
          <cell r="K262">
            <v>454.16999999999996</v>
          </cell>
          <cell r="L262">
            <v>161.93</v>
          </cell>
          <cell r="M262">
            <v>967.98</v>
          </cell>
          <cell r="N262">
            <v>1908.71</v>
          </cell>
          <cell r="O262">
            <v>461.68</v>
          </cell>
          <cell r="P262">
            <v>124.97</v>
          </cell>
          <cell r="Q262">
            <v>41.32</v>
          </cell>
          <cell r="R262">
            <v>505.98</v>
          </cell>
          <cell r="S262">
            <v>1133.95</v>
          </cell>
          <cell r="T262">
            <v>638.80999999999995</v>
          </cell>
          <cell r="U262">
            <v>1473.31</v>
          </cell>
          <cell r="V262">
            <v>3938.19</v>
          </cell>
          <cell r="W262">
            <v>48</v>
          </cell>
          <cell r="X262">
            <v>6098.31</v>
          </cell>
          <cell r="Y262">
            <v>1232.94</v>
          </cell>
          <cell r="Z262">
            <v>1969.45</v>
          </cell>
          <cell r="AA262">
            <v>509.75</v>
          </cell>
          <cell r="AB262">
            <v>1350.99</v>
          </cell>
          <cell r="AC262">
            <v>5063.13</v>
          </cell>
          <cell r="AD262">
            <v>1169</v>
          </cell>
          <cell r="AE262">
            <v>2098</v>
          </cell>
          <cell r="AF262">
            <v>905.3125</v>
          </cell>
          <cell r="AG262">
            <v>1395.3125</v>
          </cell>
          <cell r="AH262">
            <v>5567.625</v>
          </cell>
          <cell r="AI262">
            <v>1163.75</v>
          </cell>
          <cell r="AJ262">
            <v>2077.46</v>
          </cell>
          <cell r="AK262">
            <v>764.14</v>
          </cell>
          <cell r="AL262">
            <v>1946.1399999999999</v>
          </cell>
          <cell r="AM262">
            <v>5951.49</v>
          </cell>
          <cell r="AN262">
            <v>6779.18</v>
          </cell>
          <cell r="AO262">
            <v>8443.18</v>
          </cell>
          <cell r="AP262">
            <v>8475.76</v>
          </cell>
          <cell r="AQ262">
            <v>7797.7088000000003</v>
          </cell>
          <cell r="AR262">
            <v>8743.728063999999</v>
          </cell>
          <cell r="AS262">
            <v>7391.0733059200002</v>
          </cell>
          <cell r="AT262">
            <v>9388.8025750976012</v>
          </cell>
        </row>
        <row r="264">
          <cell r="B264">
            <v>541</v>
          </cell>
          <cell r="C264">
            <v>1591</v>
          </cell>
          <cell r="D264">
            <v>1044</v>
          </cell>
          <cell r="E264">
            <v>1340</v>
          </cell>
          <cell r="F264">
            <v>1496</v>
          </cell>
          <cell r="G264">
            <v>1351</v>
          </cell>
          <cell r="H264">
            <v>1625</v>
          </cell>
          <cell r="I264">
            <v>438.79999999999995</v>
          </cell>
          <cell r="J264">
            <v>65.63</v>
          </cell>
          <cell r="K264">
            <v>163.16999999999999</v>
          </cell>
          <cell r="L264">
            <v>78.930000000000007</v>
          </cell>
          <cell r="M264">
            <v>564.98</v>
          </cell>
          <cell r="N264">
            <v>872.71</v>
          </cell>
          <cell r="O264">
            <v>109.67999999999999</v>
          </cell>
          <cell r="P264">
            <v>34.97</v>
          </cell>
          <cell r="Q264">
            <v>46.32</v>
          </cell>
          <cell r="R264">
            <v>470.98</v>
          </cell>
          <cell r="S264">
            <v>661.95</v>
          </cell>
          <cell r="T264">
            <v>75.809999999999988</v>
          </cell>
          <cell r="U264">
            <v>369.31</v>
          </cell>
          <cell r="V264">
            <v>3832.19</v>
          </cell>
          <cell r="W264">
            <v>132</v>
          </cell>
          <cell r="X264">
            <v>4409.3100000000004</v>
          </cell>
          <cell r="Y264">
            <v>119</v>
          </cell>
          <cell r="Z264">
            <v>205</v>
          </cell>
          <cell r="AA264">
            <v>235</v>
          </cell>
          <cell r="AB264">
            <v>748</v>
          </cell>
          <cell r="AC264">
            <v>1307</v>
          </cell>
          <cell r="AD264">
            <v>103</v>
          </cell>
          <cell r="AE264">
            <v>236</v>
          </cell>
          <cell r="AF264">
            <v>743</v>
          </cell>
          <cell r="AG264">
            <v>418</v>
          </cell>
          <cell r="AH264">
            <v>1500</v>
          </cell>
          <cell r="AI264">
            <v>90.75</v>
          </cell>
          <cell r="AJ264">
            <v>229.45999999999998</v>
          </cell>
          <cell r="AK264">
            <v>690.14</v>
          </cell>
          <cell r="AL264">
            <v>513.14</v>
          </cell>
          <cell r="AM264">
            <v>1523.49</v>
          </cell>
          <cell r="AN264">
            <v>3544</v>
          </cell>
          <cell r="AO264">
            <v>5208</v>
          </cell>
          <cell r="AP264">
            <v>3935.96</v>
          </cell>
          <cell r="AQ264">
            <v>3719.7088000000003</v>
          </cell>
          <cell r="AR264">
            <v>4554.7280639999999</v>
          </cell>
          <cell r="AS264">
            <v>4389.0733059200002</v>
          </cell>
          <cell r="AT264">
            <v>4660.8025750976003</v>
          </cell>
        </row>
        <row r="265">
          <cell r="J265">
            <v>49.3</v>
          </cell>
          <cell r="K265">
            <v>41.87</v>
          </cell>
          <cell r="L265">
            <v>42.14</v>
          </cell>
          <cell r="M265">
            <v>561.29999999999995</v>
          </cell>
          <cell r="N265">
            <v>694.61</v>
          </cell>
          <cell r="O265">
            <v>36.160000000000004</v>
          </cell>
          <cell r="P265">
            <v>14.97</v>
          </cell>
          <cell r="Q265">
            <v>30.740000000000002</v>
          </cell>
          <cell r="R265">
            <v>455.01</v>
          </cell>
          <cell r="S265">
            <v>536.88</v>
          </cell>
          <cell r="T265">
            <v>64.17</v>
          </cell>
          <cell r="U265">
            <v>359.34000000000003</v>
          </cell>
          <cell r="V265">
            <v>3794.07</v>
          </cell>
          <cell r="W265">
            <v>102</v>
          </cell>
          <cell r="X265">
            <v>4319.58</v>
          </cell>
          <cell r="Y265">
            <v>74</v>
          </cell>
          <cell r="Z265">
            <v>150</v>
          </cell>
          <cell r="AA265">
            <v>180</v>
          </cell>
          <cell r="AB265">
            <v>687</v>
          </cell>
          <cell r="AC265">
            <v>1091</v>
          </cell>
          <cell r="AD265">
            <v>95</v>
          </cell>
          <cell r="AE265">
            <v>204</v>
          </cell>
          <cell r="AF265">
            <v>735</v>
          </cell>
          <cell r="AG265">
            <v>410</v>
          </cell>
          <cell r="AH265">
            <v>1444</v>
          </cell>
          <cell r="AI265">
            <v>83.11</v>
          </cell>
          <cell r="AJ265">
            <v>196.79999999999998</v>
          </cell>
          <cell r="AK265">
            <v>632</v>
          </cell>
          <cell r="AL265">
            <v>513</v>
          </cell>
          <cell r="AM265">
            <v>1424.91</v>
          </cell>
          <cell r="AN265">
            <v>3364</v>
          </cell>
          <cell r="AO265">
            <v>5028</v>
          </cell>
          <cell r="AP265">
            <v>3935.96</v>
          </cell>
          <cell r="AQ265">
            <v>3719.7088000000003</v>
          </cell>
          <cell r="AR265">
            <v>4554.7280639999999</v>
          </cell>
          <cell r="AS265">
            <v>4389.0733059200002</v>
          </cell>
          <cell r="AT265">
            <v>4660.8025750976003</v>
          </cell>
        </row>
        <row r="266">
          <cell r="J266">
            <v>16.329999999999998</v>
          </cell>
          <cell r="K266">
            <v>121.3</v>
          </cell>
          <cell r="L266">
            <v>36.79</v>
          </cell>
          <cell r="M266">
            <v>3.6799999999999997</v>
          </cell>
          <cell r="N266">
            <v>178.09999999999997</v>
          </cell>
          <cell r="O266">
            <v>73.52</v>
          </cell>
          <cell r="P266">
            <v>20</v>
          </cell>
          <cell r="Q266">
            <v>15.579999999999998</v>
          </cell>
          <cell r="R266">
            <v>15.97</v>
          </cell>
          <cell r="S266">
            <v>125.07</v>
          </cell>
          <cell r="T266">
            <v>11.64</v>
          </cell>
          <cell r="U266">
            <v>9.9700000000000006</v>
          </cell>
          <cell r="V266">
            <v>38.119999999999997</v>
          </cell>
          <cell r="W266">
            <v>30</v>
          </cell>
          <cell r="X266">
            <v>89.73</v>
          </cell>
          <cell r="Y266">
            <v>45</v>
          </cell>
          <cell r="Z266">
            <v>55</v>
          </cell>
          <cell r="AA266">
            <v>55</v>
          </cell>
          <cell r="AB266">
            <v>61</v>
          </cell>
          <cell r="AC266">
            <v>216</v>
          </cell>
          <cell r="AD266">
            <v>8</v>
          </cell>
          <cell r="AE266">
            <v>32</v>
          </cell>
          <cell r="AF266">
            <v>8</v>
          </cell>
          <cell r="AG266">
            <v>8</v>
          </cell>
          <cell r="AH266">
            <v>56</v>
          </cell>
          <cell r="AI266">
            <v>7.64</v>
          </cell>
          <cell r="AJ266">
            <v>32.659999999999997</v>
          </cell>
          <cell r="AK266">
            <v>58.14</v>
          </cell>
          <cell r="AL266">
            <v>0.14000000000000001</v>
          </cell>
          <cell r="AM266">
            <v>98.58</v>
          </cell>
          <cell r="AN266">
            <v>180</v>
          </cell>
          <cell r="AO266">
            <v>180</v>
          </cell>
          <cell r="AP266">
            <v>0</v>
          </cell>
          <cell r="AQ266">
            <v>0</v>
          </cell>
          <cell r="AR266">
            <v>0</v>
          </cell>
          <cell r="AS266">
            <v>0</v>
          </cell>
          <cell r="AT266">
            <v>0</v>
          </cell>
        </row>
        <row r="268">
          <cell r="B268">
            <v>0</v>
          </cell>
          <cell r="C268">
            <v>0</v>
          </cell>
          <cell r="D268">
            <v>304</v>
          </cell>
          <cell r="E268">
            <v>737</v>
          </cell>
          <cell r="F268">
            <v>534</v>
          </cell>
          <cell r="G268">
            <v>602</v>
          </cell>
          <cell r="H268">
            <v>156</v>
          </cell>
          <cell r="I268">
            <v>168</v>
          </cell>
          <cell r="J268">
            <v>40.1</v>
          </cell>
          <cell r="K268">
            <v>27.64</v>
          </cell>
          <cell r="L268">
            <v>18.27</v>
          </cell>
          <cell r="M268">
            <v>180.83</v>
          </cell>
          <cell r="N268">
            <v>266.84000000000003</v>
          </cell>
          <cell r="O268">
            <v>55.28</v>
          </cell>
          <cell r="P268">
            <v>4</v>
          </cell>
          <cell r="Q268">
            <v>22</v>
          </cell>
          <cell r="R268">
            <v>22</v>
          </cell>
          <cell r="S268">
            <v>103.28</v>
          </cell>
          <cell r="T268">
            <v>18.05</v>
          </cell>
          <cell r="U268">
            <v>42.92</v>
          </cell>
          <cell r="V268">
            <v>84.12</v>
          </cell>
          <cell r="W268">
            <v>93</v>
          </cell>
          <cell r="X268">
            <v>238.09</v>
          </cell>
          <cell r="Y268">
            <v>16</v>
          </cell>
          <cell r="Z268">
            <v>92</v>
          </cell>
          <cell r="AA268">
            <v>122</v>
          </cell>
          <cell r="AB268">
            <v>129</v>
          </cell>
          <cell r="AC268">
            <v>359</v>
          </cell>
          <cell r="AD268">
            <v>51</v>
          </cell>
          <cell r="AE268">
            <v>147</v>
          </cell>
          <cell r="AF268">
            <v>60</v>
          </cell>
          <cell r="AG268">
            <v>219</v>
          </cell>
          <cell r="AH268">
            <v>477</v>
          </cell>
          <cell r="AI268">
            <v>50.84</v>
          </cell>
          <cell r="AJ268">
            <v>176.23</v>
          </cell>
          <cell r="AK268">
            <v>154</v>
          </cell>
          <cell r="AL268">
            <v>397</v>
          </cell>
          <cell r="AM268">
            <v>778.07</v>
          </cell>
          <cell r="AN268">
            <v>528</v>
          </cell>
          <cell r="AO268">
            <v>528</v>
          </cell>
          <cell r="AP268">
            <v>348</v>
          </cell>
          <cell r="AQ268">
            <v>365.40000000000003</v>
          </cell>
          <cell r="AR268">
            <v>383.67000000000007</v>
          </cell>
          <cell r="AS268">
            <v>402.85350000000011</v>
          </cell>
          <cell r="AT268">
            <v>422.99617500000011</v>
          </cell>
        </row>
        <row r="269">
          <cell r="B269">
            <v>23.928999999999998</v>
          </cell>
          <cell r="C269">
            <v>40.534999999999997</v>
          </cell>
          <cell r="D269">
            <v>161.804</v>
          </cell>
          <cell r="E269">
            <v>965.29</v>
          </cell>
          <cell r="F269">
            <v>483.40800000000002</v>
          </cell>
          <cell r="J269">
            <v>36.1</v>
          </cell>
          <cell r="K269">
            <v>26.43</v>
          </cell>
          <cell r="L269">
            <v>18.27</v>
          </cell>
          <cell r="M269">
            <v>180.83</v>
          </cell>
          <cell r="N269">
            <v>261.63</v>
          </cell>
          <cell r="O269">
            <v>10.34</v>
          </cell>
          <cell r="P269">
            <v>4</v>
          </cell>
          <cell r="Q269">
            <v>10.74</v>
          </cell>
          <cell r="R269">
            <v>18.5</v>
          </cell>
          <cell r="S269">
            <v>43.58</v>
          </cell>
          <cell r="T269">
            <v>12</v>
          </cell>
          <cell r="U269">
            <v>39.61</v>
          </cell>
          <cell r="V269">
            <v>47.05</v>
          </cell>
          <cell r="W269">
            <v>63</v>
          </cell>
          <cell r="X269">
            <v>161.66</v>
          </cell>
          <cell r="Y269">
            <v>16</v>
          </cell>
          <cell r="Z269">
            <v>92</v>
          </cell>
          <cell r="AA269">
            <v>122</v>
          </cell>
          <cell r="AB269">
            <v>129</v>
          </cell>
          <cell r="AC269">
            <v>359</v>
          </cell>
          <cell r="AD269">
            <v>43</v>
          </cell>
          <cell r="AE269">
            <v>118</v>
          </cell>
          <cell r="AF269">
            <v>52</v>
          </cell>
          <cell r="AG269">
            <v>211</v>
          </cell>
          <cell r="AH269">
            <v>424</v>
          </cell>
          <cell r="AI269">
            <v>43.34</v>
          </cell>
          <cell r="AJ269">
            <v>146.22999999999999</v>
          </cell>
          <cell r="AK269">
            <v>96</v>
          </cell>
          <cell r="AL269">
            <v>397</v>
          </cell>
          <cell r="AM269">
            <v>682.57</v>
          </cell>
          <cell r="AN269">
            <v>348</v>
          </cell>
          <cell r="AO269">
            <v>348</v>
          </cell>
          <cell r="AP269">
            <v>348</v>
          </cell>
          <cell r="AQ269">
            <v>365.40000000000003</v>
          </cell>
          <cell r="AR269">
            <v>383.67000000000007</v>
          </cell>
          <cell r="AS269">
            <v>402.85350000000011</v>
          </cell>
          <cell r="AT269">
            <v>422.99617500000011</v>
          </cell>
        </row>
        <row r="270">
          <cell r="B270">
            <v>47.41</v>
          </cell>
          <cell r="C270">
            <v>137.55000000000001</v>
          </cell>
          <cell r="D270">
            <v>111.443</v>
          </cell>
          <cell r="E270">
            <v>69.510999999999996</v>
          </cell>
          <cell r="F270">
            <v>57.81</v>
          </cell>
          <cell r="J270">
            <v>4</v>
          </cell>
          <cell r="K270">
            <v>1.21</v>
          </cell>
          <cell r="L270">
            <v>0</v>
          </cell>
          <cell r="M270">
            <v>0</v>
          </cell>
          <cell r="N270">
            <v>5.21</v>
          </cell>
          <cell r="O270">
            <v>44.94</v>
          </cell>
          <cell r="P270">
            <v>0</v>
          </cell>
          <cell r="Q270">
            <v>11.26</v>
          </cell>
          <cell r="R270">
            <v>3.5</v>
          </cell>
          <cell r="S270">
            <v>59.699999999999996</v>
          </cell>
          <cell r="T270">
            <v>6.05</v>
          </cell>
          <cell r="U270">
            <v>3.31</v>
          </cell>
          <cell r="V270">
            <v>37.07</v>
          </cell>
          <cell r="W270">
            <v>30</v>
          </cell>
          <cell r="X270">
            <v>76.430000000000007</v>
          </cell>
          <cell r="Y270">
            <v>0</v>
          </cell>
          <cell r="Z270">
            <v>0</v>
          </cell>
          <cell r="AA270">
            <v>0</v>
          </cell>
          <cell r="AB270">
            <v>0</v>
          </cell>
          <cell r="AC270">
            <v>0</v>
          </cell>
          <cell r="AD270">
            <v>8</v>
          </cell>
          <cell r="AE270">
            <v>29</v>
          </cell>
          <cell r="AF270">
            <v>8</v>
          </cell>
          <cell r="AG270">
            <v>8</v>
          </cell>
          <cell r="AH270">
            <v>53</v>
          </cell>
          <cell r="AI270">
            <v>7.5</v>
          </cell>
          <cell r="AJ270">
            <v>30</v>
          </cell>
          <cell r="AK270">
            <v>58</v>
          </cell>
          <cell r="AL270">
            <v>0</v>
          </cell>
          <cell r="AM270">
            <v>95.5</v>
          </cell>
          <cell r="AN270">
            <v>180</v>
          </cell>
          <cell r="AO270">
            <v>180</v>
          </cell>
          <cell r="AP270">
            <v>0</v>
          </cell>
          <cell r="AQ270">
            <v>0</v>
          </cell>
          <cell r="AR270">
            <v>0</v>
          </cell>
          <cell r="AS270">
            <v>0</v>
          </cell>
          <cell r="AT270">
            <v>0</v>
          </cell>
        </row>
        <row r="271">
          <cell r="D271">
            <v>115</v>
          </cell>
          <cell r="E271">
            <v>526</v>
          </cell>
          <cell r="F271">
            <v>328</v>
          </cell>
        </row>
        <row r="272">
          <cell r="D272">
            <v>150</v>
          </cell>
          <cell r="E272">
            <v>205</v>
          </cell>
          <cell r="F272">
            <v>203</v>
          </cell>
        </row>
        <row r="273">
          <cell r="D273">
            <v>39</v>
          </cell>
          <cell r="E273">
            <v>6</v>
          </cell>
          <cell r="F273">
            <v>3</v>
          </cell>
        </row>
        <row r="274">
          <cell r="B274">
            <v>0</v>
          </cell>
          <cell r="C274">
            <v>0</v>
          </cell>
          <cell r="D274">
            <v>147</v>
          </cell>
          <cell r="E274">
            <v>292</v>
          </cell>
          <cell r="F274">
            <v>438</v>
          </cell>
          <cell r="G274">
            <v>275</v>
          </cell>
          <cell r="H274">
            <v>152</v>
          </cell>
          <cell r="I274">
            <v>185.9</v>
          </cell>
          <cell r="J274">
            <v>20.83</v>
          </cell>
          <cell r="K274">
            <v>130.69</v>
          </cell>
          <cell r="L274">
            <v>53.760000000000005</v>
          </cell>
          <cell r="M274">
            <v>30.900000000000002</v>
          </cell>
          <cell r="N274">
            <v>236.17999999999998</v>
          </cell>
          <cell r="O274">
            <v>52.269999999999996</v>
          </cell>
          <cell r="P274">
            <v>21</v>
          </cell>
          <cell r="Q274">
            <v>20</v>
          </cell>
          <cell r="R274">
            <v>5.9</v>
          </cell>
          <cell r="S274">
            <v>99.17</v>
          </cell>
          <cell r="T274">
            <v>10.99</v>
          </cell>
          <cell r="U274">
            <v>8.73</v>
          </cell>
          <cell r="V274">
            <v>6.88</v>
          </cell>
          <cell r="W274">
            <v>6</v>
          </cell>
          <cell r="X274">
            <v>32.6</v>
          </cell>
          <cell r="Y274">
            <v>45</v>
          </cell>
          <cell r="Z274">
            <v>55</v>
          </cell>
          <cell r="AA274">
            <v>55</v>
          </cell>
          <cell r="AB274">
            <v>61</v>
          </cell>
          <cell r="AC274">
            <v>216</v>
          </cell>
          <cell r="AD274">
            <v>23</v>
          </cell>
          <cell r="AE274">
            <v>26</v>
          </cell>
          <cell r="AF274">
            <v>83</v>
          </cell>
          <cell r="AG274">
            <v>80</v>
          </cell>
          <cell r="AH274">
            <v>212</v>
          </cell>
          <cell r="AI274">
            <v>23.14</v>
          </cell>
          <cell r="AJ274">
            <v>27.07</v>
          </cell>
          <cell r="AK274">
            <v>0.14000000000000001</v>
          </cell>
          <cell r="AL274">
            <v>8.14</v>
          </cell>
          <cell r="AM274">
            <v>58.49</v>
          </cell>
          <cell r="AN274">
            <v>353</v>
          </cell>
          <cell r="AO274">
            <v>353</v>
          </cell>
          <cell r="AP274">
            <v>363.59000000000003</v>
          </cell>
          <cell r="AQ274">
            <v>374.49770000000007</v>
          </cell>
          <cell r="AR274">
            <v>385.73263100000008</v>
          </cell>
          <cell r="AS274">
            <v>397.30460993000008</v>
          </cell>
          <cell r="AT274">
            <v>409.2237482279001</v>
          </cell>
        </row>
        <row r="275">
          <cell r="B275">
            <v>6.0780000000000003</v>
          </cell>
          <cell r="C275">
            <v>0</v>
          </cell>
          <cell r="D275">
            <v>14.896000000000001</v>
          </cell>
          <cell r="E275">
            <v>17.559000000000001</v>
          </cell>
          <cell r="F275">
            <v>293.09199999999998</v>
          </cell>
          <cell r="J275">
            <v>13.2</v>
          </cell>
          <cell r="K275">
            <v>15.44</v>
          </cell>
          <cell r="L275">
            <v>23.87</v>
          </cell>
          <cell r="M275">
            <v>29.76</v>
          </cell>
          <cell r="N275">
            <v>82.27000000000001</v>
          </cell>
          <cell r="O275">
            <v>25</v>
          </cell>
          <cell r="P275">
            <v>1</v>
          </cell>
          <cell r="Q275">
            <v>20</v>
          </cell>
          <cell r="R275">
            <v>4.3600000000000003</v>
          </cell>
          <cell r="S275">
            <v>50.36</v>
          </cell>
          <cell r="T275">
            <v>5.4</v>
          </cell>
          <cell r="U275">
            <v>4.7300000000000004</v>
          </cell>
          <cell r="V275">
            <v>5.83</v>
          </cell>
          <cell r="W275">
            <v>6</v>
          </cell>
          <cell r="X275">
            <v>21.96</v>
          </cell>
          <cell r="Y275">
            <v>0</v>
          </cell>
          <cell r="Z275">
            <v>0</v>
          </cell>
          <cell r="AA275">
            <v>0</v>
          </cell>
          <cell r="AB275">
            <v>0</v>
          </cell>
          <cell r="AC275">
            <v>0</v>
          </cell>
          <cell r="AD275">
            <v>23</v>
          </cell>
          <cell r="AE275">
            <v>26</v>
          </cell>
          <cell r="AF275">
            <v>83</v>
          </cell>
          <cell r="AG275">
            <v>80</v>
          </cell>
          <cell r="AH275">
            <v>212</v>
          </cell>
          <cell r="AI275">
            <v>23</v>
          </cell>
          <cell r="AJ275">
            <v>27</v>
          </cell>
          <cell r="AK275">
            <v>0</v>
          </cell>
          <cell r="AL275">
            <v>8</v>
          </cell>
          <cell r="AM275">
            <v>58</v>
          </cell>
          <cell r="AN275">
            <v>353</v>
          </cell>
          <cell r="AO275">
            <v>353</v>
          </cell>
          <cell r="AP275">
            <v>363.59000000000003</v>
          </cell>
          <cell r="AQ275">
            <v>374.49770000000007</v>
          </cell>
          <cell r="AR275">
            <v>385.73263100000008</v>
          </cell>
          <cell r="AS275">
            <v>397.30460993000008</v>
          </cell>
          <cell r="AT275">
            <v>409.2237482279001</v>
          </cell>
        </row>
        <row r="276">
          <cell r="B276">
            <v>62.753999999999998</v>
          </cell>
          <cell r="C276">
            <v>3.8490000000000002</v>
          </cell>
          <cell r="D276">
            <v>113.2</v>
          </cell>
          <cell r="E276">
            <v>59.691000000000003</v>
          </cell>
          <cell r="F276">
            <v>76.471000000000004</v>
          </cell>
          <cell r="J276">
            <v>7.63</v>
          </cell>
          <cell r="K276">
            <v>115.25</v>
          </cell>
          <cell r="L276">
            <v>29.89</v>
          </cell>
          <cell r="M276">
            <v>1.1399999999999999</v>
          </cell>
          <cell r="N276">
            <v>153.90999999999997</v>
          </cell>
          <cell r="O276">
            <v>27.27</v>
          </cell>
          <cell r="P276">
            <v>20</v>
          </cell>
          <cell r="Q276">
            <v>0</v>
          </cell>
          <cell r="R276">
            <v>1.54</v>
          </cell>
          <cell r="S276">
            <v>48.809999999999995</v>
          </cell>
          <cell r="T276">
            <v>5.59</v>
          </cell>
          <cell r="U276">
            <v>4</v>
          </cell>
          <cell r="V276">
            <v>1.05</v>
          </cell>
          <cell r="W276">
            <v>0</v>
          </cell>
          <cell r="X276">
            <v>10.64</v>
          </cell>
          <cell r="Y276">
            <v>45</v>
          </cell>
          <cell r="Z276">
            <v>55</v>
          </cell>
          <cell r="AA276">
            <v>55</v>
          </cell>
          <cell r="AB276">
            <v>61</v>
          </cell>
          <cell r="AC276">
            <v>216</v>
          </cell>
          <cell r="AD276">
            <v>0</v>
          </cell>
          <cell r="AE276">
            <v>0</v>
          </cell>
          <cell r="AF276">
            <v>0</v>
          </cell>
          <cell r="AG276">
            <v>0</v>
          </cell>
          <cell r="AH276">
            <v>0</v>
          </cell>
          <cell r="AI276">
            <v>0.14000000000000001</v>
          </cell>
          <cell r="AJ276">
            <v>7.0000000000000007E-2</v>
          </cell>
          <cell r="AK276">
            <v>0.14000000000000001</v>
          </cell>
          <cell r="AL276">
            <v>0.14000000000000001</v>
          </cell>
          <cell r="AM276">
            <v>0.49</v>
          </cell>
          <cell r="AN276">
            <v>0</v>
          </cell>
          <cell r="AO276">
            <v>0</v>
          </cell>
          <cell r="AP276">
            <v>0</v>
          </cell>
          <cell r="AQ276">
            <v>0</v>
          </cell>
          <cell r="AR276">
            <v>0</v>
          </cell>
          <cell r="AS276">
            <v>0</v>
          </cell>
          <cell r="AT276">
            <v>0</v>
          </cell>
        </row>
        <row r="277">
          <cell r="B277">
            <v>0</v>
          </cell>
          <cell r="C277">
            <v>0</v>
          </cell>
          <cell r="D277">
            <v>312</v>
          </cell>
          <cell r="E277">
            <v>177</v>
          </cell>
          <cell r="F277">
            <v>131</v>
          </cell>
          <cell r="G277">
            <v>253</v>
          </cell>
          <cell r="H277">
            <v>218</v>
          </cell>
          <cell r="I277">
            <v>22.2</v>
          </cell>
          <cell r="J277">
            <v>3.57</v>
          </cell>
          <cell r="K277">
            <v>4.84</v>
          </cell>
          <cell r="L277">
            <v>6.9</v>
          </cell>
          <cell r="M277">
            <v>7.45</v>
          </cell>
          <cell r="N277">
            <v>22.76</v>
          </cell>
          <cell r="O277">
            <v>0.99</v>
          </cell>
          <cell r="P277">
            <v>0</v>
          </cell>
          <cell r="Q277">
            <v>0.28999999999999998</v>
          </cell>
          <cell r="R277">
            <v>3.03</v>
          </cell>
          <cell r="S277">
            <v>4.3099999999999996</v>
          </cell>
          <cell r="T277">
            <v>45</v>
          </cell>
          <cell r="U277">
            <v>2.66</v>
          </cell>
          <cell r="V277">
            <v>0</v>
          </cell>
          <cell r="W277">
            <v>3</v>
          </cell>
          <cell r="X277">
            <v>50.66</v>
          </cell>
          <cell r="Y277">
            <v>58</v>
          </cell>
          <cell r="Z277">
            <v>58</v>
          </cell>
          <cell r="AA277">
            <v>58</v>
          </cell>
          <cell r="AB277">
            <v>58</v>
          </cell>
          <cell r="AC277">
            <v>232</v>
          </cell>
          <cell r="AD277">
            <v>17</v>
          </cell>
          <cell r="AE277">
            <v>26</v>
          </cell>
          <cell r="AF277">
            <v>59</v>
          </cell>
          <cell r="AG277">
            <v>59</v>
          </cell>
          <cell r="AH277">
            <v>161</v>
          </cell>
          <cell r="AI277">
            <v>16.77</v>
          </cell>
          <cell r="AJ277">
            <v>26.16</v>
          </cell>
          <cell r="AK277">
            <v>48</v>
          </cell>
          <cell r="AL277">
            <v>0</v>
          </cell>
          <cell r="AM277">
            <v>90.93</v>
          </cell>
          <cell r="AN277">
            <v>79</v>
          </cell>
          <cell r="AO277">
            <v>79</v>
          </cell>
          <cell r="AP277">
            <v>81.37</v>
          </cell>
          <cell r="AQ277">
            <v>83.81110000000001</v>
          </cell>
          <cell r="AR277">
            <v>86.325433000000018</v>
          </cell>
          <cell r="AS277">
            <v>88.915195990000015</v>
          </cell>
          <cell r="AT277">
            <v>91.582651869700015</v>
          </cell>
        </row>
        <row r="278">
          <cell r="B278">
            <v>45.832000000000001</v>
          </cell>
          <cell r="C278">
            <v>826.03099999999995</v>
          </cell>
          <cell r="D278">
            <v>182.79499999999999</v>
          </cell>
          <cell r="E278">
            <v>283.32400000000001</v>
          </cell>
          <cell r="J278">
            <v>0</v>
          </cell>
          <cell r="K278">
            <v>0</v>
          </cell>
          <cell r="L278">
            <v>0</v>
          </cell>
          <cell r="M278">
            <v>4.91</v>
          </cell>
          <cell r="N278">
            <v>4.91</v>
          </cell>
          <cell r="O278">
            <v>0.82</v>
          </cell>
          <cell r="P278">
            <v>0</v>
          </cell>
          <cell r="Q278">
            <v>0</v>
          </cell>
          <cell r="R278">
            <v>0</v>
          </cell>
          <cell r="S278">
            <v>0.82</v>
          </cell>
          <cell r="T278">
            <v>45</v>
          </cell>
          <cell r="U278">
            <v>0</v>
          </cell>
          <cell r="V278">
            <v>0</v>
          </cell>
          <cell r="W278">
            <v>3</v>
          </cell>
          <cell r="X278">
            <v>48</v>
          </cell>
          <cell r="Y278">
            <v>58</v>
          </cell>
          <cell r="Z278">
            <v>58</v>
          </cell>
          <cell r="AA278">
            <v>58</v>
          </cell>
          <cell r="AB278">
            <v>58</v>
          </cell>
          <cell r="AC278">
            <v>232</v>
          </cell>
          <cell r="AD278">
            <v>17</v>
          </cell>
          <cell r="AE278">
            <v>23</v>
          </cell>
          <cell r="AF278">
            <v>59</v>
          </cell>
          <cell r="AG278">
            <v>59</v>
          </cell>
          <cell r="AH278">
            <v>158</v>
          </cell>
          <cell r="AI278">
            <v>16.77</v>
          </cell>
          <cell r="AJ278">
            <v>23.57</v>
          </cell>
          <cell r="AK278">
            <v>48</v>
          </cell>
          <cell r="AL278">
            <v>0</v>
          </cell>
          <cell r="AM278">
            <v>88.34</v>
          </cell>
          <cell r="AN278">
            <v>79</v>
          </cell>
          <cell r="AO278">
            <v>79</v>
          </cell>
          <cell r="AP278">
            <v>81.37</v>
          </cell>
          <cell r="AQ278">
            <v>83.81110000000001</v>
          </cell>
          <cell r="AR278">
            <v>86.325433000000018</v>
          </cell>
          <cell r="AS278">
            <v>88.915195990000015</v>
          </cell>
          <cell r="AT278">
            <v>91.582651869700015</v>
          </cell>
        </row>
        <row r="279">
          <cell r="B279">
            <v>9.8680000000000003</v>
          </cell>
          <cell r="C279">
            <v>123.236</v>
          </cell>
          <cell r="D279">
            <v>27.771000000000001</v>
          </cell>
          <cell r="E279">
            <v>5.9720000000000004</v>
          </cell>
          <cell r="J279">
            <v>3.57</v>
          </cell>
          <cell r="K279">
            <v>4.84</v>
          </cell>
          <cell r="L279">
            <v>6.9</v>
          </cell>
          <cell r="M279">
            <v>2.54</v>
          </cell>
          <cell r="N279">
            <v>17.850000000000001</v>
          </cell>
          <cell r="O279">
            <v>0.17</v>
          </cell>
          <cell r="P279">
            <v>0</v>
          </cell>
          <cell r="Q279">
            <v>0.28999999999999998</v>
          </cell>
          <cell r="R279">
            <v>3.03</v>
          </cell>
          <cell r="S279">
            <v>3.4899999999999998</v>
          </cell>
          <cell r="T279">
            <v>0</v>
          </cell>
          <cell r="U279">
            <v>2.66</v>
          </cell>
          <cell r="V279">
            <v>0</v>
          </cell>
          <cell r="W279">
            <v>0</v>
          </cell>
          <cell r="X279">
            <v>2.66</v>
          </cell>
          <cell r="Y279">
            <v>0</v>
          </cell>
          <cell r="Z279">
            <v>0</v>
          </cell>
          <cell r="AA279">
            <v>0</v>
          </cell>
          <cell r="AB279">
            <v>0</v>
          </cell>
          <cell r="AC279">
            <v>0</v>
          </cell>
          <cell r="AD279">
            <v>0</v>
          </cell>
          <cell r="AE279">
            <v>3</v>
          </cell>
          <cell r="AF279">
            <v>0</v>
          </cell>
          <cell r="AG279">
            <v>0</v>
          </cell>
          <cell r="AH279">
            <v>3</v>
          </cell>
          <cell r="AI279">
            <v>0</v>
          </cell>
          <cell r="AJ279">
            <v>2.59</v>
          </cell>
          <cell r="AK279">
            <v>0</v>
          </cell>
          <cell r="AL279">
            <v>0</v>
          </cell>
          <cell r="AM279">
            <v>2.59</v>
          </cell>
          <cell r="AN279">
            <v>0</v>
          </cell>
          <cell r="AO279">
            <v>0</v>
          </cell>
          <cell r="AP279">
            <v>0</v>
          </cell>
          <cell r="AQ279">
            <v>0</v>
          </cell>
          <cell r="AR279">
            <v>0</v>
          </cell>
          <cell r="AS279">
            <v>0</v>
          </cell>
          <cell r="AT279">
            <v>0</v>
          </cell>
        </row>
        <row r="280">
          <cell r="B280">
            <v>0</v>
          </cell>
          <cell r="C280">
            <v>0</v>
          </cell>
          <cell r="D280">
            <v>281</v>
          </cell>
          <cell r="E280">
            <v>134</v>
          </cell>
          <cell r="F280">
            <v>127</v>
          </cell>
          <cell r="G280">
            <v>103</v>
          </cell>
          <cell r="H280">
            <v>64</v>
          </cell>
          <cell r="I280">
            <v>62.7</v>
          </cell>
          <cell r="J280">
            <v>1.1299999999999999</v>
          </cell>
          <cell r="K280">
            <v>0</v>
          </cell>
          <cell r="L280">
            <v>0</v>
          </cell>
          <cell r="M280">
            <v>0</v>
          </cell>
          <cell r="N280">
            <v>1.1299999999999999</v>
          </cell>
          <cell r="O280">
            <v>1.1399999999999999</v>
          </cell>
          <cell r="P280">
            <v>9.9700000000000006</v>
          </cell>
          <cell r="Q280">
            <v>4.03</v>
          </cell>
          <cell r="R280">
            <v>25.049999999999997</v>
          </cell>
          <cell r="S280">
            <v>40.19</v>
          </cell>
          <cell r="T280">
            <v>1.77</v>
          </cell>
          <cell r="U280">
            <v>0</v>
          </cell>
          <cell r="V280">
            <v>0.19</v>
          </cell>
          <cell r="W280">
            <v>30</v>
          </cell>
          <cell r="X280">
            <v>31.96</v>
          </cell>
          <cell r="Y280">
            <v>0</v>
          </cell>
          <cell r="Z280">
            <v>0</v>
          </cell>
          <cell r="AA280">
            <v>0</v>
          </cell>
          <cell r="AB280">
            <v>0</v>
          </cell>
          <cell r="AC280">
            <v>0</v>
          </cell>
          <cell r="AD280">
            <v>12</v>
          </cell>
          <cell r="AE280">
            <v>37</v>
          </cell>
          <cell r="AF280">
            <v>41</v>
          </cell>
          <cell r="AG280">
            <v>60</v>
          </cell>
          <cell r="AH280">
            <v>150</v>
          </cell>
          <cell r="AI280">
            <v>0</v>
          </cell>
          <cell r="AJ280">
            <v>0</v>
          </cell>
          <cell r="AK280">
            <v>0</v>
          </cell>
          <cell r="AL280">
            <v>0</v>
          </cell>
          <cell r="AM280">
            <v>0</v>
          </cell>
          <cell r="AN280">
            <v>0</v>
          </cell>
          <cell r="AO280">
            <v>0</v>
          </cell>
          <cell r="AP280">
            <v>0</v>
          </cell>
          <cell r="AQ280">
            <v>0</v>
          </cell>
          <cell r="AR280">
            <v>0</v>
          </cell>
          <cell r="AS280">
            <v>0</v>
          </cell>
          <cell r="AT280">
            <v>0</v>
          </cell>
        </row>
        <row r="281">
          <cell r="B281">
            <v>2.2669999999999999</v>
          </cell>
          <cell r="C281">
            <v>5.6029999999999998</v>
          </cell>
          <cell r="D281">
            <v>31.684000000000001</v>
          </cell>
          <cell r="E281">
            <v>16.132999999999999</v>
          </cell>
          <cell r="F281">
            <v>5.1539999999999999</v>
          </cell>
          <cell r="J281">
            <v>0</v>
          </cell>
          <cell r="K281">
            <v>0</v>
          </cell>
          <cell r="L281">
            <v>0</v>
          </cell>
          <cell r="M281">
            <v>0</v>
          </cell>
          <cell r="N281">
            <v>0</v>
          </cell>
          <cell r="O281">
            <v>0</v>
          </cell>
          <cell r="P281">
            <v>9.9700000000000006</v>
          </cell>
          <cell r="Q281">
            <v>0</v>
          </cell>
          <cell r="R281">
            <v>17.149999999999999</v>
          </cell>
          <cell r="S281">
            <v>27.119999999999997</v>
          </cell>
          <cell r="T281">
            <v>1.77</v>
          </cell>
          <cell r="U281">
            <v>0</v>
          </cell>
          <cell r="V281">
            <v>0.19</v>
          </cell>
          <cell r="W281">
            <v>30</v>
          </cell>
          <cell r="X281">
            <v>31.96</v>
          </cell>
          <cell r="Y281">
            <v>0</v>
          </cell>
          <cell r="Z281">
            <v>0</v>
          </cell>
          <cell r="AA281">
            <v>0</v>
          </cell>
          <cell r="AB281">
            <v>0</v>
          </cell>
          <cell r="AC281">
            <v>0</v>
          </cell>
          <cell r="AD281">
            <v>12</v>
          </cell>
          <cell r="AE281">
            <v>37</v>
          </cell>
          <cell r="AF281">
            <v>41</v>
          </cell>
          <cell r="AG281">
            <v>60</v>
          </cell>
          <cell r="AH281">
            <v>150</v>
          </cell>
          <cell r="AI281">
            <v>0</v>
          </cell>
          <cell r="AJ281">
            <v>0</v>
          </cell>
          <cell r="AK281">
            <v>0</v>
          </cell>
          <cell r="AL281">
            <v>0</v>
          </cell>
          <cell r="AM281">
            <v>0</v>
          </cell>
          <cell r="AN281">
            <v>0</v>
          </cell>
          <cell r="AO281">
            <v>0</v>
          </cell>
          <cell r="AP281">
            <v>0</v>
          </cell>
          <cell r="AQ281">
            <v>0</v>
          </cell>
          <cell r="AR281">
            <v>0</v>
          </cell>
          <cell r="AS281">
            <v>0</v>
          </cell>
          <cell r="AT281">
            <v>0</v>
          </cell>
        </row>
        <row r="282">
          <cell r="B282">
            <v>30</v>
          </cell>
          <cell r="C282">
            <v>61.04</v>
          </cell>
          <cell r="D282">
            <v>108.831</v>
          </cell>
          <cell r="E282">
            <v>10.16</v>
          </cell>
          <cell r="F282">
            <v>46.225000000000001</v>
          </cell>
          <cell r="J282">
            <v>1.1299999999999999</v>
          </cell>
          <cell r="K282">
            <v>0</v>
          </cell>
          <cell r="L282">
            <v>0</v>
          </cell>
          <cell r="M282">
            <v>0</v>
          </cell>
          <cell r="N282">
            <v>1.1299999999999999</v>
          </cell>
          <cell r="O282">
            <v>1.1399999999999999</v>
          </cell>
          <cell r="P282">
            <v>0</v>
          </cell>
          <cell r="Q282">
            <v>4.03</v>
          </cell>
          <cell r="R282">
            <v>7.9</v>
          </cell>
          <cell r="S282">
            <v>13.07</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0</v>
          </cell>
          <cell r="AO282">
            <v>0</v>
          </cell>
          <cell r="AP282">
            <v>0</v>
          </cell>
          <cell r="AQ282">
            <v>0</v>
          </cell>
          <cell r="AR282">
            <v>0</v>
          </cell>
          <cell r="AS282">
            <v>0</v>
          </cell>
          <cell r="AT282">
            <v>0</v>
          </cell>
        </row>
        <row r="283">
          <cell r="E283">
            <v>0</v>
          </cell>
          <cell r="F283">
            <v>118</v>
          </cell>
          <cell r="G283">
            <v>118</v>
          </cell>
        </row>
        <row r="284">
          <cell r="B284">
            <v>0</v>
          </cell>
          <cell r="C284">
            <v>357.06</v>
          </cell>
          <cell r="D284">
            <v>262.72000000000003</v>
          </cell>
          <cell r="E284">
            <v>598.98099999999999</v>
          </cell>
        </row>
        <row r="286">
          <cell r="F286">
            <v>148</v>
          </cell>
          <cell r="H286">
            <v>1035</v>
          </cell>
          <cell r="J286">
            <v>0</v>
          </cell>
          <cell r="K286">
            <v>0</v>
          </cell>
          <cell r="L286">
            <v>0</v>
          </cell>
          <cell r="M286">
            <v>345.8</v>
          </cell>
          <cell r="N286">
            <v>345.8</v>
          </cell>
          <cell r="O286">
            <v>0</v>
          </cell>
          <cell r="P286">
            <v>0</v>
          </cell>
          <cell r="Q286">
            <v>0</v>
          </cell>
          <cell r="R286">
            <v>415</v>
          </cell>
          <cell r="S286">
            <v>415</v>
          </cell>
          <cell r="T286">
            <v>0</v>
          </cell>
          <cell r="U286">
            <v>315</v>
          </cell>
          <cell r="V286">
            <v>3741</v>
          </cell>
          <cell r="W286">
            <v>0</v>
          </cell>
          <cell r="X286">
            <v>4056</v>
          </cell>
          <cell r="Y286">
            <v>0</v>
          </cell>
          <cell r="Z286">
            <v>0</v>
          </cell>
          <cell r="AA286">
            <v>0</v>
          </cell>
          <cell r="AB286">
            <v>500</v>
          </cell>
          <cell r="AC286">
            <v>500</v>
          </cell>
          <cell r="AD286">
            <v>0</v>
          </cell>
          <cell r="AE286">
            <v>0</v>
          </cell>
          <cell r="AF286">
            <v>500</v>
          </cell>
          <cell r="AG286">
            <v>0</v>
          </cell>
          <cell r="AH286">
            <v>500</v>
          </cell>
          <cell r="AI286">
            <v>0</v>
          </cell>
          <cell r="AJ286">
            <v>0</v>
          </cell>
          <cell r="AK286">
            <v>488</v>
          </cell>
          <cell r="AL286">
            <v>108</v>
          </cell>
          <cell r="AM286">
            <v>596</v>
          </cell>
          <cell r="AN286">
            <v>2584</v>
          </cell>
          <cell r="AO286">
            <v>4248</v>
          </cell>
          <cell r="AP286">
            <v>3143</v>
          </cell>
          <cell r="AQ286">
            <v>2896</v>
          </cell>
          <cell r="AR286">
            <v>3699</v>
          </cell>
          <cell r="AS286">
            <v>3500</v>
          </cell>
          <cell r="AT286">
            <v>3737</v>
          </cell>
        </row>
        <row r="288">
          <cell r="B288">
            <v>0</v>
          </cell>
          <cell r="C288">
            <v>0</v>
          </cell>
          <cell r="D288">
            <v>0</v>
          </cell>
          <cell r="E288">
            <v>133</v>
          </cell>
          <cell r="F288">
            <v>670</v>
          </cell>
          <cell r="G288">
            <v>1707</v>
          </cell>
          <cell r="H288">
            <v>2825</v>
          </cell>
          <cell r="I288">
            <v>585</v>
          </cell>
          <cell r="J288">
            <v>183</v>
          </cell>
          <cell r="K288">
            <v>44</v>
          </cell>
          <cell r="L288">
            <v>41</v>
          </cell>
          <cell r="M288">
            <v>348</v>
          </cell>
          <cell r="N288">
            <v>616</v>
          </cell>
          <cell r="O288">
            <v>150</v>
          </cell>
          <cell r="P288">
            <v>86</v>
          </cell>
          <cell r="Q288">
            <v>0</v>
          </cell>
          <cell r="R288">
            <v>4</v>
          </cell>
          <cell r="S288">
            <v>240</v>
          </cell>
          <cell r="T288">
            <v>47</v>
          </cell>
          <cell r="U288">
            <v>87</v>
          </cell>
          <cell r="V288">
            <v>84</v>
          </cell>
          <cell r="W288">
            <v>1</v>
          </cell>
          <cell r="X288">
            <v>219</v>
          </cell>
          <cell r="Y288">
            <v>550</v>
          </cell>
          <cell r="Z288">
            <v>1500</v>
          </cell>
          <cell r="AA288">
            <v>0</v>
          </cell>
          <cell r="AB288">
            <v>301.12</v>
          </cell>
          <cell r="AC288">
            <v>2351.12</v>
          </cell>
          <cell r="AD288">
            <v>550</v>
          </cell>
          <cell r="AE288">
            <v>1800</v>
          </cell>
          <cell r="AF288">
            <v>0</v>
          </cell>
          <cell r="AG288">
            <v>788</v>
          </cell>
          <cell r="AH288">
            <v>3138</v>
          </cell>
          <cell r="AI288">
            <v>550</v>
          </cell>
          <cell r="AJ288">
            <v>1800</v>
          </cell>
          <cell r="AK288">
            <v>0</v>
          </cell>
          <cell r="AL288">
            <v>788</v>
          </cell>
          <cell r="AM288">
            <v>3138</v>
          </cell>
          <cell r="AN288">
            <v>2785.18</v>
          </cell>
          <cell r="AO288">
            <v>2785.18</v>
          </cell>
          <cell r="AP288">
            <v>3795</v>
          </cell>
          <cell r="AQ288">
            <v>3720</v>
          </cell>
          <cell r="AR288">
            <v>3748</v>
          </cell>
          <cell r="AS288">
            <v>2828</v>
          </cell>
          <cell r="AT288">
            <v>4578</v>
          </cell>
        </row>
        <row r="290">
          <cell r="B290">
            <v>0</v>
          </cell>
          <cell r="C290">
            <v>0</v>
          </cell>
          <cell r="D290">
            <v>0</v>
          </cell>
          <cell r="E290">
            <v>133</v>
          </cell>
          <cell r="F290">
            <v>670</v>
          </cell>
          <cell r="G290">
            <v>1707</v>
          </cell>
          <cell r="H290">
            <v>1612</v>
          </cell>
          <cell r="I290">
            <v>-128</v>
          </cell>
          <cell r="J290">
            <v>-190</v>
          </cell>
          <cell r="K290">
            <v>-193</v>
          </cell>
          <cell r="L290">
            <v>-122</v>
          </cell>
          <cell r="M290">
            <v>251</v>
          </cell>
          <cell r="N290">
            <v>-254</v>
          </cell>
          <cell r="O290">
            <v>-121</v>
          </cell>
          <cell r="P290">
            <v>-308</v>
          </cell>
          <cell r="Q290">
            <v>-77</v>
          </cell>
          <cell r="R290">
            <v>-31</v>
          </cell>
          <cell r="S290">
            <v>-537</v>
          </cell>
          <cell r="T290">
            <v>-596</v>
          </cell>
          <cell r="U290">
            <v>67</v>
          </cell>
          <cell r="V290">
            <v>-66</v>
          </cell>
          <cell r="W290">
            <v>-59</v>
          </cell>
          <cell r="X290">
            <v>-654</v>
          </cell>
          <cell r="Y290">
            <v>92</v>
          </cell>
          <cell r="Z290">
            <v>708</v>
          </cell>
          <cell r="AA290">
            <v>0</v>
          </cell>
          <cell r="AB290">
            <v>301.12</v>
          </cell>
          <cell r="AC290">
            <v>1101.1199999999999</v>
          </cell>
          <cell r="AD290">
            <v>158</v>
          </cell>
          <cell r="AE290">
            <v>1437</v>
          </cell>
          <cell r="AF290">
            <v>-304</v>
          </cell>
          <cell r="AG290">
            <v>592</v>
          </cell>
          <cell r="AH290">
            <v>1883</v>
          </cell>
          <cell r="AI290">
            <v>158</v>
          </cell>
          <cell r="AJ290">
            <v>1437</v>
          </cell>
          <cell r="AK290">
            <v>-304</v>
          </cell>
          <cell r="AL290">
            <v>592</v>
          </cell>
          <cell r="AM290">
            <v>1883</v>
          </cell>
          <cell r="AN290">
            <v>1830.1799999999998</v>
          </cell>
          <cell r="AO290">
            <v>1830.1799999999998</v>
          </cell>
          <cell r="AP290">
            <v>2529</v>
          </cell>
          <cell r="AQ290">
            <v>2019</v>
          </cell>
          <cell r="AR290">
            <v>1848</v>
          </cell>
          <cell r="AS290">
            <v>1476</v>
          </cell>
          <cell r="AT290">
            <v>2430</v>
          </cell>
        </row>
        <row r="291">
          <cell r="B291">
            <v>428</v>
          </cell>
          <cell r="C291">
            <v>110</v>
          </cell>
          <cell r="D291">
            <v>-67</v>
          </cell>
          <cell r="E291">
            <v>-70</v>
          </cell>
          <cell r="F291">
            <v>1264</v>
          </cell>
          <cell r="G291">
            <v>2488</v>
          </cell>
          <cell r="H291">
            <v>715</v>
          </cell>
          <cell r="I291">
            <v>-484</v>
          </cell>
          <cell r="J291">
            <v>-377</v>
          </cell>
          <cell r="K291">
            <v>0</v>
          </cell>
          <cell r="L291">
            <v>-87</v>
          </cell>
          <cell r="M291">
            <v>595</v>
          </cell>
          <cell r="N291">
            <v>131</v>
          </cell>
          <cell r="O291">
            <v>-457</v>
          </cell>
          <cell r="P291">
            <v>-281</v>
          </cell>
          <cell r="Q291">
            <v>-732</v>
          </cell>
          <cell r="R291">
            <v>-134</v>
          </cell>
          <cell r="S291">
            <v>-1604</v>
          </cell>
          <cell r="T291">
            <v>-63</v>
          </cell>
          <cell r="U291">
            <v>284.2</v>
          </cell>
          <cell r="V291">
            <v>-609</v>
          </cell>
          <cell r="W291">
            <v>1275</v>
          </cell>
          <cell r="X291">
            <v>887.2</v>
          </cell>
          <cell r="Y291">
            <v>57.75</v>
          </cell>
          <cell r="Z291">
            <v>567.75</v>
          </cell>
          <cell r="AA291">
            <v>123.19</v>
          </cell>
          <cell r="AB291">
            <v>898.76</v>
          </cell>
          <cell r="AC291">
            <v>1647.45</v>
          </cell>
          <cell r="AD291">
            <v>91</v>
          </cell>
          <cell r="AE291">
            <v>1370</v>
          </cell>
          <cell r="AF291">
            <v>-220</v>
          </cell>
          <cell r="AG291">
            <v>1439</v>
          </cell>
          <cell r="AH291">
            <v>2680</v>
          </cell>
          <cell r="AI291">
            <v>327</v>
          </cell>
          <cell r="AJ291">
            <v>1189</v>
          </cell>
          <cell r="AK291">
            <v>-235</v>
          </cell>
          <cell r="AL291">
            <v>2003</v>
          </cell>
          <cell r="AM291">
            <v>3284</v>
          </cell>
          <cell r="AN291">
            <v>2072.02</v>
          </cell>
          <cell r="AO291">
            <v>2072.02</v>
          </cell>
          <cell r="AP291">
            <v>2829.1679404466504</v>
          </cell>
          <cell r="AQ291">
            <v>1657</v>
          </cell>
          <cell r="AR291">
            <v>1492</v>
          </cell>
          <cell r="AS291">
            <v>1149</v>
          </cell>
          <cell r="AT291">
            <v>2103</v>
          </cell>
        </row>
        <row r="293">
          <cell r="G293">
            <v>0</v>
          </cell>
          <cell r="H293">
            <v>0</v>
          </cell>
          <cell r="I293">
            <v>0</v>
          </cell>
          <cell r="J293">
            <v>0</v>
          </cell>
          <cell r="K293">
            <v>0</v>
          </cell>
          <cell r="L293">
            <v>0</v>
          </cell>
          <cell r="M293">
            <v>0</v>
          </cell>
          <cell r="N293">
            <v>0</v>
          </cell>
          <cell r="O293">
            <v>0</v>
          </cell>
          <cell r="P293">
            <v>0</v>
          </cell>
          <cell r="Q293">
            <v>244</v>
          </cell>
          <cell r="R293">
            <v>0</v>
          </cell>
          <cell r="S293">
            <v>244</v>
          </cell>
          <cell r="T293">
            <v>-7</v>
          </cell>
          <cell r="U293">
            <v>-25</v>
          </cell>
          <cell r="V293">
            <v>-8</v>
          </cell>
          <cell r="W293">
            <v>-28</v>
          </cell>
          <cell r="X293">
            <v>-68</v>
          </cell>
          <cell r="Y293">
            <v>-7.4</v>
          </cell>
          <cell r="Z293">
            <v>-27.6</v>
          </cell>
          <cell r="AA293">
            <v>-7.4</v>
          </cell>
          <cell r="AB293">
            <v>-27.6</v>
          </cell>
          <cell r="AC293">
            <v>-70</v>
          </cell>
          <cell r="AD293">
            <v>-8</v>
          </cell>
          <cell r="AE293">
            <v>-26</v>
          </cell>
          <cell r="AF293">
            <v>-8</v>
          </cell>
          <cell r="AG293">
            <v>-27</v>
          </cell>
          <cell r="AH293">
            <v>-69</v>
          </cell>
          <cell r="AI293">
            <v>-8</v>
          </cell>
          <cell r="AJ293">
            <v>-26</v>
          </cell>
          <cell r="AK293">
            <v>-8</v>
          </cell>
          <cell r="AL293">
            <v>-27</v>
          </cell>
          <cell r="AM293">
            <v>-69</v>
          </cell>
          <cell r="AN293">
            <v>-70</v>
          </cell>
          <cell r="AO293">
            <v>-70</v>
          </cell>
          <cell r="AP293">
            <v>0</v>
          </cell>
          <cell r="AQ293">
            <v>0</v>
          </cell>
          <cell r="AR293">
            <v>0</v>
          </cell>
          <cell r="AS293">
            <v>0</v>
          </cell>
          <cell r="AT293">
            <v>0</v>
          </cell>
        </row>
        <row r="295">
          <cell r="F295">
            <v>177</v>
          </cell>
          <cell r="G295">
            <v>178</v>
          </cell>
          <cell r="H295">
            <v>0</v>
          </cell>
          <cell r="I295">
            <v>0</v>
          </cell>
        </row>
        <row r="297">
          <cell r="B297">
            <v>-91</v>
          </cell>
          <cell r="C297">
            <v>-64</v>
          </cell>
          <cell r="D297">
            <v>-250</v>
          </cell>
          <cell r="E297">
            <v>-493</v>
          </cell>
          <cell r="F297">
            <v>-214</v>
          </cell>
          <cell r="G297">
            <v>-190</v>
          </cell>
          <cell r="H297">
            <v>63</v>
          </cell>
          <cell r="I297">
            <v>21</v>
          </cell>
          <cell r="J297">
            <v>58</v>
          </cell>
          <cell r="K297">
            <v>228</v>
          </cell>
          <cell r="L297">
            <v>11</v>
          </cell>
          <cell r="M297">
            <v>36</v>
          </cell>
          <cell r="N297">
            <v>333</v>
          </cell>
          <cell r="O297">
            <v>168</v>
          </cell>
          <cell r="P297">
            <v>-44</v>
          </cell>
          <cell r="Q297">
            <v>-60</v>
          </cell>
          <cell r="R297">
            <v>-9</v>
          </cell>
          <cell r="S297">
            <v>55</v>
          </cell>
          <cell r="T297">
            <v>57</v>
          </cell>
          <cell r="U297">
            <v>-33</v>
          </cell>
          <cell r="V297">
            <v>-59</v>
          </cell>
          <cell r="W297">
            <v>-124</v>
          </cell>
          <cell r="X297">
            <v>-159</v>
          </cell>
          <cell r="Y297">
            <v>289.19</v>
          </cell>
          <cell r="Z297">
            <v>-10.3</v>
          </cell>
          <cell r="AA297">
            <v>0</v>
          </cell>
          <cell r="AB297">
            <v>27.12</v>
          </cell>
          <cell r="AC297">
            <v>306.01</v>
          </cell>
          <cell r="AD297">
            <v>310</v>
          </cell>
          <cell r="AE297">
            <v>9</v>
          </cell>
          <cell r="AF297">
            <v>0</v>
          </cell>
          <cell r="AG297">
            <v>27</v>
          </cell>
          <cell r="AH297">
            <v>346</v>
          </cell>
          <cell r="AI297">
            <v>302</v>
          </cell>
          <cell r="AJ297">
            <v>11</v>
          </cell>
          <cell r="AK297">
            <v>23</v>
          </cell>
          <cell r="AL297">
            <v>633</v>
          </cell>
          <cell r="AM297">
            <v>969</v>
          </cell>
          <cell r="AN297">
            <v>0</v>
          </cell>
          <cell r="AO297">
            <v>0</v>
          </cell>
          <cell r="AP297">
            <v>0</v>
          </cell>
          <cell r="AQ297">
            <v>0</v>
          </cell>
          <cell r="AR297">
            <v>0</v>
          </cell>
          <cell r="AS297">
            <v>0</v>
          </cell>
          <cell r="AT297">
            <v>0</v>
          </cell>
        </row>
        <row r="299">
          <cell r="C299">
            <v>-50</v>
          </cell>
          <cell r="D299">
            <v>-368</v>
          </cell>
          <cell r="E299">
            <v>-420</v>
          </cell>
          <cell r="F299">
            <v>-283</v>
          </cell>
          <cell r="G299">
            <v>-187</v>
          </cell>
          <cell r="H299">
            <v>-77</v>
          </cell>
          <cell r="I299">
            <v>-13</v>
          </cell>
          <cell r="J299">
            <v>-14</v>
          </cell>
          <cell r="K299">
            <v>-4</v>
          </cell>
          <cell r="L299">
            <v>-1</v>
          </cell>
          <cell r="M299">
            <v>-7</v>
          </cell>
          <cell r="N299">
            <v>-26</v>
          </cell>
          <cell r="O299">
            <v>-19</v>
          </cell>
          <cell r="P299">
            <v>-61</v>
          </cell>
          <cell r="Q299">
            <v>-22</v>
          </cell>
          <cell r="R299">
            <v>-40</v>
          </cell>
          <cell r="S299">
            <v>-142</v>
          </cell>
          <cell r="T299">
            <v>-7</v>
          </cell>
          <cell r="U299">
            <v>-29</v>
          </cell>
          <cell r="V299">
            <v>-63</v>
          </cell>
          <cell r="W299">
            <v>-62</v>
          </cell>
          <cell r="X299">
            <v>-161</v>
          </cell>
          <cell r="Y299">
            <v>0</v>
          </cell>
          <cell r="Z299">
            <v>-10.3</v>
          </cell>
          <cell r="AA299">
            <v>0</v>
          </cell>
          <cell r="AB299">
            <v>-10.3</v>
          </cell>
          <cell r="AC299">
            <v>-20.6</v>
          </cell>
          <cell r="AD299">
            <v>0</v>
          </cell>
          <cell r="AE299">
            <v>-7</v>
          </cell>
          <cell r="AF299">
            <v>0</v>
          </cell>
          <cell r="AG299">
            <v>-10</v>
          </cell>
          <cell r="AH299">
            <v>-17</v>
          </cell>
          <cell r="AI299">
            <v>0</v>
          </cell>
          <cell r="AJ299">
            <v>-7</v>
          </cell>
          <cell r="AK299">
            <v>-6</v>
          </cell>
          <cell r="AL299">
            <v>-7</v>
          </cell>
          <cell r="AM299">
            <v>-20</v>
          </cell>
          <cell r="AN299">
            <v>0</v>
          </cell>
          <cell r="AO299">
            <v>0</v>
          </cell>
          <cell r="AP299">
            <v>0</v>
          </cell>
          <cell r="AQ299">
            <v>0</v>
          </cell>
          <cell r="AR299">
            <v>0</v>
          </cell>
          <cell r="AS299">
            <v>0</v>
          </cell>
          <cell r="AT299">
            <v>0</v>
          </cell>
        </row>
        <row r="300">
          <cell r="N300">
            <v>0</v>
          </cell>
          <cell r="S300">
            <v>0</v>
          </cell>
          <cell r="X300">
            <v>0</v>
          </cell>
          <cell r="AC300">
            <v>0</v>
          </cell>
          <cell r="AH300">
            <v>0</v>
          </cell>
          <cell r="AN300">
            <v>0</v>
          </cell>
          <cell r="AO300">
            <v>0</v>
          </cell>
          <cell r="AP300">
            <v>0</v>
          </cell>
          <cell r="AQ300">
            <v>0</v>
          </cell>
          <cell r="AR300">
            <v>0</v>
          </cell>
          <cell r="AS300">
            <v>0</v>
          </cell>
          <cell r="AT300">
            <v>0</v>
          </cell>
        </row>
        <row r="301">
          <cell r="N301">
            <v>0</v>
          </cell>
          <cell r="S301">
            <v>0</v>
          </cell>
          <cell r="X301">
            <v>0</v>
          </cell>
          <cell r="AC301">
            <v>0</v>
          </cell>
          <cell r="AH301">
            <v>0</v>
          </cell>
          <cell r="AN301">
            <v>0</v>
          </cell>
          <cell r="AO301">
            <v>0</v>
          </cell>
          <cell r="AP301">
            <v>0</v>
          </cell>
          <cell r="AQ301">
            <v>0</v>
          </cell>
          <cell r="AR301">
            <v>0</v>
          </cell>
          <cell r="AS301">
            <v>0</v>
          </cell>
          <cell r="AT301">
            <v>0</v>
          </cell>
        </row>
        <row r="302">
          <cell r="N302">
            <v>0</v>
          </cell>
          <cell r="S302">
            <v>0</v>
          </cell>
          <cell r="X302">
            <v>0</v>
          </cell>
          <cell r="AC302">
            <v>0</v>
          </cell>
          <cell r="AH302">
            <v>0</v>
          </cell>
          <cell r="AN302">
            <v>0</v>
          </cell>
          <cell r="AO302">
            <v>0</v>
          </cell>
          <cell r="AP302">
            <v>0</v>
          </cell>
          <cell r="AQ302">
            <v>0</v>
          </cell>
          <cell r="AR302">
            <v>0</v>
          </cell>
          <cell r="AS302">
            <v>0</v>
          </cell>
          <cell r="AT302">
            <v>0</v>
          </cell>
        </row>
        <row r="303">
          <cell r="G303">
            <v>46</v>
          </cell>
          <cell r="H303">
            <v>80</v>
          </cell>
          <cell r="I303">
            <v>3</v>
          </cell>
          <cell r="J303">
            <v>45</v>
          </cell>
          <cell r="K303">
            <v>216</v>
          </cell>
          <cell r="L303">
            <v>0</v>
          </cell>
          <cell r="M303">
            <v>5</v>
          </cell>
          <cell r="N303">
            <v>266</v>
          </cell>
          <cell r="O303">
            <v>85</v>
          </cell>
          <cell r="P303">
            <v>0</v>
          </cell>
          <cell r="Q303">
            <v>0</v>
          </cell>
          <cell r="R303">
            <v>-1</v>
          </cell>
          <cell r="S303">
            <v>84</v>
          </cell>
          <cell r="T303">
            <v>0</v>
          </cell>
          <cell r="U303">
            <v>0</v>
          </cell>
          <cell r="V303">
            <v>0</v>
          </cell>
          <cell r="W303">
            <v>0</v>
          </cell>
          <cell r="X303">
            <v>0</v>
          </cell>
          <cell r="Y303">
            <v>289.19</v>
          </cell>
          <cell r="Z303">
            <v>0</v>
          </cell>
          <cell r="AA303">
            <v>0</v>
          </cell>
          <cell r="AB303">
            <v>37.42</v>
          </cell>
          <cell r="AC303">
            <v>326.61</v>
          </cell>
          <cell r="AD303">
            <v>298</v>
          </cell>
          <cell r="AE303">
            <v>0</v>
          </cell>
          <cell r="AF303">
            <v>0</v>
          </cell>
          <cell r="AG303">
            <v>37</v>
          </cell>
          <cell r="AH303">
            <v>335</v>
          </cell>
          <cell r="AI303">
            <v>298</v>
          </cell>
          <cell r="AJ303">
            <v>0</v>
          </cell>
          <cell r="AK303">
            <v>0</v>
          </cell>
          <cell r="AL303">
            <v>656</v>
          </cell>
          <cell r="AM303">
            <v>954</v>
          </cell>
          <cell r="AN303">
            <v>0</v>
          </cell>
          <cell r="AO303">
            <v>0</v>
          </cell>
          <cell r="AP303">
            <v>0</v>
          </cell>
          <cell r="AQ303">
            <v>0</v>
          </cell>
          <cell r="AR303">
            <v>0</v>
          </cell>
          <cell r="AS303">
            <v>0</v>
          </cell>
          <cell r="AT303">
            <v>0</v>
          </cell>
        </row>
        <row r="304">
          <cell r="D304">
            <v>11</v>
          </cell>
          <cell r="E304">
            <v>-17</v>
          </cell>
          <cell r="F304">
            <v>48</v>
          </cell>
          <cell r="G304">
            <v>-10</v>
          </cell>
          <cell r="H304">
            <v>126</v>
          </cell>
          <cell r="I304">
            <v>53</v>
          </cell>
          <cell r="J304">
            <v>32</v>
          </cell>
          <cell r="K304">
            <v>19</v>
          </cell>
          <cell r="L304">
            <v>27</v>
          </cell>
          <cell r="M304">
            <v>35</v>
          </cell>
          <cell r="N304">
            <v>113</v>
          </cell>
          <cell r="O304">
            <v>115</v>
          </cell>
          <cell r="P304">
            <v>18</v>
          </cell>
          <cell r="Q304">
            <v>-18</v>
          </cell>
          <cell r="R304">
            <v>30</v>
          </cell>
          <cell r="S304">
            <v>145</v>
          </cell>
          <cell r="T304">
            <v>117</v>
          </cell>
          <cell r="U304">
            <v>17</v>
          </cell>
          <cell r="V304">
            <v>13</v>
          </cell>
          <cell r="W304">
            <v>-48</v>
          </cell>
          <cell r="X304">
            <v>99</v>
          </cell>
          <cell r="Y304">
            <v>0</v>
          </cell>
          <cell r="Z304">
            <v>0</v>
          </cell>
          <cell r="AA304">
            <v>0</v>
          </cell>
          <cell r="AB304">
            <v>0</v>
          </cell>
          <cell r="AC304">
            <v>0</v>
          </cell>
          <cell r="AD304">
            <v>27</v>
          </cell>
          <cell r="AE304">
            <v>20</v>
          </cell>
          <cell r="AF304">
            <v>0</v>
          </cell>
          <cell r="AG304">
            <v>-194</v>
          </cell>
          <cell r="AH304">
            <v>-147</v>
          </cell>
          <cell r="AI304">
            <v>27</v>
          </cell>
          <cell r="AJ304">
            <v>20</v>
          </cell>
          <cell r="AK304">
            <v>-20</v>
          </cell>
          <cell r="AL304">
            <v>-14</v>
          </cell>
          <cell r="AM304">
            <v>13</v>
          </cell>
          <cell r="AN304">
            <v>0</v>
          </cell>
          <cell r="AO304">
            <v>0</v>
          </cell>
          <cell r="AP304">
            <v>0</v>
          </cell>
          <cell r="AQ304">
            <v>0</v>
          </cell>
          <cell r="AR304">
            <v>0</v>
          </cell>
          <cell r="AS304">
            <v>0</v>
          </cell>
          <cell r="AT304">
            <v>0</v>
          </cell>
        </row>
        <row r="305">
          <cell r="B305">
            <v>-91</v>
          </cell>
          <cell r="C305">
            <v>-14</v>
          </cell>
          <cell r="D305">
            <v>107</v>
          </cell>
          <cell r="E305">
            <v>-56</v>
          </cell>
          <cell r="F305">
            <v>21</v>
          </cell>
          <cell r="G305">
            <v>-39</v>
          </cell>
          <cell r="H305">
            <v>-66</v>
          </cell>
          <cell r="I305">
            <v>-22</v>
          </cell>
          <cell r="J305">
            <v>-5</v>
          </cell>
          <cell r="K305">
            <v>-3</v>
          </cell>
          <cell r="L305">
            <v>-15</v>
          </cell>
          <cell r="M305">
            <v>3</v>
          </cell>
          <cell r="N305">
            <v>-20</v>
          </cell>
          <cell r="O305">
            <v>-13</v>
          </cell>
          <cell r="P305">
            <v>-1</v>
          </cell>
          <cell r="Q305">
            <v>-20</v>
          </cell>
          <cell r="R305">
            <v>2</v>
          </cell>
          <cell r="S305">
            <v>-32</v>
          </cell>
          <cell r="T305">
            <v>-53</v>
          </cell>
          <cell r="U305">
            <v>-21</v>
          </cell>
          <cell r="V305">
            <v>-9</v>
          </cell>
          <cell r="W305">
            <v>-14</v>
          </cell>
          <cell r="X305">
            <v>-97</v>
          </cell>
          <cell r="AC305">
            <v>0</v>
          </cell>
          <cell r="AD305">
            <v>-15</v>
          </cell>
          <cell r="AE305">
            <v>-4</v>
          </cell>
          <cell r="AG305">
            <v>194</v>
          </cell>
          <cell r="AH305">
            <v>175</v>
          </cell>
          <cell r="AI305">
            <v>-23</v>
          </cell>
          <cell r="AJ305">
            <v>-2</v>
          </cell>
          <cell r="AK305">
            <v>49</v>
          </cell>
          <cell r="AL305">
            <v>-2</v>
          </cell>
          <cell r="AM305">
            <v>22</v>
          </cell>
          <cell r="AN305">
            <v>0</v>
          </cell>
          <cell r="AO305">
            <v>0</v>
          </cell>
          <cell r="AP305">
            <v>0</v>
          </cell>
          <cell r="AQ305">
            <v>0</v>
          </cell>
          <cell r="AR305">
            <v>0</v>
          </cell>
          <cell r="AS305">
            <v>0</v>
          </cell>
          <cell r="AT305">
            <v>0</v>
          </cell>
        </row>
        <row r="307">
          <cell r="B307">
            <v>23</v>
          </cell>
          <cell r="C307">
            <v>3</v>
          </cell>
          <cell r="D307">
            <v>175</v>
          </cell>
          <cell r="E307">
            <v>520</v>
          </cell>
          <cell r="F307">
            <v>196</v>
          </cell>
          <cell r="G307">
            <v>915</v>
          </cell>
          <cell r="H307">
            <v>1071</v>
          </cell>
          <cell r="I307">
            <v>205</v>
          </cell>
          <cell r="J307">
            <v>18</v>
          </cell>
          <cell r="K307">
            <v>19</v>
          </cell>
          <cell r="L307">
            <v>31</v>
          </cell>
          <cell r="M307">
            <v>19</v>
          </cell>
          <cell r="N307">
            <v>87</v>
          </cell>
          <cell r="O307">
            <v>34</v>
          </cell>
          <cell r="P307">
            <v>48</v>
          </cell>
          <cell r="Q307">
            <v>55</v>
          </cell>
          <cell r="R307">
            <v>40</v>
          </cell>
          <cell r="S307">
            <v>177</v>
          </cell>
          <cell r="T307">
            <v>466</v>
          </cell>
          <cell r="U307">
            <v>75</v>
          </cell>
          <cell r="V307">
            <v>89</v>
          </cell>
          <cell r="W307">
            <v>67</v>
          </cell>
          <cell r="X307">
            <v>697</v>
          </cell>
          <cell r="Y307">
            <v>0</v>
          </cell>
          <cell r="Z307">
            <v>0</v>
          </cell>
          <cell r="AA307">
            <v>0</v>
          </cell>
          <cell r="AB307">
            <v>0</v>
          </cell>
          <cell r="AC307">
            <v>0</v>
          </cell>
          <cell r="AD307">
            <v>13.6875</v>
          </cell>
          <cell r="AE307">
            <v>20.6875</v>
          </cell>
          <cell r="AF307">
            <v>50</v>
          </cell>
          <cell r="AG307">
            <v>50</v>
          </cell>
          <cell r="AH307">
            <v>134.375</v>
          </cell>
          <cell r="AI307">
            <v>229</v>
          </cell>
          <cell r="AJ307">
            <v>63</v>
          </cell>
          <cell r="AK307">
            <v>59</v>
          </cell>
          <cell r="AL307">
            <v>39</v>
          </cell>
          <cell r="AM307">
            <v>390</v>
          </cell>
          <cell r="AN307">
            <v>50</v>
          </cell>
          <cell r="AO307">
            <v>50</v>
          </cell>
          <cell r="AP307">
            <v>50</v>
          </cell>
          <cell r="AQ307">
            <v>200</v>
          </cell>
          <cell r="AR307">
            <v>200</v>
          </cell>
          <cell r="AS307">
            <v>150</v>
          </cell>
          <cell r="AT307">
            <v>150</v>
          </cell>
        </row>
        <row r="308">
          <cell r="AD308">
            <v>44</v>
          </cell>
          <cell r="AE308">
            <v>-132</v>
          </cell>
          <cell r="AF308">
            <v>-108.6875</v>
          </cell>
          <cell r="AG308">
            <v>-107.6875</v>
          </cell>
        </row>
        <row r="310">
          <cell r="D310">
            <v>175</v>
          </cell>
          <cell r="E310">
            <v>520</v>
          </cell>
          <cell r="F310">
            <v>196</v>
          </cell>
          <cell r="G310">
            <v>915</v>
          </cell>
          <cell r="H310">
            <v>1071</v>
          </cell>
          <cell r="I310">
            <v>205</v>
          </cell>
        </row>
        <row r="313">
          <cell r="G313">
            <v>0</v>
          </cell>
          <cell r="H313">
            <v>0</v>
          </cell>
          <cell r="I313">
            <v>0</v>
          </cell>
          <cell r="U313">
            <v>1000</v>
          </cell>
          <cell r="X313">
            <v>1000</v>
          </cell>
          <cell r="Y313">
            <v>274.75</v>
          </cell>
          <cell r="Z313">
            <v>274.75</v>
          </cell>
          <cell r="AA313">
            <v>274.75</v>
          </cell>
          <cell r="AB313">
            <v>274.75</v>
          </cell>
          <cell r="AC313">
            <v>1099</v>
          </cell>
          <cell r="AD313">
            <v>192.3125</v>
          </cell>
          <cell r="AE313">
            <v>32.3125</v>
          </cell>
          <cell r="AF313">
            <v>112.3125</v>
          </cell>
          <cell r="AG313">
            <v>112.3125</v>
          </cell>
          <cell r="AH313">
            <v>449.25</v>
          </cell>
          <cell r="AN313">
            <v>399.99999999999994</v>
          </cell>
          <cell r="AO313">
            <v>399.99999999999994</v>
          </cell>
          <cell r="AP313">
            <v>694.8</v>
          </cell>
          <cell r="AQ313">
            <v>158</v>
          </cell>
          <cell r="AR313">
            <v>241</v>
          </cell>
          <cell r="AS313">
            <v>24</v>
          </cell>
          <cell r="AT313">
            <v>0</v>
          </cell>
        </row>
        <row r="315">
          <cell r="B315">
            <v>2189</v>
          </cell>
          <cell r="C315">
            <v>2042</v>
          </cell>
          <cell r="D315">
            <v>2302</v>
          </cell>
          <cell r="E315">
            <v>2406</v>
          </cell>
          <cell r="F315">
            <v>1604</v>
          </cell>
          <cell r="G315">
            <v>1488</v>
          </cell>
          <cell r="H315">
            <v>3235</v>
          </cell>
          <cell r="I315">
            <v>2744.4982</v>
          </cell>
          <cell r="J315">
            <v>867</v>
          </cell>
          <cell r="K315">
            <v>695.827</v>
          </cell>
          <cell r="L315">
            <v>945.49900000000002</v>
          </cell>
          <cell r="M315">
            <v>646.96299999999997</v>
          </cell>
          <cell r="N315">
            <v>3155.2889999999998</v>
          </cell>
          <cell r="O315">
            <v>871</v>
          </cell>
          <cell r="P315">
            <v>1008</v>
          </cell>
          <cell r="Q315">
            <v>700</v>
          </cell>
          <cell r="R315">
            <v>606</v>
          </cell>
          <cell r="S315">
            <v>3185</v>
          </cell>
          <cell r="T315">
            <v>1346.8899999999999</v>
          </cell>
          <cell r="U315">
            <v>412.62</v>
          </cell>
          <cell r="V315">
            <v>4023.73</v>
          </cell>
          <cell r="W315">
            <v>678.31999999999994</v>
          </cell>
          <cell r="X315">
            <v>6461.5599999999995</v>
          </cell>
          <cell r="Y315">
            <v>1110.4573499999999</v>
          </cell>
          <cell r="Z315">
            <v>1753.4739999999999</v>
          </cell>
          <cell r="AA315">
            <v>618.80600000000004</v>
          </cell>
          <cell r="AB315">
            <v>1398.6979999999999</v>
          </cell>
          <cell r="AC315">
            <v>4881.4353499999997</v>
          </cell>
          <cell r="AD315">
            <v>932</v>
          </cell>
          <cell r="AE315">
            <v>1183</v>
          </cell>
          <cell r="AF315">
            <v>922</v>
          </cell>
          <cell r="AG315">
            <v>1588</v>
          </cell>
          <cell r="AH315">
            <v>4625</v>
          </cell>
          <cell r="AI315">
            <v>932.13</v>
          </cell>
          <cell r="AJ315">
            <v>1182.3800000000001</v>
          </cell>
          <cell r="AK315">
            <v>737.29</v>
          </cell>
          <cell r="AL315">
            <v>1410</v>
          </cell>
          <cell r="AM315">
            <v>4261.8</v>
          </cell>
          <cell r="AN315">
            <v>3506.0819999999999</v>
          </cell>
          <cell r="AO315">
            <v>3506.0819999999999</v>
          </cell>
          <cell r="AP315">
            <v>4065.7451714285717</v>
          </cell>
          <cell r="AQ315">
            <v>4352.4323199999999</v>
          </cell>
          <cell r="AR315">
            <v>5035.7037700000001</v>
          </cell>
          <cell r="AS315">
            <v>5248.6440330999994</v>
          </cell>
          <cell r="AT315">
            <v>6164.6598440930002</v>
          </cell>
        </row>
        <row r="317">
          <cell r="B317">
            <v>2189</v>
          </cell>
          <cell r="C317">
            <v>2042</v>
          </cell>
          <cell r="D317">
            <v>2302</v>
          </cell>
          <cell r="E317">
            <v>2406</v>
          </cell>
          <cell r="F317">
            <v>1709.55663</v>
          </cell>
          <cell r="G317">
            <v>1666.58512</v>
          </cell>
          <cell r="H317">
            <v>3503.1035630000001</v>
          </cell>
          <cell r="I317">
            <v>2945.8195589000002</v>
          </cell>
          <cell r="J317">
            <v>867</v>
          </cell>
          <cell r="K317">
            <v>695.827</v>
          </cell>
          <cell r="L317">
            <v>945.49900000000002</v>
          </cell>
          <cell r="M317">
            <v>646.96299999999997</v>
          </cell>
          <cell r="N317">
            <v>3616.7634339999995</v>
          </cell>
          <cell r="O317">
            <v>912.44894109999996</v>
          </cell>
          <cell r="P317">
            <v>1204.6392318999999</v>
          </cell>
          <cell r="Q317">
            <v>741.0755527</v>
          </cell>
          <cell r="R317">
            <v>802.29928440000003</v>
          </cell>
          <cell r="S317">
            <v>3660.4630101000002</v>
          </cell>
          <cell r="T317">
            <v>1386.2827380087999</v>
          </cell>
          <cell r="U317">
            <v>600.58443382170003</v>
          </cell>
          <cell r="V317">
            <v>4062.2995808380001</v>
          </cell>
          <cell r="W317">
            <v>864.06796831399993</v>
          </cell>
          <cell r="X317">
            <v>6913.6547209173996</v>
          </cell>
          <cell r="Y317">
            <v>1148.7299153639999</v>
          </cell>
          <cell r="Z317">
            <v>1937.590214566</v>
          </cell>
          <cell r="AA317">
            <v>657.10685255200008</v>
          </cell>
          <cell r="AB317">
            <v>1582.9501940449998</v>
          </cell>
          <cell r="AC317">
            <v>5326.2694842359997</v>
          </cell>
          <cell r="AD317">
            <v>970.52230157748772</v>
          </cell>
          <cell r="AE317">
            <v>1365.2293157945098</v>
          </cell>
          <cell r="AF317">
            <v>959.5705321055442</v>
          </cell>
          <cell r="AG317">
            <v>1768.494229286157</v>
          </cell>
          <cell r="AH317">
            <v>5070.6554675710004</v>
          </cell>
          <cell r="AI317">
            <v>970.12558000000001</v>
          </cell>
          <cell r="AJ317">
            <v>1363.7632000000001</v>
          </cell>
          <cell r="AK317">
            <v>775.5346199999999</v>
          </cell>
          <cell r="AL317">
            <v>1598.9924000000001</v>
          </cell>
          <cell r="AM317">
            <v>4707.4554675710006</v>
          </cell>
          <cell r="AN317">
            <v>3971.1948500479998</v>
          </cell>
          <cell r="AO317">
            <v>3971.1948500479998</v>
          </cell>
          <cell r="AP317">
            <v>4606.266350594572</v>
          </cell>
          <cell r="AQ317">
            <v>4571.9603986299999</v>
          </cell>
          <cell r="AR317">
            <v>5035.7037700000001</v>
          </cell>
          <cell r="AS317">
            <v>5248.6440330999994</v>
          </cell>
          <cell r="AT317">
            <v>6164.6598440930002</v>
          </cell>
        </row>
        <row r="318">
          <cell r="B318">
            <v>0.19272497978104539</v>
          </cell>
          <cell r="C318">
            <v>0.1872188977471809</v>
          </cell>
          <cell r="D318">
            <v>0.16392758297495122</v>
          </cell>
          <cell r="E318">
            <v>0.1266849199663016</v>
          </cell>
          <cell r="F318">
            <v>0.10301636818318771</v>
          </cell>
          <cell r="G318">
            <v>0.10730009786247746</v>
          </cell>
          <cell r="H318">
            <v>0.21730063662303828</v>
          </cell>
          <cell r="I318">
            <v>0.16659048571509361</v>
          </cell>
          <cell r="J318">
            <v>0.17780968006562756</v>
          </cell>
          <cell r="K318">
            <v>0.12739417795679239</v>
          </cell>
          <cell r="L318">
            <v>0.18437968018720749</v>
          </cell>
          <cell r="M318">
            <v>0.12232236717716014</v>
          </cell>
          <cell r="N318">
            <v>0.17425986191279208</v>
          </cell>
          <cell r="O318">
            <v>0.16960017492565055</v>
          </cell>
          <cell r="P318">
            <v>0.20239234406922041</v>
          </cell>
          <cell r="Q318">
            <v>0.11584735855869939</v>
          </cell>
          <cell r="R318">
            <v>0.10653290192537512</v>
          </cell>
          <cell r="S318">
            <v>0.14491144141330167</v>
          </cell>
          <cell r="T318">
            <v>0.22722221570378626</v>
          </cell>
          <cell r="U318">
            <v>9.7087687329728431E-2</v>
          </cell>
          <cell r="V318">
            <v>0.62952108799597084</v>
          </cell>
          <cell r="W318">
            <v>0.13534899253038846</v>
          </cell>
          <cell r="X318">
            <v>0.27518128964008121</v>
          </cell>
          <cell r="Y318">
            <v>0.23306577192814448</v>
          </cell>
          <cell r="Z318">
            <v>0.37266194885450488</v>
          </cell>
          <cell r="AA318">
            <v>0.12045471990087731</v>
          </cell>
          <cell r="AB318">
            <v>0.24441890457434406</v>
          </cell>
          <cell r="AC318">
            <v>0.24144790388292045</v>
          </cell>
          <cell r="AD318">
            <v>0.19812307464265824</v>
          </cell>
          <cell r="AE318">
            <v>0.28875974718471936</v>
          </cell>
          <cell r="AF318">
            <v>0.19833584831825923</v>
          </cell>
          <cell r="AG318">
            <v>0.3799228863127283</v>
          </cell>
          <cell r="AH318">
            <v>0.26510491609475784</v>
          </cell>
          <cell r="AM318">
            <v>0.24719491496616572</v>
          </cell>
          <cell r="AN318">
            <v>0.22447325530602635</v>
          </cell>
          <cell r="AP318">
            <v>0.24304765219390118</v>
          </cell>
          <cell r="AQ318">
            <v>0.20765985932214737</v>
          </cell>
          <cell r="AR318">
            <v>0.21188820874442285</v>
          </cell>
          <cell r="AS318">
            <v>0.20625649498266649</v>
          </cell>
          <cell r="AT318">
            <v>0.22978052050739592</v>
          </cell>
        </row>
        <row r="320">
          <cell r="B320">
            <v>1247</v>
          </cell>
          <cell r="C320">
            <v>1316</v>
          </cell>
          <cell r="D320">
            <v>2112</v>
          </cell>
          <cell r="E320">
            <v>2200</v>
          </cell>
          <cell r="F320">
            <v>977</v>
          </cell>
          <cell r="G320">
            <v>881</v>
          </cell>
          <cell r="H320">
            <v>1262</v>
          </cell>
          <cell r="I320">
            <v>1210.4982</v>
          </cell>
          <cell r="J320">
            <v>288</v>
          </cell>
          <cell r="K320">
            <v>250.82700000000003</v>
          </cell>
          <cell r="L320">
            <v>558.49900000000002</v>
          </cell>
          <cell r="M320">
            <v>338.96299999999997</v>
          </cell>
          <cell r="N320">
            <v>1436.289</v>
          </cell>
          <cell r="O320">
            <v>373</v>
          </cell>
          <cell r="P320">
            <v>343</v>
          </cell>
          <cell r="Q320">
            <v>390</v>
          </cell>
          <cell r="R320">
            <v>305</v>
          </cell>
          <cell r="S320">
            <v>1411</v>
          </cell>
          <cell r="T320">
            <v>357.89</v>
          </cell>
          <cell r="U320">
            <v>182.61999999999998</v>
          </cell>
          <cell r="V320">
            <v>3651.73</v>
          </cell>
          <cell r="W320">
            <v>476.32</v>
          </cell>
          <cell r="X320">
            <v>4668.5599999999995</v>
          </cell>
          <cell r="Y320">
            <v>398.45734999999996</v>
          </cell>
          <cell r="Z320">
            <v>675.47399999999993</v>
          </cell>
          <cell r="AA320">
            <v>347.80599999999998</v>
          </cell>
          <cell r="AB320">
            <v>1114.6979999999999</v>
          </cell>
          <cell r="AC320">
            <v>2536.4353499999997</v>
          </cell>
          <cell r="AD320">
            <v>378</v>
          </cell>
          <cell r="AE320">
            <v>628</v>
          </cell>
          <cell r="AF320">
            <v>347</v>
          </cell>
          <cell r="AG320">
            <v>1115</v>
          </cell>
          <cell r="AH320">
            <v>2468</v>
          </cell>
          <cell r="AI320">
            <v>378.13</v>
          </cell>
          <cell r="AJ320">
            <v>627.38</v>
          </cell>
          <cell r="AK320">
            <v>375.28999999999996</v>
          </cell>
          <cell r="AL320">
            <v>984</v>
          </cell>
          <cell r="AM320">
            <v>2364.8000000000002</v>
          </cell>
          <cell r="AN320">
            <v>1831.0819999999999</v>
          </cell>
          <cell r="AO320">
            <v>1831.0819999999999</v>
          </cell>
          <cell r="AP320">
            <v>2121.7451714285717</v>
          </cell>
          <cell r="AQ320">
            <v>1814.4323199999999</v>
          </cell>
          <cell r="AR320">
            <v>1741.7037700000001</v>
          </cell>
          <cell r="AS320">
            <v>2152.6440330999999</v>
          </cell>
          <cell r="AT320">
            <v>2187.6598440930002</v>
          </cell>
        </row>
        <row r="322">
          <cell r="J322">
            <v>150</v>
          </cell>
          <cell r="K322">
            <v>146.755</v>
          </cell>
          <cell r="L322">
            <v>442.73</v>
          </cell>
          <cell r="M322">
            <v>215.92099999999999</v>
          </cell>
          <cell r="N322">
            <v>955.40599999999995</v>
          </cell>
          <cell r="O322">
            <v>275</v>
          </cell>
          <cell r="P322">
            <v>227</v>
          </cell>
          <cell r="Q322">
            <v>289</v>
          </cell>
          <cell r="R322">
            <v>196</v>
          </cell>
          <cell r="S322">
            <v>987</v>
          </cell>
          <cell r="T322">
            <v>273.53999999999996</v>
          </cell>
          <cell r="U322">
            <v>68.55</v>
          </cell>
          <cell r="V322">
            <v>3586.8</v>
          </cell>
          <cell r="W322">
            <v>356.05</v>
          </cell>
          <cell r="X322">
            <v>4284.9399999999996</v>
          </cell>
          <cell r="Y322">
            <v>303.77735000000001</v>
          </cell>
          <cell r="Z322">
            <v>576.37400000000002</v>
          </cell>
          <cell r="AA322">
            <v>303.43600000000004</v>
          </cell>
          <cell r="AB322">
            <v>1060.4379999999999</v>
          </cell>
          <cell r="AC322">
            <v>2244.0253499999999</v>
          </cell>
          <cell r="AD322">
            <v>299</v>
          </cell>
          <cell r="AE322">
            <v>526</v>
          </cell>
          <cell r="AF322">
            <v>302</v>
          </cell>
          <cell r="AG322">
            <v>1060</v>
          </cell>
          <cell r="AH322">
            <v>2187</v>
          </cell>
          <cell r="AI322">
            <v>298.48</v>
          </cell>
          <cell r="AJ322">
            <v>526.53</v>
          </cell>
          <cell r="AK322">
            <v>306.97000000000003</v>
          </cell>
          <cell r="AL322">
            <v>984</v>
          </cell>
          <cell r="AM322">
            <v>2115.98</v>
          </cell>
          <cell r="AN322">
            <v>1571.403</v>
          </cell>
          <cell r="AO322">
            <v>1571.403</v>
          </cell>
          <cell r="AP322">
            <v>1921.674</v>
          </cell>
          <cell r="AQ322">
            <v>1620.1350000000002</v>
          </cell>
          <cell r="AR322">
            <v>1518.1247699999999</v>
          </cell>
          <cell r="AS322">
            <v>1929.0650331000002</v>
          </cell>
          <cell r="AT322">
            <v>1940.080844093</v>
          </cell>
        </row>
        <row r="323">
          <cell r="J323">
            <v>138</v>
          </cell>
          <cell r="K323">
            <v>104.072</v>
          </cell>
          <cell r="L323">
            <v>115.76899999999999</v>
          </cell>
          <cell r="M323">
            <v>123.042</v>
          </cell>
          <cell r="N323">
            <v>480.88300000000004</v>
          </cell>
          <cell r="O323">
            <v>98</v>
          </cell>
          <cell r="P323">
            <v>116</v>
          </cell>
          <cell r="Q323">
            <v>101</v>
          </cell>
          <cell r="R323">
            <v>109</v>
          </cell>
          <cell r="S323">
            <v>424</v>
          </cell>
          <cell r="T323">
            <v>84.35</v>
          </cell>
          <cell r="U323">
            <v>114.07000000000001</v>
          </cell>
          <cell r="V323">
            <v>64.930000000000007</v>
          </cell>
          <cell r="W323">
            <v>120.27</v>
          </cell>
          <cell r="X323">
            <v>383.61999999999995</v>
          </cell>
          <cell r="Y323">
            <v>94.68</v>
          </cell>
          <cell r="Z323">
            <v>99.1</v>
          </cell>
          <cell r="AA323">
            <v>44.37</v>
          </cell>
          <cell r="AB323">
            <v>54.26</v>
          </cell>
          <cell r="AC323">
            <v>292.41000000000003</v>
          </cell>
          <cell r="AD323">
            <v>79</v>
          </cell>
          <cell r="AE323">
            <v>102</v>
          </cell>
          <cell r="AF323">
            <v>45</v>
          </cell>
          <cell r="AG323">
            <v>55</v>
          </cell>
          <cell r="AH323">
            <v>281</v>
          </cell>
          <cell r="AI323">
            <v>79.650000000000006</v>
          </cell>
          <cell r="AJ323">
            <v>100.85</v>
          </cell>
          <cell r="AK323">
            <v>68.319999999999993</v>
          </cell>
          <cell r="AL323">
            <v>0</v>
          </cell>
          <cell r="AM323">
            <v>248.82</v>
          </cell>
          <cell r="AN323">
            <v>259.67899999999997</v>
          </cell>
          <cell r="AO323">
            <v>259.67899999999997</v>
          </cell>
          <cell r="AP323">
            <v>200.07117142857143</v>
          </cell>
          <cell r="AQ323">
            <v>194.29732000000001</v>
          </cell>
          <cell r="AR323">
            <v>223.57900000000001</v>
          </cell>
          <cell r="AS323">
            <v>223.57900000000001</v>
          </cell>
          <cell r="AT323">
            <v>247.57900000000001</v>
          </cell>
        </row>
        <row r="325">
          <cell r="D325">
            <v>39</v>
          </cell>
          <cell r="E325">
            <v>32</v>
          </cell>
          <cell r="F325">
            <v>14</v>
          </cell>
          <cell r="G325">
            <v>19</v>
          </cell>
          <cell r="H325">
            <v>47</v>
          </cell>
          <cell r="I325">
            <v>71.383200000000002</v>
          </cell>
          <cell r="J325">
            <v>86</v>
          </cell>
          <cell r="K325">
            <v>5.5</v>
          </cell>
          <cell r="L325">
            <v>116.97499999999999</v>
          </cell>
          <cell r="M325">
            <v>9.2759999999999998</v>
          </cell>
          <cell r="N325">
            <v>217.751</v>
          </cell>
          <cell r="O325">
            <v>108</v>
          </cell>
          <cell r="P325">
            <v>23</v>
          </cell>
          <cell r="Q325">
            <v>120</v>
          </cell>
          <cell r="R325">
            <v>26</v>
          </cell>
          <cell r="S325">
            <v>277</v>
          </cell>
          <cell r="T325">
            <v>115.71</v>
          </cell>
          <cell r="U325">
            <v>24.73</v>
          </cell>
          <cell r="V325">
            <v>118.07</v>
          </cell>
          <cell r="W325">
            <v>31</v>
          </cell>
          <cell r="X325">
            <v>289.51</v>
          </cell>
          <cell r="Y325">
            <v>125.34099999999999</v>
          </cell>
          <cell r="Z325">
            <v>70.995000000000005</v>
          </cell>
          <cell r="AA325">
            <v>124.00699999999999</v>
          </cell>
          <cell r="AB325">
            <v>62.045000000000002</v>
          </cell>
          <cell r="AC325">
            <v>382.38799999999998</v>
          </cell>
          <cell r="AD325">
            <v>116</v>
          </cell>
          <cell r="AE325">
            <v>40</v>
          </cell>
          <cell r="AF325">
            <v>124</v>
          </cell>
          <cell r="AG325">
            <v>62</v>
          </cell>
          <cell r="AH325">
            <v>342</v>
          </cell>
          <cell r="AI325">
            <v>116.28999999999999</v>
          </cell>
          <cell r="AJ325">
            <v>38.799999999999997</v>
          </cell>
          <cell r="AK325">
            <v>104.66</v>
          </cell>
          <cell r="AL325">
            <v>52</v>
          </cell>
          <cell r="AM325">
            <v>311.75</v>
          </cell>
          <cell r="AN325">
            <v>399.71899999999999</v>
          </cell>
          <cell r="AO325">
            <v>399.71899999999999</v>
          </cell>
          <cell r="AP325">
            <v>308.68857142857144</v>
          </cell>
          <cell r="AQ325">
            <v>480.77400000000006</v>
          </cell>
          <cell r="AR325">
            <v>391.31400000000002</v>
          </cell>
          <cell r="AS325">
            <v>692.68100000000004</v>
          </cell>
          <cell r="AT325">
            <v>732.96635000000003</v>
          </cell>
        </row>
        <row r="326">
          <cell r="J326">
            <v>55</v>
          </cell>
          <cell r="K326">
            <v>4.407</v>
          </cell>
          <cell r="L326">
            <v>81.893000000000001</v>
          </cell>
          <cell r="M326">
            <v>8.2449999999999992</v>
          </cell>
          <cell r="N326">
            <v>149.54500000000002</v>
          </cell>
          <cell r="O326">
            <v>83</v>
          </cell>
          <cell r="P326">
            <v>22</v>
          </cell>
          <cell r="Q326">
            <v>95</v>
          </cell>
          <cell r="R326">
            <v>25</v>
          </cell>
          <cell r="S326">
            <v>225</v>
          </cell>
          <cell r="T326">
            <v>91.44</v>
          </cell>
          <cell r="U326">
            <v>24.73</v>
          </cell>
          <cell r="V326">
            <v>93.47</v>
          </cell>
          <cell r="W326">
            <v>29</v>
          </cell>
          <cell r="X326">
            <v>238.64</v>
          </cell>
          <cell r="Y326">
            <v>104.401</v>
          </cell>
          <cell r="Z326">
            <v>52.994999999999997</v>
          </cell>
          <cell r="AA326">
            <v>103.06699999999999</v>
          </cell>
          <cell r="AB326">
            <v>58.484999999999999</v>
          </cell>
          <cell r="AC326">
            <v>318.94799999999998</v>
          </cell>
          <cell r="AD326">
            <v>92</v>
          </cell>
          <cell r="AE326">
            <v>36</v>
          </cell>
          <cell r="AF326">
            <v>103</v>
          </cell>
          <cell r="AG326">
            <v>58</v>
          </cell>
          <cell r="AH326">
            <v>289</v>
          </cell>
          <cell r="AI326">
            <v>92</v>
          </cell>
          <cell r="AJ326">
            <v>35.799999999999997</v>
          </cell>
          <cell r="AK326">
            <v>83.69</v>
          </cell>
          <cell r="AL326">
            <v>52</v>
          </cell>
          <cell r="AM326">
            <v>263.49</v>
          </cell>
          <cell r="AN326">
            <v>354.63</v>
          </cell>
          <cell r="AO326">
            <v>354.63</v>
          </cell>
          <cell r="AP326">
            <v>252.68100000000001</v>
          </cell>
          <cell r="AQ326">
            <v>417.19500000000005</v>
          </cell>
          <cell r="AR326">
            <v>274.73500000000001</v>
          </cell>
          <cell r="AS326">
            <v>576.10200000000009</v>
          </cell>
          <cell r="AT326">
            <v>616.38735000000008</v>
          </cell>
        </row>
        <row r="327">
          <cell r="J327">
            <v>31</v>
          </cell>
          <cell r="K327">
            <v>1.093</v>
          </cell>
          <cell r="L327">
            <v>35.082000000000001</v>
          </cell>
          <cell r="M327">
            <v>1.0309999999999999</v>
          </cell>
          <cell r="N327">
            <v>68.206000000000017</v>
          </cell>
          <cell r="O327">
            <v>25</v>
          </cell>
          <cell r="P327">
            <v>1</v>
          </cell>
          <cell r="Q327">
            <v>25</v>
          </cell>
          <cell r="R327">
            <v>1</v>
          </cell>
          <cell r="S327">
            <v>52</v>
          </cell>
          <cell r="T327">
            <v>24.27</v>
          </cell>
          <cell r="U327">
            <v>0</v>
          </cell>
          <cell r="V327">
            <v>24.6</v>
          </cell>
          <cell r="W327">
            <v>2</v>
          </cell>
          <cell r="X327">
            <v>50.870000000000005</v>
          </cell>
          <cell r="Y327">
            <v>20.94</v>
          </cell>
          <cell r="Z327">
            <v>18</v>
          </cell>
          <cell r="AA327">
            <v>20.94</v>
          </cell>
          <cell r="AB327">
            <v>3.56</v>
          </cell>
          <cell r="AC327">
            <v>63.44</v>
          </cell>
          <cell r="AD327">
            <v>24</v>
          </cell>
          <cell r="AE327">
            <v>4</v>
          </cell>
          <cell r="AF327">
            <v>21</v>
          </cell>
          <cell r="AG327">
            <v>4</v>
          </cell>
          <cell r="AH327">
            <v>53</v>
          </cell>
          <cell r="AI327">
            <v>24.29</v>
          </cell>
          <cell r="AJ327">
            <v>3</v>
          </cell>
          <cell r="AK327">
            <v>20.97</v>
          </cell>
          <cell r="AL327">
            <v>0</v>
          </cell>
          <cell r="AM327">
            <v>48.26</v>
          </cell>
          <cell r="AN327">
            <v>45.088999999999999</v>
          </cell>
          <cell r="AO327">
            <v>45.088999999999999</v>
          </cell>
          <cell r="AP327">
            <v>56.007571428571424</v>
          </cell>
          <cell r="AQ327">
            <v>63.578999999999994</v>
          </cell>
          <cell r="AR327">
            <v>116.57899999999999</v>
          </cell>
          <cell r="AS327">
            <v>116.57899999999999</v>
          </cell>
          <cell r="AT327">
            <v>116.57899999999999</v>
          </cell>
        </row>
        <row r="328">
          <cell r="D328">
            <v>137</v>
          </cell>
          <cell r="E328">
            <v>183</v>
          </cell>
          <cell r="F328">
            <v>257</v>
          </cell>
          <cell r="G328">
            <v>300</v>
          </cell>
          <cell r="H328">
            <v>267</v>
          </cell>
          <cell r="I328">
            <v>361.88220000000001</v>
          </cell>
          <cell r="J328">
            <v>114</v>
          </cell>
          <cell r="K328">
            <v>99.800000000000011</v>
          </cell>
          <cell r="L328">
            <v>101.39999999999999</v>
          </cell>
          <cell r="M328">
            <v>117.262</v>
          </cell>
          <cell r="N328">
            <v>432.46199999999999</v>
          </cell>
          <cell r="O328">
            <v>101</v>
          </cell>
          <cell r="P328">
            <v>115</v>
          </cell>
          <cell r="Q328">
            <v>106</v>
          </cell>
          <cell r="R328">
            <v>115</v>
          </cell>
          <cell r="S328">
            <v>437</v>
          </cell>
          <cell r="T328">
            <v>97.789999999999992</v>
          </cell>
          <cell r="U328">
            <v>107.94</v>
          </cell>
          <cell r="V328">
            <v>77.86</v>
          </cell>
          <cell r="W328">
            <v>108.32</v>
          </cell>
          <cell r="X328">
            <v>391.90999999999997</v>
          </cell>
          <cell r="Y328">
            <v>121.845</v>
          </cell>
          <cell r="Z328">
            <v>87.334999999999994</v>
          </cell>
          <cell r="AA328">
            <v>74.174999999999997</v>
          </cell>
          <cell r="AB328">
            <v>62.731000000000002</v>
          </cell>
          <cell r="AC328">
            <v>346.08600000000001</v>
          </cell>
          <cell r="AD328">
            <v>98</v>
          </cell>
          <cell r="AE328">
            <v>99</v>
          </cell>
          <cell r="AF328">
            <v>74</v>
          </cell>
          <cell r="AG328">
            <v>63</v>
          </cell>
          <cell r="AH328">
            <v>334</v>
          </cell>
          <cell r="AI328">
            <v>97.52000000000001</v>
          </cell>
          <cell r="AJ328">
            <v>99.4</v>
          </cell>
          <cell r="AK328">
            <v>91.95</v>
          </cell>
          <cell r="AL328">
            <v>92</v>
          </cell>
          <cell r="AM328">
            <v>380.87</v>
          </cell>
          <cell r="AN328">
            <v>375.41199999999998</v>
          </cell>
          <cell r="AO328">
            <v>375.41199999999998</v>
          </cell>
          <cell r="AP328">
            <v>331.84960000000001</v>
          </cell>
          <cell r="AQ328">
            <v>360.71932000000004</v>
          </cell>
          <cell r="AR328">
            <v>377.45077000000003</v>
          </cell>
          <cell r="AS328">
            <v>423.02403310000005</v>
          </cell>
          <cell r="AT328">
            <v>486.75449409300006</v>
          </cell>
        </row>
        <row r="329">
          <cell r="J329">
            <v>19</v>
          </cell>
          <cell r="K329">
            <v>24.427</v>
          </cell>
          <cell r="L329">
            <v>29.946000000000002</v>
          </cell>
          <cell r="M329">
            <v>23.817</v>
          </cell>
          <cell r="N329">
            <v>97.19</v>
          </cell>
          <cell r="O329">
            <v>34</v>
          </cell>
          <cell r="P329">
            <v>26</v>
          </cell>
          <cell r="Q329">
            <v>37</v>
          </cell>
          <cell r="R329">
            <v>28</v>
          </cell>
          <cell r="S329">
            <v>125</v>
          </cell>
          <cell r="T329">
            <v>39.15</v>
          </cell>
          <cell r="U329">
            <v>11.82</v>
          </cell>
          <cell r="V329">
            <v>44.05</v>
          </cell>
          <cell r="W329">
            <v>10.050000000000001</v>
          </cell>
          <cell r="X329">
            <v>105.07</v>
          </cell>
          <cell r="Y329">
            <v>49.695</v>
          </cell>
          <cell r="Z329">
            <v>23.795000000000002</v>
          </cell>
          <cell r="AA329">
            <v>52.015000000000001</v>
          </cell>
          <cell r="AB329">
            <v>29.170999999999999</v>
          </cell>
          <cell r="AC329">
            <v>154.67600000000002</v>
          </cell>
          <cell r="AD329">
            <v>47</v>
          </cell>
          <cell r="AE329">
            <v>16</v>
          </cell>
          <cell r="AF329">
            <v>52</v>
          </cell>
          <cell r="AG329">
            <v>29</v>
          </cell>
          <cell r="AH329">
            <v>144</v>
          </cell>
          <cell r="AI329">
            <v>46.6</v>
          </cell>
          <cell r="AJ329">
            <v>16.399999999999999</v>
          </cell>
          <cell r="AK329">
            <v>47.6</v>
          </cell>
          <cell r="AL329">
            <v>92</v>
          </cell>
          <cell r="AM329">
            <v>202.6</v>
          </cell>
          <cell r="AN329">
            <v>189.63</v>
          </cell>
          <cell r="AO329">
            <v>189.63</v>
          </cell>
          <cell r="AP329">
            <v>206.642</v>
          </cell>
          <cell r="AQ329">
            <v>243.00100000000003</v>
          </cell>
          <cell r="AR329">
            <v>280.45077000000003</v>
          </cell>
          <cell r="AS329">
            <v>319.02403310000005</v>
          </cell>
          <cell r="AT329">
            <v>358.75449409300006</v>
          </cell>
        </row>
        <row r="330">
          <cell r="J330">
            <v>95</v>
          </cell>
          <cell r="K330">
            <v>75.373000000000005</v>
          </cell>
          <cell r="L330">
            <v>71.453999999999994</v>
          </cell>
          <cell r="M330">
            <v>93.444999999999993</v>
          </cell>
          <cell r="N330">
            <v>335.27199999999999</v>
          </cell>
          <cell r="O330">
            <v>67</v>
          </cell>
          <cell r="P330">
            <v>89</v>
          </cell>
          <cell r="Q330">
            <v>69</v>
          </cell>
          <cell r="R330">
            <v>87</v>
          </cell>
          <cell r="S330">
            <v>312</v>
          </cell>
          <cell r="T330">
            <v>58.64</v>
          </cell>
          <cell r="U330">
            <v>96.12</v>
          </cell>
          <cell r="V330">
            <v>33.81</v>
          </cell>
          <cell r="W330">
            <v>98.27</v>
          </cell>
          <cell r="X330">
            <v>286.83999999999997</v>
          </cell>
          <cell r="Y330">
            <v>72.150000000000006</v>
          </cell>
          <cell r="Z330">
            <v>63.54</v>
          </cell>
          <cell r="AA330">
            <v>22.16</v>
          </cell>
          <cell r="AB330">
            <v>33.56</v>
          </cell>
          <cell r="AC330">
            <v>191.41</v>
          </cell>
          <cell r="AD330">
            <v>51</v>
          </cell>
          <cell r="AE330">
            <v>83</v>
          </cell>
          <cell r="AF330">
            <v>22</v>
          </cell>
          <cell r="AG330">
            <v>34</v>
          </cell>
          <cell r="AH330">
            <v>190</v>
          </cell>
          <cell r="AI330">
            <v>50.92</v>
          </cell>
          <cell r="AJ330">
            <v>83</v>
          </cell>
          <cell r="AK330">
            <v>44.35</v>
          </cell>
          <cell r="AL330">
            <v>0</v>
          </cell>
          <cell r="AM330">
            <v>178.27</v>
          </cell>
          <cell r="AN330">
            <v>185.78199999999998</v>
          </cell>
          <cell r="AO330">
            <v>185.78199999999998</v>
          </cell>
          <cell r="AP330">
            <v>125.20760000000001</v>
          </cell>
          <cell r="AQ330">
            <v>117.71832000000001</v>
          </cell>
          <cell r="AR330">
            <v>97</v>
          </cell>
          <cell r="AS330">
            <v>104</v>
          </cell>
          <cell r="AT330">
            <v>128</v>
          </cell>
        </row>
        <row r="331">
          <cell r="D331">
            <v>311</v>
          </cell>
          <cell r="E331">
            <v>397</v>
          </cell>
          <cell r="F331">
            <v>507</v>
          </cell>
          <cell r="G331">
            <v>403</v>
          </cell>
          <cell r="H331">
            <v>401</v>
          </cell>
          <cell r="I331">
            <v>461.4</v>
          </cell>
          <cell r="J331">
            <v>76</v>
          </cell>
          <cell r="K331">
            <v>83.114999999999995</v>
          </cell>
          <cell r="L331">
            <v>33.388999999999996</v>
          </cell>
          <cell r="M331">
            <v>40.471000000000004</v>
          </cell>
          <cell r="N331">
            <v>232.97500000000002</v>
          </cell>
          <cell r="O331">
            <v>9</v>
          </cell>
          <cell r="P331">
            <v>28</v>
          </cell>
          <cell r="Q331">
            <v>8</v>
          </cell>
          <cell r="R331">
            <v>4</v>
          </cell>
          <cell r="S331">
            <v>49</v>
          </cell>
          <cell r="T331">
            <v>1.39</v>
          </cell>
          <cell r="U331">
            <v>24.95</v>
          </cell>
          <cell r="V331">
            <v>24.15</v>
          </cell>
          <cell r="W331">
            <v>20</v>
          </cell>
          <cell r="X331">
            <v>70.489999999999995</v>
          </cell>
          <cell r="Y331">
            <v>3</v>
          </cell>
          <cell r="Z331">
            <v>46.072000000000003</v>
          </cell>
          <cell r="AA331">
            <v>6.2469999999999999</v>
          </cell>
          <cell r="AB331">
            <v>35.443000000000005</v>
          </cell>
          <cell r="AC331">
            <v>90.762</v>
          </cell>
          <cell r="AD331">
            <v>16</v>
          </cell>
          <cell r="AE331">
            <v>28</v>
          </cell>
          <cell r="AF331">
            <v>6</v>
          </cell>
          <cell r="AG331">
            <v>35</v>
          </cell>
          <cell r="AH331">
            <v>85</v>
          </cell>
          <cell r="AI331">
            <v>16.32</v>
          </cell>
          <cell r="AJ331">
            <v>27.580000000000002</v>
          </cell>
          <cell r="AK331">
            <v>25.81</v>
          </cell>
          <cell r="AL331">
            <v>43</v>
          </cell>
          <cell r="AM331">
            <v>112.71</v>
          </cell>
          <cell r="AN331">
            <v>114.27800000000001</v>
          </cell>
          <cell r="AO331">
            <v>114.27800000000001</v>
          </cell>
          <cell r="AP331">
            <v>14.855999999999998</v>
          </cell>
          <cell r="AQ331">
            <v>13</v>
          </cell>
          <cell r="AR331">
            <v>10</v>
          </cell>
          <cell r="AS331">
            <v>3</v>
          </cell>
          <cell r="AT331">
            <v>3</v>
          </cell>
        </row>
        <row r="332">
          <cell r="J332">
            <v>71</v>
          </cell>
          <cell r="K332">
            <v>74.668999999999997</v>
          </cell>
          <cell r="L332">
            <v>28.337</v>
          </cell>
          <cell r="M332">
            <v>31.516999999999999</v>
          </cell>
          <cell r="N332">
            <v>205.52299999999997</v>
          </cell>
          <cell r="O332">
            <v>4</v>
          </cell>
          <cell r="P332">
            <v>19</v>
          </cell>
          <cell r="Q332">
            <v>2</v>
          </cell>
          <cell r="R332">
            <v>1</v>
          </cell>
          <cell r="S332">
            <v>26</v>
          </cell>
          <cell r="T332">
            <v>0.95</v>
          </cell>
          <cell r="U332">
            <v>22</v>
          </cell>
          <cell r="V332">
            <v>24.15</v>
          </cell>
          <cell r="W332">
            <v>17</v>
          </cell>
          <cell r="X332">
            <v>64.099999999999994</v>
          </cell>
          <cell r="Y332">
            <v>1.93</v>
          </cell>
          <cell r="Z332">
            <v>42.981999999999999</v>
          </cell>
          <cell r="AA332">
            <v>5.4969999999999999</v>
          </cell>
          <cell r="AB332">
            <v>32.773000000000003</v>
          </cell>
          <cell r="AC332">
            <v>83.182000000000002</v>
          </cell>
          <cell r="AD332">
            <v>16</v>
          </cell>
          <cell r="AE332">
            <v>25</v>
          </cell>
          <cell r="AF332">
            <v>5</v>
          </cell>
          <cell r="AG332">
            <v>32</v>
          </cell>
          <cell r="AH332">
            <v>78</v>
          </cell>
          <cell r="AI332">
            <v>16.32</v>
          </cell>
          <cell r="AJ332">
            <v>24.73</v>
          </cell>
          <cell r="AK332">
            <v>25.81</v>
          </cell>
          <cell r="AL332">
            <v>43</v>
          </cell>
          <cell r="AM332">
            <v>109.86</v>
          </cell>
          <cell r="AN332">
            <v>100.54</v>
          </cell>
          <cell r="AO332">
            <v>100.54</v>
          </cell>
          <cell r="AP332">
            <v>0</v>
          </cell>
          <cell r="AQ332">
            <v>0</v>
          </cell>
          <cell r="AR332">
            <v>0</v>
          </cell>
          <cell r="AS332">
            <v>0</v>
          </cell>
          <cell r="AT332">
            <v>0</v>
          </cell>
        </row>
        <row r="333">
          <cell r="J333">
            <v>5</v>
          </cell>
          <cell r="K333">
            <v>8.4459999999999997</v>
          </cell>
          <cell r="L333">
            <v>5.0519999999999996</v>
          </cell>
          <cell r="M333">
            <v>8.9540000000000006</v>
          </cell>
          <cell r="N333">
            <v>27.451999999999998</v>
          </cell>
          <cell r="O333">
            <v>5</v>
          </cell>
          <cell r="P333">
            <v>9</v>
          </cell>
          <cell r="Q333">
            <v>6</v>
          </cell>
          <cell r="R333">
            <v>3</v>
          </cell>
          <cell r="S333">
            <v>23</v>
          </cell>
          <cell r="T333">
            <v>0.44</v>
          </cell>
          <cell r="U333">
            <v>2.95</v>
          </cell>
          <cell r="V333">
            <v>0</v>
          </cell>
          <cell r="W333">
            <v>3</v>
          </cell>
          <cell r="X333">
            <v>6.3900000000000006</v>
          </cell>
          <cell r="Y333">
            <v>1.07</v>
          </cell>
          <cell r="Z333">
            <v>3.09</v>
          </cell>
          <cell r="AA333">
            <v>0.75</v>
          </cell>
          <cell r="AB333">
            <v>2.67</v>
          </cell>
          <cell r="AC333">
            <v>7.58</v>
          </cell>
          <cell r="AD333">
            <v>0</v>
          </cell>
          <cell r="AE333">
            <v>3</v>
          </cell>
          <cell r="AF333">
            <v>1</v>
          </cell>
          <cell r="AG333">
            <v>3</v>
          </cell>
          <cell r="AH333">
            <v>7</v>
          </cell>
          <cell r="AI333">
            <v>0</v>
          </cell>
          <cell r="AJ333">
            <v>2.85</v>
          </cell>
          <cell r="AK333">
            <v>0</v>
          </cell>
          <cell r="AL333">
            <v>0</v>
          </cell>
          <cell r="AM333">
            <v>2.85</v>
          </cell>
          <cell r="AN333">
            <v>13.738</v>
          </cell>
          <cell r="AO333">
            <v>13.738</v>
          </cell>
          <cell r="AP333">
            <v>14.855999999999998</v>
          </cell>
          <cell r="AQ333">
            <v>13</v>
          </cell>
          <cell r="AR333">
            <v>10</v>
          </cell>
          <cell r="AS333">
            <v>3</v>
          </cell>
          <cell r="AT333">
            <v>3</v>
          </cell>
        </row>
        <row r="334">
          <cell r="D334">
            <v>1467</v>
          </cell>
          <cell r="E334">
            <v>1382</v>
          </cell>
          <cell r="F334">
            <v>143</v>
          </cell>
          <cell r="G334">
            <v>109</v>
          </cell>
          <cell r="H334">
            <v>115</v>
          </cell>
          <cell r="I334">
            <v>74.5184</v>
          </cell>
          <cell r="J334">
            <v>10</v>
          </cell>
          <cell r="K334">
            <v>24.812000000000001</v>
          </cell>
          <cell r="L334">
            <v>6.7349999999999994</v>
          </cell>
          <cell r="M334">
            <v>25.628</v>
          </cell>
          <cell r="N334">
            <v>67.174999999999997</v>
          </cell>
          <cell r="O334">
            <v>5</v>
          </cell>
          <cell r="P334">
            <v>27</v>
          </cell>
          <cell r="Q334">
            <v>6</v>
          </cell>
          <cell r="R334">
            <v>28</v>
          </cell>
          <cell r="S334">
            <v>66</v>
          </cell>
          <cell r="T334">
            <v>2</v>
          </cell>
          <cell r="U334">
            <v>25</v>
          </cell>
          <cell r="V334">
            <v>10.649999999999999</v>
          </cell>
          <cell r="W334">
            <v>17</v>
          </cell>
          <cell r="X334">
            <v>54.649999999999991</v>
          </cell>
          <cell r="Y334">
            <v>8.2409999999999997</v>
          </cell>
          <cell r="Z334">
            <v>30.807000000000002</v>
          </cell>
          <cell r="AA334">
            <v>3.2229999999999999</v>
          </cell>
          <cell r="AB334">
            <v>37.878</v>
          </cell>
          <cell r="AC334">
            <v>80.149000000000001</v>
          </cell>
          <cell r="AD334">
            <v>8</v>
          </cell>
          <cell r="AE334">
            <v>21</v>
          </cell>
          <cell r="AF334">
            <v>3</v>
          </cell>
          <cell r="AG334">
            <v>38</v>
          </cell>
          <cell r="AH334">
            <v>70</v>
          </cell>
          <cell r="AI334">
            <v>8.24</v>
          </cell>
          <cell r="AJ334">
            <v>22.4</v>
          </cell>
          <cell r="AK334">
            <v>11.89</v>
          </cell>
          <cell r="AL334">
            <v>29</v>
          </cell>
          <cell r="AM334">
            <v>71.53</v>
          </cell>
          <cell r="AN334">
            <v>62.05</v>
          </cell>
          <cell r="AO334">
            <v>62.05</v>
          </cell>
          <cell r="AP334">
            <v>51.412000000000006</v>
          </cell>
          <cell r="AQ334">
            <v>7</v>
          </cell>
          <cell r="AR334">
            <v>0</v>
          </cell>
          <cell r="AS334">
            <v>0</v>
          </cell>
          <cell r="AT334">
            <v>0</v>
          </cell>
        </row>
        <row r="335">
          <cell r="J335">
            <v>3</v>
          </cell>
          <cell r="K335">
            <v>5.6520000000000001</v>
          </cell>
          <cell r="L335">
            <v>2.5539999999999998</v>
          </cell>
          <cell r="M335">
            <v>6.016</v>
          </cell>
          <cell r="N335">
            <v>17.222000000000001</v>
          </cell>
          <cell r="O335">
            <v>4</v>
          </cell>
          <cell r="P335">
            <v>10</v>
          </cell>
          <cell r="Q335">
            <v>5</v>
          </cell>
          <cell r="R335">
            <v>10</v>
          </cell>
          <cell r="S335">
            <v>29</v>
          </cell>
          <cell r="T335">
            <v>1</v>
          </cell>
          <cell r="U335">
            <v>10</v>
          </cell>
          <cell r="V335">
            <v>4.13</v>
          </cell>
          <cell r="W335">
            <v>0</v>
          </cell>
          <cell r="X335">
            <v>15.129999999999999</v>
          </cell>
          <cell r="Y335">
            <v>7.7210000000000001</v>
          </cell>
          <cell r="Z335">
            <v>16.337</v>
          </cell>
          <cell r="AA335">
            <v>2.7029999999999998</v>
          </cell>
          <cell r="AB335">
            <v>23.408000000000001</v>
          </cell>
          <cell r="AC335">
            <v>50.168999999999997</v>
          </cell>
          <cell r="AD335">
            <v>4</v>
          </cell>
          <cell r="AE335">
            <v>9</v>
          </cell>
          <cell r="AF335">
            <v>2</v>
          </cell>
          <cell r="AG335">
            <v>24</v>
          </cell>
          <cell r="AH335">
            <v>39</v>
          </cell>
          <cell r="AI335">
            <v>3.8</v>
          </cell>
          <cell r="AJ335">
            <v>10.4</v>
          </cell>
          <cell r="AK335">
            <v>8.89</v>
          </cell>
          <cell r="AL335">
            <v>29</v>
          </cell>
          <cell r="AM335">
            <v>52.09</v>
          </cell>
          <cell r="AN335">
            <v>46.98</v>
          </cell>
          <cell r="AO335">
            <v>46.98</v>
          </cell>
          <cell r="AP335">
            <v>47.412000000000006</v>
          </cell>
          <cell r="AQ335">
            <v>7</v>
          </cell>
          <cell r="AR335">
            <v>0</v>
          </cell>
          <cell r="AS335">
            <v>0</v>
          </cell>
          <cell r="AT335">
            <v>0</v>
          </cell>
        </row>
        <row r="336">
          <cell r="J336">
            <v>7</v>
          </cell>
          <cell r="K336">
            <v>19.16</v>
          </cell>
          <cell r="L336">
            <v>4.181</v>
          </cell>
          <cell r="M336">
            <v>19.611999999999998</v>
          </cell>
          <cell r="N336">
            <v>49.953000000000003</v>
          </cell>
          <cell r="O336">
            <v>1</v>
          </cell>
          <cell r="P336">
            <v>17</v>
          </cell>
          <cell r="Q336">
            <v>1</v>
          </cell>
          <cell r="R336">
            <v>18</v>
          </cell>
          <cell r="S336">
            <v>37</v>
          </cell>
          <cell r="T336">
            <v>1</v>
          </cell>
          <cell r="U336">
            <v>15</v>
          </cell>
          <cell r="V336">
            <v>6.52</v>
          </cell>
          <cell r="W336">
            <v>17</v>
          </cell>
          <cell r="X336">
            <v>39.519999999999996</v>
          </cell>
          <cell r="Y336">
            <v>0.52</v>
          </cell>
          <cell r="Z336">
            <v>14.47</v>
          </cell>
          <cell r="AA336">
            <v>0.52</v>
          </cell>
          <cell r="AB336">
            <v>14.47</v>
          </cell>
          <cell r="AC336">
            <v>29.98</v>
          </cell>
          <cell r="AD336">
            <v>4</v>
          </cell>
          <cell r="AE336">
            <v>12</v>
          </cell>
          <cell r="AF336">
            <v>1</v>
          </cell>
          <cell r="AG336">
            <v>14</v>
          </cell>
          <cell r="AH336">
            <v>31</v>
          </cell>
          <cell r="AI336">
            <v>4.4400000000000004</v>
          </cell>
          <cell r="AJ336">
            <v>12</v>
          </cell>
          <cell r="AK336">
            <v>3</v>
          </cell>
          <cell r="AL336">
            <v>0</v>
          </cell>
          <cell r="AM336">
            <v>19.440000000000001</v>
          </cell>
          <cell r="AN336">
            <v>15.069999999999999</v>
          </cell>
          <cell r="AO336">
            <v>15.069999999999999</v>
          </cell>
          <cell r="AP336">
            <v>4</v>
          </cell>
          <cell r="AQ336">
            <v>0</v>
          </cell>
          <cell r="AR336">
            <v>0</v>
          </cell>
          <cell r="AS336">
            <v>0</v>
          </cell>
          <cell r="AT336">
            <v>0</v>
          </cell>
        </row>
        <row r="337">
          <cell r="T337">
            <v>141</v>
          </cell>
          <cell r="U337">
            <v>0</v>
          </cell>
          <cell r="V337">
            <v>3421</v>
          </cell>
          <cell r="W337">
            <v>300</v>
          </cell>
          <cell r="X337">
            <v>3862</v>
          </cell>
          <cell r="Y337">
            <v>140.03035</v>
          </cell>
          <cell r="Z337">
            <v>299.65800000000002</v>
          </cell>
          <cell r="AA337">
            <v>140.154</v>
          </cell>
          <cell r="AB337">
            <v>299.65699999999998</v>
          </cell>
          <cell r="AC337">
            <v>879.49935000000005</v>
          </cell>
          <cell r="AD337">
            <v>140</v>
          </cell>
          <cell r="AE337">
            <v>300</v>
          </cell>
          <cell r="AF337">
            <v>140</v>
          </cell>
          <cell r="AG337">
            <v>300</v>
          </cell>
          <cell r="AH337">
            <v>880</v>
          </cell>
          <cell r="AI337">
            <v>139.76</v>
          </cell>
          <cell r="AJ337">
            <v>299.7</v>
          </cell>
          <cell r="AK337">
            <v>140.97999999999999</v>
          </cell>
          <cell r="AL337">
            <v>298</v>
          </cell>
          <cell r="AM337">
            <v>878.44</v>
          </cell>
          <cell r="AN337">
            <v>879.62300000000005</v>
          </cell>
          <cell r="AO337">
            <v>879.62300000000005</v>
          </cell>
          <cell r="AP337">
            <v>887.93899999999996</v>
          </cell>
          <cell r="AQ337">
            <v>887.93899999999996</v>
          </cell>
          <cell r="AR337">
            <v>887.93899999999996</v>
          </cell>
          <cell r="AS337">
            <v>887.93899999999996</v>
          </cell>
          <cell r="AT337">
            <v>887.93899999999996</v>
          </cell>
        </row>
        <row r="340">
          <cell r="AC340">
            <v>294.5</v>
          </cell>
          <cell r="AH340">
            <v>294.5</v>
          </cell>
          <cell r="AN340">
            <v>294.5</v>
          </cell>
          <cell r="AP340">
            <v>294.5</v>
          </cell>
          <cell r="AQ340">
            <v>294.5</v>
          </cell>
          <cell r="AR340">
            <v>294.5</v>
          </cell>
          <cell r="AS340">
            <v>294.5</v>
          </cell>
          <cell r="AT340">
            <v>294.5</v>
          </cell>
        </row>
        <row r="341">
          <cell r="AC341">
            <v>575.29999999999995</v>
          </cell>
          <cell r="AH341">
            <v>575.29999999999995</v>
          </cell>
          <cell r="AN341">
            <v>575.29999999999995</v>
          </cell>
          <cell r="AP341">
            <v>575.29999999999995</v>
          </cell>
          <cell r="AQ341">
            <v>575.29999999999995</v>
          </cell>
          <cell r="AR341">
            <v>575.29999999999995</v>
          </cell>
          <cell r="AS341">
            <v>575.29999999999995</v>
          </cell>
          <cell r="AT341">
            <v>575.29999999999995</v>
          </cell>
        </row>
        <row r="342">
          <cell r="AC342">
            <v>9.699350000000095</v>
          </cell>
          <cell r="AH342">
            <v>10.200000000000045</v>
          </cell>
          <cell r="AN342">
            <v>9.8230000000000928</v>
          </cell>
          <cell r="AP342">
            <v>18.13900000000001</v>
          </cell>
          <cell r="AQ342">
            <v>18.13900000000001</v>
          </cell>
          <cell r="AR342">
            <v>18.13900000000001</v>
          </cell>
          <cell r="AS342">
            <v>18.13900000000001</v>
          </cell>
          <cell r="AT342">
            <v>18.13900000000001</v>
          </cell>
        </row>
        <row r="343">
          <cell r="D343">
            <v>158</v>
          </cell>
          <cell r="E343">
            <v>206</v>
          </cell>
          <cell r="F343">
            <v>56</v>
          </cell>
          <cell r="G343">
            <v>50</v>
          </cell>
          <cell r="H343">
            <v>432</v>
          </cell>
          <cell r="I343">
            <v>241.31440000000001</v>
          </cell>
          <cell r="J343">
            <v>2</v>
          </cell>
          <cell r="K343">
            <v>37.6</v>
          </cell>
          <cell r="L343">
            <v>300</v>
          </cell>
          <cell r="M343">
            <v>146.32599999999999</v>
          </cell>
          <cell r="N343">
            <v>485.92600000000004</v>
          </cell>
          <cell r="O343">
            <v>150</v>
          </cell>
          <cell r="P343">
            <v>150</v>
          </cell>
          <cell r="Q343">
            <v>150</v>
          </cell>
          <cell r="R343">
            <v>132</v>
          </cell>
          <cell r="S343">
            <v>582</v>
          </cell>
          <cell r="T343">
            <v>0</v>
          </cell>
          <cell r="U343">
            <v>0</v>
          </cell>
          <cell r="V343">
            <v>0</v>
          </cell>
          <cell r="W343">
            <v>0</v>
          </cell>
          <cell r="X343">
            <v>0</v>
          </cell>
          <cell r="Y343">
            <v>0</v>
          </cell>
          <cell r="Z343">
            <v>140.607</v>
          </cell>
          <cell r="AA343">
            <v>0</v>
          </cell>
          <cell r="AB343">
            <v>616.94399999999996</v>
          </cell>
          <cell r="AC343">
            <v>757.55099999999993</v>
          </cell>
          <cell r="AD343">
            <v>0</v>
          </cell>
          <cell r="AE343">
            <v>140</v>
          </cell>
          <cell r="AF343">
            <v>0</v>
          </cell>
          <cell r="AG343">
            <v>617</v>
          </cell>
          <cell r="AH343">
            <v>757</v>
          </cell>
          <cell r="AI343">
            <v>0</v>
          </cell>
          <cell r="AJ343">
            <v>139.5</v>
          </cell>
          <cell r="AK343">
            <v>0</v>
          </cell>
          <cell r="AL343">
            <v>470</v>
          </cell>
          <cell r="AM343">
            <v>609.5</v>
          </cell>
          <cell r="AN343">
            <v>0</v>
          </cell>
          <cell r="AO343">
            <v>0</v>
          </cell>
          <cell r="AP343">
            <v>527</v>
          </cell>
          <cell r="AQ343">
            <v>65</v>
          </cell>
          <cell r="AR343">
            <v>75</v>
          </cell>
          <cell r="AS343">
            <v>146</v>
          </cell>
          <cell r="AT343">
            <v>77</v>
          </cell>
        </row>
        <row r="345">
          <cell r="D345">
            <v>0</v>
          </cell>
          <cell r="E345">
            <v>0</v>
          </cell>
          <cell r="F345">
            <v>0</v>
          </cell>
          <cell r="G345">
            <v>0</v>
          </cell>
          <cell r="H345">
            <v>1213</v>
          </cell>
          <cell r="I345">
            <v>713</v>
          </cell>
          <cell r="J345">
            <v>373</v>
          </cell>
          <cell r="K345">
            <v>237</v>
          </cell>
          <cell r="L345">
            <v>163</v>
          </cell>
          <cell r="M345">
            <v>97</v>
          </cell>
          <cell r="N345">
            <v>870</v>
          </cell>
          <cell r="O345">
            <v>271</v>
          </cell>
          <cell r="P345">
            <v>394</v>
          </cell>
          <cell r="Q345">
            <v>77</v>
          </cell>
          <cell r="R345">
            <v>35</v>
          </cell>
          <cell r="S345">
            <v>777</v>
          </cell>
          <cell r="T345">
            <v>643</v>
          </cell>
          <cell r="U345">
            <v>20</v>
          </cell>
          <cell r="V345">
            <v>150</v>
          </cell>
          <cell r="W345">
            <v>60</v>
          </cell>
          <cell r="X345">
            <v>873</v>
          </cell>
          <cell r="Y345">
            <v>458</v>
          </cell>
          <cell r="Z345">
            <v>792</v>
          </cell>
          <cell r="AA345">
            <v>0</v>
          </cell>
          <cell r="AB345">
            <v>0</v>
          </cell>
          <cell r="AC345">
            <v>1250</v>
          </cell>
          <cell r="AD345">
            <v>392</v>
          </cell>
          <cell r="AE345">
            <v>363</v>
          </cell>
          <cell r="AF345">
            <v>304</v>
          </cell>
          <cell r="AG345">
            <v>196</v>
          </cell>
          <cell r="AH345">
            <v>1255</v>
          </cell>
          <cell r="AI345">
            <v>392</v>
          </cell>
          <cell r="AJ345">
            <v>363</v>
          </cell>
          <cell r="AK345">
            <v>304</v>
          </cell>
          <cell r="AL345">
            <v>196</v>
          </cell>
          <cell r="AM345">
            <v>1255</v>
          </cell>
          <cell r="AN345">
            <v>955</v>
          </cell>
          <cell r="AO345">
            <v>955</v>
          </cell>
          <cell r="AP345">
            <v>1266</v>
          </cell>
          <cell r="AQ345">
            <v>1701</v>
          </cell>
          <cell r="AR345">
            <v>1900</v>
          </cell>
          <cell r="AS345">
            <v>1352</v>
          </cell>
          <cell r="AT345">
            <v>2148</v>
          </cell>
        </row>
        <row r="347">
          <cell r="D347">
            <v>0</v>
          </cell>
          <cell r="E347">
            <v>0</v>
          </cell>
          <cell r="F347">
            <v>0</v>
          </cell>
          <cell r="G347">
            <v>0</v>
          </cell>
          <cell r="H347">
            <v>0</v>
          </cell>
          <cell r="I347">
            <v>0</v>
          </cell>
          <cell r="J347">
            <v>0</v>
          </cell>
          <cell r="K347">
            <v>0</v>
          </cell>
          <cell r="L347">
            <v>0</v>
          </cell>
          <cell r="M347">
            <v>0</v>
          </cell>
          <cell r="N347">
            <v>0</v>
          </cell>
          <cell r="O347">
            <v>0</v>
          </cell>
          <cell r="P347">
            <v>0</v>
          </cell>
          <cell r="Q347">
            <v>0</v>
          </cell>
          <cell r="R347">
            <v>0</v>
          </cell>
          <cell r="S347">
            <v>0</v>
          </cell>
          <cell r="T347">
            <v>0</v>
          </cell>
          <cell r="U347">
            <v>0</v>
          </cell>
          <cell r="V347">
            <v>0</v>
          </cell>
          <cell r="W347">
            <v>0</v>
          </cell>
          <cell r="X347">
            <v>0</v>
          </cell>
          <cell r="Y347">
            <v>0</v>
          </cell>
          <cell r="Z347">
            <v>0</v>
          </cell>
          <cell r="AA347">
            <v>0</v>
          </cell>
          <cell r="AB347">
            <v>0</v>
          </cell>
          <cell r="AC347">
            <v>0</v>
          </cell>
          <cell r="AD347">
            <v>0</v>
          </cell>
          <cell r="AE347">
            <v>0</v>
          </cell>
          <cell r="AF347">
            <v>0</v>
          </cell>
          <cell r="AG347">
            <v>0</v>
          </cell>
          <cell r="AH347">
            <v>0</v>
          </cell>
          <cell r="AN347">
            <v>0</v>
          </cell>
          <cell r="AO347">
            <v>0</v>
          </cell>
          <cell r="AP347">
            <v>0</v>
          </cell>
          <cell r="AQ347">
            <v>0</v>
          </cell>
          <cell r="AR347">
            <v>0</v>
          </cell>
          <cell r="AS347">
            <v>0</v>
          </cell>
          <cell r="AT347">
            <v>0</v>
          </cell>
        </row>
        <row r="349">
          <cell r="D349">
            <v>0</v>
          </cell>
          <cell r="E349">
            <v>0</v>
          </cell>
          <cell r="F349">
            <v>0</v>
          </cell>
          <cell r="G349">
            <v>0</v>
          </cell>
          <cell r="H349">
            <v>32</v>
          </cell>
          <cell r="I349">
            <v>0</v>
          </cell>
          <cell r="J349">
            <v>0</v>
          </cell>
          <cell r="K349">
            <v>0</v>
          </cell>
          <cell r="L349">
            <v>0</v>
          </cell>
          <cell r="M349">
            <v>0</v>
          </cell>
          <cell r="N349">
            <v>0</v>
          </cell>
          <cell r="O349">
            <v>19</v>
          </cell>
          <cell r="P349">
            <v>61</v>
          </cell>
          <cell r="Q349">
            <v>22</v>
          </cell>
          <cell r="R349">
            <v>40</v>
          </cell>
          <cell r="S349">
            <v>142</v>
          </cell>
          <cell r="T349">
            <v>0</v>
          </cell>
          <cell r="U349">
            <v>0</v>
          </cell>
          <cell r="V349">
            <v>-1</v>
          </cell>
          <cell r="W349">
            <v>-79</v>
          </cell>
          <cell r="X349">
            <v>-80</v>
          </cell>
          <cell r="Y349">
            <v>0</v>
          </cell>
          <cell r="Z349">
            <v>14</v>
          </cell>
          <cell r="AA349">
            <v>0</v>
          </cell>
          <cell r="AB349">
            <v>14</v>
          </cell>
          <cell r="AC349">
            <v>28</v>
          </cell>
          <cell r="AD349">
            <v>0</v>
          </cell>
          <cell r="AE349">
            <v>7</v>
          </cell>
          <cell r="AF349">
            <v>0</v>
          </cell>
          <cell r="AG349">
            <v>7</v>
          </cell>
          <cell r="AH349">
            <v>14</v>
          </cell>
          <cell r="AI349">
            <v>0</v>
          </cell>
          <cell r="AJ349">
            <v>7</v>
          </cell>
          <cell r="AK349">
            <v>0</v>
          </cell>
          <cell r="AL349">
            <v>7</v>
          </cell>
          <cell r="AM349">
            <v>14</v>
          </cell>
          <cell r="AN349">
            <v>0</v>
          </cell>
          <cell r="AO349">
            <v>0</v>
          </cell>
          <cell r="AP349">
            <v>0</v>
          </cell>
          <cell r="AQ349">
            <v>0</v>
          </cell>
          <cell r="AR349">
            <v>0</v>
          </cell>
          <cell r="AS349">
            <v>0</v>
          </cell>
          <cell r="AT349">
            <v>0</v>
          </cell>
        </row>
        <row r="351">
          <cell r="B351">
            <v>942</v>
          </cell>
          <cell r="C351">
            <v>726</v>
          </cell>
          <cell r="D351">
            <v>190</v>
          </cell>
          <cell r="E351">
            <v>206</v>
          </cell>
          <cell r="F351">
            <v>627</v>
          </cell>
          <cell r="G351">
            <v>607</v>
          </cell>
          <cell r="H351">
            <v>728</v>
          </cell>
          <cell r="I351">
            <v>821</v>
          </cell>
          <cell r="J351">
            <v>206</v>
          </cell>
          <cell r="K351">
            <v>208</v>
          </cell>
          <cell r="L351">
            <v>224</v>
          </cell>
          <cell r="M351">
            <v>211</v>
          </cell>
          <cell r="N351">
            <v>849</v>
          </cell>
          <cell r="O351">
            <v>208</v>
          </cell>
          <cell r="P351">
            <v>210</v>
          </cell>
          <cell r="Q351">
            <v>211</v>
          </cell>
          <cell r="R351">
            <v>226</v>
          </cell>
          <cell r="S351">
            <v>855</v>
          </cell>
          <cell r="T351">
            <v>346</v>
          </cell>
          <cell r="U351">
            <v>210</v>
          </cell>
          <cell r="V351">
            <v>223</v>
          </cell>
          <cell r="W351">
            <v>221</v>
          </cell>
          <cell r="X351">
            <v>1000</v>
          </cell>
          <cell r="Y351">
            <v>254</v>
          </cell>
          <cell r="Z351">
            <v>272</v>
          </cell>
          <cell r="AA351">
            <v>271</v>
          </cell>
          <cell r="AB351">
            <v>270</v>
          </cell>
          <cell r="AC351">
            <v>1067</v>
          </cell>
          <cell r="AD351">
            <v>162</v>
          </cell>
          <cell r="AE351">
            <v>185</v>
          </cell>
          <cell r="AF351">
            <v>271</v>
          </cell>
          <cell r="AG351">
            <v>270</v>
          </cell>
          <cell r="AH351">
            <v>888</v>
          </cell>
          <cell r="AI351">
            <v>162</v>
          </cell>
          <cell r="AJ351">
            <v>185</v>
          </cell>
          <cell r="AK351">
            <v>58</v>
          </cell>
          <cell r="AL351">
            <v>223</v>
          </cell>
          <cell r="AM351">
            <v>628</v>
          </cell>
          <cell r="AN351">
            <v>720</v>
          </cell>
          <cell r="AO351">
            <v>720</v>
          </cell>
          <cell r="AP351">
            <v>678</v>
          </cell>
          <cell r="AQ351">
            <v>837</v>
          </cell>
          <cell r="AR351">
            <v>1394</v>
          </cell>
          <cell r="AS351">
            <v>1744</v>
          </cell>
          <cell r="AT351">
            <v>1829</v>
          </cell>
        </row>
        <row r="353">
          <cell r="E353">
            <v>18</v>
          </cell>
          <cell r="F353">
            <v>57</v>
          </cell>
          <cell r="G353">
            <v>1</v>
          </cell>
          <cell r="H353">
            <v>8</v>
          </cell>
          <cell r="I353">
            <v>19</v>
          </cell>
          <cell r="J353">
            <v>0</v>
          </cell>
          <cell r="K353">
            <v>0</v>
          </cell>
          <cell r="L353">
            <v>15</v>
          </cell>
          <cell r="M353">
            <v>0</v>
          </cell>
          <cell r="N353">
            <v>15</v>
          </cell>
          <cell r="O353">
            <v>0</v>
          </cell>
          <cell r="P353">
            <v>0</v>
          </cell>
          <cell r="Q353">
            <v>0</v>
          </cell>
          <cell r="R353">
            <v>13</v>
          </cell>
          <cell r="S353">
            <v>13</v>
          </cell>
          <cell r="T353">
            <v>172</v>
          </cell>
          <cell r="U353">
            <v>34</v>
          </cell>
          <cell r="V353">
            <v>46</v>
          </cell>
          <cell r="W353">
            <v>41</v>
          </cell>
          <cell r="X353">
            <v>293</v>
          </cell>
          <cell r="AD353">
            <v>1</v>
          </cell>
          <cell r="AE353">
            <v>20</v>
          </cell>
          <cell r="AF353">
            <v>0</v>
          </cell>
          <cell r="AG353">
            <v>0</v>
          </cell>
          <cell r="AH353">
            <v>21</v>
          </cell>
          <cell r="AI353">
            <v>1</v>
          </cell>
          <cell r="AJ353">
            <v>20</v>
          </cell>
          <cell r="AK353">
            <v>-109</v>
          </cell>
          <cell r="AL353">
            <v>55</v>
          </cell>
          <cell r="AM353">
            <v>-33</v>
          </cell>
        </row>
        <row r="354">
          <cell r="B354">
            <v>942</v>
          </cell>
          <cell r="C354">
            <v>726</v>
          </cell>
          <cell r="D354">
            <v>190</v>
          </cell>
          <cell r="E354">
            <v>188</v>
          </cell>
          <cell r="F354">
            <v>570</v>
          </cell>
          <cell r="G354">
            <v>606</v>
          </cell>
          <cell r="H354">
            <v>720</v>
          </cell>
          <cell r="I354">
            <v>802</v>
          </cell>
          <cell r="J354">
            <v>206</v>
          </cell>
          <cell r="K354">
            <v>208</v>
          </cell>
          <cell r="L354">
            <v>209</v>
          </cell>
          <cell r="M354">
            <v>211</v>
          </cell>
          <cell r="N354">
            <v>834</v>
          </cell>
          <cell r="O354">
            <v>208</v>
          </cell>
          <cell r="P354">
            <v>210</v>
          </cell>
          <cell r="Q354">
            <v>211</v>
          </cell>
          <cell r="R354">
            <v>213</v>
          </cell>
          <cell r="S354">
            <v>842</v>
          </cell>
          <cell r="T354">
            <v>174</v>
          </cell>
          <cell r="U354">
            <v>176</v>
          </cell>
          <cell r="V354">
            <v>177</v>
          </cell>
          <cell r="W354">
            <v>180</v>
          </cell>
          <cell r="X354">
            <v>707</v>
          </cell>
          <cell r="Y354">
            <v>250</v>
          </cell>
          <cell r="Z354">
            <v>250</v>
          </cell>
          <cell r="AA354">
            <v>250</v>
          </cell>
          <cell r="AB354">
            <v>250</v>
          </cell>
          <cell r="AC354">
            <v>1000</v>
          </cell>
          <cell r="AD354">
            <v>161</v>
          </cell>
          <cell r="AE354">
            <v>165</v>
          </cell>
          <cell r="AF354">
            <v>250</v>
          </cell>
          <cell r="AG354">
            <v>250</v>
          </cell>
          <cell r="AH354">
            <v>826</v>
          </cell>
          <cell r="AI354">
            <v>161</v>
          </cell>
          <cell r="AJ354">
            <v>165</v>
          </cell>
          <cell r="AK354">
            <v>167</v>
          </cell>
          <cell r="AL354">
            <v>168</v>
          </cell>
          <cell r="AM354">
            <v>661</v>
          </cell>
          <cell r="AN354">
            <v>720</v>
          </cell>
          <cell r="AO354">
            <v>720</v>
          </cell>
          <cell r="AP354">
            <v>678</v>
          </cell>
          <cell r="AQ354">
            <v>837</v>
          </cell>
          <cell r="AR354">
            <v>1394</v>
          </cell>
          <cell r="AS354">
            <v>1744</v>
          </cell>
          <cell r="AT354">
            <v>1829</v>
          </cell>
        </row>
        <row r="355">
          <cell r="B355">
            <v>942</v>
          </cell>
          <cell r="C355">
            <v>726</v>
          </cell>
          <cell r="D355">
            <v>190</v>
          </cell>
          <cell r="E355">
            <v>188</v>
          </cell>
          <cell r="F355">
            <v>570</v>
          </cell>
          <cell r="G355">
            <v>606</v>
          </cell>
          <cell r="H355">
            <v>720</v>
          </cell>
          <cell r="I355">
            <v>802</v>
          </cell>
          <cell r="Y355">
            <v>250</v>
          </cell>
          <cell r="Z355">
            <v>250</v>
          </cell>
          <cell r="AA355">
            <v>250</v>
          </cell>
          <cell r="AB355">
            <v>250</v>
          </cell>
          <cell r="AC355">
            <v>1000</v>
          </cell>
          <cell r="AD355">
            <v>0</v>
          </cell>
          <cell r="AE355">
            <v>0</v>
          </cell>
          <cell r="AF355">
            <v>250</v>
          </cell>
          <cell r="AG355">
            <v>250</v>
          </cell>
          <cell r="AH355">
            <v>500</v>
          </cell>
          <cell r="AN355">
            <v>702</v>
          </cell>
          <cell r="AO355">
            <v>702</v>
          </cell>
          <cell r="AP355">
            <v>500</v>
          </cell>
          <cell r="AQ355">
            <v>300</v>
          </cell>
          <cell r="AR355">
            <v>300</v>
          </cell>
          <cell r="AS355">
            <v>500</v>
          </cell>
          <cell r="AT355">
            <v>500</v>
          </cell>
        </row>
        <row r="356">
          <cell r="G356">
            <v>0</v>
          </cell>
          <cell r="H356">
            <v>0</v>
          </cell>
          <cell r="I356">
            <v>0</v>
          </cell>
          <cell r="Y356">
            <v>0</v>
          </cell>
          <cell r="Z356">
            <v>0</v>
          </cell>
          <cell r="AA356">
            <v>0</v>
          </cell>
          <cell r="AB356">
            <v>0</v>
          </cell>
          <cell r="AC356">
            <v>0</v>
          </cell>
          <cell r="AD356">
            <v>0</v>
          </cell>
          <cell r="AE356">
            <v>0</v>
          </cell>
          <cell r="AF356">
            <v>0</v>
          </cell>
          <cell r="AG356">
            <v>0</v>
          </cell>
          <cell r="AH356">
            <v>0</v>
          </cell>
          <cell r="AN356">
            <v>18</v>
          </cell>
          <cell r="AO356">
            <v>18</v>
          </cell>
          <cell r="AP356">
            <v>178</v>
          </cell>
          <cell r="AQ356">
            <v>537</v>
          </cell>
          <cell r="AR356">
            <v>1094</v>
          </cell>
          <cell r="AS356">
            <v>1244</v>
          </cell>
          <cell r="AT356">
            <v>1329</v>
          </cell>
        </row>
        <row r="357">
          <cell r="Y357">
            <v>4</v>
          </cell>
          <cell r="Z357">
            <v>22</v>
          </cell>
          <cell r="AA357">
            <v>21</v>
          </cell>
          <cell r="AB357">
            <v>20</v>
          </cell>
          <cell r="AC357">
            <v>67</v>
          </cell>
          <cell r="AD357">
            <v>0</v>
          </cell>
          <cell r="AE357">
            <v>0</v>
          </cell>
          <cell r="AF357">
            <v>21</v>
          </cell>
          <cell r="AG357">
            <v>20</v>
          </cell>
          <cell r="AH357">
            <v>41</v>
          </cell>
        </row>
        <row r="359">
          <cell r="B359">
            <v>2026</v>
          </cell>
          <cell r="C359">
            <v>1333</v>
          </cell>
          <cell r="D359">
            <v>-1960</v>
          </cell>
          <cell r="E359">
            <v>-4243</v>
          </cell>
          <cell r="F359">
            <v>-1301</v>
          </cell>
          <cell r="G359">
            <v>-380</v>
          </cell>
          <cell r="H359">
            <v>-389.23279999999977</v>
          </cell>
          <cell r="I359">
            <v>-2666.0018</v>
          </cell>
          <cell r="J359">
            <v>-1285.2159999999999</v>
          </cell>
          <cell r="K359">
            <v>-548.03099999999995</v>
          </cell>
          <cell r="L359">
            <v>-390.63100000000009</v>
          </cell>
          <cell r="M359">
            <v>-324.75</v>
          </cell>
          <cell r="N359">
            <v>-2548.6279999999997</v>
          </cell>
          <cell r="O359">
            <v>-1326.8400000000001</v>
          </cell>
          <cell r="P359">
            <v>679.98</v>
          </cell>
          <cell r="Q359">
            <v>-1076.32</v>
          </cell>
          <cell r="R359">
            <v>-498.98</v>
          </cell>
          <cell r="S359">
            <v>-2222.16</v>
          </cell>
          <cell r="T359">
            <v>-1399.5</v>
          </cell>
          <cell r="U359">
            <v>-1678.8</v>
          </cell>
          <cell r="V359">
            <v>-1410.9299999999998</v>
          </cell>
          <cell r="W359">
            <v>-859.75</v>
          </cell>
          <cell r="X359">
            <v>-5348.9800000000005</v>
          </cell>
          <cell r="Y359">
            <v>-2881.1785514869362</v>
          </cell>
          <cell r="Z359">
            <v>-990.16045246314934</v>
          </cell>
          <cell r="AA359">
            <v>819.39258760663836</v>
          </cell>
          <cell r="AB359">
            <v>-163.22317648661567</v>
          </cell>
          <cell r="AC359">
            <v>-3215.1695928300628</v>
          </cell>
          <cell r="AD359">
            <v>-2154.0948463223735</v>
          </cell>
          <cell r="AE359">
            <v>-923.52059291374826</v>
          </cell>
          <cell r="AF359">
            <v>-2671.0366004692401</v>
          </cell>
          <cell r="AG359">
            <v>164.8111819882588</v>
          </cell>
          <cell r="AH359">
            <v>-5585.8408577171031</v>
          </cell>
          <cell r="AI359">
            <v>-2207.79288</v>
          </cell>
          <cell r="AJ359">
            <v>-2012.677297</v>
          </cell>
          <cell r="AK359">
            <v>-2746.1094000000007</v>
          </cell>
          <cell r="AL359">
            <v>297.05319999999983</v>
          </cell>
          <cell r="AM359">
            <v>-6528.5263770000029</v>
          </cell>
          <cell r="AN359">
            <v>-2835.2294377421213</v>
          </cell>
          <cell r="AO359">
            <v>-4004.5503415991661</v>
          </cell>
          <cell r="AP359">
            <v>-2461.9513475713038</v>
          </cell>
          <cell r="AQ359">
            <v>-1952.7550472637113</v>
          </cell>
          <cell r="AR359">
            <v>-1434.793136308444</v>
          </cell>
          <cell r="AS359">
            <v>-1371.2071626717611</v>
          </cell>
          <cell r="AT359">
            <v>-1423.665258470432</v>
          </cell>
        </row>
        <row r="361">
          <cell r="B361">
            <v>706</v>
          </cell>
          <cell r="C361">
            <v>-410</v>
          </cell>
          <cell r="D361">
            <v>180</v>
          </cell>
          <cell r="E361">
            <v>-916</v>
          </cell>
          <cell r="F361">
            <v>718</v>
          </cell>
          <cell r="G361">
            <v>925</v>
          </cell>
          <cell r="H361">
            <v>-921</v>
          </cell>
          <cell r="I361">
            <v>-535</v>
          </cell>
          <cell r="J361">
            <v>-186</v>
          </cell>
          <cell r="K361">
            <v>264</v>
          </cell>
          <cell r="L361">
            <v>85</v>
          </cell>
          <cell r="M361">
            <v>414</v>
          </cell>
          <cell r="N361">
            <v>577</v>
          </cell>
          <cell r="O361">
            <v>-352</v>
          </cell>
          <cell r="P361">
            <v>-47</v>
          </cell>
          <cell r="Q361">
            <v>-645</v>
          </cell>
          <cell r="R361">
            <v>-699</v>
          </cell>
          <cell r="S361">
            <v>-1743</v>
          </cell>
          <cell r="T361">
            <v>554</v>
          </cell>
          <cell r="U361">
            <v>3.1999999999999886</v>
          </cell>
          <cell r="V361">
            <v>-597</v>
          </cell>
          <cell r="W361">
            <v>1291</v>
          </cell>
          <cell r="X361">
            <v>1251.2</v>
          </cell>
          <cell r="Y361">
            <v>-812.30533980582527</v>
          </cell>
          <cell r="Z361">
            <v>-656.86962616822427</v>
          </cell>
          <cell r="AA361">
            <v>550.56410071942446</v>
          </cell>
          <cell r="AB361">
            <v>558.48948096885806</v>
          </cell>
          <cell r="AC361">
            <v>-360.12138428576679</v>
          </cell>
          <cell r="AD361">
            <v>-89</v>
          </cell>
          <cell r="AE361">
            <v>-65</v>
          </cell>
          <cell r="AF361">
            <v>-617</v>
          </cell>
          <cell r="AG361">
            <v>1556</v>
          </cell>
          <cell r="AH361">
            <v>785</v>
          </cell>
          <cell r="AI361">
            <v>61</v>
          </cell>
          <cell r="AJ361">
            <v>-1310</v>
          </cell>
          <cell r="AK361">
            <v>376</v>
          </cell>
          <cell r="AL361">
            <v>1596</v>
          </cell>
          <cell r="AM361">
            <v>723</v>
          </cell>
          <cell r="AN361">
            <v>203.83999999999997</v>
          </cell>
          <cell r="AO361">
            <v>203.83999999999997</v>
          </cell>
          <cell r="AP361">
            <v>300.16794044665016</v>
          </cell>
          <cell r="AQ361">
            <v>-362</v>
          </cell>
          <cell r="AR361">
            <v>-356</v>
          </cell>
          <cell r="AS361">
            <v>-327</v>
          </cell>
          <cell r="AT361">
            <v>-327</v>
          </cell>
        </row>
        <row r="363">
          <cell r="B363">
            <v>278</v>
          </cell>
          <cell r="C363">
            <v>-520</v>
          </cell>
          <cell r="D363">
            <v>247</v>
          </cell>
          <cell r="E363">
            <v>-713</v>
          </cell>
          <cell r="F363">
            <v>124</v>
          </cell>
          <cell r="G363">
            <v>144</v>
          </cell>
          <cell r="H363">
            <v>-24</v>
          </cell>
          <cell r="I363">
            <v>-179</v>
          </cell>
          <cell r="J363">
            <v>1</v>
          </cell>
          <cell r="K363">
            <v>71</v>
          </cell>
          <cell r="L363">
            <v>50</v>
          </cell>
          <cell r="M363">
            <v>70</v>
          </cell>
          <cell r="N363">
            <v>192</v>
          </cell>
          <cell r="O363">
            <v>-16</v>
          </cell>
          <cell r="P363">
            <v>-74</v>
          </cell>
          <cell r="Q363">
            <v>10</v>
          </cell>
          <cell r="R363">
            <v>-596</v>
          </cell>
          <cell r="S363">
            <v>-676</v>
          </cell>
          <cell r="T363">
            <v>21</v>
          </cell>
          <cell r="U363">
            <v>-214</v>
          </cell>
          <cell r="V363">
            <v>-54</v>
          </cell>
          <cell r="W363">
            <v>-43</v>
          </cell>
          <cell r="X363">
            <v>-290</v>
          </cell>
          <cell r="Y363">
            <v>-778.05533980582527</v>
          </cell>
          <cell r="Z363">
            <v>-516.61962616822427</v>
          </cell>
          <cell r="AA363">
            <v>427.37410071942446</v>
          </cell>
          <cell r="AB363">
            <v>-39.150519031141869</v>
          </cell>
          <cell r="AC363">
            <v>-906.45138428576684</v>
          </cell>
          <cell r="AD363">
            <v>-22</v>
          </cell>
          <cell r="AE363">
            <v>2</v>
          </cell>
          <cell r="AF363">
            <v>-701</v>
          </cell>
          <cell r="AG363">
            <v>709</v>
          </cell>
          <cell r="AH363">
            <v>-12</v>
          </cell>
          <cell r="AI363">
            <v>-108</v>
          </cell>
          <cell r="AJ363">
            <v>-1062</v>
          </cell>
          <cell r="AK363">
            <v>307</v>
          </cell>
          <cell r="AL363">
            <v>185</v>
          </cell>
          <cell r="AM363">
            <v>-678</v>
          </cell>
          <cell r="AN363">
            <v>-38</v>
          </cell>
          <cell r="AO363">
            <v>-38</v>
          </cell>
          <cell r="AP363">
            <v>0</v>
          </cell>
          <cell r="AQ363">
            <v>0</v>
          </cell>
          <cell r="AR363">
            <v>0</v>
          </cell>
          <cell r="AS363">
            <v>0</v>
          </cell>
          <cell r="AT363">
            <v>0</v>
          </cell>
        </row>
        <row r="364">
          <cell r="Y364">
            <v>-804</v>
          </cell>
          <cell r="Z364">
            <v>-55</v>
          </cell>
          <cell r="AA364">
            <v>-631</v>
          </cell>
          <cell r="AB364">
            <v>-64</v>
          </cell>
          <cell r="AC364">
            <v>-1554</v>
          </cell>
          <cell r="AD364">
            <v>-804</v>
          </cell>
          <cell r="AE364">
            <v>-55</v>
          </cell>
          <cell r="AF364">
            <v>-631</v>
          </cell>
          <cell r="AG364">
            <v>-64</v>
          </cell>
          <cell r="AH364">
            <v>-1554</v>
          </cell>
        </row>
        <row r="365">
          <cell r="B365">
            <v>428</v>
          </cell>
          <cell r="C365">
            <v>110</v>
          </cell>
          <cell r="D365">
            <v>-67</v>
          </cell>
          <cell r="E365">
            <v>-203</v>
          </cell>
          <cell r="F365">
            <v>594</v>
          </cell>
          <cell r="G365">
            <v>781</v>
          </cell>
          <cell r="H365">
            <v>-897</v>
          </cell>
          <cell r="I365">
            <v>-356</v>
          </cell>
          <cell r="J365">
            <v>-187</v>
          </cell>
          <cell r="K365">
            <v>193</v>
          </cell>
          <cell r="L365">
            <v>35</v>
          </cell>
          <cell r="M365">
            <v>344</v>
          </cell>
          <cell r="N365">
            <v>385</v>
          </cell>
          <cell r="O365">
            <v>-336</v>
          </cell>
          <cell r="P365">
            <v>27</v>
          </cell>
          <cell r="Q365">
            <v>-655</v>
          </cell>
          <cell r="R365">
            <v>-103</v>
          </cell>
          <cell r="S365">
            <v>-1067</v>
          </cell>
          <cell r="T365">
            <v>533</v>
          </cell>
          <cell r="U365">
            <v>217.2</v>
          </cell>
          <cell r="V365">
            <v>-543</v>
          </cell>
          <cell r="W365">
            <v>1334</v>
          </cell>
          <cell r="X365">
            <v>1541.2</v>
          </cell>
          <cell r="Y365">
            <v>-34.25</v>
          </cell>
          <cell r="Z365">
            <v>-140.25</v>
          </cell>
          <cell r="AA365">
            <v>123.19</v>
          </cell>
          <cell r="AB365">
            <v>597.64</v>
          </cell>
          <cell r="AC365">
            <v>546.33000000000004</v>
          </cell>
          <cell r="AD365">
            <v>-67</v>
          </cell>
          <cell r="AE365">
            <v>-67</v>
          </cell>
          <cell r="AF365">
            <v>84</v>
          </cell>
          <cell r="AG365">
            <v>847</v>
          </cell>
          <cell r="AH365">
            <v>797</v>
          </cell>
          <cell r="AI365">
            <v>169</v>
          </cell>
          <cell r="AJ365">
            <v>-248</v>
          </cell>
          <cell r="AK365">
            <v>69</v>
          </cell>
          <cell r="AL365">
            <v>1411</v>
          </cell>
          <cell r="AM365">
            <v>1401</v>
          </cell>
          <cell r="AN365">
            <v>241.83999999999997</v>
          </cell>
          <cell r="AO365">
            <v>241.83999999999997</v>
          </cell>
          <cell r="AP365">
            <v>300.16794044665016</v>
          </cell>
          <cell r="AQ365">
            <v>-362</v>
          </cell>
          <cell r="AR365">
            <v>-356</v>
          </cell>
          <cell r="AS365">
            <v>-327</v>
          </cell>
          <cell r="AT365">
            <v>-327</v>
          </cell>
        </row>
        <row r="366">
          <cell r="B366">
            <v>428</v>
          </cell>
          <cell r="C366">
            <v>-172</v>
          </cell>
          <cell r="D366">
            <v>-26</v>
          </cell>
          <cell r="E366">
            <v>-461</v>
          </cell>
          <cell r="F366">
            <v>166</v>
          </cell>
          <cell r="G366">
            <v>300</v>
          </cell>
          <cell r="H366">
            <v>295</v>
          </cell>
          <cell r="I366">
            <v>-371</v>
          </cell>
          <cell r="J366">
            <v>21</v>
          </cell>
          <cell r="K366">
            <v>73</v>
          </cell>
          <cell r="L366">
            <v>110</v>
          </cell>
          <cell r="M366">
            <v>-201</v>
          </cell>
          <cell r="N366">
            <v>3</v>
          </cell>
          <cell r="O366">
            <v>27</v>
          </cell>
          <cell r="P366">
            <v>62</v>
          </cell>
          <cell r="Q366">
            <v>-390</v>
          </cell>
          <cell r="R366">
            <v>-172</v>
          </cell>
          <cell r="S366">
            <v>-473</v>
          </cell>
          <cell r="T366">
            <v>391</v>
          </cell>
          <cell r="U366">
            <v>93.2</v>
          </cell>
          <cell r="V366">
            <v>-182</v>
          </cell>
          <cell r="W366">
            <v>394</v>
          </cell>
          <cell r="X366">
            <v>696.2</v>
          </cell>
          <cell r="Y366">
            <v>302.39</v>
          </cell>
          <cell r="Z366">
            <v>-201.01</v>
          </cell>
          <cell r="AA366">
            <v>193.38</v>
          </cell>
          <cell r="AB366">
            <v>105.23</v>
          </cell>
          <cell r="AC366">
            <v>399.99</v>
          </cell>
          <cell r="AD366">
            <v>453</v>
          </cell>
          <cell r="AE366">
            <v>-126</v>
          </cell>
          <cell r="AF366">
            <v>155</v>
          </cell>
          <cell r="AG366">
            <v>586</v>
          </cell>
          <cell r="AH366">
            <v>1068</v>
          </cell>
          <cell r="AI366">
            <v>453</v>
          </cell>
          <cell r="AJ366">
            <v>-126</v>
          </cell>
          <cell r="AK366">
            <v>155</v>
          </cell>
          <cell r="AL366">
            <v>622</v>
          </cell>
          <cell r="AM366">
            <v>1104</v>
          </cell>
          <cell r="AN366">
            <v>387.57</v>
          </cell>
          <cell r="AO366">
            <v>387.57</v>
          </cell>
          <cell r="AP366">
            <v>398.62968982630281</v>
          </cell>
          <cell r="AQ366">
            <v>-206</v>
          </cell>
          <cell r="AR366">
            <v>-192</v>
          </cell>
          <cell r="AS366">
            <v>-279</v>
          </cell>
          <cell r="AT366">
            <v>-279</v>
          </cell>
        </row>
        <row r="367">
          <cell r="B367">
            <v>0</v>
          </cell>
          <cell r="C367">
            <v>282</v>
          </cell>
          <cell r="D367">
            <v>-41</v>
          </cell>
          <cell r="E367">
            <v>258</v>
          </cell>
          <cell r="F367">
            <v>428</v>
          </cell>
          <cell r="G367">
            <v>481</v>
          </cell>
          <cell r="H367">
            <v>-1192</v>
          </cell>
          <cell r="I367">
            <v>15</v>
          </cell>
          <cell r="J367">
            <v>-208</v>
          </cell>
          <cell r="K367">
            <v>120</v>
          </cell>
          <cell r="L367">
            <v>-75</v>
          </cell>
          <cell r="M367">
            <v>545</v>
          </cell>
          <cell r="N367">
            <v>382</v>
          </cell>
          <cell r="O367">
            <v>-363</v>
          </cell>
          <cell r="P367">
            <v>-35</v>
          </cell>
          <cell r="Q367">
            <v>-265</v>
          </cell>
          <cell r="R367">
            <v>69</v>
          </cell>
          <cell r="S367">
            <v>-594</v>
          </cell>
          <cell r="T367">
            <v>142</v>
          </cell>
          <cell r="U367">
            <v>123.99999999999999</v>
          </cell>
          <cell r="V367">
            <v>-361</v>
          </cell>
          <cell r="W367">
            <v>940</v>
          </cell>
          <cell r="X367">
            <v>845</v>
          </cell>
          <cell r="Y367">
            <v>-336.64</v>
          </cell>
          <cell r="Z367">
            <v>60.76</v>
          </cell>
          <cell r="AA367">
            <v>-70.19</v>
          </cell>
          <cell r="AB367">
            <v>492.41</v>
          </cell>
          <cell r="AC367">
            <v>146.34</v>
          </cell>
          <cell r="AD367">
            <v>-520</v>
          </cell>
          <cell r="AE367">
            <v>59</v>
          </cell>
          <cell r="AF367">
            <v>-71</v>
          </cell>
          <cell r="AG367">
            <v>261</v>
          </cell>
          <cell r="AH367">
            <v>-271</v>
          </cell>
          <cell r="AI367">
            <v>-284</v>
          </cell>
          <cell r="AJ367">
            <v>-122</v>
          </cell>
          <cell r="AK367">
            <v>-86</v>
          </cell>
          <cell r="AL367">
            <v>789</v>
          </cell>
          <cell r="AM367">
            <v>297</v>
          </cell>
          <cell r="AN367">
            <v>-145.73000000000002</v>
          </cell>
          <cell r="AO367">
            <v>-145.73000000000002</v>
          </cell>
          <cell r="AP367">
            <v>-98.461749379652645</v>
          </cell>
          <cell r="AQ367">
            <v>-156</v>
          </cell>
          <cell r="AR367">
            <v>-164</v>
          </cell>
          <cell r="AS367">
            <v>-48</v>
          </cell>
          <cell r="AT367">
            <v>-48</v>
          </cell>
        </row>
        <row r="368">
          <cell r="G368">
            <v>69</v>
          </cell>
          <cell r="H368">
            <v>-195</v>
          </cell>
          <cell r="I368">
            <v>21</v>
          </cell>
          <cell r="J368">
            <v>-191</v>
          </cell>
          <cell r="K368">
            <v>100</v>
          </cell>
          <cell r="L368">
            <v>-117</v>
          </cell>
          <cell r="M368">
            <v>247</v>
          </cell>
          <cell r="N368">
            <v>39</v>
          </cell>
          <cell r="O368">
            <v>-148</v>
          </cell>
          <cell r="P368">
            <v>32</v>
          </cell>
          <cell r="Q368">
            <v>-213</v>
          </cell>
          <cell r="R368">
            <v>-266</v>
          </cell>
          <cell r="S368">
            <v>-595</v>
          </cell>
          <cell r="T368">
            <v>140</v>
          </cell>
          <cell r="U368">
            <v>193</v>
          </cell>
          <cell r="V368">
            <v>-334</v>
          </cell>
          <cell r="W368">
            <v>726</v>
          </cell>
          <cell r="X368">
            <v>725</v>
          </cell>
          <cell r="Y368">
            <v>-381</v>
          </cell>
          <cell r="Z368">
            <v>14</v>
          </cell>
          <cell r="AA368">
            <v>-128.75</v>
          </cell>
          <cell r="AB368">
            <v>416.65</v>
          </cell>
          <cell r="AC368">
            <v>-79.099999999999994</v>
          </cell>
          <cell r="AD368">
            <v>-422</v>
          </cell>
          <cell r="AE368">
            <v>89</v>
          </cell>
          <cell r="AF368">
            <v>35</v>
          </cell>
          <cell r="AG368">
            <v>141</v>
          </cell>
          <cell r="AH368">
            <v>-157</v>
          </cell>
          <cell r="AI368">
            <v>-422</v>
          </cell>
          <cell r="AJ368">
            <v>89</v>
          </cell>
          <cell r="AK368">
            <v>35</v>
          </cell>
          <cell r="AL368">
            <v>141</v>
          </cell>
          <cell r="AM368">
            <v>-157</v>
          </cell>
          <cell r="AN368">
            <v>-50</v>
          </cell>
          <cell r="AO368">
            <v>-50</v>
          </cell>
          <cell r="AP368">
            <v>0</v>
          </cell>
          <cell r="AQ368">
            <v>0</v>
          </cell>
          <cell r="AR368">
            <v>0</v>
          </cell>
          <cell r="AS368">
            <v>0</v>
          </cell>
          <cell r="AT368">
            <v>0</v>
          </cell>
        </row>
        <row r="369">
          <cell r="J369">
            <v>-56</v>
          </cell>
          <cell r="K369">
            <v>25</v>
          </cell>
          <cell r="L369">
            <v>33</v>
          </cell>
          <cell r="M369">
            <v>146</v>
          </cell>
          <cell r="N369">
            <v>148</v>
          </cell>
          <cell r="O369">
            <v>-18</v>
          </cell>
          <cell r="P369">
            <v>-32</v>
          </cell>
          <cell r="Q369">
            <v>-108</v>
          </cell>
          <cell r="R369">
            <v>298</v>
          </cell>
          <cell r="S369">
            <v>140</v>
          </cell>
          <cell r="T369">
            <v>83</v>
          </cell>
          <cell r="U369">
            <v>-74</v>
          </cell>
          <cell r="V369">
            <v>-28</v>
          </cell>
          <cell r="W369">
            <v>195</v>
          </cell>
          <cell r="X369">
            <v>176</v>
          </cell>
          <cell r="Y369">
            <v>38</v>
          </cell>
          <cell r="Z369">
            <v>40.4</v>
          </cell>
          <cell r="AA369">
            <v>52.2</v>
          </cell>
          <cell r="AB369">
            <v>69.400000000000006</v>
          </cell>
          <cell r="AC369">
            <v>200</v>
          </cell>
          <cell r="AD369">
            <v>-84</v>
          </cell>
          <cell r="AE369">
            <v>13</v>
          </cell>
          <cell r="AF369">
            <v>-137</v>
          </cell>
          <cell r="AG369">
            <v>109</v>
          </cell>
          <cell r="AH369">
            <v>-99</v>
          </cell>
          <cell r="AI369">
            <v>-48</v>
          </cell>
          <cell r="AJ369">
            <v>32</v>
          </cell>
          <cell r="AK369">
            <v>-152</v>
          </cell>
          <cell r="AL369">
            <v>109</v>
          </cell>
          <cell r="AM369">
            <v>-59</v>
          </cell>
          <cell r="AN369">
            <v>216.84</v>
          </cell>
          <cell r="AO369">
            <v>216.84</v>
          </cell>
          <cell r="AP369">
            <v>223.02774193548393</v>
          </cell>
          <cell r="AQ369">
            <v>-155</v>
          </cell>
          <cell r="AR369">
            <v>-169</v>
          </cell>
          <cell r="AS369">
            <v>-56</v>
          </cell>
          <cell r="AT369">
            <v>-56</v>
          </cell>
        </row>
        <row r="370">
          <cell r="J370">
            <v>0</v>
          </cell>
          <cell r="K370">
            <v>0</v>
          </cell>
          <cell r="L370">
            <v>0</v>
          </cell>
          <cell r="M370">
            <v>135</v>
          </cell>
          <cell r="N370">
            <v>135</v>
          </cell>
          <cell r="O370">
            <v>-135</v>
          </cell>
          <cell r="P370">
            <v>0</v>
          </cell>
          <cell r="Q370">
            <v>0</v>
          </cell>
          <cell r="R370">
            <v>0</v>
          </cell>
          <cell r="S370">
            <v>-135</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200</v>
          </cell>
          <cell r="AJ370">
            <v>-200</v>
          </cell>
          <cell r="AK370">
            <v>0</v>
          </cell>
          <cell r="AL370">
            <v>528</v>
          </cell>
          <cell r="AM370">
            <v>528</v>
          </cell>
          <cell r="AN370">
            <v>0</v>
          </cell>
          <cell r="AO370">
            <v>0</v>
          </cell>
          <cell r="AP370">
            <v>0</v>
          </cell>
          <cell r="AQ370">
            <v>11</v>
          </cell>
          <cell r="AR370">
            <v>10</v>
          </cell>
          <cell r="AS370">
            <v>9</v>
          </cell>
          <cell r="AT370">
            <v>9</v>
          </cell>
        </row>
        <row r="371">
          <cell r="J371">
            <v>39</v>
          </cell>
          <cell r="K371">
            <v>-5</v>
          </cell>
          <cell r="L371">
            <v>9</v>
          </cell>
          <cell r="M371">
            <v>17</v>
          </cell>
          <cell r="N371">
            <v>60</v>
          </cell>
          <cell r="O371">
            <v>-62</v>
          </cell>
          <cell r="P371">
            <v>-35</v>
          </cell>
          <cell r="Q371">
            <v>56</v>
          </cell>
          <cell r="R371">
            <v>37</v>
          </cell>
          <cell r="S371">
            <v>-4</v>
          </cell>
          <cell r="T371">
            <v>-81</v>
          </cell>
          <cell r="U371">
            <v>5</v>
          </cell>
          <cell r="V371">
            <v>1</v>
          </cell>
          <cell r="W371">
            <v>19</v>
          </cell>
          <cell r="X371">
            <v>-56</v>
          </cell>
          <cell r="Y371">
            <v>6.36</v>
          </cell>
          <cell r="Z371">
            <v>6.36</v>
          </cell>
          <cell r="AA371">
            <v>6.36</v>
          </cell>
          <cell r="AB371">
            <v>6.36</v>
          </cell>
          <cell r="AC371">
            <v>25.44</v>
          </cell>
          <cell r="AD371">
            <v>-14</v>
          </cell>
          <cell r="AE371">
            <v>-43</v>
          </cell>
          <cell r="AF371">
            <v>31</v>
          </cell>
          <cell r="AG371">
            <v>11</v>
          </cell>
          <cell r="AH371">
            <v>-15</v>
          </cell>
          <cell r="AI371">
            <v>-14</v>
          </cell>
          <cell r="AJ371">
            <v>-43</v>
          </cell>
          <cell r="AK371">
            <v>31</v>
          </cell>
          <cell r="AL371">
            <v>11</v>
          </cell>
          <cell r="AM371">
            <v>-15</v>
          </cell>
          <cell r="AN371">
            <v>20.73</v>
          </cell>
          <cell r="AO371">
            <v>20.73</v>
          </cell>
          <cell r="AP371">
            <v>21.321550868486359</v>
          </cell>
          <cell r="AQ371">
            <v>-12</v>
          </cell>
          <cell r="AR371">
            <v>-5</v>
          </cell>
          <cell r="AS371">
            <v>-1</v>
          </cell>
          <cell r="AT371">
            <v>-1</v>
          </cell>
        </row>
        <row r="372">
          <cell r="J372">
            <v>0</v>
          </cell>
          <cell r="K372">
            <v>0</v>
          </cell>
          <cell r="L372">
            <v>0</v>
          </cell>
          <cell r="M372">
            <v>0</v>
          </cell>
          <cell r="N372">
            <v>0</v>
          </cell>
          <cell r="O372">
            <v>0</v>
          </cell>
          <cell r="P372">
            <v>0</v>
          </cell>
          <cell r="Q372">
            <v>0</v>
          </cell>
          <cell r="R372">
            <v>0</v>
          </cell>
          <cell r="S372">
            <v>0</v>
          </cell>
          <cell r="T372">
            <v>0</v>
          </cell>
          <cell r="U372">
            <v>0</v>
          </cell>
          <cell r="V372">
            <v>0</v>
          </cell>
          <cell r="W372">
            <v>0</v>
          </cell>
          <cell r="X372">
            <v>0</v>
          </cell>
          <cell r="AI372">
            <v>0</v>
          </cell>
          <cell r="AJ372">
            <v>0</v>
          </cell>
          <cell r="AK372">
            <v>0</v>
          </cell>
          <cell r="AL372">
            <v>0</v>
          </cell>
          <cell r="AM372">
            <v>0</v>
          </cell>
          <cell r="AN372">
            <v>-333.3</v>
          </cell>
          <cell r="AO372">
            <v>-333.3</v>
          </cell>
          <cell r="AP372">
            <v>-342.81104218362293</v>
          </cell>
        </row>
        <row r="374">
          <cell r="B374">
            <v>1320</v>
          </cell>
          <cell r="C374">
            <v>1743</v>
          </cell>
          <cell r="D374">
            <v>-2140</v>
          </cell>
          <cell r="E374">
            <v>-3327</v>
          </cell>
          <cell r="F374">
            <v>-2019</v>
          </cell>
          <cell r="G374">
            <v>-1305</v>
          </cell>
          <cell r="H374">
            <v>531.76720000000023</v>
          </cell>
          <cell r="I374">
            <v>-2131.0018</v>
          </cell>
          <cell r="J374">
            <v>-1099.2159999999999</v>
          </cell>
          <cell r="K374">
            <v>-812.03099999999995</v>
          </cell>
          <cell r="L374">
            <v>-475.63100000000009</v>
          </cell>
          <cell r="M374">
            <v>-738.75</v>
          </cell>
          <cell r="N374">
            <v>-3125.6279999999997</v>
          </cell>
          <cell r="O374">
            <v>-974.84000000000015</v>
          </cell>
          <cell r="P374">
            <v>726.98</v>
          </cell>
          <cell r="Q374">
            <v>-431.31999999999994</v>
          </cell>
          <cell r="R374">
            <v>200.01999999999998</v>
          </cell>
          <cell r="S374">
            <v>-479.16000000000008</v>
          </cell>
          <cell r="T374">
            <v>-1953.5</v>
          </cell>
          <cell r="U374">
            <v>-1682</v>
          </cell>
          <cell r="V374">
            <v>-813.92999999999984</v>
          </cell>
          <cell r="W374">
            <v>-2150.75</v>
          </cell>
          <cell r="X374">
            <v>-6600.18</v>
          </cell>
          <cell r="Y374">
            <v>-2068.8732116811107</v>
          </cell>
          <cell r="Z374">
            <v>-333.29082629492501</v>
          </cell>
          <cell r="AA374">
            <v>268.8284868872139</v>
          </cell>
          <cell r="AB374">
            <v>-721.71265745547373</v>
          </cell>
          <cell r="AC374">
            <v>-2855.0482085442959</v>
          </cell>
          <cell r="AD374">
            <v>-2065.0948463223735</v>
          </cell>
          <cell r="AE374">
            <v>-858.52059291374826</v>
          </cell>
          <cell r="AF374">
            <v>-2054.0366004692401</v>
          </cell>
          <cell r="AG374">
            <v>-1391.1888180117412</v>
          </cell>
          <cell r="AH374">
            <v>-6370.8408577171031</v>
          </cell>
          <cell r="AI374">
            <v>-2268.79288</v>
          </cell>
          <cell r="AJ374">
            <v>-702.67729699999995</v>
          </cell>
          <cell r="AK374">
            <v>-3122.1094000000007</v>
          </cell>
          <cell r="AL374">
            <v>-1298.9468000000002</v>
          </cell>
          <cell r="AM374">
            <v>-7251.5263770000029</v>
          </cell>
          <cell r="AN374">
            <v>-3039.0694377421214</v>
          </cell>
          <cell r="AO374">
            <v>-4208.3903415991663</v>
          </cell>
          <cell r="AP374">
            <v>-2762.1192880179542</v>
          </cell>
          <cell r="AQ374">
            <v>-1590.7550472637113</v>
          </cell>
          <cell r="AR374">
            <v>-1078.793136308444</v>
          </cell>
          <cell r="AS374">
            <v>-1044.2071626717611</v>
          </cell>
          <cell r="AT374">
            <v>-1096.665258470432</v>
          </cell>
        </row>
        <row r="376">
          <cell r="B376">
            <v>-903</v>
          </cell>
          <cell r="C376">
            <v>-1094</v>
          </cell>
          <cell r="D376">
            <v>-1106</v>
          </cell>
          <cell r="E376">
            <v>-1334</v>
          </cell>
          <cell r="F376">
            <v>-975</v>
          </cell>
          <cell r="G376">
            <v>-681</v>
          </cell>
          <cell r="H376">
            <v>-652</v>
          </cell>
          <cell r="I376">
            <v>-793</v>
          </cell>
          <cell r="J376">
            <v>-214</v>
          </cell>
          <cell r="K376">
            <v>-206</v>
          </cell>
          <cell r="L376">
            <v>-204</v>
          </cell>
          <cell r="M376">
            <v>-205</v>
          </cell>
          <cell r="N376">
            <v>-829</v>
          </cell>
          <cell r="O376">
            <v>-190</v>
          </cell>
          <cell r="P376">
            <v>-195</v>
          </cell>
          <cell r="Q376">
            <v>-201</v>
          </cell>
          <cell r="R376">
            <v>-195</v>
          </cell>
          <cell r="S376">
            <v>-781</v>
          </cell>
          <cell r="T376">
            <v>-184</v>
          </cell>
          <cell r="U376">
            <v>-197</v>
          </cell>
          <cell r="V376">
            <v>-201</v>
          </cell>
          <cell r="W376">
            <v>-208</v>
          </cell>
          <cell r="X376">
            <v>-790</v>
          </cell>
          <cell r="Y376">
            <v>-295.29624999999999</v>
          </cell>
          <cell r="Z376">
            <v>-327.93175859375003</v>
          </cell>
          <cell r="AA376">
            <v>-335.42224698173959</v>
          </cell>
          <cell r="AB376">
            <v>-333.76787024273585</v>
          </cell>
          <cell r="AC376">
            <v>-1292.4181258182255</v>
          </cell>
          <cell r="AD376">
            <v>-241</v>
          </cell>
          <cell r="AE376">
            <v>-247</v>
          </cell>
          <cell r="AF376">
            <v>-308.31937500000004</v>
          </cell>
          <cell r="AG376">
            <v>-336.38481679687504</v>
          </cell>
          <cell r="AH376">
            <v>-1134.704191796875</v>
          </cell>
          <cell r="AI376">
            <v>-204</v>
          </cell>
          <cell r="AJ376">
            <v>-209</v>
          </cell>
          <cell r="AK376">
            <v>-209</v>
          </cell>
          <cell r="AL376">
            <v>-216</v>
          </cell>
          <cell r="AM376">
            <v>-838</v>
          </cell>
          <cell r="AN376">
            <v>-1326.4079999999999</v>
          </cell>
          <cell r="AO376">
            <v>-1326.4079999999999</v>
          </cell>
          <cell r="AP376">
            <v>-1530.4279074215574</v>
          </cell>
          <cell r="AQ376">
            <v>-1701.2790515013487</v>
          </cell>
          <cell r="AR376">
            <v>-1183.9792316265687</v>
          </cell>
          <cell r="AS376">
            <v>-1157.5969408129549</v>
          </cell>
          <cell r="AT376">
            <v>-1219.3384439814606</v>
          </cell>
        </row>
        <row r="377">
          <cell r="B377">
            <v>504</v>
          </cell>
          <cell r="C377">
            <v>-735</v>
          </cell>
          <cell r="D377">
            <v>16</v>
          </cell>
          <cell r="E377">
            <v>775</v>
          </cell>
          <cell r="F377">
            <v>0</v>
          </cell>
          <cell r="G377">
            <v>-9</v>
          </cell>
          <cell r="H377">
            <v>1943</v>
          </cell>
          <cell r="I377">
            <v>-1742</v>
          </cell>
          <cell r="J377">
            <v>-63</v>
          </cell>
          <cell r="K377">
            <v>-335</v>
          </cell>
          <cell r="L377">
            <v>-162</v>
          </cell>
          <cell r="M377">
            <v>150</v>
          </cell>
          <cell r="N377">
            <v>-410</v>
          </cell>
          <cell r="O377">
            <v>-907</v>
          </cell>
          <cell r="P377">
            <v>492</v>
          </cell>
          <cell r="Q377">
            <v>-96</v>
          </cell>
          <cell r="R377">
            <v>1016</v>
          </cell>
          <cell r="S377">
            <v>505</v>
          </cell>
          <cell r="T377">
            <v>-689</v>
          </cell>
          <cell r="U377">
            <v>-803</v>
          </cell>
          <cell r="V377">
            <v>-722</v>
          </cell>
          <cell r="W377">
            <v>-887</v>
          </cell>
          <cell r="X377">
            <v>-3101</v>
          </cell>
          <cell r="Y377">
            <v>-1975</v>
          </cell>
          <cell r="Z377">
            <v>-54.015259701175012</v>
          </cell>
          <cell r="AA377">
            <v>520.07454186895336</v>
          </cell>
          <cell r="AB377">
            <v>-329.04859521273772</v>
          </cell>
          <cell r="AC377">
            <v>-1837.9893130449595</v>
          </cell>
          <cell r="AD377">
            <v>-994</v>
          </cell>
          <cell r="AE377">
            <v>-493</v>
          </cell>
          <cell r="AF377">
            <v>-1830</v>
          </cell>
          <cell r="AG377">
            <v>-970.52122668410607</v>
          </cell>
          <cell r="AH377">
            <v>-4287.5212266841063</v>
          </cell>
          <cell r="AI377">
            <v>-1326</v>
          </cell>
          <cell r="AJ377">
            <v>-641</v>
          </cell>
          <cell r="AK377">
            <v>-1541</v>
          </cell>
          <cell r="AL377">
            <v>-134</v>
          </cell>
          <cell r="AM377">
            <v>-3642</v>
          </cell>
          <cell r="AN377">
            <v>-1504.6614377421215</v>
          </cell>
          <cell r="AO377">
            <v>-2673.9823415991664</v>
          </cell>
          <cell r="AP377">
            <v>-1819.5945255155268</v>
          </cell>
          <cell r="AQ377">
            <v>0</v>
          </cell>
          <cell r="AR377">
            <v>0</v>
          </cell>
          <cell r="AS377">
            <v>0</v>
          </cell>
          <cell r="AT377">
            <v>0</v>
          </cell>
        </row>
        <row r="378">
          <cell r="E378">
            <v>-338</v>
          </cell>
          <cell r="F378">
            <v>90</v>
          </cell>
          <cell r="G378">
            <v>-37</v>
          </cell>
          <cell r="H378">
            <v>-363</v>
          </cell>
          <cell r="I378">
            <v>-1055</v>
          </cell>
          <cell r="J378">
            <v>26</v>
          </cell>
          <cell r="K378">
            <v>100</v>
          </cell>
          <cell r="L378">
            <v>71</v>
          </cell>
          <cell r="M378">
            <v>24</v>
          </cell>
          <cell r="N378">
            <v>221</v>
          </cell>
          <cell r="O378">
            <v>-42</v>
          </cell>
          <cell r="P378">
            <v>42</v>
          </cell>
          <cell r="Q378">
            <v>33</v>
          </cell>
          <cell r="R378">
            <v>29</v>
          </cell>
          <cell r="S378">
            <v>62</v>
          </cell>
          <cell r="T378">
            <v>0</v>
          </cell>
          <cell r="U378">
            <v>42</v>
          </cell>
          <cell r="V378">
            <v>-59</v>
          </cell>
          <cell r="W378">
            <v>115</v>
          </cell>
          <cell r="X378">
            <v>98</v>
          </cell>
          <cell r="Y378">
            <v>0</v>
          </cell>
          <cell r="Z378">
            <v>0</v>
          </cell>
          <cell r="AA378">
            <v>0</v>
          </cell>
          <cell r="AB378">
            <v>0</v>
          </cell>
          <cell r="AC378">
            <v>0</v>
          </cell>
          <cell r="AD378">
            <v>-168</v>
          </cell>
          <cell r="AE378">
            <v>160</v>
          </cell>
          <cell r="AF378">
            <v>0</v>
          </cell>
          <cell r="AG378">
            <v>0</v>
          </cell>
          <cell r="AH378">
            <v>-8</v>
          </cell>
          <cell r="AI378">
            <v>-166</v>
          </cell>
          <cell r="AJ378">
            <v>174</v>
          </cell>
          <cell r="AK378">
            <v>-195</v>
          </cell>
          <cell r="AL378">
            <v>26</v>
          </cell>
          <cell r="AM378">
            <v>-161</v>
          </cell>
          <cell r="AN378">
            <v>0</v>
          </cell>
          <cell r="AO378">
            <v>0</v>
          </cell>
          <cell r="AP378">
            <v>0</v>
          </cell>
          <cell r="AQ378">
            <v>0</v>
          </cell>
          <cell r="AR378">
            <v>0</v>
          </cell>
          <cell r="AS378">
            <v>0</v>
          </cell>
          <cell r="AT378">
            <v>0</v>
          </cell>
        </row>
        <row r="379">
          <cell r="B379">
            <v>2195</v>
          </cell>
          <cell r="C379">
            <v>730</v>
          </cell>
          <cell r="D379">
            <v>-3279</v>
          </cell>
          <cell r="E379">
            <v>-883</v>
          </cell>
          <cell r="F379">
            <v>267</v>
          </cell>
          <cell r="G379">
            <v>-7</v>
          </cell>
          <cell r="H379">
            <v>304</v>
          </cell>
          <cell r="I379">
            <v>959</v>
          </cell>
          <cell r="J379">
            <v>-398</v>
          </cell>
          <cell r="K379">
            <v>-62</v>
          </cell>
          <cell r="L379">
            <v>-293</v>
          </cell>
          <cell r="M379">
            <v>-197</v>
          </cell>
          <cell r="N379">
            <v>-950</v>
          </cell>
          <cell r="O379">
            <v>-367</v>
          </cell>
          <cell r="P379">
            <v>329</v>
          </cell>
          <cell r="Q379">
            <v>2</v>
          </cell>
          <cell r="R379">
            <v>-89</v>
          </cell>
          <cell r="S379">
            <v>-125</v>
          </cell>
          <cell r="T379">
            <v>-97</v>
          </cell>
          <cell r="U379">
            <v>370</v>
          </cell>
          <cell r="V379">
            <v>174</v>
          </cell>
          <cell r="W379">
            <v>-263</v>
          </cell>
          <cell r="X379">
            <v>184</v>
          </cell>
          <cell r="Y379">
            <v>-5.6142719999999144</v>
          </cell>
          <cell r="Z379">
            <v>48.656192000000033</v>
          </cell>
          <cell r="AA379">
            <v>84.176192000000128</v>
          </cell>
          <cell r="AB379">
            <v>-58.896192000000156</v>
          </cell>
          <cell r="AC379">
            <v>68.321920000000091</v>
          </cell>
          <cell r="AD379">
            <v>-135</v>
          </cell>
          <cell r="AE379">
            <v>-25</v>
          </cell>
          <cell r="AF379">
            <v>84.28277453075998</v>
          </cell>
          <cell r="AG379">
            <v>-84.28277453075998</v>
          </cell>
          <cell r="AH379">
            <v>-160</v>
          </cell>
          <cell r="AI379">
            <v>59</v>
          </cell>
          <cell r="AJ379">
            <v>-56</v>
          </cell>
          <cell r="AK379">
            <v>-61</v>
          </cell>
          <cell r="AL379">
            <v>-310</v>
          </cell>
          <cell r="AM379">
            <v>-368</v>
          </cell>
          <cell r="AN379">
            <v>-208</v>
          </cell>
          <cell r="AO379">
            <v>-208</v>
          </cell>
          <cell r="AP379">
            <v>587.90314491913</v>
          </cell>
          <cell r="AQ379">
            <v>110.52400423763743</v>
          </cell>
          <cell r="AR379">
            <v>105.18609531812467</v>
          </cell>
          <cell r="AS379">
            <v>113.3897781411938</v>
          </cell>
          <cell r="AT379">
            <v>122.67318551102858</v>
          </cell>
        </row>
        <row r="380">
          <cell r="G380">
            <v>0</v>
          </cell>
          <cell r="H380">
            <v>0</v>
          </cell>
          <cell r="I380">
            <v>0</v>
          </cell>
          <cell r="J380">
            <v>-132</v>
          </cell>
          <cell r="K380">
            <v>-3</v>
          </cell>
          <cell r="L380">
            <v>-37</v>
          </cell>
          <cell r="M380">
            <v>-54</v>
          </cell>
          <cell r="N380">
            <v>-226</v>
          </cell>
          <cell r="O380">
            <v>-9</v>
          </cell>
          <cell r="P380">
            <v>-103</v>
          </cell>
          <cell r="Q380">
            <v>0</v>
          </cell>
          <cell r="R380">
            <v>0</v>
          </cell>
          <cell r="S380">
            <v>-112</v>
          </cell>
          <cell r="T380">
            <v>0</v>
          </cell>
          <cell r="U380">
            <v>0</v>
          </cell>
          <cell r="V380">
            <v>0</v>
          </cell>
          <cell r="W380">
            <v>0</v>
          </cell>
          <cell r="X380">
            <v>0</v>
          </cell>
          <cell r="Y380">
            <v>0</v>
          </cell>
          <cell r="Z380">
            <v>0</v>
          </cell>
          <cell r="AA380">
            <v>0</v>
          </cell>
          <cell r="AB380">
            <v>0</v>
          </cell>
          <cell r="AC380">
            <v>0</v>
          </cell>
          <cell r="AD380">
            <v>0</v>
          </cell>
          <cell r="AE380">
            <v>0</v>
          </cell>
          <cell r="AF380">
            <v>0</v>
          </cell>
          <cell r="AG380">
            <v>0</v>
          </cell>
          <cell r="AH380">
            <v>0</v>
          </cell>
          <cell r="AI380">
            <v>0</v>
          </cell>
          <cell r="AJ380">
            <v>0</v>
          </cell>
          <cell r="AK380">
            <v>0</v>
          </cell>
          <cell r="AL380">
            <v>0</v>
          </cell>
          <cell r="AM380">
            <v>0</v>
          </cell>
          <cell r="AN380">
            <v>0</v>
          </cell>
          <cell r="AO380">
            <v>0</v>
          </cell>
          <cell r="AP380">
            <v>0</v>
          </cell>
          <cell r="AQ380">
            <v>0</v>
          </cell>
          <cell r="AR380">
            <v>0</v>
          </cell>
          <cell r="AS380">
            <v>0</v>
          </cell>
          <cell r="AT380">
            <v>0</v>
          </cell>
        </row>
        <row r="381">
          <cell r="G381">
            <v>0</v>
          </cell>
          <cell r="H381">
            <v>0</v>
          </cell>
          <cell r="I381">
            <v>577</v>
          </cell>
          <cell r="J381">
            <v>73</v>
          </cell>
          <cell r="K381">
            <v>17</v>
          </cell>
          <cell r="L381">
            <v>158</v>
          </cell>
          <cell r="M381">
            <v>22</v>
          </cell>
          <cell r="N381">
            <v>270</v>
          </cell>
          <cell r="O381">
            <v>61</v>
          </cell>
          <cell r="P381">
            <v>212</v>
          </cell>
          <cell r="Q381">
            <v>-8</v>
          </cell>
          <cell r="R381">
            <v>251</v>
          </cell>
          <cell r="S381">
            <v>516</v>
          </cell>
          <cell r="T381">
            <v>-82</v>
          </cell>
          <cell r="U381">
            <v>-1016</v>
          </cell>
          <cell r="V381">
            <v>267</v>
          </cell>
          <cell r="W381">
            <v>262</v>
          </cell>
          <cell r="X381">
            <v>-569</v>
          </cell>
          <cell r="Y381">
            <v>0</v>
          </cell>
          <cell r="Z381">
            <v>0</v>
          </cell>
          <cell r="AA381">
            <v>0</v>
          </cell>
          <cell r="AB381">
            <v>0</v>
          </cell>
          <cell r="AC381">
            <v>0</v>
          </cell>
          <cell r="AD381">
            <v>2</v>
          </cell>
          <cell r="AE381">
            <v>124</v>
          </cell>
          <cell r="AF381">
            <v>0</v>
          </cell>
          <cell r="AG381">
            <v>0</v>
          </cell>
          <cell r="AH381">
            <v>126</v>
          </cell>
          <cell r="AI381">
            <v>34</v>
          </cell>
          <cell r="AJ381">
            <v>586</v>
          </cell>
          <cell r="AK381">
            <v>102</v>
          </cell>
          <cell r="AL381">
            <v>14</v>
          </cell>
          <cell r="AM381">
            <v>736</v>
          </cell>
          <cell r="AN381">
            <v>0</v>
          </cell>
          <cell r="AO381">
            <v>0</v>
          </cell>
          <cell r="AP381">
            <v>0</v>
          </cell>
          <cell r="AQ381">
            <v>0</v>
          </cell>
          <cell r="AR381">
            <v>0</v>
          </cell>
          <cell r="AS381">
            <v>0</v>
          </cell>
          <cell r="AT381">
            <v>0</v>
          </cell>
        </row>
        <row r="382">
          <cell r="B382">
            <v>-476</v>
          </cell>
          <cell r="C382">
            <v>2842</v>
          </cell>
          <cell r="D382">
            <v>2229</v>
          </cell>
          <cell r="E382">
            <v>-1885</v>
          </cell>
          <cell r="F382">
            <v>-1311</v>
          </cell>
          <cell r="G382">
            <v>-608</v>
          </cell>
          <cell r="H382">
            <v>-700.23279999999977</v>
          </cell>
          <cell r="I382">
            <v>-77.001800000000003</v>
          </cell>
          <cell r="J382">
            <v>-391.21599999999989</v>
          </cell>
          <cell r="K382">
            <v>-323.03099999999995</v>
          </cell>
          <cell r="L382">
            <v>-8.6310000000000855</v>
          </cell>
          <cell r="M382">
            <v>-478.75</v>
          </cell>
          <cell r="N382">
            <v>-1201.6279999999999</v>
          </cell>
          <cell r="O382">
            <v>479.15999999999985</v>
          </cell>
          <cell r="P382">
            <v>-50.019999999999982</v>
          </cell>
          <cell r="Q382">
            <v>-161.31999999999994</v>
          </cell>
          <cell r="R382">
            <v>-811.98</v>
          </cell>
          <cell r="S382">
            <v>-544.16000000000008</v>
          </cell>
          <cell r="T382">
            <v>-901.5</v>
          </cell>
          <cell r="U382">
            <v>-78</v>
          </cell>
          <cell r="V382">
            <v>-272.92999999999984</v>
          </cell>
          <cell r="W382">
            <v>-1169.75</v>
          </cell>
          <cell r="X382">
            <v>-2422.1799999999998</v>
          </cell>
          <cell r="Y382">
            <v>207.03731031888901</v>
          </cell>
          <cell r="Z382">
            <v>0</v>
          </cell>
          <cell r="AA382">
            <v>0</v>
          </cell>
          <cell r="AB382">
            <v>0</v>
          </cell>
          <cell r="AC382">
            <v>207.03731031888901</v>
          </cell>
          <cell r="AD382">
            <v>-529.09484632237354</v>
          </cell>
          <cell r="AE382">
            <v>-377.52059291374826</v>
          </cell>
          <cell r="AF382">
            <v>0</v>
          </cell>
          <cell r="AG382">
            <v>0</v>
          </cell>
          <cell r="AH382">
            <v>-906.6154392361218</v>
          </cell>
          <cell r="AI382">
            <v>-665.79287999999997</v>
          </cell>
          <cell r="AJ382">
            <v>-556.67729699999995</v>
          </cell>
          <cell r="AK382">
            <v>-1218.1094000000007</v>
          </cell>
          <cell r="AL382">
            <v>-678.94680000000017</v>
          </cell>
          <cell r="AM382">
            <v>-2978.5263770000029</v>
          </cell>
          <cell r="AN382">
            <v>0</v>
          </cell>
          <cell r="AO382">
            <v>0</v>
          </cell>
          <cell r="AP382">
            <v>0</v>
          </cell>
          <cell r="AQ382">
            <v>0</v>
          </cell>
          <cell r="AR382">
            <v>0</v>
          </cell>
          <cell r="AS382">
            <v>0</v>
          </cell>
          <cell r="AT382">
            <v>0</v>
          </cell>
        </row>
        <row r="387">
          <cell r="B387">
            <v>10719</v>
          </cell>
          <cell r="C387">
            <v>5556</v>
          </cell>
          <cell r="D387">
            <v>5623</v>
          </cell>
          <cell r="E387">
            <v>7835</v>
          </cell>
          <cell r="F387">
            <v>11053</v>
          </cell>
          <cell r="G387">
            <v>9908</v>
          </cell>
          <cell r="H387">
            <v>9205</v>
          </cell>
          <cell r="I387">
            <v>8246</v>
          </cell>
          <cell r="J387">
            <v>7681</v>
          </cell>
          <cell r="K387">
            <v>7455</v>
          </cell>
          <cell r="L387">
            <v>6225</v>
          </cell>
          <cell r="M387">
            <v>7100</v>
          </cell>
          <cell r="N387">
            <v>7100</v>
          </cell>
          <cell r="O387">
            <v>7614</v>
          </cell>
          <cell r="P387">
            <v>8680</v>
          </cell>
          <cell r="Q387">
            <v>10040</v>
          </cell>
          <cell r="R387">
            <v>13625</v>
          </cell>
          <cell r="S387">
            <v>13625</v>
          </cell>
          <cell r="T387">
            <v>14681</v>
          </cell>
          <cell r="U387">
            <v>15360</v>
          </cell>
          <cell r="V387">
            <v>16968</v>
          </cell>
          <cell r="W387">
            <v>16881</v>
          </cell>
          <cell r="X387">
            <v>16881</v>
          </cell>
          <cell r="Y387">
            <v>15686</v>
          </cell>
          <cell r="Z387">
            <v>16520</v>
          </cell>
          <cell r="AA387">
            <v>17009</v>
          </cell>
          <cell r="AB387">
            <v>17523</v>
          </cell>
          <cell r="AC387">
            <v>17523</v>
          </cell>
          <cell r="AD387">
            <v>16487</v>
          </cell>
          <cell r="AE387">
            <v>16594</v>
          </cell>
          <cell r="AF387">
            <v>13870.072198626121</v>
          </cell>
          <cell r="AG387">
            <v>13782.561629350095</v>
          </cell>
          <cell r="AH387">
            <v>13782.561629350095</v>
          </cell>
          <cell r="AI387">
            <v>16489</v>
          </cell>
          <cell r="AJ387">
            <v>15433</v>
          </cell>
          <cell r="AK387">
            <v>12839</v>
          </cell>
          <cell r="AL387">
            <v>14169</v>
          </cell>
          <cell r="AM387">
            <v>14169</v>
          </cell>
          <cell r="AN387">
            <v>14940.755326592</v>
          </cell>
          <cell r="AO387">
            <v>13801.755326592</v>
          </cell>
          <cell r="AP387">
            <v>13801.667413839999</v>
          </cell>
          <cell r="AQ387">
            <v>11742.507229204452</v>
          </cell>
          <cell r="AR387">
            <v>9308.1844124789768</v>
          </cell>
          <cell r="AS387">
            <v>4058.5437869220627</v>
          </cell>
          <cell r="AT387">
            <v>-903.81691283608006</v>
          </cell>
        </row>
        <row r="389">
          <cell r="B389">
            <v>9091</v>
          </cell>
          <cell r="C389">
            <v>5413</v>
          </cell>
          <cell r="D389">
            <v>5344</v>
          </cell>
          <cell r="E389">
            <v>7397</v>
          </cell>
          <cell r="F389">
            <v>10264</v>
          </cell>
          <cell r="G389">
            <v>9180</v>
          </cell>
          <cell r="H389">
            <v>8324</v>
          </cell>
          <cell r="I389">
            <v>7262</v>
          </cell>
          <cell r="J389">
            <v>6810</v>
          </cell>
          <cell r="K389">
            <v>6544</v>
          </cell>
          <cell r="L389">
            <v>5399</v>
          </cell>
          <cell r="M389">
            <v>6194</v>
          </cell>
          <cell r="N389">
            <v>6194</v>
          </cell>
          <cell r="O389">
            <v>6561</v>
          </cell>
          <cell r="P389">
            <v>7679</v>
          </cell>
          <cell r="Q389">
            <v>9193</v>
          </cell>
          <cell r="R389">
            <v>12038</v>
          </cell>
          <cell r="S389">
            <v>12038</v>
          </cell>
          <cell r="T389">
            <v>13044</v>
          </cell>
          <cell r="U389">
            <v>14008</v>
          </cell>
          <cell r="V389">
            <v>15795</v>
          </cell>
          <cell r="W389">
            <v>15659</v>
          </cell>
          <cell r="X389">
            <v>15659</v>
          </cell>
          <cell r="Y389">
            <v>13889</v>
          </cell>
          <cell r="Z389">
            <v>14033</v>
          </cell>
          <cell r="AA389">
            <v>14579</v>
          </cell>
          <cell r="AB389">
            <v>15204</v>
          </cell>
          <cell r="AC389">
            <v>15204</v>
          </cell>
          <cell r="AD389">
            <v>13924</v>
          </cell>
          <cell r="AE389">
            <v>14100</v>
          </cell>
          <cell r="AF389">
            <v>11707.072198626121</v>
          </cell>
          <cell r="AG389">
            <v>12205.561629350095</v>
          </cell>
          <cell r="AH389">
            <v>12205.561629350095</v>
          </cell>
          <cell r="AI389">
            <v>13924</v>
          </cell>
          <cell r="AJ389">
            <v>14100</v>
          </cell>
          <cell r="AK389">
            <v>11609</v>
          </cell>
          <cell r="AL389">
            <v>13599</v>
          </cell>
          <cell r="AM389">
            <v>13599</v>
          </cell>
          <cell r="AN389">
            <v>14737.755326592</v>
          </cell>
          <cell r="AO389">
            <v>13598.755326592</v>
          </cell>
          <cell r="AP389">
            <v>13598.667413839999</v>
          </cell>
          <cell r="AQ389">
            <v>11216.507229204452</v>
          </cell>
          <cell r="AR389">
            <v>8439.1844124789768</v>
          </cell>
          <cell r="AS389">
            <v>2825.5437869220627</v>
          </cell>
          <cell r="AT389">
            <v>-2500.8169128360801</v>
          </cell>
        </row>
        <row r="390">
          <cell r="Y390">
            <v>-1767</v>
          </cell>
          <cell r="Z390">
            <v>144</v>
          </cell>
          <cell r="AA390">
            <v>546</v>
          </cell>
          <cell r="AB390">
            <v>625</v>
          </cell>
          <cell r="AC390">
            <v>-452</v>
          </cell>
          <cell r="AD390">
            <v>-1735</v>
          </cell>
          <cell r="AE390">
            <v>176</v>
          </cell>
          <cell r="AF390">
            <v>-2392.9278013738785</v>
          </cell>
          <cell r="AG390">
            <v>498.48943072397378</v>
          </cell>
          <cell r="AH390">
            <v>-3453.4383706499048</v>
          </cell>
          <cell r="AN390">
            <v>1138.7553265919996</v>
          </cell>
          <cell r="AO390">
            <v>-0.24467340800038073</v>
          </cell>
          <cell r="AP390">
            <v>-8.7912752000192995E-2</v>
          </cell>
          <cell r="AQ390">
            <v>-2382.1601846355479</v>
          </cell>
          <cell r="AR390">
            <v>-2777.3228167254747</v>
          </cell>
          <cell r="AS390">
            <v>-5613.6406255569145</v>
          </cell>
          <cell r="AT390">
            <v>-5326.3606997581428</v>
          </cell>
        </row>
        <row r="391">
          <cell r="B391">
            <v>9402</v>
          </cell>
          <cell r="C391">
            <v>6607</v>
          </cell>
          <cell r="D391">
            <v>7546</v>
          </cell>
          <cell r="E391">
            <v>11759</v>
          </cell>
          <cell r="F391">
            <v>14105</v>
          </cell>
          <cell r="G391">
            <v>13001</v>
          </cell>
          <cell r="H391">
            <v>12656</v>
          </cell>
          <cell r="I391">
            <v>11507</v>
          </cell>
          <cell r="J391">
            <v>11188</v>
          </cell>
          <cell r="K391">
            <v>10548</v>
          </cell>
          <cell r="L391">
            <v>9207</v>
          </cell>
          <cell r="M391">
            <v>9723</v>
          </cell>
          <cell r="N391">
            <v>9723</v>
          </cell>
          <cell r="O391">
            <v>9982</v>
          </cell>
          <cell r="P391">
            <v>10708</v>
          </cell>
          <cell r="Q391">
            <v>12684</v>
          </cell>
          <cell r="R391">
            <v>15229</v>
          </cell>
          <cell r="S391">
            <v>15229</v>
          </cell>
          <cell r="T391">
            <v>15976</v>
          </cell>
          <cell r="U391">
            <v>16655</v>
          </cell>
          <cell r="V391">
            <v>18330</v>
          </cell>
          <cell r="W391">
            <v>17818</v>
          </cell>
          <cell r="X391">
            <v>17818</v>
          </cell>
          <cell r="Y391">
            <v>15764</v>
          </cell>
          <cell r="Z391">
            <v>15725.054313912</v>
          </cell>
          <cell r="AA391">
            <v>16232.75346136</v>
          </cell>
          <cell r="AB391">
            <v>16674.507529126</v>
          </cell>
          <cell r="AC391">
            <v>16674.507529126</v>
          </cell>
          <cell r="AD391">
            <v>15796</v>
          </cell>
          <cell r="AE391">
            <v>15499</v>
          </cell>
          <cell r="AF391">
            <v>13064.159296965434</v>
          </cell>
          <cell r="AG391">
            <v>13416.830994935679</v>
          </cell>
          <cell r="AH391">
            <v>13416.830994935679</v>
          </cell>
          <cell r="AI391">
            <v>15796</v>
          </cell>
          <cell r="AJ391">
            <v>15499</v>
          </cell>
          <cell r="AK391">
            <v>13006</v>
          </cell>
          <cell r="AL391">
            <v>14849</v>
          </cell>
          <cell r="AM391">
            <v>14849</v>
          </cell>
          <cell r="AN391">
            <v>15522</v>
          </cell>
          <cell r="AO391">
            <v>14383</v>
          </cell>
          <cell r="AP391">
            <v>13841</v>
          </cell>
          <cell r="AQ391">
            <v>11240.404022925053</v>
          </cell>
          <cell r="AR391">
            <v>8463.0829157836779</v>
          </cell>
          <cell r="AS391">
            <v>2849.4439714920627</v>
          </cell>
          <cell r="AT391">
            <v>-2476.9167282660801</v>
          </cell>
        </row>
        <row r="392">
          <cell r="B392">
            <v>3439</v>
          </cell>
          <cell r="C392">
            <v>3439</v>
          </cell>
          <cell r="D392">
            <v>3439</v>
          </cell>
          <cell r="E392">
            <v>3439</v>
          </cell>
          <cell r="F392">
            <v>3439</v>
          </cell>
          <cell r="G392">
            <v>3440</v>
          </cell>
          <cell r="H392">
            <v>3440</v>
          </cell>
          <cell r="I392">
            <v>3440</v>
          </cell>
          <cell r="J392">
            <v>3440</v>
          </cell>
          <cell r="K392">
            <v>3440</v>
          </cell>
          <cell r="L392">
            <v>3440</v>
          </cell>
          <cell r="M392">
            <v>3440</v>
          </cell>
          <cell r="N392">
            <v>3440</v>
          </cell>
          <cell r="O392">
            <v>3440</v>
          </cell>
          <cell r="P392">
            <v>3440</v>
          </cell>
          <cell r="Q392">
            <v>3440</v>
          </cell>
          <cell r="R392">
            <v>3440</v>
          </cell>
          <cell r="S392">
            <v>3440</v>
          </cell>
          <cell r="T392">
            <v>3440</v>
          </cell>
          <cell r="U392">
            <v>3440</v>
          </cell>
          <cell r="V392">
            <v>3440</v>
          </cell>
          <cell r="W392">
            <v>3440</v>
          </cell>
          <cell r="X392">
            <v>3440</v>
          </cell>
          <cell r="Y392">
            <v>3440</v>
          </cell>
          <cell r="Z392">
            <v>3440</v>
          </cell>
          <cell r="AA392">
            <v>3440</v>
          </cell>
          <cell r="AB392">
            <v>3440</v>
          </cell>
          <cell r="AC392">
            <v>3440</v>
          </cell>
          <cell r="AD392">
            <v>3198</v>
          </cell>
          <cell r="AE392">
            <v>2942</v>
          </cell>
          <cell r="AF392">
            <v>2942</v>
          </cell>
          <cell r="AG392">
            <v>2942</v>
          </cell>
          <cell r="AH392">
            <v>2942</v>
          </cell>
          <cell r="AI392">
            <v>3198</v>
          </cell>
          <cell r="AJ392">
            <v>2942</v>
          </cell>
          <cell r="AK392">
            <v>2942</v>
          </cell>
          <cell r="AL392">
            <v>2942</v>
          </cell>
          <cell r="AM392">
            <v>2942</v>
          </cell>
          <cell r="AN392">
            <v>2942</v>
          </cell>
          <cell r="AO392">
            <v>3198</v>
          </cell>
          <cell r="AP392">
            <v>3198</v>
          </cell>
          <cell r="AQ392">
            <v>3198</v>
          </cell>
          <cell r="AR392">
            <v>3198</v>
          </cell>
          <cell r="AS392">
            <v>3198</v>
          </cell>
          <cell r="AT392">
            <v>3198</v>
          </cell>
        </row>
        <row r="393">
          <cell r="B393">
            <v>757.56443999999999</v>
          </cell>
          <cell r="C393">
            <v>75.900000000000006</v>
          </cell>
          <cell r="D393">
            <v>47.3</v>
          </cell>
          <cell r="E393">
            <v>10</v>
          </cell>
          <cell r="F393">
            <v>269</v>
          </cell>
          <cell r="G393">
            <v>75</v>
          </cell>
          <cell r="H393">
            <v>486</v>
          </cell>
          <cell r="I393">
            <v>463</v>
          </cell>
          <cell r="J393">
            <v>495</v>
          </cell>
          <cell r="K393">
            <v>541</v>
          </cell>
          <cell r="L393">
            <v>540</v>
          </cell>
          <cell r="M393">
            <v>380</v>
          </cell>
          <cell r="N393">
            <v>380</v>
          </cell>
          <cell r="O393">
            <v>459</v>
          </cell>
          <cell r="P393">
            <v>476</v>
          </cell>
          <cell r="Q393">
            <v>628</v>
          </cell>
          <cell r="R393">
            <v>456</v>
          </cell>
          <cell r="S393">
            <v>456</v>
          </cell>
          <cell r="T393">
            <v>445</v>
          </cell>
          <cell r="U393">
            <v>254</v>
          </cell>
          <cell r="V393">
            <v>189</v>
          </cell>
          <cell r="W393">
            <v>183</v>
          </cell>
          <cell r="X393">
            <v>183</v>
          </cell>
          <cell r="Y393">
            <v>183</v>
          </cell>
          <cell r="Z393">
            <v>183</v>
          </cell>
          <cell r="AA393">
            <v>183</v>
          </cell>
          <cell r="AB393">
            <v>183</v>
          </cell>
          <cell r="AC393">
            <v>183</v>
          </cell>
          <cell r="AD393">
            <v>124</v>
          </cell>
          <cell r="AE393">
            <v>42</v>
          </cell>
          <cell r="AF393">
            <v>42</v>
          </cell>
          <cell r="AG393">
            <v>42</v>
          </cell>
          <cell r="AH393">
            <v>42</v>
          </cell>
          <cell r="AI393">
            <v>124</v>
          </cell>
          <cell r="AJ393">
            <v>42</v>
          </cell>
          <cell r="AK393">
            <v>42</v>
          </cell>
          <cell r="AL393">
            <v>42</v>
          </cell>
          <cell r="AM393">
            <v>42</v>
          </cell>
          <cell r="AN393">
            <v>42</v>
          </cell>
          <cell r="AO393">
            <v>124</v>
          </cell>
          <cell r="AP393">
            <v>124</v>
          </cell>
          <cell r="AQ393">
            <v>124</v>
          </cell>
          <cell r="AR393">
            <v>124</v>
          </cell>
          <cell r="AS393">
            <v>124</v>
          </cell>
          <cell r="AT393">
            <v>124</v>
          </cell>
        </row>
        <row r="394">
          <cell r="B394">
            <v>671.02618000000007</v>
          </cell>
          <cell r="C394">
            <v>40.9</v>
          </cell>
          <cell r="G394">
            <v>199</v>
          </cell>
          <cell r="H394">
            <v>199</v>
          </cell>
          <cell r="I394">
            <v>212</v>
          </cell>
          <cell r="J394">
            <v>226</v>
          </cell>
          <cell r="K394">
            <v>227</v>
          </cell>
          <cell r="L394">
            <v>218</v>
          </cell>
          <cell r="M394">
            <v>215</v>
          </cell>
          <cell r="N394">
            <v>215</v>
          </cell>
          <cell r="O394">
            <v>212</v>
          </cell>
          <cell r="P394">
            <v>209</v>
          </cell>
          <cell r="Q394">
            <v>209</v>
          </cell>
          <cell r="R394">
            <v>208</v>
          </cell>
          <cell r="S394">
            <v>208</v>
          </cell>
          <cell r="T394">
            <v>201</v>
          </cell>
          <cell r="U394">
            <v>201</v>
          </cell>
          <cell r="V394">
            <v>198</v>
          </cell>
          <cell r="W394">
            <v>196</v>
          </cell>
          <cell r="X394">
            <v>196</v>
          </cell>
          <cell r="Y394">
            <v>196</v>
          </cell>
          <cell r="Z394">
            <v>196</v>
          </cell>
          <cell r="AA394">
            <v>196</v>
          </cell>
          <cell r="AB394">
            <v>196</v>
          </cell>
          <cell r="AC394">
            <v>196</v>
          </cell>
          <cell r="AD394">
            <v>197</v>
          </cell>
          <cell r="AE394">
            <v>193</v>
          </cell>
          <cell r="AF394">
            <v>193</v>
          </cell>
          <cell r="AG394">
            <v>193</v>
          </cell>
          <cell r="AH394">
            <v>193</v>
          </cell>
          <cell r="AI394">
            <v>197</v>
          </cell>
          <cell r="AJ394">
            <v>193</v>
          </cell>
          <cell r="AK394">
            <v>193</v>
          </cell>
          <cell r="AL394">
            <v>193</v>
          </cell>
          <cell r="AM394">
            <v>193</v>
          </cell>
          <cell r="AN394">
            <v>193</v>
          </cell>
          <cell r="AO394">
            <v>197</v>
          </cell>
          <cell r="AP394">
            <v>197</v>
          </cell>
          <cell r="AQ394">
            <v>197</v>
          </cell>
          <cell r="AR394">
            <v>197</v>
          </cell>
          <cell r="AS394">
            <v>197</v>
          </cell>
          <cell r="AT394">
            <v>197</v>
          </cell>
        </row>
        <row r="395">
          <cell r="B395">
            <v>4534.4093800000001</v>
          </cell>
          <cell r="C395">
            <v>3051.2</v>
          </cell>
          <cell r="D395">
            <v>4059.7</v>
          </cell>
          <cell r="E395">
            <v>8310</v>
          </cell>
          <cell r="F395">
            <v>10397</v>
          </cell>
          <cell r="G395">
            <v>9287</v>
          </cell>
          <cell r="H395">
            <v>8531</v>
          </cell>
          <cell r="I395">
            <v>7392</v>
          </cell>
          <cell r="J395">
            <v>7027</v>
          </cell>
          <cell r="K395">
            <v>6340</v>
          </cell>
          <cell r="L395">
            <v>5009</v>
          </cell>
          <cell r="M395">
            <v>5688</v>
          </cell>
          <cell r="N395">
            <v>5688</v>
          </cell>
          <cell r="O395">
            <v>5871</v>
          </cell>
          <cell r="P395">
            <v>6583</v>
          </cell>
          <cell r="Q395">
            <v>8407</v>
          </cell>
          <cell r="R395">
            <v>11125</v>
          </cell>
          <cell r="S395">
            <v>11125</v>
          </cell>
          <cell r="T395">
            <v>11890</v>
          </cell>
          <cell r="U395">
            <v>12760</v>
          </cell>
          <cell r="V395">
            <v>14503</v>
          </cell>
          <cell r="W395">
            <v>13999</v>
          </cell>
          <cell r="X395">
            <v>13999</v>
          </cell>
          <cell r="Y395">
            <v>11945</v>
          </cell>
          <cell r="Z395">
            <v>11906.054313912</v>
          </cell>
          <cell r="AA395">
            <v>12413.75346136</v>
          </cell>
          <cell r="AB395">
            <v>12855.507529126</v>
          </cell>
          <cell r="AC395">
            <v>12855.507529126</v>
          </cell>
          <cell r="AD395">
            <v>12277</v>
          </cell>
          <cell r="AE395">
            <v>12322</v>
          </cell>
          <cell r="AF395">
            <v>9887.1592969654339</v>
          </cell>
          <cell r="AG395">
            <v>10239.830994935679</v>
          </cell>
          <cell r="AH395">
            <v>10239.830994935679</v>
          </cell>
          <cell r="AI395">
            <v>12277</v>
          </cell>
          <cell r="AJ395">
            <v>12322</v>
          </cell>
          <cell r="AK395">
            <v>9829</v>
          </cell>
          <cell r="AL395">
            <v>11672</v>
          </cell>
          <cell r="AM395">
            <v>11672</v>
          </cell>
          <cell r="AN395">
            <v>12345</v>
          </cell>
          <cell r="AO395">
            <v>10864</v>
          </cell>
          <cell r="AP395">
            <v>10322</v>
          </cell>
          <cell r="AQ395">
            <v>7721.4040229250531</v>
          </cell>
          <cell r="AR395">
            <v>4944.0829157836779</v>
          </cell>
          <cell r="AS395">
            <v>-669.5560285079373</v>
          </cell>
          <cell r="AT395">
            <v>-5995.9167282660801</v>
          </cell>
        </row>
        <row r="396">
          <cell r="C396">
            <v>2044.3</v>
          </cell>
          <cell r="D396">
            <v>3184</v>
          </cell>
          <cell r="E396">
            <v>7360</v>
          </cell>
          <cell r="F396">
            <v>9743</v>
          </cell>
          <cell r="G396">
            <v>8613</v>
          </cell>
          <cell r="H396">
            <v>8324</v>
          </cell>
          <cell r="I396">
            <v>7230</v>
          </cell>
          <cell r="J396">
            <v>6983</v>
          </cell>
          <cell r="K396">
            <v>6261</v>
          </cell>
          <cell r="L396">
            <v>4934</v>
          </cell>
          <cell r="M396">
            <v>5464</v>
          </cell>
          <cell r="N396">
            <v>5464</v>
          </cell>
          <cell r="O396">
            <v>5752</v>
          </cell>
          <cell r="P396">
            <v>6451</v>
          </cell>
          <cell r="Q396">
            <v>8427</v>
          </cell>
          <cell r="R396">
            <v>10965</v>
          </cell>
          <cell r="S396">
            <v>10965</v>
          </cell>
          <cell r="T396">
            <v>11722</v>
          </cell>
          <cell r="U396">
            <v>12404</v>
          </cell>
          <cell r="V396">
            <v>14082</v>
          </cell>
          <cell r="W396">
            <v>13720</v>
          </cell>
          <cell r="X396">
            <v>13720</v>
          </cell>
          <cell r="Y396">
            <v>11777</v>
          </cell>
          <cell r="Z396">
            <v>11738.054313912</v>
          </cell>
          <cell r="AA396">
            <v>12245.75346136</v>
          </cell>
          <cell r="AB396">
            <v>12687.507529126</v>
          </cell>
          <cell r="AC396">
            <v>12687.507529126</v>
          </cell>
          <cell r="AD396">
            <v>11956</v>
          </cell>
          <cell r="AE396">
            <v>11908</v>
          </cell>
          <cell r="AF396">
            <v>9473.1592969654339</v>
          </cell>
          <cell r="AG396">
            <v>9825.830994935679</v>
          </cell>
          <cell r="AH396">
            <v>9960.830994935679</v>
          </cell>
          <cell r="AI396">
            <v>11956</v>
          </cell>
          <cell r="AJ396">
            <v>11908</v>
          </cell>
          <cell r="AK396">
            <v>9415</v>
          </cell>
          <cell r="AL396">
            <v>11258</v>
          </cell>
          <cell r="AM396">
            <v>11504</v>
          </cell>
          <cell r="AN396">
            <v>12177</v>
          </cell>
          <cell r="AO396">
            <v>10696</v>
          </cell>
          <cell r="AP396">
            <v>8673</v>
          </cell>
          <cell r="AQ396">
            <v>6072.4040229250531</v>
          </cell>
          <cell r="AR396">
            <v>3295.0829157836779</v>
          </cell>
          <cell r="AS396">
            <v>-2318.5560285079373</v>
          </cell>
          <cell r="AT396">
            <v>-7644.9167282660801</v>
          </cell>
        </row>
        <row r="398">
          <cell r="B398">
            <v>311</v>
          </cell>
          <cell r="C398">
            <v>1194</v>
          </cell>
          <cell r="D398">
            <v>2202</v>
          </cell>
          <cell r="E398">
            <v>4362</v>
          </cell>
          <cell r="F398">
            <v>3841</v>
          </cell>
          <cell r="G398">
            <v>3821</v>
          </cell>
          <cell r="H398">
            <v>4332</v>
          </cell>
          <cell r="I398">
            <v>4245</v>
          </cell>
          <cell r="J398">
            <v>4378</v>
          </cell>
          <cell r="K398">
            <v>4004</v>
          </cell>
          <cell r="L398">
            <v>3808</v>
          </cell>
          <cell r="M398">
            <v>3529</v>
          </cell>
          <cell r="N398">
            <v>3529</v>
          </cell>
          <cell r="O398">
            <v>3421</v>
          </cell>
          <cell r="P398">
            <v>3029</v>
          </cell>
          <cell r="Q398">
            <v>3491</v>
          </cell>
          <cell r="R398">
            <v>3191</v>
          </cell>
          <cell r="S398">
            <v>3191</v>
          </cell>
          <cell r="T398">
            <v>2932</v>
          </cell>
          <cell r="U398">
            <v>2647</v>
          </cell>
          <cell r="V398">
            <v>2535</v>
          </cell>
          <cell r="W398">
            <v>2159</v>
          </cell>
          <cell r="X398">
            <v>2159</v>
          </cell>
          <cell r="Y398">
            <v>1875</v>
          </cell>
          <cell r="Z398">
            <v>1692.0543139120002</v>
          </cell>
          <cell r="AA398">
            <v>1653.7534613600001</v>
          </cell>
          <cell r="AB398">
            <v>1470.507529126</v>
          </cell>
          <cell r="AC398">
            <v>1470.5075291260002</v>
          </cell>
          <cell r="AD398">
            <v>1872</v>
          </cell>
          <cell r="AE398">
            <v>1399</v>
          </cell>
          <cell r="AF398">
            <v>1357.0870983393127</v>
          </cell>
          <cell r="AG398">
            <v>1211.2693655855844</v>
          </cell>
          <cell r="AH398">
            <v>1211.2693655855844</v>
          </cell>
          <cell r="AI398">
            <v>1872</v>
          </cell>
          <cell r="AJ398">
            <v>1399</v>
          </cell>
          <cell r="AK398">
            <v>1397</v>
          </cell>
          <cell r="AL398">
            <v>1250</v>
          </cell>
          <cell r="AM398">
            <v>1250</v>
          </cell>
          <cell r="AN398">
            <v>784.24467340799993</v>
          </cell>
          <cell r="AO398">
            <v>784.24467340799993</v>
          </cell>
          <cell r="AP398">
            <v>242.33258616000001</v>
          </cell>
          <cell r="AQ398">
            <v>23.89679372060241</v>
          </cell>
          <cell r="AR398">
            <v>23.89850330470026</v>
          </cell>
          <cell r="AS398">
            <v>23.900184570000022</v>
          </cell>
          <cell r="AT398">
            <v>23.900184570000022</v>
          </cell>
        </row>
        <row r="399">
          <cell r="D399">
            <v>998.10451999999998</v>
          </cell>
          <cell r="E399">
            <v>3011.7427668</v>
          </cell>
          <cell r="F399">
            <v>3248.9785719000001</v>
          </cell>
          <cell r="G399">
            <v>2946.28125</v>
          </cell>
          <cell r="H399">
            <v>2679.4815199999998</v>
          </cell>
          <cell r="I399">
            <v>2642.4189999999999</v>
          </cell>
          <cell r="J399">
            <v>2780.8110000000001</v>
          </cell>
          <cell r="K399">
            <v>2601.0704000000001</v>
          </cell>
          <cell r="L399">
            <v>2455.2689999999998</v>
          </cell>
          <cell r="M399">
            <v>2238.6689999999999</v>
          </cell>
          <cell r="N399">
            <v>2238.6689999999999</v>
          </cell>
          <cell r="O399">
            <v>2159.6536000000001</v>
          </cell>
          <cell r="P399">
            <v>1936.9086</v>
          </cell>
          <cell r="Q399">
            <v>2393.7222000000002</v>
          </cell>
          <cell r="R399">
            <v>2195.826</v>
          </cell>
          <cell r="S399">
            <v>2195.826</v>
          </cell>
          <cell r="T399">
            <v>2078.9630999999999</v>
          </cell>
          <cell r="U399">
            <v>1891.9802999999999</v>
          </cell>
          <cell r="V399">
            <v>1822.5419999999999</v>
          </cell>
          <cell r="W399">
            <v>1617.8107</v>
          </cell>
          <cell r="X399">
            <v>1617.8107</v>
          </cell>
          <cell r="Y399">
            <v>1583.7250307339998</v>
          </cell>
          <cell r="Z399">
            <v>1400.779344646</v>
          </cell>
          <cell r="AA399">
            <v>1362.4784920939999</v>
          </cell>
          <cell r="AB399">
            <v>1179.2325598599998</v>
          </cell>
          <cell r="AC399">
            <v>1179.23255986</v>
          </cell>
          <cell r="AD399">
            <v>1591</v>
          </cell>
          <cell r="AE399">
            <v>1378</v>
          </cell>
          <cell r="AF399">
            <v>1336.0870983393127</v>
          </cell>
          <cell r="AG399">
            <v>1190.2693655855844</v>
          </cell>
          <cell r="AH399">
            <v>1190.2693655855844</v>
          </cell>
          <cell r="AI399">
            <v>1591</v>
          </cell>
          <cell r="AJ399">
            <v>1378</v>
          </cell>
          <cell r="AK399">
            <v>1380</v>
          </cell>
          <cell r="AL399">
            <v>1226</v>
          </cell>
          <cell r="AM399">
            <v>1226</v>
          </cell>
          <cell r="AN399">
            <v>760.24467340799993</v>
          </cell>
          <cell r="AO399">
            <v>760.24467340799993</v>
          </cell>
          <cell r="AP399">
            <v>218.33258616000001</v>
          </cell>
          <cell r="AQ399">
            <v>-0.10320627939758796</v>
          </cell>
          <cell r="AR399">
            <v>-0.10149669529973945</v>
          </cell>
          <cell r="AS399">
            <v>-9.9815429999978389E-2</v>
          </cell>
          <cell r="AT399">
            <v>-9.9815429999978389E-2</v>
          </cell>
        </row>
        <row r="400">
          <cell r="B400">
            <v>311</v>
          </cell>
          <cell r="C400">
            <v>1194</v>
          </cell>
          <cell r="D400">
            <v>1203.8954800000001</v>
          </cell>
          <cell r="E400">
            <v>1350.2572332</v>
          </cell>
          <cell r="F400">
            <v>592.02142809999987</v>
          </cell>
          <cell r="G400">
            <v>874.71875</v>
          </cell>
          <cell r="H400">
            <v>1652.5184800000002</v>
          </cell>
          <cell r="I400">
            <v>1602.5810000000001</v>
          </cell>
          <cell r="J400">
            <v>1597.1889999999999</v>
          </cell>
          <cell r="K400">
            <v>1402.9295999999999</v>
          </cell>
          <cell r="L400">
            <v>1352.7310000000002</v>
          </cell>
          <cell r="M400">
            <v>1290.3310000000001</v>
          </cell>
          <cell r="N400">
            <v>1290.3310000000001</v>
          </cell>
          <cell r="O400">
            <v>1261.3463999999999</v>
          </cell>
          <cell r="P400">
            <v>1092.0914</v>
          </cell>
          <cell r="Q400">
            <v>1097.2777999999998</v>
          </cell>
          <cell r="R400">
            <v>995.17399999999998</v>
          </cell>
          <cell r="S400">
            <v>995.17399999999998</v>
          </cell>
          <cell r="T400">
            <v>853.03690000000006</v>
          </cell>
          <cell r="U400">
            <v>755.01970000000006</v>
          </cell>
          <cell r="V400">
            <v>712.45800000000008</v>
          </cell>
          <cell r="W400">
            <v>541.1893</v>
          </cell>
          <cell r="X400">
            <v>541.1893</v>
          </cell>
          <cell r="Y400">
            <v>291.2749692660002</v>
          </cell>
          <cell r="Z400">
            <v>291.2749692660002</v>
          </cell>
          <cell r="AA400">
            <v>291.2749692660002</v>
          </cell>
          <cell r="AB400">
            <v>291.2749692660002</v>
          </cell>
          <cell r="AC400">
            <v>291.2749692660002</v>
          </cell>
          <cell r="AD400">
            <v>281</v>
          </cell>
          <cell r="AE400">
            <v>21</v>
          </cell>
          <cell r="AF400">
            <v>21</v>
          </cell>
          <cell r="AG400">
            <v>21</v>
          </cell>
          <cell r="AH400">
            <v>21</v>
          </cell>
          <cell r="AI400">
            <v>281</v>
          </cell>
          <cell r="AJ400">
            <v>21</v>
          </cell>
          <cell r="AK400">
            <v>17</v>
          </cell>
          <cell r="AL400">
            <v>24</v>
          </cell>
          <cell r="AM400">
            <v>24</v>
          </cell>
          <cell r="AN400">
            <v>24</v>
          </cell>
          <cell r="AO400">
            <v>24</v>
          </cell>
          <cell r="AP400">
            <v>24</v>
          </cell>
          <cell r="AQ400">
            <v>24</v>
          </cell>
          <cell r="AR400">
            <v>24</v>
          </cell>
          <cell r="AS400">
            <v>24</v>
          </cell>
          <cell r="AT400">
            <v>24</v>
          </cell>
        </row>
        <row r="401">
          <cell r="G401">
            <v>0</v>
          </cell>
        </row>
        <row r="402">
          <cell r="B402">
            <v>1628</v>
          </cell>
          <cell r="C402">
            <v>143</v>
          </cell>
          <cell r="D402">
            <v>279</v>
          </cell>
          <cell r="E402">
            <v>438</v>
          </cell>
          <cell r="F402">
            <v>789</v>
          </cell>
          <cell r="G402">
            <v>728</v>
          </cell>
          <cell r="H402">
            <v>881</v>
          </cell>
          <cell r="I402">
            <v>984</v>
          </cell>
          <cell r="J402">
            <v>871</v>
          </cell>
          <cell r="K402">
            <v>911</v>
          </cell>
          <cell r="L402">
            <v>826</v>
          </cell>
          <cell r="M402">
            <v>906</v>
          </cell>
          <cell r="N402">
            <v>906</v>
          </cell>
          <cell r="O402">
            <v>1053</v>
          </cell>
          <cell r="P402">
            <v>1001</v>
          </cell>
          <cell r="Q402">
            <v>847</v>
          </cell>
          <cell r="R402">
            <v>1587</v>
          </cell>
          <cell r="S402">
            <v>1587</v>
          </cell>
          <cell r="T402">
            <v>1637</v>
          </cell>
          <cell r="U402">
            <v>1352</v>
          </cell>
          <cell r="V402">
            <v>1173</v>
          </cell>
          <cell r="W402">
            <v>1222</v>
          </cell>
          <cell r="X402">
            <v>1222</v>
          </cell>
          <cell r="Y402">
            <v>1797</v>
          </cell>
          <cell r="Z402">
            <v>2487</v>
          </cell>
          <cell r="AA402">
            <v>2430</v>
          </cell>
          <cell r="AB402">
            <v>2319</v>
          </cell>
          <cell r="AC402">
            <v>2319</v>
          </cell>
          <cell r="AD402">
            <v>2563</v>
          </cell>
          <cell r="AE402">
            <v>2494</v>
          </cell>
          <cell r="AF402">
            <v>2163</v>
          </cell>
          <cell r="AG402">
            <v>1577</v>
          </cell>
          <cell r="AH402">
            <v>1577</v>
          </cell>
          <cell r="AI402">
            <v>2565</v>
          </cell>
          <cell r="AJ402">
            <v>1333</v>
          </cell>
          <cell r="AK402">
            <v>1230</v>
          </cell>
          <cell r="AL402">
            <v>570</v>
          </cell>
          <cell r="AM402">
            <v>570</v>
          </cell>
          <cell r="AN402">
            <v>203</v>
          </cell>
          <cell r="AO402">
            <v>203</v>
          </cell>
          <cell r="AP402">
            <v>203</v>
          </cell>
          <cell r="AQ402">
            <v>526</v>
          </cell>
          <cell r="AR402">
            <v>869</v>
          </cell>
          <cell r="AS402">
            <v>1233</v>
          </cell>
          <cell r="AT402">
            <v>1597</v>
          </cell>
        </row>
        <row r="403">
          <cell r="Y403">
            <v>578</v>
          </cell>
          <cell r="Z403">
            <v>690</v>
          </cell>
          <cell r="AA403">
            <v>-57</v>
          </cell>
          <cell r="AB403">
            <v>-111</v>
          </cell>
          <cell r="AC403">
            <v>1100</v>
          </cell>
          <cell r="AD403">
            <v>1341</v>
          </cell>
          <cell r="AE403">
            <v>-69</v>
          </cell>
          <cell r="AF403">
            <v>-331</v>
          </cell>
          <cell r="AG403">
            <v>-586</v>
          </cell>
          <cell r="AH403">
            <v>355</v>
          </cell>
        </row>
        <row r="404">
          <cell r="Y404">
            <v>515</v>
          </cell>
          <cell r="Z404">
            <v>0</v>
          </cell>
          <cell r="AA404">
            <v>736</v>
          </cell>
          <cell r="AB404">
            <v>-151</v>
          </cell>
          <cell r="AC404">
            <v>1100</v>
          </cell>
        </row>
        <row r="405">
          <cell r="D405">
            <v>998.06263115000002</v>
          </cell>
          <cell r="E405">
            <v>1930.6908190050001</v>
          </cell>
          <cell r="F405">
            <v>225.50298321875002</v>
          </cell>
          <cell r="G405">
            <v>-178.58512000000002</v>
          </cell>
          <cell r="H405">
            <v>-268.10356300000001</v>
          </cell>
          <cell r="I405">
            <v>-201.32135889999998</v>
          </cell>
          <cell r="N405">
            <v>-461.47443399999997</v>
          </cell>
          <cell r="O405">
            <v>-41.448941099999999</v>
          </cell>
          <cell r="P405">
            <v>-196.6392319</v>
          </cell>
          <cell r="Q405">
            <v>462.71444730000002</v>
          </cell>
          <cell r="R405">
            <v>-196.2992844</v>
          </cell>
          <cell r="S405">
            <v>28.326989900000001</v>
          </cell>
          <cell r="T405">
            <v>-39.392738008800002</v>
          </cell>
          <cell r="U405">
            <v>-187.9644338217</v>
          </cell>
          <cell r="V405">
            <v>-38.569580838</v>
          </cell>
          <cell r="W405">
            <v>-185.74796831400002</v>
          </cell>
          <cell r="X405">
            <v>-452.09472091739997</v>
          </cell>
          <cell r="Y405">
            <v>-38.272565364000002</v>
          </cell>
          <cell r="Z405">
            <v>-184.116214566</v>
          </cell>
          <cell r="AA405">
            <v>-38.300852552000002</v>
          </cell>
          <cell r="AB405">
            <v>-184.25219404499998</v>
          </cell>
          <cell r="AC405">
            <v>-444.83413423600001</v>
          </cell>
          <cell r="AD405">
            <v>-38.522301577487774</v>
          </cell>
          <cell r="AE405">
            <v>-182.22931579450974</v>
          </cell>
          <cell r="AF405">
            <v>-37.570532105544245</v>
          </cell>
          <cell r="AG405">
            <v>-180.49422928615706</v>
          </cell>
          <cell r="AH405">
            <v>-445.65546757099997</v>
          </cell>
          <cell r="AI405">
            <v>-37.995580000000004</v>
          </cell>
          <cell r="AJ405">
            <v>-181.38319999999999</v>
          </cell>
          <cell r="AK405">
            <v>-38.244619999999998</v>
          </cell>
          <cell r="AL405">
            <v>-188.9924</v>
          </cell>
          <cell r="AM405">
            <v>-445.65546757099997</v>
          </cell>
          <cell r="AN405">
            <v>-465.11285004799993</v>
          </cell>
          <cell r="AO405">
            <v>-465.11285004799993</v>
          </cell>
          <cell r="AP405">
            <v>-540.52117916600002</v>
          </cell>
          <cell r="AQ405">
            <v>-219.52807862999998</v>
          </cell>
          <cell r="AR405">
            <v>0</v>
          </cell>
          <cell r="AS405">
            <v>0</v>
          </cell>
          <cell r="AT405">
            <v>0</v>
          </cell>
        </row>
        <row r="407">
          <cell r="D407">
            <v>998.06263115000002</v>
          </cell>
          <cell r="E407">
            <v>1930.6908190050001</v>
          </cell>
          <cell r="F407">
            <v>331.05961321875003</v>
          </cell>
          <cell r="G407">
            <v>0</v>
          </cell>
          <cell r="H407">
            <v>0</v>
          </cell>
          <cell r="I407">
            <v>0</v>
          </cell>
          <cell r="N407">
            <v>0</v>
          </cell>
          <cell r="O407">
            <v>0</v>
          </cell>
          <cell r="P407">
            <v>0</v>
          </cell>
          <cell r="Q407">
            <v>503.79</v>
          </cell>
          <cell r="R407">
            <v>0</v>
          </cell>
          <cell r="S407">
            <v>503.79</v>
          </cell>
          <cell r="T407">
            <v>0</v>
          </cell>
          <cell r="U407">
            <v>0</v>
          </cell>
          <cell r="V407">
            <v>0</v>
          </cell>
          <cell r="W407">
            <v>0</v>
          </cell>
          <cell r="X407">
            <v>0</v>
          </cell>
          <cell r="Y407">
            <v>0</v>
          </cell>
          <cell r="Z407">
            <v>0</v>
          </cell>
          <cell r="AA407">
            <v>0</v>
          </cell>
          <cell r="AB407">
            <v>0</v>
          </cell>
          <cell r="AC407">
            <v>0</v>
          </cell>
          <cell r="AD407">
            <v>0</v>
          </cell>
          <cell r="AE407">
            <v>0</v>
          </cell>
          <cell r="AF407">
            <v>0</v>
          </cell>
          <cell r="AG407">
            <v>0</v>
          </cell>
          <cell r="AH407">
            <v>0</v>
          </cell>
          <cell r="AI407">
            <v>0</v>
          </cell>
          <cell r="AJ407">
            <v>0</v>
          </cell>
          <cell r="AK407">
            <v>0</v>
          </cell>
          <cell r="AL407">
            <v>0</v>
          </cell>
          <cell r="AM407">
            <v>0</v>
          </cell>
          <cell r="AN407">
            <v>0</v>
          </cell>
          <cell r="AO407">
            <v>0</v>
          </cell>
          <cell r="AP407">
            <v>0</v>
          </cell>
          <cell r="AQ407">
            <v>0</v>
          </cell>
          <cell r="AR407">
            <v>0</v>
          </cell>
          <cell r="AS407">
            <v>0</v>
          </cell>
          <cell r="AT407">
            <v>0</v>
          </cell>
        </row>
        <row r="409">
          <cell r="F409">
            <v>105.55663000000001</v>
          </cell>
          <cell r="G409">
            <v>178.58512000000002</v>
          </cell>
          <cell r="H409">
            <v>268.10356300000001</v>
          </cell>
          <cell r="I409">
            <v>201.32135889999998</v>
          </cell>
          <cell r="N409">
            <v>461.47443399999997</v>
          </cell>
          <cell r="O409">
            <v>41.448941099999999</v>
          </cell>
          <cell r="P409">
            <v>196.6392319</v>
          </cell>
          <cell r="Q409">
            <v>41.075552699999996</v>
          </cell>
          <cell r="R409">
            <v>196.2992844</v>
          </cell>
          <cell r="S409">
            <v>475.46301010000002</v>
          </cell>
          <cell r="T409">
            <v>39.392738008800002</v>
          </cell>
          <cell r="U409">
            <v>187.9644338217</v>
          </cell>
          <cell r="V409">
            <v>38.569580838</v>
          </cell>
          <cell r="W409">
            <v>185.74796831400002</v>
          </cell>
          <cell r="X409">
            <v>452.09472091739997</v>
          </cell>
          <cell r="Y409">
            <v>38.272565364000002</v>
          </cell>
          <cell r="Z409">
            <v>184.116214566</v>
          </cell>
          <cell r="AA409">
            <v>38.300852552000002</v>
          </cell>
          <cell r="AB409">
            <v>184.25219404499998</v>
          </cell>
          <cell r="AC409">
            <v>444.83413423600001</v>
          </cell>
          <cell r="AD409">
            <v>38.522301577487774</v>
          </cell>
          <cell r="AE409">
            <v>182.22931579450974</v>
          </cell>
          <cell r="AF409">
            <v>37.570532105544245</v>
          </cell>
          <cell r="AG409">
            <v>180.49422928615706</v>
          </cell>
          <cell r="AH409">
            <v>445.65546757099997</v>
          </cell>
          <cell r="AI409">
            <v>37.995580000000004</v>
          </cell>
          <cell r="AJ409">
            <v>181.38319999999999</v>
          </cell>
          <cell r="AK409">
            <v>38.244619999999998</v>
          </cell>
          <cell r="AL409">
            <v>188.9924</v>
          </cell>
          <cell r="AM409">
            <v>445.65546757099997</v>
          </cell>
          <cell r="AN409">
            <v>465.11285004799993</v>
          </cell>
          <cell r="AO409">
            <v>465.11285004799993</v>
          </cell>
          <cell r="AP409">
            <v>540.52117916600002</v>
          </cell>
          <cell r="AQ409">
            <v>219.52807862999998</v>
          </cell>
          <cell r="AR409">
            <v>0</v>
          </cell>
          <cell r="AS409">
            <v>0</v>
          </cell>
          <cell r="AT409">
            <v>0</v>
          </cell>
        </row>
        <row r="411">
          <cell r="H411">
            <v>1950.7</v>
          </cell>
          <cell r="I411">
            <v>1810.0830000000001</v>
          </cell>
          <cell r="N411">
            <v>1505.8810000000001</v>
          </cell>
          <cell r="O411">
            <v>1477.5940000000001</v>
          </cell>
          <cell r="P411">
            <v>1341.615</v>
          </cell>
          <cell r="Q411">
            <v>1663.328</v>
          </cell>
          <cell r="R411">
            <v>1527.3489999999999</v>
          </cell>
          <cell r="S411">
            <v>1527.3489999999999</v>
          </cell>
          <cell r="T411">
            <v>1499.0618119999999</v>
          </cell>
          <cell r="U411">
            <v>1363.0823329999998</v>
          </cell>
          <cell r="V411">
            <v>1334.7951449999998</v>
          </cell>
          <cell r="W411">
            <v>1198.8156659999997</v>
          </cell>
          <cell r="X411">
            <v>1198.815666</v>
          </cell>
          <cell r="Y411">
            <v>1170.528478</v>
          </cell>
          <cell r="Z411">
            <v>1034.5489989999999</v>
          </cell>
          <cell r="AA411">
            <v>1006.2618109999999</v>
          </cell>
          <cell r="AB411">
            <v>870.28233199999988</v>
          </cell>
          <cell r="AC411">
            <v>870.282332</v>
          </cell>
          <cell r="AD411">
            <v>1170.528478</v>
          </cell>
          <cell r="AE411">
            <v>1034.5489989999999</v>
          </cell>
          <cell r="AF411">
            <v>1006.2618109999999</v>
          </cell>
          <cell r="AG411">
            <v>870.28233199999988</v>
          </cell>
          <cell r="AH411">
            <v>870.282332</v>
          </cell>
          <cell r="AI411">
            <v>1170.515666</v>
          </cell>
          <cell r="AJ411">
            <v>1034.528478</v>
          </cell>
          <cell r="AK411">
            <v>1006.2489989999999</v>
          </cell>
          <cell r="AL411">
            <v>870.26181099999985</v>
          </cell>
          <cell r="AM411">
            <v>870.26181099999985</v>
          </cell>
          <cell r="AN411">
            <v>539.94650100000001</v>
          </cell>
          <cell r="AO411">
            <v>539.94650100000001</v>
          </cell>
          <cell r="AP411">
            <v>155.50754000000001</v>
          </cell>
          <cell r="AQ411">
            <v>-7.5789999999983593E-2</v>
          </cell>
          <cell r="AR411">
            <v>-7.5789999999983593E-2</v>
          </cell>
          <cell r="AS411">
            <v>-7.5789999999983593E-2</v>
          </cell>
          <cell r="AT411">
            <v>-7.5789999999983593E-2</v>
          </cell>
        </row>
        <row r="414">
          <cell r="B414">
            <v>12950.154</v>
          </cell>
          <cell r="C414">
            <v>12647.018599999999</v>
          </cell>
          <cell r="D414">
            <v>15821.7862</v>
          </cell>
          <cell r="E414">
            <v>22081</v>
          </cell>
          <cell r="F414">
            <v>19114</v>
          </cell>
          <cell r="G414">
            <v>17657</v>
          </cell>
          <cell r="H414">
            <v>18170</v>
          </cell>
          <cell r="I414">
            <v>19913</v>
          </cell>
          <cell r="J414">
            <v>5493</v>
          </cell>
          <cell r="K414">
            <v>5983</v>
          </cell>
          <cell r="L414">
            <v>5717</v>
          </cell>
          <cell r="M414">
            <v>5838</v>
          </cell>
          <cell r="N414">
            <v>23031</v>
          </cell>
          <cell r="O414">
            <v>5827</v>
          </cell>
          <cell r="P414">
            <v>6446</v>
          </cell>
          <cell r="Q414">
            <v>6955</v>
          </cell>
          <cell r="R414">
            <v>8112</v>
          </cell>
          <cell r="S414">
            <v>27340.06</v>
          </cell>
          <cell r="T414">
            <v>6617</v>
          </cell>
          <cell r="U414">
            <v>6843</v>
          </cell>
          <cell r="V414">
            <v>7144</v>
          </cell>
          <cell r="W414">
            <v>7084</v>
          </cell>
          <cell r="X414">
            <v>27688</v>
          </cell>
          <cell r="Y414">
            <v>5604.1368750000001</v>
          </cell>
          <cell r="Z414">
            <v>5879.7352898437503</v>
          </cell>
          <cell r="AA414">
            <v>6153.2933018866152</v>
          </cell>
          <cell r="AB414">
            <v>7179.8442993264862</v>
          </cell>
          <cell r="AC414">
            <v>24817.009766056854</v>
          </cell>
          <cell r="AD414">
            <v>5582.5828799999999</v>
          </cell>
          <cell r="AE414">
            <v>5446.9072969999997</v>
          </cell>
          <cell r="AF414">
            <v>5617.4184000000005</v>
          </cell>
          <cell r="AG414">
            <v>5479.4922816907547</v>
          </cell>
          <cell r="AH414">
            <v>22133.900858690751</v>
          </cell>
          <cell r="AM414">
            <v>21647.496377000003</v>
          </cell>
          <cell r="AN414">
            <v>20335.241470000001</v>
          </cell>
          <cell r="AO414">
            <v>19788.866050000001</v>
          </cell>
          <cell r="AP414">
            <v>21772.964641321472</v>
          </cell>
          <cell r="AQ414">
            <v>24967.784542168076</v>
          </cell>
          <cell r="AR414">
            <v>26097.620908624245</v>
          </cell>
          <cell r="AS414">
            <v>27642.670770449797</v>
          </cell>
          <cell r="AT414">
            <v>28830.491075393365</v>
          </cell>
        </row>
        <row r="415">
          <cell r="B415">
            <v>11358.154</v>
          </cell>
          <cell r="C415">
            <v>10907.018599999999</v>
          </cell>
          <cell r="D415">
            <v>14042.7862</v>
          </cell>
          <cell r="E415">
            <v>18992</v>
          </cell>
          <cell r="F415">
            <v>16595</v>
          </cell>
          <cell r="G415">
            <v>15532</v>
          </cell>
          <cell r="H415">
            <v>16121</v>
          </cell>
          <cell r="I415">
            <v>17683</v>
          </cell>
          <cell r="J415">
            <v>4876</v>
          </cell>
          <cell r="K415">
            <v>5462</v>
          </cell>
          <cell r="L415">
            <v>5128</v>
          </cell>
          <cell r="M415">
            <v>5289</v>
          </cell>
          <cell r="N415">
            <v>20755</v>
          </cell>
          <cell r="O415">
            <v>5380</v>
          </cell>
          <cell r="P415">
            <v>5952</v>
          </cell>
          <cell r="Q415">
            <v>6397</v>
          </cell>
          <cell r="R415">
            <v>7531</v>
          </cell>
          <cell r="S415">
            <v>25260</v>
          </cell>
          <cell r="T415">
            <v>6101</v>
          </cell>
          <cell r="U415">
            <v>6186</v>
          </cell>
          <cell r="V415">
            <v>6453</v>
          </cell>
          <cell r="W415">
            <v>6384</v>
          </cell>
          <cell r="X415">
            <v>25124</v>
          </cell>
          <cell r="Y415">
            <v>4928.78</v>
          </cell>
          <cell r="Z415">
            <v>5199.3240000000005</v>
          </cell>
          <cell r="AA415">
            <v>5455.2188000000006</v>
          </cell>
          <cell r="AB415">
            <v>6476.3820000000005</v>
          </cell>
          <cell r="AC415">
            <v>22059.704800000003</v>
          </cell>
          <cell r="AD415">
            <v>4898.5828799999999</v>
          </cell>
          <cell r="AE415">
            <v>4727.9072969999997</v>
          </cell>
          <cell r="AF415">
            <v>4838.1094000000003</v>
          </cell>
          <cell r="AG415">
            <v>4654.8768000000009</v>
          </cell>
          <cell r="AH415">
            <v>19126.976376999999</v>
          </cell>
          <cell r="AM415">
            <v>19043.496377000003</v>
          </cell>
          <cell r="AN415">
            <v>17691.171470000001</v>
          </cell>
          <cell r="AO415">
            <v>17144.796050000001</v>
          </cell>
          <cell r="AP415">
            <v>18952.112102361454</v>
          </cell>
          <cell r="AQ415">
            <v>22016.582374436726</v>
          </cell>
          <cell r="AR415">
            <v>23765.851813273897</v>
          </cell>
          <cell r="AS415">
            <v>25447.169717206183</v>
          </cell>
          <cell r="AT415">
            <v>26828.470187465602</v>
          </cell>
        </row>
        <row r="416">
          <cell r="B416">
            <v>0.23649229322228604</v>
          </cell>
          <cell r="C416">
            <v>0.19371104830642388</v>
          </cell>
          <cell r="D416">
            <v>0.31555360409692795</v>
          </cell>
          <cell r="E416">
            <v>0.39245522748212169</v>
          </cell>
          <cell r="F416">
            <v>0.31076779026217227</v>
          </cell>
          <cell r="G416">
            <v>0.25711267457357784</v>
          </cell>
          <cell r="H416">
            <v>0.269258697692838</v>
          </cell>
          <cell r="I416">
            <v>0.30310802305475504</v>
          </cell>
          <cell r="N416">
            <v>0.2688884741222195</v>
          </cell>
          <cell r="S416">
            <v>0.35808085971724579</v>
          </cell>
          <cell r="X416">
            <v>0.28409853142645558</v>
          </cell>
          <cell r="AC416">
            <v>0.23110999479924238</v>
          </cell>
          <cell r="AH416">
            <v>0.2013056364413838</v>
          </cell>
          <cell r="AM416">
            <v>0.20042703471161258</v>
          </cell>
          <cell r="AN416">
            <v>0.18266547673772485</v>
          </cell>
          <cell r="AO416">
            <v>0.1790585087875512</v>
          </cell>
          <cell r="AP416">
            <v>0.18899302227077908</v>
          </cell>
          <cell r="AQ416">
            <v>0.20507479492930861</v>
          </cell>
          <cell r="AR416">
            <v>0.2129249965737629</v>
          </cell>
          <cell r="AS416">
            <v>0.21945873055050427</v>
          </cell>
          <cell r="AT416">
            <v>0.22268149030057369</v>
          </cell>
        </row>
        <row r="417">
          <cell r="I417">
            <v>7.6116017035061795E-2</v>
          </cell>
          <cell r="N417">
            <v>6.5717114878347804E-2</v>
          </cell>
          <cell r="S417">
            <v>6.3288417948054801E-2</v>
          </cell>
          <cell r="X417">
            <v>7.8795615391831733E-2</v>
          </cell>
          <cell r="AC417">
            <v>2.5189859831099396E-2</v>
          </cell>
          <cell r="AH417">
            <v>3.2914742909524286E-2</v>
          </cell>
          <cell r="AM417">
            <v>1.832901445824239E-2</v>
          </cell>
          <cell r="AN417">
            <v>5.0779198614457614E-2</v>
          </cell>
          <cell r="AO417">
            <v>3.3396162582237682E-2</v>
          </cell>
          <cell r="AP417">
            <v>-2.4982297033268056E-2</v>
          </cell>
          <cell r="AQ417">
            <v>9.9255344646580576E-2</v>
          </cell>
          <cell r="AR417">
            <v>6.7902871883240054E-2</v>
          </cell>
          <cell r="AS417">
            <v>5.9425384884800418E-2</v>
          </cell>
          <cell r="AT417">
            <v>4.3259011511616999E-2</v>
          </cell>
        </row>
        <row r="418">
          <cell r="B418">
            <v>2085.154</v>
          </cell>
          <cell r="C418">
            <v>2567.0185999999999</v>
          </cell>
          <cell r="D418">
            <v>3763.7862</v>
          </cell>
          <cell r="E418">
            <v>4457</v>
          </cell>
          <cell r="F418">
            <v>3883</v>
          </cell>
          <cell r="G418">
            <v>3952</v>
          </cell>
          <cell r="H418">
            <v>4796</v>
          </cell>
          <cell r="I418">
            <v>5835</v>
          </cell>
          <cell r="J418">
            <v>1716</v>
          </cell>
          <cell r="K418">
            <v>1683</v>
          </cell>
          <cell r="L418">
            <v>1665</v>
          </cell>
          <cell r="M418">
            <v>1548</v>
          </cell>
          <cell r="N418">
            <v>6612</v>
          </cell>
          <cell r="O418">
            <v>1535</v>
          </cell>
          <cell r="P418">
            <v>1499</v>
          </cell>
          <cell r="Q418">
            <v>1611</v>
          </cell>
          <cell r="R418">
            <v>1767</v>
          </cell>
          <cell r="S418">
            <v>6412</v>
          </cell>
          <cell r="T418">
            <v>1515</v>
          </cell>
          <cell r="U418">
            <v>1700</v>
          </cell>
          <cell r="V418">
            <v>1688</v>
          </cell>
          <cell r="W418">
            <v>1717</v>
          </cell>
          <cell r="X418">
            <v>6620</v>
          </cell>
          <cell r="Y418">
            <v>1700.22</v>
          </cell>
          <cell r="Z418">
            <v>1777.62</v>
          </cell>
          <cell r="AA418">
            <v>1794.39</v>
          </cell>
          <cell r="AB418">
            <v>2002.08</v>
          </cell>
          <cell r="AC418">
            <v>7274.31</v>
          </cell>
          <cell r="AD418">
            <v>1561</v>
          </cell>
          <cell r="AE418">
            <v>1576</v>
          </cell>
          <cell r="AF418">
            <v>1809.1599999999999</v>
          </cell>
          <cell r="AG418">
            <v>1882.3200000000002</v>
          </cell>
          <cell r="AH418">
            <v>6828.48</v>
          </cell>
          <cell r="AM418">
            <v>6463.74</v>
          </cell>
          <cell r="AN418">
            <v>7895.0554200000006</v>
          </cell>
          <cell r="AO418">
            <v>6826.68</v>
          </cell>
          <cell r="AP418">
            <v>6963.2136</v>
          </cell>
          <cell r="AQ418">
            <v>7381.0064160000011</v>
          </cell>
          <cell r="AR418">
            <v>7823.8668009600005</v>
          </cell>
          <cell r="AS418">
            <v>8293.2988090176004</v>
          </cell>
          <cell r="AT418">
            <v>8790.8967375586581</v>
          </cell>
        </row>
        <row r="419">
          <cell r="B419">
            <v>5.0483775254633496E-2</v>
          </cell>
          <cell r="C419">
            <v>5.2229382770562771E-2</v>
          </cell>
          <cell r="D419">
            <v>0.10806438002537855</v>
          </cell>
          <cell r="E419">
            <v>0.12833151974569018</v>
          </cell>
          <cell r="F419">
            <v>9.3146163575042143E-2</v>
          </cell>
          <cell r="G419">
            <v>8.0788045427375971E-2</v>
          </cell>
          <cell r="H419">
            <v>9.7438804638715418E-2</v>
          </cell>
          <cell r="I419">
            <v>0.12389543351610691</v>
          </cell>
          <cell r="N419">
            <v>0.10361342529061275</v>
          </cell>
          <cell r="S419">
            <v>0.12383924578605367</v>
          </cell>
          <cell r="X419">
            <v>9.4580968392737053E-2</v>
          </cell>
          <cell r="AC419">
            <v>9.0003386596606366E-2</v>
          </cell>
          <cell r="AH419">
            <v>8.3069170658017513E-2</v>
          </cell>
          <cell r="AM419">
            <v>7.8632070555827091E-2</v>
          </cell>
          <cell r="AN419">
            <v>9.1765829221584383E-2</v>
          </cell>
          <cell r="AO419">
            <v>8.0376171067695831E-2</v>
          </cell>
          <cell r="AP419">
            <v>7.928358542436445E-2</v>
          </cell>
          <cell r="AQ419">
            <v>7.8613524909074972E-2</v>
          </cell>
          <cell r="AR419">
            <v>8.033727105241735E-2</v>
          </cell>
          <cell r="AS419">
            <v>8.2171853884281776E-2</v>
          </cell>
          <cell r="AT419">
            <v>8.4037104025993375E-2</v>
          </cell>
        </row>
        <row r="420">
          <cell r="B420">
            <v>1510</v>
          </cell>
          <cell r="C420">
            <v>2059</v>
          </cell>
          <cell r="D420">
            <v>3053</v>
          </cell>
          <cell r="E420">
            <v>3532</v>
          </cell>
          <cell r="F420">
            <v>2849</v>
          </cell>
          <cell r="G420">
            <v>2974</v>
          </cell>
          <cell r="H420">
            <v>3731</v>
          </cell>
          <cell r="I420">
            <v>4554</v>
          </cell>
          <cell r="J420">
            <v>1341</v>
          </cell>
          <cell r="K420">
            <v>1394</v>
          </cell>
          <cell r="L420">
            <v>1279</v>
          </cell>
          <cell r="M420">
            <v>1198</v>
          </cell>
          <cell r="N420">
            <v>5212</v>
          </cell>
          <cell r="O420">
            <v>1114</v>
          </cell>
          <cell r="P420">
            <v>1210</v>
          </cell>
          <cell r="Q420">
            <v>1255</v>
          </cell>
          <cell r="R420">
            <v>1436</v>
          </cell>
          <cell r="S420">
            <v>5015</v>
          </cell>
          <cell r="T420">
            <v>1216</v>
          </cell>
          <cell r="U420">
            <v>1447</v>
          </cell>
          <cell r="V420">
            <v>1346</v>
          </cell>
          <cell r="W420">
            <v>1395</v>
          </cell>
          <cell r="X420">
            <v>5404</v>
          </cell>
          <cell r="Y420">
            <v>1318</v>
          </cell>
          <cell r="Z420">
            <v>1378</v>
          </cell>
          <cell r="AA420">
            <v>1391</v>
          </cell>
          <cell r="AB420">
            <v>1552</v>
          </cell>
          <cell r="AC420">
            <v>5639</v>
          </cell>
          <cell r="AD420">
            <v>1297</v>
          </cell>
          <cell r="AE420">
            <v>1309</v>
          </cell>
          <cell r="AF420">
            <v>1459</v>
          </cell>
          <cell r="AG420">
            <v>1518</v>
          </cell>
          <cell r="AH420">
            <v>5583</v>
          </cell>
          <cell r="AM420">
            <v>5292</v>
          </cell>
          <cell r="AN420">
            <v>6120.1980000000003</v>
          </cell>
          <cell r="AO420">
            <v>5292</v>
          </cell>
          <cell r="AP420">
            <v>5397.84</v>
          </cell>
          <cell r="AQ420">
            <v>5721.7104000000008</v>
          </cell>
          <cell r="AR420">
            <v>6065.0130240000008</v>
          </cell>
          <cell r="AS420">
            <v>6428.9138054400009</v>
          </cell>
          <cell r="AT420">
            <v>6814.648633766401</v>
          </cell>
        </row>
        <row r="421">
          <cell r="B421">
            <v>3.1440264215967836E-2</v>
          </cell>
          <cell r="C421">
            <v>3.6568292682926828E-2</v>
          </cell>
          <cell r="D421">
            <v>6.8603561970338983E-2</v>
          </cell>
          <cell r="E421">
            <v>7.2986092221296012E-2</v>
          </cell>
          <cell r="F421">
            <v>5.3352059925093634E-2</v>
          </cell>
          <cell r="G421">
            <v>4.9230819867487799E-2</v>
          </cell>
          <cell r="H421">
            <v>6.231649408175538E-2</v>
          </cell>
          <cell r="I421">
            <v>7.80610720461095E-2</v>
          </cell>
          <cell r="N421">
            <v>6.7523330625150965E-2</v>
          </cell>
          <cell r="S421">
            <v>7.1091667121218838E-2</v>
          </cell>
          <cell r="X421">
            <v>6.1107644635749324E-2</v>
          </cell>
          <cell r="AC421">
            <v>5.9077366287917307E-2</v>
          </cell>
          <cell r="AH421">
            <v>5.8759384970209494E-2</v>
          </cell>
          <cell r="AM421">
            <v>5.5696698058812222E-2</v>
          </cell>
          <cell r="AN421">
            <v>6.3192473562027493E-2</v>
          </cell>
          <cell r="AO421">
            <v>5.5269110565110559E-2</v>
          </cell>
          <cell r="AP421">
            <v>5.3827989715562616E-2</v>
          </cell>
          <cell r="AQ421">
            <v>5.3295219347363046E-2</v>
          </cell>
          <cell r="AR421">
            <v>5.4338169214441887E-2</v>
          </cell>
          <cell r="AS421">
            <v>5.5443543554727914E-2</v>
          </cell>
          <cell r="AT421">
            <v>5.6562901389392399E-2</v>
          </cell>
        </row>
        <row r="422">
          <cell r="B422">
            <v>0.14293828095418401</v>
          </cell>
          <cell r="C422">
            <v>0.20196174595389896</v>
          </cell>
          <cell r="D422">
            <v>0.23387467442929372</v>
          </cell>
          <cell r="E422">
            <v>0.2004881648407788</v>
          </cell>
          <cell r="F422">
            <v>0.18797835840591184</v>
          </cell>
          <cell r="G422">
            <v>0.21261080926508436</v>
          </cell>
          <cell r="H422">
            <v>0.25579322638146168</v>
          </cell>
          <cell r="I422">
            <v>0.28632505501414651</v>
          </cell>
          <cell r="N422">
            <v>0.27661607048084069</v>
          </cell>
          <cell r="S422">
            <v>0.2143162393162393</v>
          </cell>
          <cell r="X422">
            <v>0.23049690765621667</v>
          </cell>
          <cell r="AC422">
            <v>0.28184209810558231</v>
          </cell>
          <cell r="AH422">
            <v>0.32039039072944286</v>
          </cell>
          <cell r="AM422">
            <v>0.30393711634058934</v>
          </cell>
          <cell r="AN422">
            <v>0.39160013233990093</v>
          </cell>
          <cell r="AO422">
            <v>0.34561005809343992</v>
          </cell>
          <cell r="AP422">
            <v>0.31675722163482345</v>
          </cell>
          <cell r="AQ422">
            <v>0.28733156691075201</v>
          </cell>
          <cell r="AR422">
            <v>0.28206889951716874</v>
          </cell>
          <cell r="AS422">
            <v>0.27903426386202124</v>
          </cell>
          <cell r="AT422">
            <v>0.28087007201886455</v>
          </cell>
        </row>
        <row r="423">
          <cell r="B423">
            <v>15872</v>
          </cell>
          <cell r="C423">
            <v>18601</v>
          </cell>
          <cell r="D423">
            <v>13646</v>
          </cell>
          <cell r="E423">
            <v>13629</v>
          </cell>
          <cell r="F423">
            <v>17190</v>
          </cell>
          <cell r="G423">
            <v>21410</v>
          </cell>
          <cell r="H423">
            <v>20162.767200000002</v>
          </cell>
          <cell r="I423">
            <v>17372</v>
          </cell>
          <cell r="J423">
            <v>4435.4139999999998</v>
          </cell>
          <cell r="K423">
            <v>5474.3119999999999</v>
          </cell>
          <cell r="L423">
            <v>5830.8</v>
          </cell>
          <cell r="M423">
            <v>5272.2669999999998</v>
          </cell>
          <cell r="N423">
            <v>21012.793000000001</v>
          </cell>
          <cell r="O423">
            <v>3884.84</v>
          </cell>
          <cell r="P423">
            <v>5256.95</v>
          </cell>
          <cell r="Q423">
            <v>4579</v>
          </cell>
          <cell r="R423">
            <v>4795</v>
          </cell>
          <cell r="S423">
            <v>18515.79</v>
          </cell>
          <cell r="T423">
            <v>4592.63</v>
          </cell>
          <cell r="U423">
            <v>5740.46</v>
          </cell>
          <cell r="V423">
            <v>6594.37</v>
          </cell>
          <cell r="W423">
            <v>6075.84</v>
          </cell>
          <cell r="X423">
            <v>23003.3</v>
          </cell>
          <cell r="Y423">
            <v>5359.3709735130633</v>
          </cell>
          <cell r="Z423">
            <v>5990.7908373806022</v>
          </cell>
          <cell r="AA423">
            <v>6617.6398894932536</v>
          </cell>
          <cell r="AB423">
            <v>6678.5131228398714</v>
          </cell>
          <cell r="AC423">
            <v>24646.314823226789</v>
          </cell>
          <cell r="AD423">
            <v>5283.1480336776258</v>
          </cell>
          <cell r="AE423">
            <v>5726.3867040862515</v>
          </cell>
          <cell r="AF423">
            <v>5956.322100904641</v>
          </cell>
          <cell r="AG423">
            <v>5958.8265329550395</v>
          </cell>
          <cell r="AH423">
            <v>22924.683371623556</v>
          </cell>
          <cell r="AM423">
            <v>23130.67</v>
          </cell>
          <cell r="AN423">
            <v>23454.354705665879</v>
          </cell>
          <cell r="AO423">
            <v>24211.658381808833</v>
          </cell>
          <cell r="AP423">
            <v>26354.720997852753</v>
          </cell>
          <cell r="AQ423">
            <v>31876.01761476379</v>
          </cell>
          <cell r="AR423">
            <v>33980.511258331484</v>
          </cell>
          <cell r="AS423">
            <v>36780.093086977504</v>
          </cell>
          <cell r="AT423">
            <v>39022.042878748223</v>
          </cell>
        </row>
        <row r="424">
          <cell r="B424">
            <v>11115</v>
          </cell>
          <cell r="C424">
            <v>14951</v>
          </cell>
          <cell r="D424">
            <v>9312</v>
          </cell>
          <cell r="E424">
            <v>9492</v>
          </cell>
          <cell r="F424">
            <v>13730</v>
          </cell>
          <cell r="G424">
            <v>17187</v>
          </cell>
          <cell r="H424">
            <v>16077</v>
          </cell>
          <cell r="I424">
            <v>13230</v>
          </cell>
          <cell r="J424">
            <v>3588</v>
          </cell>
          <cell r="K424">
            <v>4334</v>
          </cell>
          <cell r="L424">
            <v>4998</v>
          </cell>
          <cell r="M424">
            <v>4100</v>
          </cell>
          <cell r="N424">
            <v>17020</v>
          </cell>
          <cell r="O424">
            <v>3225</v>
          </cell>
          <cell r="P424">
            <v>4099</v>
          </cell>
          <cell r="Q424">
            <v>3898</v>
          </cell>
          <cell r="R424">
            <v>3714</v>
          </cell>
          <cell r="S424">
            <v>14936</v>
          </cell>
          <cell r="T424">
            <v>3607</v>
          </cell>
          <cell r="U424">
            <v>4458</v>
          </cell>
          <cell r="V424">
            <v>5429</v>
          </cell>
          <cell r="W424">
            <v>4888</v>
          </cell>
          <cell r="X424">
            <v>18382</v>
          </cell>
          <cell r="Y424">
            <v>4493.2589472073805</v>
          </cell>
          <cell r="Z424">
            <v>4989.0600797966599</v>
          </cell>
          <cell r="AA424">
            <v>5689.4554984877686</v>
          </cell>
          <cell r="AB424">
            <v>5565.4396131556296</v>
          </cell>
          <cell r="AC424">
            <v>20737.214138647436</v>
          </cell>
          <cell r="AD424">
            <v>4328.1480336776258</v>
          </cell>
          <cell r="AE424">
            <v>4564.3867040862515</v>
          </cell>
          <cell r="AF424">
            <v>4998.9664036956092</v>
          </cell>
          <cell r="AG424">
            <v>4834.0603669960083</v>
          </cell>
          <cell r="AH424">
            <v>18725.561508455496</v>
          </cell>
          <cell r="AM424">
            <v>19088</v>
          </cell>
          <cell r="AN424">
            <v>19295.000000000004</v>
          </cell>
          <cell r="AO424">
            <v>20052.343676142958</v>
          </cell>
          <cell r="AP424">
            <v>21374.809678210655</v>
          </cell>
          <cell r="AQ424">
            <v>26723.44332972377</v>
          </cell>
          <cell r="AR424">
            <v>28220.644567558335</v>
          </cell>
          <cell r="AS424">
            <v>30424.798713207885</v>
          </cell>
          <cell r="AT424">
            <v>32179.388244313144</v>
          </cell>
        </row>
        <row r="425">
          <cell r="B425">
            <v>0.23142949454336589</v>
          </cell>
          <cell r="C425">
            <v>0.26553304706286496</v>
          </cell>
          <cell r="D425">
            <v>0.2092487288135593</v>
          </cell>
          <cell r="E425">
            <v>0.19614495678497784</v>
          </cell>
          <cell r="F425">
            <v>0.25711610486891384</v>
          </cell>
          <cell r="G425">
            <v>0.28450911266392498</v>
          </cell>
          <cell r="H425">
            <v>0.26852379398348464</v>
          </cell>
          <cell r="I425">
            <v>0.22677821325648412</v>
          </cell>
          <cell r="N425">
            <v>0.22050020860323663</v>
          </cell>
          <cell r="S425">
            <v>0.21172983850897797</v>
          </cell>
          <cell r="X425">
            <v>0.20786097773766543</v>
          </cell>
          <cell r="AC425">
            <v>0.21725483161196171</v>
          </cell>
          <cell r="AH425">
            <v>0.19708086646223774</v>
          </cell>
          <cell r="AM425">
            <v>0.20089542187199694</v>
          </cell>
          <cell r="AN425">
            <v>0.19922538084214281</v>
          </cell>
          <cell r="AO425">
            <v>0.20942464091578622</v>
          </cell>
          <cell r="AP425">
            <v>0.21315248979792498</v>
          </cell>
          <cell r="AQ425">
            <v>0.24891713743052324</v>
          </cell>
          <cell r="AR425">
            <v>0.25283674639848636</v>
          </cell>
          <cell r="AS425">
            <v>0.26238626051763048</v>
          </cell>
          <cell r="AT425">
            <v>0.26709514486414099</v>
          </cell>
        </row>
        <row r="426">
          <cell r="C426">
            <v>0.32211920827710305</v>
          </cell>
          <cell r="D426">
            <v>-0.40016540699618752</v>
          </cell>
          <cell r="E426">
            <v>-3.6701030927835734E-3</v>
          </cell>
          <cell r="F426">
            <v>0.42348124736620318</v>
          </cell>
          <cell r="G426">
            <v>0.22878441369264393</v>
          </cell>
          <cell r="H426">
            <v>-8.7583696980275766E-2</v>
          </cell>
          <cell r="I426">
            <v>-0.20008527710393728</v>
          </cell>
          <cell r="N426">
            <v>0.26337014361300082</v>
          </cell>
          <cell r="S426">
            <v>-0.1434441833137485</v>
          </cell>
          <cell r="X426">
            <v>0.21014525956437424</v>
          </cell>
          <cell r="AC426">
            <v>0.12944289087957153</v>
          </cell>
          <cell r="AH426">
            <v>6.6107756027600217E-3</v>
          </cell>
          <cell r="AM426">
            <v>2.6094009305374088E-2</v>
          </cell>
          <cell r="AN426">
            <v>-4.0940791728428794E-3</v>
          </cell>
          <cell r="AO426">
            <v>3.4995998628233549E-2</v>
          </cell>
          <cell r="AP426">
            <v>4.7102843823505269E-2</v>
          </cell>
          <cell r="AQ426">
            <v>0.22691923745299003</v>
          </cell>
          <cell r="AR426">
            <v>3.5319373116555974E-2</v>
          </cell>
          <cell r="AS426">
            <v>5.6965015846819345E-2</v>
          </cell>
          <cell r="AT426">
            <v>3.6931095082977761E-2</v>
          </cell>
        </row>
        <row r="427">
          <cell r="B427">
            <v>8426</v>
          </cell>
          <cell r="C427">
            <v>11621</v>
          </cell>
          <cell r="D427">
            <v>6739</v>
          </cell>
          <cell r="E427">
            <v>5868</v>
          </cell>
          <cell r="F427">
            <v>8918</v>
          </cell>
          <cell r="G427">
            <v>11778</v>
          </cell>
          <cell r="H427">
            <v>10674</v>
          </cell>
          <cell r="I427">
            <v>7497</v>
          </cell>
          <cell r="J427">
            <v>2080</v>
          </cell>
          <cell r="K427">
            <v>2612</v>
          </cell>
          <cell r="L427">
            <v>3181</v>
          </cell>
          <cell r="M427">
            <v>2338</v>
          </cell>
          <cell r="N427">
            <v>10211</v>
          </cell>
          <cell r="O427">
            <v>1479</v>
          </cell>
          <cell r="P427">
            <v>2291</v>
          </cell>
          <cell r="Q427">
            <v>2053</v>
          </cell>
          <cell r="R427">
            <v>1799</v>
          </cell>
          <cell r="S427">
            <v>7622</v>
          </cell>
          <cell r="X427">
            <v>10922</v>
          </cell>
          <cell r="AC427">
            <v>11043.887275278339</v>
          </cell>
          <cell r="AH427">
            <v>11023.346816345005</v>
          </cell>
          <cell r="AM427">
            <v>11867</v>
          </cell>
          <cell r="AN427">
            <v>10803.077531204382</v>
          </cell>
          <cell r="AO427">
            <v>11355.883134228437</v>
          </cell>
          <cell r="AP427">
            <v>11955.001434174064</v>
          </cell>
          <cell r="AQ427">
            <v>12997.462531713978</v>
          </cell>
          <cell r="AR427">
            <v>15362.576535614042</v>
          </cell>
          <cell r="AS427">
            <v>16645.067578634211</v>
          </cell>
          <cell r="AT427">
            <v>17801.1196098978</v>
          </cell>
        </row>
        <row r="428">
          <cell r="B428">
            <v>0.20400233761896813</v>
          </cell>
          <cell r="C428">
            <v>0.23644458874458876</v>
          </cell>
          <cell r="D428">
            <v>0.19348757296337027</v>
          </cell>
          <cell r="E428">
            <v>0.16895879691893873</v>
          </cell>
          <cell r="F428">
            <v>0.21392672849915681</v>
          </cell>
          <cell r="G428">
            <v>0.24076963538553497</v>
          </cell>
          <cell r="H428">
            <v>0.21686025869759143</v>
          </cell>
          <cell r="I428">
            <v>0.15918492974640161</v>
          </cell>
          <cell r="N428">
            <v>0.16001159794955336</v>
          </cell>
          <cell r="S428">
            <v>0.14720878530587977</v>
          </cell>
          <cell r="X428">
            <v>0.1560443106926698</v>
          </cell>
          <cell r="AC428">
            <v>0.1366435106513495</v>
          </cell>
          <cell r="AH428">
            <v>0.13410016254122109</v>
          </cell>
          <cell r="AM428">
            <v>0.14436329142044699</v>
          </cell>
          <cell r="AN428">
            <v>0.12556635958307646</v>
          </cell>
          <cell r="AO428">
            <v>0.13370223965697922</v>
          </cell>
          <cell r="AP428">
            <v>0.13612039381568575</v>
          </cell>
          <cell r="AQ428">
            <v>0.1384332009625048</v>
          </cell>
          <cell r="AR428">
            <v>0.15774648349760956</v>
          </cell>
          <cell r="AS428">
            <v>0.16492304117612597</v>
          </cell>
          <cell r="AT428">
            <v>0.17017086937726644</v>
          </cell>
        </row>
        <row r="429">
          <cell r="B429">
            <v>1694</v>
          </cell>
          <cell r="C429">
            <v>-1885</v>
          </cell>
          <cell r="D429">
            <v>5771</v>
          </cell>
          <cell r="E429">
            <v>10810</v>
          </cell>
          <cell r="F429">
            <v>5025</v>
          </cell>
          <cell r="G429">
            <v>1274</v>
          </cell>
          <cell r="H429">
            <v>3196</v>
          </cell>
          <cell r="I429">
            <v>7559</v>
          </cell>
          <cell r="J429">
            <v>2026</v>
          </cell>
          <cell r="K429">
            <v>2066</v>
          </cell>
          <cell r="L429">
            <v>1010</v>
          </cell>
          <cell r="M429">
            <v>1803</v>
          </cell>
          <cell r="N429">
            <v>6905</v>
          </cell>
          <cell r="O429">
            <v>2871</v>
          </cell>
          <cell r="P429">
            <v>2623</v>
          </cell>
          <cell r="Q429">
            <v>3381</v>
          </cell>
          <cell r="R429">
            <v>4715</v>
          </cell>
          <cell r="S429">
            <v>13590</v>
          </cell>
          <cell r="X429">
            <v>10550</v>
          </cell>
          <cell r="AC429">
            <v>5118.332628721666</v>
          </cell>
          <cell r="AH429">
            <v>3425.9694366549938</v>
          </cell>
          <cell r="AM429">
            <v>3452.4963770000031</v>
          </cell>
          <cell r="AN429">
            <v>1641.2148377956182</v>
          </cell>
          <cell r="AO429">
            <v>771.77123477156238</v>
          </cell>
          <cell r="AP429">
            <v>1507.5762120804429</v>
          </cell>
          <cell r="AQ429">
            <v>1001.3349823002827</v>
          </cell>
          <cell r="AR429">
            <v>1700.0322900505889</v>
          </cell>
          <cell r="AS429">
            <v>1650.1106869798568</v>
          </cell>
          <cell r="AT429">
            <v>1716.8234749266594</v>
          </cell>
        </row>
        <row r="430">
          <cell r="B430">
            <v>3.5271395749569216E-2</v>
          </cell>
          <cell r="C430">
            <v>-3.3478014428031604E-2</v>
          </cell>
          <cell r="D430">
            <v>0.12967938294491524</v>
          </cell>
          <cell r="E430">
            <v>0.22338042381432893</v>
          </cell>
          <cell r="F430">
            <v>9.4101123595505612E-2</v>
          </cell>
          <cell r="G430">
            <v>2.1089463520907688E-2</v>
          </cell>
          <cell r="H430">
            <v>5.3380733070300238E-2</v>
          </cell>
          <cell r="I430">
            <v>0.12957040922190199</v>
          </cell>
          <cell r="N430">
            <v>8.9456753255308399E-2</v>
          </cell>
          <cell r="S430">
            <v>0.192649203624599</v>
          </cell>
          <cell r="X430">
            <v>0.11929786286216791</v>
          </cell>
          <cell r="AC430">
            <v>5.3622559228655525E-2</v>
          </cell>
          <cell r="AH430">
            <v>3.6057291245671239E-2</v>
          </cell>
          <cell r="AM430">
            <v>3.6336479262833017E-2</v>
          </cell>
          <cell r="AN430">
            <v>1.6945926463001172E-2</v>
          </cell>
          <cell r="AO430">
            <v>8.0603003978763008E-3</v>
          </cell>
          <cell r="AP430">
            <v>1.5033753656887371E-2</v>
          </cell>
          <cell r="AQ430">
            <v>9.3269955644524512E-3</v>
          </cell>
          <cell r="AR430">
            <v>1.5231070713490365E-2</v>
          </cell>
          <cell r="AS430">
            <v>1.4230706230074922E-2</v>
          </cell>
          <cell r="AT430">
            <v>1.4249966819140246E-2</v>
          </cell>
        </row>
        <row r="431">
          <cell r="B431">
            <v>-0.15324526134405514</v>
          </cell>
          <cell r="C431">
            <v>-0.17797516317416695</v>
          </cell>
          <cell r="D431">
            <v>-9.5051774364406774E-2</v>
          </cell>
          <cell r="E431">
            <v>-6.7675382792962743E-2</v>
          </cell>
          <cell r="F431">
            <v>-0.13636704119850188</v>
          </cell>
          <cell r="G431">
            <v>-0.16123341812687667</v>
          </cell>
          <cell r="H431">
            <v>-0.12792335249856995</v>
          </cell>
          <cell r="I431">
            <v>-6.4999469740634003E-2</v>
          </cell>
          <cell r="N431">
            <v>-8.712478865198392E-2</v>
          </cell>
          <cell r="S431">
            <v>-6.7972989799849309E-2</v>
          </cell>
          <cell r="X431">
            <v>-8.4707136559289076E-2</v>
          </cell>
          <cell r="AC431">
            <v>-9.6911650202630165E-2</v>
          </cell>
          <cell r="AH431">
            <v>-8.8582659939083708E-2</v>
          </cell>
          <cell r="AM431">
            <v>-9.121755141264655E-2</v>
          </cell>
          <cell r="AN431">
            <v>-8.1231498356869006E-2</v>
          </cell>
          <cell r="AO431">
            <v>-9.6588129834300596E-2</v>
          </cell>
          <cell r="AP431">
            <v>-0.10107278704725019</v>
          </cell>
          <cell r="AQ431">
            <v>-0.12286112727841822</v>
          </cell>
          <cell r="AR431">
            <v>-0.12307223634774088</v>
          </cell>
          <cell r="AS431">
            <v>-0.12902372654022662</v>
          </cell>
          <cell r="AT431">
            <v>-0.13057171144007218</v>
          </cell>
        </row>
        <row r="432">
          <cell r="B432">
            <v>243.15400000000045</v>
          </cell>
          <cell r="C432">
            <v>-4043.9814000000006</v>
          </cell>
          <cell r="D432">
            <v>4730.7862000000005</v>
          </cell>
          <cell r="E432">
            <v>9500</v>
          </cell>
          <cell r="F432">
            <v>2865</v>
          </cell>
          <cell r="G432">
            <v>-1655</v>
          </cell>
          <cell r="H432">
            <v>44</v>
          </cell>
          <cell r="I432">
            <v>4453</v>
          </cell>
          <cell r="J432">
            <v>1288</v>
          </cell>
          <cell r="K432">
            <v>1128</v>
          </cell>
          <cell r="L432">
            <v>130</v>
          </cell>
          <cell r="M432">
            <v>1189</v>
          </cell>
          <cell r="N432">
            <v>3735</v>
          </cell>
          <cell r="O432">
            <v>2155</v>
          </cell>
          <cell r="P432">
            <v>1853</v>
          </cell>
          <cell r="Q432">
            <v>2499</v>
          </cell>
          <cell r="R432">
            <v>3817</v>
          </cell>
          <cell r="S432">
            <v>10324</v>
          </cell>
          <cell r="T432">
            <v>2494</v>
          </cell>
          <cell r="U432">
            <v>1728</v>
          </cell>
          <cell r="V432">
            <v>1024</v>
          </cell>
          <cell r="W432">
            <v>1496</v>
          </cell>
          <cell r="X432">
            <v>6742</v>
          </cell>
          <cell r="Y432">
            <v>435.52105279261923</v>
          </cell>
          <cell r="Z432">
            <v>210.2639202033406</v>
          </cell>
          <cell r="AA432">
            <v>-234.23669848776808</v>
          </cell>
          <cell r="AB432">
            <v>910.94238684437096</v>
          </cell>
          <cell r="AC432">
            <v>1322.4906613525673</v>
          </cell>
          <cell r="AD432">
            <v>570.43484632237414</v>
          </cell>
          <cell r="AE432">
            <v>163.52059291374826</v>
          </cell>
          <cell r="AF432">
            <v>-160.85700369560891</v>
          </cell>
          <cell r="AG432">
            <v>-179.18356699600736</v>
          </cell>
          <cell r="AH432">
            <v>401.41486854450341</v>
          </cell>
          <cell r="AM432">
            <v>-44.503622999996878</v>
          </cell>
          <cell r="AN432">
            <v>-1603.8285300000025</v>
          </cell>
          <cell r="AO432">
            <v>-2907.5476261429576</v>
          </cell>
          <cell r="AP432">
            <v>-2422.6975758492008</v>
          </cell>
          <cell r="AQ432">
            <v>-4706.8609552870439</v>
          </cell>
          <cell r="AR432">
            <v>-4454.7927542844373</v>
          </cell>
          <cell r="AS432">
            <v>-4977.628996001702</v>
          </cell>
          <cell r="AT432">
            <v>-5350.9180568475422</v>
          </cell>
        </row>
        <row r="433">
          <cell r="B433">
            <v>5.0627986789201704E-3</v>
          </cell>
          <cell r="C433">
            <v>-7.1821998756441088E-2</v>
          </cell>
          <cell r="D433">
            <v>0.10630487528336865</v>
          </cell>
          <cell r="E433">
            <v>0.19631027069714385</v>
          </cell>
          <cell r="F433">
            <v>5.365168539325843E-2</v>
          </cell>
          <cell r="G433">
            <v>-2.739643809034711E-2</v>
          </cell>
          <cell r="H433">
            <v>7.3490370935331997E-4</v>
          </cell>
          <cell r="I433">
            <v>7.6329809798270892E-2</v>
          </cell>
          <cell r="N433">
            <v>4.8388265518982891E-2</v>
          </cell>
          <cell r="S433">
            <v>0.14635102120826785</v>
          </cell>
          <cell r="X433">
            <v>7.6237553688790149E-2</v>
          </cell>
          <cell r="AC433">
            <v>1.3855163187280656E-2</v>
          </cell>
          <cell r="AH433">
            <v>4.2247699791460713E-3</v>
          </cell>
          <cell r="AM433">
            <v>-4.6838716038436075E-4</v>
          </cell>
          <cell r="AN433">
            <v>-1.6559904104417957E-2</v>
          </cell>
          <cell r="AO433">
            <v>-3.0366132128235048E-2</v>
          </cell>
          <cell r="AP433">
            <v>-2.4159467527145907E-2</v>
          </cell>
          <cell r="AQ433">
            <v>-4.3842342501214625E-2</v>
          </cell>
          <cell r="AR433">
            <v>-3.9911749824723432E-2</v>
          </cell>
          <cell r="AS433">
            <v>-4.2927529967126198E-2</v>
          </cell>
          <cell r="AT433">
            <v>-4.4413654563567294E-2</v>
          </cell>
        </row>
        <row r="434">
          <cell r="B434">
            <v>-4174.8459999999995</v>
          </cell>
          <cell r="C434">
            <v>-7249.9814000000006</v>
          </cell>
          <cell r="D434">
            <v>1005.7862000000005</v>
          </cell>
          <cell r="E434">
            <v>6302</v>
          </cell>
          <cell r="F434">
            <v>335</v>
          </cell>
          <cell r="G434">
            <v>-4498</v>
          </cell>
          <cell r="H434">
            <v>-2692.7672000000002</v>
          </cell>
          <cell r="I434">
            <v>1623</v>
          </cell>
          <cell r="J434">
            <v>665.58600000000001</v>
          </cell>
          <cell r="K434">
            <v>156.68799999999999</v>
          </cell>
          <cell r="L434">
            <v>-433.79999999999995</v>
          </cell>
          <cell r="M434">
            <v>190.73299999999995</v>
          </cell>
          <cell r="N434">
            <v>579.20699999999988</v>
          </cell>
          <cell r="O434">
            <v>1716.16</v>
          </cell>
          <cell r="P434">
            <v>947.05</v>
          </cell>
          <cell r="Q434">
            <v>2036</v>
          </cell>
          <cell r="R434">
            <v>2922</v>
          </cell>
          <cell r="S434">
            <v>7621.2100000000009</v>
          </cell>
          <cell r="T434">
            <v>2050.37</v>
          </cell>
          <cell r="U434">
            <v>957.54</v>
          </cell>
          <cell r="V434">
            <v>457.63</v>
          </cell>
          <cell r="W434">
            <v>721.15999999999985</v>
          </cell>
          <cell r="X434">
            <v>4186.7</v>
          </cell>
          <cell r="Y434">
            <v>-104.81623841505345</v>
          </cell>
          <cell r="Z434">
            <v>-433.55685955433205</v>
          </cell>
          <cell r="AA434">
            <v>-786.6757184554416</v>
          </cell>
          <cell r="AB434">
            <v>171.39163562669734</v>
          </cell>
          <cell r="AC434">
            <v>-1153.6571807981259</v>
          </cell>
          <cell r="AD434">
            <v>22.434846322373687</v>
          </cell>
          <cell r="AE434">
            <v>-458.47940708625174</v>
          </cell>
          <cell r="AF434">
            <v>-760.38613840463984</v>
          </cell>
          <cell r="AG434">
            <v>-943.78567045503894</v>
          </cell>
          <cell r="AH434">
            <v>-2132.7163696235575</v>
          </cell>
          <cell r="AM434">
            <v>-2523.173622999997</v>
          </cell>
          <cell r="AN434">
            <v>-4076.9932356658787</v>
          </cell>
          <cell r="AO434">
            <v>-5380.6723318088334</v>
          </cell>
          <cell r="AP434">
            <v>-5653.3516654913001</v>
          </cell>
          <cell r="AQ434">
            <v>-7929.1990309570683</v>
          </cell>
          <cell r="AR434">
            <v>-7943.6614303001916</v>
          </cell>
          <cell r="AS434">
            <v>-8877.9083135187739</v>
          </cell>
          <cell r="AT434">
            <v>-9538.2602527050276</v>
          </cell>
        </row>
        <row r="435">
          <cell r="B435">
            <v>-8.6926000861573802E-2</v>
          </cell>
          <cell r="C435">
            <v>-0.12876126361387841</v>
          </cell>
          <cell r="D435">
            <v>2.2600889584216112E-2</v>
          </cell>
          <cell r="E435">
            <v>0.13022603430877899</v>
          </cell>
          <cell r="F435">
            <v>6.2734082397003744E-3</v>
          </cell>
          <cell r="G435">
            <v>-7.4458718145245503E-2</v>
          </cell>
          <cell r="H435">
            <v>-4.4975559175112576E-2</v>
          </cell>
          <cell r="I435">
            <v>2.7820184438040345E-2</v>
          </cell>
          <cell r="N435">
            <v>7.5038345666542218E-3</v>
          </cell>
          <cell r="S435">
            <v>0.10803679449270275</v>
          </cell>
          <cell r="X435">
            <v>4.7342593596686099E-2</v>
          </cell>
          <cell r="AC435">
            <v>-1.2086367767458223E-2</v>
          </cell>
          <cell r="AH435">
            <v>-2.244619419576898E-2</v>
          </cell>
          <cell r="AM435">
            <v>-2.6555638592250592E-2</v>
          </cell>
          <cell r="AN435">
            <v>-4.2095907233292283E-2</v>
          </cell>
          <cell r="AO435">
            <v>-5.6195195393305683E-2</v>
          </cell>
          <cell r="AP435">
            <v>-5.637598656287042E-2</v>
          </cell>
          <cell r="AQ435">
            <v>-7.3857006395107908E-2</v>
          </cell>
          <cell r="AR435">
            <v>-7.116951229516226E-2</v>
          </cell>
          <cell r="AS435">
            <v>-7.6563897285253923E-2</v>
          </cell>
          <cell r="AT435">
            <v>-7.9169404483578162E-2</v>
          </cell>
        </row>
        <row r="436">
          <cell r="B436">
            <v>-11331.846</v>
          </cell>
          <cell r="C436">
            <v>-13428.981400000001</v>
          </cell>
          <cell r="D436">
            <v>-7373.2137999999995</v>
          </cell>
          <cell r="E436">
            <v>-5578</v>
          </cell>
          <cell r="F436">
            <v>-9191</v>
          </cell>
          <cell r="G436">
            <v>-13477</v>
          </cell>
          <cell r="H436">
            <v>-11790.7672</v>
          </cell>
          <cell r="I436">
            <v>-6946</v>
          </cell>
          <cell r="J436">
            <v>-1331.414</v>
          </cell>
          <cell r="K436">
            <v>-2467.3119999999999</v>
          </cell>
          <cell r="L436">
            <v>-2678.8</v>
          </cell>
          <cell r="M436">
            <v>-1959.2670000000001</v>
          </cell>
          <cell r="N436">
            <v>-8436.7929999999997</v>
          </cell>
          <cell r="O436">
            <v>-867.83999999999992</v>
          </cell>
          <cell r="P436">
            <v>-2240.9499999999998</v>
          </cell>
          <cell r="Q436">
            <v>-1592</v>
          </cell>
          <cell r="R436">
            <v>-1594</v>
          </cell>
          <cell r="S436">
            <v>-6294.7899999999991</v>
          </cell>
          <cell r="T436">
            <v>-1543.63</v>
          </cell>
          <cell r="U436">
            <v>-2885.46</v>
          </cell>
          <cell r="V436">
            <v>-3422.37</v>
          </cell>
          <cell r="W436">
            <v>-2654.84</v>
          </cell>
          <cell r="X436">
            <v>-10609.3</v>
          </cell>
          <cell r="Y436">
            <v>-2474.1064985130638</v>
          </cell>
          <cell r="Z436">
            <v>-2743.1864275368516</v>
          </cell>
          <cell r="AA436">
            <v>-3087.9997636066387</v>
          </cell>
          <cell r="AB436">
            <v>-2736.7150635133848</v>
          </cell>
          <cell r="AC436">
            <v>-9446.7798371192439</v>
          </cell>
          <cell r="AD436">
            <v>-2350.1480336776267</v>
          </cell>
          <cell r="AE436">
            <v>-2776.3867040862519</v>
          </cell>
          <cell r="AF436">
            <v>-2834.2470889046399</v>
          </cell>
          <cell r="AG436">
            <v>-2731.877187264286</v>
          </cell>
          <cell r="AH436">
            <v>-9726.9816555454254</v>
          </cell>
          <cell r="AM436">
            <v>-11278.929999999998</v>
          </cell>
          <cell r="AN436">
            <v>-8429.0418579887428</v>
          </cell>
          <cell r="AO436">
            <v>-10265.200954131698</v>
          </cell>
          <cell r="AP436">
            <v>-11244.058406570688</v>
          </cell>
          <cell r="AQ436">
            <v>-12431.513229464341</v>
          </cell>
          <cell r="AR436">
            <v>-14275.681934142523</v>
          </cell>
          <cell r="AS436">
            <v>-15820.101165268123</v>
          </cell>
          <cell r="AT436">
            <v>-17474.605744648008</v>
          </cell>
        </row>
        <row r="437">
          <cell r="B437">
            <v>-0.23594452469844915</v>
          </cell>
          <cell r="C437">
            <v>-0.23850166210237031</v>
          </cell>
          <cell r="D437">
            <v>-0.16568251878442794</v>
          </cell>
          <cell r="E437">
            <v>-0.11526512525775456</v>
          </cell>
          <cell r="F437">
            <v>-0.17211610486891385</v>
          </cell>
          <cell r="G437">
            <v>-0.22309474087227071</v>
          </cell>
          <cell r="H437">
            <v>-0.19693360344094221</v>
          </cell>
          <cell r="I437">
            <v>-0.11906284726224785</v>
          </cell>
          <cell r="N437">
            <v>-0.10930168134208734</v>
          </cell>
          <cell r="S437">
            <v>-8.9233721889925635E-2</v>
          </cell>
          <cell r="X437">
            <v>-0.11996841862214198</v>
          </cell>
          <cell r="AC437">
            <v>-9.8969830232098849E-2</v>
          </cell>
          <cell r="AH437">
            <v>-0.10237353747024171</v>
          </cell>
          <cell r="AM437">
            <v>-0.1187073240053815</v>
          </cell>
          <cell r="AN437">
            <v>-8.703182556580305E-2</v>
          </cell>
          <cell r="AO437">
            <v>-0.10720871627116087</v>
          </cell>
          <cell r="AP437">
            <v>-0.11212726947632244</v>
          </cell>
          <cell r="AQ437">
            <v>-0.1157940856957646</v>
          </cell>
          <cell r="AR437">
            <v>-0.1278998771345404</v>
          </cell>
          <cell r="AS437">
            <v>-0.13643400651204002</v>
          </cell>
          <cell r="AT437">
            <v>-0.14504260669515201</v>
          </cell>
        </row>
        <row r="438">
          <cell r="B438">
            <v>-0.27435593087326765</v>
          </cell>
          <cell r="C438">
            <v>-0.27323035748917751</v>
          </cell>
          <cell r="D438">
            <v>-0.21169687536756615</v>
          </cell>
          <cell r="E438">
            <v>-0.16060875412642131</v>
          </cell>
          <cell r="F438">
            <v>-0.22047550590219223</v>
          </cell>
          <cell r="G438">
            <v>-0.27550113568439927</v>
          </cell>
          <cell r="H438">
            <v>-0.23954926224799286</v>
          </cell>
          <cell r="I438">
            <v>-0.14748546378798261</v>
          </cell>
          <cell r="N438">
            <v>-0.13220886587989483</v>
          </cell>
          <cell r="S438">
            <v>-0.12157549063967447</v>
          </cell>
          <cell r="X438">
            <v>-0.15157671721587088</v>
          </cell>
          <cell r="AC438">
            <v>-0.11688286281080534</v>
          </cell>
          <cell r="AH438">
            <v>-0.11832974529205748</v>
          </cell>
          <cell r="AM438">
            <v>-0.13720935859954678</v>
          </cell>
          <cell r="AN438">
            <v>-9.7972461812279615E-2</v>
          </cell>
          <cell r="AO438">
            <v>-0.12086073287946175</v>
          </cell>
          <cell r="AP438">
            <v>-0.12802555205169786</v>
          </cell>
          <cell r="AQ438">
            <v>-0.13240539566575957</v>
          </cell>
          <cell r="AR438">
            <v>-0.14658599873665831</v>
          </cell>
          <cell r="AS438">
            <v>-0.15674908999703077</v>
          </cell>
          <cell r="AT438">
            <v>-0.1670495405209402</v>
          </cell>
        </row>
        <row r="439">
          <cell r="B439">
            <v>8410</v>
          </cell>
          <cell r="C439">
            <v>7475</v>
          </cell>
          <cell r="D439">
            <v>9549</v>
          </cell>
          <cell r="E439">
            <v>14030</v>
          </cell>
          <cell r="F439">
            <v>11115</v>
          </cell>
          <cell r="G439">
            <v>9724</v>
          </cell>
          <cell r="H439">
            <v>9798</v>
          </cell>
          <cell r="I439">
            <v>9487</v>
          </cell>
          <cell r="J439">
            <v>2389</v>
          </cell>
          <cell r="K439">
            <v>2976</v>
          </cell>
          <cell r="L439">
            <v>2565</v>
          </cell>
          <cell r="M439">
            <v>2525</v>
          </cell>
          <cell r="N439">
            <v>10455</v>
          </cell>
          <cell r="O439">
            <v>2810</v>
          </cell>
          <cell r="P439">
            <v>3430</v>
          </cell>
          <cell r="Q439">
            <v>3968</v>
          </cell>
          <cell r="R439">
            <v>4911</v>
          </cell>
          <cell r="S439">
            <v>15119.06</v>
          </cell>
          <cell r="T439">
            <v>3568</v>
          </cell>
          <cell r="U439">
            <v>3988</v>
          </cell>
          <cell r="V439">
            <v>3972</v>
          </cell>
          <cell r="W439">
            <v>3663</v>
          </cell>
          <cell r="X439">
            <v>15191</v>
          </cell>
          <cell r="Y439">
            <v>2718.8724000000002</v>
          </cell>
          <cell r="Z439">
            <v>2632.1308800000006</v>
          </cell>
          <cell r="AA439">
            <v>2623.6531760000003</v>
          </cell>
          <cell r="AB439">
            <v>3238.0462400000006</v>
          </cell>
          <cell r="AC439">
            <v>11212.702696000004</v>
          </cell>
          <cell r="AD439">
            <v>2649.5828800000004</v>
          </cell>
          <cell r="AE439">
            <v>2496.9072970000002</v>
          </cell>
          <cell r="AF439">
            <v>2495.3433880000002</v>
          </cell>
          <cell r="AG439">
            <v>2252.5429360000003</v>
          </cell>
          <cell r="AH439">
            <v>9894.3765010000006</v>
          </cell>
          <cell r="AM439">
            <v>9697.7563770000015</v>
          </cell>
          <cell r="AN439">
            <v>6203.365730999999</v>
          </cell>
          <cell r="AO439">
            <v>6735.8457309999994</v>
          </cell>
          <cell r="AP439">
            <v>8076.8975820498745</v>
          </cell>
          <cell r="AQ439">
            <v>7804.4310655457566</v>
          </cell>
          <cell r="AR439">
            <v>7895.3497431124124</v>
          </cell>
          <cell r="AS439">
            <v>8269.4288487404156</v>
          </cell>
          <cell r="AT439">
            <v>9119.7289412931441</v>
          </cell>
        </row>
        <row r="440">
          <cell r="X440">
            <v>103</v>
          </cell>
          <cell r="AC440">
            <v>-1595.2279160506928</v>
          </cell>
          <cell r="AH440">
            <v>-958.17735838738076</v>
          </cell>
          <cell r="AM440">
            <v>98</v>
          </cell>
          <cell r="AN440">
            <v>-893.43710867713469</v>
          </cell>
          <cell r="AO440">
            <v>-893.43710867713469</v>
          </cell>
          <cell r="AP440">
            <v>-1414.5955320104681</v>
          </cell>
          <cell r="AQ440">
            <v>-2281.1509086771348</v>
          </cell>
          <cell r="AR440">
            <v>-1502.558158677135</v>
          </cell>
          <cell r="AS440">
            <v>-1586.75</v>
          </cell>
          <cell r="AT440">
            <v>-1836.6750000000002</v>
          </cell>
        </row>
        <row r="441">
          <cell r="B441">
            <v>-3074</v>
          </cell>
          <cell r="C441">
            <v>-1763</v>
          </cell>
          <cell r="D441">
            <v>-2368</v>
          </cell>
          <cell r="E441">
            <v>-765</v>
          </cell>
          <cell r="F441">
            <v>-592</v>
          </cell>
          <cell r="G441">
            <v>-1745</v>
          </cell>
          <cell r="H441">
            <v>-1713.7672000000002</v>
          </cell>
          <cell r="I441">
            <v>-1895</v>
          </cell>
          <cell r="J441">
            <v>-303.41399999999999</v>
          </cell>
          <cell r="K441">
            <v>-656.31200000000001</v>
          </cell>
          <cell r="L441">
            <v>-305.79999999999995</v>
          </cell>
          <cell r="M441">
            <v>-645.26700000000005</v>
          </cell>
          <cell r="N441">
            <v>-1910.7930000000001</v>
          </cell>
          <cell r="O441">
            <v>-226.83999999999997</v>
          </cell>
          <cell r="P441">
            <v>-719.95</v>
          </cell>
          <cell r="Q441">
            <v>-189</v>
          </cell>
          <cell r="R441">
            <v>-589</v>
          </cell>
          <cell r="S441">
            <v>-1724.73</v>
          </cell>
          <cell r="T441">
            <v>-481.63</v>
          </cell>
          <cell r="U441">
            <v>-619.46</v>
          </cell>
          <cell r="V441">
            <v>-435.37</v>
          </cell>
          <cell r="W441">
            <v>-469.84000000000003</v>
          </cell>
          <cell r="X441">
            <v>-2006.3000000000002</v>
          </cell>
          <cell r="Y441">
            <v>-162.01822870767325</v>
          </cell>
          <cell r="Z441">
            <v>-288.15136491392332</v>
          </cell>
          <cell r="AA441">
            <v>-195.14701808105872</v>
          </cell>
          <cell r="AB441">
            <v>-377.23345189118737</v>
          </cell>
          <cell r="AC441">
            <v>-1022.5500635938424</v>
          </cell>
          <cell r="AD441">
            <v>-280</v>
          </cell>
          <cell r="AE441">
            <v>-475</v>
          </cell>
          <cell r="AF441">
            <v>-148.04669720903149</v>
          </cell>
          <cell r="AG441">
            <v>-268.15068426827833</v>
          </cell>
          <cell r="AH441">
            <v>-1171.1973814773098</v>
          </cell>
          <cell r="AM441">
            <v>-1468.67</v>
          </cell>
          <cell r="AN441">
            <v>-1545.5097056658749</v>
          </cell>
          <cell r="AO441">
            <v>-1545.4697056658749</v>
          </cell>
          <cell r="AP441">
            <v>-2189.5578306820817</v>
          </cell>
          <cell r="AQ441">
            <v>-2245.1656492586735</v>
          </cell>
          <cell r="AR441">
            <v>-3472.2069980118058</v>
          </cell>
          <cell r="AS441">
            <v>-4204.2249111667825</v>
          </cell>
          <cell r="AT441">
            <v>-4885.3939689609197</v>
          </cell>
        </row>
        <row r="442">
          <cell r="B442">
            <v>1380</v>
          </cell>
          <cell r="C442">
            <v>3648</v>
          </cell>
          <cell r="D442">
            <v>-3403</v>
          </cell>
          <cell r="E442">
            <v>-10045</v>
          </cell>
          <cell r="F442">
            <v>-4433</v>
          </cell>
          <cell r="G442">
            <v>471</v>
          </cell>
          <cell r="H442">
            <v>-1482.2327999999998</v>
          </cell>
          <cell r="I442">
            <v>-5664</v>
          </cell>
          <cell r="J442">
            <v>-1722.5860000000002</v>
          </cell>
          <cell r="K442">
            <v>-1409.6880000000001</v>
          </cell>
          <cell r="L442">
            <v>-704.19999999999982</v>
          </cell>
          <cell r="M442">
            <v>-1157.7330000000002</v>
          </cell>
          <cell r="N442">
            <v>-4994.2069999999985</v>
          </cell>
          <cell r="O442">
            <v>-2644.16</v>
          </cell>
          <cell r="P442">
            <v>-1903.0500000000002</v>
          </cell>
          <cell r="Q442">
            <v>-3192</v>
          </cell>
          <cell r="R442">
            <v>-4126</v>
          </cell>
          <cell r="S442">
            <v>-11865.27</v>
          </cell>
          <cell r="T442">
            <v>-2794.37</v>
          </cell>
          <cell r="U442">
            <v>-1951.54</v>
          </cell>
          <cell r="V442">
            <v>-1706.63</v>
          </cell>
          <cell r="W442">
            <v>-2091.16</v>
          </cell>
          <cell r="X442">
            <v>-8543.7000000000007</v>
          </cell>
          <cell r="Y442">
            <v>-1050.2955606477908</v>
          </cell>
          <cell r="Z442">
            <v>-810.58791782533081</v>
          </cell>
          <cell r="AA442">
            <v>-656.49095420995127</v>
          </cell>
          <cell r="AB442">
            <v>-1578.4081324447466</v>
          </cell>
          <cell r="AC442">
            <v>-4095.7825651278217</v>
          </cell>
          <cell r="AD442">
            <v>-1027.4348463223737</v>
          </cell>
          <cell r="AE442">
            <v>-365.52059291374826</v>
          </cell>
          <cell r="AF442">
            <v>-478.78334029609232</v>
          </cell>
          <cell r="AG442">
            <v>-383.03327564547089</v>
          </cell>
          <cell r="AH442">
            <v>-2254.7720551776838</v>
          </cell>
          <cell r="AM442">
            <v>-1983.826377000003</v>
          </cell>
          <cell r="AN442">
            <v>-95.705132129744015</v>
          </cell>
          <cell r="AO442">
            <v>773.69847089431278</v>
          </cell>
          <cell r="AP442">
            <v>681.98161860163964</v>
          </cell>
          <cell r="AQ442">
            <v>1243.8306669583908</v>
          </cell>
          <cell r="AR442">
            <v>1772.1747079612178</v>
          </cell>
          <cell r="AS442" t="e">
            <v>#REF!</v>
          </cell>
          <cell r="AT442" t="e">
            <v>#REF!</v>
          </cell>
        </row>
        <row r="443">
          <cell r="B443">
            <v>-3074</v>
          </cell>
          <cell r="C443">
            <v>-1763</v>
          </cell>
          <cell r="D443">
            <v>-2368</v>
          </cell>
          <cell r="E443">
            <v>-765</v>
          </cell>
          <cell r="F443">
            <v>-592</v>
          </cell>
          <cell r="G443">
            <v>-1745</v>
          </cell>
          <cell r="H443">
            <v>-1713.7672000000002</v>
          </cell>
          <cell r="I443">
            <v>-1895</v>
          </cell>
          <cell r="J443">
            <v>-303.41399999999999</v>
          </cell>
          <cell r="K443">
            <v>-656.31200000000001</v>
          </cell>
          <cell r="L443">
            <v>-305.79999999999995</v>
          </cell>
          <cell r="M443">
            <v>-645.26700000000005</v>
          </cell>
          <cell r="N443">
            <v>-1910.7930000000001</v>
          </cell>
          <cell r="O443">
            <v>-226.83999999999997</v>
          </cell>
          <cell r="P443">
            <v>-719.95</v>
          </cell>
          <cell r="Q443">
            <v>-189</v>
          </cell>
          <cell r="R443">
            <v>-589</v>
          </cell>
          <cell r="S443">
            <v>-1724.73</v>
          </cell>
          <cell r="T443">
            <v>-481.63</v>
          </cell>
          <cell r="U443">
            <v>-619.46</v>
          </cell>
          <cell r="V443">
            <v>-435.37</v>
          </cell>
          <cell r="W443">
            <v>-469.84000000000003</v>
          </cell>
          <cell r="X443">
            <v>-2006.3000000000002</v>
          </cell>
          <cell r="Y443">
            <v>-162.01822870767325</v>
          </cell>
          <cell r="Z443">
            <v>-288.15136491392332</v>
          </cell>
          <cell r="AA443">
            <v>-195.14701808105872</v>
          </cell>
          <cell r="AB443">
            <v>-377.23345189118737</v>
          </cell>
          <cell r="AC443">
            <v>-1022.5500635938424</v>
          </cell>
          <cell r="AD443">
            <v>-280</v>
          </cell>
          <cell r="AE443">
            <v>-475</v>
          </cell>
          <cell r="AF443">
            <v>-148.04669720903149</v>
          </cell>
          <cell r="AG443">
            <v>-268.15068426827833</v>
          </cell>
          <cell r="AH443">
            <v>-1171.1973814773098</v>
          </cell>
          <cell r="AM443">
            <v>-1468.67</v>
          </cell>
          <cell r="AN443">
            <v>-1545.5097056658749</v>
          </cell>
          <cell r="AO443">
            <v>-1545.4697056658749</v>
          </cell>
          <cell r="AP443">
            <v>-2189.5578306820817</v>
          </cell>
          <cell r="AQ443">
            <v>-2245.1656492586735</v>
          </cell>
          <cell r="AR443">
            <v>-3472.2069980118058</v>
          </cell>
          <cell r="AS443">
            <v>-4204.2249111667825</v>
          </cell>
          <cell r="AT443">
            <v>-4885.3939689609197</v>
          </cell>
        </row>
        <row r="444">
          <cell r="B444">
            <v>9402</v>
          </cell>
          <cell r="C444">
            <v>6607</v>
          </cell>
          <cell r="D444">
            <v>7546</v>
          </cell>
          <cell r="E444">
            <v>11759</v>
          </cell>
          <cell r="F444">
            <v>14105</v>
          </cell>
          <cell r="G444">
            <v>13001</v>
          </cell>
          <cell r="H444">
            <v>12656</v>
          </cell>
          <cell r="I444">
            <v>11507</v>
          </cell>
          <cell r="J444">
            <v>11188</v>
          </cell>
          <cell r="K444">
            <v>10548</v>
          </cell>
          <cell r="L444">
            <v>9207</v>
          </cell>
          <cell r="M444">
            <v>9723</v>
          </cell>
          <cell r="N444">
            <v>9723</v>
          </cell>
          <cell r="O444">
            <v>9982</v>
          </cell>
          <cell r="P444">
            <v>10708</v>
          </cell>
          <cell r="Q444">
            <v>12684</v>
          </cell>
          <cell r="R444">
            <v>15229</v>
          </cell>
          <cell r="S444">
            <v>15229</v>
          </cell>
          <cell r="T444">
            <v>15976</v>
          </cell>
          <cell r="U444">
            <v>16655</v>
          </cell>
          <cell r="V444">
            <v>18330</v>
          </cell>
          <cell r="W444">
            <v>17818</v>
          </cell>
          <cell r="X444">
            <v>17818</v>
          </cell>
          <cell r="Y444">
            <v>15764</v>
          </cell>
          <cell r="Z444">
            <v>15725.054313912</v>
          </cell>
          <cell r="AA444">
            <v>16232.75346136</v>
          </cell>
          <cell r="AB444">
            <v>16674.507529126</v>
          </cell>
          <cell r="AC444">
            <v>16674.507529126</v>
          </cell>
          <cell r="AD444">
            <v>15796</v>
          </cell>
          <cell r="AE444">
            <v>15499</v>
          </cell>
          <cell r="AF444">
            <v>13064.159296965434</v>
          </cell>
          <cell r="AG444">
            <v>13416.830994935679</v>
          </cell>
          <cell r="AH444">
            <v>13416.830994935679</v>
          </cell>
          <cell r="AM444">
            <v>14849</v>
          </cell>
          <cell r="AN444">
            <v>15522</v>
          </cell>
          <cell r="AO444">
            <v>14383</v>
          </cell>
          <cell r="AP444">
            <v>13841</v>
          </cell>
          <cell r="AQ444">
            <v>11240.404022925053</v>
          </cell>
          <cell r="AR444">
            <v>8463.0829157836779</v>
          </cell>
          <cell r="AS444">
            <v>2849.4439714920627</v>
          </cell>
          <cell r="AT444">
            <v>-2476.9167282660801</v>
          </cell>
        </row>
        <row r="445">
          <cell r="B445">
            <v>10.150607287449393</v>
          </cell>
          <cell r="C445">
            <v>5.3029228814126146</v>
          </cell>
          <cell r="D445">
            <v>9.7242268041237114</v>
          </cell>
          <cell r="E445">
            <v>14.865992414664982</v>
          </cell>
          <cell r="F445">
            <v>12.32774945375091</v>
          </cell>
          <cell r="G445">
            <v>9.0773258858439512</v>
          </cell>
          <cell r="H445">
            <v>9.4465385333084537</v>
          </cell>
          <cell r="I445">
            <v>10.43718820861678</v>
          </cell>
          <cell r="J445">
            <v>9.3545150501672243</v>
          </cell>
          <cell r="K445">
            <v>7.3013382556529764</v>
          </cell>
          <cell r="L445">
            <v>5.5264105642256904</v>
          </cell>
          <cell r="M445">
            <v>7.1143902439024389</v>
          </cell>
          <cell r="N445">
            <v>6.8552291421856646</v>
          </cell>
          <cell r="O445">
            <v>9.2855813953488369</v>
          </cell>
          <cell r="P445">
            <v>7.8370334227860461</v>
          </cell>
          <cell r="Q445">
            <v>9.7619291944586966</v>
          </cell>
          <cell r="R445">
            <v>12.301292407108239</v>
          </cell>
          <cell r="S445">
            <v>12.235404392072843</v>
          </cell>
          <cell r="T445">
            <v>13.287496534516219</v>
          </cell>
          <cell r="U445">
            <v>11.207940780619111</v>
          </cell>
          <cell r="V445">
            <v>10.128937189169276</v>
          </cell>
          <cell r="W445">
            <v>10.935761047463176</v>
          </cell>
          <cell r="X445">
            <v>11.631813730823632</v>
          </cell>
          <cell r="Y445">
            <v>10.525100056695507</v>
          </cell>
          <cell r="Z445">
            <v>9.4557215562051766</v>
          </cell>
          <cell r="AA445">
            <v>8.5593885736559105</v>
          </cell>
          <cell r="AB445">
            <v>8.9882428099897105</v>
          </cell>
          <cell r="AC445">
            <v>9.6490342922486185</v>
          </cell>
          <cell r="AD445">
            <v>10.948793717606382</v>
          </cell>
          <cell r="AE445">
            <v>10.186910753721572</v>
          </cell>
          <cell r="AF445">
            <v>7.8401162812221141</v>
          </cell>
          <cell r="AG445">
            <v>8.3264357349801941</v>
          </cell>
          <cell r="AH445">
            <v>8.5979783231882241</v>
          </cell>
          <cell r="AM445">
            <v>9.3350796311818947</v>
          </cell>
          <cell r="AN445">
            <v>9.6534853589012677</v>
          </cell>
          <cell r="AO445">
            <v>8.6072731839991388</v>
          </cell>
          <cell r="AP445">
            <v>7.7704551526048498</v>
          </cell>
          <cell r="AQ445">
            <v>5.0474351905494093</v>
          </cell>
          <cell r="AR445">
            <v>3.5986773706136828</v>
          </cell>
          <cell r="AS445">
            <v>1.123863726436451</v>
          </cell>
          <cell r="AT445">
            <v>-0.92366581096971967</v>
          </cell>
        </row>
        <row r="446">
          <cell r="B446">
            <v>7.108366935483871</v>
          </cell>
          <cell r="C446">
            <v>4.262351486479222</v>
          </cell>
          <cell r="D446">
            <v>6.6357907078997505</v>
          </cell>
          <cell r="E446">
            <v>10.353510895883778</v>
          </cell>
          <cell r="F446">
            <v>9.8464223385689351</v>
          </cell>
          <cell r="G446">
            <v>7.2868752919196638</v>
          </cell>
          <cell r="H446">
            <v>7.5322994355655704</v>
          </cell>
          <cell r="I446">
            <v>7.948653004835367</v>
          </cell>
          <cell r="J446">
            <v>7.5672755688645985</v>
          </cell>
          <cell r="K446">
            <v>5.7804524111888398</v>
          </cell>
          <cell r="L446">
            <v>4.7370858201275983</v>
          </cell>
          <cell r="M446">
            <v>5.5325346762597576</v>
          </cell>
          <cell r="N446">
            <v>5.5526173983629876</v>
          </cell>
          <cell r="O446">
            <v>7.7084255722243382</v>
          </cell>
          <cell r="P446">
            <v>6.110767650443699</v>
          </cell>
          <cell r="Q446">
            <v>8.3101113780301379</v>
          </cell>
          <cell r="R446">
            <v>9.5280500521376439</v>
          </cell>
          <cell r="S446">
            <v>9.8698462231425168</v>
          </cell>
          <cell r="T446">
            <v>10.435850482185588</v>
          </cell>
          <cell r="U446">
            <v>8.7040062991467586</v>
          </cell>
          <cell r="V446">
            <v>8.338931543119358</v>
          </cell>
          <cell r="W446">
            <v>8.7977958603254862</v>
          </cell>
          <cell r="X446">
            <v>9.2950141936156996</v>
          </cell>
          <cell r="Y446">
            <v>8.8241698948860279</v>
          </cell>
          <cell r="Z446">
            <v>7.8746135898082441</v>
          </cell>
          <cell r="AA446">
            <v>7.3588562081472029</v>
          </cell>
          <cell r="AB446">
            <v>7.4902185063172784</v>
          </cell>
          <cell r="AC446">
            <v>8.1186210508413428</v>
          </cell>
          <cell r="AD446">
            <v>8.9696521274670733</v>
          </cell>
          <cell r="AE446">
            <v>8.1197799594673796</v>
          </cell>
          <cell r="AF446">
            <v>6.5799795959563339</v>
          </cell>
          <cell r="AG446">
            <v>6.7547683696115968</v>
          </cell>
          <cell r="AH446">
            <v>7.0230837795787524</v>
          </cell>
          <cell r="AM446">
            <v>7.7035382027412096</v>
          </cell>
          <cell r="AN446">
            <v>7.941552958393868</v>
          </cell>
          <cell r="AO446">
            <v>7.1286318879204966</v>
          </cell>
          <cell r="AP446">
            <v>6.3021725790051937</v>
          </cell>
          <cell r="AQ446">
            <v>4.2315464216780638</v>
          </cell>
          <cell r="AR446">
            <v>2.9886835491477184</v>
          </cell>
          <cell r="AS446">
            <v>0.92966941592682828</v>
          </cell>
          <cell r="AT446">
            <v>-0.76169771099760619</v>
          </cell>
        </row>
        <row r="447">
          <cell r="B447">
            <v>6.2468301865898903</v>
          </cell>
          <cell r="C447">
            <v>3.8407208254614154</v>
          </cell>
          <cell r="D447">
            <v>5.6779533483822426</v>
          </cell>
          <cell r="E447">
            <v>8.8000000000000007</v>
          </cell>
          <cell r="F447">
            <v>8.9557656464452204</v>
          </cell>
          <cell r="G447">
            <v>6.7606190079132471</v>
          </cell>
          <cell r="H447">
            <v>6.4173425740768284</v>
          </cell>
          <cell r="I447">
            <v>6.7962017085398232</v>
          </cell>
          <cell r="J447">
            <v>6.3299470769351478</v>
          </cell>
          <cell r="K447">
            <v>5.128571657785991</v>
          </cell>
          <cell r="L447">
            <v>4.0761188371410411</v>
          </cell>
          <cell r="M447">
            <v>4.9278368977046005</v>
          </cell>
          <cell r="N447">
            <v>4.737235130996269</v>
          </cell>
          <cell r="O447">
            <v>6.242275661872787</v>
          </cell>
          <cell r="P447">
            <v>4.9715323656613943</v>
          </cell>
          <cell r="Q447">
            <v>7.1525300013245428</v>
          </cell>
          <cell r="R447">
            <v>8.1623293089458944</v>
          </cell>
          <cell r="S447">
            <v>8.2407068460469333</v>
          </cell>
          <cell r="T447">
            <v>8.0161731907065441</v>
          </cell>
          <cell r="U447">
            <v>7.8796167605289069</v>
          </cell>
          <cell r="V447">
            <v>5.1601487296630433</v>
          </cell>
          <cell r="W447">
            <v>7.7024076175157488</v>
          </cell>
          <cell r="X447">
            <v>7.1469841096662048</v>
          </cell>
          <cell r="Y447">
            <v>7.2666359676178862</v>
          </cell>
          <cell r="Z447">
            <v>5.9501634233578358</v>
          </cell>
          <cell r="AA447">
            <v>6.6941519905597104</v>
          </cell>
          <cell r="AB447">
            <v>6.0550438425526103</v>
          </cell>
          <cell r="AC447">
            <v>6.6759038292100543</v>
          </cell>
          <cell r="AD447">
            <v>7.5776300091883311</v>
          </cell>
          <cell r="AE447">
            <v>6.5566155682498168</v>
          </cell>
          <cell r="AF447">
            <v>5.6670165328806643</v>
          </cell>
          <cell r="AG447">
            <v>5.2088549476925001</v>
          </cell>
          <cell r="AH447">
            <v>5.7510278001643327</v>
          </cell>
          <cell r="AN447">
            <v>6.7916232497588549</v>
          </cell>
          <cell r="AO447">
            <v>6.1241492683538512</v>
          </cell>
          <cell r="AP447">
            <v>5.3645576005291513</v>
          </cell>
          <cell r="AQ447">
            <v>3.7007498255605173</v>
          </cell>
          <cell r="AR447">
            <v>2.6029432869297775</v>
          </cell>
          <cell r="AS447">
            <v>0.81357019032509292</v>
          </cell>
          <cell r="AT447">
            <v>-0.6577820232094167</v>
          </cell>
        </row>
        <row r="448">
          <cell r="B448">
            <v>5446</v>
          </cell>
          <cell r="C448">
            <v>2044.3</v>
          </cell>
          <cell r="D448">
            <v>3184</v>
          </cell>
          <cell r="E448">
            <v>7360</v>
          </cell>
          <cell r="F448">
            <v>9743</v>
          </cell>
          <cell r="G448">
            <v>8613</v>
          </cell>
          <cell r="H448">
            <v>8324</v>
          </cell>
          <cell r="I448">
            <v>7230</v>
          </cell>
          <cell r="J448">
            <v>6983</v>
          </cell>
          <cell r="K448">
            <v>6261</v>
          </cell>
          <cell r="L448">
            <v>4934</v>
          </cell>
          <cell r="M448">
            <v>5464</v>
          </cell>
          <cell r="N448">
            <v>5464</v>
          </cell>
          <cell r="O448">
            <v>5752</v>
          </cell>
          <cell r="P448">
            <v>6451</v>
          </cell>
          <cell r="Q448">
            <v>8427</v>
          </cell>
          <cell r="R448">
            <v>10965</v>
          </cell>
          <cell r="S448">
            <v>10965</v>
          </cell>
          <cell r="T448">
            <v>11722</v>
          </cell>
          <cell r="U448">
            <v>12404</v>
          </cell>
          <cell r="V448">
            <v>14082</v>
          </cell>
          <cell r="W448">
            <v>13720</v>
          </cell>
          <cell r="X448">
            <v>13720</v>
          </cell>
          <cell r="Y448">
            <v>11777</v>
          </cell>
          <cell r="Z448">
            <v>11738.054313912</v>
          </cell>
          <cell r="AA448">
            <v>12245.75346136</v>
          </cell>
          <cell r="AB448">
            <v>12687.507529126</v>
          </cell>
          <cell r="AC448">
            <v>12687.507529126</v>
          </cell>
          <cell r="AD448">
            <v>11956</v>
          </cell>
          <cell r="AE448">
            <v>11908</v>
          </cell>
          <cell r="AF448">
            <v>9473.1592969654339</v>
          </cell>
          <cell r="AG448">
            <v>9825.830994935679</v>
          </cell>
          <cell r="AH448">
            <v>9318.830994935679</v>
          </cell>
          <cell r="AM448">
            <v>10751</v>
          </cell>
          <cell r="AN448">
            <v>11424</v>
          </cell>
          <cell r="AO448">
            <v>10285</v>
          </cell>
          <cell r="AP448">
            <v>9743</v>
          </cell>
          <cell r="AQ448">
            <v>7142.4040229250531</v>
          </cell>
          <cell r="AR448">
            <v>4365.0829157836779</v>
          </cell>
          <cell r="AS448">
            <v>-1248.5560285079373</v>
          </cell>
          <cell r="AT448">
            <v>-6574.9167282660801</v>
          </cell>
        </row>
        <row r="449">
          <cell r="B449">
            <v>5.8796221322537114</v>
          </cell>
          <cell r="C449">
            <v>1.6407999464918732</v>
          </cell>
          <cell r="D449">
            <v>4.1030927835051543</v>
          </cell>
          <cell r="E449">
            <v>9.3046776232616946</v>
          </cell>
          <cell r="F449">
            <v>8.5153678077203203</v>
          </cell>
          <cell r="G449">
            <v>6.0136149415255717</v>
          </cell>
          <cell r="H449">
            <v>6.2130994588542636</v>
          </cell>
          <cell r="I449">
            <v>6.5578231292517009</v>
          </cell>
          <cell r="J449">
            <v>5.8386287625418056</v>
          </cell>
          <cell r="K449">
            <v>4.3338717120443002</v>
          </cell>
          <cell r="L449">
            <v>2.9615846338535414</v>
          </cell>
          <cell r="M449">
            <v>3.9980487804878049</v>
          </cell>
          <cell r="N449">
            <v>3.8524089306698004</v>
          </cell>
          <cell r="O449">
            <v>5.3506976744186048</v>
          </cell>
          <cell r="P449">
            <v>4.7213954623078802</v>
          </cell>
          <cell r="Q449">
            <v>6.485633658286301</v>
          </cell>
          <cell r="R449">
            <v>8.8570274636510504</v>
          </cell>
          <cell r="S449">
            <v>8.809587573647562</v>
          </cell>
          <cell r="T449">
            <v>9.7493762129193247</v>
          </cell>
          <cell r="U449">
            <v>8.347240915208614</v>
          </cell>
          <cell r="V449">
            <v>7.7815435623503406</v>
          </cell>
          <cell r="W449">
            <v>8.4206219312602304</v>
          </cell>
          <cell r="X449">
            <v>8.9565879664889572</v>
          </cell>
          <cell r="Y449">
            <v>7.863112367908081</v>
          </cell>
          <cell r="Z449">
            <v>7.0582759835538456</v>
          </cell>
          <cell r="AA449">
            <v>6.4570784311160523</v>
          </cell>
          <cell r="AB449">
            <v>6.8390864393543165</v>
          </cell>
          <cell r="AC449">
            <v>7.3418777147007059</v>
          </cell>
          <cell r="AD449">
            <v>8.2871472326982705</v>
          </cell>
          <cell r="AE449">
            <v>7.8266812862324331</v>
          </cell>
          <cell r="AF449">
            <v>5.6850707918113841</v>
          </cell>
          <cell r="AG449">
            <v>6.0978744051400833</v>
          </cell>
          <cell r="AH449">
            <v>5.9718354447600044</v>
          </cell>
          <cell r="AM449">
            <v>6.7588013411567474</v>
          </cell>
          <cell r="AN449">
            <v>7.1048458149779723</v>
          </cell>
          <cell r="AO449">
            <v>6.1548915175854235</v>
          </cell>
          <cell r="AP449">
            <v>5.4698030887818119</v>
          </cell>
          <cell r="AQ449">
            <v>3.2072531678494056</v>
          </cell>
          <cell r="AR449">
            <v>1.8561232669228209</v>
          </cell>
          <cell r="AS449">
            <v>-0.49244934973361165</v>
          </cell>
          <cell r="AT449">
            <v>-2.4518489953933873</v>
          </cell>
        </row>
        <row r="450">
          <cell r="B450">
            <v>4.117439516129032</v>
          </cell>
          <cell r="C450">
            <v>1.3188323208429655</v>
          </cell>
          <cell r="D450">
            <v>2.7999413747618349</v>
          </cell>
          <cell r="E450">
            <v>6.4802993616552937</v>
          </cell>
          <cell r="F450">
            <v>6.8013961605584639</v>
          </cell>
          <cell r="G450">
            <v>4.8274638019616996</v>
          </cell>
          <cell r="H450">
            <v>4.9540818980442323</v>
          </cell>
          <cell r="I450">
            <v>4.994243610407552</v>
          </cell>
          <cell r="J450">
            <v>4.7231216747748919</v>
          </cell>
          <cell r="K450">
            <v>3.4311160927619766</v>
          </cell>
          <cell r="L450">
            <v>2.5385881868697262</v>
          </cell>
          <cell r="M450">
            <v>3.1090989891065837</v>
          </cell>
          <cell r="N450">
            <v>3.1203848055801053</v>
          </cell>
          <cell r="O450">
            <v>4.4418817763408533</v>
          </cell>
          <cell r="P450">
            <v>3.6814122257202371</v>
          </cell>
          <cell r="Q450">
            <v>5.5210744704083865</v>
          </cell>
          <cell r="R450">
            <v>6.8602711157455687</v>
          </cell>
          <cell r="S450">
            <v>7.1063670521214588</v>
          </cell>
          <cell r="T450">
            <v>7.6570505353141876</v>
          </cell>
          <cell r="U450">
            <v>6.4824073332102303</v>
          </cell>
          <cell r="V450">
            <v>6.4063739219970968</v>
          </cell>
          <cell r="W450">
            <v>6.7743719386948964</v>
          </cell>
          <cell r="X450">
            <v>7.1572339620837013</v>
          </cell>
          <cell r="Y450">
            <v>6.5923781306821079</v>
          </cell>
          <cell r="Z450">
            <v>5.8780491420282921</v>
          </cell>
          <cell r="AA450">
            <v>5.5514142500270074</v>
          </cell>
          <cell r="AB450">
            <v>5.6992509990296858</v>
          </cell>
          <cell r="AC450">
            <v>6.1773977749416273</v>
          </cell>
          <cell r="AD450">
            <v>6.7891340108886</v>
          </cell>
          <cell r="AE450">
            <v>6.2384889191133333</v>
          </cell>
          <cell r="AF450">
            <v>4.7713131374443263</v>
          </cell>
          <cell r="AG450">
            <v>4.946862074568374</v>
          </cell>
          <cell r="AH450">
            <v>4.877972363956296</v>
          </cell>
          <cell r="AM450">
            <v>5.5775297473008782</v>
          </cell>
          <cell r="AN450">
            <v>5.8448847440208445</v>
          </cell>
          <cell r="AO450">
            <v>5.0975442513566227</v>
          </cell>
          <cell r="AP450">
            <v>4.4362450283395418</v>
          </cell>
          <cell r="AQ450">
            <v>2.6888192029171005</v>
          </cell>
          <cell r="AR450">
            <v>1.5415010854658977</v>
          </cell>
          <cell r="AS450">
            <v>-0.40735819527874079</v>
          </cell>
          <cell r="AT450">
            <v>-2.021908514230097</v>
          </cell>
        </row>
        <row r="451">
          <cell r="B451">
            <v>3.6184042965505787</v>
          </cell>
          <cell r="C451">
            <v>1.1883737828803953</v>
          </cell>
          <cell r="D451">
            <v>2.3957863054928517</v>
          </cell>
          <cell r="E451">
            <v>5.5079513564078582</v>
          </cell>
          <cell r="F451">
            <v>6.1861768658855567</v>
          </cell>
          <cell r="G451">
            <v>4.4788255915050224</v>
          </cell>
          <cell r="H451">
            <v>4.2207616613950316</v>
          </cell>
          <cell r="I451">
            <v>4.2701432478267938</v>
          </cell>
          <cell r="J451">
            <v>3.9508420127134549</v>
          </cell>
          <cell r="K451">
            <v>3.0441777729804786</v>
          </cell>
          <cell r="L451">
            <v>2.1843782277021719</v>
          </cell>
          <cell r="M451">
            <v>2.7692791123169735</v>
          </cell>
          <cell r="N451">
            <v>2.6621673100651666</v>
          </cell>
          <cell r="O451">
            <v>3.5970316176209445</v>
          </cell>
          <cell r="P451">
            <v>2.9950836095332138</v>
          </cell>
          <cell r="Q451">
            <v>4.7520001829992058</v>
          </cell>
          <cell r="R451">
            <v>5.8769414191734013</v>
          </cell>
          <cell r="S451">
            <v>5.933373863477879</v>
          </cell>
          <cell r="T451">
            <v>5.8816713909277736</v>
          </cell>
          <cell r="U451">
            <v>5.8684338815731349</v>
          </cell>
          <cell r="V451">
            <v>3.9642779275021809</v>
          </cell>
          <cell r="W451">
            <v>5.9309143850216675</v>
          </cell>
          <cell r="X451">
            <v>5.50323391989114</v>
          </cell>
          <cell r="Y451">
            <v>5.4287726332552557</v>
          </cell>
          <cell r="Z451">
            <v>4.4415326043253307</v>
          </cell>
          <cell r="AA451">
            <v>5.0499710418443415</v>
          </cell>
          <cell r="AB451">
            <v>4.6072373776187314</v>
          </cell>
          <cell r="AC451">
            <v>5.0796450779055347</v>
          </cell>
          <cell r="AD451">
            <v>5.7355117998136036</v>
          </cell>
          <cell r="AE451">
            <v>5.0374977860970915</v>
          </cell>
          <cell r="AF451">
            <v>4.109300042520549</v>
          </cell>
          <cell r="AG451">
            <v>3.8147106729211955</v>
          </cell>
          <cell r="AH451">
            <v>3.9944496682664714</v>
          </cell>
          <cell r="AM451">
            <v>4.6343637667086375</v>
          </cell>
          <cell r="AN451">
            <v>4.9985507025670115</v>
          </cell>
          <cell r="AO451">
            <v>4.3792585152624186</v>
          </cell>
          <cell r="AP451">
            <v>3.7762361608233164</v>
          </cell>
          <cell r="AQ451">
            <v>2.3515391784862421</v>
          </cell>
          <cell r="AR451">
            <v>1.3425442460619992</v>
          </cell>
          <cell r="AS451">
            <v>-0.35648637976652153</v>
          </cell>
          <cell r="AT451">
            <v>-1.746066784804607</v>
          </cell>
        </row>
        <row r="452">
          <cell r="B452">
            <v>9091</v>
          </cell>
          <cell r="C452">
            <v>5413</v>
          </cell>
          <cell r="D452">
            <v>5344</v>
          </cell>
          <cell r="E452">
            <v>7397</v>
          </cell>
          <cell r="F452">
            <v>10264</v>
          </cell>
          <cell r="G452">
            <v>9180</v>
          </cell>
          <cell r="H452">
            <v>8324</v>
          </cell>
          <cell r="I452">
            <v>7262</v>
          </cell>
          <cell r="J452">
            <v>6810</v>
          </cell>
          <cell r="K452">
            <v>6544</v>
          </cell>
          <cell r="L452">
            <v>5399</v>
          </cell>
          <cell r="M452">
            <v>6194</v>
          </cell>
          <cell r="N452">
            <v>6194</v>
          </cell>
          <cell r="O452">
            <v>6561</v>
          </cell>
          <cell r="P452">
            <v>7679</v>
          </cell>
          <cell r="Q452">
            <v>9193</v>
          </cell>
          <cell r="R452">
            <v>12038</v>
          </cell>
          <cell r="S452">
            <v>12038</v>
          </cell>
          <cell r="T452">
            <v>13044</v>
          </cell>
          <cell r="U452">
            <v>14008</v>
          </cell>
          <cell r="V452">
            <v>15795</v>
          </cell>
          <cell r="W452">
            <v>15659</v>
          </cell>
          <cell r="X452">
            <v>15659</v>
          </cell>
          <cell r="Y452">
            <v>13889</v>
          </cell>
          <cell r="Z452">
            <v>14033</v>
          </cell>
          <cell r="AA452">
            <v>14579</v>
          </cell>
          <cell r="AB452">
            <v>15204</v>
          </cell>
          <cell r="AC452">
            <v>15204</v>
          </cell>
          <cell r="AD452">
            <v>13924</v>
          </cell>
          <cell r="AE452">
            <v>14100</v>
          </cell>
          <cell r="AF452">
            <v>11707.072198626121</v>
          </cell>
          <cell r="AG452">
            <v>12205.561629350095</v>
          </cell>
          <cell r="AH452">
            <v>12205.561629350095</v>
          </cell>
          <cell r="AM452">
            <v>13599</v>
          </cell>
          <cell r="AN452">
            <v>14737.755326592</v>
          </cell>
          <cell r="AO452">
            <v>13598.755326592</v>
          </cell>
          <cell r="AP452">
            <v>13598.667413839999</v>
          </cell>
          <cell r="AQ452">
            <v>11216.507229204452</v>
          </cell>
          <cell r="AR452">
            <v>8439.1844124789768</v>
          </cell>
          <cell r="AS452">
            <v>2825.5437869220627</v>
          </cell>
          <cell r="AT452">
            <v>-2500.8169128360801</v>
          </cell>
        </row>
        <row r="453">
          <cell r="B453">
            <v>9.8148448043184882</v>
          </cell>
          <cell r="C453">
            <v>4.3445923349608719</v>
          </cell>
          <cell r="D453">
            <v>6.8865979381443303</v>
          </cell>
          <cell r="E453">
            <v>9.3514538558786349</v>
          </cell>
          <cell r="F453">
            <v>8.9707210487982518</v>
          </cell>
          <cell r="G453">
            <v>6.4094955489614245</v>
          </cell>
          <cell r="H453">
            <v>6.2130994588542636</v>
          </cell>
          <cell r="I453">
            <v>6.5868480725623586</v>
          </cell>
          <cell r="J453">
            <v>5.6939799331103682</v>
          </cell>
          <cell r="K453">
            <v>4.5297646515920622</v>
          </cell>
          <cell r="L453">
            <v>3.2406962785114044</v>
          </cell>
          <cell r="M453">
            <v>4.5321951219512195</v>
          </cell>
          <cell r="N453">
            <v>4.3670975323149239</v>
          </cell>
          <cell r="O453">
            <v>6.1032558139534885</v>
          </cell>
          <cell r="P453">
            <v>5.620151256404001</v>
          </cell>
          <cell r="Q453">
            <v>7.0751667521806061</v>
          </cell>
          <cell r="R453">
            <v>9.7237479806138936</v>
          </cell>
          <cell r="S453">
            <v>9.6716657739689342</v>
          </cell>
          <cell r="T453">
            <v>10.848904907125036</v>
          </cell>
          <cell r="U453">
            <v>9.4266487213997312</v>
          </cell>
          <cell r="V453">
            <v>8.7281267268373544</v>
          </cell>
          <cell r="W453">
            <v>9.6106792144026194</v>
          </cell>
          <cell r="X453">
            <v>10.222391469916223</v>
          </cell>
          <cell r="Y453">
            <v>9.2732247327736559</v>
          </cell>
          <cell r="Z453">
            <v>8.4382627843030171</v>
          </cell>
          <cell r="AA453">
            <v>7.6873788733605695</v>
          </cell>
          <cell r="AB453">
            <v>8.1955789965238317</v>
          </cell>
          <cell r="AC453">
            <v>8.7980959631398203</v>
          </cell>
          <cell r="AD453">
            <v>9.6512410562136779</v>
          </cell>
          <cell r="AE453">
            <v>9.2674005824552665</v>
          </cell>
          <cell r="AF453">
            <v>7.0256956657908605</v>
          </cell>
          <cell r="AG453">
            <v>7.5747264428153391</v>
          </cell>
          <cell r="AH453">
            <v>7.8217542094032444</v>
          </cell>
          <cell r="AM453">
            <v>8.5492455993294207</v>
          </cell>
          <cell r="AN453">
            <v>9.1657457330450356</v>
          </cell>
          <cell r="AO453">
            <v>8.1379546727623424</v>
          </cell>
          <cell r="AP453">
            <v>7.6344075770849429</v>
          </cell>
          <cell r="AQ453">
            <v>5.0367044803969394</v>
          </cell>
          <cell r="AR453">
            <v>3.5885152342042934</v>
          </cell>
          <cell r="AS453">
            <v>1.1144371327704263</v>
          </cell>
          <cell r="AT453">
            <v>-0.93257841715920131</v>
          </cell>
        </row>
        <row r="454">
          <cell r="B454">
            <v>6.873235887096774</v>
          </cell>
          <cell r="C454">
            <v>3.4920703188000646</v>
          </cell>
          <cell r="D454">
            <v>4.6993990913088082</v>
          </cell>
          <cell r="E454">
            <v>6.5128769535549198</v>
          </cell>
          <cell r="F454">
            <v>7.165095986038394</v>
          </cell>
          <cell r="G454">
            <v>5.1452592246613733</v>
          </cell>
          <cell r="H454">
            <v>4.9540818980442323</v>
          </cell>
          <cell r="I454">
            <v>5.0163481464425512</v>
          </cell>
          <cell r="J454">
            <v>4.6061089224140073</v>
          </cell>
          <cell r="K454">
            <v>3.5862040745942139</v>
          </cell>
          <cell r="L454">
            <v>2.777834945462029</v>
          </cell>
          <cell r="M454">
            <v>3.5244800765970314</v>
          </cell>
          <cell r="N454">
            <v>3.537273697980083</v>
          </cell>
          <cell r="O454">
            <v>5.0666179302107679</v>
          </cell>
          <cell r="P454">
            <v>4.3821988034887154</v>
          </cell>
          <cell r="Q454">
            <v>6.0229307709106799</v>
          </cell>
          <cell r="R454">
            <v>7.5315954118873831</v>
          </cell>
          <cell r="S454">
            <v>7.8017735133094508</v>
          </cell>
          <cell r="T454">
            <v>8.520608017628243</v>
          </cell>
          <cell r="U454">
            <v>7.3206676816840464</v>
          </cell>
          <cell r="V454">
            <v>7.1856750531134885</v>
          </cell>
          <cell r="W454">
            <v>7.7317704218675933</v>
          </cell>
          <cell r="X454">
            <v>8.1687410067251225</v>
          </cell>
          <cell r="Y454">
            <v>7.7746064241355013</v>
          </cell>
          <cell r="Z454">
            <v>7.0272859031091226</v>
          </cell>
          <cell r="AA454">
            <v>6.6091538267956684</v>
          </cell>
          <cell r="AB454">
            <v>6.8296639028845147</v>
          </cell>
          <cell r="AC454">
            <v>7.4026482786002665</v>
          </cell>
          <cell r="AD454">
            <v>7.9066495456350676</v>
          </cell>
          <cell r="AE454">
            <v>7.3868570506800468</v>
          </cell>
          <cell r="AF454">
            <v>5.8964602653950138</v>
          </cell>
          <cell r="AG454">
            <v>6.1449489569033853</v>
          </cell>
          <cell r="AH454">
            <v>6.3890408943880725</v>
          </cell>
          <cell r="AM454">
            <v>7.0550485567430608</v>
          </cell>
          <cell r="AN454">
            <v>7.540308234375833</v>
          </cell>
          <cell r="AO454">
            <v>6.7399374857242877</v>
          </cell>
          <cell r="AP454">
            <v>6.1918321571067052</v>
          </cell>
          <cell r="AQ454">
            <v>4.2225502688928298</v>
          </cell>
          <cell r="AR454">
            <v>2.9802439457092591</v>
          </cell>
          <cell r="AS454">
            <v>0.92187165929359272</v>
          </cell>
          <cell r="AT454">
            <v>-0.7690474598493301</v>
          </cell>
        </row>
        <row r="455">
          <cell r="B455">
            <v>6.040197109794585</v>
          </cell>
          <cell r="C455">
            <v>3.1466356634210144</v>
          </cell>
          <cell r="D455">
            <v>4.0210684725357408</v>
          </cell>
          <cell r="E455">
            <v>5.5356407857811041</v>
          </cell>
          <cell r="F455">
            <v>6.516978276860244</v>
          </cell>
          <cell r="G455">
            <v>4.7736699094410904</v>
          </cell>
          <cell r="H455">
            <v>4.2207616613950316</v>
          </cell>
          <cell r="I455">
            <v>4.2890429136539669</v>
          </cell>
          <cell r="J455">
            <v>3.8529620659571284</v>
          </cell>
          <cell r="K455">
            <v>3.1817759697147823</v>
          </cell>
          <cell r="L455">
            <v>2.3902428154365678</v>
          </cell>
          <cell r="M455">
            <v>3.1392596672202298</v>
          </cell>
          <cell r="N455">
            <v>3.0178375399970063</v>
          </cell>
          <cell r="O455">
            <v>4.102942357999134</v>
          </cell>
          <cell r="P455">
            <v>3.5652219869176176</v>
          </cell>
          <cell r="Q455">
            <v>5.1839489358385782</v>
          </cell>
          <cell r="R455">
            <v>6.4520402010040492</v>
          </cell>
          <cell r="S455">
            <v>6.5139949446919028</v>
          </cell>
          <cell r="T455">
            <v>6.5450026977701654</v>
          </cell>
          <cell r="U455">
            <v>6.627299404472466</v>
          </cell>
          <cell r="V455">
            <v>4.4465111393904948</v>
          </cell>
          <cell r="W455">
            <v>6.7691099384150357</v>
          </cell>
          <cell r="X455">
            <v>6.2809868769369794</v>
          </cell>
          <cell r="Y455">
            <v>6.4023285304646551</v>
          </cell>
          <cell r="Z455">
            <v>5.3099112825390389</v>
          </cell>
          <cell r="AA455">
            <v>6.0121680590221604</v>
          </cell>
          <cell r="AB455">
            <v>5.5210558045785527</v>
          </cell>
          <cell r="AC455">
            <v>6.0871627927850316</v>
          </cell>
          <cell r="AD455">
            <v>6.6795973821181516</v>
          </cell>
          <cell r="AE455">
            <v>5.9647899549856396</v>
          </cell>
          <cell r="AF455">
            <v>5.0783345635300359</v>
          </cell>
          <cell r="AG455">
            <v>4.7386003525276399</v>
          </cell>
          <cell r="AH455">
            <v>5.2318259262196198</v>
          </cell>
          <cell r="AM455">
            <v>5.8620326354265435</v>
          </cell>
          <cell r="AN455">
            <v>6.448478400034765</v>
          </cell>
          <cell r="AO455">
            <v>5.7902250910012816</v>
          </cell>
          <cell r="AP455">
            <v>5.2706332369036533</v>
          </cell>
          <cell r="AQ455">
            <v>3.6928821319248968</v>
          </cell>
          <cell r="AR455">
            <v>2.5955929573437793</v>
          </cell>
          <cell r="AS455">
            <v>0.806746235229307</v>
          </cell>
          <cell r="AT455">
            <v>-0.66412907217643569</v>
          </cell>
        </row>
        <row r="457">
          <cell r="F457">
            <v>12785</v>
          </cell>
          <cell r="G457">
            <v>11875</v>
          </cell>
          <cell r="H457">
            <v>10950</v>
          </cell>
          <cell r="I457">
            <v>10265</v>
          </cell>
          <cell r="J457">
            <v>8834</v>
          </cell>
          <cell r="K457">
            <v>7936</v>
          </cell>
          <cell r="L457">
            <v>6524</v>
          </cell>
          <cell r="M457">
            <v>7129</v>
          </cell>
          <cell r="N457">
            <v>7129</v>
          </cell>
          <cell r="O457">
            <v>7479</v>
          </cell>
          <cell r="P457">
            <v>8126</v>
          </cell>
          <cell r="Q457">
            <v>9948</v>
          </cell>
          <cell r="R457">
            <v>13227</v>
          </cell>
          <cell r="S457">
            <v>13527</v>
          </cell>
          <cell r="T457">
            <v>14334</v>
          </cell>
          <cell r="U457">
            <v>14731</v>
          </cell>
          <cell r="V457">
            <v>16230</v>
          </cell>
          <cell r="W457">
            <v>15917</v>
          </cell>
          <cell r="X457">
            <v>15917</v>
          </cell>
          <cell r="Y457">
            <v>14259.81</v>
          </cell>
          <cell r="Z457">
            <v>14910.864313911999</v>
          </cell>
          <cell r="AA457">
            <v>15361.56346136</v>
          </cell>
          <cell r="AB457">
            <v>15654.897529125999</v>
          </cell>
          <cell r="AC457">
            <v>15654.897529125999</v>
          </cell>
          <cell r="AD457">
            <v>15196</v>
          </cell>
          <cell r="AE457">
            <v>15079</v>
          </cell>
          <cell r="AF457">
            <v>12313.159296965434</v>
          </cell>
          <cell r="AG457">
            <v>12042.830994935679</v>
          </cell>
          <cell r="AH457">
            <v>12177.830994935679</v>
          </cell>
          <cell r="AM457">
            <v>12714</v>
          </cell>
          <cell r="AN457">
            <v>13020</v>
          </cell>
          <cell r="AO457">
            <v>11539</v>
          </cell>
          <cell r="AP457">
            <v>9516</v>
          </cell>
          <cell r="AQ457">
            <v>7238.4040229250531</v>
          </cell>
          <cell r="AR457">
            <v>4804.0829157836779</v>
          </cell>
          <cell r="AS457">
            <v>-445.5560285079373</v>
          </cell>
          <cell r="AT457">
            <v>-5407.9167282660801</v>
          </cell>
        </row>
        <row r="458">
          <cell r="F458">
            <v>9743</v>
          </cell>
          <cell r="G458">
            <v>8613</v>
          </cell>
          <cell r="H458">
            <v>8324</v>
          </cell>
          <cell r="I458">
            <v>7230</v>
          </cell>
          <cell r="J458">
            <v>6983</v>
          </cell>
          <cell r="K458">
            <v>6261</v>
          </cell>
          <cell r="L458">
            <v>4934</v>
          </cell>
          <cell r="M458">
            <v>5464</v>
          </cell>
          <cell r="N458">
            <v>5464</v>
          </cell>
          <cell r="O458">
            <v>5752</v>
          </cell>
          <cell r="P458">
            <v>6451</v>
          </cell>
          <cell r="Q458">
            <v>8427</v>
          </cell>
          <cell r="R458">
            <v>10965</v>
          </cell>
          <cell r="S458">
            <v>10965</v>
          </cell>
          <cell r="T458">
            <v>11722</v>
          </cell>
          <cell r="U458">
            <v>12404</v>
          </cell>
          <cell r="V458">
            <v>14082</v>
          </cell>
          <cell r="W458">
            <v>13720</v>
          </cell>
          <cell r="X458">
            <v>13720</v>
          </cell>
          <cell r="Y458">
            <v>11777</v>
          </cell>
          <cell r="Z458">
            <v>11738.054313912</v>
          </cell>
          <cell r="AA458">
            <v>12245.75346136</v>
          </cell>
          <cell r="AB458">
            <v>12687.507529126</v>
          </cell>
          <cell r="AC458">
            <v>12687.507529126</v>
          </cell>
          <cell r="AD458">
            <v>11956</v>
          </cell>
          <cell r="AE458">
            <v>11908</v>
          </cell>
          <cell r="AF458">
            <v>9473.1592969654339</v>
          </cell>
          <cell r="AG458">
            <v>9825.830994935679</v>
          </cell>
          <cell r="AH458">
            <v>9960.830994935679</v>
          </cell>
          <cell r="AM458">
            <v>11504</v>
          </cell>
          <cell r="AN458">
            <v>12177</v>
          </cell>
          <cell r="AO458">
            <v>10696</v>
          </cell>
          <cell r="AP458">
            <v>8673</v>
          </cell>
          <cell r="AQ458">
            <v>6072.4040229250531</v>
          </cell>
          <cell r="AR458">
            <v>3295.0829157836779</v>
          </cell>
          <cell r="AS458">
            <v>-2318.5560285079373</v>
          </cell>
          <cell r="AT458">
            <v>-7644.9167282660801</v>
          </cell>
        </row>
        <row r="459">
          <cell r="F459">
            <v>854</v>
          </cell>
          <cell r="G459">
            <v>808</v>
          </cell>
          <cell r="H459">
            <v>728</v>
          </cell>
          <cell r="I459">
            <v>725</v>
          </cell>
          <cell r="J459">
            <v>680</v>
          </cell>
          <cell r="K459">
            <v>464</v>
          </cell>
          <cell r="L459">
            <v>464</v>
          </cell>
          <cell r="M459">
            <v>459</v>
          </cell>
          <cell r="N459">
            <v>459</v>
          </cell>
          <cell r="O459">
            <v>374</v>
          </cell>
          <cell r="P459">
            <v>374</v>
          </cell>
          <cell r="Q459">
            <v>374</v>
          </cell>
          <cell r="R459">
            <v>375</v>
          </cell>
          <cell r="S459">
            <v>375</v>
          </cell>
          <cell r="T459">
            <v>375</v>
          </cell>
          <cell r="U459">
            <v>375</v>
          </cell>
          <cell r="V459">
            <v>375</v>
          </cell>
          <cell r="W459">
            <v>375</v>
          </cell>
          <cell r="X459">
            <v>375</v>
          </cell>
          <cell r="Y459">
            <v>85.81</v>
          </cell>
          <cell r="Z459">
            <v>85.81</v>
          </cell>
          <cell r="AA459">
            <v>85.81</v>
          </cell>
          <cell r="AB459">
            <v>48.39</v>
          </cell>
          <cell r="AC459">
            <v>48.39</v>
          </cell>
          <cell r="AD459">
            <v>77</v>
          </cell>
          <cell r="AE459">
            <v>77</v>
          </cell>
          <cell r="AF459">
            <v>77</v>
          </cell>
          <cell r="AG459">
            <v>40</v>
          </cell>
          <cell r="AH459">
            <v>40</v>
          </cell>
          <cell r="AM459">
            <v>40</v>
          </cell>
          <cell r="AN459">
            <v>40</v>
          </cell>
          <cell r="AO459">
            <v>40</v>
          </cell>
          <cell r="AP459">
            <v>40</v>
          </cell>
          <cell r="AQ459">
            <v>40</v>
          </cell>
          <cell r="AR459">
            <v>40</v>
          </cell>
          <cell r="AS459">
            <v>40</v>
          </cell>
          <cell r="AT459">
            <v>40</v>
          </cell>
        </row>
        <row r="460">
          <cell r="F460">
            <v>1888</v>
          </cell>
          <cell r="G460">
            <v>2154</v>
          </cell>
          <cell r="H460">
            <v>1598</v>
          </cell>
          <cell r="I460">
            <v>2010</v>
          </cell>
          <cell r="J460">
            <v>871</v>
          </cell>
          <cell r="K460">
            <v>911</v>
          </cell>
          <cell r="L460">
            <v>826</v>
          </cell>
          <cell r="M460">
            <v>906</v>
          </cell>
          <cell r="N460">
            <v>906</v>
          </cell>
          <cell r="O460">
            <v>1053</v>
          </cell>
          <cell r="P460">
            <v>1001</v>
          </cell>
          <cell r="Q460">
            <v>847</v>
          </cell>
          <cell r="R460">
            <v>1587</v>
          </cell>
          <cell r="S460">
            <v>1587</v>
          </cell>
          <cell r="T460">
            <v>1637</v>
          </cell>
          <cell r="U460">
            <v>1352</v>
          </cell>
          <cell r="V460">
            <v>1173</v>
          </cell>
          <cell r="W460">
            <v>1222</v>
          </cell>
          <cell r="X460">
            <v>1222</v>
          </cell>
          <cell r="Y460">
            <v>1797</v>
          </cell>
          <cell r="Z460">
            <v>2487</v>
          </cell>
          <cell r="AA460">
            <v>2430</v>
          </cell>
          <cell r="AB460">
            <v>2319</v>
          </cell>
          <cell r="AC460">
            <v>2319</v>
          </cell>
          <cell r="AD460">
            <v>2563</v>
          </cell>
          <cell r="AE460">
            <v>2494</v>
          </cell>
          <cell r="AF460">
            <v>2163</v>
          </cell>
          <cell r="AG460">
            <v>1577</v>
          </cell>
          <cell r="AH460">
            <v>1577</v>
          </cell>
          <cell r="AM460">
            <v>570</v>
          </cell>
          <cell r="AN460">
            <v>203</v>
          </cell>
          <cell r="AO460">
            <v>203</v>
          </cell>
          <cell r="AP460">
            <v>203</v>
          </cell>
          <cell r="AQ460">
            <v>526</v>
          </cell>
          <cell r="AR460">
            <v>869</v>
          </cell>
          <cell r="AS460">
            <v>1233</v>
          </cell>
          <cell r="AT460">
            <v>1597</v>
          </cell>
        </row>
        <row r="461">
          <cell r="F461">
            <v>300</v>
          </cell>
          <cell r="G461">
            <v>300</v>
          </cell>
          <cell r="H461">
            <v>300</v>
          </cell>
          <cell r="I461">
            <v>300</v>
          </cell>
          <cell r="J461">
            <v>300</v>
          </cell>
          <cell r="K461">
            <v>300</v>
          </cell>
          <cell r="L461">
            <v>300</v>
          </cell>
          <cell r="M461">
            <v>300</v>
          </cell>
          <cell r="N461">
            <v>300</v>
          </cell>
          <cell r="O461">
            <v>300</v>
          </cell>
          <cell r="P461">
            <v>300</v>
          </cell>
          <cell r="Q461">
            <v>300</v>
          </cell>
          <cell r="R461">
            <v>300</v>
          </cell>
          <cell r="S461">
            <v>600</v>
          </cell>
          <cell r="T461">
            <v>600</v>
          </cell>
          <cell r="U461">
            <v>600</v>
          </cell>
          <cell r="V461">
            <v>600</v>
          </cell>
          <cell r="W461">
            <v>600</v>
          </cell>
          <cell r="X461">
            <v>600</v>
          </cell>
          <cell r="Y461">
            <v>600</v>
          </cell>
          <cell r="Z461">
            <v>600</v>
          </cell>
          <cell r="AA461">
            <v>600</v>
          </cell>
          <cell r="AB461">
            <v>600</v>
          </cell>
          <cell r="AC461">
            <v>600</v>
          </cell>
          <cell r="AD461">
            <v>600</v>
          </cell>
          <cell r="AE461">
            <v>600</v>
          </cell>
          <cell r="AF461">
            <v>600</v>
          </cell>
          <cell r="AG461">
            <v>600</v>
          </cell>
          <cell r="AH461">
            <v>600</v>
          </cell>
          <cell r="AM461">
            <v>600</v>
          </cell>
          <cell r="AN461">
            <v>600</v>
          </cell>
          <cell r="AO461">
            <v>600</v>
          </cell>
          <cell r="AP461">
            <v>600</v>
          </cell>
          <cell r="AQ461">
            <v>600</v>
          </cell>
          <cell r="AR461">
            <v>600</v>
          </cell>
          <cell r="AS461">
            <v>600</v>
          </cell>
          <cell r="AT461">
            <v>600</v>
          </cell>
        </row>
        <row r="462">
          <cell r="B462">
            <v>13796</v>
          </cell>
          <cell r="C462">
            <v>14830</v>
          </cell>
          <cell r="D462">
            <v>14800</v>
          </cell>
          <cell r="E462">
            <v>15000</v>
          </cell>
          <cell r="F462">
            <v>15000</v>
          </cell>
          <cell r="G462">
            <v>15000</v>
          </cell>
          <cell r="H462">
            <v>20154</v>
          </cell>
          <cell r="I462">
            <v>16054</v>
          </cell>
          <cell r="J462">
            <v>16334</v>
          </cell>
          <cell r="K462">
            <v>16878</v>
          </cell>
          <cell r="L462">
            <v>17247</v>
          </cell>
          <cell r="M462">
            <v>17303</v>
          </cell>
          <cell r="N462">
            <v>17303</v>
          </cell>
          <cell r="O462">
            <v>18401</v>
          </cell>
          <cell r="P462">
            <v>18106</v>
          </cell>
          <cell r="Q462">
            <v>18403</v>
          </cell>
          <cell r="R462">
            <v>17582</v>
          </cell>
          <cell r="S462">
            <v>17582</v>
          </cell>
          <cell r="T462">
            <v>18458</v>
          </cell>
          <cell r="U462">
            <v>19466</v>
          </cell>
          <cell r="V462">
            <v>20405</v>
          </cell>
          <cell r="W462">
            <v>21514</v>
          </cell>
          <cell r="X462">
            <v>21514</v>
          </cell>
          <cell r="Y462">
            <v>23508.296249999999</v>
          </cell>
          <cell r="Z462">
            <v>23890.243268294926</v>
          </cell>
          <cell r="AA462">
            <v>23705.59097340771</v>
          </cell>
          <cell r="AB462">
            <v>24368.407438863185</v>
          </cell>
          <cell r="AC462">
            <v>21587.407438863185</v>
          </cell>
          <cell r="AD462">
            <v>22751</v>
          </cell>
          <cell r="AE462">
            <v>23491</v>
          </cell>
          <cell r="AF462">
            <v>25629.319374999999</v>
          </cell>
          <cell r="AG462">
            <v>26936.225418480979</v>
          </cell>
          <cell r="AH462">
            <v>23880.225418480979</v>
          </cell>
          <cell r="AM462">
            <v>26008</v>
          </cell>
          <cell r="AN462">
            <v>28839.06943774212</v>
          </cell>
          <cell r="AO462">
            <v>30008.390341599166</v>
          </cell>
          <cell r="AP462">
            <v>33358.412774536249</v>
          </cell>
          <cell r="AQ462">
            <v>23215.279051501348</v>
          </cell>
          <cell r="AR462">
            <v>22697.97923162657</v>
          </cell>
          <cell r="AS462">
            <v>23908.596940812953</v>
          </cell>
          <cell r="AT462">
            <v>24710.338443981462</v>
          </cell>
        </row>
        <row r="463">
          <cell r="B463">
            <v>2.3E-2</v>
          </cell>
          <cell r="C463">
            <v>2.3E-2</v>
          </cell>
          <cell r="D463">
            <v>2.3E-2</v>
          </cell>
          <cell r="E463">
            <v>2.3E-2</v>
          </cell>
          <cell r="F463">
            <v>2.3E-2</v>
          </cell>
          <cell r="G463">
            <v>2.3E-2</v>
          </cell>
          <cell r="H463">
            <v>2.3E-2</v>
          </cell>
          <cell r="I463">
            <v>2.3E-2</v>
          </cell>
          <cell r="N463">
            <v>2.3100000000000002E-2</v>
          </cell>
          <cell r="S463">
            <v>2.1000000000000001E-2</v>
          </cell>
          <cell r="X463">
            <v>1.7000000000000001E-2</v>
          </cell>
          <cell r="AC463">
            <v>0.02</v>
          </cell>
          <cell r="AH463">
            <v>1.2E-2</v>
          </cell>
          <cell r="AM463">
            <v>1.2E-2</v>
          </cell>
          <cell r="AN463">
            <v>1.4999999999999999E-2</v>
          </cell>
          <cell r="AO463">
            <v>1.4999999999999999E-2</v>
          </cell>
          <cell r="AP463">
            <v>1.7999999999999999E-2</v>
          </cell>
          <cell r="AQ463">
            <v>1.9E-2</v>
          </cell>
          <cell r="AR463">
            <v>0.02</v>
          </cell>
          <cell r="AS463">
            <v>0.02</v>
          </cell>
          <cell r="AT463">
            <v>0.02</v>
          </cell>
        </row>
        <row r="464">
          <cell r="C464">
            <v>8.1299999999999997E-2</v>
          </cell>
          <cell r="D464">
            <v>9.2700000000000005E-2</v>
          </cell>
          <cell r="E464">
            <v>8.3500000000000005E-2</v>
          </cell>
          <cell r="F464">
            <v>6.08E-2</v>
          </cell>
          <cell r="G464">
            <v>3.8700000000000005E-2</v>
          </cell>
          <cell r="H464">
            <v>3.4099999999999998E-2</v>
          </cell>
          <cell r="I464">
            <v>5.0700000000000002E-2</v>
          </cell>
          <cell r="N464">
            <v>6.1700000000000005E-2</v>
          </cell>
          <cell r="S464">
            <v>5.5900000000000005E-2</v>
          </cell>
          <cell r="T464">
            <v>5.7000000000000002E-2</v>
          </cell>
          <cell r="U464">
            <v>5.9799999999999999E-2</v>
          </cell>
          <cell r="V464">
            <v>5.8299999999999998E-2</v>
          </cell>
          <cell r="W464">
            <v>5.9299999999999999E-2</v>
          </cell>
          <cell r="X464">
            <v>5.8599999999999999E-2</v>
          </cell>
          <cell r="Y464">
            <v>6.25E-2</v>
          </cell>
          <cell r="Z464">
            <v>6.25E-2</v>
          </cell>
          <cell r="AA464">
            <v>6.25E-2</v>
          </cell>
          <cell r="AB464">
            <v>6.25E-2</v>
          </cell>
          <cell r="AC464">
            <v>6.25E-2</v>
          </cell>
          <cell r="AD464">
            <v>5.7030320000000002E-2</v>
          </cell>
          <cell r="AE464">
            <v>5.8530730000000003E-2</v>
          </cell>
          <cell r="AF464">
            <v>5.7500000000000002E-2</v>
          </cell>
          <cell r="AG464">
            <v>5.7500000000000002E-2</v>
          </cell>
          <cell r="AH464">
            <v>5.5500000000000001E-2</v>
          </cell>
          <cell r="AM464">
            <v>5.5500000000000001E-2</v>
          </cell>
          <cell r="AN464">
            <v>5.0999999999999997E-2</v>
          </cell>
          <cell r="AO464">
            <v>5.0999999999999997E-2</v>
          </cell>
          <cell r="AP464">
            <v>5.0999999999999997E-2</v>
          </cell>
          <cell r="AQ464">
            <v>5.0999999999999997E-2</v>
          </cell>
          <cell r="AR464">
            <v>5.0999999999999997E-2</v>
          </cell>
          <cell r="AS464">
            <v>5.0999999999999997E-2</v>
          </cell>
          <cell r="AT464">
            <v>5.0999999999999997E-2</v>
          </cell>
        </row>
        <row r="520">
          <cell r="B520">
            <v>1987</v>
          </cell>
          <cell r="C520">
            <v>1988</v>
          </cell>
          <cell r="D520">
            <v>1989</v>
          </cell>
          <cell r="E520">
            <v>1990</v>
          </cell>
          <cell r="F520">
            <v>1991</v>
          </cell>
          <cell r="G520">
            <v>1992</v>
          </cell>
          <cell r="H520">
            <v>1993</v>
          </cell>
          <cell r="I520">
            <v>1994</v>
          </cell>
          <cell r="J520" t="str">
            <v>1995</v>
          </cell>
          <cell r="K520" t="str">
            <v>1995</v>
          </cell>
          <cell r="L520" t="str">
            <v>1995</v>
          </cell>
          <cell r="M520" t="str">
            <v>1995</v>
          </cell>
          <cell r="N520">
            <v>1995</v>
          </cell>
          <cell r="O520">
            <v>1996</v>
          </cell>
          <cell r="P520">
            <v>1996</v>
          </cell>
          <cell r="Q520">
            <v>1996</v>
          </cell>
          <cell r="R520">
            <v>1996</v>
          </cell>
          <cell r="S520">
            <v>1996</v>
          </cell>
          <cell r="T520">
            <v>1997</v>
          </cell>
          <cell r="U520">
            <v>1997</v>
          </cell>
          <cell r="V520">
            <v>1997</v>
          </cell>
          <cell r="W520">
            <v>1997</v>
          </cell>
          <cell r="X520">
            <v>1997</v>
          </cell>
          <cell r="Y520">
            <v>1998</v>
          </cell>
          <cell r="Z520">
            <v>1998</v>
          </cell>
          <cell r="AA520">
            <v>1998</v>
          </cell>
          <cell r="AB520">
            <v>1998</v>
          </cell>
          <cell r="AC520">
            <v>1998</v>
          </cell>
          <cell r="AD520">
            <v>1998</v>
          </cell>
          <cell r="AE520">
            <v>1998</v>
          </cell>
          <cell r="AF520">
            <v>1998</v>
          </cell>
          <cell r="AG520">
            <v>1998</v>
          </cell>
          <cell r="AN520" t="e">
            <v>#REF!</v>
          </cell>
          <cell r="AP520" t="e">
            <v>#REF!</v>
          </cell>
          <cell r="AQ520" t="e">
            <v>#REF!</v>
          </cell>
          <cell r="AR520" t="e">
            <v>#REF!</v>
          </cell>
          <cell r="AS520" t="e">
            <v>#REF!</v>
          </cell>
        </row>
        <row r="521">
          <cell r="J521" t="str">
            <v>Q1</v>
          </cell>
          <cell r="K521" t="str">
            <v>Q2</v>
          </cell>
          <cell r="L521" t="str">
            <v>Q3</v>
          </cell>
          <cell r="M521" t="str">
            <v>Q4</v>
          </cell>
          <cell r="O521" t="str">
            <v>Q1</v>
          </cell>
          <cell r="P521" t="str">
            <v>Q2</v>
          </cell>
          <cell r="Q521" t="str">
            <v>Q3</v>
          </cell>
          <cell r="R521" t="str">
            <v>Q4</v>
          </cell>
          <cell r="T521" t="str">
            <v>Q1</v>
          </cell>
          <cell r="U521" t="str">
            <v>Q2</v>
          </cell>
          <cell r="V521" t="str">
            <v>Q3</v>
          </cell>
          <cell r="W521" t="str">
            <v>Q4</v>
          </cell>
          <cell r="Y521" t="str">
            <v>Q1</v>
          </cell>
          <cell r="Z521" t="str">
            <v>Q2</v>
          </cell>
          <cell r="AA521" t="str">
            <v>Q3</v>
          </cell>
          <cell r="AB521" t="str">
            <v>Q4</v>
          </cell>
          <cell r="AD521" t="str">
            <v>Q1</v>
          </cell>
          <cell r="AE521" t="str">
            <v>Q2</v>
          </cell>
          <cell r="AF521" t="str">
            <v>Q3</v>
          </cell>
          <cell r="AG521" t="str">
            <v>Q4</v>
          </cell>
        </row>
        <row r="522">
          <cell r="O522" t="str">
            <v>Prel.</v>
          </cell>
          <cell r="P522" t="str">
            <v>Prel.</v>
          </cell>
          <cell r="Q522" t="str">
            <v>Prel.</v>
          </cell>
          <cell r="R522" t="str">
            <v>Prel.</v>
          </cell>
          <cell r="S522" t="str">
            <v>Prel.</v>
          </cell>
          <cell r="T522" t="str">
            <v>Prel.</v>
          </cell>
          <cell r="U522" t="str">
            <v>Prel.</v>
          </cell>
          <cell r="V522" t="str">
            <v>Prel.</v>
          </cell>
          <cell r="W522" t="str">
            <v>Prel.</v>
          </cell>
          <cell r="X522" t="str">
            <v>Prel.</v>
          </cell>
          <cell r="Y522" t="str">
            <v>Prog.</v>
          </cell>
          <cell r="Z522" t="str">
            <v>Prog.</v>
          </cell>
          <cell r="AA522" t="str">
            <v>Prog.</v>
          </cell>
          <cell r="AB522" t="str">
            <v>Prog.</v>
          </cell>
          <cell r="AC522" t="str">
            <v>Prog.</v>
          </cell>
          <cell r="AD522" t="str">
            <v>Prog.</v>
          </cell>
          <cell r="AE522" t="str">
            <v>Prog.</v>
          </cell>
          <cell r="AF522" t="str">
            <v>Prog.</v>
          </cell>
          <cell r="AG522" t="str">
            <v>Prog.</v>
          </cell>
          <cell r="AN522" t="str">
            <v>Proj.</v>
          </cell>
          <cell r="AP522" t="str">
            <v>Proj.</v>
          </cell>
          <cell r="AQ522" t="str">
            <v>Proj.</v>
          </cell>
          <cell r="AR522" t="str">
            <v>Proj.</v>
          </cell>
          <cell r="AS522" t="str">
            <v>Proj.</v>
          </cell>
        </row>
        <row r="524">
          <cell r="G524">
            <v>-3753</v>
          </cell>
          <cell r="H524">
            <v>-1992.7672000000002</v>
          </cell>
          <cell r="I524">
            <v>2541</v>
          </cell>
          <cell r="N524">
            <v>2018.2069999999999</v>
          </cell>
          <cell r="S524">
            <v>8824.27</v>
          </cell>
          <cell r="X524">
            <v>4684.7</v>
          </cell>
        </row>
        <row r="525">
          <cell r="G525">
            <v>1274</v>
          </cell>
          <cell r="H525">
            <v>3196</v>
          </cell>
          <cell r="I525">
            <v>7559</v>
          </cell>
          <cell r="N525">
            <v>6905</v>
          </cell>
          <cell r="S525">
            <v>13590</v>
          </cell>
          <cell r="X525">
            <v>10550</v>
          </cell>
        </row>
        <row r="526">
          <cell r="G526">
            <v>13988</v>
          </cell>
          <cell r="H526">
            <v>14586</v>
          </cell>
          <cell r="I526">
            <v>15905</v>
          </cell>
          <cell r="N526">
            <v>18842</v>
          </cell>
          <cell r="S526">
            <v>23400</v>
          </cell>
          <cell r="X526">
            <v>23445</v>
          </cell>
        </row>
        <row r="527">
          <cell r="G527">
            <v>11014</v>
          </cell>
          <cell r="H527">
            <v>10855</v>
          </cell>
          <cell r="I527">
            <v>11351</v>
          </cell>
          <cell r="N527">
            <v>13630</v>
          </cell>
          <cell r="S527">
            <v>18385</v>
          </cell>
          <cell r="X527">
            <v>18041</v>
          </cell>
        </row>
        <row r="528">
          <cell r="G528">
            <v>2974</v>
          </cell>
          <cell r="H528">
            <v>3731</v>
          </cell>
          <cell r="I528">
            <v>4554</v>
          </cell>
          <cell r="N528">
            <v>5212</v>
          </cell>
          <cell r="S528">
            <v>5015</v>
          </cell>
          <cell r="X528">
            <v>5404</v>
          </cell>
        </row>
        <row r="529">
          <cell r="G529">
            <v>1112</v>
          </cell>
          <cell r="H529">
            <v>1315</v>
          </cell>
          <cell r="I529">
            <v>1641</v>
          </cell>
          <cell r="N529">
            <v>1776</v>
          </cell>
          <cell r="S529">
            <v>1743</v>
          </cell>
          <cell r="X529">
            <v>1780</v>
          </cell>
        </row>
        <row r="530">
          <cell r="G530">
            <v>1862</v>
          </cell>
          <cell r="H530">
            <v>2416</v>
          </cell>
          <cell r="I530">
            <v>2913</v>
          </cell>
          <cell r="N530">
            <v>3436</v>
          </cell>
          <cell r="S530">
            <v>3272</v>
          </cell>
          <cell r="X530">
            <v>3624</v>
          </cell>
        </row>
        <row r="531">
          <cell r="G531">
            <v>-12714</v>
          </cell>
          <cell r="H531">
            <v>-11390</v>
          </cell>
          <cell r="I531">
            <v>-8346</v>
          </cell>
          <cell r="N531">
            <v>-11937</v>
          </cell>
          <cell r="S531">
            <v>-9810</v>
          </cell>
          <cell r="X531">
            <v>-12895</v>
          </cell>
        </row>
      </sheetData>
      <sheetData sheetId="6" refreshError="1">
        <row r="3">
          <cell r="B3">
            <v>1987</v>
          </cell>
          <cell r="C3">
            <v>1988</v>
          </cell>
          <cell r="D3">
            <v>1989</v>
          </cell>
          <cell r="E3">
            <v>1990</v>
          </cell>
          <cell r="F3">
            <v>1991</v>
          </cell>
          <cell r="G3">
            <v>1992</v>
          </cell>
          <cell r="H3">
            <v>1993</v>
          </cell>
          <cell r="I3">
            <v>1994</v>
          </cell>
          <cell r="J3" t="str">
            <v>1995</v>
          </cell>
          <cell r="K3" t="str">
            <v>1995</v>
          </cell>
          <cell r="L3" t="str">
            <v>1995</v>
          </cell>
          <cell r="M3" t="str">
            <v>1995</v>
          </cell>
          <cell r="N3">
            <v>1995</v>
          </cell>
          <cell r="O3">
            <v>1996</v>
          </cell>
          <cell r="P3">
            <v>1996</v>
          </cell>
          <cell r="Q3">
            <v>1996</v>
          </cell>
          <cell r="R3">
            <v>1996</v>
          </cell>
          <cell r="S3">
            <v>1996</v>
          </cell>
          <cell r="T3">
            <v>1997</v>
          </cell>
          <cell r="U3">
            <v>1997</v>
          </cell>
          <cell r="V3">
            <v>1997</v>
          </cell>
          <cell r="W3">
            <v>1997</v>
          </cell>
          <cell r="X3">
            <v>1997</v>
          </cell>
          <cell r="Y3">
            <v>1998</v>
          </cell>
          <cell r="Z3">
            <v>1998</v>
          </cell>
          <cell r="AA3">
            <v>1998</v>
          </cell>
          <cell r="AB3">
            <v>1998</v>
          </cell>
          <cell r="AC3">
            <v>1998</v>
          </cell>
          <cell r="AD3">
            <v>1998</v>
          </cell>
          <cell r="AE3">
            <v>1998</v>
          </cell>
          <cell r="AF3">
            <v>1998</v>
          </cell>
          <cell r="AG3">
            <v>1998</v>
          </cell>
          <cell r="AH3">
            <v>1998</v>
          </cell>
          <cell r="AI3">
            <v>1998</v>
          </cell>
          <cell r="AJ3">
            <v>1998</v>
          </cell>
          <cell r="AK3">
            <v>1998</v>
          </cell>
          <cell r="AL3">
            <v>1998</v>
          </cell>
          <cell r="AM3">
            <v>1998</v>
          </cell>
          <cell r="AN3">
            <v>1999</v>
          </cell>
          <cell r="AO3">
            <v>2000</v>
          </cell>
          <cell r="AP3">
            <v>2001</v>
          </cell>
          <cell r="AQ3">
            <v>2002</v>
          </cell>
          <cell r="AR3">
            <v>2003</v>
          </cell>
          <cell r="AS3">
            <v>2004</v>
          </cell>
        </row>
        <row r="4">
          <cell r="J4" t="str">
            <v>Q1</v>
          </cell>
          <cell r="K4" t="str">
            <v>Q2</v>
          </cell>
          <cell r="L4" t="str">
            <v>Q3</v>
          </cell>
          <cell r="M4" t="str">
            <v>Q4</v>
          </cell>
          <cell r="O4" t="str">
            <v>Q1</v>
          </cell>
          <cell r="P4" t="str">
            <v>Q2</v>
          </cell>
          <cell r="Q4" t="str">
            <v>Q3</v>
          </cell>
          <cell r="R4" t="str">
            <v>Q4</v>
          </cell>
          <cell r="T4" t="str">
            <v>Q1</v>
          </cell>
          <cell r="U4" t="str">
            <v>Q2</v>
          </cell>
          <cell r="V4" t="str">
            <v>Q3</v>
          </cell>
          <cell r="W4" t="str">
            <v>Q4</v>
          </cell>
          <cell r="Y4" t="str">
            <v>Q1</v>
          </cell>
          <cell r="Z4" t="str">
            <v>Q2</v>
          </cell>
          <cell r="AA4" t="str">
            <v>Q3</v>
          </cell>
          <cell r="AB4" t="str">
            <v>Q4</v>
          </cell>
          <cell r="AC4" t="str">
            <v>Rev-3</v>
          </cell>
          <cell r="AD4" t="str">
            <v>Q1</v>
          </cell>
          <cell r="AE4" t="str">
            <v>Q2</v>
          </cell>
          <cell r="AF4" t="str">
            <v>Q3</v>
          </cell>
          <cell r="AG4" t="str">
            <v>Q4</v>
          </cell>
          <cell r="AH4" t="str">
            <v>Rev-3</v>
          </cell>
          <cell r="AI4" t="str">
            <v>Q1</v>
          </cell>
          <cell r="AJ4" t="str">
            <v>Q2</v>
          </cell>
          <cell r="AK4" t="str">
            <v>Q3</v>
          </cell>
          <cell r="AL4" t="str">
            <v>Q4</v>
          </cell>
        </row>
        <row r="5">
          <cell r="O5" t="str">
            <v>Prel.</v>
          </cell>
          <cell r="P5" t="str">
            <v>Prel.</v>
          </cell>
          <cell r="Q5" t="str">
            <v>Prel.</v>
          </cell>
          <cell r="R5" t="str">
            <v>Prel.</v>
          </cell>
          <cell r="S5" t="str">
            <v>Prel.</v>
          </cell>
          <cell r="T5" t="str">
            <v>Prel.</v>
          </cell>
          <cell r="U5" t="str">
            <v>Prel.</v>
          </cell>
          <cell r="V5" t="str">
            <v>Prel.</v>
          </cell>
          <cell r="W5" t="str">
            <v>Prel.</v>
          </cell>
          <cell r="X5" t="str">
            <v>Prel.</v>
          </cell>
          <cell r="Y5" t="str">
            <v>Prog.</v>
          </cell>
          <cell r="Z5" t="str">
            <v>Prog.</v>
          </cell>
          <cell r="AA5" t="str">
            <v>Prog.</v>
          </cell>
          <cell r="AB5" t="str">
            <v>Prog.</v>
          </cell>
          <cell r="AC5" t="str">
            <v>Prog.</v>
          </cell>
          <cell r="AD5" t="str">
            <v>Prog.</v>
          </cell>
          <cell r="AE5" t="str">
            <v>Prog.</v>
          </cell>
          <cell r="AF5" t="str">
            <v>Prog.</v>
          </cell>
          <cell r="AG5" t="str">
            <v>Prog.</v>
          </cell>
          <cell r="AH5" t="str">
            <v>Prog.</v>
          </cell>
          <cell r="AI5" t="str">
            <v>Prel</v>
          </cell>
          <cell r="AJ5" t="str">
            <v>Prel</v>
          </cell>
          <cell r="AK5" t="str">
            <v>Prel</v>
          </cell>
          <cell r="AL5" t="str">
            <v>Prel</v>
          </cell>
          <cell r="AM5" t="str">
            <v>Prel</v>
          </cell>
          <cell r="AN5" t="str">
            <v>Proj.</v>
          </cell>
          <cell r="AO5" t="str">
            <v>Proj.</v>
          </cell>
          <cell r="AP5" t="str">
            <v>Proj.</v>
          </cell>
          <cell r="AQ5" t="str">
            <v>Proj.</v>
          </cell>
          <cell r="AR5" t="str">
            <v>Proj.</v>
          </cell>
          <cell r="AS5" t="str">
            <v>Proj.</v>
          </cell>
        </row>
        <row r="9">
          <cell r="H9">
            <v>23159.493999999999</v>
          </cell>
          <cell r="I9">
            <v>23246.65956</v>
          </cell>
          <cell r="N9">
            <v>23232.629999999997</v>
          </cell>
          <cell r="S9">
            <v>22384.59</v>
          </cell>
          <cell r="T9">
            <v>22157.870000000003</v>
          </cell>
          <cell r="U9">
            <v>22468.170000000002</v>
          </cell>
          <cell r="V9">
            <v>22270.280000000002</v>
          </cell>
          <cell r="W9">
            <v>22041.230000000003</v>
          </cell>
          <cell r="X9">
            <v>21362.879999999997</v>
          </cell>
          <cell r="Y9">
            <v>20967.222649999996</v>
          </cell>
          <cell r="Z9">
            <v>20540.84865</v>
          </cell>
          <cell r="AA9">
            <v>20417.412649999998</v>
          </cell>
          <cell r="AB9">
            <v>20043.974649999996</v>
          </cell>
          <cell r="AC9">
            <v>20043.974649999996</v>
          </cell>
          <cell r="AD9">
            <v>20993</v>
          </cell>
          <cell r="AE9">
            <v>20671</v>
          </cell>
          <cell r="AF9">
            <v>21104</v>
          </cell>
          <cell r="AG9">
            <v>20454</v>
          </cell>
          <cell r="AH9">
            <v>20454</v>
          </cell>
          <cell r="AM9">
            <v>20671.809999999998</v>
          </cell>
          <cell r="AN9">
            <v>22464.406999999999</v>
          </cell>
          <cell r="AO9">
            <v>24478.692999999999</v>
          </cell>
          <cell r="AP9">
            <v>26578.266799999998</v>
          </cell>
          <cell r="AQ9">
            <v>29614.870093999998</v>
          </cell>
          <cell r="AR9">
            <v>32074.878366819998</v>
          </cell>
          <cell r="AS9">
            <v>34795.600097824601</v>
          </cell>
        </row>
        <row r="10">
          <cell r="H10">
            <v>2320.1</v>
          </cell>
          <cell r="I10">
            <v>2476.9940000000001</v>
          </cell>
          <cell r="N10">
            <v>2567.54</v>
          </cell>
          <cell r="S10">
            <v>2365.15</v>
          </cell>
          <cell r="T10">
            <v>2285.71</v>
          </cell>
          <cell r="U10">
            <v>2300.59</v>
          </cell>
          <cell r="V10">
            <v>2254.1700000000005</v>
          </cell>
          <cell r="W10">
            <v>2288.1700000000005</v>
          </cell>
          <cell r="X10">
            <v>2184</v>
          </cell>
          <cell r="Y10">
            <v>2095.5990000000002</v>
          </cell>
          <cell r="Z10">
            <v>2134.6040000000003</v>
          </cell>
          <cell r="AA10">
            <v>2153.5370000000003</v>
          </cell>
          <cell r="AB10">
            <v>2224.0520000000001</v>
          </cell>
          <cell r="AC10">
            <v>2224.0520000000001</v>
          </cell>
          <cell r="AD10">
            <v>2135</v>
          </cell>
          <cell r="AE10">
            <v>2217</v>
          </cell>
          <cell r="AF10">
            <v>2166</v>
          </cell>
          <cell r="AG10">
            <v>2319</v>
          </cell>
          <cell r="AH10">
            <v>2319</v>
          </cell>
          <cell r="AM10">
            <v>2603.08</v>
          </cell>
          <cell r="AN10">
            <v>2596.4499999999998</v>
          </cell>
          <cell r="AO10">
            <v>2691.7689999999998</v>
          </cell>
          <cell r="AP10">
            <v>2639.9739999999997</v>
          </cell>
          <cell r="AQ10">
            <v>2748.9089999999997</v>
          </cell>
          <cell r="AR10">
            <v>2575.6605</v>
          </cell>
          <cell r="AS10">
            <v>2382.2693250000002</v>
          </cell>
        </row>
        <row r="11">
          <cell r="H11">
            <v>672.1</v>
          </cell>
          <cell r="I11">
            <v>791.69799999999998</v>
          </cell>
          <cell r="N11">
            <v>807.29</v>
          </cell>
          <cell r="S11">
            <v>681.73</v>
          </cell>
          <cell r="T11">
            <v>647.98</v>
          </cell>
          <cell r="U11">
            <v>640.89</v>
          </cell>
          <cell r="V11">
            <v>602.67000000000007</v>
          </cell>
          <cell r="W11">
            <v>598.62000000000012</v>
          </cell>
          <cell r="X11">
            <v>665.11</v>
          </cell>
          <cell r="Y11">
            <v>615.41499999999996</v>
          </cell>
          <cell r="Z11">
            <v>591.62</v>
          </cell>
          <cell r="AA11">
            <v>539.60500000000002</v>
          </cell>
          <cell r="AB11">
            <v>510.43400000000003</v>
          </cell>
          <cell r="AC11">
            <v>510.43400000000003</v>
          </cell>
          <cell r="AD11">
            <v>641.11</v>
          </cell>
          <cell r="AE11">
            <v>651.11</v>
          </cell>
          <cell r="AF11">
            <v>682.11</v>
          </cell>
          <cell r="AG11">
            <v>733.11</v>
          </cell>
          <cell r="AH11">
            <v>733.11</v>
          </cell>
          <cell r="AM11">
            <v>520.51</v>
          </cell>
          <cell r="AN11">
            <v>683.88</v>
          </cell>
          <cell r="AO11">
            <v>840.82799999999997</v>
          </cell>
          <cell r="AP11">
            <v>972.32470000000012</v>
          </cell>
          <cell r="AQ11">
            <v>1077.6065610000001</v>
          </cell>
          <cell r="AR11">
            <v>1155.88713783</v>
          </cell>
          <cell r="AS11">
            <v>1206.3563919649</v>
          </cell>
        </row>
        <row r="12">
          <cell r="H12">
            <v>34.1</v>
          </cell>
          <cell r="I12">
            <v>43.474559999999997</v>
          </cell>
          <cell r="N12">
            <v>40.200000000000003</v>
          </cell>
          <cell r="S12">
            <v>55.1</v>
          </cell>
          <cell r="T12">
            <v>55.870000000000005</v>
          </cell>
          <cell r="U12">
            <v>45.870000000000005</v>
          </cell>
          <cell r="V12">
            <v>41.93</v>
          </cell>
          <cell r="W12">
            <v>71.930000000000007</v>
          </cell>
          <cell r="X12">
            <v>74.38</v>
          </cell>
          <cell r="Y12">
            <v>66.658999999999992</v>
          </cell>
          <cell r="Z12">
            <v>50.321999999999989</v>
          </cell>
          <cell r="AA12">
            <v>47.618999999999986</v>
          </cell>
          <cell r="AB12">
            <v>24.210999999999984</v>
          </cell>
          <cell r="AC12">
            <v>24.210999999999984</v>
          </cell>
          <cell r="AD12">
            <v>82.38</v>
          </cell>
          <cell r="AE12">
            <v>110.38</v>
          </cell>
          <cell r="AF12">
            <v>149.38</v>
          </cell>
          <cell r="AG12">
            <v>185.38</v>
          </cell>
          <cell r="AH12">
            <v>185.38</v>
          </cell>
          <cell r="AM12">
            <v>22.289999999999992</v>
          </cell>
          <cell r="AN12">
            <v>-24.690000000000005</v>
          </cell>
          <cell r="AO12">
            <v>-72.102000000000004</v>
          </cell>
          <cell r="AP12">
            <v>-79.102000000000004</v>
          </cell>
          <cell r="AQ12">
            <v>-79.102000000000004</v>
          </cell>
          <cell r="AR12">
            <v>-79.102000000000004</v>
          </cell>
          <cell r="AS12">
            <v>-79.102000000000004</v>
          </cell>
        </row>
        <row r="13">
          <cell r="H13">
            <v>682.4</v>
          </cell>
          <cell r="I13">
            <v>640.93900000000008</v>
          </cell>
          <cell r="N13">
            <v>484.37</v>
          </cell>
          <cell r="S13">
            <v>246.37</v>
          </cell>
          <cell r="T13">
            <v>273.07</v>
          </cell>
          <cell r="U13">
            <v>270.58</v>
          </cell>
          <cell r="V13">
            <v>282.27</v>
          </cell>
          <cell r="W13">
            <v>293.27</v>
          </cell>
          <cell r="X13">
            <v>403.71999999999997</v>
          </cell>
          <cell r="Y13">
            <v>293.91000000000003</v>
          </cell>
          <cell r="Z13">
            <v>308.928</v>
          </cell>
          <cell r="AA13">
            <v>361.43099999999998</v>
          </cell>
          <cell r="AB13">
            <v>386.65799999999996</v>
          </cell>
          <cell r="AC13">
            <v>386.65799999999996</v>
          </cell>
          <cell r="AD13">
            <v>238.83999999999997</v>
          </cell>
          <cell r="AE13">
            <v>236.83999999999997</v>
          </cell>
          <cell r="AF13">
            <v>290.83999999999997</v>
          </cell>
          <cell r="AG13">
            <v>317.83999999999997</v>
          </cell>
          <cell r="AH13">
            <v>317.83999999999997</v>
          </cell>
          <cell r="AM13">
            <v>382.19999999999993</v>
          </cell>
          <cell r="AN13">
            <v>360.65999999999991</v>
          </cell>
          <cell r="AO13">
            <v>442.02999999999992</v>
          </cell>
          <cell r="AP13">
            <v>525.84109999999987</v>
          </cell>
          <cell r="AQ13">
            <v>612.16653299999984</v>
          </cell>
          <cell r="AR13">
            <v>701.08172898999987</v>
          </cell>
          <cell r="AS13">
            <v>792.66438085969992</v>
          </cell>
        </row>
        <row r="14">
          <cell r="H14">
            <v>17473.8</v>
          </cell>
          <cell r="I14">
            <v>17558.560000000001</v>
          </cell>
          <cell r="N14">
            <v>17676.939999999999</v>
          </cell>
          <cell r="S14">
            <v>17608.150000000001</v>
          </cell>
          <cell r="T14">
            <v>17467.150000000001</v>
          </cell>
          <cell r="U14">
            <v>17467.150000000001</v>
          </cell>
          <cell r="V14">
            <v>13346.150000000001</v>
          </cell>
          <cell r="W14">
            <v>13046.150000000001</v>
          </cell>
          <cell r="X14">
            <v>12436.419999999998</v>
          </cell>
          <cell r="Y14">
            <v>12296.389649999997</v>
          </cell>
          <cell r="Z14">
            <v>11996.731649999998</v>
          </cell>
          <cell r="AA14">
            <v>11856.577649999997</v>
          </cell>
          <cell r="AB14">
            <v>11556.920649999998</v>
          </cell>
          <cell r="AC14">
            <v>11556.920649999998</v>
          </cell>
          <cell r="AD14">
            <v>12296.419999999998</v>
          </cell>
          <cell r="AE14">
            <v>11996.419999999998</v>
          </cell>
          <cell r="AF14">
            <v>11856.419999999998</v>
          </cell>
          <cell r="AG14">
            <v>11556.419999999998</v>
          </cell>
          <cell r="AH14">
            <v>11556.419999999998</v>
          </cell>
          <cell r="AM14">
            <v>11557.979999999998</v>
          </cell>
          <cell r="AN14">
            <v>10678.356999999998</v>
          </cell>
          <cell r="AO14">
            <v>9790.4179999999978</v>
          </cell>
          <cell r="AP14">
            <v>8902.4789999999975</v>
          </cell>
          <cell r="AQ14">
            <v>8014.5399999999972</v>
          </cell>
          <cell r="AR14">
            <v>7126.6009999999969</v>
          </cell>
          <cell r="AS14">
            <v>6238.6619999999966</v>
          </cell>
        </row>
        <row r="15">
          <cell r="H15">
            <v>1976.9939999999999</v>
          </cell>
          <cell r="I15">
            <v>1734.9939999999999</v>
          </cell>
          <cell r="N15">
            <v>1656.29</v>
          </cell>
          <cell r="S15">
            <v>1428.09</v>
          </cell>
          <cell r="T15">
            <v>1428.09</v>
          </cell>
          <cell r="U15">
            <v>1743.09</v>
          </cell>
          <cell r="V15">
            <v>5743.09</v>
          </cell>
          <cell r="W15">
            <v>5743.09</v>
          </cell>
          <cell r="X15">
            <v>5599.25</v>
          </cell>
          <cell r="Y15">
            <v>5599.25</v>
          </cell>
          <cell r="Z15">
            <v>5458.643</v>
          </cell>
          <cell r="AA15">
            <v>5458.643</v>
          </cell>
          <cell r="AB15">
            <v>5341.6990000000005</v>
          </cell>
          <cell r="AC15">
            <v>5341.6990000000005</v>
          </cell>
          <cell r="AD15">
            <v>5599.25</v>
          </cell>
          <cell r="AE15">
            <v>5459.25</v>
          </cell>
          <cell r="AF15">
            <v>5959.25</v>
          </cell>
          <cell r="AG15">
            <v>5342.25</v>
          </cell>
          <cell r="AH15">
            <v>5342.25</v>
          </cell>
          <cell r="AM15">
            <v>5585.75</v>
          </cell>
          <cell r="AN15">
            <v>8169.75</v>
          </cell>
          <cell r="AO15">
            <v>10785.75</v>
          </cell>
          <cell r="AP15">
            <v>13616.75</v>
          </cell>
          <cell r="AQ15">
            <v>17240.75</v>
          </cell>
          <cell r="AR15">
            <v>20594.75</v>
          </cell>
          <cell r="AS15">
            <v>24254.75</v>
          </cell>
        </row>
        <row r="17">
          <cell r="H17">
            <v>20.400000000000006</v>
          </cell>
          <cell r="I17">
            <v>458.18955999999997</v>
          </cell>
          <cell r="N17">
            <v>398.22</v>
          </cell>
          <cell r="S17">
            <v>102.88000000000001</v>
          </cell>
          <cell r="T17">
            <v>85.53</v>
          </cell>
          <cell r="U17">
            <v>105.03999999999999</v>
          </cell>
          <cell r="V17">
            <v>140.88</v>
          </cell>
          <cell r="W17">
            <v>165.88</v>
          </cell>
          <cell r="X17">
            <v>165.88</v>
          </cell>
          <cell r="Y17">
            <v>0</v>
          </cell>
          <cell r="Z17">
            <v>0</v>
          </cell>
          <cell r="AA17">
            <v>0</v>
          </cell>
          <cell r="AB17">
            <v>0</v>
          </cell>
          <cell r="AC17">
            <v>0</v>
          </cell>
          <cell r="AD17">
            <v>0</v>
          </cell>
          <cell r="AE17">
            <v>0</v>
          </cell>
          <cell r="AF17">
            <v>0</v>
          </cell>
          <cell r="AG17">
            <v>0</v>
          </cell>
          <cell r="AH17">
            <v>0</v>
          </cell>
          <cell r="AI17">
            <v>149.05000000000001</v>
          </cell>
          <cell r="AJ17">
            <v>137.53</v>
          </cell>
          <cell r="AK17">
            <v>123.45</v>
          </cell>
          <cell r="AL17">
            <v>123.45</v>
          </cell>
          <cell r="AM17">
            <v>123.45</v>
          </cell>
          <cell r="AN17">
            <v>0</v>
          </cell>
          <cell r="AO17">
            <v>0</v>
          </cell>
          <cell r="AP17">
            <v>0</v>
          </cell>
          <cell r="AQ17">
            <v>0</v>
          </cell>
          <cell r="AR17">
            <v>0</v>
          </cell>
          <cell r="AS17">
            <v>0</v>
          </cell>
        </row>
        <row r="18">
          <cell r="H18">
            <v>15.400000000000006</v>
          </cell>
          <cell r="I18">
            <v>430.03699999999998</v>
          </cell>
          <cell r="N18">
            <v>343.91</v>
          </cell>
          <cell r="S18">
            <v>89.02000000000001</v>
          </cell>
          <cell r="T18">
            <v>78.97</v>
          </cell>
          <cell r="U18">
            <v>95.47999999999999</v>
          </cell>
          <cell r="V18">
            <v>136.32</v>
          </cell>
          <cell r="W18">
            <v>94.32</v>
          </cell>
          <cell r="X18">
            <v>94.32</v>
          </cell>
          <cell r="Y18">
            <v>0</v>
          </cell>
          <cell r="Z18">
            <v>0</v>
          </cell>
          <cell r="AA18">
            <v>0</v>
          </cell>
          <cell r="AB18">
            <v>0</v>
          </cell>
          <cell r="AC18">
            <v>0</v>
          </cell>
          <cell r="AD18">
            <v>0</v>
          </cell>
          <cell r="AE18">
            <v>0</v>
          </cell>
          <cell r="AF18">
            <v>0</v>
          </cell>
          <cell r="AG18">
            <v>0</v>
          </cell>
          <cell r="AH18">
            <v>0</v>
          </cell>
          <cell r="AI18">
            <v>79.58</v>
          </cell>
          <cell r="AJ18">
            <v>79.58</v>
          </cell>
          <cell r="AK18">
            <v>68.45</v>
          </cell>
          <cell r="AL18">
            <v>68.45</v>
          </cell>
          <cell r="AM18">
            <v>68.45</v>
          </cell>
          <cell r="AN18">
            <v>0</v>
          </cell>
          <cell r="AO18">
            <v>0</v>
          </cell>
          <cell r="AP18">
            <v>0</v>
          </cell>
          <cell r="AQ18">
            <v>0</v>
          </cell>
          <cell r="AR18">
            <v>0</v>
          </cell>
          <cell r="AS18">
            <v>0</v>
          </cell>
        </row>
        <row r="19">
          <cell r="H19">
            <v>0</v>
          </cell>
          <cell r="I19">
            <v>0</v>
          </cell>
          <cell r="N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row>
        <row r="20">
          <cell r="H20">
            <v>0</v>
          </cell>
          <cell r="I20">
            <v>0</v>
          </cell>
          <cell r="N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row>
        <row r="21">
          <cell r="H21">
            <v>0</v>
          </cell>
          <cell r="I21">
            <v>1</v>
          </cell>
          <cell r="N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row>
        <row r="22">
          <cell r="H22">
            <v>15.400000000000006</v>
          </cell>
          <cell r="I22">
            <v>429.03699999999998</v>
          </cell>
          <cell r="N22">
            <v>343.91</v>
          </cell>
          <cell r="S22">
            <v>89.02000000000001</v>
          </cell>
          <cell r="T22">
            <v>78.97</v>
          </cell>
          <cell r="U22">
            <v>95.47999999999999</v>
          </cell>
          <cell r="V22">
            <v>136.32</v>
          </cell>
          <cell r="W22">
            <v>94.32</v>
          </cell>
          <cell r="X22">
            <v>94.32</v>
          </cell>
          <cell r="Y22">
            <v>0</v>
          </cell>
          <cell r="Z22">
            <v>0</v>
          </cell>
          <cell r="AA22">
            <v>0</v>
          </cell>
          <cell r="AB22">
            <v>0</v>
          </cell>
          <cell r="AC22">
            <v>0</v>
          </cell>
          <cell r="AD22">
            <v>0</v>
          </cell>
          <cell r="AE22">
            <v>0</v>
          </cell>
          <cell r="AF22">
            <v>0</v>
          </cell>
          <cell r="AG22">
            <v>0</v>
          </cell>
          <cell r="AH22">
            <v>0</v>
          </cell>
          <cell r="AI22">
            <v>79.58</v>
          </cell>
          <cell r="AJ22">
            <v>79.58</v>
          </cell>
          <cell r="AK22">
            <v>68.45</v>
          </cell>
          <cell r="AL22">
            <v>68.45</v>
          </cell>
          <cell r="AM22">
            <v>68.45</v>
          </cell>
          <cell r="AN22">
            <v>0</v>
          </cell>
          <cell r="AO22">
            <v>0</v>
          </cell>
          <cell r="AP22">
            <v>0</v>
          </cell>
          <cell r="AQ22">
            <v>0</v>
          </cell>
          <cell r="AR22">
            <v>0</v>
          </cell>
          <cell r="AS22">
            <v>0</v>
          </cell>
        </row>
        <row r="23">
          <cell r="H23">
            <v>0</v>
          </cell>
          <cell r="I23">
            <v>0</v>
          </cell>
          <cell r="N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row>
        <row r="24">
          <cell r="H24">
            <v>0</v>
          </cell>
          <cell r="I24">
            <v>0</v>
          </cell>
          <cell r="N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row>
        <row r="25">
          <cell r="H25">
            <v>5</v>
          </cell>
          <cell r="I25">
            <v>28.152560000000001</v>
          </cell>
          <cell r="N25">
            <v>54.31</v>
          </cell>
          <cell r="S25">
            <v>13.86</v>
          </cell>
          <cell r="T25">
            <v>6.56</v>
          </cell>
          <cell r="U25">
            <v>9.5599999999999987</v>
          </cell>
          <cell r="V25">
            <v>4.5599999999999987</v>
          </cell>
          <cell r="W25">
            <v>71.56</v>
          </cell>
          <cell r="X25">
            <v>71.56</v>
          </cell>
          <cell r="Y25">
            <v>0</v>
          </cell>
          <cell r="Z25">
            <v>0</v>
          </cell>
          <cell r="AA25">
            <v>0</v>
          </cell>
          <cell r="AB25">
            <v>0</v>
          </cell>
          <cell r="AC25">
            <v>0</v>
          </cell>
          <cell r="AD25">
            <v>0</v>
          </cell>
          <cell r="AE25">
            <v>0</v>
          </cell>
          <cell r="AF25">
            <v>0</v>
          </cell>
          <cell r="AG25">
            <v>0</v>
          </cell>
          <cell r="AH25">
            <v>0</v>
          </cell>
          <cell r="AI25">
            <v>69.47</v>
          </cell>
          <cell r="AJ25">
            <v>57.95</v>
          </cell>
          <cell r="AK25">
            <v>55</v>
          </cell>
          <cell r="AL25">
            <v>55</v>
          </cell>
          <cell r="AM25">
            <v>55</v>
          </cell>
          <cell r="AN25">
            <v>0</v>
          </cell>
          <cell r="AO25">
            <v>0</v>
          </cell>
          <cell r="AP25">
            <v>0</v>
          </cell>
          <cell r="AQ25">
            <v>0</v>
          </cell>
          <cell r="AR25">
            <v>0</v>
          </cell>
          <cell r="AS25">
            <v>0</v>
          </cell>
        </row>
        <row r="26">
          <cell r="H26">
            <v>0</v>
          </cell>
          <cell r="I26">
            <v>0</v>
          </cell>
          <cell r="N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row>
        <row r="27">
          <cell r="H27">
            <v>0</v>
          </cell>
          <cell r="I27">
            <v>0</v>
          </cell>
          <cell r="N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row>
        <row r="28">
          <cell r="H28">
            <v>0</v>
          </cell>
          <cell r="I28">
            <v>0.41355999999999998</v>
          </cell>
          <cell r="N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row>
        <row r="29">
          <cell r="H29">
            <v>5</v>
          </cell>
          <cell r="I29">
            <v>27.739000000000001</v>
          </cell>
          <cell r="N29">
            <v>54.31</v>
          </cell>
          <cell r="S29">
            <v>13.86</v>
          </cell>
          <cell r="T29">
            <v>6.56</v>
          </cell>
          <cell r="U29">
            <v>9.5599999999999987</v>
          </cell>
          <cell r="V29">
            <v>4.5599999999999987</v>
          </cell>
          <cell r="W29">
            <v>71.56</v>
          </cell>
          <cell r="X29">
            <v>71.56</v>
          </cell>
          <cell r="Y29">
            <v>0</v>
          </cell>
          <cell r="Z29">
            <v>0</v>
          </cell>
          <cell r="AA29">
            <v>0</v>
          </cell>
          <cell r="AB29">
            <v>0</v>
          </cell>
          <cell r="AC29">
            <v>0</v>
          </cell>
          <cell r="AD29">
            <v>0</v>
          </cell>
          <cell r="AE29">
            <v>0</v>
          </cell>
          <cell r="AF29">
            <v>0</v>
          </cell>
          <cell r="AG29">
            <v>0</v>
          </cell>
          <cell r="AH29">
            <v>0</v>
          </cell>
          <cell r="AI29">
            <v>69.47</v>
          </cell>
          <cell r="AJ29">
            <v>57.95</v>
          </cell>
          <cell r="AK29">
            <v>55</v>
          </cell>
          <cell r="AL29">
            <v>55</v>
          </cell>
          <cell r="AM29">
            <v>55</v>
          </cell>
          <cell r="AN29">
            <v>0</v>
          </cell>
          <cell r="AO29">
            <v>0</v>
          </cell>
          <cell r="AP29">
            <v>0</v>
          </cell>
          <cell r="AQ29">
            <v>0</v>
          </cell>
          <cell r="AR29">
            <v>0</v>
          </cell>
          <cell r="AS29">
            <v>0</v>
          </cell>
        </row>
        <row r="30">
          <cell r="H30">
            <v>0</v>
          </cell>
          <cell r="I30">
            <v>0</v>
          </cell>
          <cell r="N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row>
        <row r="31">
          <cell r="H31">
            <v>0</v>
          </cell>
          <cell r="I31">
            <v>0</v>
          </cell>
          <cell r="N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row>
        <row r="33">
          <cell r="H33">
            <v>0</v>
          </cell>
          <cell r="I33">
            <v>0</v>
          </cell>
          <cell r="N33">
            <v>1680.731</v>
          </cell>
          <cell r="S33">
            <v>1555.75</v>
          </cell>
          <cell r="T33">
            <v>147.39999999999998</v>
          </cell>
          <cell r="U33">
            <v>555.22</v>
          </cell>
          <cell r="V33">
            <v>322</v>
          </cell>
          <cell r="W33">
            <v>529.84</v>
          </cell>
          <cell r="X33">
            <v>1554.46</v>
          </cell>
          <cell r="Y33">
            <v>356.23110000000003</v>
          </cell>
          <cell r="Z33">
            <v>444.91400000000004</v>
          </cell>
          <cell r="AA33">
            <v>386.89099999999996</v>
          </cell>
          <cell r="AB33">
            <v>540.61</v>
          </cell>
          <cell r="AC33">
            <v>1728.6461000000002</v>
          </cell>
          <cell r="AD33">
            <v>349</v>
          </cell>
          <cell r="AE33">
            <v>401</v>
          </cell>
          <cell r="AF33">
            <v>387</v>
          </cell>
          <cell r="AG33">
            <v>540</v>
          </cell>
          <cell r="AH33">
            <v>1677</v>
          </cell>
          <cell r="AI33">
            <v>371.09</v>
          </cell>
          <cell r="AJ33">
            <v>427.26</v>
          </cell>
          <cell r="AK33">
            <v>366.32</v>
          </cell>
          <cell r="AL33">
            <v>489</v>
          </cell>
          <cell r="AM33">
            <v>1653.67</v>
          </cell>
          <cell r="AN33">
            <v>1551.5499999999997</v>
          </cell>
          <cell r="AO33">
            <v>1976.1423799999998</v>
          </cell>
          <cell r="AP33">
            <v>2206.9052380499998</v>
          </cell>
          <cell r="AQ33">
            <v>2490.0433460214999</v>
          </cell>
          <cell r="AR33">
            <v>2851.9839726921446</v>
          </cell>
          <cell r="AS33">
            <v>3201.8719358229096</v>
          </cell>
        </row>
        <row r="34">
          <cell r="N34">
            <v>202.62299999999999</v>
          </cell>
          <cell r="S34">
            <v>182.93</v>
          </cell>
          <cell r="T34">
            <v>48</v>
          </cell>
          <cell r="U34">
            <v>30</v>
          </cell>
          <cell r="V34">
            <v>51</v>
          </cell>
          <cell r="W34">
            <v>13</v>
          </cell>
          <cell r="X34">
            <v>142</v>
          </cell>
          <cell r="Y34">
            <v>61.301000000000002</v>
          </cell>
          <cell r="Z34">
            <v>34.380000000000003</v>
          </cell>
          <cell r="AA34">
            <v>58.805999999999997</v>
          </cell>
          <cell r="AB34">
            <v>32.725999999999999</v>
          </cell>
          <cell r="AC34">
            <v>187.21300000000002</v>
          </cell>
          <cell r="AD34">
            <v>60</v>
          </cell>
          <cell r="AE34">
            <v>25</v>
          </cell>
          <cell r="AF34">
            <v>58</v>
          </cell>
          <cell r="AG34">
            <v>33</v>
          </cell>
          <cell r="AH34">
            <v>176</v>
          </cell>
          <cell r="AI34">
            <v>61</v>
          </cell>
          <cell r="AJ34">
            <v>27</v>
          </cell>
          <cell r="AK34">
            <v>64</v>
          </cell>
          <cell r="AL34">
            <v>31</v>
          </cell>
          <cell r="AM34">
            <v>183</v>
          </cell>
          <cell r="AN34">
            <v>172.68</v>
          </cell>
          <cell r="AO34">
            <v>211.52875999999998</v>
          </cell>
          <cell r="AP34">
            <v>213.26971999999998</v>
          </cell>
          <cell r="AQ34">
            <v>215.55531999999999</v>
          </cell>
          <cell r="AR34">
            <v>212.98277999999999</v>
          </cell>
          <cell r="AS34">
            <v>198.317193</v>
          </cell>
        </row>
        <row r="35">
          <cell r="N35">
            <v>58.326999999999998</v>
          </cell>
          <cell r="S35">
            <v>54.43</v>
          </cell>
          <cell r="T35">
            <v>18.25</v>
          </cell>
          <cell r="U35">
            <v>6.72</v>
          </cell>
          <cell r="V35">
            <v>18.059999999999999</v>
          </cell>
          <cell r="W35">
            <v>10</v>
          </cell>
          <cell r="X35">
            <v>53.03</v>
          </cell>
          <cell r="Y35">
            <v>20.956</v>
          </cell>
          <cell r="Z35">
            <v>13.537000000000001</v>
          </cell>
          <cell r="AA35">
            <v>19.079999999999998</v>
          </cell>
          <cell r="AB35">
            <v>7.9089999999999998</v>
          </cell>
          <cell r="AC35">
            <v>61.481999999999999</v>
          </cell>
          <cell r="AD35">
            <v>17</v>
          </cell>
          <cell r="AE35">
            <v>-4</v>
          </cell>
          <cell r="AF35">
            <v>19</v>
          </cell>
          <cell r="AG35">
            <v>8</v>
          </cell>
          <cell r="AH35">
            <v>40</v>
          </cell>
          <cell r="AI35">
            <v>37</v>
          </cell>
          <cell r="AJ35">
            <v>27</v>
          </cell>
          <cell r="AK35">
            <v>28</v>
          </cell>
          <cell r="AL35">
            <v>22</v>
          </cell>
          <cell r="AM35">
            <v>114</v>
          </cell>
          <cell r="AN35">
            <v>61.17</v>
          </cell>
          <cell r="AO35">
            <v>54.127133999999998</v>
          </cell>
          <cell r="AP35">
            <v>64.36692085</v>
          </cell>
          <cell r="AQ35">
            <v>72.772559765500006</v>
          </cell>
          <cell r="AR35">
            <v>79.289026308464997</v>
          </cell>
          <cell r="AS35">
            <v>83.859645307718949</v>
          </cell>
        </row>
        <row r="36">
          <cell r="N36">
            <v>2.9780000000000002</v>
          </cell>
          <cell r="S36">
            <v>4.75</v>
          </cell>
          <cell r="T36">
            <v>0.57999999999999996</v>
          </cell>
          <cell r="U36">
            <v>2</v>
          </cell>
          <cell r="V36">
            <v>0.71</v>
          </cell>
          <cell r="W36">
            <v>0.84</v>
          </cell>
          <cell r="X36">
            <v>4.13</v>
          </cell>
          <cell r="Y36">
            <v>0.82299999999999995</v>
          </cell>
          <cell r="Z36">
            <v>1.21</v>
          </cell>
          <cell r="AA36">
            <v>0.40600000000000003</v>
          </cell>
          <cell r="AB36">
            <v>1.2729999999999999</v>
          </cell>
          <cell r="AC36">
            <v>3.7119999999999997</v>
          </cell>
          <cell r="AD36">
            <v>1</v>
          </cell>
          <cell r="AE36">
            <v>1</v>
          </cell>
          <cell r="AF36">
            <v>1</v>
          </cell>
          <cell r="AG36">
            <v>1</v>
          </cell>
          <cell r="AH36">
            <v>4</v>
          </cell>
          <cell r="AI36">
            <v>2</v>
          </cell>
          <cell r="AJ36">
            <v>3</v>
          </cell>
          <cell r="AK36">
            <v>3</v>
          </cell>
          <cell r="AL36">
            <v>6</v>
          </cell>
          <cell r="AM36">
            <v>14</v>
          </cell>
          <cell r="AN36">
            <v>3.03</v>
          </cell>
          <cell r="AO36">
            <v>-3.0973440000000001</v>
          </cell>
          <cell r="AP36">
            <v>-4.8385280000000002</v>
          </cell>
          <cell r="AQ36">
            <v>-5.0625280000000004</v>
          </cell>
          <cell r="AR36">
            <v>-5.0625280000000004</v>
          </cell>
          <cell r="AS36">
            <v>-5.0625280000000004</v>
          </cell>
        </row>
        <row r="37">
          <cell r="N37">
            <v>10.649000000000001</v>
          </cell>
          <cell r="S37">
            <v>1.05</v>
          </cell>
          <cell r="T37">
            <v>0.56999999999999995</v>
          </cell>
          <cell r="U37">
            <v>3.5</v>
          </cell>
          <cell r="V37">
            <v>0.23</v>
          </cell>
          <cell r="W37">
            <v>64</v>
          </cell>
          <cell r="X37">
            <v>68.3</v>
          </cell>
          <cell r="Y37">
            <v>0.22500000000000001</v>
          </cell>
          <cell r="Z37">
            <v>13.196999999999999</v>
          </cell>
          <cell r="AA37">
            <v>0.58299999999999996</v>
          </cell>
          <cell r="AB37">
            <v>100.345</v>
          </cell>
          <cell r="AC37">
            <v>114.35</v>
          </cell>
          <cell r="AD37">
            <v>2</v>
          </cell>
          <cell r="AE37">
            <v>15</v>
          </cell>
          <cell r="AF37">
            <v>1</v>
          </cell>
          <cell r="AG37">
            <v>100</v>
          </cell>
          <cell r="AH37">
            <v>118</v>
          </cell>
          <cell r="AI37">
            <v>2.13</v>
          </cell>
          <cell r="AJ37">
            <v>5</v>
          </cell>
          <cell r="AK37">
            <v>3.79</v>
          </cell>
          <cell r="AL37">
            <v>7</v>
          </cell>
          <cell r="AM37">
            <v>17.920000000000002</v>
          </cell>
          <cell r="AN37">
            <v>6.42</v>
          </cell>
          <cell r="AO37">
            <v>25.686079999999993</v>
          </cell>
          <cell r="AP37">
            <v>30.971875199999996</v>
          </cell>
          <cell r="AQ37">
            <v>36.416244255999992</v>
          </cell>
          <cell r="AR37">
            <v>42.023944383679989</v>
          </cell>
          <cell r="AS37">
            <v>47.799875515190394</v>
          </cell>
        </row>
        <row r="38">
          <cell r="N38">
            <v>1252.144</v>
          </cell>
          <cell r="S38">
            <v>1180.8</v>
          </cell>
          <cell r="T38">
            <v>80</v>
          </cell>
          <cell r="U38">
            <v>487</v>
          </cell>
          <cell r="V38">
            <v>214</v>
          </cell>
          <cell r="W38">
            <v>348</v>
          </cell>
          <cell r="X38">
            <v>1129</v>
          </cell>
          <cell r="Y38">
            <v>272.92610000000002</v>
          </cell>
          <cell r="Z38">
            <v>339.19400000000002</v>
          </cell>
          <cell r="AA38">
            <v>270.54399999999998</v>
          </cell>
          <cell r="AB38">
            <v>326.488</v>
          </cell>
          <cell r="AC38">
            <v>1209.1521</v>
          </cell>
          <cell r="AD38">
            <v>269</v>
          </cell>
          <cell r="AE38">
            <v>338</v>
          </cell>
          <cell r="AF38">
            <v>271</v>
          </cell>
          <cell r="AG38">
            <v>326</v>
          </cell>
          <cell r="AH38">
            <v>1204</v>
          </cell>
          <cell r="AI38">
            <v>268.95999999999998</v>
          </cell>
          <cell r="AJ38">
            <v>338.26</v>
          </cell>
          <cell r="AK38">
            <v>267.52999999999997</v>
          </cell>
          <cell r="AL38">
            <v>325</v>
          </cell>
          <cell r="AM38">
            <v>1199.75</v>
          </cell>
          <cell r="AN38">
            <v>1136.3899999999999</v>
          </cell>
          <cell r="AO38">
            <v>1014.645</v>
          </cell>
          <cell r="AP38">
            <v>954.80899999999997</v>
          </cell>
          <cell r="AQ38">
            <v>896.05799999999999</v>
          </cell>
          <cell r="AR38">
            <v>896.05799999999999</v>
          </cell>
          <cell r="AS38">
            <v>896.05799999999999</v>
          </cell>
        </row>
        <row r="39">
          <cell r="N39">
            <v>154.01</v>
          </cell>
          <cell r="S39">
            <v>131.79000000000002</v>
          </cell>
          <cell r="T39">
            <v>0</v>
          </cell>
          <cell r="U39">
            <v>26</v>
          </cell>
          <cell r="V39">
            <v>38</v>
          </cell>
          <cell r="W39">
            <v>94</v>
          </cell>
          <cell r="X39">
            <v>158</v>
          </cell>
          <cell r="Y39">
            <v>0</v>
          </cell>
          <cell r="Z39">
            <v>43.396000000000001</v>
          </cell>
          <cell r="AA39">
            <v>37.472000000000001</v>
          </cell>
          <cell r="AB39">
            <v>71.869</v>
          </cell>
          <cell r="AC39">
            <v>152.73699999999999</v>
          </cell>
          <cell r="AD39">
            <v>0</v>
          </cell>
          <cell r="AE39">
            <v>26</v>
          </cell>
          <cell r="AF39">
            <v>37</v>
          </cell>
          <cell r="AG39">
            <v>72</v>
          </cell>
          <cell r="AH39">
            <v>135</v>
          </cell>
          <cell r="AI39">
            <v>0</v>
          </cell>
          <cell r="AJ39">
            <v>27</v>
          </cell>
          <cell r="AK39">
            <v>0</v>
          </cell>
          <cell r="AL39">
            <v>98</v>
          </cell>
          <cell r="AM39">
            <v>125</v>
          </cell>
          <cell r="AN39">
            <v>171.86</v>
          </cell>
          <cell r="AO39">
            <v>388.92024999999995</v>
          </cell>
          <cell r="AP39">
            <v>582.28874999999994</v>
          </cell>
          <cell r="AQ39">
            <v>811.44124999999997</v>
          </cell>
          <cell r="AR39">
            <v>1059.1602499999999</v>
          </cell>
          <cell r="AS39">
            <v>1308.15725</v>
          </cell>
        </row>
        <row r="40">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284.33249999999998</v>
          </cell>
          <cell r="AP40">
            <v>366.03749999999997</v>
          </cell>
          <cell r="AQ40">
            <v>462.86249999999995</v>
          </cell>
          <cell r="AR40">
            <v>567.53250000000003</v>
          </cell>
          <cell r="AS40">
            <v>672.74249999999995</v>
          </cell>
        </row>
        <row r="41">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row>
        <row r="43">
          <cell r="I43">
            <v>772.21799999999996</v>
          </cell>
          <cell r="N43">
            <v>955.40599999999995</v>
          </cell>
          <cell r="S43">
            <v>987</v>
          </cell>
          <cell r="T43">
            <v>273.53999999999996</v>
          </cell>
          <cell r="U43">
            <v>68.55</v>
          </cell>
          <cell r="V43">
            <v>3586.8</v>
          </cell>
          <cell r="W43">
            <v>356.05</v>
          </cell>
          <cell r="X43">
            <v>4284.9399999999996</v>
          </cell>
          <cell r="Y43">
            <v>303.77735000000001</v>
          </cell>
          <cell r="Z43">
            <v>576.37400000000002</v>
          </cell>
          <cell r="AA43">
            <v>303.43599999999998</v>
          </cell>
          <cell r="AB43">
            <v>1060.4380000000001</v>
          </cell>
          <cell r="AC43">
            <v>2244.0253499999999</v>
          </cell>
          <cell r="AD43">
            <v>299</v>
          </cell>
          <cell r="AE43">
            <v>526</v>
          </cell>
          <cell r="AF43">
            <v>302</v>
          </cell>
          <cell r="AG43">
            <v>1060</v>
          </cell>
          <cell r="AH43">
            <v>2187</v>
          </cell>
          <cell r="AI43">
            <v>298.48</v>
          </cell>
          <cell r="AJ43">
            <v>526.53</v>
          </cell>
          <cell r="AK43">
            <v>306.97000000000003</v>
          </cell>
          <cell r="AL43">
            <v>984</v>
          </cell>
          <cell r="AM43">
            <v>2115.98</v>
          </cell>
          <cell r="AN43">
            <v>1571.403</v>
          </cell>
          <cell r="AO43">
            <v>1921.674</v>
          </cell>
          <cell r="AP43">
            <v>1620.1350000000002</v>
          </cell>
          <cell r="AQ43">
            <v>1518.1247699999999</v>
          </cell>
          <cell r="AR43">
            <v>1929.0650331000002</v>
          </cell>
          <cell r="AS43">
            <v>1940.080844093</v>
          </cell>
        </row>
        <row r="44">
          <cell r="I44">
            <v>17.63</v>
          </cell>
          <cell r="N44">
            <v>149.54500000000002</v>
          </cell>
          <cell r="S44">
            <v>225</v>
          </cell>
          <cell r="T44">
            <v>91.44</v>
          </cell>
          <cell r="U44">
            <v>24.73</v>
          </cell>
          <cell r="V44">
            <v>93.47</v>
          </cell>
          <cell r="W44">
            <v>29</v>
          </cell>
          <cell r="X44">
            <v>238.64</v>
          </cell>
          <cell r="Y44">
            <v>104.401</v>
          </cell>
          <cell r="Z44">
            <v>52.994999999999997</v>
          </cell>
          <cell r="AA44">
            <v>103.06699999999999</v>
          </cell>
          <cell r="AB44">
            <v>58.484999999999999</v>
          </cell>
          <cell r="AC44">
            <v>318.94799999999998</v>
          </cell>
          <cell r="AD44">
            <v>92</v>
          </cell>
          <cell r="AE44">
            <v>36</v>
          </cell>
          <cell r="AF44">
            <v>103</v>
          </cell>
          <cell r="AG44">
            <v>58</v>
          </cell>
          <cell r="AH44">
            <v>289</v>
          </cell>
          <cell r="AI44">
            <v>92</v>
          </cell>
          <cell r="AJ44">
            <v>35.799999999999997</v>
          </cell>
          <cell r="AK44">
            <v>83.69</v>
          </cell>
          <cell r="AL44">
            <v>52</v>
          </cell>
          <cell r="AM44">
            <v>263.49</v>
          </cell>
          <cell r="AN44">
            <v>354.63</v>
          </cell>
          <cell r="AO44">
            <v>252.68100000000001</v>
          </cell>
          <cell r="AP44">
            <v>417.19500000000005</v>
          </cell>
          <cell r="AQ44">
            <v>274.73500000000001</v>
          </cell>
          <cell r="AR44">
            <v>576.10200000000009</v>
          </cell>
          <cell r="AS44">
            <v>616.38735000000008</v>
          </cell>
        </row>
        <row r="45">
          <cell r="I45">
            <v>62.453000000000003</v>
          </cell>
          <cell r="N45">
            <v>97.19</v>
          </cell>
          <cell r="S45">
            <v>125</v>
          </cell>
          <cell r="T45">
            <v>39.15</v>
          </cell>
          <cell r="U45">
            <v>11.82</v>
          </cell>
          <cell r="V45">
            <v>44.05</v>
          </cell>
          <cell r="W45">
            <v>10.050000000000001</v>
          </cell>
          <cell r="X45">
            <v>105.07</v>
          </cell>
          <cell r="Y45">
            <v>49.695</v>
          </cell>
          <cell r="Z45">
            <v>23.795000000000002</v>
          </cell>
          <cell r="AA45">
            <v>52.015000000000001</v>
          </cell>
          <cell r="AB45">
            <v>29.170999999999999</v>
          </cell>
          <cell r="AC45">
            <v>154.67600000000002</v>
          </cell>
          <cell r="AD45">
            <v>47</v>
          </cell>
          <cell r="AE45">
            <v>16</v>
          </cell>
          <cell r="AF45">
            <v>52</v>
          </cell>
          <cell r="AG45">
            <v>29</v>
          </cell>
          <cell r="AH45">
            <v>144</v>
          </cell>
          <cell r="AI45">
            <v>46.6</v>
          </cell>
          <cell r="AJ45">
            <v>16.399999999999999</v>
          </cell>
          <cell r="AK45">
            <v>47.6</v>
          </cell>
          <cell r="AL45">
            <v>92</v>
          </cell>
          <cell r="AM45">
            <v>202.6</v>
          </cell>
          <cell r="AN45">
            <v>189.63</v>
          </cell>
          <cell r="AO45">
            <v>206.642</v>
          </cell>
          <cell r="AP45">
            <v>243.00100000000003</v>
          </cell>
          <cell r="AQ45">
            <v>280.45077000000003</v>
          </cell>
          <cell r="AR45">
            <v>319.02403310000005</v>
          </cell>
          <cell r="AS45">
            <v>358.75449409300006</v>
          </cell>
        </row>
        <row r="46">
          <cell r="I46">
            <v>13.134999999999998</v>
          </cell>
          <cell r="N46">
            <v>17.222000000000001</v>
          </cell>
          <cell r="S46">
            <v>29</v>
          </cell>
          <cell r="T46">
            <v>1</v>
          </cell>
          <cell r="U46">
            <v>10</v>
          </cell>
          <cell r="V46">
            <v>4.13</v>
          </cell>
          <cell r="W46">
            <v>0</v>
          </cell>
          <cell r="X46">
            <v>15.129999999999999</v>
          </cell>
          <cell r="Y46">
            <v>7.7210000000000001</v>
          </cell>
          <cell r="Z46">
            <v>16.337</v>
          </cell>
          <cell r="AA46">
            <v>2.7029999999999998</v>
          </cell>
          <cell r="AB46">
            <v>23.408000000000001</v>
          </cell>
          <cell r="AC46">
            <v>50.168999999999997</v>
          </cell>
          <cell r="AD46">
            <v>4</v>
          </cell>
          <cell r="AE46">
            <v>9</v>
          </cell>
          <cell r="AF46">
            <v>2</v>
          </cell>
          <cell r="AG46">
            <v>24</v>
          </cell>
          <cell r="AH46">
            <v>39</v>
          </cell>
          <cell r="AI46">
            <v>3.8</v>
          </cell>
          <cell r="AJ46">
            <v>10.4</v>
          </cell>
          <cell r="AK46">
            <v>8.89</v>
          </cell>
          <cell r="AL46">
            <v>29</v>
          </cell>
          <cell r="AM46">
            <v>52.09</v>
          </cell>
          <cell r="AN46">
            <v>46.98</v>
          </cell>
          <cell r="AO46">
            <v>47.412000000000006</v>
          </cell>
          <cell r="AP46">
            <v>7</v>
          </cell>
          <cell r="AQ46">
            <v>0</v>
          </cell>
          <cell r="AR46">
            <v>0</v>
          </cell>
          <cell r="AS46">
            <v>0</v>
          </cell>
        </row>
        <row r="47">
          <cell r="I47">
            <v>437</v>
          </cell>
          <cell r="N47">
            <v>205.52299999999997</v>
          </cell>
          <cell r="S47">
            <v>26</v>
          </cell>
          <cell r="T47">
            <v>0.95</v>
          </cell>
          <cell r="U47">
            <v>22</v>
          </cell>
          <cell r="V47">
            <v>24.15</v>
          </cell>
          <cell r="W47">
            <v>17</v>
          </cell>
          <cell r="X47">
            <v>64.099999999999994</v>
          </cell>
          <cell r="Y47">
            <v>1.93</v>
          </cell>
          <cell r="Z47">
            <v>42.981999999999999</v>
          </cell>
          <cell r="AA47">
            <v>5.4969999999999999</v>
          </cell>
          <cell r="AB47">
            <v>32.773000000000003</v>
          </cell>
          <cell r="AC47">
            <v>83.182000000000002</v>
          </cell>
          <cell r="AD47">
            <v>16</v>
          </cell>
          <cell r="AE47">
            <v>25</v>
          </cell>
          <cell r="AF47">
            <v>5</v>
          </cell>
          <cell r="AG47">
            <v>32</v>
          </cell>
          <cell r="AH47">
            <v>78</v>
          </cell>
          <cell r="AI47">
            <v>16.32</v>
          </cell>
          <cell r="AJ47">
            <v>24.73</v>
          </cell>
          <cell r="AK47">
            <v>25.81</v>
          </cell>
          <cell r="AL47">
            <v>43</v>
          </cell>
          <cell r="AM47">
            <v>109.86</v>
          </cell>
          <cell r="AN47">
            <v>100.54</v>
          </cell>
          <cell r="AO47">
            <v>0</v>
          </cell>
          <cell r="AP47">
            <v>0</v>
          </cell>
          <cell r="AQ47">
            <v>0</v>
          </cell>
          <cell r="AR47">
            <v>0</v>
          </cell>
          <cell r="AS47">
            <v>0</v>
          </cell>
        </row>
        <row r="48">
          <cell r="I48">
            <v>0</v>
          </cell>
          <cell r="N48">
            <v>0</v>
          </cell>
          <cell r="S48">
            <v>0</v>
          </cell>
          <cell r="T48">
            <v>141</v>
          </cell>
          <cell r="U48">
            <v>0</v>
          </cell>
          <cell r="V48">
            <v>3421</v>
          </cell>
          <cell r="W48">
            <v>300</v>
          </cell>
          <cell r="X48">
            <v>3862</v>
          </cell>
          <cell r="Y48">
            <v>140.03035</v>
          </cell>
          <cell r="Z48">
            <v>299.65800000000002</v>
          </cell>
          <cell r="AA48">
            <v>140.154</v>
          </cell>
          <cell r="AB48">
            <v>299.65699999999998</v>
          </cell>
          <cell r="AC48">
            <v>879.49935000000005</v>
          </cell>
          <cell r="AD48">
            <v>140</v>
          </cell>
          <cell r="AE48">
            <v>300</v>
          </cell>
          <cell r="AF48">
            <v>140</v>
          </cell>
          <cell r="AG48">
            <v>300</v>
          </cell>
          <cell r="AH48">
            <v>880</v>
          </cell>
          <cell r="AI48">
            <v>139.76</v>
          </cell>
          <cell r="AJ48">
            <v>299.7</v>
          </cell>
          <cell r="AK48">
            <v>140.97999999999999</v>
          </cell>
          <cell r="AL48">
            <v>298</v>
          </cell>
          <cell r="AM48">
            <v>878.44</v>
          </cell>
          <cell r="AN48">
            <v>879.62300000000005</v>
          </cell>
          <cell r="AO48">
            <v>887.93899999999996</v>
          </cell>
          <cell r="AP48">
            <v>887.93899999999996</v>
          </cell>
          <cell r="AQ48">
            <v>887.93899999999996</v>
          </cell>
          <cell r="AR48">
            <v>887.93899999999996</v>
          </cell>
          <cell r="AS48">
            <v>887.93899999999996</v>
          </cell>
        </row>
        <row r="49">
          <cell r="I49">
            <v>242</v>
          </cell>
          <cell r="N49">
            <v>485.92600000000004</v>
          </cell>
          <cell r="S49">
            <v>582</v>
          </cell>
          <cell r="T49">
            <v>0</v>
          </cell>
          <cell r="U49">
            <v>0</v>
          </cell>
          <cell r="V49">
            <v>0</v>
          </cell>
          <cell r="W49">
            <v>0</v>
          </cell>
          <cell r="X49">
            <v>0</v>
          </cell>
          <cell r="Y49">
            <v>0</v>
          </cell>
          <cell r="Z49">
            <v>140.607</v>
          </cell>
          <cell r="AA49">
            <v>0</v>
          </cell>
          <cell r="AB49">
            <v>616.94399999999996</v>
          </cell>
          <cell r="AC49">
            <v>757.55099999999993</v>
          </cell>
          <cell r="AD49">
            <v>0</v>
          </cell>
          <cell r="AE49">
            <v>140</v>
          </cell>
          <cell r="AF49">
            <v>0</v>
          </cell>
          <cell r="AG49">
            <v>617</v>
          </cell>
          <cell r="AH49">
            <v>757</v>
          </cell>
          <cell r="AI49">
            <v>0</v>
          </cell>
          <cell r="AJ49">
            <v>139.5</v>
          </cell>
          <cell r="AK49">
            <v>0</v>
          </cell>
          <cell r="AL49">
            <v>470</v>
          </cell>
          <cell r="AM49">
            <v>609.5</v>
          </cell>
          <cell r="AN49">
            <v>0</v>
          </cell>
          <cell r="AO49">
            <v>527</v>
          </cell>
          <cell r="AP49">
            <v>65</v>
          </cell>
          <cell r="AQ49">
            <v>75</v>
          </cell>
          <cell r="AR49">
            <v>146</v>
          </cell>
          <cell r="AS49">
            <v>77</v>
          </cell>
        </row>
        <row r="51">
          <cell r="I51">
            <v>290.07499999999999</v>
          </cell>
          <cell r="N51">
            <v>694.61</v>
          </cell>
          <cell r="S51">
            <v>536.88</v>
          </cell>
          <cell r="T51">
            <v>64.17</v>
          </cell>
          <cell r="U51">
            <v>359.34000000000003</v>
          </cell>
          <cell r="V51">
            <v>3794.07</v>
          </cell>
          <cell r="W51">
            <v>102</v>
          </cell>
          <cell r="X51">
            <v>4319.58</v>
          </cell>
          <cell r="Y51">
            <v>74</v>
          </cell>
          <cell r="Z51">
            <v>150</v>
          </cell>
          <cell r="AA51">
            <v>180</v>
          </cell>
          <cell r="AB51">
            <v>687</v>
          </cell>
          <cell r="AC51">
            <v>1091</v>
          </cell>
          <cell r="AD51">
            <v>95</v>
          </cell>
          <cell r="AE51">
            <v>204</v>
          </cell>
          <cell r="AF51">
            <v>735</v>
          </cell>
          <cell r="AG51">
            <v>410</v>
          </cell>
          <cell r="AH51">
            <v>1444</v>
          </cell>
          <cell r="AI51">
            <v>83.11</v>
          </cell>
          <cell r="AJ51">
            <v>196.79999999999998</v>
          </cell>
          <cell r="AK51">
            <v>632</v>
          </cell>
          <cell r="AL51">
            <v>513</v>
          </cell>
          <cell r="AM51">
            <v>1424.91</v>
          </cell>
          <cell r="AN51">
            <v>3364</v>
          </cell>
          <cell r="AO51">
            <v>3935.96</v>
          </cell>
          <cell r="AP51">
            <v>3719.7088000000003</v>
          </cell>
          <cell r="AQ51">
            <v>4554.7280639999999</v>
          </cell>
          <cell r="AR51">
            <v>4389.0733059200002</v>
          </cell>
          <cell r="AS51">
            <v>4660.8025750976003</v>
          </cell>
        </row>
        <row r="52">
          <cell r="I52">
            <v>153.26900000000001</v>
          </cell>
          <cell r="N52">
            <v>261.63</v>
          </cell>
          <cell r="S52">
            <v>43.58</v>
          </cell>
          <cell r="T52">
            <v>12</v>
          </cell>
          <cell r="U52">
            <v>39.61</v>
          </cell>
          <cell r="V52">
            <v>47.05</v>
          </cell>
          <cell r="W52">
            <v>63</v>
          </cell>
          <cell r="X52">
            <v>161.66</v>
          </cell>
          <cell r="Y52">
            <v>16</v>
          </cell>
          <cell r="Z52">
            <v>92</v>
          </cell>
          <cell r="AA52">
            <v>122</v>
          </cell>
          <cell r="AB52">
            <v>129</v>
          </cell>
          <cell r="AC52">
            <v>359</v>
          </cell>
          <cell r="AD52">
            <v>43</v>
          </cell>
          <cell r="AE52">
            <v>118</v>
          </cell>
          <cell r="AF52">
            <v>52</v>
          </cell>
          <cell r="AG52">
            <v>211</v>
          </cell>
          <cell r="AH52">
            <v>424</v>
          </cell>
          <cell r="AI52">
            <v>43.34</v>
          </cell>
          <cell r="AJ52">
            <v>146.22999999999999</v>
          </cell>
          <cell r="AK52">
            <v>96</v>
          </cell>
          <cell r="AL52">
            <v>397</v>
          </cell>
          <cell r="AM52">
            <v>682.57</v>
          </cell>
          <cell r="AN52">
            <v>348</v>
          </cell>
          <cell r="AO52">
            <v>348</v>
          </cell>
          <cell r="AP52">
            <v>365.40000000000003</v>
          </cell>
          <cell r="AQ52">
            <v>383.67000000000007</v>
          </cell>
          <cell r="AR52">
            <v>402.85350000000011</v>
          </cell>
          <cell r="AS52">
            <v>422.99617500000011</v>
          </cell>
        </row>
        <row r="53">
          <cell r="N53">
            <v>261.63</v>
          </cell>
          <cell r="S53">
            <v>43.58</v>
          </cell>
          <cell r="T53">
            <v>12</v>
          </cell>
          <cell r="U53">
            <v>39.61</v>
          </cell>
          <cell r="V53">
            <v>47.05</v>
          </cell>
          <cell r="W53">
            <v>63</v>
          </cell>
          <cell r="X53">
            <v>161.66</v>
          </cell>
          <cell r="Y53">
            <v>16</v>
          </cell>
          <cell r="Z53">
            <v>25.333333333333329</v>
          </cell>
          <cell r="AA53">
            <v>55.333333333333329</v>
          </cell>
          <cell r="AB53">
            <v>62.333333333333329</v>
          </cell>
          <cell r="AC53">
            <v>159</v>
          </cell>
          <cell r="AD53">
            <v>43</v>
          </cell>
          <cell r="AE53">
            <v>118</v>
          </cell>
          <cell r="AF53">
            <v>52</v>
          </cell>
          <cell r="AG53">
            <v>11</v>
          </cell>
          <cell r="AH53">
            <v>224</v>
          </cell>
          <cell r="AI53">
            <v>43.34</v>
          </cell>
          <cell r="AJ53">
            <v>146.22999999999999</v>
          </cell>
          <cell r="AK53">
            <v>96</v>
          </cell>
          <cell r="AL53">
            <v>397</v>
          </cell>
          <cell r="AM53">
            <v>682.57</v>
          </cell>
          <cell r="AN53">
            <v>348</v>
          </cell>
          <cell r="AO53">
            <v>348</v>
          </cell>
          <cell r="AP53">
            <v>365.40000000000003</v>
          </cell>
          <cell r="AQ53">
            <v>383.67000000000007</v>
          </cell>
          <cell r="AR53">
            <v>402.85350000000011</v>
          </cell>
          <cell r="AS53">
            <v>422.99617500000011</v>
          </cell>
        </row>
        <row r="54">
          <cell r="N54">
            <v>220</v>
          </cell>
        </row>
        <row r="55">
          <cell r="N55">
            <v>180</v>
          </cell>
        </row>
        <row r="56">
          <cell r="N56">
            <v>41.629999999999995</v>
          </cell>
        </row>
        <row r="57">
          <cell r="Y57">
            <v>0</v>
          </cell>
          <cell r="Z57">
            <v>66.666666666666671</v>
          </cell>
          <cell r="AA57">
            <v>66.666666666666671</v>
          </cell>
          <cell r="AB57">
            <v>66.666666666666671</v>
          </cell>
          <cell r="AC57">
            <v>200</v>
          </cell>
          <cell r="AD57">
            <v>0</v>
          </cell>
          <cell r="AE57">
            <v>0</v>
          </cell>
          <cell r="AF57">
            <v>0</v>
          </cell>
          <cell r="AG57">
            <v>200</v>
          </cell>
          <cell r="AH57">
            <v>200</v>
          </cell>
        </row>
        <row r="59">
          <cell r="I59">
            <v>106.419</v>
          </cell>
          <cell r="N59">
            <v>82.27000000000001</v>
          </cell>
          <cell r="S59">
            <v>50.36</v>
          </cell>
          <cell r="T59">
            <v>5.4</v>
          </cell>
          <cell r="U59">
            <v>4.7300000000000004</v>
          </cell>
          <cell r="V59">
            <v>5.83</v>
          </cell>
          <cell r="W59">
            <v>6</v>
          </cell>
          <cell r="X59">
            <v>21.96</v>
          </cell>
          <cell r="Y59">
            <v>0</v>
          </cell>
          <cell r="Z59">
            <v>0</v>
          </cell>
          <cell r="AA59">
            <v>0</v>
          </cell>
          <cell r="AB59">
            <v>0</v>
          </cell>
          <cell r="AC59">
            <v>0</v>
          </cell>
          <cell r="AD59">
            <v>23</v>
          </cell>
          <cell r="AE59">
            <v>26</v>
          </cell>
          <cell r="AF59">
            <v>83</v>
          </cell>
          <cell r="AG59">
            <v>80</v>
          </cell>
          <cell r="AH59">
            <v>212</v>
          </cell>
          <cell r="AI59">
            <v>23</v>
          </cell>
          <cell r="AJ59">
            <v>27</v>
          </cell>
          <cell r="AK59">
            <v>0</v>
          </cell>
          <cell r="AL59">
            <v>8</v>
          </cell>
          <cell r="AM59">
            <v>58</v>
          </cell>
          <cell r="AN59">
            <v>353</v>
          </cell>
          <cell r="AO59">
            <v>363.59000000000003</v>
          </cell>
          <cell r="AP59">
            <v>374.49770000000007</v>
          </cell>
          <cell r="AQ59">
            <v>385.73263100000008</v>
          </cell>
          <cell r="AR59">
            <v>397.30460993000008</v>
          </cell>
          <cell r="AS59">
            <v>409.2237482279001</v>
          </cell>
        </row>
        <row r="60">
          <cell r="I60">
            <v>14.865</v>
          </cell>
          <cell r="N60">
            <v>0</v>
          </cell>
          <cell r="S60">
            <v>27.119999999999997</v>
          </cell>
          <cell r="T60">
            <v>1.77</v>
          </cell>
          <cell r="U60">
            <v>0</v>
          </cell>
          <cell r="V60">
            <v>0.19</v>
          </cell>
          <cell r="W60">
            <v>30</v>
          </cell>
          <cell r="X60">
            <v>31.96</v>
          </cell>
          <cell r="Y60">
            <v>0</v>
          </cell>
          <cell r="Z60">
            <v>0</v>
          </cell>
          <cell r="AA60">
            <v>0</v>
          </cell>
          <cell r="AB60">
            <v>0</v>
          </cell>
          <cell r="AC60">
            <v>0</v>
          </cell>
          <cell r="AD60">
            <v>12</v>
          </cell>
          <cell r="AE60">
            <v>37</v>
          </cell>
          <cell r="AF60">
            <v>41</v>
          </cell>
          <cell r="AG60">
            <v>60</v>
          </cell>
          <cell r="AH60">
            <v>150</v>
          </cell>
          <cell r="AI60">
            <v>0</v>
          </cell>
          <cell r="AJ60">
            <v>0</v>
          </cell>
          <cell r="AK60">
            <v>0</v>
          </cell>
          <cell r="AL60">
            <v>0</v>
          </cell>
          <cell r="AM60">
            <v>0</v>
          </cell>
          <cell r="AN60">
            <v>0</v>
          </cell>
          <cell r="AO60">
            <v>0</v>
          </cell>
          <cell r="AP60">
            <v>0</v>
          </cell>
          <cell r="AQ60">
            <v>0</v>
          </cell>
          <cell r="AR60">
            <v>0</v>
          </cell>
          <cell r="AS60">
            <v>0</v>
          </cell>
        </row>
        <row r="61">
          <cell r="I61">
            <v>15.522000000000002</v>
          </cell>
          <cell r="N61">
            <v>4.91</v>
          </cell>
          <cell r="S61">
            <v>0.82</v>
          </cell>
          <cell r="T61">
            <v>45</v>
          </cell>
          <cell r="U61">
            <v>0</v>
          </cell>
          <cell r="V61">
            <v>0</v>
          </cell>
          <cell r="W61">
            <v>3</v>
          </cell>
          <cell r="X61">
            <v>48</v>
          </cell>
          <cell r="Y61">
            <v>58</v>
          </cell>
          <cell r="Z61">
            <v>58</v>
          </cell>
          <cell r="AA61">
            <v>58</v>
          </cell>
          <cell r="AB61">
            <v>58</v>
          </cell>
          <cell r="AC61">
            <v>232</v>
          </cell>
          <cell r="AD61">
            <v>17</v>
          </cell>
          <cell r="AE61">
            <v>23</v>
          </cell>
          <cell r="AF61">
            <v>59</v>
          </cell>
          <cell r="AG61">
            <v>59</v>
          </cell>
          <cell r="AH61">
            <v>158</v>
          </cell>
          <cell r="AI61">
            <v>16.77</v>
          </cell>
          <cell r="AJ61">
            <v>23.57</v>
          </cell>
          <cell r="AK61">
            <v>48</v>
          </cell>
          <cell r="AL61">
            <v>0</v>
          </cell>
          <cell r="AM61">
            <v>88.34</v>
          </cell>
          <cell r="AN61">
            <v>79</v>
          </cell>
          <cell r="AO61">
            <v>81.37</v>
          </cell>
          <cell r="AP61">
            <v>83.81110000000001</v>
          </cell>
          <cell r="AQ61">
            <v>86.325433000000018</v>
          </cell>
          <cell r="AR61">
            <v>88.915195990000015</v>
          </cell>
          <cell r="AS61">
            <v>91.582651869700015</v>
          </cell>
        </row>
        <row r="62">
          <cell r="I62">
            <v>0</v>
          </cell>
          <cell r="N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row>
        <row r="63">
          <cell r="I63">
            <v>0</v>
          </cell>
          <cell r="N63">
            <v>345.8</v>
          </cell>
          <cell r="S63">
            <v>415</v>
          </cell>
          <cell r="T63">
            <v>0</v>
          </cell>
          <cell r="U63">
            <v>315</v>
          </cell>
          <cell r="V63">
            <v>3741</v>
          </cell>
          <cell r="W63">
            <v>0</v>
          </cell>
          <cell r="X63">
            <v>4056</v>
          </cell>
          <cell r="Y63">
            <v>0</v>
          </cell>
          <cell r="Z63">
            <v>0</v>
          </cell>
          <cell r="AA63">
            <v>0</v>
          </cell>
          <cell r="AB63">
            <v>500</v>
          </cell>
          <cell r="AC63">
            <v>500</v>
          </cell>
          <cell r="AD63">
            <v>0</v>
          </cell>
          <cell r="AE63">
            <v>0</v>
          </cell>
          <cell r="AF63">
            <v>500</v>
          </cell>
          <cell r="AG63">
            <v>0</v>
          </cell>
          <cell r="AH63">
            <v>500</v>
          </cell>
          <cell r="AI63">
            <v>0</v>
          </cell>
          <cell r="AJ63">
            <v>0</v>
          </cell>
          <cell r="AK63">
            <v>488</v>
          </cell>
          <cell r="AL63">
            <v>108</v>
          </cell>
          <cell r="AM63">
            <v>596</v>
          </cell>
          <cell r="AN63">
            <v>2584</v>
          </cell>
          <cell r="AO63">
            <v>3143</v>
          </cell>
          <cell r="AP63">
            <v>2896</v>
          </cell>
          <cell r="AQ63">
            <v>3699</v>
          </cell>
          <cell r="AR63">
            <v>3500</v>
          </cell>
          <cell r="AS63">
            <v>3737</v>
          </cell>
        </row>
        <row r="65">
          <cell r="I65">
            <v>-44.353440000000035</v>
          </cell>
          <cell r="N65">
            <v>-320.76555999999988</v>
          </cell>
          <cell r="S65">
            <v>-745.46</v>
          </cell>
          <cell r="T65">
            <v>-123.83999999999995</v>
          </cell>
          <cell r="U65">
            <v>310.3</v>
          </cell>
          <cell r="V65">
            <v>243.10999999999999</v>
          </cell>
          <cell r="W65">
            <v>-229.05</v>
          </cell>
          <cell r="X65">
            <v>34.640000000000327</v>
          </cell>
          <cell r="Y65">
            <v>-324.34735000000001</v>
          </cell>
          <cell r="Z65">
            <v>-426.37400000000002</v>
          </cell>
          <cell r="AA65">
            <v>-123.43599999999998</v>
          </cell>
          <cell r="AB65">
            <v>-373.4380000000001</v>
          </cell>
          <cell r="AC65">
            <v>-1153.0253499999999</v>
          </cell>
          <cell r="AD65">
            <v>-369.88</v>
          </cell>
          <cell r="AE65">
            <v>-322</v>
          </cell>
          <cell r="AF65">
            <v>433</v>
          </cell>
          <cell r="AG65">
            <v>-650</v>
          </cell>
          <cell r="AH65">
            <v>-743</v>
          </cell>
          <cell r="AI65">
            <v>-215.37</v>
          </cell>
          <cell r="AJ65">
            <v>-329.73</v>
          </cell>
          <cell r="AK65">
            <v>325.02999999999997</v>
          </cell>
          <cell r="AL65">
            <v>-471</v>
          </cell>
          <cell r="AM65">
            <v>-691.06999999999994</v>
          </cell>
          <cell r="AN65">
            <v>1792.597</v>
          </cell>
          <cell r="AO65">
            <v>2014.2860000000001</v>
          </cell>
          <cell r="AP65">
            <v>2099.5738000000001</v>
          </cell>
          <cell r="AQ65">
            <v>3036.603294</v>
          </cell>
          <cell r="AR65">
            <v>2460.00827282</v>
          </cell>
          <cell r="AS65">
            <v>2720.7217310046003</v>
          </cell>
        </row>
        <row r="66">
          <cell r="I66">
            <v>-7.6027164587896313E-4</v>
          </cell>
          <cell r="N66">
            <v>-4.1556329549197416E-3</v>
          </cell>
          <cell r="S66">
            <v>-1.0567496345400556E-2</v>
          </cell>
          <cell r="T66">
            <v>-6.4855598354305747E-3</v>
          </cell>
          <cell r="U66">
            <v>1.4532679165592867E-2</v>
          </cell>
          <cell r="V66">
            <v>1.0491360298000638E-2</v>
          </cell>
          <cell r="W66">
            <v>-9.2891809347430392E-3</v>
          </cell>
          <cell r="X66">
            <v>3.9170407294270482E-4</v>
          </cell>
          <cell r="Y66">
            <v>-1.4390613786466775E-2</v>
          </cell>
          <cell r="Z66">
            <v>-1.8557052291280449E-2</v>
          </cell>
          <cell r="AA66">
            <v>-5.0925924043119884E-3</v>
          </cell>
          <cell r="AB66">
            <v>-1.4643494289011069E-2</v>
          </cell>
          <cell r="AC66">
            <v>-1.2079748349211571E-2</v>
          </cell>
          <cell r="AD66">
            <v>-1.6641235397827227E-2</v>
          </cell>
          <cell r="AE66">
            <v>-1.4035880321635212E-2</v>
          </cell>
          <cell r="AF66">
            <v>1.9193898124390929E-2</v>
          </cell>
          <cell r="AG66">
            <v>-2.730168484814469E-2</v>
          </cell>
          <cell r="AH66">
            <v>-7.8198500864885643E-3</v>
          </cell>
          <cell r="AI66">
            <v>-2.2237455440255135E-3</v>
          </cell>
          <cell r="AJ66">
            <v>-3.2881121057520158E-3</v>
          </cell>
          <cell r="AK66">
            <v>3.0275116937888728E-3</v>
          </cell>
          <cell r="AL66">
            <v>-4.2198223810445898E-3</v>
          </cell>
          <cell r="AM66">
            <v>-5.9598511978717498E-3</v>
          </cell>
          <cell r="AN66">
            <v>1.850898263910249E-2</v>
          </cell>
          <cell r="AO66">
            <v>2.008673211732874E-2</v>
          </cell>
          <cell r="AP66">
            <v>1.9556607794581245E-2</v>
          </cell>
          <cell r="AQ66">
            <v>2.7205788837314063E-2</v>
          </cell>
          <cell r="AR66">
            <v>2.1215337449955421E-2</v>
          </cell>
          <cell r="AS66">
            <v>2.2582516465523974E-2</v>
          </cell>
        </row>
        <row r="68">
          <cell r="AN68">
            <v>200.38800000000001</v>
          </cell>
          <cell r="AO68">
            <v>122.85400000000001</v>
          </cell>
          <cell r="AP68">
            <v>407.72700000000003</v>
          </cell>
          <cell r="AQ68">
            <v>481.71677000000005</v>
          </cell>
          <cell r="AR68">
            <v>558.65703310000015</v>
          </cell>
          <cell r="AS68">
            <v>638.67284409300021</v>
          </cell>
        </row>
        <row r="69">
          <cell r="AN69">
            <v>0</v>
          </cell>
          <cell r="AO69">
            <v>16.166</v>
          </cell>
          <cell r="AP69">
            <v>264.68</v>
          </cell>
          <cell r="AQ69">
            <v>301.22000000000003</v>
          </cell>
          <cell r="AR69">
            <v>339.58700000000005</v>
          </cell>
          <cell r="AS69">
            <v>379.8723500000001</v>
          </cell>
        </row>
        <row r="70">
          <cell r="AN70">
            <v>7.9960000000000013</v>
          </cell>
          <cell r="AO70">
            <v>70.296000000000006</v>
          </cell>
          <cell r="AP70">
            <v>106.65500000000003</v>
          </cell>
          <cell r="AQ70">
            <v>144.10477000000003</v>
          </cell>
          <cell r="AR70">
            <v>182.67803310000005</v>
          </cell>
          <cell r="AS70">
            <v>222.40849409300006</v>
          </cell>
        </row>
        <row r="71">
          <cell r="AN71">
            <v>6.3920000000000003</v>
          </cell>
          <cell r="AO71">
            <v>36.392000000000003</v>
          </cell>
          <cell r="AP71">
            <v>36.392000000000003</v>
          </cell>
          <cell r="AQ71">
            <v>36.392000000000003</v>
          </cell>
          <cell r="AR71">
            <v>36.392000000000003</v>
          </cell>
          <cell r="AS71">
            <v>36.392000000000003</v>
          </cell>
        </row>
        <row r="72">
          <cell r="AN72">
            <v>186</v>
          </cell>
          <cell r="AO72">
            <v>0</v>
          </cell>
          <cell r="AP72">
            <v>0</v>
          </cell>
          <cell r="AQ72">
            <v>0</v>
          </cell>
          <cell r="AR72">
            <v>0</v>
          </cell>
          <cell r="AS72">
            <v>0</v>
          </cell>
        </row>
        <row r="73">
          <cell r="AN73">
            <v>0</v>
          </cell>
          <cell r="AO73">
            <v>0</v>
          </cell>
          <cell r="AP73">
            <v>0</v>
          </cell>
          <cell r="AQ73">
            <v>0</v>
          </cell>
          <cell r="AR73">
            <v>0</v>
          </cell>
          <cell r="AS73">
            <v>0</v>
          </cell>
        </row>
        <row r="76">
          <cell r="N76">
            <v>8.0333683943848933E-2</v>
          </cell>
          <cell r="S76">
            <v>7.4831615570113988E-2</v>
          </cell>
          <cell r="X76">
            <v>6.4729492260951024E-2</v>
          </cell>
          <cell r="AC76">
            <v>9.2472509614596229E-2</v>
          </cell>
          <cell r="AH76">
            <v>8.6295660701152244E-2</v>
          </cell>
          <cell r="AN76">
            <v>7.5613307206428101E-2</v>
          </cell>
          <cell r="AO76">
            <v>8.5635377702891313E-2</v>
          </cell>
          <cell r="AP76">
            <v>8.5886021162855639E-2</v>
          </cell>
          <cell r="AQ76">
            <v>8.6132326436457352E-2</v>
          </cell>
          <cell r="AR76">
            <v>8.6548179537380865E-2</v>
          </cell>
          <cell r="AS76">
            <v>8.7462004212564393E-2</v>
          </cell>
        </row>
        <row r="77">
          <cell r="N77">
            <v>7.2954893970436308E-2</v>
          </cell>
          <cell r="S77">
            <v>7.5667635160496571E-2</v>
          </cell>
          <cell r="X77">
            <v>8.005253305959785E-2</v>
          </cell>
          <cell r="AC77">
            <v>0.10460178436536616</v>
          </cell>
          <cell r="AH77">
            <v>6.7441115476049973E-2</v>
          </cell>
          <cell r="AN77">
            <v>0.1149822836680796</v>
          </cell>
          <cell r="AO77">
            <v>9.3232787709776263E-2</v>
          </cell>
          <cell r="AP77">
            <v>8.9482079928822414E-2</v>
          </cell>
          <cell r="AQ77">
            <v>8.7456579345339319E-2</v>
          </cell>
          <cell r="AR77">
            <v>8.6362593904709906E-2</v>
          </cell>
          <cell r="AS77">
            <v>8.5876903141692093E-2</v>
          </cell>
        </row>
        <row r="78">
          <cell r="N78">
            <v>7.1180535637115988E-2</v>
          </cell>
          <cell r="S78">
            <v>0.139337048987973</v>
          </cell>
          <cell r="X78">
            <v>8.4700574241181312E-2</v>
          </cell>
        </row>
        <row r="79">
          <cell r="N79">
            <v>2.9292149929375903E-2</v>
          </cell>
          <cell r="S79">
            <v>3.3490686399591735E-3</v>
          </cell>
          <cell r="X79">
            <v>0.31315192223928839</v>
          </cell>
          <cell r="AC79">
            <v>0.46954429360992717</v>
          </cell>
          <cell r="AH79">
            <v>0.41876641351408905</v>
          </cell>
          <cell r="AN79">
            <v>2.1417848206839035E-2</v>
          </cell>
          <cell r="AO79">
            <v>7.1219652858648036E-2</v>
          </cell>
          <cell r="AP79">
            <v>7.0067360133927573E-2</v>
          </cell>
          <cell r="AQ79">
            <v>6.9253324352166468E-2</v>
          </cell>
          <cell r="AR79">
            <v>6.8647895822949209E-2</v>
          </cell>
          <cell r="AS79">
            <v>6.8180175775016102E-2</v>
          </cell>
        </row>
        <row r="80">
          <cell r="N80">
            <v>7.1072866853031741E-2</v>
          </cell>
          <cell r="S80">
            <v>6.6929119353245248E-2</v>
          </cell>
          <cell r="X80">
            <v>7.5155011371439165E-2</v>
          </cell>
          <cell r="AC80">
            <v>0.1007906416733178</v>
          </cell>
          <cell r="AH80">
            <v>0.10036327504372139</v>
          </cell>
          <cell r="AN80">
            <v>0.10221735077441975</v>
          </cell>
          <cell r="AO80">
            <v>9.9140764408226709E-2</v>
          </cell>
          <cell r="AP80">
            <v>0.10215741305373909</v>
          </cell>
          <cell r="AQ80">
            <v>0.10593568524099907</v>
          </cell>
          <cell r="AR80">
            <v>0.1183606968589752</v>
          </cell>
          <cell r="AS80">
            <v>0.13408759707908485</v>
          </cell>
        </row>
        <row r="81">
          <cell r="N81">
            <v>9.0826955218141575E-2</v>
          </cell>
          <cell r="S81">
            <v>9.8742029984490789E-2</v>
          </cell>
          <cell r="X81">
            <v>0.10634932387407701</v>
          </cell>
          <cell r="AC81">
            <v>2.9257302185845366E-2</v>
          </cell>
          <cell r="AH81">
            <v>2.5858353684815399E-2</v>
          </cell>
          <cell r="AN81">
            <v>3.1453147877013178E-2</v>
          </cell>
          <cell r="AO81">
            <v>4.9191494071146237E-2</v>
          </cell>
          <cell r="AP81">
            <v>5.4150024411224511E-2</v>
          </cell>
          <cell r="AQ81">
            <v>5.9755969585949149E-2</v>
          </cell>
          <cell r="AR81">
            <v>6.1694761981040028E-2</v>
          </cell>
          <cell r="AS81">
            <v>6.3637932502280323E-2</v>
          </cell>
        </row>
        <row r="85">
          <cell r="H85">
            <v>2776.82</v>
          </cell>
          <cell r="I85">
            <v>2876.1639999999998</v>
          </cell>
          <cell r="N85">
            <v>2842.4127399999998</v>
          </cell>
          <cell r="S85">
            <v>2202.9499999999998</v>
          </cell>
          <cell r="T85">
            <v>2135.7999999999997</v>
          </cell>
          <cell r="U85">
            <v>2058.7599999999998</v>
          </cell>
          <cell r="V85">
            <v>2031.9499999999998</v>
          </cell>
          <cell r="W85">
            <v>1941.59</v>
          </cell>
          <cell r="X85">
            <v>1890.47</v>
          </cell>
          <cell r="Y85">
            <v>1779.33</v>
          </cell>
          <cell r="Z85">
            <v>1735.23</v>
          </cell>
          <cell r="AA85">
            <v>1745.86</v>
          </cell>
          <cell r="AB85">
            <v>1752.6</v>
          </cell>
          <cell r="AC85">
            <v>1752.6</v>
          </cell>
          <cell r="AD85">
            <v>1758.01</v>
          </cell>
          <cell r="AE85">
            <v>1688.01</v>
          </cell>
          <cell r="AF85">
            <v>1651.01</v>
          </cell>
          <cell r="AG85">
            <v>1604.01</v>
          </cell>
          <cell r="AH85">
            <v>1604.01</v>
          </cell>
          <cell r="AM85">
            <v>1740.23</v>
          </cell>
          <cell r="AN85">
            <v>1660.5509999999999</v>
          </cell>
          <cell r="AO85">
            <v>1460.4798285714287</v>
          </cell>
          <cell r="AP85">
            <v>1266.1825085714286</v>
          </cell>
          <cell r="AQ85">
            <v>1042.6035085714286</v>
          </cell>
          <cell r="AR85">
            <v>819.02450857142878</v>
          </cell>
          <cell r="AS85">
            <v>571.44550857142883</v>
          </cell>
        </row>
        <row r="86">
          <cell r="H86">
            <v>497</v>
          </cell>
          <cell r="I86">
            <v>478.03</v>
          </cell>
          <cell r="N86">
            <v>485.39373999999998</v>
          </cell>
          <cell r="S86">
            <v>450.89</v>
          </cell>
          <cell r="T86">
            <v>432.67</v>
          </cell>
          <cell r="U86">
            <v>435.98</v>
          </cell>
          <cell r="V86">
            <v>448.45</v>
          </cell>
          <cell r="W86">
            <v>476.45</v>
          </cell>
          <cell r="X86">
            <v>533.61</v>
          </cell>
          <cell r="Y86">
            <v>512.66999999999996</v>
          </cell>
          <cell r="Z86">
            <v>494.67</v>
          </cell>
          <cell r="AA86">
            <v>473.73</v>
          </cell>
          <cell r="AB86">
            <v>470.17</v>
          </cell>
          <cell r="AC86">
            <v>470.17</v>
          </cell>
          <cell r="AD86">
            <v>517.61</v>
          </cell>
          <cell r="AE86">
            <v>542.61</v>
          </cell>
          <cell r="AF86">
            <v>529.61</v>
          </cell>
          <cell r="AG86">
            <v>533.61</v>
          </cell>
          <cell r="AH86">
            <v>533.61</v>
          </cell>
          <cell r="AM86">
            <v>580.85</v>
          </cell>
          <cell r="AN86">
            <v>715.76099999999997</v>
          </cell>
          <cell r="AO86">
            <v>659.75342857142857</v>
          </cell>
          <cell r="AP86">
            <v>596.17442857142862</v>
          </cell>
          <cell r="AQ86">
            <v>479.59542857142861</v>
          </cell>
          <cell r="AR86">
            <v>363.01642857142861</v>
          </cell>
          <cell r="AS86">
            <v>246.4374285714286</v>
          </cell>
        </row>
        <row r="87">
          <cell r="H87">
            <v>1719.4199999999998</v>
          </cell>
          <cell r="I87">
            <v>2062.933</v>
          </cell>
          <cell r="N87">
            <v>2069.94</v>
          </cell>
          <cell r="S87">
            <v>1613.27</v>
          </cell>
          <cell r="T87">
            <v>1565.7799999999997</v>
          </cell>
          <cell r="U87">
            <v>1500.7199999999998</v>
          </cell>
          <cell r="V87">
            <v>1467.9599999999998</v>
          </cell>
          <cell r="W87">
            <v>1369.6</v>
          </cell>
          <cell r="X87">
            <v>1262.03</v>
          </cell>
          <cell r="Y87">
            <v>1173.42</v>
          </cell>
          <cell r="Z87">
            <v>1164.8800000000001</v>
          </cell>
          <cell r="AA87">
            <v>1197.72</v>
          </cell>
          <cell r="AB87">
            <v>1225.1600000000001</v>
          </cell>
          <cell r="AC87">
            <v>1225.1600000000001</v>
          </cell>
          <cell r="AD87">
            <v>1149.57</v>
          </cell>
          <cell r="AE87">
            <v>1066.57</v>
          </cell>
          <cell r="AF87">
            <v>1044.57</v>
          </cell>
          <cell r="AG87">
            <v>1010.5699999999999</v>
          </cell>
          <cell r="AH87">
            <v>1010.5699999999999</v>
          </cell>
          <cell r="AM87">
            <v>1084.25</v>
          </cell>
          <cell r="AN87">
            <v>898.46800000000007</v>
          </cell>
          <cell r="AO87">
            <v>773.26040000000012</v>
          </cell>
          <cell r="AP87">
            <v>655.54208000000017</v>
          </cell>
          <cell r="AQ87">
            <v>558.54208000000017</v>
          </cell>
          <cell r="AR87">
            <v>454.54208000000017</v>
          </cell>
          <cell r="AS87">
            <v>326.54208000000017</v>
          </cell>
        </row>
        <row r="88">
          <cell r="H88">
            <v>428.3</v>
          </cell>
          <cell r="I88">
            <v>230.62</v>
          </cell>
          <cell r="N88">
            <v>200.37199999999999</v>
          </cell>
          <cell r="S88">
            <v>75.349999999999994</v>
          </cell>
          <cell r="T88">
            <v>74.349999999999994</v>
          </cell>
          <cell r="U88">
            <v>59.349999999999994</v>
          </cell>
          <cell r="V88">
            <v>52.83</v>
          </cell>
          <cell r="W88">
            <v>35.83</v>
          </cell>
          <cell r="X88">
            <v>38.380000000000003</v>
          </cell>
          <cell r="Y88">
            <v>37.86</v>
          </cell>
          <cell r="Z88">
            <v>23.39</v>
          </cell>
          <cell r="AA88">
            <v>22.87</v>
          </cell>
          <cell r="AB88">
            <v>8.4</v>
          </cell>
          <cell r="AC88">
            <v>8.4</v>
          </cell>
          <cell r="AD88">
            <v>34.380000000000003</v>
          </cell>
          <cell r="AE88">
            <v>22.380000000000003</v>
          </cell>
          <cell r="AF88">
            <v>21.380000000000003</v>
          </cell>
          <cell r="AG88">
            <v>7.3800000000000026</v>
          </cell>
          <cell r="AH88">
            <v>7.3800000000000026</v>
          </cell>
          <cell r="AM88">
            <v>18.940000000000001</v>
          </cell>
          <cell r="AN88">
            <v>3.8700000000000028</v>
          </cell>
          <cell r="AO88">
            <v>-0.12999999999999723</v>
          </cell>
          <cell r="AP88">
            <v>-0.12999999999999723</v>
          </cell>
          <cell r="AQ88">
            <v>-0.12999999999999723</v>
          </cell>
          <cell r="AR88">
            <v>-0.12999999999999723</v>
          </cell>
          <cell r="AS88">
            <v>-0.12999999999999723</v>
          </cell>
        </row>
        <row r="89">
          <cell r="H89">
            <v>132.1</v>
          </cell>
          <cell r="I89">
            <v>104.581</v>
          </cell>
          <cell r="N89">
            <v>86.706999999999994</v>
          </cell>
          <cell r="S89">
            <v>63.44</v>
          </cell>
          <cell r="T89">
            <v>63</v>
          </cell>
          <cell r="U89">
            <v>62.709999999999994</v>
          </cell>
          <cell r="V89">
            <v>62.709999999999994</v>
          </cell>
          <cell r="W89">
            <v>59.709999999999994</v>
          </cell>
          <cell r="X89">
            <v>56.45</v>
          </cell>
          <cell r="Y89">
            <v>55.38</v>
          </cell>
          <cell r="Z89">
            <v>52.29</v>
          </cell>
          <cell r="AA89">
            <v>51.54</v>
          </cell>
          <cell r="AB89">
            <v>48.87</v>
          </cell>
          <cell r="AC89">
            <v>48.87</v>
          </cell>
          <cell r="AD89">
            <v>56.45</v>
          </cell>
          <cell r="AE89">
            <v>56.45</v>
          </cell>
          <cell r="AF89">
            <v>55.45</v>
          </cell>
          <cell r="AG89">
            <v>52.45</v>
          </cell>
          <cell r="AH89">
            <v>52.45</v>
          </cell>
          <cell r="AM89">
            <v>56.190000000000005</v>
          </cell>
          <cell r="AN89">
            <v>42.452000000000005</v>
          </cell>
          <cell r="AO89">
            <v>27.596000000000007</v>
          </cell>
          <cell r="AP89">
            <v>14.596000000000007</v>
          </cell>
          <cell r="AQ89">
            <v>4.5960000000000072</v>
          </cell>
          <cell r="AR89">
            <v>1.5960000000000072</v>
          </cell>
          <cell r="AS89">
            <v>-1.4039999999999928</v>
          </cell>
        </row>
        <row r="90">
          <cell r="H90">
            <v>0</v>
          </cell>
          <cell r="I90">
            <v>0</v>
          </cell>
          <cell r="N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M90">
            <v>0</v>
          </cell>
          <cell r="AN90">
            <v>0</v>
          </cell>
          <cell r="AO90">
            <v>0</v>
          </cell>
          <cell r="AP90">
            <v>0</v>
          </cell>
          <cell r="AQ90">
            <v>0</v>
          </cell>
          <cell r="AR90">
            <v>0</v>
          </cell>
          <cell r="AS90">
            <v>0</v>
          </cell>
        </row>
        <row r="91">
          <cell r="H91">
            <v>0</v>
          </cell>
          <cell r="I91">
            <v>0</v>
          </cell>
          <cell r="N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M91">
            <v>0</v>
          </cell>
          <cell r="AN91">
            <v>0</v>
          </cell>
          <cell r="AO91">
            <v>0</v>
          </cell>
          <cell r="AP91">
            <v>0</v>
          </cell>
          <cell r="AQ91">
            <v>0</v>
          </cell>
          <cell r="AR91">
            <v>0</v>
          </cell>
          <cell r="AS91">
            <v>0</v>
          </cell>
        </row>
        <row r="93">
          <cell r="H93">
            <v>196.74</v>
          </cell>
          <cell r="I93">
            <v>261.39100000000002</v>
          </cell>
          <cell r="N93">
            <v>355.29174000000006</v>
          </cell>
          <cell r="S93">
            <v>28.93</v>
          </cell>
          <cell r="T93">
            <v>34.489999999999995</v>
          </cell>
          <cell r="U93">
            <v>61.55</v>
          </cell>
          <cell r="V93">
            <v>61.550000000000004</v>
          </cell>
          <cell r="W93">
            <v>61.46</v>
          </cell>
          <cell r="X93">
            <v>61.46</v>
          </cell>
          <cell r="Y93">
            <v>0</v>
          </cell>
          <cell r="Z93">
            <v>0</v>
          </cell>
          <cell r="AA93">
            <v>0</v>
          </cell>
          <cell r="AB93">
            <v>0</v>
          </cell>
          <cell r="AC93">
            <v>0</v>
          </cell>
          <cell r="AD93">
            <v>0</v>
          </cell>
          <cell r="AE93">
            <v>0</v>
          </cell>
          <cell r="AF93">
            <v>0</v>
          </cell>
          <cell r="AG93">
            <v>0</v>
          </cell>
          <cell r="AH93">
            <v>0</v>
          </cell>
          <cell r="AI93">
            <v>62.070000000000007</v>
          </cell>
          <cell r="AJ93">
            <v>26.240000000000002</v>
          </cell>
          <cell r="AK93">
            <v>29.200000000000003</v>
          </cell>
          <cell r="AL93">
            <v>29.200000000000003</v>
          </cell>
          <cell r="AM93">
            <v>29.200000000000003</v>
          </cell>
          <cell r="AN93">
            <v>5.6500000000000057</v>
          </cell>
          <cell r="AO93">
            <v>0</v>
          </cell>
          <cell r="AP93">
            <v>0</v>
          </cell>
          <cell r="AQ93">
            <v>0</v>
          </cell>
          <cell r="AR93">
            <v>0</v>
          </cell>
          <cell r="AS93">
            <v>0</v>
          </cell>
        </row>
        <row r="94">
          <cell r="H94">
            <v>151.62</v>
          </cell>
          <cell r="I94">
            <v>190.87700000000001</v>
          </cell>
          <cell r="N94">
            <v>279.79900000000004</v>
          </cell>
          <cell r="S94">
            <v>16.93</v>
          </cell>
          <cell r="T94">
            <v>24.22</v>
          </cell>
          <cell r="U94">
            <v>53.58</v>
          </cell>
          <cell r="V94">
            <v>53.580000000000005</v>
          </cell>
          <cell r="W94">
            <v>53.49</v>
          </cell>
          <cell r="X94">
            <v>53.49</v>
          </cell>
          <cell r="Y94">
            <v>0</v>
          </cell>
          <cell r="Z94">
            <v>0</v>
          </cell>
          <cell r="AA94">
            <v>0</v>
          </cell>
          <cell r="AB94">
            <v>0</v>
          </cell>
          <cell r="AC94">
            <v>0</v>
          </cell>
          <cell r="AD94">
            <v>0</v>
          </cell>
          <cell r="AE94">
            <v>0</v>
          </cell>
          <cell r="AF94">
            <v>0</v>
          </cell>
          <cell r="AG94">
            <v>0</v>
          </cell>
          <cell r="AH94">
            <v>0</v>
          </cell>
          <cell r="AI94">
            <v>52.120000000000005</v>
          </cell>
          <cell r="AJ94">
            <v>23.800000000000004</v>
          </cell>
          <cell r="AK94">
            <v>26.760000000000005</v>
          </cell>
          <cell r="AL94">
            <v>26.760000000000005</v>
          </cell>
          <cell r="AM94">
            <v>26.760000000000005</v>
          </cell>
          <cell r="AN94">
            <v>5.6500000000000057</v>
          </cell>
          <cell r="AO94">
            <v>0</v>
          </cell>
          <cell r="AP94">
            <v>0</v>
          </cell>
          <cell r="AQ94">
            <v>0</v>
          </cell>
          <cell r="AR94">
            <v>0</v>
          </cell>
          <cell r="AS94">
            <v>0</v>
          </cell>
        </row>
        <row r="95">
          <cell r="H95">
            <v>0</v>
          </cell>
          <cell r="I95">
            <v>0</v>
          </cell>
          <cell r="N95">
            <v>1.0309999999999999</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row>
        <row r="96">
          <cell r="H96">
            <v>76.22</v>
          </cell>
          <cell r="I96">
            <v>174.49799999999999</v>
          </cell>
          <cell r="N96">
            <v>275.41000000000003</v>
          </cell>
          <cell r="S96">
            <v>16.93</v>
          </cell>
          <cell r="T96">
            <v>24.22</v>
          </cell>
          <cell r="U96">
            <v>53.58</v>
          </cell>
          <cell r="V96">
            <v>53.580000000000005</v>
          </cell>
          <cell r="W96">
            <v>53.49</v>
          </cell>
          <cell r="X96">
            <v>53.49</v>
          </cell>
          <cell r="Y96">
            <v>0</v>
          </cell>
          <cell r="Z96">
            <v>0</v>
          </cell>
          <cell r="AA96">
            <v>0</v>
          </cell>
          <cell r="AB96">
            <v>0</v>
          </cell>
          <cell r="AC96">
            <v>0</v>
          </cell>
          <cell r="AD96">
            <v>0</v>
          </cell>
          <cell r="AE96">
            <v>0</v>
          </cell>
          <cell r="AF96">
            <v>0</v>
          </cell>
          <cell r="AG96">
            <v>0</v>
          </cell>
          <cell r="AH96">
            <v>0</v>
          </cell>
          <cell r="AI96">
            <v>52.120000000000005</v>
          </cell>
          <cell r="AJ96">
            <v>23.800000000000004</v>
          </cell>
          <cell r="AK96">
            <v>26.760000000000005</v>
          </cell>
          <cell r="AL96">
            <v>26.760000000000005</v>
          </cell>
          <cell r="AM96">
            <v>26.760000000000005</v>
          </cell>
          <cell r="AN96">
            <v>5.6500000000000057</v>
          </cell>
          <cell r="AO96">
            <v>0</v>
          </cell>
          <cell r="AP96">
            <v>0</v>
          </cell>
          <cell r="AQ96">
            <v>0</v>
          </cell>
          <cell r="AR96">
            <v>0</v>
          </cell>
          <cell r="AS96">
            <v>0</v>
          </cell>
        </row>
        <row r="97">
          <cell r="H97">
            <v>0</v>
          </cell>
          <cell r="I97">
            <v>11.52</v>
          </cell>
          <cell r="N97">
            <v>2.5110000000000001</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row>
        <row r="98">
          <cell r="H98">
            <v>75.400000000000006</v>
          </cell>
          <cell r="I98">
            <v>4.859</v>
          </cell>
          <cell r="N98">
            <v>0.84699999999999998</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row>
        <row r="99">
          <cell r="H99">
            <v>0</v>
          </cell>
          <cell r="I99">
            <v>0</v>
          </cell>
          <cell r="N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row>
        <row r="100">
          <cell r="H100">
            <v>0</v>
          </cell>
          <cell r="I100">
            <v>0</v>
          </cell>
          <cell r="N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row>
        <row r="101">
          <cell r="H101">
            <v>45.12</v>
          </cell>
          <cell r="I101">
            <v>70.51400000000001</v>
          </cell>
          <cell r="N101">
            <v>75.492740000000012</v>
          </cell>
          <cell r="S101">
            <v>12</v>
          </cell>
          <cell r="T101">
            <v>10.27</v>
          </cell>
          <cell r="U101">
            <v>7.97</v>
          </cell>
          <cell r="V101">
            <v>7.9700000000000006</v>
          </cell>
          <cell r="W101">
            <v>7.97</v>
          </cell>
          <cell r="X101">
            <v>7.97</v>
          </cell>
          <cell r="Y101">
            <v>0</v>
          </cell>
          <cell r="Z101">
            <v>0</v>
          </cell>
          <cell r="AA101">
            <v>0</v>
          </cell>
          <cell r="AB101">
            <v>0</v>
          </cell>
          <cell r="AC101">
            <v>0</v>
          </cell>
          <cell r="AD101">
            <v>0</v>
          </cell>
          <cell r="AE101">
            <v>0</v>
          </cell>
          <cell r="AF101">
            <v>0</v>
          </cell>
          <cell r="AG101">
            <v>0</v>
          </cell>
          <cell r="AH101">
            <v>0</v>
          </cell>
          <cell r="AI101">
            <v>9.9499999999999993</v>
          </cell>
          <cell r="AJ101">
            <v>2.4399999999999995</v>
          </cell>
          <cell r="AK101">
            <v>2.4399999999999995</v>
          </cell>
          <cell r="AL101">
            <v>2.4399999999999995</v>
          </cell>
          <cell r="AM101">
            <v>2.4399999999999995</v>
          </cell>
          <cell r="AN101">
            <v>0</v>
          </cell>
          <cell r="AO101">
            <v>0</v>
          </cell>
          <cell r="AP101">
            <v>0</v>
          </cell>
          <cell r="AQ101">
            <v>0</v>
          </cell>
          <cell r="AR101">
            <v>0</v>
          </cell>
          <cell r="AS101">
            <v>0</v>
          </cell>
        </row>
        <row r="102">
          <cell r="H102">
            <v>0</v>
          </cell>
          <cell r="I102">
            <v>0.4</v>
          </cell>
          <cell r="N102">
            <v>0.13374</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row>
        <row r="103">
          <cell r="H103">
            <v>40.119999999999997</v>
          </cell>
          <cell r="I103">
            <v>68.253</v>
          </cell>
          <cell r="N103">
            <v>75.290000000000006</v>
          </cell>
          <cell r="S103">
            <v>12</v>
          </cell>
          <cell r="T103">
            <v>10.27</v>
          </cell>
          <cell r="U103">
            <v>7.97</v>
          </cell>
          <cell r="V103">
            <v>7.9700000000000006</v>
          </cell>
          <cell r="W103">
            <v>7.97</v>
          </cell>
          <cell r="X103">
            <v>7.97</v>
          </cell>
          <cell r="Y103">
            <v>0</v>
          </cell>
          <cell r="Z103">
            <v>0</v>
          </cell>
          <cell r="AA103">
            <v>0</v>
          </cell>
          <cell r="AB103">
            <v>0</v>
          </cell>
          <cell r="AC103">
            <v>0</v>
          </cell>
          <cell r="AD103">
            <v>0</v>
          </cell>
          <cell r="AE103">
            <v>0</v>
          </cell>
          <cell r="AF103">
            <v>0</v>
          </cell>
          <cell r="AG103">
            <v>0</v>
          </cell>
          <cell r="AH103">
            <v>0</v>
          </cell>
          <cell r="AI103">
            <v>9.9499999999999993</v>
          </cell>
          <cell r="AJ103">
            <v>2.4399999999999995</v>
          </cell>
          <cell r="AK103">
            <v>2.4399999999999995</v>
          </cell>
          <cell r="AL103">
            <v>2.4399999999999995</v>
          </cell>
          <cell r="AM103">
            <v>2.4399999999999995</v>
          </cell>
          <cell r="AN103">
            <v>0</v>
          </cell>
          <cell r="AO103">
            <v>0</v>
          </cell>
          <cell r="AP103">
            <v>0</v>
          </cell>
          <cell r="AQ103">
            <v>0</v>
          </cell>
          <cell r="AR103">
            <v>0</v>
          </cell>
          <cell r="AS103">
            <v>0</v>
          </cell>
        </row>
        <row r="104">
          <cell r="H104">
            <v>0</v>
          </cell>
          <cell r="I104">
            <v>0.76</v>
          </cell>
          <cell r="N104">
            <v>2.1999999999999999E-2</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row>
        <row r="105">
          <cell r="H105">
            <v>5</v>
          </cell>
          <cell r="I105">
            <v>1.101</v>
          </cell>
          <cell r="N105">
            <v>4.7E-2</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row>
        <row r="106">
          <cell r="H106">
            <v>0</v>
          </cell>
          <cell r="I106">
            <v>0</v>
          </cell>
          <cell r="N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row>
        <row r="107">
          <cell r="H107">
            <v>0</v>
          </cell>
          <cell r="I107">
            <v>0</v>
          </cell>
          <cell r="N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row>
        <row r="109">
          <cell r="H109">
            <v>0</v>
          </cell>
          <cell r="I109">
            <v>0</v>
          </cell>
          <cell r="N109">
            <v>231.06199999999998</v>
          </cell>
          <cell r="S109">
            <v>172.04000000000002</v>
          </cell>
          <cell r="T109">
            <v>40.230000000000004</v>
          </cell>
          <cell r="U109">
            <v>42.24</v>
          </cell>
          <cell r="V109">
            <v>45.370000000000005</v>
          </cell>
          <cell r="W109">
            <v>17</v>
          </cell>
          <cell r="X109">
            <v>144.84000000000003</v>
          </cell>
          <cell r="Y109">
            <v>27.58</v>
          </cell>
          <cell r="Z109">
            <v>38.119999999999997</v>
          </cell>
          <cell r="AA109">
            <v>9.85</v>
          </cell>
          <cell r="AB109">
            <v>38.520000000000003</v>
          </cell>
          <cell r="AC109">
            <v>114.07</v>
          </cell>
          <cell r="AD109">
            <v>22</v>
          </cell>
          <cell r="AE109">
            <v>51</v>
          </cell>
          <cell r="AF109">
            <v>10</v>
          </cell>
          <cell r="AG109">
            <v>38</v>
          </cell>
          <cell r="AH109">
            <v>121</v>
          </cell>
          <cell r="AI109">
            <v>0</v>
          </cell>
          <cell r="AJ109">
            <v>25</v>
          </cell>
          <cell r="AK109">
            <v>6</v>
          </cell>
          <cell r="AL109">
            <v>1</v>
          </cell>
          <cell r="AM109">
            <v>32</v>
          </cell>
          <cell r="AN109">
            <v>131.439435</v>
          </cell>
          <cell r="AO109">
            <v>121.15264034285717</v>
          </cell>
          <cell r="AP109">
            <v>106.02110452571431</v>
          </cell>
          <cell r="AQ109">
            <v>89.8389883657143</v>
          </cell>
          <cell r="AR109">
            <v>72.413168365714299</v>
          </cell>
          <cell r="AS109">
            <v>54.057848365714307</v>
          </cell>
        </row>
        <row r="110">
          <cell r="N110">
            <v>48.702999999999996</v>
          </cell>
          <cell r="S110">
            <v>36.369999999999997</v>
          </cell>
          <cell r="T110">
            <v>14</v>
          </cell>
          <cell r="U110">
            <v>1</v>
          </cell>
          <cell r="V110">
            <v>14</v>
          </cell>
          <cell r="W110">
            <v>0</v>
          </cell>
          <cell r="X110">
            <v>29</v>
          </cell>
          <cell r="Y110">
            <v>13.47</v>
          </cell>
          <cell r="Z110">
            <v>2.5</v>
          </cell>
          <cell r="AA110">
            <v>9.69</v>
          </cell>
          <cell r="AB110">
            <v>2.35</v>
          </cell>
          <cell r="AC110">
            <v>28.01</v>
          </cell>
          <cell r="AD110">
            <v>1</v>
          </cell>
          <cell r="AE110">
            <v>2</v>
          </cell>
          <cell r="AF110">
            <v>10</v>
          </cell>
          <cell r="AG110">
            <v>2</v>
          </cell>
          <cell r="AH110">
            <v>15</v>
          </cell>
          <cell r="AI110">
            <v>0</v>
          </cell>
          <cell r="AJ110">
            <v>0</v>
          </cell>
          <cell r="AK110">
            <v>0</v>
          </cell>
          <cell r="AL110">
            <v>0</v>
          </cell>
          <cell r="AM110">
            <v>0</v>
          </cell>
          <cell r="AN110">
            <v>51.864439999999995</v>
          </cell>
          <cell r="AO110">
            <v>55.02057714285715</v>
          </cell>
          <cell r="AP110">
            <v>50.237114285714291</v>
          </cell>
          <cell r="AQ110">
            <v>43.030794285714293</v>
          </cell>
          <cell r="AR110">
            <v>33.704474285714284</v>
          </cell>
          <cell r="AS110">
            <v>24.378154285714292</v>
          </cell>
        </row>
        <row r="111">
          <cell r="N111">
            <v>161.923</v>
          </cell>
          <cell r="S111">
            <v>123.87</v>
          </cell>
          <cell r="T111">
            <v>24</v>
          </cell>
          <cell r="U111">
            <v>36</v>
          </cell>
          <cell r="V111">
            <v>12.21</v>
          </cell>
          <cell r="W111">
            <v>16</v>
          </cell>
          <cell r="X111">
            <v>88.210000000000008</v>
          </cell>
          <cell r="Y111">
            <v>13.89</v>
          </cell>
          <cell r="Z111">
            <v>30.34</v>
          </cell>
          <cell r="AA111">
            <v>0</v>
          </cell>
          <cell r="AB111">
            <v>31.39</v>
          </cell>
          <cell r="AC111">
            <v>75.62</v>
          </cell>
          <cell r="AD111">
            <v>20</v>
          </cell>
          <cell r="AE111">
            <v>46</v>
          </cell>
          <cell r="AF111">
            <v>0</v>
          </cell>
          <cell r="AG111">
            <v>31</v>
          </cell>
          <cell r="AH111">
            <v>97</v>
          </cell>
          <cell r="AI111">
            <v>0</v>
          </cell>
          <cell r="AJ111">
            <v>0</v>
          </cell>
          <cell r="AK111">
            <v>0</v>
          </cell>
          <cell r="AL111">
            <v>0</v>
          </cell>
          <cell r="AM111">
            <v>0</v>
          </cell>
          <cell r="AN111">
            <v>75.343283999999997</v>
          </cell>
          <cell r="AO111">
            <v>63.525679200000006</v>
          </cell>
          <cell r="AP111">
            <v>54.294494240000013</v>
          </cell>
          <cell r="AQ111">
            <v>46.135198080000009</v>
          </cell>
          <cell r="AR111">
            <v>38.497198080000011</v>
          </cell>
          <cell r="AS111">
            <v>29.681198080000012</v>
          </cell>
        </row>
        <row r="112">
          <cell r="N112">
            <v>12.61</v>
          </cell>
          <cell r="S112">
            <v>8.27</v>
          </cell>
          <cell r="T112">
            <v>0.21</v>
          </cell>
          <cell r="U112">
            <v>1</v>
          </cell>
          <cell r="V112">
            <v>0.16</v>
          </cell>
          <cell r="W112">
            <v>1</v>
          </cell>
          <cell r="X112">
            <v>2.37</v>
          </cell>
          <cell r="Y112">
            <v>0.16</v>
          </cell>
          <cell r="Z112">
            <v>2.62</v>
          </cell>
          <cell r="AA112">
            <v>0.13</v>
          </cell>
          <cell r="AB112">
            <v>2.15</v>
          </cell>
          <cell r="AC112">
            <v>5.0599999999999996</v>
          </cell>
          <cell r="AD112">
            <v>1</v>
          </cell>
          <cell r="AE112">
            <v>2</v>
          </cell>
          <cell r="AF112">
            <v>0</v>
          </cell>
          <cell r="AG112">
            <v>2</v>
          </cell>
          <cell r="AH112">
            <v>5</v>
          </cell>
          <cell r="AI112">
            <v>0</v>
          </cell>
          <cell r="AJ112">
            <v>0</v>
          </cell>
          <cell r="AK112">
            <v>0</v>
          </cell>
          <cell r="AL112">
            <v>0</v>
          </cell>
          <cell r="AM112">
            <v>0</v>
          </cell>
          <cell r="AN112">
            <v>0.72992000000000012</v>
          </cell>
          <cell r="AO112">
            <v>0.11968000000000018</v>
          </cell>
          <cell r="AP112">
            <v>-8.3199999999998223E-3</v>
          </cell>
          <cell r="AQ112">
            <v>-8.3199999999998223E-3</v>
          </cell>
          <cell r="AR112">
            <v>-8.3199999999998223E-3</v>
          </cell>
          <cell r="AS112">
            <v>-8.3199999999998223E-3</v>
          </cell>
        </row>
        <row r="113">
          <cell r="N113">
            <v>7.8259999999999996</v>
          </cell>
          <cell r="S113">
            <v>3.5300000000000002</v>
          </cell>
          <cell r="T113">
            <v>0.02</v>
          </cell>
          <cell r="U113">
            <v>1.24</v>
          </cell>
          <cell r="V113">
            <v>0</v>
          </cell>
          <cell r="W113">
            <v>0</v>
          </cell>
          <cell r="X113">
            <v>1.26</v>
          </cell>
          <cell r="Y113">
            <v>0.06</v>
          </cell>
          <cell r="Z113">
            <v>2.66</v>
          </cell>
          <cell r="AA113">
            <v>0.03</v>
          </cell>
          <cell r="AB113">
            <v>2.63</v>
          </cell>
          <cell r="AC113">
            <v>5.38</v>
          </cell>
          <cell r="AD113">
            <v>0</v>
          </cell>
          <cell r="AE113">
            <v>1</v>
          </cell>
          <cell r="AF113">
            <v>0</v>
          </cell>
          <cell r="AG113">
            <v>3</v>
          </cell>
          <cell r="AH113">
            <v>4</v>
          </cell>
          <cell r="AI113">
            <v>0</v>
          </cell>
          <cell r="AJ113">
            <v>0</v>
          </cell>
          <cell r="AK113">
            <v>0</v>
          </cell>
          <cell r="AL113">
            <v>0</v>
          </cell>
          <cell r="AM113">
            <v>0</v>
          </cell>
          <cell r="AN113">
            <v>3.5017909999999999</v>
          </cell>
          <cell r="AO113">
            <v>2.4867040000000005</v>
          </cell>
          <cell r="AP113">
            <v>1.4978160000000005</v>
          </cell>
          <cell r="AQ113">
            <v>0.68131600000000048</v>
          </cell>
          <cell r="AR113">
            <v>0.21981600000000048</v>
          </cell>
          <cell r="AS113">
            <v>6.81600000000051E-3</v>
          </cell>
        </row>
        <row r="114">
          <cell r="N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row>
        <row r="115">
          <cell r="N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row>
        <row r="116">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row>
        <row r="117">
          <cell r="T117">
            <v>2</v>
          </cell>
          <cell r="U117">
            <v>3</v>
          </cell>
          <cell r="V117">
            <v>19</v>
          </cell>
          <cell r="W117">
            <v>0</v>
          </cell>
          <cell r="X117">
            <v>24</v>
          </cell>
          <cell r="Y117">
            <v>0</v>
          </cell>
          <cell r="Z117">
            <v>0</v>
          </cell>
          <cell r="AA117">
            <v>0</v>
          </cell>
          <cell r="AB117">
            <v>0</v>
          </cell>
          <cell r="AC117">
            <v>0</v>
          </cell>
          <cell r="AD117">
            <v>0</v>
          </cell>
          <cell r="AE117">
            <v>0</v>
          </cell>
          <cell r="AF117">
            <v>0</v>
          </cell>
          <cell r="AG117">
            <v>0</v>
          </cell>
          <cell r="AH117">
            <v>0</v>
          </cell>
          <cell r="AI117">
            <v>0</v>
          </cell>
          <cell r="AJ117">
            <v>25</v>
          </cell>
          <cell r="AK117">
            <v>6</v>
          </cell>
          <cell r="AL117">
            <v>1</v>
          </cell>
          <cell r="AM117">
            <v>32</v>
          </cell>
          <cell r="AN117">
            <v>0</v>
          </cell>
          <cell r="AO117">
            <v>0</v>
          </cell>
          <cell r="AP117">
            <v>0</v>
          </cell>
          <cell r="AQ117">
            <v>0</v>
          </cell>
          <cell r="AR117">
            <v>0</v>
          </cell>
          <cell r="AS117">
            <v>0</v>
          </cell>
        </row>
        <row r="119">
          <cell r="I119">
            <v>438.9658</v>
          </cell>
          <cell r="N119">
            <v>480.88300000000004</v>
          </cell>
          <cell r="S119">
            <v>424</v>
          </cell>
          <cell r="T119">
            <v>84.35</v>
          </cell>
          <cell r="U119">
            <v>114.07000000000001</v>
          </cell>
          <cell r="V119">
            <v>64.930000000000007</v>
          </cell>
          <cell r="W119">
            <v>120.27</v>
          </cell>
          <cell r="X119">
            <v>383.61999999999995</v>
          </cell>
          <cell r="Y119">
            <v>94.68</v>
          </cell>
          <cell r="Z119">
            <v>99.1</v>
          </cell>
          <cell r="AA119">
            <v>44.37</v>
          </cell>
          <cell r="AB119">
            <v>54.26</v>
          </cell>
          <cell r="AC119">
            <v>292.41000000000003</v>
          </cell>
          <cell r="AD119">
            <v>79</v>
          </cell>
          <cell r="AE119">
            <v>102</v>
          </cell>
          <cell r="AF119">
            <v>45</v>
          </cell>
          <cell r="AG119">
            <v>55</v>
          </cell>
          <cell r="AH119">
            <v>281</v>
          </cell>
          <cell r="AI119">
            <v>79.650000000000006</v>
          </cell>
          <cell r="AJ119">
            <v>100.85</v>
          </cell>
          <cell r="AK119">
            <v>68.319999999999993</v>
          </cell>
          <cell r="AL119">
            <v>0</v>
          </cell>
          <cell r="AM119">
            <v>248.82</v>
          </cell>
          <cell r="AN119">
            <v>259.67899999999997</v>
          </cell>
          <cell r="AO119">
            <v>200.07117142857143</v>
          </cell>
          <cell r="AP119">
            <v>194.29732000000001</v>
          </cell>
          <cell r="AQ119">
            <v>223.57900000000001</v>
          </cell>
          <cell r="AR119">
            <v>223.57900000000001</v>
          </cell>
          <cell r="AS119">
            <v>247.57900000000001</v>
          </cell>
        </row>
        <row r="120">
          <cell r="I120">
            <v>53.753200000000007</v>
          </cell>
          <cell r="N120">
            <v>68.206000000000017</v>
          </cell>
          <cell r="S120">
            <v>52</v>
          </cell>
          <cell r="T120">
            <v>24.27</v>
          </cell>
          <cell r="U120">
            <v>0</v>
          </cell>
          <cell r="V120">
            <v>24.6</v>
          </cell>
          <cell r="W120">
            <v>2</v>
          </cell>
          <cell r="X120">
            <v>50.870000000000005</v>
          </cell>
          <cell r="Y120">
            <v>20.94</v>
          </cell>
          <cell r="Z120">
            <v>18</v>
          </cell>
          <cell r="AA120">
            <v>20.94</v>
          </cell>
          <cell r="AB120">
            <v>3.56</v>
          </cell>
          <cell r="AC120">
            <v>63.44</v>
          </cell>
          <cell r="AD120">
            <v>24</v>
          </cell>
          <cell r="AE120">
            <v>4</v>
          </cell>
          <cell r="AF120">
            <v>21</v>
          </cell>
          <cell r="AG120">
            <v>4</v>
          </cell>
          <cell r="AH120">
            <v>53</v>
          </cell>
          <cell r="AI120">
            <v>24.29</v>
          </cell>
          <cell r="AJ120">
            <v>3</v>
          </cell>
          <cell r="AK120">
            <v>20.97</v>
          </cell>
          <cell r="AL120">
            <v>0</v>
          </cell>
          <cell r="AM120">
            <v>48.26</v>
          </cell>
          <cell r="AN120">
            <v>45.088999999999999</v>
          </cell>
          <cell r="AO120">
            <v>56.007571428571424</v>
          </cell>
          <cell r="AP120">
            <v>63.578999999999994</v>
          </cell>
          <cell r="AQ120">
            <v>116.57899999999999</v>
          </cell>
          <cell r="AR120">
            <v>116.57899999999999</v>
          </cell>
          <cell r="AS120">
            <v>116.57899999999999</v>
          </cell>
        </row>
        <row r="121">
          <cell r="I121">
            <v>299.42920000000004</v>
          </cell>
          <cell r="N121">
            <v>335.27199999999999</v>
          </cell>
          <cell r="S121">
            <v>312</v>
          </cell>
          <cell r="T121">
            <v>58.64</v>
          </cell>
          <cell r="U121">
            <v>96.12</v>
          </cell>
          <cell r="V121">
            <v>33.81</v>
          </cell>
          <cell r="W121">
            <v>98.27</v>
          </cell>
          <cell r="X121">
            <v>286.83999999999997</v>
          </cell>
          <cell r="Y121">
            <v>72.150000000000006</v>
          </cell>
          <cell r="Z121">
            <v>63.54</v>
          </cell>
          <cell r="AA121">
            <v>22.16</v>
          </cell>
          <cell r="AB121">
            <v>33.56</v>
          </cell>
          <cell r="AC121">
            <v>191.41</v>
          </cell>
          <cell r="AD121">
            <v>51</v>
          </cell>
          <cell r="AE121">
            <v>83</v>
          </cell>
          <cell r="AF121">
            <v>22</v>
          </cell>
          <cell r="AG121">
            <v>34</v>
          </cell>
          <cell r="AH121">
            <v>190</v>
          </cell>
          <cell r="AI121">
            <v>50.92</v>
          </cell>
          <cell r="AJ121">
            <v>83</v>
          </cell>
          <cell r="AK121">
            <v>44.35</v>
          </cell>
          <cell r="AL121">
            <v>0</v>
          </cell>
          <cell r="AM121">
            <v>178.27</v>
          </cell>
          <cell r="AN121">
            <v>185.78199999999998</v>
          </cell>
          <cell r="AO121">
            <v>125.20760000000001</v>
          </cell>
          <cell r="AP121">
            <v>117.71832000000001</v>
          </cell>
          <cell r="AQ121">
            <v>97</v>
          </cell>
          <cell r="AR121">
            <v>104</v>
          </cell>
          <cell r="AS121">
            <v>128</v>
          </cell>
        </row>
        <row r="122">
          <cell r="I122">
            <v>61.383400000000002</v>
          </cell>
          <cell r="N122">
            <v>49.953000000000003</v>
          </cell>
          <cell r="S122">
            <v>37</v>
          </cell>
          <cell r="T122">
            <v>1</v>
          </cell>
          <cell r="U122">
            <v>15</v>
          </cell>
          <cell r="V122">
            <v>6.52</v>
          </cell>
          <cell r="W122">
            <v>17</v>
          </cell>
          <cell r="X122">
            <v>39.519999999999996</v>
          </cell>
          <cell r="Y122">
            <v>0.52</v>
          </cell>
          <cell r="Z122">
            <v>14.47</v>
          </cell>
          <cell r="AA122">
            <v>0.52</v>
          </cell>
          <cell r="AB122">
            <v>14.47</v>
          </cell>
          <cell r="AC122">
            <v>29.98</v>
          </cell>
          <cell r="AD122">
            <v>4</v>
          </cell>
          <cell r="AE122">
            <v>12</v>
          </cell>
          <cell r="AF122">
            <v>1</v>
          </cell>
          <cell r="AG122">
            <v>14</v>
          </cell>
          <cell r="AH122">
            <v>31</v>
          </cell>
          <cell r="AI122">
            <v>4.4400000000000004</v>
          </cell>
          <cell r="AJ122">
            <v>12</v>
          </cell>
          <cell r="AK122">
            <v>3</v>
          </cell>
          <cell r="AL122">
            <v>0</v>
          </cell>
          <cell r="AM122">
            <v>19.440000000000001</v>
          </cell>
          <cell r="AN122">
            <v>15.069999999999999</v>
          </cell>
          <cell r="AO122">
            <v>4</v>
          </cell>
          <cell r="AP122">
            <v>0</v>
          </cell>
          <cell r="AQ122">
            <v>0</v>
          </cell>
          <cell r="AR122">
            <v>0</v>
          </cell>
          <cell r="AS122">
            <v>0</v>
          </cell>
        </row>
        <row r="123">
          <cell r="I123">
            <v>24.399999999999977</v>
          </cell>
          <cell r="N123">
            <v>27.451999999999998</v>
          </cell>
          <cell r="S123">
            <v>23</v>
          </cell>
          <cell r="T123">
            <v>0.44</v>
          </cell>
          <cell r="U123">
            <v>2.95</v>
          </cell>
          <cell r="V123">
            <v>0</v>
          </cell>
          <cell r="W123">
            <v>3</v>
          </cell>
          <cell r="X123">
            <v>6.3900000000000006</v>
          </cell>
          <cell r="Y123">
            <v>1.07</v>
          </cell>
          <cell r="Z123">
            <v>3.09</v>
          </cell>
          <cell r="AA123">
            <v>0.75</v>
          </cell>
          <cell r="AB123">
            <v>2.67</v>
          </cell>
          <cell r="AC123">
            <v>7.58</v>
          </cell>
          <cell r="AD123">
            <v>0</v>
          </cell>
          <cell r="AE123">
            <v>3</v>
          </cell>
          <cell r="AF123">
            <v>1</v>
          </cell>
          <cell r="AG123">
            <v>3</v>
          </cell>
          <cell r="AH123">
            <v>7</v>
          </cell>
          <cell r="AI123">
            <v>0</v>
          </cell>
          <cell r="AJ123">
            <v>2.85</v>
          </cell>
          <cell r="AK123">
            <v>0</v>
          </cell>
          <cell r="AL123">
            <v>0</v>
          </cell>
          <cell r="AM123">
            <v>2.85</v>
          </cell>
          <cell r="AN123">
            <v>13.738</v>
          </cell>
          <cell r="AO123">
            <v>14.855999999999998</v>
          </cell>
          <cell r="AP123">
            <v>13</v>
          </cell>
          <cell r="AQ123">
            <v>10</v>
          </cell>
          <cell r="AR123">
            <v>3</v>
          </cell>
          <cell r="AS123">
            <v>3</v>
          </cell>
        </row>
        <row r="124">
          <cell r="I124">
            <v>0</v>
          </cell>
          <cell r="N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row>
        <row r="125">
          <cell r="I125">
            <v>0</v>
          </cell>
          <cell r="N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row>
        <row r="127">
          <cell r="I127">
            <v>148.72499999999999</v>
          </cell>
          <cell r="N127">
            <v>178.09999999999997</v>
          </cell>
          <cell r="S127">
            <v>125.06999999999998</v>
          </cell>
          <cell r="T127">
            <v>11.64</v>
          </cell>
          <cell r="U127">
            <v>9.9700000000000006</v>
          </cell>
          <cell r="V127">
            <v>38.119999999999997</v>
          </cell>
          <cell r="W127">
            <v>30</v>
          </cell>
          <cell r="X127">
            <v>89.73</v>
          </cell>
          <cell r="Y127">
            <v>45</v>
          </cell>
          <cell r="Z127">
            <v>55</v>
          </cell>
          <cell r="AA127">
            <v>55</v>
          </cell>
          <cell r="AB127">
            <v>61</v>
          </cell>
          <cell r="AC127">
            <v>216</v>
          </cell>
          <cell r="AD127">
            <v>8</v>
          </cell>
          <cell r="AE127">
            <v>32</v>
          </cell>
          <cell r="AF127">
            <v>8</v>
          </cell>
          <cell r="AG127">
            <v>8</v>
          </cell>
          <cell r="AH127">
            <v>56</v>
          </cell>
          <cell r="AI127">
            <v>7.64</v>
          </cell>
          <cell r="AJ127">
            <v>32.659999999999997</v>
          </cell>
          <cell r="AK127">
            <v>58.14</v>
          </cell>
          <cell r="AL127">
            <v>0.14000000000000001</v>
          </cell>
          <cell r="AM127">
            <v>98.58</v>
          </cell>
          <cell r="AN127">
            <v>180</v>
          </cell>
          <cell r="AO127">
            <v>0</v>
          </cell>
          <cell r="AP127">
            <v>0</v>
          </cell>
          <cell r="AQ127">
            <v>0</v>
          </cell>
          <cell r="AR127">
            <v>0</v>
          </cell>
          <cell r="AS127">
            <v>0</v>
          </cell>
        </row>
        <row r="128">
          <cell r="I128">
            <v>14.730999999999995</v>
          </cell>
          <cell r="N128">
            <v>5.21</v>
          </cell>
          <cell r="S128">
            <v>59.699999999999996</v>
          </cell>
          <cell r="T128">
            <v>6.05</v>
          </cell>
          <cell r="U128">
            <v>3.31</v>
          </cell>
          <cell r="V128">
            <v>37.07</v>
          </cell>
          <cell r="W128">
            <v>30</v>
          </cell>
          <cell r="X128">
            <v>76.430000000000007</v>
          </cell>
          <cell r="Y128">
            <v>0</v>
          </cell>
          <cell r="Z128">
            <v>0</v>
          </cell>
          <cell r="AA128">
            <v>0</v>
          </cell>
          <cell r="AB128">
            <v>0</v>
          </cell>
          <cell r="AC128">
            <v>0</v>
          </cell>
          <cell r="AD128">
            <v>8</v>
          </cell>
          <cell r="AE128">
            <v>29</v>
          </cell>
          <cell r="AF128">
            <v>8</v>
          </cell>
          <cell r="AG128">
            <v>8</v>
          </cell>
          <cell r="AH128">
            <v>53</v>
          </cell>
          <cell r="AI128">
            <v>7.5</v>
          </cell>
          <cell r="AJ128">
            <v>30</v>
          </cell>
          <cell r="AK128">
            <v>58</v>
          </cell>
          <cell r="AL128">
            <v>0</v>
          </cell>
          <cell r="AM128">
            <v>95.5</v>
          </cell>
          <cell r="AN128">
            <v>180</v>
          </cell>
          <cell r="AO128">
            <v>0</v>
          </cell>
          <cell r="AP128">
            <v>0</v>
          </cell>
          <cell r="AQ128">
            <v>0</v>
          </cell>
          <cell r="AR128">
            <v>0</v>
          </cell>
          <cell r="AS128">
            <v>0</v>
          </cell>
        </row>
        <row r="129">
          <cell r="I129">
            <v>79.481000000000009</v>
          </cell>
          <cell r="N129">
            <v>153.90999999999997</v>
          </cell>
          <cell r="S129">
            <v>48.809999999999995</v>
          </cell>
          <cell r="T129">
            <v>5.59</v>
          </cell>
          <cell r="U129">
            <v>4</v>
          </cell>
          <cell r="V129">
            <v>1.05</v>
          </cell>
          <cell r="W129">
            <v>0</v>
          </cell>
          <cell r="X129">
            <v>10.64</v>
          </cell>
          <cell r="Y129">
            <v>45</v>
          </cell>
          <cell r="Z129">
            <v>55</v>
          </cell>
          <cell r="AA129">
            <v>55</v>
          </cell>
          <cell r="AB129">
            <v>61</v>
          </cell>
          <cell r="AC129">
            <v>216</v>
          </cell>
          <cell r="AD129">
            <v>0</v>
          </cell>
          <cell r="AE129">
            <v>0</v>
          </cell>
          <cell r="AF129">
            <v>0</v>
          </cell>
          <cell r="AG129">
            <v>0</v>
          </cell>
          <cell r="AH129">
            <v>0</v>
          </cell>
          <cell r="AI129">
            <v>0.14000000000000001</v>
          </cell>
          <cell r="AJ129">
            <v>7.0000000000000007E-2</v>
          </cell>
          <cell r="AK129">
            <v>0.14000000000000001</v>
          </cell>
          <cell r="AL129">
            <v>0.14000000000000001</v>
          </cell>
          <cell r="AM129">
            <v>0.49</v>
          </cell>
          <cell r="AN129">
            <v>0</v>
          </cell>
          <cell r="AO129">
            <v>0</v>
          </cell>
          <cell r="AP129">
            <v>0</v>
          </cell>
          <cell r="AQ129">
            <v>0</v>
          </cell>
          <cell r="AR129">
            <v>0</v>
          </cell>
          <cell r="AS129">
            <v>0</v>
          </cell>
        </row>
        <row r="130">
          <cell r="I130">
            <v>47.835000000000001</v>
          </cell>
          <cell r="N130">
            <v>1.1299999999999999</v>
          </cell>
          <cell r="S130">
            <v>13.07</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row>
        <row r="131">
          <cell r="I131">
            <v>6.6779999999999973</v>
          </cell>
          <cell r="N131">
            <v>17.850000000000001</v>
          </cell>
          <cell r="S131">
            <v>3.4899999999999998</v>
          </cell>
          <cell r="T131">
            <v>0</v>
          </cell>
          <cell r="U131">
            <v>2.66</v>
          </cell>
          <cell r="V131">
            <v>0</v>
          </cell>
          <cell r="W131">
            <v>0</v>
          </cell>
          <cell r="X131">
            <v>2.66</v>
          </cell>
          <cell r="Y131">
            <v>0</v>
          </cell>
          <cell r="Z131">
            <v>0</v>
          </cell>
          <cell r="AA131">
            <v>0</v>
          </cell>
          <cell r="AB131">
            <v>0</v>
          </cell>
          <cell r="AC131">
            <v>0</v>
          </cell>
          <cell r="AD131">
            <v>0</v>
          </cell>
          <cell r="AE131">
            <v>3</v>
          </cell>
          <cell r="AF131">
            <v>0</v>
          </cell>
          <cell r="AG131">
            <v>0</v>
          </cell>
          <cell r="AH131">
            <v>3</v>
          </cell>
          <cell r="AI131">
            <v>0</v>
          </cell>
          <cell r="AJ131">
            <v>2.59</v>
          </cell>
          <cell r="AK131">
            <v>0</v>
          </cell>
          <cell r="AL131">
            <v>0</v>
          </cell>
          <cell r="AM131">
            <v>2.59</v>
          </cell>
          <cell r="AN131">
            <v>0</v>
          </cell>
          <cell r="AO131">
            <v>0</v>
          </cell>
          <cell r="AP131">
            <v>0</v>
          </cell>
          <cell r="AQ131">
            <v>0</v>
          </cell>
          <cell r="AR131">
            <v>0</v>
          </cell>
          <cell r="AS131">
            <v>0</v>
          </cell>
        </row>
        <row r="132">
          <cell r="I132">
            <v>0</v>
          </cell>
          <cell r="N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N132">
            <v>0</v>
          </cell>
          <cell r="AO132">
            <v>0</v>
          </cell>
          <cell r="AP132">
            <v>0</v>
          </cell>
          <cell r="AQ132">
            <v>0</v>
          </cell>
          <cell r="AR132">
            <v>0</v>
          </cell>
          <cell r="AS132">
            <v>0</v>
          </cell>
        </row>
        <row r="133">
          <cell r="I133">
            <v>0</v>
          </cell>
          <cell r="N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N133">
            <v>0</v>
          </cell>
          <cell r="AO133">
            <v>0</v>
          </cell>
          <cell r="AP133">
            <v>0</v>
          </cell>
          <cell r="AQ133">
            <v>0</v>
          </cell>
          <cell r="AR133">
            <v>0</v>
          </cell>
          <cell r="AS133">
            <v>0</v>
          </cell>
        </row>
        <row r="135">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row>
        <row r="137">
          <cell r="I137">
            <v>-225.58980000000003</v>
          </cell>
          <cell r="N137">
            <v>-208.88226000000003</v>
          </cell>
          <cell r="S137">
            <v>-625.29174000000012</v>
          </cell>
          <cell r="T137">
            <v>-67.150000000000006</v>
          </cell>
          <cell r="U137">
            <v>-77.040000000000006</v>
          </cell>
          <cell r="V137">
            <v>-26.810000000000002</v>
          </cell>
          <cell r="W137">
            <v>-90.36</v>
          </cell>
          <cell r="X137">
            <v>-261.3599999999999</v>
          </cell>
          <cell r="Y137">
            <v>-111.84</v>
          </cell>
          <cell r="Z137">
            <v>-44.1</v>
          </cell>
          <cell r="AA137">
            <v>10.63</v>
          </cell>
          <cell r="AB137">
            <v>6.74</v>
          </cell>
          <cell r="AC137">
            <v>-138.57</v>
          </cell>
          <cell r="AD137">
            <v>-132.46</v>
          </cell>
          <cell r="AE137">
            <v>-70</v>
          </cell>
          <cell r="AF137">
            <v>-37</v>
          </cell>
          <cell r="AG137">
            <v>-47</v>
          </cell>
          <cell r="AH137">
            <v>-286.45999999999998</v>
          </cell>
          <cell r="AI137">
            <v>-9.9399999999999977</v>
          </cell>
          <cell r="AJ137">
            <v>-41.949999999999996</v>
          </cell>
          <cell r="AK137">
            <v>19.02000000000001</v>
          </cell>
          <cell r="AL137">
            <v>29.340000000000003</v>
          </cell>
          <cell r="AM137">
            <v>-121.04</v>
          </cell>
          <cell r="AN137">
            <v>-103.22899999999997</v>
          </cell>
          <cell r="AO137">
            <v>-205.72117142857144</v>
          </cell>
          <cell r="AP137">
            <v>-194.29732000000001</v>
          </cell>
          <cell r="AQ137">
            <v>-223.57900000000001</v>
          </cell>
          <cell r="AR137">
            <v>-223.57900000000001</v>
          </cell>
          <cell r="AS137">
            <v>-247.57900000000001</v>
          </cell>
        </row>
        <row r="138">
          <cell r="I138">
            <v>-3.866882220172911E-3</v>
          </cell>
          <cell r="N138">
            <v>-2.7061446476801128E-3</v>
          </cell>
          <cell r="S138">
            <v>-8.8640144035349398E-3</v>
          </cell>
          <cell r="T138">
            <v>-3.5166775108944059E-3</v>
          </cell>
          <cell r="U138">
            <v>-3.6081134480092638E-3</v>
          </cell>
          <cell r="V138">
            <v>-1.1569798428258697E-3</v>
          </cell>
          <cell r="W138">
            <v>-3.6645727538239729E-3</v>
          </cell>
          <cell r="X138">
            <v>-2.9554207997778384E-3</v>
          </cell>
          <cell r="Y138">
            <v>-4.9621069692058354E-3</v>
          </cell>
          <cell r="Z138">
            <v>-1.9193618889647764E-3</v>
          </cell>
          <cell r="AA138">
            <v>4.3856133751771302E-4</v>
          </cell>
          <cell r="AB138">
            <v>2.6429327360347503E-4</v>
          </cell>
          <cell r="AC138">
            <v>-1.4517380114411598E-3</v>
          </cell>
          <cell r="AD138">
            <v>-5.9594950816378141E-3</v>
          </cell>
          <cell r="AE138">
            <v>-3.0512783307902638E-3</v>
          </cell>
          <cell r="AF138">
            <v>-1.6401252438855989E-3</v>
          </cell>
          <cell r="AG138">
            <v>-1.9741218274812312E-3</v>
          </cell>
          <cell r="AH138">
            <v>-3.0149047857005577E-3</v>
          </cell>
          <cell r="AM138">
            <v>-1.2739093599846245E-3</v>
          </cell>
          <cell r="AN138">
            <v>-1.0658635314306063E-3</v>
          </cell>
          <cell r="AO138">
            <v>-2.0514793139349511E-3</v>
          </cell>
          <cell r="AP138">
            <v>-1.8097941986027098E-3</v>
          </cell>
          <cell r="AQ138">
            <v>-2.0031075756508881E-3</v>
          </cell>
          <cell r="AR138">
            <v>-1.9281658456726061E-3</v>
          </cell>
          <cell r="AS138">
            <v>-2.0549535736436937E-3</v>
          </cell>
        </row>
        <row r="140">
          <cell r="AN140">
            <v>3.1779999999999999</v>
          </cell>
          <cell r="AO140">
            <v>15.640171428571428</v>
          </cell>
          <cell r="AP140">
            <v>23.722319999999996</v>
          </cell>
          <cell r="AQ140">
            <v>77.335183999999998</v>
          </cell>
          <cell r="AR140">
            <v>78.0706208</v>
          </cell>
          <cell r="AS140">
            <v>78.953144960000003</v>
          </cell>
        </row>
        <row r="141">
          <cell r="AN141">
            <v>0</v>
          </cell>
          <cell r="AO141">
            <v>10.918571428571429</v>
          </cell>
          <cell r="AP141">
            <v>18.489999999999998</v>
          </cell>
          <cell r="AQ141">
            <v>71.489999999999995</v>
          </cell>
          <cell r="AR141">
            <v>71.489999999999995</v>
          </cell>
          <cell r="AS141">
            <v>71.489999999999995</v>
          </cell>
        </row>
        <row r="142">
          <cell r="AN142">
            <v>2.1280000000000001</v>
          </cell>
          <cell r="AO142">
            <v>2.5536000000000003</v>
          </cell>
          <cell r="AP142">
            <v>3.0643200000000004</v>
          </cell>
          <cell r="AQ142">
            <v>3.6771840000000005</v>
          </cell>
          <cell r="AR142">
            <v>4.4126208000000009</v>
          </cell>
          <cell r="AS142">
            <v>5.2951449600000009</v>
          </cell>
        </row>
        <row r="143">
          <cell r="AN143">
            <v>0</v>
          </cell>
          <cell r="AO143">
            <v>0</v>
          </cell>
          <cell r="AP143">
            <v>0</v>
          </cell>
          <cell r="AQ143">
            <v>0</v>
          </cell>
          <cell r="AR143">
            <v>0</v>
          </cell>
          <cell r="AS143">
            <v>0</v>
          </cell>
        </row>
        <row r="144">
          <cell r="AN144">
            <v>1.05</v>
          </cell>
          <cell r="AO144">
            <v>2.1680000000000001</v>
          </cell>
          <cell r="AP144">
            <v>2.1680000000000001</v>
          </cell>
          <cell r="AQ144">
            <v>2.1680000000000001</v>
          </cell>
          <cell r="AR144">
            <v>2.1680000000000001</v>
          </cell>
          <cell r="AS144">
            <v>2.1680000000000001</v>
          </cell>
        </row>
        <row r="145">
          <cell r="AN145">
            <v>0</v>
          </cell>
          <cell r="AO145">
            <v>0</v>
          </cell>
          <cell r="AP145">
            <v>0</v>
          </cell>
          <cell r="AQ145">
            <v>0</v>
          </cell>
          <cell r="AR145">
            <v>0</v>
          </cell>
          <cell r="AS145">
            <v>0</v>
          </cell>
        </row>
        <row r="149">
          <cell r="I149">
            <v>-900.8</v>
          </cell>
          <cell r="N149">
            <v>447</v>
          </cell>
          <cell r="S149">
            <v>-944.58000000000015</v>
          </cell>
          <cell r="T149">
            <v>79</v>
          </cell>
          <cell r="U149">
            <v>154.30000000000001</v>
          </cell>
          <cell r="V149">
            <v>-461</v>
          </cell>
          <cell r="W149">
            <v>1629</v>
          </cell>
          <cell r="X149">
            <v>1401.3</v>
          </cell>
          <cell r="Y149">
            <v>158.16</v>
          </cell>
          <cell r="Z149">
            <v>531.53</v>
          </cell>
          <cell r="AA149">
            <v>432.54</v>
          </cell>
          <cell r="AB149">
            <v>1250.0999999999999</v>
          </cell>
          <cell r="AC149">
            <v>2372.33</v>
          </cell>
          <cell r="AD149">
            <v>279</v>
          </cell>
          <cell r="AE149">
            <v>1522</v>
          </cell>
          <cell r="AF149">
            <v>-51</v>
          </cell>
          <cell r="AG149">
            <v>1772</v>
          </cell>
          <cell r="AH149">
            <v>3522</v>
          </cell>
          <cell r="AM149">
            <v>4113.3</v>
          </cell>
          <cell r="AN149">
            <v>4105.32</v>
          </cell>
          <cell r="AO149">
            <v>4920.4901488833748</v>
          </cell>
          <cell r="AP149">
            <v>4427.5223880597014</v>
          </cell>
          <cell r="AQ149">
            <v>1492</v>
          </cell>
          <cell r="AR149">
            <v>1149</v>
          </cell>
          <cell r="AS149">
            <v>2103</v>
          </cell>
        </row>
        <row r="150">
          <cell r="I150">
            <v>-1.5440802305475503E-2</v>
          </cell>
          <cell r="N150">
            <v>5.7910454315891176E-3</v>
          </cell>
          <cell r="S150">
            <v>-1.33901828373601E-2</v>
          </cell>
          <cell r="T150">
            <v>1.7229886836697836E-2</v>
          </cell>
          <cell r="U150">
            <v>7.2265304390943591E-3</v>
          </cell>
          <cell r="V150">
            <v>-1.851340367669892E-2</v>
          </cell>
          <cell r="W150">
            <v>6.7362276937822263E-2</v>
          </cell>
          <cell r="X150">
            <v>1.5845696230213827E-2</v>
          </cell>
          <cell r="Y150">
            <v>7.017228525121556E-3</v>
          </cell>
          <cell r="Z150">
            <v>3.453676280612742E-2</v>
          </cell>
          <cell r="AA150">
            <v>1.7845279485410318E-2</v>
          </cell>
          <cell r="AB150">
            <v>4.9019736102626763E-2</v>
          </cell>
          <cell r="AC150">
            <v>2.759873706920539E-2</v>
          </cell>
          <cell r="AD150">
            <v>1.4352098226200078E-2</v>
          </cell>
          <cell r="AE150">
            <v>6.6343508849468297E-2</v>
          </cell>
          <cell r="AF150">
            <v>-2.2607131740044742E-3</v>
          </cell>
          <cell r="AG150">
            <v>7.4428593155249828E-2</v>
          </cell>
          <cell r="AH150">
            <v>3.7488971747069007E-2</v>
          </cell>
          <cell r="AM150">
            <v>4.329123736305978E-2</v>
          </cell>
          <cell r="AN150">
            <v>4.2388387690016349E-2</v>
          </cell>
          <cell r="AO150">
            <v>4.9067792511378897E-2</v>
          </cell>
          <cell r="AP150">
            <v>4.0225139309416964E-2</v>
          </cell>
          <cell r="AQ150">
            <v>1.2381729364338902E-2</v>
          </cell>
          <cell r="AR150">
            <v>8.9518074050253613E-3</v>
          </cell>
          <cell r="AS150">
            <v>1.6533985187347222E-2</v>
          </cell>
        </row>
        <row r="151">
          <cell r="I151">
            <v>-900.8</v>
          </cell>
          <cell r="N151">
            <v>447</v>
          </cell>
          <cell r="S151">
            <v>-944.58000000000015</v>
          </cell>
          <cell r="T151">
            <v>329</v>
          </cell>
          <cell r="U151">
            <v>154.30000000000001</v>
          </cell>
          <cell r="V151">
            <v>-429</v>
          </cell>
          <cell r="W151">
            <v>1661</v>
          </cell>
          <cell r="X151">
            <v>1401.3</v>
          </cell>
          <cell r="Y151">
            <v>158.16</v>
          </cell>
          <cell r="Z151">
            <v>793.53</v>
          </cell>
          <cell r="AA151">
            <v>432.54</v>
          </cell>
          <cell r="AB151">
            <v>1250.0999999999999</v>
          </cell>
          <cell r="AC151">
            <v>2634.33</v>
          </cell>
          <cell r="AD151">
            <v>319</v>
          </cell>
          <cell r="AE151">
            <v>1522</v>
          </cell>
          <cell r="AF151">
            <v>-51</v>
          </cell>
          <cell r="AG151">
            <v>1772</v>
          </cell>
          <cell r="AH151">
            <v>3562</v>
          </cell>
          <cell r="AM151">
            <v>4113.3</v>
          </cell>
          <cell r="AN151">
            <v>4105.32</v>
          </cell>
          <cell r="AO151">
            <v>4920.4901488833748</v>
          </cell>
          <cell r="AP151">
            <v>4318.5223880597014</v>
          </cell>
          <cell r="AQ151">
            <v>1382</v>
          </cell>
          <cell r="AR151">
            <v>1038</v>
          </cell>
          <cell r="AS151">
            <v>1992</v>
          </cell>
        </row>
        <row r="153">
          <cell r="I153">
            <v>-128</v>
          </cell>
          <cell r="N153">
            <v>-254</v>
          </cell>
          <cell r="S153">
            <v>-537</v>
          </cell>
          <cell r="T153">
            <v>-596</v>
          </cell>
          <cell r="U153">
            <v>67</v>
          </cell>
          <cell r="V153">
            <v>-66</v>
          </cell>
          <cell r="W153">
            <v>-59</v>
          </cell>
          <cell r="X153">
            <v>-654</v>
          </cell>
          <cell r="Y153">
            <v>92</v>
          </cell>
          <cell r="Z153">
            <v>708</v>
          </cell>
          <cell r="AA153">
            <v>0</v>
          </cell>
          <cell r="AB153">
            <v>301.12</v>
          </cell>
          <cell r="AC153">
            <v>1101.1199999999999</v>
          </cell>
          <cell r="AD153">
            <v>158</v>
          </cell>
          <cell r="AE153">
            <v>1437</v>
          </cell>
          <cell r="AF153">
            <v>-304</v>
          </cell>
          <cell r="AG153">
            <v>592</v>
          </cell>
          <cell r="AH153">
            <v>1883</v>
          </cell>
          <cell r="AI153">
            <v>158</v>
          </cell>
          <cell r="AJ153">
            <v>1437</v>
          </cell>
          <cell r="AK153">
            <v>-304</v>
          </cell>
          <cell r="AL153">
            <v>592</v>
          </cell>
          <cell r="AM153">
            <v>1883</v>
          </cell>
          <cell r="AN153">
            <v>1830.1799999999998</v>
          </cell>
          <cell r="AO153">
            <v>2529</v>
          </cell>
          <cell r="AP153">
            <v>2019</v>
          </cell>
          <cell r="AQ153">
            <v>1848</v>
          </cell>
          <cell r="AR153">
            <v>1476</v>
          </cell>
          <cell r="AS153">
            <v>2430</v>
          </cell>
        </row>
        <row r="154">
          <cell r="I154">
            <v>585</v>
          </cell>
          <cell r="N154">
            <v>616</v>
          </cell>
          <cell r="S154">
            <v>240</v>
          </cell>
          <cell r="T154">
            <v>47</v>
          </cell>
          <cell r="U154">
            <v>87</v>
          </cell>
          <cell r="V154">
            <v>84</v>
          </cell>
          <cell r="W154">
            <v>1</v>
          </cell>
          <cell r="X154">
            <v>219</v>
          </cell>
          <cell r="Y154">
            <v>550</v>
          </cell>
          <cell r="Z154">
            <v>1500</v>
          </cell>
          <cell r="AA154">
            <v>0</v>
          </cell>
          <cell r="AB154">
            <v>301.12</v>
          </cell>
          <cell r="AC154">
            <v>2351.12</v>
          </cell>
          <cell r="AD154">
            <v>550</v>
          </cell>
          <cell r="AE154">
            <v>1800</v>
          </cell>
          <cell r="AF154">
            <v>0</v>
          </cell>
          <cell r="AG154">
            <v>788</v>
          </cell>
          <cell r="AH154">
            <v>3138</v>
          </cell>
          <cell r="AI154">
            <v>550</v>
          </cell>
          <cell r="AJ154">
            <v>1800</v>
          </cell>
          <cell r="AK154">
            <v>0</v>
          </cell>
          <cell r="AL154">
            <v>788</v>
          </cell>
          <cell r="AM154">
            <v>3138</v>
          </cell>
          <cell r="AN154">
            <v>2785.18</v>
          </cell>
          <cell r="AO154">
            <v>3795</v>
          </cell>
          <cell r="AP154">
            <v>3720</v>
          </cell>
          <cell r="AQ154">
            <v>3748</v>
          </cell>
          <cell r="AR154">
            <v>2828</v>
          </cell>
          <cell r="AS154">
            <v>4578</v>
          </cell>
        </row>
        <row r="155">
          <cell r="I155">
            <v>713</v>
          </cell>
          <cell r="N155">
            <v>870</v>
          </cell>
          <cell r="S155">
            <v>777</v>
          </cell>
          <cell r="T155">
            <v>643</v>
          </cell>
          <cell r="U155">
            <v>20</v>
          </cell>
          <cell r="V155">
            <v>150</v>
          </cell>
          <cell r="W155">
            <v>60</v>
          </cell>
          <cell r="X155">
            <v>873</v>
          </cell>
          <cell r="Y155">
            <v>458</v>
          </cell>
          <cell r="Z155">
            <v>792</v>
          </cell>
          <cell r="AA155">
            <v>0</v>
          </cell>
          <cell r="AB155">
            <v>0</v>
          </cell>
          <cell r="AC155">
            <v>1250</v>
          </cell>
          <cell r="AD155">
            <v>392</v>
          </cell>
          <cell r="AE155">
            <v>363</v>
          </cell>
          <cell r="AF155">
            <v>304</v>
          </cell>
          <cell r="AG155">
            <v>196</v>
          </cell>
          <cell r="AH155">
            <v>1255</v>
          </cell>
          <cell r="AI155">
            <v>392</v>
          </cell>
          <cell r="AJ155">
            <v>363</v>
          </cell>
          <cell r="AK155">
            <v>304</v>
          </cell>
          <cell r="AL155">
            <v>196</v>
          </cell>
          <cell r="AM155">
            <v>1255</v>
          </cell>
          <cell r="AN155">
            <v>955</v>
          </cell>
          <cell r="AO155">
            <v>1266</v>
          </cell>
          <cell r="AP155">
            <v>1701</v>
          </cell>
          <cell r="AQ155">
            <v>1900</v>
          </cell>
          <cell r="AR155">
            <v>1352</v>
          </cell>
          <cell r="AS155">
            <v>2148</v>
          </cell>
        </row>
        <row r="156">
          <cell r="I156">
            <v>-416.8</v>
          </cell>
          <cell r="N156">
            <v>-193</v>
          </cell>
          <cell r="S156">
            <v>-131</v>
          </cell>
          <cell r="T156">
            <v>-260</v>
          </cell>
          <cell r="U156">
            <v>-71</v>
          </cell>
          <cell r="V156">
            <v>-136</v>
          </cell>
          <cell r="W156">
            <v>-72</v>
          </cell>
          <cell r="X156">
            <v>-539</v>
          </cell>
          <cell r="Y156">
            <v>-14.5</v>
          </cell>
          <cell r="Z156">
            <v>-276.5</v>
          </cell>
          <cell r="AA156">
            <v>-14.5</v>
          </cell>
          <cell r="AB156">
            <v>-14.5</v>
          </cell>
          <cell r="AC156">
            <v>-320</v>
          </cell>
          <cell r="AD156">
            <v>-62</v>
          </cell>
          <cell r="AE156">
            <v>-138</v>
          </cell>
          <cell r="AF156">
            <v>-115</v>
          </cell>
          <cell r="AG156">
            <v>-32</v>
          </cell>
          <cell r="AH156">
            <v>-347</v>
          </cell>
          <cell r="AI156">
            <v>-260</v>
          </cell>
          <cell r="AJ156">
            <v>-71</v>
          </cell>
          <cell r="AK156">
            <v>-136</v>
          </cell>
          <cell r="AL156">
            <v>-72</v>
          </cell>
          <cell r="AM156">
            <v>-539</v>
          </cell>
          <cell r="AN156">
            <v>-100</v>
          </cell>
          <cell r="AO156">
            <v>-102.85359801488836</v>
          </cell>
          <cell r="AP156">
            <v>0</v>
          </cell>
          <cell r="AQ156">
            <v>0</v>
          </cell>
          <cell r="AR156">
            <v>0</v>
          </cell>
          <cell r="AS156">
            <v>0</v>
          </cell>
        </row>
        <row r="157">
          <cell r="I157">
            <v>-371</v>
          </cell>
          <cell r="N157">
            <v>3</v>
          </cell>
          <cell r="S157">
            <v>-473</v>
          </cell>
          <cell r="T157">
            <v>391</v>
          </cell>
          <cell r="U157">
            <v>93.2</v>
          </cell>
          <cell r="V157">
            <v>-182</v>
          </cell>
          <cell r="W157">
            <v>394</v>
          </cell>
          <cell r="X157">
            <v>696.2</v>
          </cell>
          <cell r="Y157">
            <v>302.39</v>
          </cell>
          <cell r="Z157">
            <v>-201.01</v>
          </cell>
          <cell r="AA157">
            <v>193.38</v>
          </cell>
          <cell r="AB157">
            <v>105.23</v>
          </cell>
          <cell r="AC157">
            <v>399.99</v>
          </cell>
          <cell r="AD157">
            <v>453</v>
          </cell>
          <cell r="AE157">
            <v>-126</v>
          </cell>
          <cell r="AF157">
            <v>155</v>
          </cell>
          <cell r="AG157">
            <v>586</v>
          </cell>
          <cell r="AH157">
            <v>1068</v>
          </cell>
          <cell r="AI157">
            <v>391</v>
          </cell>
          <cell r="AJ157">
            <v>93.2</v>
          </cell>
          <cell r="AK157">
            <v>-182</v>
          </cell>
          <cell r="AL157">
            <v>394</v>
          </cell>
          <cell r="AM157">
            <v>696.2</v>
          </cell>
          <cell r="AN157">
            <v>387.57</v>
          </cell>
          <cell r="AO157">
            <v>398.62968982630281</v>
          </cell>
          <cell r="AP157">
            <v>-206</v>
          </cell>
          <cell r="AQ157">
            <v>-192</v>
          </cell>
          <cell r="AR157">
            <v>-279</v>
          </cell>
          <cell r="AS157">
            <v>-279</v>
          </cell>
        </row>
        <row r="158">
          <cell r="I158">
            <v>15</v>
          </cell>
          <cell r="N158">
            <v>382</v>
          </cell>
          <cell r="S158">
            <v>-594.46</v>
          </cell>
          <cell r="T158">
            <v>349</v>
          </cell>
          <cell r="U158">
            <v>-138.9</v>
          </cell>
          <cell r="V158">
            <v>-349</v>
          </cell>
          <cell r="W158">
            <v>1023</v>
          </cell>
          <cell r="X158">
            <v>884.09999999999991</v>
          </cell>
          <cell r="Y158">
            <v>-336.64</v>
          </cell>
          <cell r="Z158">
            <v>60.76</v>
          </cell>
          <cell r="AA158">
            <v>-70.19</v>
          </cell>
          <cell r="AB158">
            <v>492.41</v>
          </cell>
          <cell r="AC158">
            <v>146.34</v>
          </cell>
          <cell r="AD158">
            <v>-520</v>
          </cell>
          <cell r="AE158">
            <v>59</v>
          </cell>
          <cell r="AF158">
            <v>-71</v>
          </cell>
          <cell r="AG158">
            <v>261</v>
          </cell>
          <cell r="AH158">
            <v>-271</v>
          </cell>
          <cell r="AI158">
            <v>349</v>
          </cell>
          <cell r="AJ158">
            <v>-138.9</v>
          </cell>
          <cell r="AK158">
            <v>-349</v>
          </cell>
          <cell r="AL158">
            <v>1023</v>
          </cell>
          <cell r="AM158">
            <v>884.09999999999991</v>
          </cell>
          <cell r="AN158">
            <v>187.57</v>
          </cell>
          <cell r="AO158">
            <v>244.34929280397029</v>
          </cell>
          <cell r="AP158">
            <v>-156</v>
          </cell>
          <cell r="AQ158">
            <v>-164</v>
          </cell>
          <cell r="AR158">
            <v>-48</v>
          </cell>
          <cell r="AS158">
            <v>-48</v>
          </cell>
        </row>
        <row r="160">
          <cell r="I160">
            <v>0</v>
          </cell>
          <cell r="N160">
            <v>509</v>
          </cell>
          <cell r="S160">
            <v>790.87999999999988</v>
          </cell>
          <cell r="T160">
            <v>195</v>
          </cell>
          <cell r="U160">
            <v>204</v>
          </cell>
          <cell r="V160">
            <v>272</v>
          </cell>
          <cell r="W160">
            <v>343</v>
          </cell>
          <cell r="X160">
            <v>1014</v>
          </cell>
          <cell r="Y160">
            <v>114.91</v>
          </cell>
          <cell r="Z160">
            <v>240.28</v>
          </cell>
          <cell r="AA160">
            <v>323.85000000000002</v>
          </cell>
          <cell r="AB160">
            <v>365.84</v>
          </cell>
          <cell r="AC160">
            <v>1044.8800000000001</v>
          </cell>
          <cell r="AD160">
            <v>250</v>
          </cell>
          <cell r="AE160">
            <v>290</v>
          </cell>
          <cell r="AF160">
            <v>284</v>
          </cell>
          <cell r="AG160">
            <v>365</v>
          </cell>
          <cell r="AH160">
            <v>1189</v>
          </cell>
          <cell r="AI160">
            <v>250</v>
          </cell>
          <cell r="AJ160">
            <v>290</v>
          </cell>
          <cell r="AK160">
            <v>284</v>
          </cell>
          <cell r="AL160">
            <v>365</v>
          </cell>
          <cell r="AM160">
            <v>1189</v>
          </cell>
          <cell r="AN160">
            <v>1800</v>
          </cell>
          <cell r="AO160">
            <v>1851.3647642679905</v>
          </cell>
          <cell r="AP160">
            <v>2770.5223880597014</v>
          </cell>
          <cell r="AQ160">
            <v>3091.4179104477612</v>
          </cell>
          <cell r="AR160">
            <v>3304.1044776119402</v>
          </cell>
          <cell r="AS160">
            <v>3304.1044776119406</v>
          </cell>
        </row>
        <row r="164">
          <cell r="I164">
            <v>-103</v>
          </cell>
          <cell r="N164">
            <v>78</v>
          </cell>
          <cell r="S164">
            <v>-681</v>
          </cell>
          <cell r="T164">
            <v>-50</v>
          </cell>
          <cell r="U164">
            <v>285</v>
          </cell>
          <cell r="V164">
            <v>179</v>
          </cell>
          <cell r="W164">
            <v>-49</v>
          </cell>
          <cell r="X164">
            <v>365</v>
          </cell>
          <cell r="Y164">
            <v>-578</v>
          </cell>
          <cell r="Z164">
            <v>-690</v>
          </cell>
          <cell r="AA164">
            <v>57</v>
          </cell>
          <cell r="AB164">
            <v>111</v>
          </cell>
          <cell r="AC164">
            <v>-1100</v>
          </cell>
          <cell r="AD164">
            <v>-1341</v>
          </cell>
          <cell r="AE164">
            <v>69</v>
          </cell>
          <cell r="AF164">
            <v>331</v>
          </cell>
          <cell r="AG164">
            <v>586</v>
          </cell>
          <cell r="AH164">
            <v>-355</v>
          </cell>
          <cell r="AI164">
            <v>-1343</v>
          </cell>
          <cell r="AJ164">
            <v>1232</v>
          </cell>
          <cell r="AK164">
            <v>103</v>
          </cell>
          <cell r="AL164">
            <v>660</v>
          </cell>
          <cell r="AM164">
            <v>652</v>
          </cell>
          <cell r="AN164">
            <v>367</v>
          </cell>
          <cell r="AO164">
            <v>0</v>
          </cell>
          <cell r="AP164">
            <v>-323</v>
          </cell>
          <cell r="AQ164">
            <v>-343</v>
          </cell>
          <cell r="AR164">
            <v>-364</v>
          </cell>
          <cell r="AS164">
            <v>-364</v>
          </cell>
        </row>
        <row r="165">
          <cell r="I165">
            <v>-1.7655446685878964E-3</v>
          </cell>
          <cell r="N165">
            <v>1.0105179947739399E-3</v>
          </cell>
          <cell r="S165">
            <v>-9.653723890239288E-3</v>
          </cell>
          <cell r="T165">
            <v>-2.6185238353644128E-3</v>
          </cell>
          <cell r="U165">
            <v>1.3347771711872276E-2</v>
          </cell>
          <cell r="V165">
            <v>7.7247068954058419E-3</v>
          </cell>
          <cell r="W165">
            <v>-1.9872074472927696E-3</v>
          </cell>
          <cell r="X165">
            <v>4.127366819402018E-3</v>
          </cell>
          <cell r="Y165">
            <v>-2.5644651539708265E-2</v>
          </cell>
          <cell r="Z165">
            <v>-3.0030832276319638E-2</v>
          </cell>
          <cell r="AA165">
            <v>2.351645930245499E-3</v>
          </cell>
          <cell r="AB165">
            <v>4.352604357564651E-3</v>
          </cell>
          <cell r="AC165">
            <v>-1.1524224670457358E-2</v>
          </cell>
          <cell r="AD165">
            <v>-6.0332801634276817E-2</v>
          </cell>
          <cell r="AE165">
            <v>3.0076886403504026E-3</v>
          </cell>
          <cell r="AF165">
            <v>1.4672471776381981E-2</v>
          </cell>
          <cell r="AG165">
            <v>2.4613518955404288E-2</v>
          </cell>
          <cell r="AH165">
            <v>-3.7362675379588699E-3</v>
          </cell>
          <cell r="AM165">
            <v>6.8621026330962917E-3</v>
          </cell>
          <cell r="AN165">
            <v>3.789360703242622E-3</v>
          </cell>
          <cell r="AO165">
            <v>0</v>
          </cell>
          <cell r="AP165">
            <v>-3.0086031353838295E-3</v>
          </cell>
          <cell r="AQ165">
            <v>-3.0730341331173974E-3</v>
          </cell>
          <cell r="AR165">
            <v>-3.1391694560975254E-3</v>
          </cell>
          <cell r="AS165">
            <v>-3.0212703856397531E-3</v>
          </cell>
        </row>
        <row r="166">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N166">
            <v>0</v>
          </cell>
          <cell r="AO166">
            <v>0</v>
          </cell>
          <cell r="AP166">
            <v>0</v>
          </cell>
          <cell r="AQ166">
            <v>0</v>
          </cell>
          <cell r="AR166">
            <v>0</v>
          </cell>
          <cell r="AS166">
            <v>0</v>
          </cell>
        </row>
        <row r="168">
          <cell r="I168">
            <v>3</v>
          </cell>
          <cell r="N168">
            <v>266</v>
          </cell>
          <cell r="S168">
            <v>84</v>
          </cell>
          <cell r="T168">
            <v>0</v>
          </cell>
          <cell r="U168">
            <v>0</v>
          </cell>
          <cell r="V168">
            <v>0</v>
          </cell>
          <cell r="W168">
            <v>0</v>
          </cell>
          <cell r="X168">
            <v>0</v>
          </cell>
          <cell r="Y168">
            <v>289.19</v>
          </cell>
          <cell r="Z168">
            <v>0</v>
          </cell>
          <cell r="AA168">
            <v>0</v>
          </cell>
          <cell r="AB168">
            <v>37.42</v>
          </cell>
          <cell r="AC168">
            <v>326.61</v>
          </cell>
          <cell r="AD168">
            <v>298</v>
          </cell>
          <cell r="AE168">
            <v>0</v>
          </cell>
          <cell r="AF168">
            <v>0</v>
          </cell>
          <cell r="AG168">
            <v>37</v>
          </cell>
          <cell r="AH168">
            <v>335</v>
          </cell>
          <cell r="AI168">
            <v>298</v>
          </cell>
          <cell r="AJ168">
            <v>0</v>
          </cell>
          <cell r="AK168">
            <v>0</v>
          </cell>
          <cell r="AL168">
            <v>656</v>
          </cell>
          <cell r="AM168">
            <v>954</v>
          </cell>
          <cell r="AN168">
            <v>0</v>
          </cell>
          <cell r="AO168">
            <v>0</v>
          </cell>
          <cell r="AP168">
            <v>0</v>
          </cell>
          <cell r="AQ168">
            <v>0</v>
          </cell>
          <cell r="AR168">
            <v>0</v>
          </cell>
          <cell r="AS168">
            <v>0</v>
          </cell>
        </row>
        <row r="169">
          <cell r="I169">
            <v>5.1423631123919306E-5</v>
          </cell>
          <cell r="N169">
            <v>3.4461254693572826E-3</v>
          </cell>
          <cell r="S169">
            <v>1.1907677045229078E-3</v>
          </cell>
          <cell r="T169">
            <v>0</v>
          </cell>
          <cell r="U169">
            <v>0</v>
          </cell>
          <cell r="V169">
            <v>0</v>
          </cell>
          <cell r="W169">
            <v>0</v>
          </cell>
          <cell r="X169">
            <v>0</v>
          </cell>
          <cell r="Y169">
            <v>1.28307556726094E-2</v>
          </cell>
          <cell r="Z169">
            <v>0</v>
          </cell>
          <cell r="AA169">
            <v>0</v>
          </cell>
          <cell r="AB169">
            <v>1.4673374329735968E-3</v>
          </cell>
          <cell r="AC169">
            <v>3.4217518360164343E-3</v>
          </cell>
          <cell r="AD169">
            <v>1.3407289252061515E-2</v>
          </cell>
          <cell r="AE169">
            <v>0</v>
          </cell>
          <cell r="AF169">
            <v>0</v>
          </cell>
          <cell r="AG169">
            <v>1.5540959067405437E-3</v>
          </cell>
          <cell r="AH169">
            <v>3.5257735921583708E-3</v>
          </cell>
          <cell r="AM169">
            <v>1.0040561214683838E-2</v>
          </cell>
          <cell r="AN169">
            <v>0</v>
          </cell>
          <cell r="AO169">
            <v>0</v>
          </cell>
          <cell r="AP169">
            <v>0</v>
          </cell>
          <cell r="AQ169">
            <v>0</v>
          </cell>
          <cell r="AR169">
            <v>0</v>
          </cell>
          <cell r="AS169">
            <v>0</v>
          </cell>
        </row>
        <row r="171">
          <cell r="I171">
            <v>0</v>
          </cell>
          <cell r="N171">
            <v>27</v>
          </cell>
          <cell r="S171">
            <v>779</v>
          </cell>
          <cell r="T171">
            <v>641.29999999999995</v>
          </cell>
          <cell r="U171">
            <v>0</v>
          </cell>
          <cell r="V171">
            <v>102</v>
          </cell>
          <cell r="W171">
            <v>0</v>
          </cell>
          <cell r="X171">
            <v>743.3</v>
          </cell>
          <cell r="Y171">
            <v>1287</v>
          </cell>
          <cell r="Z171">
            <v>1770</v>
          </cell>
          <cell r="AA171">
            <v>0</v>
          </cell>
          <cell r="AB171">
            <v>40</v>
          </cell>
          <cell r="AC171">
            <v>3097</v>
          </cell>
          <cell r="AD171">
            <v>1283</v>
          </cell>
          <cell r="AE171">
            <v>0</v>
          </cell>
          <cell r="AF171">
            <v>40</v>
          </cell>
          <cell r="AG171">
            <v>0</v>
          </cell>
          <cell r="AH171">
            <v>1323</v>
          </cell>
          <cell r="AI171">
            <v>1283</v>
          </cell>
          <cell r="AJ171">
            <v>0</v>
          </cell>
          <cell r="AK171">
            <v>-150</v>
          </cell>
          <cell r="AL171">
            <v>16</v>
          </cell>
          <cell r="AM171">
            <v>1149</v>
          </cell>
          <cell r="AN171">
            <v>410</v>
          </cell>
          <cell r="AO171">
            <v>0</v>
          </cell>
          <cell r="AP171">
            <v>0</v>
          </cell>
          <cell r="AQ171">
            <v>0</v>
          </cell>
          <cell r="AR171">
            <v>0</v>
          </cell>
          <cell r="AS171">
            <v>0</v>
          </cell>
        </row>
        <row r="172">
          <cell r="I172">
            <v>0</v>
          </cell>
          <cell r="N172">
            <v>3.4979469049867154E-4</v>
          </cell>
          <cell r="S172">
            <v>1.1042952878849347E-2</v>
          </cell>
          <cell r="T172">
            <v>3.3585186712383953E-2</v>
          </cell>
          <cell r="U172">
            <v>0</v>
          </cell>
          <cell r="V172">
            <v>4.4017882867675752E-3</v>
          </cell>
          <cell r="W172">
            <v>0</v>
          </cell>
          <cell r="X172">
            <v>8.4051281009904638E-3</v>
          </cell>
          <cell r="Y172">
            <v>5.7101499189627224E-2</v>
          </cell>
          <cell r="Z172">
            <v>7.7035613230559061E-2</v>
          </cell>
          <cell r="AA172">
            <v>0</v>
          </cell>
          <cell r="AB172">
            <v>1.5685060747980726E-3</v>
          </cell>
          <cell r="AC172">
            <v>3.2445930731278577E-2</v>
          </cell>
          <cell r="AD172">
            <v>5.7723329229513162E-2</v>
          </cell>
          <cell r="AE172">
            <v>0</v>
          </cell>
          <cell r="AF172">
            <v>1.773108371768215E-3</v>
          </cell>
          <cell r="AG172">
            <v>0</v>
          </cell>
          <cell r="AH172">
            <v>1.3924174514703057E-2</v>
          </cell>
          <cell r="AM172">
            <v>1.209287718623871E-2</v>
          </cell>
          <cell r="AN172">
            <v>4.233345744766962E-3</v>
          </cell>
          <cell r="AO172">
            <v>0</v>
          </cell>
          <cell r="AP172">
            <v>0</v>
          </cell>
          <cell r="AQ172">
            <v>0</v>
          </cell>
          <cell r="AR172">
            <v>0</v>
          </cell>
          <cell r="AS172">
            <v>0</v>
          </cell>
        </row>
        <row r="176">
          <cell r="I176">
            <v>-1270.74324</v>
          </cell>
          <cell r="N176">
            <v>261.35218000000009</v>
          </cell>
          <cell r="S176">
            <v>-2133.3317400000005</v>
          </cell>
          <cell r="T176">
            <v>479.31</v>
          </cell>
          <cell r="U176">
            <v>672.56</v>
          </cell>
          <cell r="V176">
            <v>36.299999999999983</v>
          </cell>
          <cell r="W176">
            <v>1260.5899999999999</v>
          </cell>
          <cell r="X176">
            <v>2282.88</v>
          </cell>
          <cell r="Y176">
            <v>720.16264999999999</v>
          </cell>
          <cell r="Z176">
            <v>1141.056</v>
          </cell>
          <cell r="AA176">
            <v>376.73400000000004</v>
          </cell>
          <cell r="AB176">
            <v>1071.8219999999999</v>
          </cell>
          <cell r="AC176">
            <v>3404.34465</v>
          </cell>
          <cell r="AD176">
            <v>16.659999999999854</v>
          </cell>
          <cell r="AE176">
            <v>1199</v>
          </cell>
          <cell r="AF176">
            <v>716</v>
          </cell>
          <cell r="AG176">
            <v>1698</v>
          </cell>
          <cell r="AH176">
            <v>3795.54</v>
          </cell>
          <cell r="AI176">
            <v>12.690000000000055</v>
          </cell>
          <cell r="AJ176">
            <v>860.31999999999994</v>
          </cell>
          <cell r="AK176">
            <v>297.04999999999995</v>
          </cell>
          <cell r="AL176">
            <v>890.34</v>
          </cell>
          <cell r="AM176">
            <v>6056.1900000000005</v>
          </cell>
          <cell r="AN176">
            <v>6571.6880000000001</v>
          </cell>
          <cell r="AO176">
            <v>6729.0549774548035</v>
          </cell>
          <cell r="AP176">
            <v>5900.7988680597009</v>
          </cell>
          <cell r="AQ176">
            <v>3852.0242939999998</v>
          </cell>
          <cell r="AR176">
            <v>2910.4292728199998</v>
          </cell>
          <cell r="AS176">
            <v>4101.1427310046001</v>
          </cell>
        </row>
        <row r="177">
          <cell r="I177">
            <v>-2.1782077208991356E-2</v>
          </cell>
          <cell r="N177">
            <v>3.3859112931204863E-3</v>
          </cell>
          <cell r="S177">
            <v>-3.0241696893162633E-2</v>
          </cell>
          <cell r="T177">
            <v>2.5101693190570332E-2</v>
          </cell>
          <cell r="U177">
            <v>3.1498867868550232E-2</v>
          </cell>
          <cell r="V177">
            <v>1.5665187726437541E-3</v>
          </cell>
          <cell r="W177">
            <v>5.1123547673118212E-2</v>
          </cell>
          <cell r="X177">
            <v>2.5814474423771171E-2</v>
          </cell>
          <cell r="Y177">
            <v>3.1952111091977313E-2</v>
          </cell>
          <cell r="Z177">
            <v>4.9662117904185767E-2</v>
          </cell>
          <cell r="AA177">
            <v>1.5542894348861542E-2</v>
          </cell>
          <cell r="AB177">
            <v>4.2028982952555485E-2</v>
          </cell>
          <cell r="AC177">
            <v>3.5665847820245018E-2</v>
          </cell>
          <cell r="AD177">
            <v>7.4954845281658691E-4</v>
          </cell>
          <cell r="AE177">
            <v>5.226403883739323E-2</v>
          </cell>
          <cell r="AF177">
            <v>3.173863985465105E-2</v>
          </cell>
          <cell r="AG177">
            <v>7.1320401341768744E-2</v>
          </cell>
          <cell r="AH177">
            <v>3.9946909552181435E-2</v>
          </cell>
          <cell r="AM177">
            <v>6.3739566480876433E-2</v>
          </cell>
          <cell r="AN177">
            <v>6.785421324569782E-2</v>
          </cell>
          <cell r="AO177">
            <v>6.710304531477268E-2</v>
          </cell>
          <cell r="AP177">
            <v>5.4963349770011667E-2</v>
          </cell>
          <cell r="AQ177">
            <v>3.4511376492884681E-2</v>
          </cell>
          <cell r="AR177">
            <v>2.5099809553210648E-2</v>
          </cell>
          <cell r="AS177">
            <v>3.4040277693587744E-2</v>
          </cell>
        </row>
        <row r="183">
          <cell r="B183">
            <v>1987</v>
          </cell>
          <cell r="C183">
            <v>1988</v>
          </cell>
          <cell r="D183">
            <v>1989</v>
          </cell>
          <cell r="E183">
            <v>1990</v>
          </cell>
          <cell r="F183">
            <v>1991</v>
          </cell>
          <cell r="G183">
            <v>1992</v>
          </cell>
          <cell r="H183">
            <v>1993</v>
          </cell>
          <cell r="I183">
            <v>1994</v>
          </cell>
          <cell r="J183" t="str">
            <v>1995</v>
          </cell>
          <cell r="K183" t="str">
            <v>1995</v>
          </cell>
          <cell r="L183" t="str">
            <v>1995</v>
          </cell>
          <cell r="M183" t="str">
            <v>1995</v>
          </cell>
          <cell r="N183">
            <v>1995</v>
          </cell>
          <cell r="O183">
            <v>1996</v>
          </cell>
          <cell r="P183">
            <v>1996</v>
          </cell>
          <cell r="Q183">
            <v>1996</v>
          </cell>
          <cell r="R183">
            <v>1996</v>
          </cell>
          <cell r="S183">
            <v>1996</v>
          </cell>
          <cell r="T183">
            <v>1997</v>
          </cell>
          <cell r="U183">
            <v>1997</v>
          </cell>
          <cell r="V183">
            <v>1997</v>
          </cell>
          <cell r="W183">
            <v>1997</v>
          </cell>
          <cell r="X183">
            <v>1997</v>
          </cell>
          <cell r="Y183">
            <v>1998</v>
          </cell>
          <cell r="Z183">
            <v>1998</v>
          </cell>
          <cell r="AA183">
            <v>1998</v>
          </cell>
          <cell r="AB183">
            <v>1998</v>
          </cell>
          <cell r="AC183">
            <v>1998</v>
          </cell>
          <cell r="AD183">
            <v>1998</v>
          </cell>
          <cell r="AE183">
            <v>1998</v>
          </cell>
          <cell r="AF183">
            <v>1998</v>
          </cell>
          <cell r="AG183">
            <v>1998</v>
          </cell>
          <cell r="AH183">
            <v>1998</v>
          </cell>
          <cell r="AN183">
            <v>1999</v>
          </cell>
          <cell r="AO183">
            <v>2000</v>
          </cell>
          <cell r="AP183">
            <v>2001</v>
          </cell>
          <cell r="AQ183">
            <v>2002</v>
          </cell>
          <cell r="AR183">
            <v>2003</v>
          </cell>
          <cell r="AS183">
            <v>2004</v>
          </cell>
        </row>
        <row r="184">
          <cell r="J184" t="str">
            <v>Q1</v>
          </cell>
          <cell r="K184" t="str">
            <v>Q2</v>
          </cell>
          <cell r="L184" t="str">
            <v>Q3</v>
          </cell>
          <cell r="M184" t="str">
            <v>Q4</v>
          </cell>
          <cell r="O184" t="str">
            <v>Q1</v>
          </cell>
          <cell r="P184" t="str">
            <v>Q2</v>
          </cell>
          <cell r="Q184" t="str">
            <v>Q3</v>
          </cell>
          <cell r="R184" t="str">
            <v>Q4</v>
          </cell>
          <cell r="T184" t="str">
            <v>Q1</v>
          </cell>
          <cell r="U184" t="str">
            <v>Q2</v>
          </cell>
          <cell r="V184" t="str">
            <v>Q3</v>
          </cell>
          <cell r="W184" t="str">
            <v>Q4</v>
          </cell>
          <cell r="Y184" t="str">
            <v>Q1</v>
          </cell>
          <cell r="Z184" t="str">
            <v>Q2</v>
          </cell>
          <cell r="AA184" t="str">
            <v>Q3</v>
          </cell>
          <cell r="AB184" t="str">
            <v>Q4</v>
          </cell>
          <cell r="AD184" t="str">
            <v>Q1</v>
          </cell>
          <cell r="AE184" t="str">
            <v>Q2</v>
          </cell>
          <cell r="AF184" t="str">
            <v>Q3</v>
          </cell>
          <cell r="AG184" t="str">
            <v>Q4</v>
          </cell>
        </row>
        <row r="185">
          <cell r="O185" t="str">
            <v>Prel.</v>
          </cell>
          <cell r="P185" t="str">
            <v>Prel.</v>
          </cell>
          <cell r="Q185" t="str">
            <v>Prel.</v>
          </cell>
          <cell r="R185" t="str">
            <v>Prel.</v>
          </cell>
          <cell r="S185" t="str">
            <v>Prel.</v>
          </cell>
          <cell r="T185" t="str">
            <v>Prel.</v>
          </cell>
          <cell r="U185" t="str">
            <v>Prel.</v>
          </cell>
          <cell r="V185" t="str">
            <v>Prel.</v>
          </cell>
          <cell r="W185" t="str">
            <v>Prel.</v>
          </cell>
          <cell r="X185" t="str">
            <v>Prel.</v>
          </cell>
          <cell r="Y185" t="str">
            <v>Prog.</v>
          </cell>
          <cell r="Z185" t="str">
            <v>Prog.</v>
          </cell>
          <cell r="AA185" t="str">
            <v>Prog.</v>
          </cell>
          <cell r="AB185" t="str">
            <v>Prog.</v>
          </cell>
          <cell r="AC185" t="str">
            <v>Prog.</v>
          </cell>
          <cell r="AD185" t="str">
            <v>Prog.</v>
          </cell>
          <cell r="AE185" t="str">
            <v>Prog.</v>
          </cell>
          <cell r="AF185" t="str">
            <v>Prog.</v>
          </cell>
          <cell r="AG185" t="str">
            <v>Prog.</v>
          </cell>
          <cell r="AH185" t="str">
            <v>Prog.</v>
          </cell>
          <cell r="AN185" t="str">
            <v>Proj.</v>
          </cell>
          <cell r="AO185" t="str">
            <v>Proj.</v>
          </cell>
          <cell r="AP185" t="str">
            <v>Proj.</v>
          </cell>
          <cell r="AQ185" t="str">
            <v>Proj.</v>
          </cell>
          <cell r="AR185" t="str">
            <v>Proj.</v>
          </cell>
          <cell r="AS185" t="str">
            <v>Proj.</v>
          </cell>
        </row>
        <row r="190">
          <cell r="I190">
            <v>290.07499999999999</v>
          </cell>
          <cell r="N190">
            <v>694.61</v>
          </cell>
          <cell r="S190">
            <v>536.88</v>
          </cell>
          <cell r="T190">
            <v>64.17</v>
          </cell>
          <cell r="U190">
            <v>359.34000000000003</v>
          </cell>
          <cell r="V190">
            <v>3794.07</v>
          </cell>
          <cell r="W190">
            <v>102</v>
          </cell>
          <cell r="X190">
            <v>4319.58</v>
          </cell>
          <cell r="Y190">
            <v>74</v>
          </cell>
          <cell r="Z190">
            <v>150</v>
          </cell>
          <cell r="AA190">
            <v>180</v>
          </cell>
          <cell r="AB190">
            <v>687</v>
          </cell>
          <cell r="AC190">
            <v>1091</v>
          </cell>
          <cell r="AD190">
            <v>95</v>
          </cell>
          <cell r="AE190">
            <v>204</v>
          </cell>
          <cell r="AF190">
            <v>735</v>
          </cell>
          <cell r="AG190">
            <v>410</v>
          </cell>
          <cell r="AH190">
            <v>1444</v>
          </cell>
          <cell r="AM190">
            <v>1424.91</v>
          </cell>
          <cell r="AN190">
            <v>3364</v>
          </cell>
          <cell r="AO190">
            <v>3935.96</v>
          </cell>
          <cell r="AP190">
            <v>3719.7088000000003</v>
          </cell>
          <cell r="AQ190">
            <v>4554.7280639999999</v>
          </cell>
          <cell r="AR190">
            <v>4389.0733059200002</v>
          </cell>
          <cell r="AS190">
            <v>4660.8025750976003</v>
          </cell>
        </row>
        <row r="191">
          <cell r="I191">
            <v>153.26900000000001</v>
          </cell>
          <cell r="N191">
            <v>261.63</v>
          </cell>
          <cell r="S191">
            <v>43.58</v>
          </cell>
          <cell r="T191">
            <v>12</v>
          </cell>
          <cell r="U191">
            <v>39.61</v>
          </cell>
          <cell r="V191">
            <v>47.05</v>
          </cell>
          <cell r="W191">
            <v>63</v>
          </cell>
          <cell r="X191">
            <v>161.66</v>
          </cell>
          <cell r="Y191">
            <v>16</v>
          </cell>
          <cell r="Z191">
            <v>92</v>
          </cell>
          <cell r="AA191">
            <v>122</v>
          </cell>
          <cell r="AB191">
            <v>129</v>
          </cell>
          <cell r="AC191">
            <v>359</v>
          </cell>
          <cell r="AD191">
            <v>43</v>
          </cell>
          <cell r="AE191">
            <v>118</v>
          </cell>
          <cell r="AF191">
            <v>52</v>
          </cell>
          <cell r="AG191">
            <v>211</v>
          </cell>
          <cell r="AH191">
            <v>424</v>
          </cell>
          <cell r="AM191">
            <v>682.57</v>
          </cell>
          <cell r="AN191">
            <v>348</v>
          </cell>
          <cell r="AO191">
            <v>348</v>
          </cell>
          <cell r="AP191">
            <v>365.40000000000003</v>
          </cell>
          <cell r="AQ191">
            <v>383.67000000000007</v>
          </cell>
          <cell r="AR191">
            <v>402.85350000000011</v>
          </cell>
          <cell r="AS191">
            <v>422.99617500000011</v>
          </cell>
        </row>
        <row r="192">
          <cell r="I192">
            <v>0</v>
          </cell>
          <cell r="N192">
            <v>261.63</v>
          </cell>
          <cell r="S192">
            <v>43.58</v>
          </cell>
          <cell r="T192">
            <v>12</v>
          </cell>
          <cell r="U192">
            <v>39.61</v>
          </cell>
          <cell r="V192">
            <v>47.05</v>
          </cell>
          <cell r="W192">
            <v>63</v>
          </cell>
          <cell r="X192">
            <v>161.66</v>
          </cell>
          <cell r="Y192">
            <v>16</v>
          </cell>
          <cell r="Z192">
            <v>25.333333333333329</v>
          </cell>
          <cell r="AA192">
            <v>55.333333333333329</v>
          </cell>
          <cell r="AB192">
            <v>62.333333333333329</v>
          </cell>
          <cell r="AC192">
            <v>159</v>
          </cell>
          <cell r="AD192">
            <v>43</v>
          </cell>
          <cell r="AE192">
            <v>118</v>
          </cell>
          <cell r="AF192">
            <v>52</v>
          </cell>
          <cell r="AG192">
            <v>11</v>
          </cell>
          <cell r="AH192">
            <v>224</v>
          </cell>
          <cell r="AM192">
            <v>682.57</v>
          </cell>
          <cell r="AN192">
            <v>348</v>
          </cell>
          <cell r="AO192">
            <v>348</v>
          </cell>
          <cell r="AP192">
            <v>365.40000000000003</v>
          </cell>
          <cell r="AQ192">
            <v>383.67000000000007</v>
          </cell>
          <cell r="AR192">
            <v>402.85350000000011</v>
          </cell>
          <cell r="AS192">
            <v>422.99617500000011</v>
          </cell>
        </row>
        <row r="193">
          <cell r="I193">
            <v>0</v>
          </cell>
          <cell r="N193">
            <v>220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M193">
            <v>0</v>
          </cell>
          <cell r="AN193">
            <v>0</v>
          </cell>
          <cell r="AO193">
            <v>0</v>
          </cell>
          <cell r="AP193">
            <v>0</v>
          </cell>
          <cell r="AQ193">
            <v>0</v>
          </cell>
          <cell r="AR193">
            <v>0</v>
          </cell>
          <cell r="AS193">
            <v>0</v>
          </cell>
        </row>
        <row r="194">
          <cell r="I194">
            <v>0</v>
          </cell>
          <cell r="N194">
            <v>180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M194">
            <v>0</v>
          </cell>
          <cell r="AN194">
            <v>0</v>
          </cell>
          <cell r="AO194">
            <v>0</v>
          </cell>
          <cell r="AP194">
            <v>0</v>
          </cell>
          <cell r="AQ194">
            <v>0</v>
          </cell>
          <cell r="AR194">
            <v>0</v>
          </cell>
          <cell r="AS194">
            <v>0</v>
          </cell>
        </row>
        <row r="195">
          <cell r="I195">
            <v>0</v>
          </cell>
          <cell r="N195">
            <v>41.629999999999995</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M195">
            <v>0</v>
          </cell>
          <cell r="AN195">
            <v>0</v>
          </cell>
          <cell r="AO195">
            <v>0</v>
          </cell>
          <cell r="AP195">
            <v>0</v>
          </cell>
          <cell r="AQ195">
            <v>0</v>
          </cell>
          <cell r="AR195">
            <v>0</v>
          </cell>
          <cell r="AS195">
            <v>0</v>
          </cell>
        </row>
        <row r="196">
          <cell r="I196">
            <v>0</v>
          </cell>
          <cell r="N196">
            <v>0</v>
          </cell>
          <cell r="S196">
            <v>0</v>
          </cell>
          <cell r="T196">
            <v>0</v>
          </cell>
          <cell r="U196">
            <v>0</v>
          </cell>
          <cell r="V196">
            <v>0</v>
          </cell>
          <cell r="W196">
            <v>0</v>
          </cell>
          <cell r="X196">
            <v>0</v>
          </cell>
          <cell r="Y196">
            <v>0</v>
          </cell>
          <cell r="Z196">
            <v>66.666666666666671</v>
          </cell>
          <cell r="AA196">
            <v>66.666666666666671</v>
          </cell>
          <cell r="AB196">
            <v>66.666666666666671</v>
          </cell>
          <cell r="AC196">
            <v>200</v>
          </cell>
          <cell r="AD196">
            <v>0</v>
          </cell>
          <cell r="AE196">
            <v>0</v>
          </cell>
          <cell r="AF196">
            <v>0</v>
          </cell>
          <cell r="AG196">
            <v>200</v>
          </cell>
          <cell r="AH196">
            <v>200</v>
          </cell>
          <cell r="AM196">
            <v>0</v>
          </cell>
          <cell r="AN196">
            <v>0</v>
          </cell>
          <cell r="AO196">
            <v>0</v>
          </cell>
          <cell r="AP196">
            <v>0</v>
          </cell>
          <cell r="AQ196">
            <v>0</v>
          </cell>
          <cell r="AR196">
            <v>0</v>
          </cell>
          <cell r="AS196">
            <v>0</v>
          </cell>
        </row>
        <row r="197">
          <cell r="I197">
            <v>0</v>
          </cell>
          <cell r="N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M197">
            <v>0</v>
          </cell>
          <cell r="AN197">
            <v>0</v>
          </cell>
          <cell r="AO197">
            <v>0</v>
          </cell>
          <cell r="AP197">
            <v>0</v>
          </cell>
          <cell r="AQ197">
            <v>0</v>
          </cell>
          <cell r="AR197">
            <v>0</v>
          </cell>
          <cell r="AS197">
            <v>0</v>
          </cell>
        </row>
        <row r="198">
          <cell r="I198">
            <v>106.419</v>
          </cell>
          <cell r="N198">
            <v>82.27000000000001</v>
          </cell>
          <cell r="S198">
            <v>50.36</v>
          </cell>
          <cell r="T198">
            <v>5.4</v>
          </cell>
          <cell r="U198">
            <v>4.7300000000000004</v>
          </cell>
          <cell r="V198">
            <v>5.83</v>
          </cell>
          <cell r="W198">
            <v>6</v>
          </cell>
          <cell r="X198">
            <v>21.96</v>
          </cell>
          <cell r="Y198">
            <v>0</v>
          </cell>
          <cell r="Z198">
            <v>0</v>
          </cell>
          <cell r="AA198">
            <v>0</v>
          </cell>
          <cell r="AB198">
            <v>0</v>
          </cell>
          <cell r="AC198">
            <v>0</v>
          </cell>
          <cell r="AD198">
            <v>23</v>
          </cell>
          <cell r="AE198">
            <v>26</v>
          </cell>
          <cell r="AF198">
            <v>83</v>
          </cell>
          <cell r="AG198">
            <v>80</v>
          </cell>
          <cell r="AH198">
            <v>212</v>
          </cell>
          <cell r="AM198">
            <v>58</v>
          </cell>
          <cell r="AN198">
            <v>353</v>
          </cell>
          <cell r="AO198">
            <v>363.59000000000003</v>
          </cell>
          <cell r="AP198">
            <v>374.49770000000007</v>
          </cell>
          <cell r="AQ198">
            <v>385.73263100000008</v>
          </cell>
          <cell r="AR198">
            <v>397.30460993000008</v>
          </cell>
          <cell r="AS198">
            <v>409.2237482279001</v>
          </cell>
        </row>
        <row r="199">
          <cell r="I199">
            <v>14.865</v>
          </cell>
          <cell r="N199">
            <v>0</v>
          </cell>
          <cell r="S199">
            <v>27.119999999999997</v>
          </cell>
          <cell r="T199">
            <v>1.77</v>
          </cell>
          <cell r="U199">
            <v>0</v>
          </cell>
          <cell r="V199">
            <v>0.19</v>
          </cell>
          <cell r="W199">
            <v>30</v>
          </cell>
          <cell r="X199">
            <v>31.96</v>
          </cell>
          <cell r="Y199">
            <v>0</v>
          </cell>
          <cell r="Z199">
            <v>0</v>
          </cell>
          <cell r="AA199">
            <v>0</v>
          </cell>
          <cell r="AB199">
            <v>0</v>
          </cell>
          <cell r="AC199">
            <v>0</v>
          </cell>
          <cell r="AD199">
            <v>12</v>
          </cell>
          <cell r="AE199">
            <v>37</v>
          </cell>
          <cell r="AF199">
            <v>41</v>
          </cell>
          <cell r="AG199">
            <v>60</v>
          </cell>
          <cell r="AH199">
            <v>150</v>
          </cell>
          <cell r="AM199">
            <v>0</v>
          </cell>
          <cell r="AN199">
            <v>0</v>
          </cell>
          <cell r="AO199">
            <v>0</v>
          </cell>
          <cell r="AP199">
            <v>0</v>
          </cell>
          <cell r="AQ199">
            <v>0</v>
          </cell>
          <cell r="AR199">
            <v>0</v>
          </cell>
          <cell r="AS199">
            <v>0</v>
          </cell>
        </row>
        <row r="200">
          <cell r="I200">
            <v>15.522000000000002</v>
          </cell>
          <cell r="N200">
            <v>4.91</v>
          </cell>
          <cell r="S200">
            <v>0.82</v>
          </cell>
          <cell r="T200">
            <v>45</v>
          </cell>
          <cell r="U200">
            <v>0</v>
          </cell>
          <cell r="V200">
            <v>0</v>
          </cell>
          <cell r="W200">
            <v>3</v>
          </cell>
          <cell r="X200">
            <v>48</v>
          </cell>
          <cell r="Y200">
            <v>58</v>
          </cell>
          <cell r="Z200">
            <v>58</v>
          </cell>
          <cell r="AA200">
            <v>58</v>
          </cell>
          <cell r="AB200">
            <v>58</v>
          </cell>
          <cell r="AC200">
            <v>232</v>
          </cell>
          <cell r="AD200">
            <v>17</v>
          </cell>
          <cell r="AE200">
            <v>23</v>
          </cell>
          <cell r="AF200">
            <v>59</v>
          </cell>
          <cell r="AG200">
            <v>59</v>
          </cell>
          <cell r="AH200">
            <v>158</v>
          </cell>
          <cell r="AM200">
            <v>88.34</v>
          </cell>
          <cell r="AN200">
            <v>79</v>
          </cell>
          <cell r="AO200">
            <v>81.37</v>
          </cell>
          <cell r="AP200">
            <v>83.81110000000001</v>
          </cell>
          <cell r="AQ200">
            <v>86.325433000000018</v>
          </cell>
          <cell r="AR200">
            <v>88.915195990000015</v>
          </cell>
          <cell r="AS200">
            <v>91.582651869700015</v>
          </cell>
        </row>
        <row r="201">
          <cell r="I201">
            <v>0</v>
          </cell>
          <cell r="N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M201">
            <v>0</v>
          </cell>
          <cell r="AN201">
            <v>0</v>
          </cell>
          <cell r="AO201">
            <v>0</v>
          </cell>
          <cell r="AP201">
            <v>0</v>
          </cell>
          <cell r="AQ201">
            <v>0</v>
          </cell>
          <cell r="AR201">
            <v>0</v>
          </cell>
          <cell r="AS201">
            <v>0</v>
          </cell>
        </row>
        <row r="202">
          <cell r="I202">
            <v>0</v>
          </cell>
          <cell r="N202">
            <v>345.8</v>
          </cell>
          <cell r="S202">
            <v>415</v>
          </cell>
          <cell r="T202">
            <v>0</v>
          </cell>
          <cell r="U202">
            <v>315</v>
          </cell>
          <cell r="V202">
            <v>3741</v>
          </cell>
          <cell r="W202">
            <v>0</v>
          </cell>
          <cell r="X202">
            <v>4056</v>
          </cell>
          <cell r="Y202">
            <v>0</v>
          </cell>
          <cell r="Z202">
            <v>0</v>
          </cell>
          <cell r="AA202">
            <v>0</v>
          </cell>
          <cell r="AB202">
            <v>500</v>
          </cell>
          <cell r="AC202">
            <v>500</v>
          </cell>
          <cell r="AD202">
            <v>0</v>
          </cell>
          <cell r="AE202">
            <v>0</v>
          </cell>
          <cell r="AF202">
            <v>500</v>
          </cell>
          <cell r="AG202">
            <v>0</v>
          </cell>
          <cell r="AH202">
            <v>500</v>
          </cell>
          <cell r="AM202">
            <v>596</v>
          </cell>
          <cell r="AN202">
            <v>2584</v>
          </cell>
          <cell r="AO202">
            <v>3143</v>
          </cell>
          <cell r="AP202">
            <v>2896</v>
          </cell>
          <cell r="AQ202">
            <v>3699</v>
          </cell>
          <cell r="AR202">
            <v>3500</v>
          </cell>
          <cell r="AS202">
            <v>3737</v>
          </cell>
        </row>
        <row r="204">
          <cell r="I204">
            <v>772.21799999999996</v>
          </cell>
          <cell r="N204">
            <v>955.40599999999995</v>
          </cell>
          <cell r="S204">
            <v>987</v>
          </cell>
          <cell r="T204">
            <v>273.53999999999996</v>
          </cell>
          <cell r="U204">
            <v>68.55</v>
          </cell>
          <cell r="V204">
            <v>3586.8</v>
          </cell>
          <cell r="W204">
            <v>356.05</v>
          </cell>
          <cell r="X204">
            <v>4284.9399999999996</v>
          </cell>
          <cell r="Y204">
            <v>303.77735000000001</v>
          </cell>
          <cell r="Z204">
            <v>576.37400000000002</v>
          </cell>
          <cell r="AA204">
            <v>303.43599999999998</v>
          </cell>
          <cell r="AB204">
            <v>1060.4380000000001</v>
          </cell>
          <cell r="AC204">
            <v>2244.0253499999999</v>
          </cell>
          <cell r="AD204">
            <v>299</v>
          </cell>
          <cell r="AE204">
            <v>526</v>
          </cell>
          <cell r="AF204">
            <v>302</v>
          </cell>
          <cell r="AG204">
            <v>1060</v>
          </cell>
          <cell r="AH204">
            <v>2187</v>
          </cell>
          <cell r="AM204">
            <v>2115.98</v>
          </cell>
          <cell r="AN204">
            <v>1571.403</v>
          </cell>
          <cell r="AO204">
            <v>1921.674</v>
          </cell>
          <cell r="AP204">
            <v>1620.1350000000002</v>
          </cell>
          <cell r="AQ204">
            <v>1518.1247699999999</v>
          </cell>
          <cell r="AR204">
            <v>1929.0650331000002</v>
          </cell>
          <cell r="AS204">
            <v>1940.080844093</v>
          </cell>
        </row>
        <row r="205">
          <cell r="I205">
            <v>17.63</v>
          </cell>
          <cell r="N205">
            <v>149.54500000000002</v>
          </cell>
          <cell r="S205">
            <v>225</v>
          </cell>
          <cell r="T205">
            <v>91.44</v>
          </cell>
          <cell r="U205">
            <v>24.73</v>
          </cell>
          <cell r="V205">
            <v>93.47</v>
          </cell>
          <cell r="W205">
            <v>29</v>
          </cell>
          <cell r="X205">
            <v>238.64</v>
          </cell>
          <cell r="Y205">
            <v>104.401</v>
          </cell>
          <cell r="Z205">
            <v>52.994999999999997</v>
          </cell>
          <cell r="AA205">
            <v>103.06699999999999</v>
          </cell>
          <cell r="AB205">
            <v>58.484999999999999</v>
          </cell>
          <cell r="AC205">
            <v>318.94799999999998</v>
          </cell>
          <cell r="AD205">
            <v>92</v>
          </cell>
          <cell r="AE205">
            <v>36</v>
          </cell>
          <cell r="AF205">
            <v>103</v>
          </cell>
          <cell r="AG205">
            <v>58</v>
          </cell>
          <cell r="AH205">
            <v>289</v>
          </cell>
          <cell r="AM205">
            <v>263.49</v>
          </cell>
          <cell r="AN205">
            <v>354.63</v>
          </cell>
          <cell r="AO205">
            <v>252.68100000000001</v>
          </cell>
          <cell r="AP205">
            <v>417.19500000000005</v>
          </cell>
          <cell r="AQ205">
            <v>274.73500000000001</v>
          </cell>
          <cell r="AR205">
            <v>576.10200000000009</v>
          </cell>
          <cell r="AS205">
            <v>616.38735000000008</v>
          </cell>
        </row>
        <row r="206">
          <cell r="I206">
            <v>62.453000000000003</v>
          </cell>
          <cell r="N206">
            <v>97.19</v>
          </cell>
          <cell r="S206">
            <v>125</v>
          </cell>
          <cell r="T206">
            <v>39.15</v>
          </cell>
          <cell r="U206">
            <v>11.82</v>
          </cell>
          <cell r="V206">
            <v>44.05</v>
          </cell>
          <cell r="W206">
            <v>10.050000000000001</v>
          </cell>
          <cell r="X206">
            <v>105.07</v>
          </cell>
          <cell r="Y206">
            <v>49.695</v>
          </cell>
          <cell r="Z206">
            <v>23.795000000000002</v>
          </cell>
          <cell r="AA206">
            <v>52.015000000000001</v>
          </cell>
          <cell r="AB206">
            <v>29.170999999999999</v>
          </cell>
          <cell r="AC206">
            <v>154.67600000000002</v>
          </cell>
          <cell r="AD206">
            <v>47</v>
          </cell>
          <cell r="AE206">
            <v>16</v>
          </cell>
          <cell r="AF206">
            <v>52</v>
          </cell>
          <cell r="AG206">
            <v>29</v>
          </cell>
          <cell r="AH206">
            <v>144</v>
          </cell>
          <cell r="AM206">
            <v>202.6</v>
          </cell>
          <cell r="AN206">
            <v>189.63</v>
          </cell>
          <cell r="AO206">
            <v>206.642</v>
          </cell>
          <cell r="AP206">
            <v>243.00100000000003</v>
          </cell>
          <cell r="AQ206">
            <v>280.45077000000003</v>
          </cell>
          <cell r="AR206">
            <v>319.02403310000005</v>
          </cell>
          <cell r="AS206">
            <v>358.75449409300006</v>
          </cell>
        </row>
        <row r="207">
          <cell r="I207">
            <v>13.134999999999998</v>
          </cell>
          <cell r="N207">
            <v>17.222000000000001</v>
          </cell>
          <cell r="S207">
            <v>29</v>
          </cell>
          <cell r="T207">
            <v>1</v>
          </cell>
          <cell r="U207">
            <v>10</v>
          </cell>
          <cell r="V207">
            <v>4.13</v>
          </cell>
          <cell r="W207">
            <v>0</v>
          </cell>
          <cell r="X207">
            <v>15.129999999999999</v>
          </cell>
          <cell r="Y207">
            <v>7.7210000000000001</v>
          </cell>
          <cell r="Z207">
            <v>16.337</v>
          </cell>
          <cell r="AA207">
            <v>2.7029999999999998</v>
          </cell>
          <cell r="AB207">
            <v>23.408000000000001</v>
          </cell>
          <cell r="AC207">
            <v>50.168999999999997</v>
          </cell>
          <cell r="AD207">
            <v>4</v>
          </cell>
          <cell r="AE207">
            <v>9</v>
          </cell>
          <cell r="AF207">
            <v>2</v>
          </cell>
          <cell r="AG207">
            <v>24</v>
          </cell>
          <cell r="AH207">
            <v>39</v>
          </cell>
          <cell r="AM207">
            <v>52.09</v>
          </cell>
          <cell r="AN207">
            <v>46.98</v>
          </cell>
          <cell r="AO207">
            <v>47.412000000000006</v>
          </cell>
          <cell r="AP207">
            <v>7</v>
          </cell>
          <cell r="AQ207">
            <v>0</v>
          </cell>
          <cell r="AR207">
            <v>0</v>
          </cell>
          <cell r="AS207">
            <v>0</v>
          </cell>
        </row>
        <row r="208">
          <cell r="I208">
            <v>437</v>
          </cell>
          <cell r="N208">
            <v>205.52299999999997</v>
          </cell>
          <cell r="S208">
            <v>26</v>
          </cell>
          <cell r="T208">
            <v>0.95</v>
          </cell>
          <cell r="U208">
            <v>22</v>
          </cell>
          <cell r="V208">
            <v>24.15</v>
          </cell>
          <cell r="W208">
            <v>17</v>
          </cell>
          <cell r="X208">
            <v>64.099999999999994</v>
          </cell>
          <cell r="Y208">
            <v>1.93</v>
          </cell>
          <cell r="Z208">
            <v>42.981999999999999</v>
          </cell>
          <cell r="AA208">
            <v>5.4969999999999999</v>
          </cell>
          <cell r="AB208">
            <v>32.773000000000003</v>
          </cell>
          <cell r="AC208">
            <v>83.182000000000002</v>
          </cell>
          <cell r="AD208">
            <v>16</v>
          </cell>
          <cell r="AE208">
            <v>25</v>
          </cell>
          <cell r="AF208">
            <v>5</v>
          </cell>
          <cell r="AG208">
            <v>32</v>
          </cell>
          <cell r="AH208">
            <v>78</v>
          </cell>
          <cell r="AM208">
            <v>109.86</v>
          </cell>
          <cell r="AN208">
            <v>100.54</v>
          </cell>
          <cell r="AO208">
            <v>0</v>
          </cell>
          <cell r="AP208">
            <v>0</v>
          </cell>
          <cell r="AQ208">
            <v>0</v>
          </cell>
          <cell r="AR208">
            <v>0</v>
          </cell>
          <cell r="AS208">
            <v>0</v>
          </cell>
        </row>
        <row r="209">
          <cell r="I209">
            <v>0</v>
          </cell>
          <cell r="N209">
            <v>0</v>
          </cell>
          <cell r="S209">
            <v>0</v>
          </cell>
          <cell r="T209">
            <v>141</v>
          </cell>
          <cell r="U209">
            <v>0</v>
          </cell>
          <cell r="V209">
            <v>3421</v>
          </cell>
          <cell r="W209">
            <v>300</v>
          </cell>
          <cell r="X209">
            <v>3862</v>
          </cell>
          <cell r="Y209">
            <v>140.03035</v>
          </cell>
          <cell r="Z209">
            <v>299.65800000000002</v>
          </cell>
          <cell r="AA209">
            <v>140.154</v>
          </cell>
          <cell r="AB209">
            <v>299.65699999999998</v>
          </cell>
          <cell r="AC209">
            <v>879.49935000000005</v>
          </cell>
          <cell r="AD209">
            <v>140</v>
          </cell>
          <cell r="AE209">
            <v>300</v>
          </cell>
          <cell r="AF209">
            <v>140</v>
          </cell>
          <cell r="AG209">
            <v>300</v>
          </cell>
          <cell r="AH209">
            <v>880</v>
          </cell>
          <cell r="AM209">
            <v>878.44</v>
          </cell>
          <cell r="AN209">
            <v>879.62300000000005</v>
          </cell>
          <cell r="AO209">
            <v>887.93899999999996</v>
          </cell>
          <cell r="AP209">
            <v>887.93899999999996</v>
          </cell>
          <cell r="AQ209">
            <v>887.93899999999996</v>
          </cell>
          <cell r="AR209">
            <v>887.93899999999996</v>
          </cell>
          <cell r="AS209">
            <v>887.93899999999996</v>
          </cell>
        </row>
        <row r="210">
          <cell r="I210">
            <v>242</v>
          </cell>
          <cell r="N210">
            <v>485.92600000000004</v>
          </cell>
          <cell r="S210">
            <v>582</v>
          </cell>
          <cell r="T210">
            <v>0</v>
          </cell>
          <cell r="U210">
            <v>0</v>
          </cell>
          <cell r="V210">
            <v>0</v>
          </cell>
          <cell r="W210">
            <v>0</v>
          </cell>
          <cell r="X210">
            <v>0</v>
          </cell>
          <cell r="Y210">
            <v>0</v>
          </cell>
          <cell r="Z210">
            <v>140.607</v>
          </cell>
          <cell r="AA210">
            <v>0</v>
          </cell>
          <cell r="AB210">
            <v>616.94399999999996</v>
          </cell>
          <cell r="AC210">
            <v>757.55099999999993</v>
          </cell>
          <cell r="AD210">
            <v>0</v>
          </cell>
          <cell r="AE210">
            <v>140</v>
          </cell>
          <cell r="AF210">
            <v>0</v>
          </cell>
          <cell r="AG210">
            <v>617</v>
          </cell>
          <cell r="AH210">
            <v>757</v>
          </cell>
          <cell r="AM210">
            <v>609.5</v>
          </cell>
          <cell r="AN210">
            <v>0</v>
          </cell>
          <cell r="AO210">
            <v>527</v>
          </cell>
          <cell r="AP210">
            <v>65</v>
          </cell>
          <cell r="AQ210">
            <v>75</v>
          </cell>
          <cell r="AR210">
            <v>146</v>
          </cell>
          <cell r="AS210">
            <v>77</v>
          </cell>
        </row>
        <row r="212">
          <cell r="I212">
            <v>458.18955999999997</v>
          </cell>
          <cell r="N212">
            <v>-59.969559999999944</v>
          </cell>
          <cell r="S212">
            <v>-295.34000000000003</v>
          </cell>
          <cell r="T212">
            <v>-17.350000000000009</v>
          </cell>
          <cell r="U212">
            <v>19.509999999999991</v>
          </cell>
          <cell r="V212">
            <v>35.840000000000003</v>
          </cell>
          <cell r="W212">
            <v>25</v>
          </cell>
          <cell r="X212">
            <v>0</v>
          </cell>
          <cell r="Y212">
            <v>-94.57</v>
          </cell>
          <cell r="Z212">
            <v>0</v>
          </cell>
          <cell r="AA212">
            <v>0</v>
          </cell>
          <cell r="AB212">
            <v>0</v>
          </cell>
          <cell r="AC212">
            <v>0</v>
          </cell>
          <cell r="AD212">
            <v>-165.88</v>
          </cell>
          <cell r="AE212">
            <v>0</v>
          </cell>
          <cell r="AF212">
            <v>0</v>
          </cell>
          <cell r="AG212">
            <v>0</v>
          </cell>
          <cell r="AH212">
            <v>0</v>
          </cell>
          <cell r="AM212">
            <v>0</v>
          </cell>
          <cell r="AN212">
            <v>-123.45</v>
          </cell>
          <cell r="AO212">
            <v>0</v>
          </cell>
          <cell r="AP212">
            <v>0</v>
          </cell>
          <cell r="AQ212">
            <v>0</v>
          </cell>
          <cell r="AR212">
            <v>0</v>
          </cell>
          <cell r="AS212">
            <v>0</v>
          </cell>
        </row>
        <row r="214">
          <cell r="I214">
            <v>-23.953440000000001</v>
          </cell>
          <cell r="N214">
            <v>-320.76555999999988</v>
          </cell>
          <cell r="S214">
            <v>-745.46</v>
          </cell>
          <cell r="T214">
            <v>-226.71999999999997</v>
          </cell>
          <cell r="U214">
            <v>310.3</v>
          </cell>
          <cell r="V214">
            <v>243.10999999999999</v>
          </cell>
          <cell r="W214">
            <v>-229.05</v>
          </cell>
          <cell r="X214">
            <v>34.640000000000327</v>
          </cell>
          <cell r="Y214">
            <v>-324.34735000000001</v>
          </cell>
          <cell r="Z214">
            <v>-426.37400000000002</v>
          </cell>
          <cell r="AA214">
            <v>-123.43599999999998</v>
          </cell>
          <cell r="AB214">
            <v>-373.4380000000001</v>
          </cell>
          <cell r="AC214">
            <v>-1153.0253499999999</v>
          </cell>
          <cell r="AD214">
            <v>-369.88</v>
          </cell>
          <cell r="AE214">
            <v>-322</v>
          </cell>
          <cell r="AF214">
            <v>433</v>
          </cell>
          <cell r="AG214">
            <v>-650</v>
          </cell>
          <cell r="AH214">
            <v>-743</v>
          </cell>
          <cell r="AM214">
            <v>-691.06999999999994</v>
          </cell>
          <cell r="AN214">
            <v>1669.1469999999999</v>
          </cell>
          <cell r="AO214">
            <v>2014.2860000000001</v>
          </cell>
          <cell r="AP214">
            <v>2099.5738000000001</v>
          </cell>
          <cell r="AQ214">
            <v>3036.603294</v>
          </cell>
          <cell r="AR214">
            <v>2460.00827282</v>
          </cell>
          <cell r="AS214">
            <v>2720.7217310046003</v>
          </cell>
        </row>
        <row r="215">
          <cell r="I215">
            <v>-7.6027164587896313E-4</v>
          </cell>
          <cell r="N215">
            <v>-4.1556329549197416E-3</v>
          </cell>
          <cell r="S215">
            <v>-1.0567496345400556E-2</v>
          </cell>
          <cell r="T215">
            <v>-6.4855598354305747E-3</v>
          </cell>
          <cell r="U215">
            <v>1.4532679165592867E-2</v>
          </cell>
          <cell r="V215">
            <v>1.0491360298000638E-2</v>
          </cell>
          <cell r="W215">
            <v>-9.2891809347430392E-3</v>
          </cell>
          <cell r="X215">
            <v>3.9170407294270482E-4</v>
          </cell>
          <cell r="Y215">
            <v>-1.4390613786466775E-2</v>
          </cell>
          <cell r="Z215">
            <v>-1.8557052291280449E-2</v>
          </cell>
          <cell r="AA215">
            <v>-5.0925924043119884E-3</v>
          </cell>
          <cell r="AB215">
            <v>-1.4643494289011069E-2</v>
          </cell>
          <cell r="AC215">
            <v>-1.2079748349211571E-2</v>
          </cell>
          <cell r="AD215">
            <v>-1.6641235397827227E-2</v>
          </cell>
          <cell r="AE215">
            <v>-1.4035880321635212E-2</v>
          </cell>
          <cell r="AF215">
            <v>1.9193898124390929E-2</v>
          </cell>
          <cell r="AG215">
            <v>-2.730168484814469E-2</v>
          </cell>
          <cell r="AH215">
            <v>-7.8198500864885643E-3</v>
          </cell>
          <cell r="AM215">
            <v>-5.9598511978717498E-3</v>
          </cell>
          <cell r="AN215">
            <v>1.850898263910249E-2</v>
          </cell>
          <cell r="AO215">
            <v>2.008673211732874E-2</v>
          </cell>
          <cell r="AP215">
            <v>1.9556607794581245E-2</v>
          </cell>
          <cell r="AQ215">
            <v>2.7205788837314063E-2</v>
          </cell>
          <cell r="AR215">
            <v>2.1215337449955421E-2</v>
          </cell>
          <cell r="AS215">
            <v>2.2582516465523974E-2</v>
          </cell>
        </row>
        <row r="219">
          <cell r="I219">
            <v>148.72499999999999</v>
          </cell>
          <cell r="N219">
            <v>178.09999999999997</v>
          </cell>
          <cell r="S219">
            <v>125.06999999999998</v>
          </cell>
          <cell r="T219">
            <v>11.64</v>
          </cell>
          <cell r="U219">
            <v>9.9700000000000006</v>
          </cell>
          <cell r="V219">
            <v>38.119999999999997</v>
          </cell>
          <cell r="W219">
            <v>30</v>
          </cell>
          <cell r="X219">
            <v>89.73</v>
          </cell>
          <cell r="Y219">
            <v>45</v>
          </cell>
          <cell r="Z219">
            <v>55</v>
          </cell>
          <cell r="AA219">
            <v>55</v>
          </cell>
          <cell r="AB219">
            <v>61</v>
          </cell>
          <cell r="AC219">
            <v>216</v>
          </cell>
          <cell r="AD219">
            <v>8</v>
          </cell>
          <cell r="AE219">
            <v>32</v>
          </cell>
          <cell r="AF219">
            <v>8</v>
          </cell>
          <cell r="AG219">
            <v>8</v>
          </cell>
          <cell r="AH219">
            <v>56</v>
          </cell>
          <cell r="AM219">
            <v>98.58</v>
          </cell>
          <cell r="AN219">
            <v>180</v>
          </cell>
          <cell r="AO219">
            <v>0</v>
          </cell>
          <cell r="AP219">
            <v>0</v>
          </cell>
          <cell r="AQ219">
            <v>0</v>
          </cell>
          <cell r="AR219">
            <v>0</v>
          </cell>
          <cell r="AS219">
            <v>0</v>
          </cell>
        </row>
        <row r="220">
          <cell r="I220">
            <v>14.730999999999995</v>
          </cell>
          <cell r="N220">
            <v>5.21</v>
          </cell>
          <cell r="S220">
            <v>59.699999999999996</v>
          </cell>
          <cell r="T220">
            <v>6.05</v>
          </cell>
          <cell r="U220">
            <v>3.31</v>
          </cell>
          <cell r="V220">
            <v>37.07</v>
          </cell>
          <cell r="W220">
            <v>30</v>
          </cell>
          <cell r="X220">
            <v>76.430000000000007</v>
          </cell>
          <cell r="Y220">
            <v>0</v>
          </cell>
          <cell r="Z220">
            <v>0</v>
          </cell>
          <cell r="AA220">
            <v>0</v>
          </cell>
          <cell r="AB220">
            <v>0</v>
          </cell>
          <cell r="AC220">
            <v>0</v>
          </cell>
          <cell r="AD220">
            <v>8</v>
          </cell>
          <cell r="AE220">
            <v>29</v>
          </cell>
          <cell r="AF220">
            <v>8</v>
          </cell>
          <cell r="AG220">
            <v>8</v>
          </cell>
          <cell r="AH220">
            <v>53</v>
          </cell>
          <cell r="AM220">
            <v>95.5</v>
          </cell>
          <cell r="AN220">
            <v>180</v>
          </cell>
          <cell r="AO220">
            <v>0</v>
          </cell>
          <cell r="AP220">
            <v>0</v>
          </cell>
          <cell r="AQ220">
            <v>0</v>
          </cell>
          <cell r="AR220">
            <v>0</v>
          </cell>
          <cell r="AS220">
            <v>0</v>
          </cell>
        </row>
        <row r="221">
          <cell r="I221">
            <v>79.481000000000009</v>
          </cell>
          <cell r="N221">
            <v>153.90999999999997</v>
          </cell>
          <cell r="S221">
            <v>48.809999999999995</v>
          </cell>
          <cell r="T221">
            <v>5.59</v>
          </cell>
          <cell r="U221">
            <v>4</v>
          </cell>
          <cell r="V221">
            <v>1.05</v>
          </cell>
          <cell r="W221">
            <v>0</v>
          </cell>
          <cell r="X221">
            <v>10.64</v>
          </cell>
          <cell r="Y221">
            <v>45</v>
          </cell>
          <cell r="Z221">
            <v>55</v>
          </cell>
          <cell r="AA221">
            <v>55</v>
          </cell>
          <cell r="AB221">
            <v>61</v>
          </cell>
          <cell r="AC221">
            <v>216</v>
          </cell>
          <cell r="AD221">
            <v>0</v>
          </cell>
          <cell r="AE221">
            <v>0</v>
          </cell>
          <cell r="AF221">
            <v>0</v>
          </cell>
          <cell r="AG221">
            <v>0</v>
          </cell>
          <cell r="AH221">
            <v>0</v>
          </cell>
          <cell r="AM221">
            <v>0.49</v>
          </cell>
          <cell r="AN221">
            <v>0</v>
          </cell>
          <cell r="AO221">
            <v>0</v>
          </cell>
          <cell r="AP221">
            <v>0</v>
          </cell>
          <cell r="AQ221">
            <v>0</v>
          </cell>
          <cell r="AR221">
            <v>0</v>
          </cell>
          <cell r="AS221">
            <v>0</v>
          </cell>
        </row>
        <row r="222">
          <cell r="I222">
            <v>47.835000000000001</v>
          </cell>
          <cell r="N222">
            <v>1.1299999999999999</v>
          </cell>
          <cell r="S222">
            <v>13.07</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M222">
            <v>0</v>
          </cell>
          <cell r="AN222">
            <v>0</v>
          </cell>
          <cell r="AO222">
            <v>0</v>
          </cell>
          <cell r="AP222">
            <v>0</v>
          </cell>
          <cell r="AQ222">
            <v>0</v>
          </cell>
          <cell r="AR222">
            <v>0</v>
          </cell>
          <cell r="AS222">
            <v>0</v>
          </cell>
        </row>
        <row r="223">
          <cell r="I223">
            <v>6.6779999999999973</v>
          </cell>
          <cell r="N223">
            <v>17.850000000000001</v>
          </cell>
          <cell r="S223">
            <v>3.4899999999999998</v>
          </cell>
          <cell r="T223">
            <v>0</v>
          </cell>
          <cell r="U223">
            <v>2.66</v>
          </cell>
          <cell r="V223">
            <v>0</v>
          </cell>
          <cell r="W223">
            <v>0</v>
          </cell>
          <cell r="X223">
            <v>2.66</v>
          </cell>
          <cell r="Y223">
            <v>0</v>
          </cell>
          <cell r="Z223">
            <v>0</v>
          </cell>
          <cell r="AA223">
            <v>0</v>
          </cell>
          <cell r="AB223">
            <v>0</v>
          </cell>
          <cell r="AC223">
            <v>0</v>
          </cell>
          <cell r="AD223">
            <v>0</v>
          </cell>
          <cell r="AE223">
            <v>3</v>
          </cell>
          <cell r="AF223">
            <v>0</v>
          </cell>
          <cell r="AG223">
            <v>0</v>
          </cell>
          <cell r="AH223">
            <v>3</v>
          </cell>
          <cell r="AM223">
            <v>2.59</v>
          </cell>
          <cell r="AN223">
            <v>0</v>
          </cell>
          <cell r="AO223">
            <v>0</v>
          </cell>
          <cell r="AP223">
            <v>0</v>
          </cell>
          <cell r="AQ223">
            <v>0</v>
          </cell>
          <cell r="AR223">
            <v>0</v>
          </cell>
          <cell r="AS223">
            <v>0</v>
          </cell>
        </row>
        <row r="224">
          <cell r="I224">
            <v>0</v>
          </cell>
          <cell r="N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M224">
            <v>0</v>
          </cell>
          <cell r="AN224">
            <v>0</v>
          </cell>
          <cell r="AO224">
            <v>0</v>
          </cell>
          <cell r="AP224">
            <v>0</v>
          </cell>
          <cell r="AQ224">
            <v>0</v>
          </cell>
          <cell r="AR224">
            <v>0</v>
          </cell>
          <cell r="AS224">
            <v>0</v>
          </cell>
        </row>
        <row r="225">
          <cell r="I225">
            <v>0</v>
          </cell>
          <cell r="N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M225">
            <v>0</v>
          </cell>
          <cell r="AN225">
            <v>0</v>
          </cell>
          <cell r="AO225">
            <v>0</v>
          </cell>
          <cell r="AP225">
            <v>0</v>
          </cell>
          <cell r="AQ225">
            <v>0</v>
          </cell>
          <cell r="AR225">
            <v>0</v>
          </cell>
          <cell r="AS225">
            <v>0</v>
          </cell>
        </row>
        <row r="227">
          <cell r="I227">
            <v>438.9658</v>
          </cell>
          <cell r="N227">
            <v>480.88300000000004</v>
          </cell>
          <cell r="S227">
            <v>424</v>
          </cell>
          <cell r="T227">
            <v>84.35</v>
          </cell>
          <cell r="U227">
            <v>114.07000000000001</v>
          </cell>
          <cell r="V227">
            <v>64.930000000000007</v>
          </cell>
          <cell r="W227">
            <v>120.27</v>
          </cell>
          <cell r="X227">
            <v>383.61999999999995</v>
          </cell>
          <cell r="Y227">
            <v>94.68</v>
          </cell>
          <cell r="Z227">
            <v>99.1</v>
          </cell>
          <cell r="AA227">
            <v>44.37</v>
          </cell>
          <cell r="AB227">
            <v>54.26</v>
          </cell>
          <cell r="AC227">
            <v>292.41000000000003</v>
          </cell>
          <cell r="AD227">
            <v>79</v>
          </cell>
          <cell r="AE227">
            <v>102</v>
          </cell>
          <cell r="AF227">
            <v>45</v>
          </cell>
          <cell r="AG227">
            <v>55</v>
          </cell>
          <cell r="AH227">
            <v>281</v>
          </cell>
          <cell r="AM227">
            <v>248.82</v>
          </cell>
          <cell r="AN227">
            <v>259.67899999999997</v>
          </cell>
          <cell r="AO227">
            <v>200.07117142857143</v>
          </cell>
          <cell r="AP227">
            <v>194.29732000000001</v>
          </cell>
          <cell r="AQ227">
            <v>223.57900000000001</v>
          </cell>
          <cell r="AR227">
            <v>223.57900000000001</v>
          </cell>
          <cell r="AS227">
            <v>247.57900000000001</v>
          </cell>
        </row>
        <row r="228">
          <cell r="I228">
            <v>53.753200000000007</v>
          </cell>
          <cell r="N228">
            <v>68.206000000000017</v>
          </cell>
          <cell r="S228">
            <v>52</v>
          </cell>
          <cell r="T228">
            <v>24.27</v>
          </cell>
          <cell r="U228">
            <v>0</v>
          </cell>
          <cell r="V228">
            <v>24.6</v>
          </cell>
          <cell r="W228">
            <v>2</v>
          </cell>
          <cell r="X228">
            <v>50.870000000000005</v>
          </cell>
          <cell r="Y228">
            <v>20.94</v>
          </cell>
          <cell r="Z228">
            <v>18</v>
          </cell>
          <cell r="AA228">
            <v>20.94</v>
          </cell>
          <cell r="AB228">
            <v>3.56</v>
          </cell>
          <cell r="AC228">
            <v>63.44</v>
          </cell>
          <cell r="AD228">
            <v>24</v>
          </cell>
          <cell r="AE228">
            <v>4</v>
          </cell>
          <cell r="AF228">
            <v>21</v>
          </cell>
          <cell r="AG228">
            <v>4</v>
          </cell>
          <cell r="AH228">
            <v>53</v>
          </cell>
          <cell r="AM228">
            <v>48.26</v>
          </cell>
          <cell r="AN228">
            <v>45.088999999999999</v>
          </cell>
          <cell r="AO228">
            <v>56.007571428571424</v>
          </cell>
          <cell r="AP228">
            <v>63.578999999999994</v>
          </cell>
          <cell r="AQ228">
            <v>116.57899999999999</v>
          </cell>
          <cell r="AR228">
            <v>116.57899999999999</v>
          </cell>
          <cell r="AS228">
            <v>116.57899999999999</v>
          </cell>
        </row>
        <row r="229">
          <cell r="I229">
            <v>299.42920000000004</v>
          </cell>
          <cell r="N229">
            <v>335.27199999999999</v>
          </cell>
          <cell r="S229">
            <v>312</v>
          </cell>
          <cell r="T229">
            <v>58.64</v>
          </cell>
          <cell r="U229">
            <v>96.12</v>
          </cell>
          <cell r="V229">
            <v>33.81</v>
          </cell>
          <cell r="W229">
            <v>98.27</v>
          </cell>
          <cell r="X229">
            <v>286.83999999999997</v>
          </cell>
          <cell r="Y229">
            <v>72.150000000000006</v>
          </cell>
          <cell r="Z229">
            <v>63.54</v>
          </cell>
          <cell r="AA229">
            <v>22.16</v>
          </cell>
          <cell r="AB229">
            <v>33.56</v>
          </cell>
          <cell r="AC229">
            <v>191.41</v>
          </cell>
          <cell r="AD229">
            <v>51</v>
          </cell>
          <cell r="AE229">
            <v>83</v>
          </cell>
          <cell r="AF229">
            <v>22</v>
          </cell>
          <cell r="AG229">
            <v>34</v>
          </cell>
          <cell r="AH229">
            <v>190</v>
          </cell>
          <cell r="AM229">
            <v>178.27</v>
          </cell>
          <cell r="AN229">
            <v>185.78199999999998</v>
          </cell>
          <cell r="AO229">
            <v>125.20760000000001</v>
          </cell>
          <cell r="AP229">
            <v>117.71832000000001</v>
          </cell>
          <cell r="AQ229">
            <v>97</v>
          </cell>
          <cell r="AR229">
            <v>104</v>
          </cell>
          <cell r="AS229">
            <v>128</v>
          </cell>
        </row>
        <row r="230">
          <cell r="I230">
            <v>61.383400000000002</v>
          </cell>
          <cell r="N230">
            <v>49.953000000000003</v>
          </cell>
          <cell r="S230">
            <v>37</v>
          </cell>
          <cell r="T230">
            <v>1</v>
          </cell>
          <cell r="U230">
            <v>15</v>
          </cell>
          <cell r="V230">
            <v>6.52</v>
          </cell>
          <cell r="W230">
            <v>17</v>
          </cell>
          <cell r="X230">
            <v>39.519999999999996</v>
          </cell>
          <cell r="Y230">
            <v>0.52</v>
          </cell>
          <cell r="Z230">
            <v>14.47</v>
          </cell>
          <cell r="AA230">
            <v>0.52</v>
          </cell>
          <cell r="AB230">
            <v>14.47</v>
          </cell>
          <cell r="AC230">
            <v>29.98</v>
          </cell>
          <cell r="AD230">
            <v>4</v>
          </cell>
          <cell r="AE230">
            <v>12</v>
          </cell>
          <cell r="AF230">
            <v>1</v>
          </cell>
          <cell r="AG230">
            <v>14</v>
          </cell>
          <cell r="AH230">
            <v>31</v>
          </cell>
          <cell r="AM230">
            <v>19.440000000000001</v>
          </cell>
          <cell r="AN230">
            <v>15.069999999999999</v>
          </cell>
          <cell r="AO230">
            <v>4</v>
          </cell>
          <cell r="AP230">
            <v>0</v>
          </cell>
          <cell r="AQ230">
            <v>0</v>
          </cell>
          <cell r="AR230">
            <v>0</v>
          </cell>
          <cell r="AS230">
            <v>0</v>
          </cell>
        </row>
        <row r="231">
          <cell r="I231">
            <v>24.399999999999977</v>
          </cell>
          <cell r="N231">
            <v>27.451999999999998</v>
          </cell>
          <cell r="S231">
            <v>23</v>
          </cell>
          <cell r="T231">
            <v>0.44</v>
          </cell>
          <cell r="U231">
            <v>2.95</v>
          </cell>
          <cell r="V231">
            <v>0</v>
          </cell>
          <cell r="W231">
            <v>3</v>
          </cell>
          <cell r="X231">
            <v>6.3900000000000006</v>
          </cell>
          <cell r="Y231">
            <v>1.07</v>
          </cell>
          <cell r="Z231">
            <v>3.09</v>
          </cell>
          <cell r="AA231">
            <v>0.75</v>
          </cell>
          <cell r="AB231">
            <v>2.67</v>
          </cell>
          <cell r="AC231">
            <v>7.58</v>
          </cell>
          <cell r="AD231">
            <v>0</v>
          </cell>
          <cell r="AE231">
            <v>3</v>
          </cell>
          <cell r="AF231">
            <v>1</v>
          </cell>
          <cell r="AG231">
            <v>3</v>
          </cell>
          <cell r="AH231">
            <v>7</v>
          </cell>
          <cell r="AM231">
            <v>2.85</v>
          </cell>
          <cell r="AN231">
            <v>13.738</v>
          </cell>
          <cell r="AO231">
            <v>14.855999999999998</v>
          </cell>
          <cell r="AP231">
            <v>13</v>
          </cell>
          <cell r="AQ231">
            <v>10</v>
          </cell>
          <cell r="AR231">
            <v>3</v>
          </cell>
          <cell r="AS231">
            <v>3</v>
          </cell>
        </row>
        <row r="232">
          <cell r="I232">
            <v>0</v>
          </cell>
          <cell r="N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M232">
            <v>0</v>
          </cell>
          <cell r="AN232">
            <v>0</v>
          </cell>
          <cell r="AO232">
            <v>0</v>
          </cell>
          <cell r="AP232">
            <v>0</v>
          </cell>
          <cell r="AQ232">
            <v>0</v>
          </cell>
          <cell r="AR232">
            <v>0</v>
          </cell>
          <cell r="AS232">
            <v>0</v>
          </cell>
        </row>
        <row r="233">
          <cell r="I233">
            <v>0</v>
          </cell>
          <cell r="N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M233">
            <v>0</v>
          </cell>
          <cell r="AN233">
            <v>0</v>
          </cell>
          <cell r="AO233">
            <v>0</v>
          </cell>
          <cell r="AP233">
            <v>0</v>
          </cell>
          <cell r="AQ233">
            <v>0</v>
          </cell>
          <cell r="AR233">
            <v>0</v>
          </cell>
          <cell r="AS233">
            <v>0</v>
          </cell>
        </row>
        <row r="235">
          <cell r="I235">
            <v>261.39100000000002</v>
          </cell>
          <cell r="N235">
            <v>93.900740000000042</v>
          </cell>
          <cell r="S235">
            <v>-326.36174000000005</v>
          </cell>
          <cell r="T235">
            <v>5.5599999999999952</v>
          </cell>
          <cell r="U235">
            <v>27.060000000000002</v>
          </cell>
          <cell r="V235">
            <v>0</v>
          </cell>
          <cell r="W235">
            <v>-9.0000000000003411E-2</v>
          </cell>
          <cell r="X235">
            <v>0</v>
          </cell>
          <cell r="Y235">
            <v>-62.16</v>
          </cell>
          <cell r="Z235">
            <v>0</v>
          </cell>
          <cell r="AA235">
            <v>0</v>
          </cell>
          <cell r="AB235">
            <v>0</v>
          </cell>
          <cell r="AC235">
            <v>0</v>
          </cell>
          <cell r="AD235">
            <v>-61.46</v>
          </cell>
          <cell r="AE235">
            <v>0</v>
          </cell>
          <cell r="AF235">
            <v>0</v>
          </cell>
          <cell r="AG235">
            <v>0</v>
          </cell>
          <cell r="AH235">
            <v>0</v>
          </cell>
          <cell r="AM235">
            <v>0</v>
          </cell>
          <cell r="AN235">
            <v>-23.549999999999997</v>
          </cell>
          <cell r="AO235">
            <v>-5.6500000000000057</v>
          </cell>
          <cell r="AP235">
            <v>0</v>
          </cell>
          <cell r="AQ235">
            <v>0</v>
          </cell>
          <cell r="AR235">
            <v>0</v>
          </cell>
          <cell r="AS235">
            <v>0</v>
          </cell>
        </row>
        <row r="237">
          <cell r="I237">
            <v>-28.849800000000016</v>
          </cell>
          <cell r="N237">
            <v>-208.88226000000003</v>
          </cell>
          <cell r="S237">
            <v>-625.29174000000012</v>
          </cell>
          <cell r="T237">
            <v>-67.150000000000006</v>
          </cell>
          <cell r="U237">
            <v>-77.040000000000006</v>
          </cell>
          <cell r="V237">
            <v>-26.810000000000009</v>
          </cell>
          <cell r="W237">
            <v>-90.36</v>
          </cell>
          <cell r="X237">
            <v>-293.88999999999993</v>
          </cell>
          <cell r="Y237">
            <v>-111.84</v>
          </cell>
          <cell r="Z237">
            <v>-44.1</v>
          </cell>
          <cell r="AA237">
            <v>10.63</v>
          </cell>
          <cell r="AB237">
            <v>6.74</v>
          </cell>
          <cell r="AC237">
            <v>-76.41</v>
          </cell>
          <cell r="AD237">
            <v>-132.46</v>
          </cell>
          <cell r="AE237">
            <v>-70</v>
          </cell>
          <cell r="AF237">
            <v>-37</v>
          </cell>
          <cell r="AG237">
            <v>-47</v>
          </cell>
          <cell r="AH237">
            <v>-225</v>
          </cell>
          <cell r="AM237">
            <v>-150.24</v>
          </cell>
          <cell r="AN237">
            <v>-103.22899999999997</v>
          </cell>
          <cell r="AO237">
            <v>-205.72117142857144</v>
          </cell>
          <cell r="AP237">
            <v>-194.29732000000001</v>
          </cell>
          <cell r="AQ237">
            <v>-223.57900000000001</v>
          </cell>
          <cell r="AR237">
            <v>-223.57900000000001</v>
          </cell>
          <cell r="AS237">
            <v>-247.57900000000001</v>
          </cell>
        </row>
        <row r="238">
          <cell r="I238">
            <v>-3.866882220172911E-3</v>
          </cell>
          <cell r="N238">
            <v>-2.7061446476801128E-3</v>
          </cell>
          <cell r="S238">
            <v>-8.8640144035349398E-3</v>
          </cell>
          <cell r="T238">
            <v>-3.5166775108944059E-3</v>
          </cell>
          <cell r="U238">
            <v>-3.6081134480092638E-3</v>
          </cell>
          <cell r="V238">
            <v>-1.1569798428258697E-3</v>
          </cell>
          <cell r="W238">
            <v>-3.6645727538239729E-3</v>
          </cell>
          <cell r="X238">
            <v>-2.9554207997778384E-3</v>
          </cell>
          <cell r="Y238">
            <v>-4.9621069692058354E-3</v>
          </cell>
          <cell r="Z238">
            <v>-1.9193618889647764E-3</v>
          </cell>
          <cell r="AA238">
            <v>4.3856133751771302E-4</v>
          </cell>
          <cell r="AB238">
            <v>2.6429327360347503E-4</v>
          </cell>
          <cell r="AC238">
            <v>-1.4517380114411598E-3</v>
          </cell>
          <cell r="AD238">
            <v>-5.9594950816378141E-3</v>
          </cell>
          <cell r="AE238">
            <v>-3.0512783307902638E-3</v>
          </cell>
          <cell r="AF238">
            <v>-1.6401252438855989E-3</v>
          </cell>
          <cell r="AG238">
            <v>-1.9741218274812312E-3</v>
          </cell>
          <cell r="AH238">
            <v>-3.0149047857005577E-3</v>
          </cell>
          <cell r="AM238">
            <v>-1.2739093599846245E-3</v>
          </cell>
          <cell r="AN238">
            <v>-1.0658635314306063E-3</v>
          </cell>
          <cell r="AO238">
            <v>-2.0514793139349511E-3</v>
          </cell>
          <cell r="AP238">
            <v>-1.8097941986027098E-3</v>
          </cell>
          <cell r="AQ238">
            <v>-2.0031075756508881E-3</v>
          </cell>
          <cell r="AR238">
            <v>-1.9281658456726061E-3</v>
          </cell>
          <cell r="AS238">
            <v>-2.0549535736436937E-3</v>
          </cell>
        </row>
        <row r="242">
          <cell r="I242">
            <v>-900.8</v>
          </cell>
          <cell r="N242">
            <v>447</v>
          </cell>
          <cell r="S242">
            <v>-944.58000000000015</v>
          </cell>
          <cell r="T242">
            <v>79</v>
          </cell>
          <cell r="U242">
            <v>154.30000000000001</v>
          </cell>
          <cell r="V242">
            <v>-461</v>
          </cell>
          <cell r="W242">
            <v>1629</v>
          </cell>
          <cell r="X242">
            <v>1401.3</v>
          </cell>
          <cell r="Y242">
            <v>158.16</v>
          </cell>
          <cell r="Z242">
            <v>531.53</v>
          </cell>
          <cell r="AA242">
            <v>432.54</v>
          </cell>
          <cell r="AB242">
            <v>1250.0999999999999</v>
          </cell>
          <cell r="AC242">
            <v>2372.33</v>
          </cell>
          <cell r="AD242">
            <v>279</v>
          </cell>
          <cell r="AE242">
            <v>1522</v>
          </cell>
          <cell r="AF242">
            <v>-51</v>
          </cell>
          <cell r="AG242">
            <v>1772</v>
          </cell>
          <cell r="AH242">
            <v>3522</v>
          </cell>
          <cell r="AM242">
            <v>4113.3</v>
          </cell>
          <cell r="AN242">
            <v>4105.32</v>
          </cell>
          <cell r="AO242">
            <v>4920.4901488833748</v>
          </cell>
          <cell r="AP242">
            <v>4427.5223880597014</v>
          </cell>
          <cell r="AQ242">
            <v>1492</v>
          </cell>
          <cell r="AR242">
            <v>1149</v>
          </cell>
          <cell r="AS242">
            <v>2103</v>
          </cell>
        </row>
        <row r="243">
          <cell r="I243">
            <v>-1.5440802305475503E-2</v>
          </cell>
          <cell r="N243">
            <v>5.7910454315891176E-3</v>
          </cell>
          <cell r="S243">
            <v>-1.33901828373601E-2</v>
          </cell>
          <cell r="T243">
            <v>1.7229886836697836E-2</v>
          </cell>
          <cell r="U243">
            <v>7.2265304390943591E-3</v>
          </cell>
          <cell r="V243">
            <v>-1.851340367669892E-2</v>
          </cell>
          <cell r="W243">
            <v>6.7362276937822263E-2</v>
          </cell>
          <cell r="X243">
            <v>1.5845696230213827E-2</v>
          </cell>
          <cell r="Y243">
            <v>7.017228525121556E-3</v>
          </cell>
          <cell r="Z243">
            <v>3.453676280612742E-2</v>
          </cell>
          <cell r="AA243">
            <v>1.7845279485410318E-2</v>
          </cell>
          <cell r="AB243">
            <v>4.9019736102626763E-2</v>
          </cell>
          <cell r="AC243">
            <v>2.759873706920539E-2</v>
          </cell>
          <cell r="AD243">
            <v>1.4352098226200078E-2</v>
          </cell>
          <cell r="AE243">
            <v>6.6343508849468297E-2</v>
          </cell>
          <cell r="AF243">
            <v>-2.2607131740044742E-3</v>
          </cell>
          <cell r="AG243">
            <v>7.4428593155249828E-2</v>
          </cell>
          <cell r="AH243">
            <v>3.7488971747069007E-2</v>
          </cell>
          <cell r="AM243">
            <v>4.329123736305978E-2</v>
          </cell>
          <cell r="AN243">
            <v>4.2388387690016349E-2</v>
          </cell>
          <cell r="AO243">
            <v>4.9067792511378897E-2</v>
          </cell>
          <cell r="AP243">
            <v>4.0225139309416964E-2</v>
          </cell>
          <cell r="AQ243">
            <v>1.2381729364338902E-2</v>
          </cell>
          <cell r="AR243">
            <v>8.9518074050253613E-3</v>
          </cell>
          <cell r="AS243">
            <v>1.6533985187347222E-2</v>
          </cell>
        </row>
        <row r="244">
          <cell r="I244">
            <v>-900.8</v>
          </cell>
          <cell r="N244">
            <v>447</v>
          </cell>
          <cell r="S244">
            <v>-944.58000000000015</v>
          </cell>
          <cell r="T244">
            <v>329</v>
          </cell>
          <cell r="U244">
            <v>154.30000000000001</v>
          </cell>
          <cell r="V244">
            <v>-429</v>
          </cell>
          <cell r="W244">
            <v>1661</v>
          </cell>
          <cell r="X244">
            <v>1401.3</v>
          </cell>
          <cell r="Y244">
            <v>158.16</v>
          </cell>
          <cell r="Z244">
            <v>793.53</v>
          </cell>
          <cell r="AA244">
            <v>432.54</v>
          </cell>
          <cell r="AB244">
            <v>1250.0999999999999</v>
          </cell>
          <cell r="AC244">
            <v>2634.33</v>
          </cell>
          <cell r="AD244">
            <v>319</v>
          </cell>
          <cell r="AE244">
            <v>1522</v>
          </cell>
          <cell r="AF244">
            <v>-51</v>
          </cell>
          <cell r="AG244">
            <v>1772</v>
          </cell>
          <cell r="AH244">
            <v>3562</v>
          </cell>
          <cell r="AN244">
            <v>4105.32</v>
          </cell>
          <cell r="AO244">
            <v>4920.4901488833748</v>
          </cell>
          <cell r="AP244">
            <v>4318.5223880597014</v>
          </cell>
          <cell r="AQ244">
            <v>1382</v>
          </cell>
          <cell r="AR244">
            <v>1038</v>
          </cell>
          <cell r="AS244">
            <v>1992</v>
          </cell>
        </row>
        <row r="246">
          <cell r="I246">
            <v>-128</v>
          </cell>
          <cell r="N246">
            <v>-254</v>
          </cell>
          <cell r="S246">
            <v>-537</v>
          </cell>
          <cell r="T246">
            <v>-596</v>
          </cell>
          <cell r="U246">
            <v>67</v>
          </cell>
          <cell r="V246">
            <v>-66</v>
          </cell>
          <cell r="W246">
            <v>-59</v>
          </cell>
          <cell r="X246">
            <v>-654</v>
          </cell>
          <cell r="Y246">
            <v>92</v>
          </cell>
          <cell r="Z246">
            <v>708</v>
          </cell>
          <cell r="AA246">
            <v>0</v>
          </cell>
          <cell r="AB246">
            <v>301.12</v>
          </cell>
          <cell r="AC246">
            <v>1101.1199999999999</v>
          </cell>
          <cell r="AD246">
            <v>158</v>
          </cell>
          <cell r="AE246">
            <v>1437</v>
          </cell>
          <cell r="AF246">
            <v>-304</v>
          </cell>
          <cell r="AG246">
            <v>592</v>
          </cell>
          <cell r="AH246">
            <v>1883</v>
          </cell>
          <cell r="AM246">
            <v>1883</v>
          </cell>
          <cell r="AN246">
            <v>1830.1799999999998</v>
          </cell>
          <cell r="AO246">
            <v>2529</v>
          </cell>
          <cell r="AP246">
            <v>2019</v>
          </cell>
          <cell r="AQ246">
            <v>1848</v>
          </cell>
          <cell r="AR246">
            <v>1476</v>
          </cell>
          <cell r="AS246">
            <v>2430</v>
          </cell>
        </row>
        <row r="247">
          <cell r="I247">
            <v>585</v>
          </cell>
          <cell r="N247">
            <v>616</v>
          </cell>
          <cell r="S247">
            <v>240</v>
          </cell>
          <cell r="T247">
            <v>47</v>
          </cell>
          <cell r="U247">
            <v>87</v>
          </cell>
          <cell r="V247">
            <v>84</v>
          </cell>
          <cell r="W247">
            <v>1</v>
          </cell>
          <cell r="X247">
            <v>219</v>
          </cell>
          <cell r="Y247">
            <v>550</v>
          </cell>
          <cell r="Z247">
            <v>1500</v>
          </cell>
          <cell r="AA247">
            <v>0</v>
          </cell>
          <cell r="AB247">
            <v>301.12</v>
          </cell>
          <cell r="AC247">
            <v>2351.12</v>
          </cell>
          <cell r="AD247">
            <v>550</v>
          </cell>
          <cell r="AE247">
            <v>1800</v>
          </cell>
          <cell r="AF247">
            <v>0</v>
          </cell>
          <cell r="AG247">
            <v>788</v>
          </cell>
          <cell r="AH247">
            <v>3138</v>
          </cell>
          <cell r="AM247">
            <v>3138</v>
          </cell>
          <cell r="AN247">
            <v>2785.18</v>
          </cell>
          <cell r="AO247">
            <v>3795</v>
          </cell>
          <cell r="AP247">
            <v>3720</v>
          </cell>
          <cell r="AQ247">
            <v>3748</v>
          </cell>
          <cell r="AR247">
            <v>2828</v>
          </cell>
          <cell r="AS247">
            <v>4578</v>
          </cell>
        </row>
        <row r="248">
          <cell r="I248">
            <v>713</v>
          </cell>
          <cell r="N248">
            <v>870</v>
          </cell>
          <cell r="S248">
            <v>777</v>
          </cell>
          <cell r="T248">
            <v>643</v>
          </cell>
          <cell r="U248">
            <v>20</v>
          </cell>
          <cell r="V248">
            <v>150</v>
          </cell>
          <cell r="W248">
            <v>60</v>
          </cell>
          <cell r="X248">
            <v>873</v>
          </cell>
          <cell r="Y248">
            <v>458</v>
          </cell>
          <cell r="Z248">
            <v>792</v>
          </cell>
          <cell r="AA248">
            <v>0</v>
          </cell>
          <cell r="AB248">
            <v>0</v>
          </cell>
          <cell r="AC248">
            <v>1250</v>
          </cell>
          <cell r="AD248">
            <v>392</v>
          </cell>
          <cell r="AE248">
            <v>363</v>
          </cell>
          <cell r="AF248">
            <v>304</v>
          </cell>
          <cell r="AG248">
            <v>196</v>
          </cell>
          <cell r="AH248">
            <v>1255</v>
          </cell>
          <cell r="AM248">
            <v>1255</v>
          </cell>
          <cell r="AN248">
            <v>955</v>
          </cell>
          <cell r="AO248">
            <v>1266</v>
          </cell>
          <cell r="AP248">
            <v>1701</v>
          </cell>
          <cell r="AQ248">
            <v>1900</v>
          </cell>
          <cell r="AR248">
            <v>1352</v>
          </cell>
          <cell r="AS248">
            <v>2148</v>
          </cell>
        </row>
        <row r="249">
          <cell r="I249">
            <v>-416.8</v>
          </cell>
          <cell r="N249">
            <v>-193</v>
          </cell>
          <cell r="S249">
            <v>-131</v>
          </cell>
          <cell r="T249">
            <v>-260</v>
          </cell>
          <cell r="U249">
            <v>-71</v>
          </cell>
          <cell r="V249">
            <v>-136</v>
          </cell>
          <cell r="W249">
            <v>-72</v>
          </cell>
          <cell r="X249">
            <v>-539</v>
          </cell>
          <cell r="Y249">
            <v>-14.5</v>
          </cell>
          <cell r="Z249">
            <v>-276.5</v>
          </cell>
          <cell r="AA249">
            <v>-14.5</v>
          </cell>
          <cell r="AB249">
            <v>-14.5</v>
          </cell>
          <cell r="AC249">
            <v>-320</v>
          </cell>
          <cell r="AD249">
            <v>-62</v>
          </cell>
          <cell r="AE249">
            <v>-138</v>
          </cell>
          <cell r="AF249">
            <v>-115</v>
          </cell>
          <cell r="AG249">
            <v>-32</v>
          </cell>
          <cell r="AH249">
            <v>-347</v>
          </cell>
          <cell r="AM249">
            <v>-539</v>
          </cell>
          <cell r="AN249">
            <v>-100</v>
          </cell>
          <cell r="AO249">
            <v>-102.85359801488836</v>
          </cell>
          <cell r="AP249">
            <v>0</v>
          </cell>
          <cell r="AQ249">
            <v>0</v>
          </cell>
          <cell r="AR249">
            <v>0</v>
          </cell>
          <cell r="AS249">
            <v>0</v>
          </cell>
        </row>
        <row r="250">
          <cell r="I250">
            <v>-371</v>
          </cell>
          <cell r="N250">
            <v>3</v>
          </cell>
          <cell r="S250">
            <v>-473</v>
          </cell>
          <cell r="T250">
            <v>391</v>
          </cell>
          <cell r="U250">
            <v>93.2</v>
          </cell>
          <cell r="V250">
            <v>-182</v>
          </cell>
          <cell r="W250">
            <v>394</v>
          </cell>
          <cell r="X250">
            <v>696.2</v>
          </cell>
          <cell r="Y250">
            <v>302.39</v>
          </cell>
          <cell r="Z250">
            <v>-201.01</v>
          </cell>
          <cell r="AA250">
            <v>193.38</v>
          </cell>
          <cell r="AB250">
            <v>105.23</v>
          </cell>
          <cell r="AC250">
            <v>399.99</v>
          </cell>
          <cell r="AD250">
            <v>453</v>
          </cell>
          <cell r="AE250">
            <v>-126</v>
          </cell>
          <cell r="AF250">
            <v>155</v>
          </cell>
          <cell r="AG250">
            <v>586</v>
          </cell>
          <cell r="AH250">
            <v>1068</v>
          </cell>
          <cell r="AM250">
            <v>696.2</v>
          </cell>
          <cell r="AN250">
            <v>387.57</v>
          </cell>
          <cell r="AO250">
            <v>398.62968982630281</v>
          </cell>
          <cell r="AP250">
            <v>-206</v>
          </cell>
          <cell r="AQ250">
            <v>-192</v>
          </cell>
          <cell r="AR250">
            <v>-279</v>
          </cell>
          <cell r="AS250">
            <v>-279</v>
          </cell>
        </row>
        <row r="251">
          <cell r="I251">
            <v>15</v>
          </cell>
          <cell r="N251">
            <v>382</v>
          </cell>
          <cell r="S251">
            <v>-594.46</v>
          </cell>
          <cell r="T251">
            <v>349</v>
          </cell>
          <cell r="U251">
            <v>-138.9</v>
          </cell>
          <cell r="V251">
            <v>-349</v>
          </cell>
          <cell r="W251">
            <v>1023</v>
          </cell>
          <cell r="X251">
            <v>884.09999999999991</v>
          </cell>
          <cell r="Y251">
            <v>-336.64</v>
          </cell>
          <cell r="Z251">
            <v>60.76</v>
          </cell>
          <cell r="AA251">
            <v>-70.19</v>
          </cell>
          <cell r="AB251">
            <v>492.41</v>
          </cell>
          <cell r="AC251">
            <v>146.34</v>
          </cell>
          <cell r="AD251">
            <v>-520</v>
          </cell>
          <cell r="AE251">
            <v>59</v>
          </cell>
          <cell r="AF251">
            <v>-71</v>
          </cell>
          <cell r="AG251">
            <v>261</v>
          </cell>
          <cell r="AH251">
            <v>-271</v>
          </cell>
          <cell r="AM251">
            <v>884.09999999999991</v>
          </cell>
          <cell r="AN251">
            <v>187.57</v>
          </cell>
          <cell r="AO251">
            <v>244.34929280397029</v>
          </cell>
          <cell r="AP251">
            <v>-156</v>
          </cell>
          <cell r="AQ251">
            <v>-164</v>
          </cell>
          <cell r="AR251">
            <v>-48</v>
          </cell>
          <cell r="AS251">
            <v>-48</v>
          </cell>
        </row>
        <row r="253">
          <cell r="I253">
            <v>0</v>
          </cell>
          <cell r="N253">
            <v>509</v>
          </cell>
          <cell r="S253">
            <v>790.87999999999988</v>
          </cell>
          <cell r="T253">
            <v>195</v>
          </cell>
          <cell r="U253">
            <v>204</v>
          </cell>
          <cell r="V253">
            <v>272</v>
          </cell>
          <cell r="W253">
            <v>343</v>
          </cell>
          <cell r="X253">
            <v>1014</v>
          </cell>
          <cell r="Y253">
            <v>114.91</v>
          </cell>
          <cell r="Z253">
            <v>240.28</v>
          </cell>
          <cell r="AA253">
            <v>323.85000000000002</v>
          </cell>
          <cell r="AB253">
            <v>365.84</v>
          </cell>
          <cell r="AC253">
            <v>1044.8800000000001</v>
          </cell>
          <cell r="AD253">
            <v>250</v>
          </cell>
          <cell r="AE253">
            <v>290</v>
          </cell>
          <cell r="AF253">
            <v>284</v>
          </cell>
          <cell r="AG253">
            <v>365</v>
          </cell>
          <cell r="AH253">
            <v>1189</v>
          </cell>
          <cell r="AM253">
            <v>1189</v>
          </cell>
          <cell r="AN253">
            <v>1800</v>
          </cell>
          <cell r="AO253">
            <v>1851.3647642679905</v>
          </cell>
          <cell r="AP253">
            <v>2770.5223880597014</v>
          </cell>
          <cell r="AQ253">
            <v>3091.4179104477612</v>
          </cell>
          <cell r="AR253">
            <v>3304.1044776119402</v>
          </cell>
          <cell r="AS253">
            <v>3304.1044776119406</v>
          </cell>
        </row>
        <row r="257">
          <cell r="I257">
            <v>-103</v>
          </cell>
          <cell r="N257">
            <v>78</v>
          </cell>
          <cell r="S257">
            <v>-681</v>
          </cell>
          <cell r="T257">
            <v>-50</v>
          </cell>
          <cell r="U257">
            <v>285</v>
          </cell>
          <cell r="V257">
            <v>179</v>
          </cell>
          <cell r="W257">
            <v>-49</v>
          </cell>
          <cell r="X257">
            <v>365</v>
          </cell>
          <cell r="Y257">
            <v>-578</v>
          </cell>
          <cell r="Z257">
            <v>-690</v>
          </cell>
          <cell r="AA257">
            <v>57</v>
          </cell>
          <cell r="AB257">
            <v>111</v>
          </cell>
          <cell r="AC257">
            <v>-1100</v>
          </cell>
          <cell r="AD257">
            <v>-1341</v>
          </cell>
          <cell r="AE257">
            <v>69</v>
          </cell>
          <cell r="AF257">
            <v>331</v>
          </cell>
          <cell r="AG257">
            <v>586</v>
          </cell>
          <cell r="AH257">
            <v>-355</v>
          </cell>
          <cell r="AM257">
            <v>652</v>
          </cell>
          <cell r="AN257">
            <v>367</v>
          </cell>
          <cell r="AO257">
            <v>0</v>
          </cell>
          <cell r="AP257">
            <v>-323</v>
          </cell>
          <cell r="AQ257">
            <v>-343</v>
          </cell>
          <cell r="AR257">
            <v>-364</v>
          </cell>
          <cell r="AS257">
            <v>-364</v>
          </cell>
        </row>
        <row r="258">
          <cell r="I258">
            <v>-1.7655446685878964E-3</v>
          </cell>
          <cell r="N258">
            <v>1.0105179947739399E-3</v>
          </cell>
          <cell r="S258">
            <v>-9.653723890239288E-3</v>
          </cell>
          <cell r="T258">
            <v>-2.6185238353644128E-3</v>
          </cell>
          <cell r="U258">
            <v>1.3347771711872276E-2</v>
          </cell>
          <cell r="V258">
            <v>7.7247068954058419E-3</v>
          </cell>
          <cell r="W258">
            <v>-1.9872074472927696E-3</v>
          </cell>
          <cell r="X258">
            <v>4.127366819402018E-3</v>
          </cell>
          <cell r="Y258">
            <v>-2.5644651539708265E-2</v>
          </cell>
          <cell r="Z258">
            <v>-3.0030832276319638E-2</v>
          </cell>
          <cell r="AA258">
            <v>2.351645930245499E-3</v>
          </cell>
          <cell r="AB258">
            <v>4.352604357564651E-3</v>
          </cell>
          <cell r="AC258">
            <v>-1.1524224670457358E-2</v>
          </cell>
          <cell r="AD258">
            <v>-6.0332801634276817E-2</v>
          </cell>
          <cell r="AE258">
            <v>3.0076886403504026E-3</v>
          </cell>
          <cell r="AF258">
            <v>1.4672471776381981E-2</v>
          </cell>
          <cell r="AG258">
            <v>2.4613518955404288E-2</v>
          </cell>
          <cell r="AH258">
            <v>-3.7362675379588699E-3</v>
          </cell>
          <cell r="AM258">
            <v>6.8621026330962917E-3</v>
          </cell>
          <cell r="AN258">
            <v>3.789360703242622E-3</v>
          </cell>
          <cell r="AO258">
            <v>0</v>
          </cell>
          <cell r="AP258">
            <v>-3.0086031353838295E-3</v>
          </cell>
          <cell r="AQ258">
            <v>-3.0730341331173974E-3</v>
          </cell>
          <cell r="AR258">
            <v>-3.1391694560975254E-3</v>
          </cell>
          <cell r="AS258">
            <v>-3.0212703856397531E-3</v>
          </cell>
        </row>
        <row r="259">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N259">
            <v>0</v>
          </cell>
          <cell r="AO259">
            <v>0</v>
          </cell>
          <cell r="AP259">
            <v>0</v>
          </cell>
          <cell r="AQ259">
            <v>0</v>
          </cell>
          <cell r="AR259">
            <v>0</v>
          </cell>
          <cell r="AS259">
            <v>0</v>
          </cell>
        </row>
        <row r="261">
          <cell r="I261">
            <v>3</v>
          </cell>
          <cell r="N261">
            <v>266</v>
          </cell>
          <cell r="S261">
            <v>84</v>
          </cell>
          <cell r="T261">
            <v>0</v>
          </cell>
          <cell r="U261">
            <v>0</v>
          </cell>
          <cell r="V261">
            <v>0</v>
          </cell>
          <cell r="W261">
            <v>0</v>
          </cell>
          <cell r="X261">
            <v>0</v>
          </cell>
          <cell r="Y261">
            <v>289.19</v>
          </cell>
          <cell r="Z261">
            <v>0</v>
          </cell>
          <cell r="AA261">
            <v>0</v>
          </cell>
          <cell r="AB261">
            <v>37.42</v>
          </cell>
          <cell r="AC261">
            <v>326.61</v>
          </cell>
          <cell r="AD261">
            <v>298</v>
          </cell>
          <cell r="AE261">
            <v>0</v>
          </cell>
          <cell r="AF261">
            <v>0</v>
          </cell>
          <cell r="AG261">
            <v>37</v>
          </cell>
          <cell r="AH261">
            <v>335</v>
          </cell>
          <cell r="AM261">
            <v>954</v>
          </cell>
          <cell r="AN261">
            <v>0</v>
          </cell>
          <cell r="AO261">
            <v>0</v>
          </cell>
          <cell r="AP261">
            <v>0</v>
          </cell>
          <cell r="AQ261">
            <v>0</v>
          </cell>
          <cell r="AR261">
            <v>0</v>
          </cell>
          <cell r="AS261">
            <v>0</v>
          </cell>
        </row>
        <row r="262">
          <cell r="I262">
            <v>5.1423631123919306E-5</v>
          </cell>
          <cell r="N262">
            <v>3.4461254693572826E-3</v>
          </cell>
          <cell r="S262">
            <v>1.1907677045229078E-3</v>
          </cell>
          <cell r="T262">
            <v>0</v>
          </cell>
          <cell r="U262">
            <v>0</v>
          </cell>
          <cell r="V262">
            <v>0</v>
          </cell>
          <cell r="W262">
            <v>0</v>
          </cell>
          <cell r="X262">
            <v>0</v>
          </cell>
          <cell r="Y262">
            <v>1.28307556726094E-2</v>
          </cell>
          <cell r="Z262">
            <v>0</v>
          </cell>
          <cell r="AA262">
            <v>0</v>
          </cell>
          <cell r="AB262">
            <v>1.4673374329735968E-3</v>
          </cell>
          <cell r="AC262">
            <v>3.4217518360164343E-3</v>
          </cell>
          <cell r="AD262">
            <v>1.3407289252061515E-2</v>
          </cell>
          <cell r="AE262">
            <v>0</v>
          </cell>
          <cell r="AF262">
            <v>0</v>
          </cell>
          <cell r="AG262">
            <v>1.5540959067405437E-3</v>
          </cell>
          <cell r="AH262">
            <v>3.5257735921583708E-3</v>
          </cell>
          <cell r="AM262">
            <v>1.0040561214683838E-2</v>
          </cell>
          <cell r="AN262">
            <v>0</v>
          </cell>
          <cell r="AO262">
            <v>0</v>
          </cell>
          <cell r="AP262">
            <v>0</v>
          </cell>
          <cell r="AQ262">
            <v>0</v>
          </cell>
          <cell r="AR262">
            <v>0</v>
          </cell>
          <cell r="AS262">
            <v>0</v>
          </cell>
        </row>
        <row r="264">
          <cell r="S264">
            <v>779</v>
          </cell>
          <cell r="T264">
            <v>641.29999999999995</v>
          </cell>
          <cell r="U264">
            <v>0</v>
          </cell>
          <cell r="V264">
            <v>102</v>
          </cell>
          <cell r="W264">
            <v>0</v>
          </cell>
          <cell r="X264">
            <v>743.3</v>
          </cell>
          <cell r="Y264">
            <v>1287</v>
          </cell>
          <cell r="Z264">
            <v>1770</v>
          </cell>
          <cell r="AA264">
            <v>0</v>
          </cell>
          <cell r="AB264">
            <v>40</v>
          </cell>
          <cell r="AC264">
            <v>3097</v>
          </cell>
          <cell r="AD264">
            <v>1283</v>
          </cell>
          <cell r="AE264">
            <v>0</v>
          </cell>
          <cell r="AF264">
            <v>40</v>
          </cell>
          <cell r="AG264">
            <v>0</v>
          </cell>
          <cell r="AH264">
            <v>1323</v>
          </cell>
          <cell r="AM264">
            <v>1149</v>
          </cell>
          <cell r="AN264">
            <v>410</v>
          </cell>
          <cell r="AO264">
            <v>0</v>
          </cell>
          <cell r="AP264">
            <v>0</v>
          </cell>
          <cell r="AQ264">
            <v>0</v>
          </cell>
          <cell r="AR264">
            <v>0</v>
          </cell>
          <cell r="AS264">
            <v>0</v>
          </cell>
        </row>
        <row r="265">
          <cell r="S265">
            <v>1.1042952878849347E-2</v>
          </cell>
          <cell r="T265">
            <v>3.3585186712383953E-2</v>
          </cell>
          <cell r="U265">
            <v>0</v>
          </cell>
          <cell r="V265">
            <v>4.4017882867675752E-3</v>
          </cell>
          <cell r="W265">
            <v>0</v>
          </cell>
          <cell r="X265">
            <v>8.4051281009904638E-3</v>
          </cell>
          <cell r="Y265">
            <v>5.7101499189627224E-2</v>
          </cell>
          <cell r="Z265">
            <v>7.7035613230559061E-2</v>
          </cell>
          <cell r="AA265">
            <v>0</v>
          </cell>
          <cell r="AB265">
            <v>1.5685060747980726E-3</v>
          </cell>
          <cell r="AC265">
            <v>3.2445930731278577E-2</v>
          </cell>
          <cell r="AD265">
            <v>5.7723329229513162E-2</v>
          </cell>
          <cell r="AE265">
            <v>0</v>
          </cell>
          <cell r="AF265">
            <v>1.773108371768215E-3</v>
          </cell>
          <cell r="AG265">
            <v>0</v>
          </cell>
          <cell r="AH265">
            <v>1.3924174514703057E-2</v>
          </cell>
          <cell r="AM265">
            <v>1.209287718623871E-2</v>
          </cell>
          <cell r="AN265">
            <v>4.233345744766962E-3</v>
          </cell>
          <cell r="AO265">
            <v>0</v>
          </cell>
          <cell r="AP265">
            <v>0</v>
          </cell>
          <cell r="AQ265">
            <v>0</v>
          </cell>
          <cell r="AR265">
            <v>0</v>
          </cell>
          <cell r="AS265">
            <v>0</v>
          </cell>
        </row>
        <row r="269">
          <cell r="I269">
            <v>-1270.74324</v>
          </cell>
          <cell r="N269">
            <v>261.35218000000009</v>
          </cell>
          <cell r="S269">
            <v>-2133.3317400000005</v>
          </cell>
          <cell r="T269">
            <v>479.31</v>
          </cell>
          <cell r="U269">
            <v>672.56</v>
          </cell>
          <cell r="V269">
            <v>36.299999999999983</v>
          </cell>
          <cell r="W269">
            <v>1260.5899999999999</v>
          </cell>
          <cell r="X269">
            <v>2282.88</v>
          </cell>
          <cell r="Y269">
            <v>720.16264999999999</v>
          </cell>
          <cell r="Z269">
            <v>1141.056</v>
          </cell>
          <cell r="AA269">
            <v>376.73400000000004</v>
          </cell>
          <cell r="AB269">
            <v>1071.8219999999999</v>
          </cell>
          <cell r="AC269">
            <v>3404.34465</v>
          </cell>
          <cell r="AD269">
            <v>16.659999999999854</v>
          </cell>
          <cell r="AE269">
            <v>1199</v>
          </cell>
          <cell r="AF269">
            <v>716</v>
          </cell>
          <cell r="AG269">
            <v>1698</v>
          </cell>
          <cell r="AH269">
            <v>3795.54</v>
          </cell>
          <cell r="AM269">
            <v>6056.1900000000005</v>
          </cell>
          <cell r="AN269">
            <v>6571.6880000000001</v>
          </cell>
          <cell r="AO269">
            <v>6729.0549774548035</v>
          </cell>
          <cell r="AP269">
            <v>5900.7988680597009</v>
          </cell>
          <cell r="AQ269">
            <v>3852.0242939999998</v>
          </cell>
          <cell r="AR269">
            <v>2910.4292728199998</v>
          </cell>
          <cell r="AS269">
            <v>4101.1427310046001</v>
          </cell>
        </row>
        <row r="270">
          <cell r="I270">
            <v>-2.1782077208991356E-2</v>
          </cell>
          <cell r="N270">
            <v>3.3859112931204863E-3</v>
          </cell>
          <cell r="S270">
            <v>-3.0241696893162633E-2</v>
          </cell>
          <cell r="T270">
            <v>2.5101693190570332E-2</v>
          </cell>
          <cell r="U270">
            <v>3.1498867868550232E-2</v>
          </cell>
          <cell r="V270">
            <v>1.5665187726437541E-3</v>
          </cell>
          <cell r="W270">
            <v>5.1123547673118212E-2</v>
          </cell>
          <cell r="X270">
            <v>2.5814474423771171E-2</v>
          </cell>
          <cell r="Y270">
            <v>3.1952111091977313E-2</v>
          </cell>
          <cell r="Z270">
            <v>4.9662117904185767E-2</v>
          </cell>
          <cell r="AA270">
            <v>1.5542894348861542E-2</v>
          </cell>
          <cell r="AB270">
            <v>4.2028982952555485E-2</v>
          </cell>
          <cell r="AC270">
            <v>3.5665847820245018E-2</v>
          </cell>
          <cell r="AD270">
            <v>7.4954845281658691E-4</v>
          </cell>
          <cell r="AE270">
            <v>5.226403883739323E-2</v>
          </cell>
          <cell r="AF270">
            <v>3.173863985465105E-2</v>
          </cell>
          <cell r="AG270">
            <v>7.1320401341768744E-2</v>
          </cell>
          <cell r="AH270">
            <v>3.9946909552181435E-2</v>
          </cell>
          <cell r="AM270">
            <v>6.3739566480876433E-2</v>
          </cell>
          <cell r="AN270">
            <v>6.785421324569782E-2</v>
          </cell>
          <cell r="AO270">
            <v>6.710304531477268E-2</v>
          </cell>
          <cell r="AP270">
            <v>5.4963349770011667E-2</v>
          </cell>
          <cell r="AQ270">
            <v>3.4511376492884681E-2</v>
          </cell>
          <cell r="AR270">
            <v>2.5099809553210648E-2</v>
          </cell>
          <cell r="AS270">
            <v>3.4040277693587744E-2</v>
          </cell>
        </row>
        <row r="276">
          <cell r="B276">
            <v>1987</v>
          </cell>
          <cell r="C276">
            <v>1988</v>
          </cell>
          <cell r="D276">
            <v>1989</v>
          </cell>
          <cell r="E276">
            <v>1990</v>
          </cell>
          <cell r="F276">
            <v>1991</v>
          </cell>
          <cell r="G276">
            <v>1992</v>
          </cell>
          <cell r="H276">
            <v>1993</v>
          </cell>
          <cell r="I276">
            <v>1994</v>
          </cell>
          <cell r="J276" t="str">
            <v>1995</v>
          </cell>
          <cell r="K276" t="str">
            <v>1995</v>
          </cell>
          <cell r="L276" t="str">
            <v>1995</v>
          </cell>
          <cell r="M276" t="str">
            <v>1995</v>
          </cell>
          <cell r="N276">
            <v>1995</v>
          </cell>
          <cell r="O276">
            <v>1996</v>
          </cell>
          <cell r="P276">
            <v>1996</v>
          </cell>
          <cell r="Q276">
            <v>1996</v>
          </cell>
          <cell r="R276">
            <v>1996</v>
          </cell>
          <cell r="S276">
            <v>1996</v>
          </cell>
          <cell r="T276">
            <v>1997</v>
          </cell>
          <cell r="U276">
            <v>1997</v>
          </cell>
          <cell r="V276">
            <v>1997</v>
          </cell>
          <cell r="W276">
            <v>1997</v>
          </cell>
          <cell r="X276">
            <v>1997</v>
          </cell>
          <cell r="Y276">
            <v>1998</v>
          </cell>
          <cell r="Z276">
            <v>1998</v>
          </cell>
          <cell r="AA276">
            <v>1998</v>
          </cell>
          <cell r="AB276">
            <v>1998</v>
          </cell>
          <cell r="AC276">
            <v>1998</v>
          </cell>
          <cell r="AD276">
            <v>1998</v>
          </cell>
          <cell r="AE276">
            <v>1998</v>
          </cell>
          <cell r="AF276">
            <v>1998</v>
          </cell>
          <cell r="AG276">
            <v>1998</v>
          </cell>
          <cell r="AH276">
            <v>1998</v>
          </cell>
          <cell r="AM276">
            <v>1998</v>
          </cell>
          <cell r="AN276">
            <v>1999</v>
          </cell>
          <cell r="AO276">
            <v>2000</v>
          </cell>
          <cell r="AP276">
            <v>2001</v>
          </cell>
          <cell r="AQ276">
            <v>2002</v>
          </cell>
          <cell r="AR276">
            <v>2003</v>
          </cell>
          <cell r="AS276">
            <v>2004</v>
          </cell>
        </row>
        <row r="277">
          <cell r="J277" t="str">
            <v>Q1</v>
          </cell>
          <cell r="K277" t="str">
            <v>Q2</v>
          </cell>
          <cell r="L277" t="str">
            <v>Q3</v>
          </cell>
          <cell r="M277" t="str">
            <v>Q4</v>
          </cell>
          <cell r="O277" t="str">
            <v>Q1</v>
          </cell>
          <cell r="P277" t="str">
            <v>Q2</v>
          </cell>
          <cell r="Q277" t="str">
            <v>Q3</v>
          </cell>
          <cell r="R277" t="str">
            <v>Q4</v>
          </cell>
          <cell r="T277" t="str">
            <v>Q1</v>
          </cell>
          <cell r="U277" t="str">
            <v>Q2</v>
          </cell>
          <cell r="V277" t="str">
            <v>Q3</v>
          </cell>
          <cell r="W277" t="str">
            <v>Q4</v>
          </cell>
          <cell r="Y277" t="str">
            <v>Q1</v>
          </cell>
          <cell r="Z277" t="str">
            <v>Q2</v>
          </cell>
          <cell r="AA277" t="str">
            <v>Q3</v>
          </cell>
          <cell r="AB277" t="str">
            <v>Q4</v>
          </cell>
          <cell r="AD277" t="str">
            <v>Q1</v>
          </cell>
          <cell r="AE277" t="str">
            <v>Q2</v>
          </cell>
          <cell r="AF277" t="str">
            <v>Q3</v>
          </cell>
          <cell r="AG277" t="str">
            <v>Q4</v>
          </cell>
        </row>
        <row r="278">
          <cell r="O278" t="str">
            <v>Prel.</v>
          </cell>
          <cell r="P278" t="str">
            <v>Prel.</v>
          </cell>
          <cell r="Q278" t="str">
            <v>Prel.</v>
          </cell>
          <cell r="R278" t="str">
            <v>Prel.</v>
          </cell>
          <cell r="S278" t="str">
            <v>Prel.</v>
          </cell>
          <cell r="T278" t="str">
            <v>Prel.</v>
          </cell>
          <cell r="U278" t="str">
            <v>Prel.</v>
          </cell>
          <cell r="V278" t="str">
            <v>Prel.</v>
          </cell>
          <cell r="W278" t="str">
            <v>Prel.</v>
          </cell>
          <cell r="X278" t="str">
            <v>Prel.</v>
          </cell>
          <cell r="Y278" t="str">
            <v>Prog.</v>
          </cell>
          <cell r="Z278" t="str">
            <v>Prog.</v>
          </cell>
          <cell r="AA278" t="str">
            <v>Prog.</v>
          </cell>
          <cell r="AB278" t="str">
            <v>Prog.</v>
          </cell>
          <cell r="AC278" t="str">
            <v>Prog.</v>
          </cell>
          <cell r="AD278" t="str">
            <v>Prog.</v>
          </cell>
          <cell r="AE278" t="str">
            <v>Prog.</v>
          </cell>
          <cell r="AF278" t="str">
            <v>Prog.</v>
          </cell>
          <cell r="AG278" t="str">
            <v>Prog.</v>
          </cell>
          <cell r="AH278" t="str">
            <v>Prog.</v>
          </cell>
          <cell r="AM278" t="str">
            <v>est</v>
          </cell>
          <cell r="AN278" t="str">
            <v>Proj.</v>
          </cell>
          <cell r="AO278" t="str">
            <v>Proj.</v>
          </cell>
          <cell r="AP278" t="str">
            <v>Proj.</v>
          </cell>
          <cell r="AQ278" t="str">
            <v>Proj.</v>
          </cell>
          <cell r="AR278" t="str">
            <v>Proj.</v>
          </cell>
          <cell r="AS278" t="str">
            <v>Proj.</v>
          </cell>
        </row>
        <row r="280">
          <cell r="C280">
            <v>25636.5</v>
          </cell>
          <cell r="D280">
            <v>25866.1</v>
          </cell>
          <cell r="E280">
            <v>25233.1</v>
          </cell>
          <cell r="F280">
            <v>25068.899999999998</v>
          </cell>
          <cell r="G280">
            <v>25574.3</v>
          </cell>
          <cell r="H280">
            <v>25936.313999999998</v>
          </cell>
          <cell r="I280">
            <v>26122.823560000001</v>
          </cell>
          <cell r="N280">
            <v>26075.042739999997</v>
          </cell>
          <cell r="S280">
            <v>24587.54</v>
          </cell>
          <cell r="T280">
            <v>24293.670000000002</v>
          </cell>
          <cell r="U280">
            <v>24526.93</v>
          </cell>
          <cell r="V280">
            <v>24302.230000000003</v>
          </cell>
          <cell r="W280">
            <v>23982.820000000003</v>
          </cell>
          <cell r="X280">
            <v>23253.35</v>
          </cell>
          <cell r="Y280">
            <v>22746.552649999994</v>
          </cell>
          <cell r="Z280">
            <v>22276.078649999999</v>
          </cell>
          <cell r="AA280">
            <v>22163.272649999999</v>
          </cell>
          <cell r="AB280">
            <v>21796.574649999995</v>
          </cell>
          <cell r="AC280">
            <v>21796.574649999995</v>
          </cell>
          <cell r="AD280">
            <v>22751.01</v>
          </cell>
          <cell r="AE280">
            <v>22359.01</v>
          </cell>
          <cell r="AF280">
            <v>22755.01</v>
          </cell>
          <cell r="AG280">
            <v>22058.01</v>
          </cell>
          <cell r="AH280">
            <v>22058.01</v>
          </cell>
          <cell r="AM280">
            <v>22412.039999999997</v>
          </cell>
          <cell r="AN280">
            <v>24124.957999999999</v>
          </cell>
          <cell r="AO280">
            <v>25939.172828571427</v>
          </cell>
          <cell r="AP280">
            <v>27844.449308571428</v>
          </cell>
          <cell r="AQ280">
            <v>30657.473602571426</v>
          </cell>
          <cell r="AR280">
            <v>32893.902875391424</v>
          </cell>
          <cell r="AS280">
            <v>35367.04560639603</v>
          </cell>
        </row>
        <row r="281">
          <cell r="H281">
            <v>23159.493999999999</v>
          </cell>
          <cell r="I281">
            <v>23246.65956</v>
          </cell>
          <cell r="N281">
            <v>23232.629999999997</v>
          </cell>
          <cell r="S281">
            <v>22384.59</v>
          </cell>
          <cell r="T281">
            <v>22157.870000000003</v>
          </cell>
          <cell r="U281">
            <v>22468.170000000002</v>
          </cell>
          <cell r="V281">
            <v>22270.280000000002</v>
          </cell>
          <cell r="W281">
            <v>22041.230000000003</v>
          </cell>
          <cell r="X281">
            <v>21362.879999999997</v>
          </cell>
          <cell r="Y281">
            <v>20967.222649999996</v>
          </cell>
          <cell r="Z281">
            <v>20540.84865</v>
          </cell>
          <cell r="AA281">
            <v>20417.412649999998</v>
          </cell>
          <cell r="AB281">
            <v>20043.974649999996</v>
          </cell>
          <cell r="AC281">
            <v>20043.974649999996</v>
          </cell>
          <cell r="AD281">
            <v>20993</v>
          </cell>
          <cell r="AE281">
            <v>20671</v>
          </cell>
          <cell r="AF281">
            <v>21104</v>
          </cell>
          <cell r="AG281">
            <v>20454</v>
          </cell>
          <cell r="AH281">
            <v>20454</v>
          </cell>
          <cell r="AM281">
            <v>20671.809999999998</v>
          </cell>
          <cell r="AN281">
            <v>22464.406999999999</v>
          </cell>
          <cell r="AO281">
            <v>24478.692999999999</v>
          </cell>
          <cell r="AP281">
            <v>26578.266799999998</v>
          </cell>
          <cell r="AQ281">
            <v>29614.870093999998</v>
          </cell>
          <cell r="AR281">
            <v>32074.878366819998</v>
          </cell>
          <cell r="AS281">
            <v>34795.600097824601</v>
          </cell>
        </row>
        <row r="282">
          <cell r="H282">
            <v>2776.82</v>
          </cell>
          <cell r="I282">
            <v>2876.1639999999998</v>
          </cell>
          <cell r="N282">
            <v>2842.4127399999998</v>
          </cell>
          <cell r="S282">
            <v>2202.9499999999998</v>
          </cell>
          <cell r="T282">
            <v>2135.7999999999997</v>
          </cell>
          <cell r="U282">
            <v>2058.7599999999998</v>
          </cell>
          <cell r="V282">
            <v>2031.9499999999998</v>
          </cell>
          <cell r="W282">
            <v>1941.59</v>
          </cell>
          <cell r="X282">
            <v>1890.47</v>
          </cell>
          <cell r="Y282">
            <v>1779.33</v>
          </cell>
          <cell r="Z282">
            <v>1735.23</v>
          </cell>
          <cell r="AA282">
            <v>1745.86</v>
          </cell>
          <cell r="AB282">
            <v>1752.6</v>
          </cell>
          <cell r="AC282">
            <v>1752.6</v>
          </cell>
          <cell r="AD282">
            <v>1758.01</v>
          </cell>
          <cell r="AE282">
            <v>1688.01</v>
          </cell>
          <cell r="AF282">
            <v>1651.01</v>
          </cell>
          <cell r="AG282">
            <v>1604.01</v>
          </cell>
          <cell r="AH282">
            <v>1604.01</v>
          </cell>
          <cell r="AM282">
            <v>1740.23</v>
          </cell>
          <cell r="AN282">
            <v>1660.5509999999999</v>
          </cell>
          <cell r="AO282">
            <v>1460.4798285714287</v>
          </cell>
          <cell r="AP282">
            <v>1266.1825085714286</v>
          </cell>
          <cell r="AQ282">
            <v>1042.6035085714286</v>
          </cell>
          <cell r="AR282">
            <v>819.02450857142878</v>
          </cell>
          <cell r="AS282">
            <v>571.44550857142883</v>
          </cell>
        </row>
        <row r="284">
          <cell r="C284">
            <v>119.4</v>
          </cell>
          <cell r="D284">
            <v>550</v>
          </cell>
          <cell r="E284">
            <v>1588.2</v>
          </cell>
          <cell r="F284">
            <v>2132.3000000000002</v>
          </cell>
          <cell r="G284">
            <v>2714.6</v>
          </cell>
          <cell r="H284">
            <v>2817.1</v>
          </cell>
          <cell r="I284">
            <v>2955.0240000000003</v>
          </cell>
          <cell r="N284">
            <v>3052.9337399999999</v>
          </cell>
          <cell r="S284">
            <v>2816.04</v>
          </cell>
          <cell r="T284">
            <v>2718.38</v>
          </cell>
          <cell r="U284">
            <v>2736.57</v>
          </cell>
          <cell r="V284">
            <v>2702.6200000000003</v>
          </cell>
          <cell r="W284">
            <v>2764.6200000000003</v>
          </cell>
          <cell r="X284">
            <v>2717.61</v>
          </cell>
          <cell r="Y284">
            <v>2608.2690000000002</v>
          </cell>
          <cell r="Z284">
            <v>2629.2740000000003</v>
          </cell>
          <cell r="AA284">
            <v>2627.2670000000003</v>
          </cell>
          <cell r="AB284">
            <v>2694.2220000000002</v>
          </cell>
          <cell r="AC284">
            <v>2694.2220000000002</v>
          </cell>
          <cell r="AD284">
            <v>2652.61</v>
          </cell>
          <cell r="AE284">
            <v>2759.61</v>
          </cell>
          <cell r="AF284">
            <v>2695.61</v>
          </cell>
          <cell r="AG284">
            <v>2852.61</v>
          </cell>
          <cell r="AH284">
            <v>2852.61</v>
          </cell>
          <cell r="AM284">
            <v>3183.93</v>
          </cell>
          <cell r="AN284">
            <v>3312.2109999999998</v>
          </cell>
          <cell r="AO284">
            <v>3351.5224285714285</v>
          </cell>
          <cell r="AP284">
            <v>3236.1484285714282</v>
          </cell>
          <cell r="AQ284">
            <v>3228.5044285714284</v>
          </cell>
          <cell r="AR284">
            <v>2938.6769285714286</v>
          </cell>
          <cell r="AS284">
            <v>2628.7067535714286</v>
          </cell>
        </row>
        <row r="285">
          <cell r="H285">
            <v>2320.1</v>
          </cell>
          <cell r="I285">
            <v>2476.9940000000001</v>
          </cell>
          <cell r="N285">
            <v>2567.54</v>
          </cell>
          <cell r="S285">
            <v>2365.15</v>
          </cell>
          <cell r="T285">
            <v>2285.71</v>
          </cell>
          <cell r="U285">
            <v>2300.59</v>
          </cell>
          <cell r="V285">
            <v>2254.1700000000005</v>
          </cell>
          <cell r="W285">
            <v>2288.1700000000005</v>
          </cell>
          <cell r="X285">
            <v>2184</v>
          </cell>
          <cell r="Y285">
            <v>2095.5990000000002</v>
          </cell>
          <cell r="Z285">
            <v>2134.6040000000003</v>
          </cell>
          <cell r="AA285">
            <v>2153.5370000000003</v>
          </cell>
          <cell r="AB285">
            <v>2224.0520000000001</v>
          </cell>
          <cell r="AC285">
            <v>2224.0520000000001</v>
          </cell>
          <cell r="AD285">
            <v>2135</v>
          </cell>
          <cell r="AE285">
            <v>2217</v>
          </cell>
          <cell r="AF285">
            <v>2166</v>
          </cell>
          <cell r="AG285">
            <v>2319</v>
          </cell>
          <cell r="AH285">
            <v>2319</v>
          </cell>
          <cell r="AM285">
            <v>2603.08</v>
          </cell>
          <cell r="AN285">
            <v>2596.4499999999998</v>
          </cell>
          <cell r="AO285">
            <v>2691.7689999999998</v>
          </cell>
          <cell r="AP285">
            <v>2639.9739999999997</v>
          </cell>
          <cell r="AQ285">
            <v>2748.9089999999997</v>
          </cell>
          <cell r="AR285">
            <v>2575.6605</v>
          </cell>
          <cell r="AS285">
            <v>2382.2693250000002</v>
          </cell>
        </row>
        <row r="286">
          <cell r="H286">
            <v>497</v>
          </cell>
          <cell r="I286">
            <v>478.03</v>
          </cell>
          <cell r="N286">
            <v>485.39373999999998</v>
          </cell>
          <cell r="S286">
            <v>450.89</v>
          </cell>
          <cell r="T286">
            <v>432.67</v>
          </cell>
          <cell r="U286">
            <v>435.98</v>
          </cell>
          <cell r="V286">
            <v>448.45</v>
          </cell>
          <cell r="W286">
            <v>476.45</v>
          </cell>
          <cell r="X286">
            <v>533.61</v>
          </cell>
          <cell r="Y286">
            <v>512.66999999999996</v>
          </cell>
          <cell r="Z286">
            <v>494.67</v>
          </cell>
          <cell r="AA286">
            <v>473.73</v>
          </cell>
          <cell r="AB286">
            <v>470.17</v>
          </cell>
          <cell r="AC286">
            <v>470.17</v>
          </cell>
          <cell r="AD286">
            <v>517.61</v>
          </cell>
          <cell r="AE286">
            <v>542.61</v>
          </cell>
          <cell r="AF286">
            <v>529.61</v>
          </cell>
          <cell r="AG286">
            <v>533.61</v>
          </cell>
          <cell r="AH286">
            <v>533.61</v>
          </cell>
          <cell r="AM286">
            <v>580.85</v>
          </cell>
          <cell r="AN286">
            <v>715.76099999999997</v>
          </cell>
          <cell r="AO286">
            <v>659.75342857142857</v>
          </cell>
          <cell r="AP286">
            <v>596.17442857142862</v>
          </cell>
          <cell r="AQ286">
            <v>479.59542857142861</v>
          </cell>
          <cell r="AR286">
            <v>363.01642857142861</v>
          </cell>
          <cell r="AS286">
            <v>246.4374285714286</v>
          </cell>
        </row>
        <row r="287">
          <cell r="C287">
            <v>799.3</v>
          </cell>
          <cell r="D287">
            <v>1384.7</v>
          </cell>
          <cell r="E287">
            <v>1488.2</v>
          </cell>
          <cell r="F287">
            <v>1874</v>
          </cell>
          <cell r="G287">
            <v>1883.4</v>
          </cell>
          <cell r="H287">
            <v>2391.52</v>
          </cell>
          <cell r="I287">
            <v>2854.6309999999999</v>
          </cell>
          <cell r="N287">
            <v>2877.23</v>
          </cell>
          <cell r="S287">
            <v>2295</v>
          </cell>
          <cell r="T287">
            <v>2213.7599999999998</v>
          </cell>
          <cell r="U287">
            <v>2141.6099999999997</v>
          </cell>
          <cell r="V287">
            <v>2070.63</v>
          </cell>
          <cell r="W287">
            <v>1968.22</v>
          </cell>
          <cell r="X287">
            <v>1927.1399999999999</v>
          </cell>
          <cell r="Y287">
            <v>1788.835</v>
          </cell>
          <cell r="Z287">
            <v>1756.5</v>
          </cell>
          <cell r="AA287">
            <v>1737.325</v>
          </cell>
          <cell r="AB287">
            <v>1735.5939999999998</v>
          </cell>
          <cell r="AC287">
            <v>1735.5939999999998</v>
          </cell>
          <cell r="AD287">
            <v>1790.6799999999998</v>
          </cell>
          <cell r="AE287">
            <v>1717.6799999999998</v>
          </cell>
          <cell r="AF287">
            <v>1726.6799999999998</v>
          </cell>
          <cell r="AG287">
            <v>1743.6799999999998</v>
          </cell>
          <cell r="AH287">
            <v>1743.6799999999998</v>
          </cell>
          <cell r="AM287">
            <v>1604.76</v>
          </cell>
          <cell r="AN287">
            <v>1582.348</v>
          </cell>
          <cell r="AO287">
            <v>1614.0884000000001</v>
          </cell>
          <cell r="AP287">
            <v>1627.8667800000003</v>
          </cell>
          <cell r="AQ287">
            <v>1636.1486410000002</v>
          </cell>
          <cell r="AR287">
            <v>1610.4292178300002</v>
          </cell>
          <cell r="AS287">
            <v>1532.8984719649002</v>
          </cell>
        </row>
        <row r="288">
          <cell r="H288">
            <v>672.1</v>
          </cell>
          <cell r="I288">
            <v>791.69799999999998</v>
          </cell>
          <cell r="N288">
            <v>807.29</v>
          </cell>
          <cell r="S288">
            <v>681.73</v>
          </cell>
          <cell r="T288">
            <v>647.98</v>
          </cell>
          <cell r="U288">
            <v>640.89</v>
          </cell>
          <cell r="V288">
            <v>602.67000000000007</v>
          </cell>
          <cell r="W288">
            <v>598.62000000000012</v>
          </cell>
          <cell r="X288">
            <v>665.11</v>
          </cell>
          <cell r="Y288">
            <v>615.41499999999996</v>
          </cell>
          <cell r="Z288">
            <v>591.62</v>
          </cell>
          <cell r="AA288">
            <v>539.60500000000002</v>
          </cell>
          <cell r="AB288">
            <v>510.43400000000003</v>
          </cell>
          <cell r="AC288">
            <v>510.43400000000003</v>
          </cell>
          <cell r="AD288">
            <v>641.11</v>
          </cell>
          <cell r="AE288">
            <v>651.11</v>
          </cell>
          <cell r="AF288">
            <v>682.11</v>
          </cell>
          <cell r="AG288">
            <v>733.11</v>
          </cell>
          <cell r="AH288">
            <v>733.11</v>
          </cell>
          <cell r="AM288">
            <v>520.51</v>
          </cell>
          <cell r="AN288">
            <v>683.88</v>
          </cell>
          <cell r="AO288">
            <v>840.82799999999997</v>
          </cell>
          <cell r="AP288">
            <v>972.32470000000012</v>
          </cell>
          <cell r="AQ288">
            <v>1077.6065610000001</v>
          </cell>
          <cell r="AR288">
            <v>1155.88713783</v>
          </cell>
          <cell r="AS288">
            <v>1206.3563919649</v>
          </cell>
        </row>
        <row r="289">
          <cell r="H289">
            <v>1719.4199999999998</v>
          </cell>
          <cell r="I289">
            <v>2062.933</v>
          </cell>
          <cell r="N289">
            <v>2069.94</v>
          </cell>
          <cell r="S289">
            <v>1613.27</v>
          </cell>
          <cell r="T289">
            <v>1565.7799999999997</v>
          </cell>
          <cell r="U289">
            <v>1500.7199999999998</v>
          </cell>
          <cell r="V289">
            <v>1467.9599999999998</v>
          </cell>
          <cell r="W289">
            <v>1369.6</v>
          </cell>
          <cell r="X289">
            <v>1262.03</v>
          </cell>
          <cell r="Y289">
            <v>1173.42</v>
          </cell>
          <cell r="Z289">
            <v>1164.8800000000001</v>
          </cell>
          <cell r="AA289">
            <v>1197.72</v>
          </cell>
          <cell r="AB289">
            <v>1225.1600000000001</v>
          </cell>
          <cell r="AC289">
            <v>1225.1600000000001</v>
          </cell>
          <cell r="AD289">
            <v>1149.57</v>
          </cell>
          <cell r="AE289">
            <v>1066.57</v>
          </cell>
          <cell r="AF289">
            <v>1044.57</v>
          </cell>
          <cell r="AG289">
            <v>1010.5699999999999</v>
          </cell>
          <cell r="AH289">
            <v>1010.5699999999999</v>
          </cell>
          <cell r="AM289">
            <v>1084.25</v>
          </cell>
          <cell r="AN289">
            <v>898.46800000000007</v>
          </cell>
          <cell r="AO289">
            <v>773.26040000000012</v>
          </cell>
          <cell r="AP289">
            <v>655.54208000000017</v>
          </cell>
          <cell r="AQ289">
            <v>558.54208000000017</v>
          </cell>
          <cell r="AR289">
            <v>454.54208000000017</v>
          </cell>
          <cell r="AS289">
            <v>326.54208000000017</v>
          </cell>
        </row>
        <row r="290">
          <cell r="C290">
            <v>21702</v>
          </cell>
          <cell r="D290">
            <v>21041</v>
          </cell>
          <cell r="E290">
            <v>759.4</v>
          </cell>
          <cell r="F290">
            <v>726</v>
          </cell>
          <cell r="G290">
            <v>665</v>
          </cell>
          <cell r="H290">
            <v>462.40000000000003</v>
          </cell>
          <cell r="I290">
            <v>274.09456</v>
          </cell>
          <cell r="N290">
            <v>240.572</v>
          </cell>
          <cell r="S290">
            <v>130.44999999999999</v>
          </cell>
          <cell r="T290">
            <v>130.22</v>
          </cell>
          <cell r="U290">
            <v>105.22</v>
          </cell>
          <cell r="V290">
            <v>94.759999999999991</v>
          </cell>
          <cell r="W290">
            <v>107.76</v>
          </cell>
          <cell r="X290">
            <v>112.75999999999999</v>
          </cell>
          <cell r="Y290">
            <v>104.51899999999999</v>
          </cell>
          <cell r="Z290">
            <v>73.711999999999989</v>
          </cell>
          <cell r="AA290">
            <v>70.48899999999999</v>
          </cell>
          <cell r="AB290">
            <v>32.610999999999983</v>
          </cell>
          <cell r="AC290">
            <v>32.610999999999983</v>
          </cell>
          <cell r="AD290">
            <v>116.75999999999999</v>
          </cell>
          <cell r="AE290">
            <v>132.76</v>
          </cell>
          <cell r="AF290">
            <v>170.76</v>
          </cell>
          <cell r="AG290">
            <v>192.76</v>
          </cell>
          <cell r="AH290">
            <v>192.76</v>
          </cell>
          <cell r="AM290">
            <v>41.22999999999999</v>
          </cell>
          <cell r="AN290">
            <v>-20.82</v>
          </cell>
          <cell r="AO290">
            <v>-72.231999999999999</v>
          </cell>
          <cell r="AP290">
            <v>-79.231999999999999</v>
          </cell>
          <cell r="AQ290">
            <v>-79.231999999999999</v>
          </cell>
          <cell r="AR290">
            <v>-79.231999999999999</v>
          </cell>
          <cell r="AS290">
            <v>-79.231999999999999</v>
          </cell>
        </row>
        <row r="291">
          <cell r="H291">
            <v>34.1</v>
          </cell>
          <cell r="I291">
            <v>43.474559999999997</v>
          </cell>
          <cell r="N291">
            <v>40.200000000000003</v>
          </cell>
          <cell r="S291">
            <v>55.1</v>
          </cell>
          <cell r="T291">
            <v>55.870000000000005</v>
          </cell>
          <cell r="U291">
            <v>45.870000000000005</v>
          </cell>
          <cell r="V291">
            <v>41.93</v>
          </cell>
          <cell r="W291">
            <v>71.930000000000007</v>
          </cell>
          <cell r="X291">
            <v>74.38</v>
          </cell>
          <cell r="Y291">
            <v>66.658999999999992</v>
          </cell>
          <cell r="Z291">
            <v>50.321999999999989</v>
          </cell>
          <cell r="AA291">
            <v>47.618999999999986</v>
          </cell>
          <cell r="AB291">
            <v>24.210999999999984</v>
          </cell>
          <cell r="AC291">
            <v>24.210999999999984</v>
          </cell>
          <cell r="AD291">
            <v>82.38</v>
          </cell>
          <cell r="AE291">
            <v>110.38</v>
          </cell>
          <cell r="AF291">
            <v>149.38</v>
          </cell>
          <cell r="AG291">
            <v>185.38</v>
          </cell>
          <cell r="AH291">
            <v>185.38</v>
          </cell>
          <cell r="AM291">
            <v>22.289999999999992</v>
          </cell>
          <cell r="AN291">
            <v>-24.690000000000005</v>
          </cell>
          <cell r="AO291">
            <v>-72.102000000000004</v>
          </cell>
          <cell r="AP291">
            <v>-79.102000000000004</v>
          </cell>
          <cell r="AQ291">
            <v>-79.102000000000004</v>
          </cell>
          <cell r="AR291">
            <v>-79.102000000000004</v>
          </cell>
          <cell r="AS291">
            <v>-79.102000000000004</v>
          </cell>
        </row>
        <row r="292">
          <cell r="H292">
            <v>428.3</v>
          </cell>
          <cell r="I292">
            <v>230.62</v>
          </cell>
          <cell r="N292">
            <v>200.37199999999999</v>
          </cell>
          <cell r="S292">
            <v>75.349999999999994</v>
          </cell>
          <cell r="T292">
            <v>74.349999999999994</v>
          </cell>
          <cell r="U292">
            <v>59.349999999999994</v>
          </cell>
          <cell r="V292">
            <v>52.83</v>
          </cell>
          <cell r="W292">
            <v>35.83</v>
          </cell>
          <cell r="X292">
            <v>38.380000000000003</v>
          </cell>
          <cell r="Y292">
            <v>37.86</v>
          </cell>
          <cell r="Z292">
            <v>23.39</v>
          </cell>
          <cell r="AA292">
            <v>22.87</v>
          </cell>
          <cell r="AB292">
            <v>8.4</v>
          </cell>
          <cell r="AC292">
            <v>8.4</v>
          </cell>
          <cell r="AD292">
            <v>34.380000000000003</v>
          </cell>
          <cell r="AE292">
            <v>22.380000000000003</v>
          </cell>
          <cell r="AF292">
            <v>21.380000000000003</v>
          </cell>
          <cell r="AG292">
            <v>7.3800000000000026</v>
          </cell>
          <cell r="AH292">
            <v>7.3800000000000026</v>
          </cell>
          <cell r="AM292">
            <v>18.940000000000001</v>
          </cell>
          <cell r="AN292">
            <v>3.8700000000000028</v>
          </cell>
          <cell r="AO292">
            <v>-0.12999999999999723</v>
          </cell>
          <cell r="AP292">
            <v>-0.12999999999999723</v>
          </cell>
          <cell r="AQ292">
            <v>-0.12999999999999723</v>
          </cell>
          <cell r="AR292">
            <v>-0.12999999999999723</v>
          </cell>
          <cell r="AS292">
            <v>-0.12999999999999723</v>
          </cell>
        </row>
        <row r="293">
          <cell r="C293">
            <v>1285.8</v>
          </cell>
          <cell r="D293">
            <v>1375.1</v>
          </cell>
          <cell r="E293">
            <v>1371.8</v>
          </cell>
          <cell r="F293">
            <v>1263</v>
          </cell>
          <cell r="G293">
            <v>1417</v>
          </cell>
          <cell r="H293">
            <v>814.5</v>
          </cell>
          <cell r="I293">
            <v>745.5200000000001</v>
          </cell>
          <cell r="N293">
            <v>571.077</v>
          </cell>
          <cell r="S293">
            <v>309.81</v>
          </cell>
          <cell r="T293">
            <v>336.07</v>
          </cell>
          <cell r="U293">
            <v>333.28999999999996</v>
          </cell>
          <cell r="V293">
            <v>344.97999999999996</v>
          </cell>
          <cell r="W293">
            <v>352.97999999999996</v>
          </cell>
          <cell r="X293">
            <v>460.16999999999996</v>
          </cell>
          <cell r="Y293">
            <v>349.29</v>
          </cell>
          <cell r="Z293">
            <v>361.21800000000002</v>
          </cell>
          <cell r="AA293">
            <v>412.971</v>
          </cell>
          <cell r="AB293">
            <v>435.52799999999996</v>
          </cell>
          <cell r="AC293">
            <v>435.52799999999996</v>
          </cell>
          <cell r="AD293">
            <v>295.28999999999996</v>
          </cell>
          <cell r="AE293">
            <v>293.28999999999996</v>
          </cell>
          <cell r="AF293">
            <v>346.28999999999996</v>
          </cell>
          <cell r="AG293">
            <v>370.28999999999996</v>
          </cell>
          <cell r="AH293">
            <v>370.28999999999996</v>
          </cell>
          <cell r="AM293">
            <v>438.38999999999993</v>
          </cell>
          <cell r="AN293">
            <v>403.11199999999991</v>
          </cell>
          <cell r="AO293">
            <v>469.62599999999992</v>
          </cell>
          <cell r="AP293">
            <v>540.43709999999987</v>
          </cell>
          <cell r="AQ293">
            <v>616.76253299999985</v>
          </cell>
          <cell r="AR293">
            <v>702.67772898999988</v>
          </cell>
          <cell r="AS293">
            <v>791.26038085969992</v>
          </cell>
        </row>
        <row r="294">
          <cell r="H294">
            <v>682.4</v>
          </cell>
          <cell r="I294">
            <v>640.93900000000008</v>
          </cell>
          <cell r="N294">
            <v>484.37</v>
          </cell>
          <cell r="S294">
            <v>246.37</v>
          </cell>
          <cell r="T294">
            <v>273.07</v>
          </cell>
          <cell r="U294">
            <v>270.58</v>
          </cell>
          <cell r="V294">
            <v>282.27</v>
          </cell>
          <cell r="W294">
            <v>293.27</v>
          </cell>
          <cell r="X294">
            <v>403.71999999999997</v>
          </cell>
          <cell r="Y294">
            <v>293.91000000000003</v>
          </cell>
          <cell r="Z294">
            <v>308.928</v>
          </cell>
          <cell r="AA294">
            <v>361.43099999999998</v>
          </cell>
          <cell r="AB294">
            <v>386.65799999999996</v>
          </cell>
          <cell r="AC294">
            <v>386.65799999999996</v>
          </cell>
          <cell r="AD294">
            <v>238.83999999999997</v>
          </cell>
          <cell r="AE294">
            <v>236.83999999999997</v>
          </cell>
          <cell r="AF294">
            <v>290.83999999999997</v>
          </cell>
          <cell r="AG294">
            <v>317.83999999999997</v>
          </cell>
          <cell r="AH294">
            <v>317.83999999999997</v>
          </cell>
          <cell r="AM294">
            <v>382.19999999999993</v>
          </cell>
          <cell r="AN294">
            <v>360.65999999999991</v>
          </cell>
          <cell r="AO294">
            <v>442.02999999999992</v>
          </cell>
          <cell r="AP294">
            <v>525.84109999999987</v>
          </cell>
          <cell r="AQ294">
            <v>612.16653299999984</v>
          </cell>
          <cell r="AR294">
            <v>701.08172898999987</v>
          </cell>
          <cell r="AS294">
            <v>792.66438085969992</v>
          </cell>
        </row>
        <row r="295">
          <cell r="H295">
            <v>132.1</v>
          </cell>
          <cell r="I295">
            <v>104.581</v>
          </cell>
          <cell r="N295">
            <v>86.706999999999994</v>
          </cell>
          <cell r="S295">
            <v>63.44</v>
          </cell>
          <cell r="T295">
            <v>63</v>
          </cell>
          <cell r="U295">
            <v>62.709999999999994</v>
          </cell>
          <cell r="V295">
            <v>62.709999999999994</v>
          </cell>
          <cell r="W295">
            <v>59.709999999999994</v>
          </cell>
          <cell r="X295">
            <v>56.45</v>
          </cell>
          <cell r="Y295">
            <v>55.38</v>
          </cell>
          <cell r="Z295">
            <v>52.29</v>
          </cell>
          <cell r="AA295">
            <v>51.54</v>
          </cell>
          <cell r="AB295">
            <v>48.87</v>
          </cell>
          <cell r="AC295">
            <v>48.87</v>
          </cell>
          <cell r="AD295">
            <v>56.45</v>
          </cell>
          <cell r="AE295">
            <v>56.45</v>
          </cell>
          <cell r="AF295">
            <v>55.45</v>
          </cell>
          <cell r="AG295">
            <v>52.45</v>
          </cell>
          <cell r="AH295">
            <v>52.45</v>
          </cell>
          <cell r="AM295">
            <v>56.190000000000005</v>
          </cell>
          <cell r="AN295">
            <v>42.452000000000005</v>
          </cell>
          <cell r="AO295">
            <v>27.596000000000007</v>
          </cell>
          <cell r="AP295">
            <v>14.596000000000007</v>
          </cell>
          <cell r="AQ295">
            <v>4.5960000000000072</v>
          </cell>
          <cell r="AR295">
            <v>1.5960000000000072</v>
          </cell>
          <cell r="AS295">
            <v>-1.4039999999999928</v>
          </cell>
        </row>
        <row r="296">
          <cell r="E296">
            <v>18664</v>
          </cell>
          <cell r="F296">
            <v>17786.599999999999</v>
          </cell>
          <cell r="G296">
            <v>17551.3</v>
          </cell>
          <cell r="H296">
            <v>17473.8</v>
          </cell>
          <cell r="I296">
            <v>17558.560000000001</v>
          </cell>
          <cell r="N296">
            <v>17676.939999999999</v>
          </cell>
          <cell r="S296">
            <v>17608.150000000001</v>
          </cell>
          <cell r="T296">
            <v>17467.150000000001</v>
          </cell>
          <cell r="U296">
            <v>17467.150000000001</v>
          </cell>
          <cell r="V296">
            <v>13346.150000000001</v>
          </cell>
          <cell r="W296">
            <v>13046.150000000001</v>
          </cell>
          <cell r="X296">
            <v>12436.419999999998</v>
          </cell>
          <cell r="Y296">
            <v>12296.389649999997</v>
          </cell>
          <cell r="Z296">
            <v>11996.731649999998</v>
          </cell>
          <cell r="AA296">
            <v>11856.577649999997</v>
          </cell>
          <cell r="AB296">
            <v>11556.920649999998</v>
          </cell>
          <cell r="AC296">
            <v>11556.920649999998</v>
          </cell>
          <cell r="AD296">
            <v>12296.419999999998</v>
          </cell>
          <cell r="AE296">
            <v>11996.419999999998</v>
          </cell>
          <cell r="AF296">
            <v>11856.419999999998</v>
          </cell>
          <cell r="AG296">
            <v>11556.419999999998</v>
          </cell>
          <cell r="AH296">
            <v>11556.419999999998</v>
          </cell>
          <cell r="AM296">
            <v>11557.979999999998</v>
          </cell>
          <cell r="AN296">
            <v>10678.356999999998</v>
          </cell>
          <cell r="AO296">
            <v>9790.4179999999978</v>
          </cell>
          <cell r="AP296">
            <v>8902.4789999999975</v>
          </cell>
          <cell r="AQ296">
            <v>8014.5399999999972</v>
          </cell>
          <cell r="AR296">
            <v>7126.6009999999969</v>
          </cell>
          <cell r="AS296">
            <v>6238.6619999999966</v>
          </cell>
        </row>
        <row r="297">
          <cell r="C297">
            <v>1730</v>
          </cell>
          <cell r="D297">
            <v>1515.3</v>
          </cell>
          <cell r="E297">
            <v>1361.5</v>
          </cell>
          <cell r="F297">
            <v>1287</v>
          </cell>
          <cell r="G297">
            <v>1343</v>
          </cell>
          <cell r="H297">
            <v>1976.9939999999999</v>
          </cell>
          <cell r="I297">
            <v>1734.9939999999999</v>
          </cell>
          <cell r="N297">
            <v>1656.29</v>
          </cell>
          <cell r="S297">
            <v>1428.09</v>
          </cell>
          <cell r="T297">
            <v>1428.09</v>
          </cell>
          <cell r="U297">
            <v>1743.09</v>
          </cell>
          <cell r="V297">
            <v>5743.09</v>
          </cell>
          <cell r="W297">
            <v>5743.09</v>
          </cell>
          <cell r="X297">
            <v>5599.25</v>
          </cell>
          <cell r="Y297">
            <v>5599.25</v>
          </cell>
          <cell r="Z297">
            <v>5458.643</v>
          </cell>
          <cell r="AA297">
            <v>5458.643</v>
          </cell>
          <cell r="AB297">
            <v>5341.6990000000005</v>
          </cell>
          <cell r="AC297">
            <v>5341.6990000000005</v>
          </cell>
          <cell r="AD297">
            <v>5599.25</v>
          </cell>
          <cell r="AE297">
            <v>5459.25</v>
          </cell>
          <cell r="AF297">
            <v>5959.25</v>
          </cell>
          <cell r="AG297">
            <v>5342.25</v>
          </cell>
          <cell r="AH297">
            <v>5342.25</v>
          </cell>
          <cell r="AM297">
            <v>5585.75</v>
          </cell>
          <cell r="AN297">
            <v>8169.75</v>
          </cell>
          <cell r="AO297">
            <v>10785.75</v>
          </cell>
          <cell r="AP297">
            <v>13616.75</v>
          </cell>
          <cell r="AQ297">
            <v>17240.75</v>
          </cell>
          <cell r="AR297">
            <v>20594.75</v>
          </cell>
          <cell r="AS297">
            <v>24254.75</v>
          </cell>
        </row>
        <row r="299">
          <cell r="D299">
            <v>0</v>
          </cell>
          <cell r="E299">
            <v>133</v>
          </cell>
          <cell r="F299">
            <v>803</v>
          </cell>
          <cell r="G299">
            <v>2510</v>
          </cell>
          <cell r="H299">
            <v>4122</v>
          </cell>
          <cell r="I299">
            <v>3994</v>
          </cell>
          <cell r="N299">
            <v>4249</v>
          </cell>
          <cell r="S299">
            <v>4502.88</v>
          </cell>
          <cell r="T299">
            <v>4101.88</v>
          </cell>
          <cell r="U299">
            <v>4372.88</v>
          </cell>
          <cell r="V299">
            <v>6604.88</v>
          </cell>
          <cell r="W299">
            <v>6888.88</v>
          </cell>
          <cell r="X299">
            <v>6888.88</v>
          </cell>
          <cell r="Y299">
            <v>4847.45</v>
          </cell>
          <cell r="Z299">
            <v>5591.54</v>
          </cell>
          <cell r="AA299">
            <v>5639.2</v>
          </cell>
          <cell r="AB299">
            <v>5948.77</v>
          </cell>
          <cell r="AC299">
            <v>5948.77</v>
          </cell>
          <cell r="AD299">
            <v>7154.88</v>
          </cell>
          <cell r="AE299">
            <v>8756.880000000001</v>
          </cell>
          <cell r="AF299">
            <v>8577.880000000001</v>
          </cell>
          <cell r="AG299">
            <v>9387.880000000001</v>
          </cell>
          <cell r="AH299">
            <v>9387.880000000001</v>
          </cell>
          <cell r="AM299">
            <v>12459.880000000001</v>
          </cell>
          <cell r="AN299">
            <v>16090.060000000001</v>
          </cell>
          <cell r="AO299">
            <v>19779.968560794045</v>
          </cell>
          <cell r="AP299">
            <v>23536.240016017924</v>
          </cell>
          <cell r="AQ299">
            <v>27322.730791308139</v>
          </cell>
          <cell r="AR299">
            <v>30870.58786013069</v>
          </cell>
          <cell r="AS299">
            <v>35372.444928953249</v>
          </cell>
        </row>
        <row r="300">
          <cell r="D300">
            <v>0</v>
          </cell>
          <cell r="E300">
            <v>133</v>
          </cell>
          <cell r="F300">
            <v>803</v>
          </cell>
          <cell r="G300">
            <v>2510</v>
          </cell>
          <cell r="H300">
            <v>4122</v>
          </cell>
          <cell r="I300">
            <v>3994</v>
          </cell>
          <cell r="N300">
            <v>3740</v>
          </cell>
          <cell r="S300">
            <v>3203</v>
          </cell>
          <cell r="T300">
            <v>2607</v>
          </cell>
          <cell r="U300">
            <v>2674</v>
          </cell>
          <cell r="V300">
            <v>2608</v>
          </cell>
          <cell r="W300">
            <v>2549</v>
          </cell>
          <cell r="X300">
            <v>2549</v>
          </cell>
          <cell r="Y300">
            <v>2642</v>
          </cell>
          <cell r="Z300">
            <v>3350</v>
          </cell>
          <cell r="AA300">
            <v>3350</v>
          </cell>
          <cell r="AB300">
            <v>3651.12</v>
          </cell>
          <cell r="AC300">
            <v>3651.12</v>
          </cell>
          <cell r="AD300">
            <v>2707</v>
          </cell>
          <cell r="AE300">
            <v>4144</v>
          </cell>
          <cell r="AF300">
            <v>3840</v>
          </cell>
          <cell r="AG300">
            <v>4432</v>
          </cell>
          <cell r="AH300">
            <v>4432</v>
          </cell>
          <cell r="AM300">
            <v>6315</v>
          </cell>
          <cell r="AN300">
            <v>8145.18</v>
          </cell>
          <cell r="AO300">
            <v>10674.18</v>
          </cell>
          <cell r="AP300">
            <v>12693.18</v>
          </cell>
          <cell r="AQ300">
            <v>14541.18</v>
          </cell>
          <cell r="AR300">
            <v>16017.18</v>
          </cell>
          <cell r="AS300">
            <v>18447.18</v>
          </cell>
        </row>
        <row r="301">
          <cell r="N301">
            <v>509</v>
          </cell>
          <cell r="S301">
            <v>1299.8799999999999</v>
          </cell>
          <cell r="T301">
            <v>1494.8799999999999</v>
          </cell>
          <cell r="U301">
            <v>1698.8799999999999</v>
          </cell>
          <cell r="V301">
            <v>3996.88</v>
          </cell>
          <cell r="W301">
            <v>4339.88</v>
          </cell>
          <cell r="X301">
            <v>4339.88</v>
          </cell>
          <cell r="Y301">
            <v>2205.4499999999998</v>
          </cell>
          <cell r="Z301">
            <v>2241.54</v>
          </cell>
          <cell r="AA301">
            <v>2289.1999999999998</v>
          </cell>
          <cell r="AB301">
            <v>2297.65</v>
          </cell>
          <cell r="AC301">
            <v>2297.65</v>
          </cell>
          <cell r="AD301">
            <v>4447.88</v>
          </cell>
          <cell r="AE301">
            <v>4612.88</v>
          </cell>
          <cell r="AF301">
            <v>4737.88</v>
          </cell>
          <cell r="AG301">
            <v>4955.88</v>
          </cell>
          <cell r="AH301">
            <v>4955.88</v>
          </cell>
          <cell r="AM301">
            <v>6144.88</v>
          </cell>
          <cell r="AN301">
            <v>7944.88</v>
          </cell>
          <cell r="AO301">
            <v>9105.7885607940443</v>
          </cell>
          <cell r="AP301">
            <v>10843.060016017924</v>
          </cell>
          <cell r="AQ301">
            <v>12781.550791308138</v>
          </cell>
          <cell r="AR301">
            <v>14853.407860130692</v>
          </cell>
          <cell r="AS301">
            <v>16925.264928953246</v>
          </cell>
        </row>
        <row r="303">
          <cell r="D303">
            <v>998.10451999999998</v>
          </cell>
          <cell r="E303">
            <v>3011.7427668</v>
          </cell>
          <cell r="F303">
            <v>3248.9785719000001</v>
          </cell>
          <cell r="G303">
            <v>2946.28125</v>
          </cell>
          <cell r="H303">
            <v>2679.4815199999998</v>
          </cell>
          <cell r="I303">
            <v>2642.4189999999999</v>
          </cell>
          <cell r="N303">
            <v>2238.6689999999999</v>
          </cell>
          <cell r="S303">
            <v>2195.826</v>
          </cell>
          <cell r="T303">
            <v>2078.9630999999999</v>
          </cell>
          <cell r="U303">
            <v>1891.9802999999999</v>
          </cell>
          <cell r="V303">
            <v>1822.5419999999999</v>
          </cell>
          <cell r="W303">
            <v>1617.8107</v>
          </cell>
          <cell r="X303">
            <v>1617.8107</v>
          </cell>
          <cell r="Y303">
            <v>1583.7250307339998</v>
          </cell>
          <cell r="Z303">
            <v>1400.779344646</v>
          </cell>
          <cell r="AA303">
            <v>1362.4784920939999</v>
          </cell>
          <cell r="AB303">
            <v>1179.2325598599998</v>
          </cell>
          <cell r="AC303">
            <v>1179.23255986</v>
          </cell>
          <cell r="AD303">
            <v>1591</v>
          </cell>
          <cell r="AE303">
            <v>1378</v>
          </cell>
          <cell r="AF303">
            <v>1336.0870983393127</v>
          </cell>
          <cell r="AG303">
            <v>1190.2693655855844</v>
          </cell>
          <cell r="AH303">
            <v>1190.2693655855844</v>
          </cell>
          <cell r="AM303">
            <v>1226</v>
          </cell>
          <cell r="AN303">
            <v>760.24467340799993</v>
          </cell>
          <cell r="AO303">
            <v>218.33258616000001</v>
          </cell>
          <cell r="AP303">
            <v>-0.10320627939758796</v>
          </cell>
          <cell r="AQ303">
            <v>-0.10149669529973945</v>
          </cell>
          <cell r="AR303">
            <v>-9.9815429999978389E-2</v>
          </cell>
          <cell r="AS303">
            <v>-9.9815429999978389E-2</v>
          </cell>
        </row>
        <row r="305">
          <cell r="E305">
            <v>0</v>
          </cell>
          <cell r="F305">
            <v>177</v>
          </cell>
          <cell r="G305">
            <v>355</v>
          </cell>
          <cell r="H305">
            <v>355</v>
          </cell>
          <cell r="I305">
            <v>355</v>
          </cell>
          <cell r="N305">
            <v>355</v>
          </cell>
          <cell r="S305">
            <v>213</v>
          </cell>
          <cell r="T305">
            <v>213</v>
          </cell>
          <cell r="U305">
            <v>213</v>
          </cell>
          <cell r="V305">
            <v>214</v>
          </cell>
          <cell r="W305">
            <v>293</v>
          </cell>
          <cell r="X305">
            <v>293</v>
          </cell>
          <cell r="Y305">
            <v>68</v>
          </cell>
          <cell r="Z305">
            <v>54</v>
          </cell>
          <cell r="AA305">
            <v>54</v>
          </cell>
          <cell r="AB305">
            <v>40</v>
          </cell>
          <cell r="AC305">
            <v>40</v>
          </cell>
          <cell r="AD305">
            <v>293</v>
          </cell>
          <cell r="AE305">
            <v>286</v>
          </cell>
          <cell r="AF305">
            <v>286</v>
          </cell>
          <cell r="AG305">
            <v>279</v>
          </cell>
          <cell r="AH305">
            <v>279</v>
          </cell>
          <cell r="AM305">
            <v>279</v>
          </cell>
          <cell r="AN305">
            <v>279</v>
          </cell>
          <cell r="AO305">
            <v>279</v>
          </cell>
          <cell r="AP305">
            <v>279</v>
          </cell>
          <cell r="AQ305">
            <v>279</v>
          </cell>
          <cell r="AR305">
            <v>279</v>
          </cell>
          <cell r="AS305">
            <v>279</v>
          </cell>
        </row>
        <row r="307">
          <cell r="C307">
            <v>0</v>
          </cell>
          <cell r="D307">
            <v>0</v>
          </cell>
          <cell r="E307">
            <v>245</v>
          </cell>
          <cell r="F307">
            <v>687</v>
          </cell>
          <cell r="G307">
            <v>1052</v>
          </cell>
          <cell r="H307">
            <v>2</v>
          </cell>
          <cell r="I307">
            <v>0</v>
          </cell>
          <cell r="N307">
            <v>135</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M307">
            <v>0</v>
          </cell>
          <cell r="AN307">
            <v>0</v>
          </cell>
          <cell r="AO307">
            <v>0</v>
          </cell>
          <cell r="AP307">
            <v>0</v>
          </cell>
          <cell r="AQ307">
            <v>0</v>
          </cell>
          <cell r="AR307">
            <v>0</v>
          </cell>
          <cell r="AS307">
            <v>0</v>
          </cell>
        </row>
        <row r="309">
          <cell r="C309">
            <v>25636.5</v>
          </cell>
          <cell r="D309">
            <v>26864.204519999999</v>
          </cell>
          <cell r="E309">
            <v>28622.8427668</v>
          </cell>
          <cell r="F309">
            <v>29984.878571899997</v>
          </cell>
          <cell r="G309">
            <v>32437.581249999999</v>
          </cell>
          <cell r="H309">
            <v>33094.79552</v>
          </cell>
          <cell r="I309">
            <v>33114.242559999999</v>
          </cell>
          <cell r="N309">
            <v>33052.711739999999</v>
          </cell>
          <cell r="S309">
            <v>31499.246000000003</v>
          </cell>
          <cell r="T309">
            <v>30687.513100000004</v>
          </cell>
          <cell r="U309">
            <v>31004.790300000001</v>
          </cell>
          <cell r="V309">
            <v>32943.652000000002</v>
          </cell>
          <cell r="W309">
            <v>32782.510700000006</v>
          </cell>
          <cell r="X309">
            <v>32053.040699999998</v>
          </cell>
          <cell r="Y309">
            <v>29245.727680733995</v>
          </cell>
          <cell r="Z309">
            <v>29322.397994646002</v>
          </cell>
          <cell r="AA309">
            <v>29218.951142094</v>
          </cell>
          <cell r="AB309">
            <v>28964.577209859995</v>
          </cell>
          <cell r="AC309">
            <v>28964.577209859995</v>
          </cell>
          <cell r="AD309">
            <v>31789.89</v>
          </cell>
          <cell r="AE309">
            <v>32779.89</v>
          </cell>
          <cell r="AF309">
            <v>32954.97709833931</v>
          </cell>
          <cell r="AG309">
            <v>32915.159365585583</v>
          </cell>
          <cell r="AH309">
            <v>32915.159365585583</v>
          </cell>
          <cell r="AM309">
            <v>36376.92</v>
          </cell>
          <cell r="AN309">
            <v>41254.262673407997</v>
          </cell>
          <cell r="AO309">
            <v>46216.47397552547</v>
          </cell>
          <cell r="AP309">
            <v>51659.586118309955</v>
          </cell>
          <cell r="AQ309">
            <v>58259.102897184268</v>
          </cell>
          <cell r="AR309">
            <v>64043.390920092112</v>
          </cell>
          <cell r="AS309">
            <v>71018.390719919276</v>
          </cell>
        </row>
        <row r="310">
          <cell r="C310">
            <v>0.45530987633115766</v>
          </cell>
          <cell r="D310">
            <v>0.60366201099629235</v>
          </cell>
          <cell r="E310">
            <v>0.59146926438655723</v>
          </cell>
          <cell r="F310">
            <v>0.56151457999812726</v>
          </cell>
          <cell r="G310">
            <v>0.53696325469258566</v>
          </cell>
          <cell r="H310">
            <v>0.55276109063494627</v>
          </cell>
          <cell r="I310">
            <v>0.56761819811780978</v>
          </cell>
          <cell r="N310">
            <v>0.42820974345315205</v>
          </cell>
          <cell r="S310">
            <v>0.44652720063836171</v>
          </cell>
          <cell r="X310">
            <v>0.36245111409896552</v>
          </cell>
          <cell r="AC310">
            <v>0.303449359319305</v>
          </cell>
          <cell r="AH310">
            <v>0.3464220885757191</v>
          </cell>
          <cell r="AM310">
            <v>0.38285607134345567</v>
          </cell>
          <cell r="AN310">
            <v>0.42595989595602501</v>
          </cell>
          <cell r="AO310">
            <v>0.46087692222150939</v>
          </cell>
          <cell r="AP310">
            <v>0.48118635531943732</v>
          </cell>
          <cell r="AQ310">
            <v>0.521959801072437</v>
          </cell>
          <cell r="AR310">
            <v>0.55231608967380974</v>
          </cell>
          <cell r="AS310">
            <v>0.58946637559858572</v>
          </cell>
        </row>
        <row r="312">
          <cell r="C312">
            <v>4500</v>
          </cell>
          <cell r="D312">
            <v>1856</v>
          </cell>
          <cell r="E312">
            <v>1250</v>
          </cell>
          <cell r="F312">
            <v>1978</v>
          </cell>
          <cell r="G312">
            <v>2036</v>
          </cell>
          <cell r="H312">
            <v>1777</v>
          </cell>
          <cell r="I312">
            <v>2493</v>
          </cell>
          <cell r="N312">
            <v>1354</v>
          </cell>
          <cell r="S312">
            <v>1796</v>
          </cell>
          <cell r="T312">
            <v>1699</v>
          </cell>
          <cell r="U312">
            <v>2111</v>
          </cell>
          <cell r="V312">
            <v>2226</v>
          </cell>
          <cell r="W312">
            <v>2078</v>
          </cell>
          <cell r="X312">
            <v>2078</v>
          </cell>
          <cell r="Y312">
            <v>2039.3857280000002</v>
          </cell>
          <cell r="Z312">
            <v>2088.0419200000001</v>
          </cell>
          <cell r="AA312">
            <v>2172.2181120000005</v>
          </cell>
          <cell r="AB312">
            <v>2113.3219200000003</v>
          </cell>
          <cell r="AC312">
            <v>2113.3219200000003</v>
          </cell>
          <cell r="AD312">
            <v>1775</v>
          </cell>
          <cell r="AE312">
            <v>1910</v>
          </cell>
          <cell r="AF312">
            <v>1994.28277453076</v>
          </cell>
          <cell r="AG312">
            <v>1910</v>
          </cell>
          <cell r="AH312">
            <v>1910</v>
          </cell>
          <cell r="AM312">
            <v>1549</v>
          </cell>
          <cell r="AN312">
            <v>1657.5922391194347</v>
          </cell>
          <cell r="AO312">
            <v>2245.4953840385647</v>
          </cell>
          <cell r="AP312">
            <v>2356.0193882762023</v>
          </cell>
          <cell r="AQ312">
            <v>2461.2054835943268</v>
          </cell>
          <cell r="AR312">
            <v>2574.5952617355206</v>
          </cell>
          <cell r="AS312">
            <v>2697.2684472465489</v>
          </cell>
        </row>
        <row r="313">
          <cell r="C313">
            <v>4500</v>
          </cell>
          <cell r="D313">
            <v>1221</v>
          </cell>
          <cell r="E313">
            <v>338</v>
          </cell>
          <cell r="F313">
            <v>605</v>
          </cell>
          <cell r="G313">
            <v>598</v>
          </cell>
          <cell r="H313">
            <v>871</v>
          </cell>
          <cell r="I313">
            <v>1830</v>
          </cell>
          <cell r="N313">
            <v>880</v>
          </cell>
          <cell r="S313">
            <v>755</v>
          </cell>
          <cell r="T313">
            <v>658</v>
          </cell>
          <cell r="U313">
            <v>1028</v>
          </cell>
          <cell r="V313">
            <v>1202</v>
          </cell>
          <cell r="W313">
            <v>939</v>
          </cell>
          <cell r="X313">
            <v>939</v>
          </cell>
          <cell r="Y313">
            <v>916.38572800000009</v>
          </cell>
          <cell r="Z313">
            <v>965.04192000000012</v>
          </cell>
          <cell r="AA313">
            <v>1049.2181120000002</v>
          </cell>
          <cell r="AB313">
            <v>990.32192000000009</v>
          </cell>
          <cell r="AC313">
            <v>990.32192000000009</v>
          </cell>
          <cell r="AD313">
            <v>804</v>
          </cell>
          <cell r="AE313">
            <v>779</v>
          </cell>
          <cell r="AF313">
            <v>863.28277453075998</v>
          </cell>
          <cell r="AG313">
            <v>779</v>
          </cell>
          <cell r="AH313">
            <v>779</v>
          </cell>
          <cell r="AM313">
            <v>571</v>
          </cell>
          <cell r="AN313">
            <v>679.59223911943468</v>
          </cell>
          <cell r="AO313">
            <v>1267.4953840385647</v>
          </cell>
          <cell r="AP313">
            <v>1378.0193882762021</v>
          </cell>
          <cell r="AQ313">
            <v>1483.2054835943268</v>
          </cell>
          <cell r="AR313">
            <v>1596.5952617355206</v>
          </cell>
          <cell r="AS313">
            <v>1719.2684472465492</v>
          </cell>
        </row>
        <row r="314">
          <cell r="D314">
            <v>635</v>
          </cell>
          <cell r="E314">
            <v>703</v>
          </cell>
          <cell r="F314">
            <v>1027</v>
          </cell>
          <cell r="G314">
            <v>1115</v>
          </cell>
          <cell r="H314">
            <v>457</v>
          </cell>
          <cell r="I314">
            <v>96</v>
          </cell>
          <cell r="N314">
            <v>317</v>
          </cell>
          <cell r="S314">
            <v>379</v>
          </cell>
          <cell r="T314">
            <v>379</v>
          </cell>
          <cell r="U314">
            <v>421</v>
          </cell>
          <cell r="V314">
            <v>362</v>
          </cell>
          <cell r="W314">
            <v>477</v>
          </cell>
          <cell r="X314">
            <v>477</v>
          </cell>
          <cell r="Y314">
            <v>461</v>
          </cell>
          <cell r="Z314">
            <v>461</v>
          </cell>
          <cell r="AA314">
            <v>461</v>
          </cell>
          <cell r="AB314">
            <v>461</v>
          </cell>
          <cell r="AC314">
            <v>461</v>
          </cell>
          <cell r="AD314">
            <v>309</v>
          </cell>
          <cell r="AE314">
            <v>469</v>
          </cell>
          <cell r="AF314">
            <v>469</v>
          </cell>
          <cell r="AG314">
            <v>469</v>
          </cell>
          <cell r="AH314">
            <v>469</v>
          </cell>
          <cell r="AM314">
            <v>316</v>
          </cell>
          <cell r="AN314">
            <v>316</v>
          </cell>
          <cell r="AO314">
            <v>316</v>
          </cell>
          <cell r="AP314">
            <v>316</v>
          </cell>
          <cell r="AQ314">
            <v>316</v>
          </cell>
          <cell r="AR314">
            <v>316</v>
          </cell>
          <cell r="AS314">
            <v>316</v>
          </cell>
        </row>
        <row r="315">
          <cell r="D315">
            <v>0</v>
          </cell>
          <cell r="E315">
            <v>209</v>
          </cell>
          <cell r="F315">
            <v>346</v>
          </cell>
          <cell r="G315">
            <v>323</v>
          </cell>
          <cell r="H315">
            <v>449</v>
          </cell>
          <cell r="I315">
            <v>567</v>
          </cell>
          <cell r="N315">
            <v>157</v>
          </cell>
          <cell r="S315">
            <v>662</v>
          </cell>
          <cell r="T315">
            <v>662</v>
          </cell>
          <cell r="U315">
            <v>662</v>
          </cell>
          <cell r="V315">
            <v>662</v>
          </cell>
          <cell r="W315">
            <v>662</v>
          </cell>
          <cell r="X315">
            <v>662</v>
          </cell>
          <cell r="Y315">
            <v>662</v>
          </cell>
          <cell r="Z315">
            <v>662</v>
          </cell>
          <cell r="AA315">
            <v>662</v>
          </cell>
          <cell r="AB315">
            <v>662</v>
          </cell>
          <cell r="AC315">
            <v>662</v>
          </cell>
          <cell r="AD315">
            <v>662</v>
          </cell>
          <cell r="AE315">
            <v>662</v>
          </cell>
          <cell r="AF315">
            <v>662</v>
          </cell>
          <cell r="AG315">
            <v>662</v>
          </cell>
          <cell r="AH315">
            <v>662</v>
          </cell>
          <cell r="AM315">
            <v>662</v>
          </cell>
          <cell r="AN315">
            <v>662</v>
          </cell>
          <cell r="AO315">
            <v>662</v>
          </cell>
          <cell r="AP315">
            <v>662</v>
          </cell>
          <cell r="AQ315">
            <v>662</v>
          </cell>
          <cell r="AR315">
            <v>662</v>
          </cell>
          <cell r="AS315">
            <v>662</v>
          </cell>
        </row>
        <row r="317">
          <cell r="C317">
            <v>3983.1</v>
          </cell>
          <cell r="D317">
            <v>4559</v>
          </cell>
          <cell r="E317">
            <v>4873</v>
          </cell>
          <cell r="F317">
            <v>4442</v>
          </cell>
          <cell r="G317">
            <v>4750</v>
          </cell>
          <cell r="H317">
            <v>5093</v>
          </cell>
          <cell r="I317">
            <v>4477</v>
          </cell>
          <cell r="N317">
            <v>3715</v>
          </cell>
          <cell r="S317">
            <v>3037</v>
          </cell>
          <cell r="T317">
            <v>3157</v>
          </cell>
          <cell r="U317">
            <v>4022</v>
          </cell>
          <cell r="V317">
            <v>3888</v>
          </cell>
          <cell r="W317">
            <v>3734</v>
          </cell>
          <cell r="X317">
            <v>3734</v>
          </cell>
          <cell r="Y317">
            <v>3671.75</v>
          </cell>
          <cell r="Z317">
            <v>3674.5</v>
          </cell>
          <cell r="AA317">
            <v>3678.25</v>
          </cell>
          <cell r="AB317">
            <v>3683</v>
          </cell>
          <cell r="AC317">
            <v>3683</v>
          </cell>
          <cell r="AD317">
            <v>3778</v>
          </cell>
          <cell r="AE317">
            <v>3646</v>
          </cell>
          <cell r="AF317">
            <v>3537.3125</v>
          </cell>
          <cell r="AG317">
            <v>3429.625</v>
          </cell>
          <cell r="AH317">
            <v>3429.625</v>
          </cell>
          <cell r="AM317">
            <v>3496</v>
          </cell>
          <cell r="AN317">
            <v>3226</v>
          </cell>
          <cell r="AO317">
            <v>3292.8</v>
          </cell>
          <cell r="AP317">
            <v>2813.8</v>
          </cell>
          <cell r="AQ317">
            <v>1860.8000000000002</v>
          </cell>
          <cell r="AR317">
            <v>290.80000000000018</v>
          </cell>
          <cell r="AS317">
            <v>-1388.1999999999998</v>
          </cell>
        </row>
        <row r="318">
          <cell r="C318">
            <v>3983.1</v>
          </cell>
          <cell r="D318">
            <v>4559</v>
          </cell>
          <cell r="E318">
            <v>4873</v>
          </cell>
          <cell r="F318">
            <v>4442</v>
          </cell>
          <cell r="G318">
            <v>4750</v>
          </cell>
          <cell r="H318">
            <v>5093</v>
          </cell>
          <cell r="I318">
            <v>4477</v>
          </cell>
          <cell r="N318">
            <v>3715</v>
          </cell>
          <cell r="S318">
            <v>3037</v>
          </cell>
          <cell r="T318">
            <v>3157</v>
          </cell>
          <cell r="U318">
            <v>4022</v>
          </cell>
          <cell r="V318">
            <v>3888</v>
          </cell>
          <cell r="W318">
            <v>3734</v>
          </cell>
          <cell r="X318">
            <v>3734</v>
          </cell>
          <cell r="Y318">
            <v>3671.75</v>
          </cell>
          <cell r="Z318">
            <v>3674.5</v>
          </cell>
          <cell r="AA318">
            <v>3678.25</v>
          </cell>
          <cell r="AB318">
            <v>3683</v>
          </cell>
          <cell r="AC318">
            <v>3683</v>
          </cell>
          <cell r="AD318">
            <v>3778</v>
          </cell>
          <cell r="AE318">
            <v>3646</v>
          </cell>
          <cell r="AF318">
            <v>3537.3125</v>
          </cell>
          <cell r="AG318">
            <v>3429.625</v>
          </cell>
          <cell r="AH318">
            <v>3429.625</v>
          </cell>
          <cell r="AM318">
            <v>3496</v>
          </cell>
          <cell r="AN318">
            <v>3226</v>
          </cell>
          <cell r="AO318">
            <v>3292.8</v>
          </cell>
          <cell r="AP318">
            <v>2813.8</v>
          </cell>
          <cell r="AQ318">
            <v>1860.8000000000002</v>
          </cell>
          <cell r="AR318">
            <v>290.80000000000018</v>
          </cell>
          <cell r="AS318">
            <v>-1388.1999999999998</v>
          </cell>
        </row>
        <row r="319">
          <cell r="T319">
            <v>0</v>
          </cell>
          <cell r="U319">
            <v>1000</v>
          </cell>
          <cell r="V319">
            <v>1000</v>
          </cell>
          <cell r="W319">
            <v>1000</v>
          </cell>
          <cell r="X319">
            <v>1000</v>
          </cell>
          <cell r="Y319">
            <v>1274.75</v>
          </cell>
          <cell r="Z319">
            <v>1549.5</v>
          </cell>
          <cell r="AA319">
            <v>1824.25</v>
          </cell>
          <cell r="AB319">
            <v>2099</v>
          </cell>
          <cell r="AC319">
            <v>2099</v>
          </cell>
          <cell r="AD319">
            <v>1192.3125</v>
          </cell>
          <cell r="AE319">
            <v>1224.625</v>
          </cell>
          <cell r="AF319">
            <v>1336.9375</v>
          </cell>
          <cell r="AG319">
            <v>1449.25</v>
          </cell>
          <cell r="AH319">
            <v>1449.25</v>
          </cell>
          <cell r="AM319">
            <v>1000</v>
          </cell>
          <cell r="AN319">
            <v>1831.25</v>
          </cell>
          <cell r="AO319">
            <v>2348.0500000000002</v>
          </cell>
          <cell r="AP319">
            <v>1969.0500000000002</v>
          </cell>
          <cell r="AQ319">
            <v>1116.0500000000002</v>
          </cell>
          <cell r="AR319">
            <v>-103.94999999999982</v>
          </cell>
          <cell r="AS319">
            <v>-1432.9499999999998</v>
          </cell>
        </row>
        <row r="320">
          <cell r="T320">
            <v>208.25</v>
          </cell>
          <cell r="U320">
            <v>416.5</v>
          </cell>
          <cell r="V320">
            <v>624.75</v>
          </cell>
          <cell r="W320">
            <v>833</v>
          </cell>
          <cell r="X320">
            <v>833</v>
          </cell>
          <cell r="Y320">
            <v>990.75</v>
          </cell>
          <cell r="Z320">
            <v>1148.5</v>
          </cell>
          <cell r="AA320">
            <v>1306.25</v>
          </cell>
          <cell r="AB320">
            <v>1464</v>
          </cell>
          <cell r="AC320">
            <v>1464</v>
          </cell>
          <cell r="AD320">
            <v>990.75</v>
          </cell>
          <cell r="AE320">
            <v>1148.5</v>
          </cell>
          <cell r="AF320">
            <v>1306.25</v>
          </cell>
          <cell r="AG320">
            <v>1464</v>
          </cell>
          <cell r="AH320">
            <v>1464</v>
          </cell>
          <cell r="AM320">
            <v>1464</v>
          </cell>
          <cell r="AN320">
            <v>2465</v>
          </cell>
          <cell r="AO320">
            <v>3465</v>
          </cell>
          <cell r="AP320">
            <v>3465</v>
          </cell>
          <cell r="AQ320">
            <v>3051</v>
          </cell>
          <cell r="AR320">
            <v>2318</v>
          </cell>
          <cell r="AS320">
            <v>1493</v>
          </cell>
        </row>
        <row r="321">
          <cell r="T321">
            <v>110.02298638169962</v>
          </cell>
          <cell r="U321">
            <v>220.04597276339925</v>
          </cell>
          <cell r="V321">
            <v>330.06895914509886</v>
          </cell>
          <cell r="W321">
            <v>440.0919455267985</v>
          </cell>
          <cell r="X321">
            <v>440.0919455267985</v>
          </cell>
          <cell r="Y321">
            <v>599.09194552679855</v>
          </cell>
          <cell r="Z321">
            <v>758.09194552679855</v>
          </cell>
          <cell r="AA321">
            <v>917.09194552679855</v>
          </cell>
          <cell r="AB321">
            <v>1076.0919455267986</v>
          </cell>
          <cell r="AC321">
            <v>1076.0919455267986</v>
          </cell>
          <cell r="AD321">
            <v>599.09194552679855</v>
          </cell>
          <cell r="AE321">
            <v>758.09194552679855</v>
          </cell>
          <cell r="AF321">
            <v>917.09194552679855</v>
          </cell>
          <cell r="AG321">
            <v>1076.0919455267986</v>
          </cell>
          <cell r="AH321">
            <v>1076.0919455267986</v>
          </cell>
          <cell r="AM321">
            <v>1076.0919455267986</v>
          </cell>
          <cell r="AN321">
            <v>2422.0919455267986</v>
          </cell>
          <cell r="AO321">
            <v>3618.0919455267986</v>
          </cell>
          <cell r="AP321">
            <v>3445.0919455267986</v>
          </cell>
          <cell r="AQ321">
            <v>3445.0919455267986</v>
          </cell>
          <cell r="AR321">
            <v>3706.0919455267986</v>
          </cell>
          <cell r="AS321">
            <v>3786.0919455267986</v>
          </cell>
        </row>
        <row r="322">
          <cell r="N322">
            <v>3715</v>
          </cell>
          <cell r="S322">
            <v>3037</v>
          </cell>
          <cell r="T322">
            <v>3157</v>
          </cell>
          <cell r="U322">
            <v>3022</v>
          </cell>
          <cell r="V322">
            <v>2888</v>
          </cell>
          <cell r="W322">
            <v>2734</v>
          </cell>
          <cell r="X322">
            <v>2734</v>
          </cell>
          <cell r="Y322">
            <v>2397</v>
          </cell>
          <cell r="Z322">
            <v>2125</v>
          </cell>
          <cell r="AA322">
            <v>1854</v>
          </cell>
          <cell r="AB322">
            <v>1584</v>
          </cell>
          <cell r="AC322">
            <v>1584</v>
          </cell>
          <cell r="AD322">
            <v>2585.6875</v>
          </cell>
          <cell r="AE322">
            <v>2421.375</v>
          </cell>
          <cell r="AF322">
            <v>2200.375</v>
          </cell>
          <cell r="AG322">
            <v>1980.375</v>
          </cell>
          <cell r="AH322">
            <v>1980.375</v>
          </cell>
          <cell r="AM322">
            <v>2496</v>
          </cell>
          <cell r="AN322">
            <v>1394.75</v>
          </cell>
          <cell r="AO322">
            <v>944.75</v>
          </cell>
          <cell r="AP322">
            <v>844.75</v>
          </cell>
          <cell r="AQ322">
            <v>744.75</v>
          </cell>
          <cell r="AR322">
            <v>394.75</v>
          </cell>
          <cell r="AS322">
            <v>44.75</v>
          </cell>
        </row>
        <row r="324">
          <cell r="C324">
            <v>34119.599999999999</v>
          </cell>
          <cell r="D324">
            <v>33279.204519999999</v>
          </cell>
          <cell r="E324">
            <v>34745.8427668</v>
          </cell>
          <cell r="F324">
            <v>36404.878571900001</v>
          </cell>
          <cell r="G324">
            <v>39223.581250000003</v>
          </cell>
          <cell r="H324">
            <v>39964.79552</v>
          </cell>
          <cell r="I324">
            <v>40084.242559999999</v>
          </cell>
          <cell r="N324">
            <v>38121.711739999999</v>
          </cell>
          <cell r="S324">
            <v>36332.245999999999</v>
          </cell>
          <cell r="T324">
            <v>35543.513100000004</v>
          </cell>
          <cell r="U324">
            <v>37137.790300000001</v>
          </cell>
          <cell r="V324">
            <v>39057.652000000002</v>
          </cell>
          <cell r="W324">
            <v>38594.510700000006</v>
          </cell>
          <cell r="X324">
            <v>37865.040699999998</v>
          </cell>
          <cell r="Y324">
            <v>34956.863408733996</v>
          </cell>
          <cell r="Z324">
            <v>35084.939914646005</v>
          </cell>
          <cell r="AA324">
            <v>35069.419254093998</v>
          </cell>
          <cell r="AB324">
            <v>34760.899129859994</v>
          </cell>
          <cell r="AC324">
            <v>34760.899129859994</v>
          </cell>
          <cell r="AD324">
            <v>37342.89</v>
          </cell>
          <cell r="AE324">
            <v>38335.89</v>
          </cell>
          <cell r="AF324">
            <v>38486.572372870069</v>
          </cell>
          <cell r="AG324">
            <v>38254.784365585583</v>
          </cell>
          <cell r="AH324">
            <v>38254.784365585583</v>
          </cell>
          <cell r="AM324">
            <v>41421.919999999998</v>
          </cell>
          <cell r="AN324">
            <v>46137.854912527429</v>
          </cell>
          <cell r="AO324">
            <v>51754.769359564038</v>
          </cell>
          <cell r="AP324">
            <v>56829.405506586161</v>
          </cell>
          <cell r="AQ324">
            <v>62581.108380778598</v>
          </cell>
          <cell r="AR324">
            <v>66908.786181827629</v>
          </cell>
          <cell r="AS324">
            <v>72327.459167165827</v>
          </cell>
        </row>
        <row r="325">
          <cell r="C325">
            <v>0.60597159738921325</v>
          </cell>
          <cell r="D325">
            <v>0.7478126333479872</v>
          </cell>
          <cell r="E325">
            <v>0.7179963999106217</v>
          </cell>
          <cell r="F325">
            <v>0.68173929909925091</v>
          </cell>
          <cell r="G325">
            <v>0.64929692773252257</v>
          </cell>
          <cell r="H325">
            <v>0.66750628343624874</v>
          </cell>
          <cell r="I325">
            <v>0.68709243442904899</v>
          </cell>
          <cell r="N325">
            <v>0.49388045775455086</v>
          </cell>
          <cell r="S325">
            <v>0.51503887106644752</v>
          </cell>
          <cell r="X325">
            <v>0.42817236328900538</v>
          </cell>
          <cell r="AC325">
            <v>0.36417491938146568</v>
          </cell>
          <cell r="AH325">
            <v>0.40262002534296881</v>
          </cell>
          <cell r="AM325">
            <v>0.43595316917163179</v>
          </cell>
          <cell r="AN325">
            <v>0.47638412626005722</v>
          </cell>
          <cell r="AO325">
            <v>0.51610555200189856</v>
          </cell>
          <cell r="AP325">
            <v>0.52934095228827915</v>
          </cell>
          <cell r="AQ325">
            <v>0.56068187213542819</v>
          </cell>
          <cell r="AR325">
            <v>0.57702752177624583</v>
          </cell>
          <cell r="AS325">
            <v>0.60033189684155663</v>
          </cell>
        </row>
        <row r="330">
          <cell r="B330">
            <v>1987</v>
          </cell>
          <cell r="C330">
            <v>1988</v>
          </cell>
          <cell r="D330">
            <v>1989</v>
          </cell>
          <cell r="E330">
            <v>1990</v>
          </cell>
          <cell r="F330">
            <v>1991</v>
          </cell>
          <cell r="G330">
            <v>1992</v>
          </cell>
          <cell r="H330">
            <v>1993</v>
          </cell>
          <cell r="I330">
            <v>1994</v>
          </cell>
          <cell r="J330" t="str">
            <v>1995</v>
          </cell>
          <cell r="K330" t="str">
            <v>1995</v>
          </cell>
          <cell r="L330" t="str">
            <v>1995</v>
          </cell>
          <cell r="M330" t="str">
            <v>1995</v>
          </cell>
          <cell r="N330">
            <v>1995</v>
          </cell>
          <cell r="O330">
            <v>1996</v>
          </cell>
          <cell r="P330">
            <v>1996</v>
          </cell>
          <cell r="Q330">
            <v>1996</v>
          </cell>
          <cell r="R330">
            <v>1996</v>
          </cell>
          <cell r="S330">
            <v>1996</v>
          </cell>
          <cell r="T330">
            <v>1997</v>
          </cell>
          <cell r="U330">
            <v>1997</v>
          </cell>
          <cell r="V330">
            <v>1997</v>
          </cell>
          <cell r="W330">
            <v>1997</v>
          </cell>
          <cell r="X330">
            <v>1997</v>
          </cell>
          <cell r="Y330">
            <v>1998</v>
          </cell>
          <cell r="Z330">
            <v>1998</v>
          </cell>
          <cell r="AA330">
            <v>1998</v>
          </cell>
          <cell r="AB330">
            <v>1998</v>
          </cell>
          <cell r="AC330">
            <v>1998</v>
          </cell>
          <cell r="AD330">
            <v>1998</v>
          </cell>
          <cell r="AE330">
            <v>1998</v>
          </cell>
          <cell r="AF330">
            <v>1998</v>
          </cell>
          <cell r="AG330">
            <v>1998</v>
          </cell>
          <cell r="AH330">
            <v>1998</v>
          </cell>
          <cell r="AM330">
            <v>1999</v>
          </cell>
          <cell r="AN330">
            <v>1999</v>
          </cell>
          <cell r="AO330">
            <v>2000</v>
          </cell>
          <cell r="AP330">
            <v>2001</v>
          </cell>
          <cell r="AQ330">
            <v>2002</v>
          </cell>
          <cell r="AR330">
            <v>2003</v>
          </cell>
          <cell r="AS330">
            <v>2004</v>
          </cell>
        </row>
        <row r="331">
          <cell r="J331" t="str">
            <v>Q1</v>
          </cell>
          <cell r="K331" t="str">
            <v>Q2</v>
          </cell>
          <cell r="L331" t="str">
            <v>Q3</v>
          </cell>
          <cell r="M331" t="str">
            <v>Q4</v>
          </cell>
          <cell r="O331" t="str">
            <v>Q1</v>
          </cell>
          <cell r="P331" t="str">
            <v>Q2</v>
          </cell>
          <cell r="Q331" t="str">
            <v>Q3</v>
          </cell>
          <cell r="R331" t="str">
            <v>Q4</v>
          </cell>
          <cell r="T331" t="str">
            <v>Q1</v>
          </cell>
          <cell r="U331" t="str">
            <v>Q2</v>
          </cell>
          <cell r="V331" t="str">
            <v>Q3</v>
          </cell>
          <cell r="W331" t="str">
            <v>Q4</v>
          </cell>
          <cell r="Y331" t="str">
            <v>Q1</v>
          </cell>
          <cell r="Z331" t="str">
            <v>Q2</v>
          </cell>
          <cell r="AA331" t="str">
            <v>Q3</v>
          </cell>
          <cell r="AB331" t="str">
            <v>Q4</v>
          </cell>
          <cell r="AD331" t="str">
            <v>Q1</v>
          </cell>
          <cell r="AE331" t="str">
            <v>Q2</v>
          </cell>
          <cell r="AF331" t="str">
            <v>Q3</v>
          </cell>
          <cell r="AG331" t="str">
            <v>Q4</v>
          </cell>
        </row>
        <row r="332">
          <cell r="O332" t="str">
            <v>Prel.</v>
          </cell>
          <cell r="P332" t="str">
            <v>Prel.</v>
          </cell>
          <cell r="Q332" t="str">
            <v>Prel.</v>
          </cell>
          <cell r="R332" t="str">
            <v>Prel.</v>
          </cell>
          <cell r="S332" t="str">
            <v>Prel.</v>
          </cell>
          <cell r="T332" t="str">
            <v>Prel.</v>
          </cell>
          <cell r="U332" t="str">
            <v>Prel.</v>
          </cell>
          <cell r="V332" t="str">
            <v>Prel.</v>
          </cell>
          <cell r="W332" t="str">
            <v>Prel.</v>
          </cell>
          <cell r="X332" t="str">
            <v>Prel.</v>
          </cell>
          <cell r="Y332" t="str">
            <v>Prog.</v>
          </cell>
          <cell r="Z332" t="str">
            <v>Prog.</v>
          </cell>
          <cell r="AA332" t="str">
            <v>Prog.</v>
          </cell>
          <cell r="AB332" t="str">
            <v>Prog.</v>
          </cell>
          <cell r="AC332" t="str">
            <v>Prog.</v>
          </cell>
          <cell r="AD332" t="str">
            <v>Prog.</v>
          </cell>
          <cell r="AE332" t="str">
            <v>Prog.</v>
          </cell>
          <cell r="AF332" t="str">
            <v>Prog.</v>
          </cell>
          <cell r="AG332" t="str">
            <v>Prog.</v>
          </cell>
          <cell r="AH332" t="str">
            <v>Prog.</v>
          </cell>
          <cell r="AM332" t="str">
            <v>Prel.</v>
          </cell>
          <cell r="AN332" t="str">
            <v>Proj.</v>
          </cell>
          <cell r="AO332" t="str">
            <v>Proj.</v>
          </cell>
          <cell r="AP332" t="str">
            <v>Proj.</v>
          </cell>
          <cell r="AQ332" t="str">
            <v>Proj.</v>
          </cell>
          <cell r="AR332" t="str">
            <v>Proj.</v>
          </cell>
          <cell r="AS332" t="str">
            <v>Proj.</v>
          </cell>
        </row>
        <row r="336">
          <cell r="F336">
            <v>36404.878571900001</v>
          </cell>
          <cell r="G336">
            <v>39223.581250000003</v>
          </cell>
          <cell r="H336">
            <v>39964.79552</v>
          </cell>
          <cell r="I336">
            <v>40084.242560000006</v>
          </cell>
          <cell r="N336">
            <v>38121.711740000006</v>
          </cell>
          <cell r="S336">
            <v>36332.246000000006</v>
          </cell>
          <cell r="X336">
            <v>37865.040699999998</v>
          </cell>
          <cell r="AC336">
            <v>34760.899129860001</v>
          </cell>
          <cell r="AH336">
            <v>38254.784365585583</v>
          </cell>
          <cell r="AM336">
            <v>41421.919999999998</v>
          </cell>
          <cell r="AN336">
            <v>46137.854912527429</v>
          </cell>
          <cell r="AO336">
            <v>51754.769359564038</v>
          </cell>
          <cell r="AP336">
            <v>56829.405506586154</v>
          </cell>
          <cell r="AQ336">
            <v>62581.108380778598</v>
          </cell>
          <cell r="AR336">
            <v>66908.786181827629</v>
          </cell>
          <cell r="AS336">
            <v>72327.459167165813</v>
          </cell>
        </row>
        <row r="338">
          <cell r="F338">
            <v>30313.899999999998</v>
          </cell>
          <cell r="G338">
            <v>32834.300000000003</v>
          </cell>
          <cell r="H338">
            <v>35151.313999999998</v>
          </cell>
          <cell r="I338">
            <v>34593.823560000004</v>
          </cell>
          <cell r="N338">
            <v>34039.042740000004</v>
          </cell>
          <cell r="S338">
            <v>32127.420000000006</v>
          </cell>
          <cell r="X338">
            <v>33876.229999999996</v>
          </cell>
          <cell r="AC338">
            <v>31428.344649999999</v>
          </cell>
          <cell r="AH338">
            <v>34875.514999999999</v>
          </cell>
          <cell r="AM338">
            <v>38367.919999999998</v>
          </cell>
          <cell r="AN338">
            <v>43441.017999999996</v>
          </cell>
          <cell r="AO338">
            <v>49011.941389365471</v>
          </cell>
          <cell r="AP338">
            <v>54194.489324589347</v>
          </cell>
          <cell r="AQ338">
            <v>59841.004393879572</v>
          </cell>
          <cell r="AR338">
            <v>64055.290735522118</v>
          </cell>
          <cell r="AS338">
            <v>69351.290535349268</v>
          </cell>
        </row>
        <row r="339">
          <cell r="F339">
            <v>25068.899999999998</v>
          </cell>
          <cell r="G339">
            <v>25574.3</v>
          </cell>
          <cell r="H339">
            <v>25936.313999999998</v>
          </cell>
          <cell r="I339">
            <v>26122.823560000004</v>
          </cell>
          <cell r="N339">
            <v>26075.042740000001</v>
          </cell>
          <cell r="S339">
            <v>24587.540000000005</v>
          </cell>
          <cell r="X339">
            <v>23253.35</v>
          </cell>
          <cell r="AC339">
            <v>21796.574649999999</v>
          </cell>
          <cell r="AH339">
            <v>22058.010000000002</v>
          </cell>
          <cell r="AM339">
            <v>22412.039999999997</v>
          </cell>
          <cell r="AN339">
            <v>24124.957999999999</v>
          </cell>
          <cell r="AO339">
            <v>25939.172828571427</v>
          </cell>
          <cell r="AP339">
            <v>27844.449308571424</v>
          </cell>
          <cell r="AQ339">
            <v>30657.473602571426</v>
          </cell>
          <cell r="AR339">
            <v>32893.902875391424</v>
          </cell>
          <cell r="AS339">
            <v>35367.045606396023</v>
          </cell>
        </row>
        <row r="340">
          <cell r="F340">
            <v>726</v>
          </cell>
          <cell r="G340">
            <v>665</v>
          </cell>
          <cell r="H340">
            <v>462.40000000000003</v>
          </cell>
          <cell r="I340">
            <v>274.09456</v>
          </cell>
          <cell r="N340">
            <v>240.572</v>
          </cell>
          <cell r="S340">
            <v>130.44999999999999</v>
          </cell>
          <cell r="X340">
            <v>112.75999999999999</v>
          </cell>
          <cell r="AC340">
            <v>32.610999999999983</v>
          </cell>
          <cell r="AH340">
            <v>192.76</v>
          </cell>
          <cell r="AM340">
            <v>41.22999999999999</v>
          </cell>
          <cell r="AN340">
            <v>-20.82</v>
          </cell>
          <cell r="AO340">
            <v>-72.231999999999999</v>
          </cell>
          <cell r="AP340">
            <v>-79.231999999999999</v>
          </cell>
          <cell r="AQ340">
            <v>-79.231999999999999</v>
          </cell>
          <cell r="AR340">
            <v>-79.231999999999999</v>
          </cell>
          <cell r="AS340">
            <v>-79.231999999999999</v>
          </cell>
        </row>
        <row r="341">
          <cell r="F341">
            <v>17786.599999999999</v>
          </cell>
          <cell r="G341">
            <v>17551.3</v>
          </cell>
          <cell r="H341">
            <v>17473.8</v>
          </cell>
          <cell r="I341">
            <v>17558.560000000001</v>
          </cell>
          <cell r="N341">
            <v>17676.939999999999</v>
          </cell>
          <cell r="S341">
            <v>17608.150000000001</v>
          </cell>
          <cell r="X341">
            <v>12436.419999999998</v>
          </cell>
          <cell r="AC341">
            <v>11556.920649999998</v>
          </cell>
          <cell r="AH341">
            <v>11556.419999999998</v>
          </cell>
          <cell r="AM341">
            <v>11557.979999999998</v>
          </cell>
          <cell r="AN341">
            <v>10678.356999999998</v>
          </cell>
          <cell r="AO341">
            <v>9790.4179999999978</v>
          </cell>
          <cell r="AP341">
            <v>8902.4789999999975</v>
          </cell>
          <cell r="AQ341">
            <v>8014.5399999999972</v>
          </cell>
          <cell r="AR341">
            <v>7126.6009999999969</v>
          </cell>
          <cell r="AS341">
            <v>6238.6619999999966</v>
          </cell>
        </row>
        <row r="342">
          <cell r="F342">
            <v>1287</v>
          </cell>
          <cell r="G342">
            <v>1343</v>
          </cell>
          <cell r="H342">
            <v>1976.9939999999999</v>
          </cell>
          <cell r="I342">
            <v>1734.9939999999999</v>
          </cell>
          <cell r="N342">
            <v>1656.29</v>
          </cell>
          <cell r="S342">
            <v>1428.09</v>
          </cell>
          <cell r="X342">
            <v>5599.25</v>
          </cell>
          <cell r="AC342">
            <v>5341.6990000000005</v>
          </cell>
          <cell r="AH342">
            <v>5342.25</v>
          </cell>
          <cell r="AM342">
            <v>5585.75</v>
          </cell>
          <cell r="AN342">
            <v>8169.75</v>
          </cell>
          <cell r="AO342">
            <v>10785.75</v>
          </cell>
          <cell r="AP342">
            <v>13616.75</v>
          </cell>
          <cell r="AQ342">
            <v>17240.75</v>
          </cell>
          <cell r="AR342">
            <v>20594.75</v>
          </cell>
          <cell r="AS342">
            <v>24254.75</v>
          </cell>
        </row>
        <row r="343">
          <cell r="F343">
            <v>2132.3000000000002</v>
          </cell>
          <cell r="G343">
            <v>2714.6</v>
          </cell>
          <cell r="H343">
            <v>2817.1</v>
          </cell>
          <cell r="I343">
            <v>2955.0240000000003</v>
          </cell>
          <cell r="N343">
            <v>3052.9337399999999</v>
          </cell>
          <cell r="S343">
            <v>2816.04</v>
          </cell>
          <cell r="X343">
            <v>2717.61</v>
          </cell>
          <cell r="AC343">
            <v>2694.2220000000002</v>
          </cell>
          <cell r="AH343">
            <v>2852.61</v>
          </cell>
          <cell r="AM343">
            <v>3183.93</v>
          </cell>
          <cell r="AN343">
            <v>3312.2109999999998</v>
          </cell>
          <cell r="AO343">
            <v>3351.5224285714285</v>
          </cell>
          <cell r="AP343">
            <v>3236.1484285714282</v>
          </cell>
          <cell r="AQ343">
            <v>3228.5044285714284</v>
          </cell>
          <cell r="AR343">
            <v>2938.6769285714286</v>
          </cell>
          <cell r="AS343">
            <v>2628.7067535714286</v>
          </cell>
        </row>
        <row r="344">
          <cell r="F344">
            <v>1874</v>
          </cell>
          <cell r="G344">
            <v>1883.4</v>
          </cell>
          <cell r="H344">
            <v>2391.52</v>
          </cell>
          <cell r="I344">
            <v>2854.6309999999999</v>
          </cell>
          <cell r="N344">
            <v>2877.23</v>
          </cell>
          <cell r="S344">
            <v>2295</v>
          </cell>
          <cell r="X344">
            <v>1927.1399999999999</v>
          </cell>
          <cell r="AC344">
            <v>1735.5939999999998</v>
          </cell>
          <cell r="AH344">
            <v>1743.6799999999998</v>
          </cell>
          <cell r="AM344">
            <v>1604.76</v>
          </cell>
          <cell r="AN344">
            <v>1582.348</v>
          </cell>
          <cell r="AO344">
            <v>1614.0884000000001</v>
          </cell>
          <cell r="AP344">
            <v>1627.8667800000003</v>
          </cell>
          <cell r="AQ344">
            <v>1636.1486410000002</v>
          </cell>
          <cell r="AR344">
            <v>1610.4292178300002</v>
          </cell>
          <cell r="AS344">
            <v>1532.8984719649002</v>
          </cell>
        </row>
        <row r="345">
          <cell r="F345">
            <v>1263</v>
          </cell>
          <cell r="G345">
            <v>1417</v>
          </cell>
          <cell r="H345">
            <v>814.5</v>
          </cell>
          <cell r="I345">
            <v>745.5200000000001</v>
          </cell>
          <cell r="N345">
            <v>571.077</v>
          </cell>
          <cell r="S345">
            <v>309.81</v>
          </cell>
          <cell r="X345">
            <v>460.16999999999996</v>
          </cell>
          <cell r="AC345">
            <v>435.52799999999996</v>
          </cell>
          <cell r="AH345">
            <v>370.28999999999996</v>
          </cell>
          <cell r="AM345">
            <v>438.38999999999993</v>
          </cell>
          <cell r="AN345">
            <v>403.11199999999991</v>
          </cell>
          <cell r="AO345">
            <v>469.62599999999992</v>
          </cell>
          <cell r="AP345">
            <v>540.43709999999987</v>
          </cell>
          <cell r="AQ345">
            <v>616.76253299999985</v>
          </cell>
          <cell r="AR345">
            <v>702.67772898999988</v>
          </cell>
          <cell r="AS345">
            <v>791.26038085969992</v>
          </cell>
        </row>
        <row r="346">
          <cell r="F346">
            <v>803</v>
          </cell>
          <cell r="G346">
            <v>2510</v>
          </cell>
          <cell r="H346">
            <v>4122</v>
          </cell>
          <cell r="I346">
            <v>3994</v>
          </cell>
          <cell r="N346">
            <v>4249</v>
          </cell>
          <cell r="S346">
            <v>4502.88</v>
          </cell>
          <cell r="X346">
            <v>6888.88</v>
          </cell>
          <cell r="AC346">
            <v>5948.77</v>
          </cell>
          <cell r="AH346">
            <v>9387.880000000001</v>
          </cell>
          <cell r="AM346">
            <v>12459.880000000001</v>
          </cell>
          <cell r="AN346">
            <v>16090.060000000001</v>
          </cell>
          <cell r="AO346">
            <v>19779.968560794045</v>
          </cell>
          <cell r="AP346">
            <v>23536.240016017924</v>
          </cell>
          <cell r="AQ346">
            <v>27322.730791308139</v>
          </cell>
          <cell r="AR346">
            <v>30870.58786013069</v>
          </cell>
          <cell r="AS346">
            <v>35372.444928953249</v>
          </cell>
        </row>
        <row r="347">
          <cell r="F347">
            <v>4442</v>
          </cell>
          <cell r="G347">
            <v>4750</v>
          </cell>
          <cell r="H347">
            <v>5093</v>
          </cell>
          <cell r="I347">
            <v>4477</v>
          </cell>
          <cell r="N347">
            <v>3715</v>
          </cell>
          <cell r="S347">
            <v>3037</v>
          </cell>
          <cell r="X347">
            <v>3734</v>
          </cell>
          <cell r="AC347">
            <v>3683</v>
          </cell>
          <cell r="AH347">
            <v>3429.625</v>
          </cell>
          <cell r="AM347">
            <v>3496</v>
          </cell>
          <cell r="AN347">
            <v>3226</v>
          </cell>
          <cell r="AO347">
            <v>3292.8</v>
          </cell>
          <cell r="AP347">
            <v>2813.8</v>
          </cell>
          <cell r="AQ347">
            <v>1860.8000000000002</v>
          </cell>
          <cell r="AR347">
            <v>290.80000000000018</v>
          </cell>
          <cell r="AS347">
            <v>-1388.1999999999998</v>
          </cell>
        </row>
        <row r="349">
          <cell r="F349">
            <v>3425.9785719000001</v>
          </cell>
          <cell r="G349">
            <v>3301.28125</v>
          </cell>
          <cell r="H349">
            <v>3034.4815199999998</v>
          </cell>
          <cell r="I349">
            <v>2997.4189999999999</v>
          </cell>
          <cell r="N349">
            <v>2593.6689999999999</v>
          </cell>
          <cell r="S349">
            <v>2408.826</v>
          </cell>
          <cell r="X349">
            <v>1910.8107</v>
          </cell>
          <cell r="AC349">
            <v>1219.23255986</v>
          </cell>
          <cell r="AH349">
            <v>1469.2693655855844</v>
          </cell>
          <cell r="AM349">
            <v>1505</v>
          </cell>
          <cell r="AN349">
            <v>1039.2446734079999</v>
          </cell>
          <cell r="AO349">
            <v>497.33258616000001</v>
          </cell>
          <cell r="AP349">
            <v>278.89679372060243</v>
          </cell>
          <cell r="AQ349">
            <v>278.89850330470028</v>
          </cell>
          <cell r="AR349">
            <v>278.90018457000002</v>
          </cell>
          <cell r="AS349">
            <v>278.90018457000002</v>
          </cell>
        </row>
        <row r="350">
          <cell r="F350">
            <v>3248.9785719000001</v>
          </cell>
          <cell r="G350">
            <v>2946.28125</v>
          </cell>
          <cell r="H350">
            <v>2679.4815199999998</v>
          </cell>
          <cell r="I350">
            <v>2642.4189999999999</v>
          </cell>
          <cell r="N350">
            <v>2238.6689999999999</v>
          </cell>
          <cell r="S350">
            <v>2195.826</v>
          </cell>
          <cell r="X350">
            <v>1617.8107</v>
          </cell>
          <cell r="AC350">
            <v>1179.23255986</v>
          </cell>
          <cell r="AH350">
            <v>1190.2693655855844</v>
          </cell>
          <cell r="AM350">
            <v>1226</v>
          </cell>
          <cell r="AN350">
            <v>760.24467340799993</v>
          </cell>
          <cell r="AO350">
            <v>218.33258616000001</v>
          </cell>
          <cell r="AP350">
            <v>-0.10320627939758796</v>
          </cell>
          <cell r="AQ350">
            <v>-0.10149669529973945</v>
          </cell>
          <cell r="AR350">
            <v>-9.9815429999978389E-2</v>
          </cell>
          <cell r="AS350">
            <v>-9.9815429999978389E-2</v>
          </cell>
        </row>
        <row r="352">
          <cell r="F352">
            <v>2665</v>
          </cell>
          <cell r="G352">
            <v>3088</v>
          </cell>
          <cell r="H352">
            <v>1779</v>
          </cell>
          <cell r="I352">
            <v>2493</v>
          </cell>
          <cell r="N352">
            <v>1489</v>
          </cell>
          <cell r="S352">
            <v>1796</v>
          </cell>
          <cell r="X352">
            <v>2078</v>
          </cell>
          <cell r="AC352">
            <v>2113.3219200000003</v>
          </cell>
          <cell r="AH352">
            <v>1910</v>
          </cell>
          <cell r="AM352">
            <v>1549</v>
          </cell>
          <cell r="AN352">
            <v>1657.5922391194347</v>
          </cell>
          <cell r="AO352">
            <v>2245.4953840385647</v>
          </cell>
          <cell r="AP352">
            <v>2356.0193882762023</v>
          </cell>
          <cell r="AQ352">
            <v>2461.2054835943268</v>
          </cell>
          <cell r="AR352">
            <v>2574.5952617355206</v>
          </cell>
          <cell r="AS352">
            <v>2697.2684472465489</v>
          </cell>
        </row>
        <row r="353">
          <cell r="F353">
            <v>687</v>
          </cell>
          <cell r="G353">
            <v>1052</v>
          </cell>
          <cell r="H353">
            <v>2</v>
          </cell>
          <cell r="I353">
            <v>0</v>
          </cell>
          <cell r="N353">
            <v>135</v>
          </cell>
          <cell r="S353">
            <v>0</v>
          </cell>
          <cell r="X353">
            <v>0</v>
          </cell>
          <cell r="AC353">
            <v>0</v>
          </cell>
          <cell r="AH353">
            <v>0</v>
          </cell>
          <cell r="AM353">
            <v>0</v>
          </cell>
          <cell r="AN353">
            <v>0</v>
          </cell>
          <cell r="AO353">
            <v>0</v>
          </cell>
          <cell r="AP353">
            <v>0</v>
          </cell>
          <cell r="AQ353">
            <v>0</v>
          </cell>
          <cell r="AR353">
            <v>0</v>
          </cell>
          <cell r="AS353">
            <v>0</v>
          </cell>
        </row>
        <row r="354">
          <cell r="F354">
            <v>1978</v>
          </cell>
          <cell r="G354">
            <v>2036</v>
          </cell>
          <cell r="H354">
            <v>1777</v>
          </cell>
          <cell r="I354">
            <v>2493</v>
          </cell>
          <cell r="N354">
            <v>1354</v>
          </cell>
          <cell r="S354">
            <v>1796</v>
          </cell>
          <cell r="X354">
            <v>2078</v>
          </cell>
          <cell r="AC354">
            <v>2113.3219200000003</v>
          </cell>
          <cell r="AH354">
            <v>1910</v>
          </cell>
          <cell r="AM354">
            <v>1549</v>
          </cell>
          <cell r="AN354">
            <v>1657.5922391194347</v>
          </cell>
          <cell r="AO354">
            <v>2245.4953840385647</v>
          </cell>
          <cell r="AP354">
            <v>2356.0193882762023</v>
          </cell>
          <cell r="AQ354">
            <v>2461.2054835943268</v>
          </cell>
          <cell r="AR354">
            <v>2574.5952617355206</v>
          </cell>
          <cell r="AS354">
            <v>2697.2684472465489</v>
          </cell>
        </row>
        <row r="356">
          <cell r="F356">
            <v>3876</v>
          </cell>
          <cell r="G356">
            <v>4236.1000000000004</v>
          </cell>
          <cell r="H356">
            <v>5972.7672000000002</v>
          </cell>
          <cell r="I356">
            <v>5136.7086400000007</v>
          </cell>
          <cell r="N356">
            <v>6371.0515599999999</v>
          </cell>
          <cell r="S356">
            <v>6183.1299999999992</v>
          </cell>
          <cell r="X356">
            <v>8953.86</v>
          </cell>
          <cell r="AC356">
            <v>7313.9252761000007</v>
          </cell>
          <cell r="AH356">
            <v>7196.0338797806817</v>
          </cell>
          <cell r="AM356">
            <v>6617.02</v>
          </cell>
          <cell r="AN356">
            <v>5876.1675969887401</v>
          </cell>
          <cell r="AO356">
            <v>6931.3086523935381</v>
          </cell>
          <cell r="AP356">
            <v>7147.9782869928886</v>
          </cell>
          <cell r="AQ356">
            <v>8115.6838373386181</v>
          </cell>
          <cell r="AR356">
            <v>8667.9233506170676</v>
          </cell>
          <cell r="AS356">
            <v>9899.0020399504865</v>
          </cell>
        </row>
        <row r="357">
          <cell r="F357">
            <v>1346</v>
          </cell>
          <cell r="G357">
            <v>1396</v>
          </cell>
          <cell r="H357">
            <v>3236</v>
          </cell>
          <cell r="I357">
            <v>2329.8612000000003</v>
          </cell>
          <cell r="N357">
            <v>3241.4159999999997</v>
          </cell>
          <cell r="S357">
            <v>3439.89</v>
          </cell>
          <cell r="X357">
            <v>6456.2599999999993</v>
          </cell>
          <cell r="AC357">
            <v>4905.86535</v>
          </cell>
          <cell r="AH357">
            <v>4719.32</v>
          </cell>
          <cell r="AM357">
            <v>4193.3500000000004</v>
          </cell>
          <cell r="AN357">
            <v>3574.5319999999997</v>
          </cell>
          <cell r="AO357">
            <v>4065.7451714285717</v>
          </cell>
          <cell r="AP357">
            <v>4352.4323199999999</v>
          </cell>
          <cell r="AQ357">
            <v>5035.7037700000001</v>
          </cell>
          <cell r="AR357">
            <v>5248.6440330999994</v>
          </cell>
          <cell r="AS357">
            <v>6164.6598440930002</v>
          </cell>
        </row>
        <row r="358">
          <cell r="F358">
            <v>719</v>
          </cell>
          <cell r="G358">
            <v>789</v>
          </cell>
          <cell r="H358">
            <v>2508</v>
          </cell>
          <cell r="I358">
            <v>1508.8612000000001</v>
          </cell>
          <cell r="N358">
            <v>2392.4159999999997</v>
          </cell>
          <cell r="S358">
            <v>2584.89</v>
          </cell>
          <cell r="X358">
            <v>5456.2599999999993</v>
          </cell>
          <cell r="AC358">
            <v>3838.8653499999996</v>
          </cell>
          <cell r="AH358">
            <v>3831.32</v>
          </cell>
          <cell r="AM358">
            <v>3565.3500000000004</v>
          </cell>
          <cell r="AN358">
            <v>2854.5319999999997</v>
          </cell>
          <cell r="AO358">
            <v>3387.7451714285717</v>
          </cell>
          <cell r="AP358">
            <v>3515.4323199999999</v>
          </cell>
          <cell r="AQ358">
            <v>3641.7037700000001</v>
          </cell>
          <cell r="AR358">
            <v>3504.6440330999999</v>
          </cell>
          <cell r="AS358">
            <v>4335.6598440930002</v>
          </cell>
        </row>
        <row r="359">
          <cell r="F359">
            <v>627</v>
          </cell>
          <cell r="G359">
            <v>607</v>
          </cell>
          <cell r="H359">
            <v>728</v>
          </cell>
          <cell r="I359">
            <v>821</v>
          </cell>
          <cell r="N359">
            <v>849</v>
          </cell>
          <cell r="S359">
            <v>855</v>
          </cell>
          <cell r="X359">
            <v>1000</v>
          </cell>
          <cell r="AC359">
            <v>1067</v>
          </cell>
          <cell r="AH359">
            <v>888</v>
          </cell>
          <cell r="AM359">
            <v>628</v>
          </cell>
          <cell r="AN359">
            <v>720</v>
          </cell>
          <cell r="AO359">
            <v>678</v>
          </cell>
          <cell r="AP359">
            <v>837</v>
          </cell>
          <cell r="AQ359">
            <v>1394</v>
          </cell>
          <cell r="AR359">
            <v>1744</v>
          </cell>
          <cell r="AS359">
            <v>1829</v>
          </cell>
        </row>
        <row r="360">
          <cell r="F360">
            <v>2530</v>
          </cell>
          <cell r="G360">
            <v>2840.1</v>
          </cell>
          <cell r="H360">
            <v>2736.7672000000002</v>
          </cell>
          <cell r="I360">
            <v>2806.84744</v>
          </cell>
          <cell r="N360">
            <v>3129.6355600000002</v>
          </cell>
          <cell r="S360">
            <v>2743.24</v>
          </cell>
          <cell r="X360">
            <v>2497.6000000000004</v>
          </cell>
          <cell r="AC360">
            <v>2408.0599261000002</v>
          </cell>
          <cell r="AH360">
            <v>2476.713879780682</v>
          </cell>
          <cell r="AM360">
            <v>2423.67</v>
          </cell>
          <cell r="AN360">
            <v>2301.63559698874</v>
          </cell>
          <cell r="AO360">
            <v>2865.5634809649664</v>
          </cell>
          <cell r="AP360">
            <v>2795.5459669928887</v>
          </cell>
          <cell r="AQ360">
            <v>3079.980067338618</v>
          </cell>
          <cell r="AR360">
            <v>3419.2793175170682</v>
          </cell>
          <cell r="AS360">
            <v>3734.3421958574868</v>
          </cell>
        </row>
        <row r="361">
          <cell r="F361">
            <v>2132</v>
          </cell>
          <cell r="G361">
            <v>2370</v>
          </cell>
          <cell r="H361">
            <v>2284</v>
          </cell>
          <cell r="I361">
            <v>2444.84744</v>
          </cell>
          <cell r="N361">
            <v>2708.6355600000002</v>
          </cell>
          <cell r="S361">
            <v>2433.2399999999998</v>
          </cell>
          <cell r="X361">
            <v>2138.6000000000004</v>
          </cell>
          <cell r="AC361">
            <v>2211.0945375000001</v>
          </cell>
          <cell r="AH361">
            <v>2318.8342187499998</v>
          </cell>
          <cell r="AM361">
            <v>2088.67</v>
          </cell>
          <cell r="AN361">
            <v>2197.2603724999999</v>
          </cell>
          <cell r="AO361">
            <v>2758.7612703428572</v>
          </cell>
          <cell r="AP361">
            <v>2682.8675925757143</v>
          </cell>
          <cell r="AQ361">
            <v>2964.7235843872145</v>
          </cell>
          <cell r="AR361">
            <v>3296.2633910578588</v>
          </cell>
          <cell r="AS361">
            <v>3602.9460341886233</v>
          </cell>
        </row>
        <row r="362">
          <cell r="F362">
            <v>1896</v>
          </cell>
          <cell r="G362">
            <v>2133</v>
          </cell>
          <cell r="H362">
            <v>2060</v>
          </cell>
          <cell r="I362">
            <v>2144.84744</v>
          </cell>
          <cell r="N362">
            <v>2407.6355600000002</v>
          </cell>
          <cell r="S362">
            <v>2180.2399999999998</v>
          </cell>
          <cell r="X362">
            <v>1935.6000000000001</v>
          </cell>
          <cell r="AC362">
            <v>2035.9161000000001</v>
          </cell>
          <cell r="AH362">
            <v>2134.56</v>
          </cell>
          <cell r="AM362">
            <v>1903.67</v>
          </cell>
          <cell r="AN362">
            <v>2077.4434349999997</v>
          </cell>
          <cell r="AO362">
            <v>2675.709020342857</v>
          </cell>
          <cell r="AP362">
            <v>2619.3403425757142</v>
          </cell>
          <cell r="AQ362">
            <v>2908.2963343872143</v>
          </cell>
          <cell r="AR362">
            <v>3255.811141057859</v>
          </cell>
          <cell r="AS362">
            <v>3587.3437841886234</v>
          </cell>
        </row>
        <row r="363">
          <cell r="F363">
            <v>236</v>
          </cell>
          <cell r="G363">
            <v>237</v>
          </cell>
          <cell r="H363">
            <v>224</v>
          </cell>
          <cell r="I363">
            <v>300</v>
          </cell>
          <cell r="N363">
            <v>301</v>
          </cell>
          <cell r="S363">
            <v>253</v>
          </cell>
          <cell r="X363">
            <v>203</v>
          </cell>
          <cell r="AC363">
            <v>175.1784375</v>
          </cell>
          <cell r="AH363">
            <v>184.27421875000002</v>
          </cell>
          <cell r="AM363">
            <v>185</v>
          </cell>
          <cell r="AN363">
            <v>119.81693749999999</v>
          </cell>
          <cell r="AO363">
            <v>83.052249999999987</v>
          </cell>
          <cell r="AP363">
            <v>63.527249999999995</v>
          </cell>
          <cell r="AQ363">
            <v>56.427249999999994</v>
          </cell>
          <cell r="AR363">
            <v>40.452249999999999</v>
          </cell>
          <cell r="AS363">
            <v>15.602249999999998</v>
          </cell>
        </row>
        <row r="364">
          <cell r="F364">
            <v>298</v>
          </cell>
          <cell r="G364">
            <v>286.10000000000002</v>
          </cell>
          <cell r="H364">
            <v>285.7672</v>
          </cell>
          <cell r="I364">
            <v>230</v>
          </cell>
          <cell r="N364">
            <v>259</v>
          </cell>
          <cell r="S364">
            <v>182</v>
          </cell>
          <cell r="X364">
            <v>143</v>
          </cell>
          <cell r="AC364">
            <v>116.8</v>
          </cell>
          <cell r="AH364">
            <v>123</v>
          </cell>
          <cell r="AM364">
            <v>120</v>
          </cell>
          <cell r="AN364">
            <v>59.979199999999999</v>
          </cell>
          <cell r="AO364">
            <v>37.680599999999998</v>
          </cell>
          <cell r="AP364">
            <v>18.762599999999999</v>
          </cell>
          <cell r="AQ364">
            <v>13.683</v>
          </cell>
          <cell r="AR364">
            <v>13.683</v>
          </cell>
          <cell r="AS364">
            <v>13.683</v>
          </cell>
        </row>
        <row r="365">
          <cell r="F365">
            <v>100</v>
          </cell>
          <cell r="G365">
            <v>184</v>
          </cell>
          <cell r="H365">
            <v>167</v>
          </cell>
          <cell r="I365">
            <v>132</v>
          </cell>
          <cell r="N365">
            <v>162</v>
          </cell>
          <cell r="S365">
            <v>128</v>
          </cell>
          <cell r="X365">
            <v>216</v>
          </cell>
          <cell r="AC365">
            <v>80.165388600000014</v>
          </cell>
          <cell r="AH365">
            <v>34.879661030682072</v>
          </cell>
          <cell r="AM365">
            <v>215</v>
          </cell>
          <cell r="AN365">
            <v>44.396024488739926</v>
          </cell>
          <cell r="AO365">
            <v>69.121610622108975</v>
          </cell>
          <cell r="AP365">
            <v>93.915774417174205</v>
          </cell>
          <cell r="AQ365">
            <v>101.57348295140376</v>
          </cell>
          <cell r="AR365">
            <v>109.33292645920957</v>
          </cell>
          <cell r="AS365">
            <v>117.71316166886346</v>
          </cell>
        </row>
        <row r="369">
          <cell r="F369">
            <v>0.68173929909925091</v>
          </cell>
          <cell r="G369">
            <v>0.64929692773252246</v>
          </cell>
          <cell r="H369">
            <v>0.66750628343624863</v>
          </cell>
          <cell r="I369">
            <v>0.6870924344290491</v>
          </cell>
          <cell r="N369">
            <v>0.49388045775455086</v>
          </cell>
          <cell r="S369">
            <v>0.51503887106644763</v>
          </cell>
          <cell r="X369">
            <v>0.42817236328900532</v>
          </cell>
          <cell r="AC369">
            <v>0.36417491938146568</v>
          </cell>
          <cell r="AH369">
            <v>0.40262002534296881</v>
          </cell>
          <cell r="AM369">
            <v>0.43595316917163174</v>
          </cell>
          <cell r="AN369">
            <v>0.47638412626005733</v>
          </cell>
          <cell r="AO369">
            <v>0.51610555200189856</v>
          </cell>
          <cell r="AP369">
            <v>0.52934095228827904</v>
          </cell>
          <cell r="AQ369">
            <v>0.56068187213542808</v>
          </cell>
          <cell r="AR369">
            <v>0.57702752177624594</v>
          </cell>
          <cell r="AS369">
            <v>0.60033189684155652</v>
          </cell>
        </row>
        <row r="370">
          <cell r="F370">
            <v>0.48449250936329585</v>
          </cell>
          <cell r="G370">
            <v>0.4649001729672117</v>
          </cell>
          <cell r="H370">
            <v>0.50204469217060965</v>
          </cell>
          <cell r="I370">
            <v>0.51623880845786752</v>
          </cell>
          <cell r="N370">
            <v>0.3928588572187699</v>
          </cell>
          <cell r="S370">
            <v>0.41238015055961058</v>
          </cell>
          <cell r="X370">
            <v>0.34084394510899746</v>
          </cell>
          <cell r="AC370">
            <v>0.29067598664170186</v>
          </cell>
          <cell r="AH370">
            <v>0.33095847326542382</v>
          </cell>
          <cell r="AM370">
            <v>0.36701640192196811</v>
          </cell>
          <cell r="AN370">
            <v>0.41522945201469946</v>
          </cell>
          <cell r="AO370">
            <v>0.45591745448385235</v>
          </cell>
          <cell r="AP370">
            <v>0.47858855418000595</v>
          </cell>
          <cell r="AQ370">
            <v>0.51946107040091893</v>
          </cell>
          <cell r="AR370">
            <v>0.54991082884770515</v>
          </cell>
          <cell r="AS370">
            <v>0.58715145013652292</v>
          </cell>
        </row>
        <row r="371">
          <cell r="F371">
            <v>8.3183520599250937E-2</v>
          </cell>
          <cell r="G371">
            <v>7.8630260380150321E-2</v>
          </cell>
          <cell r="H371">
            <v>8.506510435764679E-2</v>
          </cell>
          <cell r="I371">
            <v>7.6741198847262243E-2</v>
          </cell>
          <cell r="N371">
            <v>4.8129158340835726E-2</v>
          </cell>
          <cell r="S371">
            <v>4.3051922840905602E-2</v>
          </cell>
          <cell r="X371">
            <v>4.2223527955197626E-2</v>
          </cell>
          <cell r="AC371">
            <v>3.8585199510267676E-2</v>
          </cell>
          <cell r="AH371">
            <v>3.6095764943301939E-2</v>
          </cell>
          <cell r="AM371">
            <v>3.6794341725927347E-2</v>
          </cell>
          <cell r="AN371">
            <v>3.3309203347849314E-2</v>
          </cell>
          <cell r="AO371">
            <v>3.2836246449580685E-2</v>
          </cell>
          <cell r="AP371">
            <v>2.6209311152764762E-2</v>
          </cell>
          <cell r="AQ371">
            <v>1.6671434154241556E-2</v>
          </cell>
          <cell r="AR371">
            <v>2.5078859281130795E-3</v>
          </cell>
          <cell r="AS371">
            <v>-1.1522328432266773E-2</v>
          </cell>
        </row>
        <row r="372">
          <cell r="F372">
            <v>6.4156902095505619E-2</v>
          </cell>
          <cell r="G372">
            <v>5.4648548268549077E-2</v>
          </cell>
          <cell r="H372">
            <v>5.0682993750275011E-2</v>
          </cell>
          <cell r="I372">
            <v>5.1379389659942355E-2</v>
          </cell>
          <cell r="N372">
            <v>3.3601912781888843E-2</v>
          </cell>
          <cell r="S372">
            <v>3.4147050078751164E-2</v>
          </cell>
          <cell r="X372">
            <v>2.1607168989968062E-2</v>
          </cell>
          <cell r="AC372">
            <v>1.2773372677603171E-2</v>
          </cell>
          <cell r="AH372">
            <v>1.5463615310295331E-2</v>
          </cell>
          <cell r="AM372">
            <v>1.5839669421487602E-2</v>
          </cell>
          <cell r="AN372">
            <v>1.0730443941325579E-2</v>
          </cell>
          <cell r="AO372">
            <v>4.9594677376570331E-3</v>
          </cell>
          <cell r="AP372">
            <v>2.5978011394312737E-3</v>
          </cell>
          <cell r="AQ372">
            <v>2.4987306715180736E-3</v>
          </cell>
          <cell r="AR372">
            <v>2.4052608261046879E-3</v>
          </cell>
          <cell r="AS372">
            <v>2.314925462062644E-3</v>
          </cell>
        </row>
        <row r="373">
          <cell r="F373">
            <v>4.9906367041198503E-2</v>
          </cell>
          <cell r="G373">
            <v>5.1117946116611405E-2</v>
          </cell>
          <cell r="H373">
            <v>2.9713493157717187E-2</v>
          </cell>
          <cell r="I373">
            <v>4.2733037463976942E-2</v>
          </cell>
          <cell r="N373">
            <v>1.9290529413056364E-2</v>
          </cell>
          <cell r="S373">
            <v>2.5459747587180264E-2</v>
          </cell>
          <cell r="X373">
            <v>2.3497721234842173E-2</v>
          </cell>
          <cell r="AC373">
            <v>2.2140360551893012E-2</v>
          </cell>
          <cell r="AH373">
            <v>2.0102171823947725E-2</v>
          </cell>
          <cell r="AM373">
            <v>1.6302756102248704E-2</v>
          </cell>
          <cell r="AN373">
            <v>1.7115026956182926E-2</v>
          </cell>
          <cell r="AO373">
            <v>2.2392383330808469E-2</v>
          </cell>
          <cell r="AP373">
            <v>2.1945285816077006E-2</v>
          </cell>
          <cell r="AQ373">
            <v>2.2050636908749494E-2</v>
          </cell>
          <cell r="AR373">
            <v>2.220354617432297E-2</v>
          </cell>
          <cell r="AS373">
            <v>2.238784967523769E-2</v>
          </cell>
        </row>
        <row r="375">
          <cell r="F375">
            <v>4.7378277153558052E-2</v>
          </cell>
          <cell r="G375">
            <v>4.7014274211718929E-2</v>
          </cell>
          <cell r="H375">
            <v>4.5710462884465897E-2</v>
          </cell>
          <cell r="I375">
            <v>4.8112762458559076E-2</v>
          </cell>
          <cell r="N375">
            <v>4.0545551929030983E-2</v>
          </cell>
          <cell r="S375">
            <v>3.8887638068516917E-2</v>
          </cell>
          <cell r="X375">
            <v>2.8242496899009536E-2</v>
          </cell>
          <cell r="AC375">
            <v>2.5228203280273948E-2</v>
          </cell>
          <cell r="AH375">
            <v>2.6066663858695011E-2</v>
          </cell>
          <cell r="AM375">
            <v>2.5508393080914859E-2</v>
          </cell>
          <cell r="AN375">
            <v>2.3764925025649874E-2</v>
          </cell>
          <cell r="AO375">
            <v>2.8575786163108581E-2</v>
          </cell>
          <cell r="AP375">
            <v>2.6039282852645271E-2</v>
          </cell>
          <cell r="AQ375">
            <v>2.7594413633390068E-2</v>
          </cell>
          <cell r="AR375">
            <v>2.9488179108284541E-2</v>
          </cell>
          <cell r="AS375">
            <v>3.0995762324695475E-2</v>
          </cell>
        </row>
        <row r="379">
          <cell r="F379">
            <v>0.23356432660439891</v>
          </cell>
          <cell r="G379">
            <v>0.27273371104815863</v>
          </cell>
          <cell r="H379">
            <v>0.37049607344457541</v>
          </cell>
          <cell r="I379">
            <v>0.29048852796471192</v>
          </cell>
          <cell r="N379">
            <v>0.3069646620091544</v>
          </cell>
          <cell r="S379">
            <v>0.24477949326999204</v>
          </cell>
          <cell r="X379">
            <v>0.35638672185957654</v>
          </cell>
          <cell r="AC379">
            <v>0.33155136672998448</v>
          </cell>
          <cell r="AH379">
            <v>0.37622433038783076</v>
          </cell>
          <cell r="AM379">
            <v>0.34746875620969375</v>
          </cell>
          <cell r="AN379">
            <v>0.33215254325884047</v>
          </cell>
          <cell r="AO379">
            <v>0.36572750387698949</v>
          </cell>
          <cell r="AP379">
            <v>0.32466339077641532</v>
          </cell>
          <cell r="AQ379">
            <v>0.34148508124610033</v>
          </cell>
          <cell r="AR379">
            <v>0.34062425986636247</v>
          </cell>
          <cell r="AS379">
            <v>0.36897377937618492</v>
          </cell>
        </row>
        <row r="380">
          <cell r="F380">
            <v>8.110876770111479E-2</v>
          </cell>
          <cell r="G380">
            <v>8.9878959567344832E-2</v>
          </cell>
          <cell r="H380">
            <v>0.20073196451833014</v>
          </cell>
          <cell r="I380">
            <v>0.13175712266018211</v>
          </cell>
          <cell r="N380">
            <v>0.15617518670199951</v>
          </cell>
          <cell r="S380">
            <v>0.1361793349168646</v>
          </cell>
          <cell r="X380">
            <v>0.25697580003184206</v>
          </cell>
          <cell r="AC380">
            <v>0.22239034449817294</v>
          </cell>
          <cell r="AH380">
            <v>0.24673633233922615</v>
          </cell>
          <cell r="AM380">
            <v>0.22019853481656687</v>
          </cell>
          <cell r="AN380">
            <v>0.20205174123497427</v>
          </cell>
          <cell r="AO380">
            <v>0.21452728590192199</v>
          </cell>
          <cell r="AP380">
            <v>0.19768882590304176</v>
          </cell>
          <cell r="AQ380">
            <v>0.21188820874442285</v>
          </cell>
          <cell r="AR380">
            <v>0.20625649498266649</v>
          </cell>
          <cell r="AS380">
            <v>0.22978052050739592</v>
          </cell>
        </row>
        <row r="381">
          <cell r="F381">
            <v>0.15245555890328413</v>
          </cell>
          <cell r="G381">
            <v>0.18285475148081379</v>
          </cell>
          <cell r="H381">
            <v>0.16976410892624527</v>
          </cell>
          <cell r="I381">
            <v>0.15873140530452978</v>
          </cell>
          <cell r="N381">
            <v>0.15078947530715492</v>
          </cell>
          <cell r="S381">
            <v>0.10860015835312746</v>
          </cell>
          <cell r="X381">
            <v>9.941092182773445E-2</v>
          </cell>
          <cell r="AC381">
            <v>0.10916102223181155</v>
          </cell>
          <cell r="AH381">
            <v>0.12948799804860459</v>
          </cell>
          <cell r="AM381">
            <v>0.12727022139312688</v>
          </cell>
          <cell r="AN381">
            <v>0.1301008020238662</v>
          </cell>
          <cell r="AO381">
            <v>0.1512002179750675</v>
          </cell>
          <cell r="AP381">
            <v>0.12697456487337355</v>
          </cell>
          <cell r="AQ381">
            <v>0.12959687250167748</v>
          </cell>
          <cell r="AR381">
            <v>0.13436776488369595</v>
          </cell>
          <cell r="AS381">
            <v>0.13919325886878897</v>
          </cell>
        </row>
        <row r="397">
          <cell r="B397">
            <v>1987</v>
          </cell>
          <cell r="C397">
            <v>1988</v>
          </cell>
          <cell r="D397">
            <v>1989</v>
          </cell>
          <cell r="E397">
            <v>1990</v>
          </cell>
          <cell r="F397">
            <v>1991</v>
          </cell>
          <cell r="G397">
            <v>1992</v>
          </cell>
          <cell r="H397">
            <v>1993</v>
          </cell>
          <cell r="I397">
            <v>1994</v>
          </cell>
          <cell r="J397" t="str">
            <v>1995</v>
          </cell>
          <cell r="K397" t="str">
            <v>1995</v>
          </cell>
          <cell r="L397" t="str">
            <v>1995</v>
          </cell>
          <cell r="M397" t="str">
            <v>1995</v>
          </cell>
          <cell r="N397">
            <v>1995</v>
          </cell>
          <cell r="O397">
            <v>1996</v>
          </cell>
          <cell r="P397">
            <v>1996</v>
          </cell>
          <cell r="Q397">
            <v>1996</v>
          </cell>
          <cell r="R397">
            <v>1996</v>
          </cell>
          <cell r="S397">
            <v>1996</v>
          </cell>
          <cell r="T397">
            <v>1997</v>
          </cell>
          <cell r="U397">
            <v>1997</v>
          </cell>
          <cell r="V397">
            <v>1997</v>
          </cell>
          <cell r="W397">
            <v>1997</v>
          </cell>
          <cell r="X397">
            <v>1997</v>
          </cell>
          <cell r="Y397">
            <v>1998</v>
          </cell>
          <cell r="Z397">
            <v>1998</v>
          </cell>
          <cell r="AA397">
            <v>1998</v>
          </cell>
          <cell r="AB397">
            <v>1998</v>
          </cell>
          <cell r="AC397">
            <v>1998</v>
          </cell>
          <cell r="AD397">
            <v>1998</v>
          </cell>
          <cell r="AE397">
            <v>1998</v>
          </cell>
          <cell r="AF397">
            <v>1998</v>
          </cell>
          <cell r="AG397">
            <v>1998</v>
          </cell>
          <cell r="AH397">
            <v>1998</v>
          </cell>
          <cell r="AN397">
            <v>1999</v>
          </cell>
          <cell r="AO397">
            <v>2000</v>
          </cell>
          <cell r="AP397">
            <v>2001</v>
          </cell>
          <cell r="AQ397">
            <v>2002</v>
          </cell>
          <cell r="AR397">
            <v>2003</v>
          </cell>
          <cell r="AS397">
            <v>2004</v>
          </cell>
        </row>
        <row r="398">
          <cell r="J398" t="str">
            <v>Q1</v>
          </cell>
          <cell r="K398" t="str">
            <v>Q2</v>
          </cell>
          <cell r="L398" t="str">
            <v>Q3</v>
          </cell>
          <cell r="M398" t="str">
            <v>Q4</v>
          </cell>
          <cell r="O398" t="str">
            <v>Q1</v>
          </cell>
          <cell r="P398" t="str">
            <v>Q2</v>
          </cell>
          <cell r="Q398" t="str">
            <v>Q3</v>
          </cell>
          <cell r="R398" t="str">
            <v>Q4</v>
          </cell>
          <cell r="T398" t="str">
            <v>Q1</v>
          </cell>
          <cell r="U398" t="str">
            <v>Q2</v>
          </cell>
          <cell r="V398" t="str">
            <v>Q3</v>
          </cell>
          <cell r="W398" t="str">
            <v>Q4</v>
          </cell>
          <cell r="Y398" t="str">
            <v>Q1</v>
          </cell>
          <cell r="Z398" t="str">
            <v>Q2</v>
          </cell>
          <cell r="AA398" t="str">
            <v>Q3</v>
          </cell>
          <cell r="AB398" t="str">
            <v>Q4</v>
          </cell>
          <cell r="AD398" t="str">
            <v>Q1</v>
          </cell>
          <cell r="AE398" t="str">
            <v>Q2</v>
          </cell>
          <cell r="AF398" t="str">
            <v>Q3</v>
          </cell>
          <cell r="AG398" t="str">
            <v>Q4</v>
          </cell>
        </row>
        <row r="399">
          <cell r="O399" t="str">
            <v>Prel.</v>
          </cell>
          <cell r="P399" t="str">
            <v>Prel.</v>
          </cell>
          <cell r="Q399" t="str">
            <v>Prel.</v>
          </cell>
          <cell r="R399" t="str">
            <v>Prel.</v>
          </cell>
          <cell r="S399" t="str">
            <v>Prel.</v>
          </cell>
          <cell r="T399" t="str">
            <v>Prel.</v>
          </cell>
          <cell r="U399" t="str">
            <v>Prel.</v>
          </cell>
          <cell r="V399" t="str">
            <v>Prel.</v>
          </cell>
          <cell r="W399" t="str">
            <v>Prel.</v>
          </cell>
          <cell r="X399" t="str">
            <v>Prel.</v>
          </cell>
          <cell r="Y399" t="str">
            <v>Prog.</v>
          </cell>
          <cell r="Z399" t="str">
            <v>Prog.</v>
          </cell>
          <cell r="AA399" t="str">
            <v>Prog.</v>
          </cell>
          <cell r="AB399" t="str">
            <v>Prog.</v>
          </cell>
          <cell r="AC399" t="str">
            <v>Prog.</v>
          </cell>
          <cell r="AD399" t="str">
            <v>Prog.</v>
          </cell>
          <cell r="AE399" t="str">
            <v>Prog.</v>
          </cell>
          <cell r="AF399" t="str">
            <v>Prog.</v>
          </cell>
          <cell r="AG399" t="str">
            <v>Prog.</v>
          </cell>
          <cell r="AH399" t="str">
            <v>Prog.</v>
          </cell>
          <cell r="AN399" t="str">
            <v>Proj.</v>
          </cell>
          <cell r="AO399" t="str">
            <v>Proj.</v>
          </cell>
          <cell r="AP399" t="str">
            <v>Proj.</v>
          </cell>
          <cell r="AQ399" t="str">
            <v>Proj.</v>
          </cell>
          <cell r="AR399" t="str">
            <v>Proj.</v>
          </cell>
          <cell r="AS399" t="str">
            <v>Proj.</v>
          </cell>
        </row>
        <row r="401">
          <cell r="H401">
            <v>26273.313999999998</v>
          </cell>
          <cell r="I401">
            <v>27723.823560000004</v>
          </cell>
          <cell r="N401">
            <v>27813.042740000004</v>
          </cell>
          <cell r="S401">
            <v>19097.420000000006</v>
          </cell>
          <cell r="X401">
            <v>17968.229999999996</v>
          </cell>
          <cell r="AC401">
            <v>14660.666570000001</v>
          </cell>
          <cell r="AH401">
            <v>21883.953370649906</v>
          </cell>
          <cell r="AN401">
            <v>29038.854912527429</v>
          </cell>
          <cell r="AO401">
            <v>36336.769359564038</v>
          </cell>
          <cell r="AP401">
            <v>43689.001483661101</v>
          </cell>
          <cell r="AQ401">
            <v>51875.02546499492</v>
          </cell>
          <cell r="AR401">
            <v>61452.34221033557</v>
          </cell>
          <cell r="AS401">
            <v>71833.375895431891</v>
          </cell>
        </row>
        <row r="403">
          <cell r="H403">
            <v>37285.313999999998</v>
          </cell>
          <cell r="I403">
            <v>37441.823560000004</v>
          </cell>
          <cell r="N403">
            <v>35883.042740000004</v>
          </cell>
          <cell r="S403">
            <v>34136.420000000006</v>
          </cell>
          <cell r="X403">
            <v>36247.229999999996</v>
          </cell>
          <cell r="AC403">
            <v>33581.666570000001</v>
          </cell>
          <cell r="AH403">
            <v>37064.514999999999</v>
          </cell>
          <cell r="AN403">
            <v>45377.610239119429</v>
          </cell>
          <cell r="AO403">
            <v>51536.436773404035</v>
          </cell>
          <cell r="AP403">
            <v>56829.50871286555</v>
          </cell>
          <cell r="AQ403">
            <v>62581.209877473899</v>
          </cell>
          <cell r="AR403">
            <v>66908.885997257632</v>
          </cell>
          <cell r="AS403">
            <v>72327.558982595816</v>
          </cell>
        </row>
        <row r="404">
          <cell r="H404">
            <v>35506.313999999998</v>
          </cell>
          <cell r="I404">
            <v>34948.823560000004</v>
          </cell>
          <cell r="N404">
            <v>34394.042740000004</v>
          </cell>
          <cell r="S404">
            <v>32340.420000000006</v>
          </cell>
          <cell r="X404">
            <v>34169.229999999996</v>
          </cell>
          <cell r="AC404">
            <v>31468.344649999999</v>
          </cell>
          <cell r="AH404">
            <v>35154.514999999999</v>
          </cell>
          <cell r="AN404">
            <v>43720.017999999996</v>
          </cell>
          <cell r="AO404">
            <v>49290.941389365471</v>
          </cell>
          <cell r="AP404">
            <v>54473.489324589347</v>
          </cell>
          <cell r="AQ404">
            <v>60120.004393879572</v>
          </cell>
          <cell r="AR404">
            <v>64334.290735522118</v>
          </cell>
          <cell r="AS404">
            <v>69630.290535349268</v>
          </cell>
        </row>
        <row r="405">
          <cell r="H405">
            <v>30413.313999999998</v>
          </cell>
          <cell r="I405">
            <v>30471.823560000004</v>
          </cell>
          <cell r="N405">
            <v>30679.042740000001</v>
          </cell>
          <cell r="S405">
            <v>29303.420000000006</v>
          </cell>
          <cell r="X405">
            <v>30435.23</v>
          </cell>
          <cell r="AC405">
            <v>27785.344649999999</v>
          </cell>
          <cell r="AH405">
            <v>31724.890000000003</v>
          </cell>
          <cell r="AN405">
            <v>40494.017999999996</v>
          </cell>
          <cell r="AO405">
            <v>45998.141389365468</v>
          </cell>
          <cell r="AP405">
            <v>51659.689324589344</v>
          </cell>
          <cell r="AQ405">
            <v>58259.204393879569</v>
          </cell>
          <cell r="AR405">
            <v>64043.490735522115</v>
          </cell>
          <cell r="AS405">
            <v>71018.490535349265</v>
          </cell>
        </row>
        <row r="406">
          <cell r="H406">
            <v>25936.313999999998</v>
          </cell>
          <cell r="I406">
            <v>26122.823560000004</v>
          </cell>
          <cell r="N406">
            <v>26075.042740000001</v>
          </cell>
          <cell r="S406">
            <v>24587.540000000005</v>
          </cell>
          <cell r="X406">
            <v>23253.35</v>
          </cell>
          <cell r="AC406">
            <v>21796.574649999999</v>
          </cell>
          <cell r="AH406">
            <v>22058.010000000002</v>
          </cell>
          <cell r="AN406">
            <v>24124.957999999999</v>
          </cell>
          <cell r="AO406">
            <v>25939.172828571427</v>
          </cell>
          <cell r="AP406">
            <v>27844.449308571424</v>
          </cell>
          <cell r="AQ406">
            <v>30657.473602571426</v>
          </cell>
          <cell r="AR406">
            <v>32893.902875391424</v>
          </cell>
          <cell r="AS406">
            <v>35367.045606396023</v>
          </cell>
        </row>
        <row r="407">
          <cell r="H407">
            <v>4122</v>
          </cell>
          <cell r="I407">
            <v>3994</v>
          </cell>
          <cell r="N407">
            <v>4249</v>
          </cell>
          <cell r="S407">
            <v>4502.88</v>
          </cell>
          <cell r="X407">
            <v>6888.88</v>
          </cell>
          <cell r="AC407">
            <v>5948.77</v>
          </cell>
          <cell r="AH407">
            <v>9387.880000000001</v>
          </cell>
          <cell r="AN407">
            <v>16090.060000000001</v>
          </cell>
          <cell r="AO407">
            <v>19779.968560794045</v>
          </cell>
          <cell r="AP407">
            <v>23536.240016017924</v>
          </cell>
          <cell r="AQ407">
            <v>27322.730791308139</v>
          </cell>
          <cell r="AR407">
            <v>30870.58786013069</v>
          </cell>
          <cell r="AS407">
            <v>35372.444928953249</v>
          </cell>
        </row>
        <row r="408">
          <cell r="H408">
            <v>355</v>
          </cell>
          <cell r="I408">
            <v>355</v>
          </cell>
          <cell r="N408">
            <v>355</v>
          </cell>
          <cell r="S408">
            <v>213</v>
          </cell>
          <cell r="X408">
            <v>293</v>
          </cell>
          <cell r="AC408">
            <v>40</v>
          </cell>
          <cell r="AH408">
            <v>279</v>
          </cell>
          <cell r="AN408">
            <v>279</v>
          </cell>
          <cell r="AO408">
            <v>279</v>
          </cell>
          <cell r="AP408">
            <v>279</v>
          </cell>
          <cell r="AQ408">
            <v>279</v>
          </cell>
          <cell r="AR408">
            <v>279</v>
          </cell>
          <cell r="AS408">
            <v>279</v>
          </cell>
        </row>
        <row r="409">
          <cell r="H409">
            <v>5093</v>
          </cell>
          <cell r="I409">
            <v>4477</v>
          </cell>
          <cell r="N409">
            <v>3715</v>
          </cell>
          <cell r="S409">
            <v>3037</v>
          </cell>
          <cell r="X409">
            <v>3734</v>
          </cell>
          <cell r="AC409">
            <v>3683</v>
          </cell>
          <cell r="AH409">
            <v>3429.625</v>
          </cell>
          <cell r="AN409">
            <v>3226</v>
          </cell>
          <cell r="AO409">
            <v>3292.8</v>
          </cell>
          <cell r="AP409">
            <v>2813.8</v>
          </cell>
          <cell r="AQ409">
            <v>1860.8000000000002</v>
          </cell>
          <cell r="AR409">
            <v>290.80000000000018</v>
          </cell>
          <cell r="AS409">
            <v>-1388.1999999999998</v>
          </cell>
        </row>
        <row r="410">
          <cell r="H410">
            <v>1779</v>
          </cell>
          <cell r="I410">
            <v>2493</v>
          </cell>
          <cell r="N410">
            <v>1489</v>
          </cell>
          <cell r="S410">
            <v>1796</v>
          </cell>
          <cell r="X410">
            <v>2078</v>
          </cell>
          <cell r="AC410">
            <v>2113.3219200000003</v>
          </cell>
          <cell r="AH410">
            <v>1910</v>
          </cell>
          <cell r="AN410">
            <v>1657.5922391194347</v>
          </cell>
          <cell r="AO410">
            <v>2245.4953840385647</v>
          </cell>
          <cell r="AP410">
            <v>2356.0193882762023</v>
          </cell>
          <cell r="AQ410">
            <v>2461.2054835943268</v>
          </cell>
          <cell r="AR410">
            <v>2574.5952617355206</v>
          </cell>
          <cell r="AS410">
            <v>2697.2684472465489</v>
          </cell>
        </row>
        <row r="411">
          <cell r="H411">
            <v>2</v>
          </cell>
          <cell r="I411">
            <v>0</v>
          </cell>
          <cell r="N411">
            <v>135</v>
          </cell>
          <cell r="S411">
            <v>0</v>
          </cell>
          <cell r="X411">
            <v>0</v>
          </cell>
          <cell r="AC411">
            <v>0</v>
          </cell>
          <cell r="AH411">
            <v>0</v>
          </cell>
          <cell r="AN411">
            <v>0</v>
          </cell>
          <cell r="AO411">
            <v>0</v>
          </cell>
          <cell r="AP411">
            <v>0</v>
          </cell>
          <cell r="AQ411">
            <v>0</v>
          </cell>
          <cell r="AR411">
            <v>0</v>
          </cell>
          <cell r="AS411">
            <v>0</v>
          </cell>
        </row>
        <row r="412">
          <cell r="H412">
            <v>1777</v>
          </cell>
          <cell r="I412">
            <v>2493</v>
          </cell>
          <cell r="N412">
            <v>1354</v>
          </cell>
          <cell r="S412">
            <v>1796</v>
          </cell>
          <cell r="X412">
            <v>2078</v>
          </cell>
          <cell r="AC412">
            <v>2113.3219200000003</v>
          </cell>
          <cell r="AH412">
            <v>1910</v>
          </cell>
          <cell r="AN412">
            <v>1657.5922391194347</v>
          </cell>
          <cell r="AO412">
            <v>2245.4953840385647</v>
          </cell>
          <cell r="AP412">
            <v>2356.0193882762023</v>
          </cell>
          <cell r="AQ412">
            <v>2461.2054835943268</v>
          </cell>
          <cell r="AR412">
            <v>2574.5952617355206</v>
          </cell>
          <cell r="AS412">
            <v>2697.2684472465489</v>
          </cell>
        </row>
        <row r="414">
          <cell r="H414">
            <v>11012</v>
          </cell>
          <cell r="I414">
            <v>9718</v>
          </cell>
          <cell r="J414">
            <v>0</v>
          </cell>
          <cell r="K414">
            <v>0</v>
          </cell>
          <cell r="L414">
            <v>0</v>
          </cell>
          <cell r="M414">
            <v>0</v>
          </cell>
          <cell r="N414">
            <v>8070</v>
          </cell>
          <cell r="O414">
            <v>0</v>
          </cell>
          <cell r="P414">
            <v>0</v>
          </cell>
          <cell r="Q414">
            <v>0</v>
          </cell>
          <cell r="R414">
            <v>0</v>
          </cell>
          <cell r="S414">
            <v>15039</v>
          </cell>
          <cell r="T414">
            <v>0</v>
          </cell>
          <cell r="U414">
            <v>0</v>
          </cell>
          <cell r="V414">
            <v>0</v>
          </cell>
          <cell r="W414">
            <v>0</v>
          </cell>
          <cell r="X414">
            <v>18279</v>
          </cell>
          <cell r="AC414">
            <v>18921</v>
          </cell>
          <cell r="AH414">
            <v>15180.561629350095</v>
          </cell>
          <cell r="AN414">
            <v>16338.755326592</v>
          </cell>
          <cell r="AO414">
            <v>15199.667413839999</v>
          </cell>
          <cell r="AP414">
            <v>13140.507229204452</v>
          </cell>
          <cell r="AQ414">
            <v>10706.184412478977</v>
          </cell>
          <cell r="AR414">
            <v>5456.5437869220623</v>
          </cell>
          <cell r="AS414">
            <v>494.18308716391994</v>
          </cell>
        </row>
        <row r="415">
          <cell r="H415">
            <v>9205</v>
          </cell>
          <cell r="I415">
            <v>8246</v>
          </cell>
          <cell r="N415">
            <v>7100</v>
          </cell>
          <cell r="S415">
            <v>13625</v>
          </cell>
          <cell r="X415">
            <v>16881</v>
          </cell>
          <cell r="AC415">
            <v>17523</v>
          </cell>
          <cell r="AH415">
            <v>13782.561629350095</v>
          </cell>
          <cell r="AN415">
            <v>14940.755326592</v>
          </cell>
          <cell r="AO415">
            <v>13801.667413839999</v>
          </cell>
          <cell r="AP415">
            <v>11742.507229204452</v>
          </cell>
          <cell r="AQ415">
            <v>9308.1844124789768</v>
          </cell>
          <cell r="AR415">
            <v>4058.5437869220627</v>
          </cell>
          <cell r="AS415">
            <v>-903.81691283608006</v>
          </cell>
        </row>
        <row r="416">
          <cell r="H416">
            <v>8324</v>
          </cell>
          <cell r="I416">
            <v>7262</v>
          </cell>
          <cell r="N416">
            <v>6194</v>
          </cell>
          <cell r="S416">
            <v>12038</v>
          </cell>
          <cell r="X416">
            <v>15659</v>
          </cell>
          <cell r="AC416">
            <v>15204</v>
          </cell>
          <cell r="AH416">
            <v>12205.561629350095</v>
          </cell>
          <cell r="AN416">
            <v>14737.755326592</v>
          </cell>
          <cell r="AO416">
            <v>13598.667413839999</v>
          </cell>
          <cell r="AP416">
            <v>11216.507229204452</v>
          </cell>
          <cell r="AQ416">
            <v>8439.1844124789768</v>
          </cell>
          <cell r="AR416">
            <v>2825.5437869220627</v>
          </cell>
          <cell r="AS416">
            <v>-2500.8169128360801</v>
          </cell>
        </row>
        <row r="417">
          <cell r="H417">
            <v>881</v>
          </cell>
          <cell r="I417">
            <v>984</v>
          </cell>
          <cell r="N417">
            <v>906</v>
          </cell>
          <cell r="S417">
            <v>1587</v>
          </cell>
          <cell r="X417">
            <v>1222</v>
          </cell>
          <cell r="AC417">
            <v>2319</v>
          </cell>
          <cell r="AH417">
            <v>1577</v>
          </cell>
          <cell r="AN417">
            <v>203</v>
          </cell>
          <cell r="AO417">
            <v>203</v>
          </cell>
          <cell r="AP417">
            <v>526</v>
          </cell>
          <cell r="AQ417">
            <v>869</v>
          </cell>
          <cell r="AR417">
            <v>1233</v>
          </cell>
          <cell r="AS417">
            <v>1597</v>
          </cell>
        </row>
        <row r="418">
          <cell r="H418">
            <v>300</v>
          </cell>
          <cell r="I418">
            <v>300</v>
          </cell>
          <cell r="N418">
            <v>300</v>
          </cell>
          <cell r="S418">
            <v>600</v>
          </cell>
          <cell r="X418">
            <v>600</v>
          </cell>
          <cell r="AC418">
            <v>600</v>
          </cell>
          <cell r="AH418">
            <v>600</v>
          </cell>
          <cell r="AN418">
            <v>600</v>
          </cell>
          <cell r="AO418">
            <v>600</v>
          </cell>
          <cell r="AP418">
            <v>600</v>
          </cell>
          <cell r="AQ418">
            <v>600</v>
          </cell>
          <cell r="AR418">
            <v>600</v>
          </cell>
          <cell r="AS418">
            <v>600</v>
          </cell>
        </row>
        <row r="419">
          <cell r="H419">
            <v>1507</v>
          </cell>
          <cell r="I419">
            <v>1172</v>
          </cell>
          <cell r="N419">
            <v>670</v>
          </cell>
          <cell r="S419">
            <v>814</v>
          </cell>
          <cell r="X419">
            <v>798</v>
          </cell>
          <cell r="AC419">
            <v>798</v>
          </cell>
          <cell r="AH419">
            <v>798</v>
          </cell>
          <cell r="AN419">
            <v>798</v>
          </cell>
          <cell r="AO419">
            <v>798</v>
          </cell>
          <cell r="AP419">
            <v>798</v>
          </cell>
          <cell r="AQ419">
            <v>798</v>
          </cell>
          <cell r="AR419">
            <v>798</v>
          </cell>
          <cell r="AS419">
            <v>798</v>
          </cell>
        </row>
        <row r="420">
          <cell r="H420">
            <v>20154</v>
          </cell>
          <cell r="I420">
            <v>16054</v>
          </cell>
          <cell r="J420">
            <v>16334</v>
          </cell>
          <cell r="K420">
            <v>16878</v>
          </cell>
          <cell r="L420">
            <v>17247</v>
          </cell>
          <cell r="M420">
            <v>17303</v>
          </cell>
          <cell r="N420">
            <v>17303</v>
          </cell>
          <cell r="O420">
            <v>18401</v>
          </cell>
          <cell r="P420">
            <v>18106</v>
          </cell>
          <cell r="Q420">
            <v>18403</v>
          </cell>
          <cell r="R420">
            <v>17582</v>
          </cell>
          <cell r="S420">
            <v>17582</v>
          </cell>
          <cell r="T420">
            <v>18458</v>
          </cell>
          <cell r="U420">
            <v>19466</v>
          </cell>
          <cell r="V420">
            <v>20405</v>
          </cell>
          <cell r="W420">
            <v>21514</v>
          </cell>
          <cell r="X420">
            <v>21514</v>
          </cell>
          <cell r="Y420">
            <v>23508.296249999999</v>
          </cell>
          <cell r="Z420">
            <v>23890.243268294926</v>
          </cell>
          <cell r="AA420">
            <v>23705.59097340771</v>
          </cell>
          <cell r="AB420">
            <v>24368.407438863185</v>
          </cell>
          <cell r="AC420">
            <v>21587.407438863185</v>
          </cell>
          <cell r="AD420">
            <v>22751</v>
          </cell>
          <cell r="AE420">
            <v>23491</v>
          </cell>
          <cell r="AF420">
            <v>25629.319374999999</v>
          </cell>
          <cell r="AG420">
            <v>26936.225418480979</v>
          </cell>
          <cell r="AH420">
            <v>23880.225418480979</v>
          </cell>
          <cell r="AN420">
            <v>28839.06943774212</v>
          </cell>
          <cell r="AO420">
            <v>33358.412774536249</v>
          </cell>
          <cell r="AP420">
            <v>23215.279051501348</v>
          </cell>
          <cell r="AQ420">
            <v>22697.97923162657</v>
          </cell>
          <cell r="AR420">
            <v>23908.596940812953</v>
          </cell>
          <cell r="AS420">
            <v>24710.338443981462</v>
          </cell>
        </row>
        <row r="423">
          <cell r="H423">
            <v>43.882627080919342</v>
          </cell>
          <cell r="I423">
            <v>47.521989203135455</v>
          </cell>
          <cell r="N423">
            <v>36.032795100239348</v>
          </cell>
          <cell r="S423">
            <v>27.072132113940324</v>
          </cell>
          <cell r="X423">
            <v>20.318212686406547</v>
          </cell>
          <cell r="AC423">
            <v>15.359346851940314</v>
          </cell>
          <cell r="AH423">
            <v>23.032198473511222</v>
          </cell>
          <cell r="AN423">
            <v>29.983295823622726</v>
          </cell>
          <cell r="AO423">
            <v>36.235517306614931</v>
          </cell>
          <cell r="AP423">
            <v>40.694386020288412</v>
          </cell>
          <cell r="AQ423">
            <v>46.476304347015613</v>
          </cell>
          <cell r="AR423">
            <v>52.997064745147831</v>
          </cell>
          <cell r="AS423">
            <v>59.62309101466947</v>
          </cell>
        </row>
        <row r="425">
          <cell r="H425">
            <v>30415.313999999998</v>
          </cell>
          <cell r="I425">
            <v>30471.823560000004</v>
          </cell>
          <cell r="J425">
            <v>0</v>
          </cell>
          <cell r="K425">
            <v>0</v>
          </cell>
          <cell r="L425">
            <v>0</v>
          </cell>
          <cell r="M425">
            <v>0</v>
          </cell>
          <cell r="N425">
            <v>30814.042740000001</v>
          </cell>
          <cell r="O425">
            <v>0</v>
          </cell>
          <cell r="P425">
            <v>0</v>
          </cell>
          <cell r="Q425">
            <v>0</v>
          </cell>
          <cell r="R425">
            <v>0</v>
          </cell>
          <cell r="S425">
            <v>29303.420000000006</v>
          </cell>
          <cell r="T425">
            <v>0</v>
          </cell>
          <cell r="U425">
            <v>0</v>
          </cell>
          <cell r="V425">
            <v>0</v>
          </cell>
          <cell r="W425">
            <v>0</v>
          </cell>
          <cell r="X425">
            <v>30435.23</v>
          </cell>
          <cell r="AC425">
            <v>27785.344649999999</v>
          </cell>
          <cell r="AH425">
            <v>31724.890000000003</v>
          </cell>
          <cell r="AN425">
            <v>40494.017999999996</v>
          </cell>
          <cell r="AO425">
            <v>45998.141389365468</v>
          </cell>
          <cell r="AP425">
            <v>51659.689324589344</v>
          </cell>
          <cell r="AQ425">
            <v>58259.204393879569</v>
          </cell>
          <cell r="AR425">
            <v>64043.490735522115</v>
          </cell>
          <cell r="AS425">
            <v>71018.490535349265</v>
          </cell>
        </row>
        <row r="426">
          <cell r="H426">
            <v>50.800743363059006</v>
          </cell>
          <cell r="I426">
            <v>52.232393814086464</v>
          </cell>
          <cell r="J426">
            <v>0</v>
          </cell>
          <cell r="K426">
            <v>0</v>
          </cell>
          <cell r="L426">
            <v>0</v>
          </cell>
          <cell r="M426">
            <v>0</v>
          </cell>
          <cell r="N426">
            <v>39.920698308337542</v>
          </cell>
          <cell r="O426">
            <v>0</v>
          </cell>
          <cell r="P426">
            <v>0</v>
          </cell>
          <cell r="Q426">
            <v>0</v>
          </cell>
          <cell r="R426">
            <v>0</v>
          </cell>
          <cell r="S426">
            <v>41.539959723893652</v>
          </cell>
          <cell r="T426">
            <v>0</v>
          </cell>
          <cell r="U426">
            <v>0</v>
          </cell>
          <cell r="V426">
            <v>0</v>
          </cell>
          <cell r="W426">
            <v>0</v>
          </cell>
          <cell r="X426">
            <v>34.415714641881877</v>
          </cell>
          <cell r="AC426">
            <v>29.109504935699121</v>
          </cell>
          <cell r="AH426">
            <v>33.389486380934081</v>
          </cell>
          <cell r="AN426">
            <v>41.811019216784572</v>
          </cell>
          <cell r="AO426">
            <v>45.869968017609992</v>
          </cell>
          <cell r="AP426">
            <v>48.118731664060078</v>
          </cell>
          <cell r="AQ426">
            <v>52.196071041007272</v>
          </cell>
          <cell r="AR426">
            <v>55.231695049125236</v>
          </cell>
          <cell r="AS426">
            <v>58.94672040859556</v>
          </cell>
        </row>
        <row r="428">
          <cell r="H428">
            <v>20910.313999999998</v>
          </cell>
          <cell r="I428">
            <v>21925.823560000004</v>
          </cell>
          <cell r="J428">
            <v>0</v>
          </cell>
          <cell r="K428">
            <v>0</v>
          </cell>
          <cell r="L428">
            <v>0</v>
          </cell>
          <cell r="M428">
            <v>0</v>
          </cell>
          <cell r="N428">
            <v>23414.042740000001</v>
          </cell>
          <cell r="O428">
            <v>0</v>
          </cell>
          <cell r="P428">
            <v>0</v>
          </cell>
          <cell r="Q428">
            <v>0</v>
          </cell>
          <cell r="R428">
            <v>0</v>
          </cell>
          <cell r="S428">
            <v>15078.420000000006</v>
          </cell>
          <cell r="T428">
            <v>0</v>
          </cell>
          <cell r="U428">
            <v>0</v>
          </cell>
          <cell r="V428">
            <v>0</v>
          </cell>
          <cell r="W428">
            <v>0</v>
          </cell>
          <cell r="X428">
            <v>12954.23</v>
          </cell>
          <cell r="AC428">
            <v>9662.3446499999991</v>
          </cell>
          <cell r="AH428">
            <v>17342.328370649906</v>
          </cell>
          <cell r="AN428">
            <v>24953.262673407997</v>
          </cell>
          <cell r="AO428">
            <v>31596.47397552547</v>
          </cell>
          <cell r="AP428">
            <v>39317.182095384895</v>
          </cell>
          <cell r="AQ428">
            <v>48351.01998140059</v>
          </cell>
          <cell r="AR428">
            <v>59384.946948600053</v>
          </cell>
          <cell r="AS428">
            <v>71322.30744818534</v>
          </cell>
        </row>
        <row r="429">
          <cell r="H429">
            <v>34.925153005324219</v>
          </cell>
          <cell r="I429">
            <v>37.583515427919316</v>
          </cell>
          <cell r="J429">
            <v>0</v>
          </cell>
          <cell r="K429">
            <v>0</v>
          </cell>
          <cell r="L429">
            <v>0</v>
          </cell>
          <cell r="M429">
            <v>0</v>
          </cell>
          <cell r="N429">
            <v>30.33373271689247</v>
          </cell>
          <cell r="O429">
            <v>0</v>
          </cell>
          <cell r="P429">
            <v>0</v>
          </cell>
          <cell r="Q429">
            <v>0</v>
          </cell>
          <cell r="R429">
            <v>0</v>
          </cell>
          <cell r="S429">
            <v>21.374875680038461</v>
          </cell>
          <cell r="T429">
            <v>0</v>
          </cell>
          <cell r="U429">
            <v>0</v>
          </cell>
          <cell r="V429">
            <v>0</v>
          </cell>
          <cell r="W429">
            <v>0</v>
          </cell>
          <cell r="X429">
            <v>14.648454540521149</v>
          </cell>
          <cell r="AC429">
            <v>10.122820962726513</v>
          </cell>
          <cell r="AH429">
            <v>18.25227564053025</v>
          </cell>
          <cell r="AN429">
            <v>25.764826428420488</v>
          </cell>
          <cell r="AO429">
            <v>31.508430709369428</v>
          </cell>
          <cell r="AP429">
            <v>36.622228274499058</v>
          </cell>
          <cell r="AQ429">
            <v>43.319048039033618</v>
          </cell>
          <cell r="AR429">
            <v>51.214124069510227</v>
          </cell>
          <cell r="AS429">
            <v>59.19889432107032</v>
          </cell>
        </row>
        <row r="436">
          <cell r="B436">
            <v>1987</v>
          </cell>
          <cell r="C436">
            <v>1988</v>
          </cell>
          <cell r="D436">
            <v>1989</v>
          </cell>
          <cell r="E436">
            <v>1990</v>
          </cell>
          <cell r="F436">
            <v>1991</v>
          </cell>
          <cell r="G436">
            <v>1992</v>
          </cell>
          <cell r="H436">
            <v>1993</v>
          </cell>
          <cell r="I436">
            <v>1994</v>
          </cell>
          <cell r="J436" t="str">
            <v>1995</v>
          </cell>
          <cell r="K436" t="str">
            <v>1995</v>
          </cell>
          <cell r="L436" t="str">
            <v>1995</v>
          </cell>
          <cell r="M436" t="str">
            <v>1995</v>
          </cell>
          <cell r="N436">
            <v>1995</v>
          </cell>
          <cell r="O436">
            <v>1996</v>
          </cell>
          <cell r="P436">
            <v>1996</v>
          </cell>
          <cell r="Q436">
            <v>1996</v>
          </cell>
          <cell r="R436">
            <v>1996</v>
          </cell>
          <cell r="S436">
            <v>1996</v>
          </cell>
          <cell r="T436">
            <v>1997</v>
          </cell>
          <cell r="U436">
            <v>1997</v>
          </cell>
          <cell r="V436">
            <v>1997</v>
          </cell>
          <cell r="W436">
            <v>1997</v>
          </cell>
          <cell r="X436">
            <v>1997</v>
          </cell>
          <cell r="Y436">
            <v>1998</v>
          </cell>
          <cell r="Z436">
            <v>1998</v>
          </cell>
          <cell r="AA436">
            <v>1998</v>
          </cell>
          <cell r="AB436">
            <v>1998</v>
          </cell>
          <cell r="AC436">
            <v>1998</v>
          </cell>
          <cell r="AD436">
            <v>1998</v>
          </cell>
          <cell r="AE436">
            <v>1998</v>
          </cell>
          <cell r="AF436">
            <v>1998</v>
          </cell>
          <cell r="AG436">
            <v>1998</v>
          </cell>
          <cell r="AH436">
            <v>1998</v>
          </cell>
          <cell r="AN436">
            <v>1999</v>
          </cell>
          <cell r="AO436">
            <v>2000</v>
          </cell>
          <cell r="AP436">
            <v>2001</v>
          </cell>
          <cell r="AQ436">
            <v>2002</v>
          </cell>
          <cell r="AR436">
            <v>2003</v>
          </cell>
          <cell r="AS436">
            <v>2004</v>
          </cell>
        </row>
        <row r="437">
          <cell r="J437" t="str">
            <v>Q1</v>
          </cell>
          <cell r="K437" t="str">
            <v>Q2</v>
          </cell>
          <cell r="L437" t="str">
            <v>Q3</v>
          </cell>
          <cell r="M437" t="str">
            <v>Q4</v>
          </cell>
          <cell r="O437" t="str">
            <v>Q1</v>
          </cell>
          <cell r="P437" t="str">
            <v>Q2</v>
          </cell>
          <cell r="Q437" t="str">
            <v>Q3</v>
          </cell>
          <cell r="R437" t="str">
            <v>Q4</v>
          </cell>
          <cell r="T437" t="str">
            <v>Q1</v>
          </cell>
          <cell r="U437" t="str">
            <v>Q2</v>
          </cell>
          <cell r="V437" t="str">
            <v>Q3</v>
          </cell>
          <cell r="W437" t="str">
            <v>Q4</v>
          </cell>
          <cell r="Y437" t="str">
            <v>Q1</v>
          </cell>
          <cell r="Z437" t="str">
            <v>Q2</v>
          </cell>
          <cell r="AA437" t="str">
            <v>Q3</v>
          </cell>
          <cell r="AB437" t="str">
            <v>Q4</v>
          </cell>
          <cell r="AD437" t="str">
            <v>Q1</v>
          </cell>
          <cell r="AE437" t="str">
            <v>Q2</v>
          </cell>
          <cell r="AF437" t="str">
            <v>Q3</v>
          </cell>
          <cell r="AG437" t="str">
            <v>Q4</v>
          </cell>
        </row>
        <row r="438">
          <cell r="O438" t="str">
            <v>Prel.</v>
          </cell>
          <cell r="P438" t="str">
            <v>Prel.</v>
          </cell>
          <cell r="Q438" t="str">
            <v>Prel.</v>
          </cell>
          <cell r="R438" t="str">
            <v>Prel.</v>
          </cell>
          <cell r="S438" t="str">
            <v>Prel.</v>
          </cell>
          <cell r="T438" t="str">
            <v>Prel.</v>
          </cell>
          <cell r="U438" t="str">
            <v>Prel.</v>
          </cell>
          <cell r="V438" t="str">
            <v>Prel.</v>
          </cell>
          <cell r="W438" t="str">
            <v>Prel.</v>
          </cell>
          <cell r="X438" t="str">
            <v>Prel.</v>
          </cell>
          <cell r="Y438" t="str">
            <v>Prog.</v>
          </cell>
          <cell r="Z438" t="str">
            <v>Prog.</v>
          </cell>
          <cell r="AA438" t="str">
            <v>Prog.</v>
          </cell>
          <cell r="AB438" t="str">
            <v>Prog.</v>
          </cell>
          <cell r="AC438" t="str">
            <v>Prog.</v>
          </cell>
          <cell r="AD438" t="str">
            <v>Prog.</v>
          </cell>
          <cell r="AE438" t="str">
            <v>Prog.</v>
          </cell>
          <cell r="AF438" t="str">
            <v>Prog.</v>
          </cell>
          <cell r="AG438" t="str">
            <v>Prog.</v>
          </cell>
          <cell r="AH438" t="str">
            <v>Prog.</v>
          </cell>
          <cell r="AN438" t="str">
            <v>Proj.</v>
          </cell>
          <cell r="AO438" t="str">
            <v>Proj.</v>
          </cell>
          <cell r="AP438" t="str">
            <v>Proj.</v>
          </cell>
          <cell r="AQ438" t="str">
            <v>Proj.</v>
          </cell>
          <cell r="AR438" t="str">
            <v>Proj.</v>
          </cell>
          <cell r="AS438" t="str">
            <v>Proj.</v>
          </cell>
        </row>
        <row r="442">
          <cell r="E442">
            <v>29595.1</v>
          </cell>
          <cell r="F442">
            <v>29086.899999999998</v>
          </cell>
          <cell r="G442">
            <v>29750.3</v>
          </cell>
          <cell r="H442">
            <v>30623.313999999998</v>
          </cell>
          <cell r="I442">
            <v>30722.823560000001</v>
          </cell>
          <cell r="N442">
            <v>29959.042739999997</v>
          </cell>
        </row>
        <row r="444">
          <cell r="E444">
            <v>25233.1</v>
          </cell>
          <cell r="F444">
            <v>25068.899999999998</v>
          </cell>
          <cell r="G444">
            <v>25574.3</v>
          </cell>
          <cell r="H444">
            <v>25936.313999999998</v>
          </cell>
          <cell r="I444">
            <v>26122.823560000001</v>
          </cell>
          <cell r="N444">
            <v>26075.042739999997</v>
          </cell>
        </row>
        <row r="445">
          <cell r="I445">
            <v>23246.65956</v>
          </cell>
          <cell r="N445">
            <v>23232.629999999997</v>
          </cell>
        </row>
        <row r="446">
          <cell r="I446">
            <v>2876.1639999999998</v>
          </cell>
          <cell r="N446">
            <v>2842.4127399999998</v>
          </cell>
        </row>
        <row r="448">
          <cell r="E448">
            <v>4362</v>
          </cell>
          <cell r="F448">
            <v>4018</v>
          </cell>
          <cell r="G448">
            <v>4176</v>
          </cell>
          <cell r="H448">
            <v>4687</v>
          </cell>
          <cell r="I448">
            <v>4600</v>
          </cell>
          <cell r="N448">
            <v>3884</v>
          </cell>
        </row>
        <row r="449">
          <cell r="E449">
            <v>0</v>
          </cell>
          <cell r="F449">
            <v>177</v>
          </cell>
          <cell r="G449">
            <v>355</v>
          </cell>
          <cell r="H449">
            <v>355</v>
          </cell>
          <cell r="I449">
            <v>355</v>
          </cell>
          <cell r="N449">
            <v>355</v>
          </cell>
        </row>
        <row r="450">
          <cell r="E450">
            <v>3011.7427668</v>
          </cell>
          <cell r="F450">
            <v>3248.9785719000001</v>
          </cell>
          <cell r="G450">
            <v>2946.28125</v>
          </cell>
          <cell r="H450">
            <v>2679.4815199999998</v>
          </cell>
          <cell r="I450">
            <v>2642.4189999999999</v>
          </cell>
          <cell r="N450">
            <v>2238.6689999999999</v>
          </cell>
        </row>
        <row r="451">
          <cell r="E451">
            <v>1350.2572332</v>
          </cell>
          <cell r="F451">
            <v>592.02142809999987</v>
          </cell>
          <cell r="G451">
            <v>874.71875</v>
          </cell>
          <cell r="H451">
            <v>1652.5184800000002</v>
          </cell>
          <cell r="I451">
            <v>1602.5810000000001</v>
          </cell>
          <cell r="N451">
            <v>1290.3310000000001</v>
          </cell>
        </row>
        <row r="453">
          <cell r="E453">
            <v>9243</v>
          </cell>
          <cell r="F453">
            <v>11974</v>
          </cell>
          <cell r="G453">
            <v>10904</v>
          </cell>
          <cell r="H453">
            <v>10561</v>
          </cell>
          <cell r="I453">
            <v>9422</v>
          </cell>
          <cell r="N453">
            <v>8235</v>
          </cell>
        </row>
        <row r="455">
          <cell r="E455">
            <v>7360</v>
          </cell>
          <cell r="F455">
            <v>9743</v>
          </cell>
          <cell r="G455">
            <v>8613</v>
          </cell>
          <cell r="H455">
            <v>8324</v>
          </cell>
          <cell r="I455">
            <v>7230</v>
          </cell>
          <cell r="N455">
            <v>5464</v>
          </cell>
        </row>
        <row r="457">
          <cell r="E457">
            <v>1883</v>
          </cell>
          <cell r="F457">
            <v>2231</v>
          </cell>
          <cell r="G457">
            <v>2291</v>
          </cell>
          <cell r="H457">
            <v>2237</v>
          </cell>
          <cell r="I457">
            <v>2192</v>
          </cell>
          <cell r="N457">
            <v>2771</v>
          </cell>
        </row>
        <row r="458">
          <cell r="E458">
            <v>438</v>
          </cell>
          <cell r="F458">
            <v>789</v>
          </cell>
          <cell r="G458">
            <v>728</v>
          </cell>
          <cell r="H458">
            <v>881</v>
          </cell>
          <cell r="I458">
            <v>984</v>
          </cell>
          <cell r="N458">
            <v>906</v>
          </cell>
        </row>
        <row r="459">
          <cell r="E459">
            <v>1167</v>
          </cell>
          <cell r="F459">
            <v>1119</v>
          </cell>
          <cell r="G459">
            <v>1109</v>
          </cell>
          <cell r="H459">
            <v>983</v>
          </cell>
          <cell r="I459">
            <v>930</v>
          </cell>
          <cell r="N459">
            <v>959</v>
          </cell>
        </row>
        <row r="460">
          <cell r="E460">
            <v>278</v>
          </cell>
          <cell r="F460">
            <v>323</v>
          </cell>
          <cell r="G460">
            <v>454</v>
          </cell>
          <cell r="H460">
            <v>373</v>
          </cell>
          <cell r="I460">
            <v>278</v>
          </cell>
          <cell r="N460">
            <v>906</v>
          </cell>
        </row>
        <row r="462">
          <cell r="E462">
            <v>20352.099999999999</v>
          </cell>
          <cell r="F462">
            <v>17112.899999999998</v>
          </cell>
          <cell r="G462">
            <v>18846.3</v>
          </cell>
          <cell r="H462">
            <v>20062.313999999998</v>
          </cell>
          <cell r="I462">
            <v>21300.823560000001</v>
          </cell>
          <cell r="N462">
            <v>21724.042739999997</v>
          </cell>
        </row>
        <row r="464">
          <cell r="E464">
            <v>25233.1</v>
          </cell>
          <cell r="F464">
            <v>25068.899999999998</v>
          </cell>
          <cell r="G464">
            <v>25574.3</v>
          </cell>
          <cell r="H464">
            <v>25936.313999999998</v>
          </cell>
          <cell r="I464">
            <v>26122.823560000001</v>
          </cell>
          <cell r="N464">
            <v>26075.042739999997</v>
          </cell>
        </row>
        <row r="466">
          <cell r="E466">
            <v>-2998</v>
          </cell>
          <cell r="F466">
            <v>-5725</v>
          </cell>
          <cell r="G466">
            <v>-4437</v>
          </cell>
          <cell r="H466">
            <v>-3637</v>
          </cell>
          <cell r="I466">
            <v>-2630</v>
          </cell>
          <cell r="N466">
            <v>-1580</v>
          </cell>
        </row>
        <row r="468">
          <cell r="E468">
            <v>-1883</v>
          </cell>
          <cell r="F468">
            <v>-2231</v>
          </cell>
          <cell r="G468">
            <v>-2291</v>
          </cell>
          <cell r="H468">
            <v>-2237</v>
          </cell>
          <cell r="I468">
            <v>-2192</v>
          </cell>
          <cell r="N468">
            <v>-2771</v>
          </cell>
        </row>
        <row r="472">
          <cell r="E472">
            <v>61.156022024305706</v>
          </cell>
          <cell r="F472">
            <v>54.469850187265919</v>
          </cell>
          <cell r="G472">
            <v>49.247870218686025</v>
          </cell>
          <cell r="H472">
            <v>51.148152389298758</v>
          </cell>
          <cell r="I472">
            <v>52.662638194489908</v>
          </cell>
          <cell r="N472">
            <v>38.813015121758411</v>
          </cell>
        </row>
        <row r="474">
          <cell r="E474">
            <v>52.142280963453686</v>
          </cell>
          <cell r="F474">
            <v>46.945505617977531</v>
          </cell>
          <cell r="G474">
            <v>42.335028800843752</v>
          </cell>
          <cell r="H474">
            <v>43.319757648982822</v>
          </cell>
          <cell r="I474">
            <v>44.777681422155617</v>
          </cell>
          <cell r="N474">
            <v>33.781153722140481</v>
          </cell>
        </row>
        <row r="475">
          <cell r="I475">
            <v>39.847588202559081</v>
          </cell>
          <cell r="N475">
            <v>30.098706001185736</v>
          </cell>
        </row>
        <row r="476">
          <cell r="I476">
            <v>4.9300932195965403</v>
          </cell>
          <cell r="N476">
            <v>3.6824477209547437</v>
          </cell>
        </row>
        <row r="478">
          <cell r="E478">
            <v>9.0137410608520145</v>
          </cell>
          <cell r="F478">
            <v>7.5243445692883899</v>
          </cell>
          <cell r="G478">
            <v>6.9128414178422686</v>
          </cell>
          <cell r="H478">
            <v>7.8283947403159333</v>
          </cell>
          <cell r="I478">
            <v>7.8849567723342933</v>
          </cell>
          <cell r="N478">
            <v>5.0318613996179264</v>
          </cell>
        </row>
        <row r="479">
          <cell r="E479">
            <v>0</v>
          </cell>
          <cell r="F479">
            <v>0.33146067415730335</v>
          </cell>
          <cell r="G479">
            <v>0.58765773547270239</v>
          </cell>
          <cell r="H479">
            <v>0.59293367459188318</v>
          </cell>
          <cell r="I479">
            <v>0.6085129682997118</v>
          </cell>
          <cell r="N479">
            <v>0.45991524121121624</v>
          </cell>
        </row>
        <row r="480">
          <cell r="E480">
            <v>6.2235372402176106</v>
          </cell>
          <cell r="F480">
            <v>6.0842295353932583</v>
          </cell>
          <cell r="G480">
            <v>4.8771970913822056</v>
          </cell>
          <cell r="H480">
            <v>4.475365700435618</v>
          </cell>
          <cell r="I480">
            <v>4.5294259976945233</v>
          </cell>
          <cell r="N480">
            <v>2.9002760369776683</v>
          </cell>
        </row>
        <row r="481">
          <cell r="E481">
            <v>2.7902038206344049</v>
          </cell>
          <cell r="F481">
            <v>1.1086543597378276</v>
          </cell>
          <cell r="G481">
            <v>1.4479865909873604</v>
          </cell>
          <cell r="H481">
            <v>2.7600953652884326</v>
          </cell>
          <cell r="I481">
            <v>2.7470178063400574</v>
          </cell>
          <cell r="N481">
            <v>1.6716701214290419</v>
          </cell>
        </row>
        <row r="483">
          <cell r="E483">
            <v>19.099956126881057</v>
          </cell>
          <cell r="F483">
            <v>22.423220973782772</v>
          </cell>
          <cell r="G483">
            <v>18.050197035477034</v>
          </cell>
          <cell r="H483">
            <v>17.639359260182754</v>
          </cell>
          <cell r="I483">
            <v>16.15044841498559</v>
          </cell>
          <cell r="N483">
            <v>10.668738060209481</v>
          </cell>
        </row>
        <row r="485">
          <cell r="E485">
            <v>15.208879919273461</v>
          </cell>
          <cell r="F485">
            <v>18.245318352059925</v>
          </cell>
          <cell r="G485">
            <v>14.257735424299678</v>
          </cell>
          <cell r="H485">
            <v>13.903041992402352</v>
          </cell>
          <cell r="I485">
            <v>12.393095100864553</v>
          </cell>
          <cell r="N485">
            <v>7.0788081069805227</v>
          </cell>
        </row>
        <row r="487">
          <cell r="E487">
            <v>3.8910762076075986</v>
          </cell>
          <cell r="F487">
            <v>4.1779026217228461</v>
          </cell>
          <cell r="G487">
            <v>3.7924616111773557</v>
          </cell>
          <cell r="H487">
            <v>3.7363172677804015</v>
          </cell>
          <cell r="I487">
            <v>3.7573533141210373</v>
          </cell>
          <cell r="N487">
            <v>3.5899299532289581</v>
          </cell>
        </row>
        <row r="488">
          <cell r="E488">
            <v>0.90509366910893685</v>
          </cell>
          <cell r="F488">
            <v>1.4775280898876404</v>
          </cell>
          <cell r="G488">
            <v>1.2051122011947248</v>
          </cell>
          <cell r="H488">
            <v>1.4714776544097157</v>
          </cell>
          <cell r="I488">
            <v>1.6866951008645532</v>
          </cell>
          <cell r="N488">
            <v>1.1737555170066534</v>
          </cell>
        </row>
        <row r="489">
          <cell r="E489">
            <v>2.4115166937217567</v>
          </cell>
          <cell r="F489">
            <v>2.095505617977528</v>
          </cell>
          <cell r="G489">
            <v>1.8358096581386676</v>
          </cell>
          <cell r="H489">
            <v>1.6418416961234399</v>
          </cell>
          <cell r="I489">
            <v>1.5941325648414983</v>
          </cell>
          <cell r="N489">
            <v>1.2424189192156518</v>
          </cell>
        </row>
        <row r="490">
          <cell r="E490">
            <v>0.5744658447769051</v>
          </cell>
          <cell r="F490">
            <v>0.60486891385767794</v>
          </cell>
          <cell r="G490">
            <v>0.75153975184396304</v>
          </cell>
          <cell r="H490">
            <v>0.62299791724724618</v>
          </cell>
          <cell r="I490">
            <v>0.47652564841498557</v>
          </cell>
          <cell r="N490">
            <v>1.1737555170066534</v>
          </cell>
        </row>
        <row r="492">
          <cell r="E492">
            <v>42.056065897424638</v>
          </cell>
          <cell r="F492">
            <v>32.046629213483143</v>
          </cell>
          <cell r="G492">
            <v>31.197673183208991</v>
          </cell>
          <cell r="H492">
            <v>33.508793129116</v>
          </cell>
          <cell r="I492">
            <v>36.512189779504325</v>
          </cell>
          <cell r="N492">
            <v>28.14427706154893</v>
          </cell>
        </row>
        <row r="494">
          <cell r="E494">
            <v>52.142280963453686</v>
          </cell>
          <cell r="F494">
            <v>46.945505617977531</v>
          </cell>
          <cell r="G494">
            <v>42.335028800843752</v>
          </cell>
          <cell r="H494">
            <v>43.319757648982822</v>
          </cell>
          <cell r="I494">
            <v>44.777681422155617</v>
          </cell>
          <cell r="N494">
            <v>33.781153722140481</v>
          </cell>
        </row>
        <row r="496">
          <cell r="E496">
            <v>-6.1951388584214451</v>
          </cell>
          <cell r="F496">
            <v>-10.720973782771535</v>
          </cell>
          <cell r="G496">
            <v>-7.3448940064574098</v>
          </cell>
          <cell r="H496">
            <v>-6.0746472520864199</v>
          </cell>
          <cell r="I496">
            <v>-4.5081383285302588</v>
          </cell>
          <cell r="N496">
            <v>-2.0469467073625962</v>
          </cell>
        </row>
        <row r="498">
          <cell r="E498">
            <v>-3.8910762076075986</v>
          </cell>
          <cell r="F498">
            <v>-4.1779026217228461</v>
          </cell>
          <cell r="G498">
            <v>-3.7924616111773557</v>
          </cell>
          <cell r="H498">
            <v>-3.7363172677804015</v>
          </cell>
          <cell r="I498">
            <v>-3.7573533141210373</v>
          </cell>
          <cell r="N498">
            <v>-3.5899299532289581</v>
          </cell>
        </row>
        <row r="502">
          <cell r="E502">
            <v>134.02970879942032</v>
          </cell>
          <cell r="F502">
            <v>152.1758920163231</v>
          </cell>
          <cell r="G502">
            <v>168.49011723395822</v>
          </cell>
          <cell r="H502">
            <v>168.5377765547606</v>
          </cell>
          <cell r="I502">
            <v>154.28525867523729</v>
          </cell>
          <cell r="N502">
            <v>130.08138048716947</v>
          </cell>
        </row>
        <row r="504">
          <cell r="E504">
            <v>114.27516869706987</v>
          </cell>
          <cell r="F504">
            <v>131.1546510411217</v>
          </cell>
          <cell r="G504">
            <v>144.83944044854732</v>
          </cell>
          <cell r="H504">
            <v>142.7425096312603</v>
          </cell>
          <cell r="I504">
            <v>131.18477155626979</v>
          </cell>
          <cell r="N504">
            <v>113.21715400981284</v>
          </cell>
        </row>
        <row r="505">
          <cell r="N505">
            <v>100.8754721896574</v>
          </cell>
        </row>
        <row r="506">
          <cell r="N506">
            <v>12.341681820155442</v>
          </cell>
        </row>
        <row r="508">
          <cell r="E508">
            <v>19.754540102350436</v>
          </cell>
          <cell r="F508">
            <v>21.021240975201422</v>
          </cell>
          <cell r="G508">
            <v>23.650676785410884</v>
          </cell>
          <cell r="H508">
            <v>25.795266923500275</v>
          </cell>
          <cell r="I508">
            <v>23.100487118967507</v>
          </cell>
          <cell r="N508">
            <v>16.864226477356606</v>
          </cell>
        </row>
        <row r="509">
          <cell r="E509">
            <v>0</v>
          </cell>
          <cell r="F509">
            <v>0.9260228105053887</v>
          </cell>
          <cell r="G509">
            <v>2.010534065809594</v>
          </cell>
          <cell r="H509">
            <v>1.9537699504678041</v>
          </cell>
          <cell r="I509">
            <v>1.7827549841811883</v>
          </cell>
          <cell r="N509">
            <v>1.541400720767661</v>
          </cell>
        </row>
        <row r="510">
          <cell r="E510">
            <v>13.639521610434311</v>
          </cell>
          <cell r="F510">
            <v>16.997899821596736</v>
          </cell>
          <cell r="G510">
            <v>16.686193860791754</v>
          </cell>
          <cell r="H510">
            <v>14.746733736929004</v>
          </cell>
          <cell r="I510">
            <v>13.269818711394565</v>
          </cell>
          <cell r="N510">
            <v>9.7202422821414611</v>
          </cell>
        </row>
        <row r="511">
          <cell r="E511">
            <v>6.1150184919161266</v>
          </cell>
          <cell r="F511">
            <v>3.0973183430992983</v>
          </cell>
          <cell r="G511">
            <v>4.9539488588095377</v>
          </cell>
          <cell r="H511">
            <v>9.0947632361034696</v>
          </cell>
          <cell r="I511">
            <v>8.0479134233917549</v>
          </cell>
          <cell r="N511">
            <v>5.6025834744474841</v>
          </cell>
        </row>
        <row r="513">
          <cell r="E513">
            <v>41.859517232009416</v>
          </cell>
          <cell r="F513">
            <v>62.645181542324998</v>
          </cell>
          <cell r="G513">
            <v>61.754544939683981</v>
          </cell>
          <cell r="H513">
            <v>58.123280132085853</v>
          </cell>
          <cell r="I513">
            <v>47.31582383367649</v>
          </cell>
          <cell r="N513">
            <v>35.756154747948415</v>
          </cell>
        </row>
        <row r="515">
          <cell r="E515">
            <v>33.331823739866856</v>
          </cell>
          <cell r="F515">
            <v>50.973108716124308</v>
          </cell>
          <cell r="G515">
            <v>48.779520869909952</v>
          </cell>
          <cell r="H515">
            <v>45.811777655476057</v>
          </cell>
          <cell r="I515">
            <v>36.307939536985891</v>
          </cell>
          <cell r="N515">
            <v>23.724545178238028</v>
          </cell>
        </row>
        <row r="517">
          <cell r="E517">
            <v>8.527693492142566</v>
          </cell>
          <cell r="F517">
            <v>11.67207282620069</v>
          </cell>
          <cell r="G517">
            <v>12.975024069774028</v>
          </cell>
          <cell r="H517">
            <v>12.311502476609796</v>
          </cell>
          <cell r="I517">
            <v>11.007884296690603</v>
          </cell>
          <cell r="N517">
            <v>12.03160956971039</v>
          </cell>
        </row>
        <row r="518">
          <cell r="E518">
            <v>1.983605814954033</v>
          </cell>
          <cell r="F518">
            <v>4.1278643925918175</v>
          </cell>
          <cell r="G518">
            <v>4.1230107039700972</v>
          </cell>
          <cell r="H518">
            <v>4.8486516235553108</v>
          </cell>
          <cell r="I518">
            <v>4.9414955054487022</v>
          </cell>
          <cell r="N518">
            <v>3.9338283183535236</v>
          </cell>
        </row>
        <row r="519">
          <cell r="E519">
            <v>5.285086726144649</v>
          </cell>
          <cell r="F519">
            <v>5.8543475986188138</v>
          </cell>
          <cell r="G519">
            <v>6.2807951520643375</v>
          </cell>
          <cell r="H519">
            <v>5.4100165107319755</v>
          </cell>
          <cell r="I519">
            <v>4.6703158740521271</v>
          </cell>
          <cell r="N519">
            <v>4.1639529330033431</v>
          </cell>
        </row>
        <row r="521">
          <cell r="E521">
            <v>92.170191567410882</v>
          </cell>
          <cell r="F521">
            <v>89.530710473998099</v>
          </cell>
          <cell r="G521">
            <v>106.73557229427422</v>
          </cell>
          <cell r="H521">
            <v>110.41449642267473</v>
          </cell>
          <cell r="I521">
            <v>106.9694348415608</v>
          </cell>
          <cell r="N521">
            <v>94.32522573922104</v>
          </cell>
        </row>
        <row r="523">
          <cell r="E523">
            <v>114.27516869706987</v>
          </cell>
          <cell r="F523">
            <v>131.1546510411217</v>
          </cell>
          <cell r="G523">
            <v>144.83944044854732</v>
          </cell>
          <cell r="H523">
            <v>142.7425096312603</v>
          </cell>
          <cell r="I523">
            <v>131.18477155626979</v>
          </cell>
          <cell r="N523">
            <v>113.21715400981284</v>
          </cell>
        </row>
        <row r="525">
          <cell r="E525">
            <v>-13.577283637516416</v>
          </cell>
          <cell r="F525">
            <v>-29.951867740922882</v>
          </cell>
          <cell r="G525">
            <v>-25.128844084499065</v>
          </cell>
          <cell r="H525">
            <v>-20.016510731975785</v>
          </cell>
          <cell r="I525">
            <v>-13.207452418018381</v>
          </cell>
          <cell r="N525">
            <v>-6.8603187008814208</v>
          </cell>
        </row>
        <row r="527">
          <cell r="E527">
            <v>-8.527693492142566</v>
          </cell>
          <cell r="F527">
            <v>-11.67207282620069</v>
          </cell>
          <cell r="G527">
            <v>-12.975024069774028</v>
          </cell>
          <cell r="H527">
            <v>-12.311502476609796</v>
          </cell>
          <cell r="I527">
            <v>-11.007884296690603</v>
          </cell>
          <cell r="N527">
            <v>-12.03160956971039</v>
          </cell>
        </row>
      </sheetData>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nks"/>
      <sheetName val="Assumption"/>
      <sheetName val="EDSS_In_A"/>
      <sheetName val="Out"/>
      <sheetName val="Control"/>
      <sheetName val="Project Example"/>
      <sheetName val="Stochastic Results"/>
      <sheetName val="OT Analysis"/>
      <sheetName val="Names"/>
      <sheetName val="Oyu Tolgoi"/>
    </sheetNames>
    <sheetDataSet>
      <sheetData sheetId="0" refreshError="1"/>
      <sheetData sheetId="1" refreshError="1"/>
      <sheetData sheetId="2" refreshError="1"/>
      <sheetData sheetId="3"/>
      <sheetData sheetId="4">
        <row r="4">
          <cell r="C4">
            <v>3</v>
          </cell>
        </row>
        <row r="5">
          <cell r="C5">
            <v>3</v>
          </cell>
        </row>
        <row r="6">
          <cell r="C6">
            <v>45</v>
          </cell>
        </row>
        <row r="7">
          <cell r="C7">
            <v>2055</v>
          </cell>
        </row>
        <row r="9">
          <cell r="C9" t="str">
            <v>Oyu Tolgoi</v>
          </cell>
        </row>
        <row r="11">
          <cell r="J11">
            <v>4299.2050686395032</v>
          </cell>
          <cell r="K11">
            <v>0.39646344175886161</v>
          </cell>
          <cell r="L11">
            <v>0.37339919237193092</v>
          </cell>
          <cell r="M11">
            <v>0.53283509936397</v>
          </cell>
          <cell r="N11">
            <v>0.54262602387738046</v>
          </cell>
          <cell r="O11">
            <v>0.56509920509621359</v>
          </cell>
          <cell r="P11">
            <v>0.49010706153873562</v>
          </cell>
          <cell r="Q11">
            <v>0.47049342350118939</v>
          </cell>
          <cell r="R11">
            <v>0.44954803161836748</v>
          </cell>
        </row>
        <row r="12">
          <cell r="C12">
            <v>2204</v>
          </cell>
          <cell r="I12">
            <v>0.7</v>
          </cell>
          <cell r="J12">
            <v>3009.4435480476504</v>
          </cell>
          <cell r="K12">
            <v>0.33166794593961951</v>
          </cell>
          <cell r="L12">
            <v>0.31166856802558107</v>
          </cell>
          <cell r="M12">
            <v>0.53402078954376975</v>
          </cell>
          <cell r="N12">
            <v>0.54846393183878461</v>
          </cell>
          <cell r="O12">
            <v>0.58308249646184473</v>
          </cell>
          <cell r="P12">
            <v>0.47573294010396389</v>
          </cell>
          <cell r="Q12">
            <v>0.44925935142390772</v>
          </cell>
          <cell r="R12">
            <v>0.42188859842682569</v>
          </cell>
        </row>
        <row r="13">
          <cell r="C13">
            <v>400</v>
          </cell>
          <cell r="I13">
            <v>0.8</v>
          </cell>
          <cell r="J13">
            <v>3439.364054911603</v>
          </cell>
          <cell r="K13">
            <v>0.354794438431356</v>
          </cell>
          <cell r="L13">
            <v>0.33416968480940695</v>
          </cell>
          <cell r="M13">
            <v>0.53353731912035052</v>
          </cell>
          <cell r="N13">
            <v>0.54601696022224078</v>
          </cell>
          <cell r="O13">
            <v>0.57538526571921156</v>
          </cell>
          <cell r="P13">
            <v>0.48155920016183357</v>
          </cell>
          <cell r="Q13">
            <v>0.45785419117579479</v>
          </cell>
          <cell r="R13">
            <v>0.43302207759137495</v>
          </cell>
        </row>
        <row r="14">
          <cell r="C14">
            <v>6</v>
          </cell>
          <cell r="I14">
            <v>0.9</v>
          </cell>
          <cell r="J14">
            <v>3869.2845617755515</v>
          </cell>
          <cell r="K14">
            <v>0.37630072165622636</v>
          </cell>
          <cell r="L14">
            <v>0.35460743369411007</v>
          </cell>
          <cell r="M14">
            <v>0.53314436828692502</v>
          </cell>
          <cell r="N14">
            <v>0.54412022773027913</v>
          </cell>
          <cell r="O14">
            <v>0.56959832867584503</v>
          </cell>
          <cell r="P14">
            <v>0.48624368795409251</v>
          </cell>
          <cell r="Q14">
            <v>0.46477870699009571</v>
          </cell>
          <cell r="R14">
            <v>0.44205925955394387</v>
          </cell>
        </row>
        <row r="15">
          <cell r="C15" t="str">
            <v>WEO</v>
          </cell>
          <cell r="I15">
            <v>1</v>
          </cell>
          <cell r="J15">
            <v>4299.2050686395032</v>
          </cell>
          <cell r="K15">
            <v>0.39646344175886161</v>
          </cell>
          <cell r="L15">
            <v>0.37339919237193092</v>
          </cell>
          <cell r="M15">
            <v>0.53283509936397</v>
          </cell>
          <cell r="N15">
            <v>0.54262602387738046</v>
          </cell>
          <cell r="O15">
            <v>0.56509920509621359</v>
          </cell>
          <cell r="P15">
            <v>0.49010706153873562</v>
          </cell>
          <cell r="Q15">
            <v>0.47049342350118939</v>
          </cell>
          <cell r="R15">
            <v>0.44954803161836748</v>
          </cell>
        </row>
        <row r="16">
          <cell r="I16">
            <v>1.1000000000000001</v>
          </cell>
          <cell r="J16">
            <v>4729.1255755034526</v>
          </cell>
          <cell r="K16">
            <v>0.41548949474219471</v>
          </cell>
          <cell r="L16">
            <v>0.39066030282779191</v>
          </cell>
          <cell r="M16">
            <v>0.53259853504112786</v>
          </cell>
          <cell r="N16">
            <v>0.54144401427439992</v>
          </cell>
          <cell r="O16">
            <v>0.56154094325972315</v>
          </cell>
          <cell r="P16">
            <v>0.49335970436912824</v>
          </cell>
          <cell r="Q16">
            <v>0.47531172028032914</v>
          </cell>
          <cell r="R16">
            <v>0.45588614804762934</v>
          </cell>
        </row>
        <row r="17">
          <cell r="I17">
            <v>1.2</v>
          </cell>
          <cell r="J17">
            <v>5159.0460823674039</v>
          </cell>
          <cell r="K17">
            <v>0.43353823960517618</v>
          </cell>
          <cell r="L17">
            <v>0.40682905176594969</v>
          </cell>
          <cell r="M17">
            <v>0.53240155547252788</v>
          </cell>
          <cell r="N17">
            <v>0.54046514915244626</v>
          </cell>
          <cell r="O17">
            <v>0.55862515101962873</v>
          </cell>
          <cell r="P17">
            <v>0.49612482770368005</v>
          </cell>
          <cell r="Q17">
            <v>0.47940912089948756</v>
          </cell>
          <cell r="R17">
            <v>0.46129118848812661</v>
          </cell>
        </row>
        <row r="18">
          <cell r="C18">
            <v>1</v>
          </cell>
          <cell r="I18">
            <v>1.3</v>
          </cell>
          <cell r="J18">
            <v>5588.9665892313524</v>
          </cell>
          <cell r="K18">
            <v>0.45073541385651494</v>
          </cell>
          <cell r="L18">
            <v>0.42206402954463279</v>
          </cell>
          <cell r="M18">
            <v>0.53223397469900846</v>
          </cell>
          <cell r="N18">
            <v>0.53963907233882713</v>
          </cell>
          <cell r="O18">
            <v>0.55618865270719886</v>
          </cell>
          <cell r="P18">
            <v>0.49850341641486789</v>
          </cell>
          <cell r="Q18">
            <v>0.48293417341556949</v>
          </cell>
          <cell r="R18">
            <v>0.4659519028009278</v>
          </cell>
        </row>
        <row r="19">
          <cell r="C19">
            <v>1</v>
          </cell>
          <cell r="I19">
            <v>1.4</v>
          </cell>
          <cell r="J19">
            <v>6018.8870960953009</v>
          </cell>
          <cell r="K19">
            <v>0.46718223578401241</v>
          </cell>
          <cell r="L19">
            <v>0.43648544530535538</v>
          </cell>
          <cell r="M19">
            <v>0.5320896681926961</v>
          </cell>
          <cell r="N19">
            <v>0.53893260108733221</v>
          </cell>
          <cell r="O19">
            <v>0.55412224513981012</v>
          </cell>
          <cell r="P19">
            <v>0.5005712257187499</v>
          </cell>
          <cell r="Q19">
            <v>0.4859989720812235</v>
          </cell>
          <cell r="R19">
            <v>0.47001213775825229</v>
          </cell>
        </row>
        <row r="20">
          <cell r="C20">
            <v>1</v>
          </cell>
          <cell r="I20">
            <v>1.5</v>
          </cell>
          <cell r="J20">
            <v>6448.8076029592521</v>
          </cell>
          <cell r="K20">
            <v>0.48296157695523229</v>
          </cell>
          <cell r="L20">
            <v>0.45019069193361627</v>
          </cell>
          <cell r="M20">
            <v>0.53196410215848067</v>
          </cell>
          <cell r="N20">
            <v>0.53832151287848462</v>
          </cell>
          <cell r="O20">
            <v>0.55234755817984982</v>
          </cell>
          <cell r="P20">
            <v>0.50238542885688131</v>
          </cell>
          <cell r="Q20">
            <v>0.48868813346809975</v>
          </cell>
          <cell r="R20">
            <v>0.47358091738764796</v>
          </cell>
        </row>
        <row r="21">
          <cell r="I21">
            <v>1.6</v>
          </cell>
          <cell r="J21">
            <v>6878.7281098232061</v>
          </cell>
          <cell r="K21">
            <v>0.4981422775610958</v>
          </cell>
          <cell r="L21">
            <v>0.463259885811109</v>
          </cell>
          <cell r="M21">
            <v>0.5318538485698856</v>
          </cell>
          <cell r="N21">
            <v>0.5377877122987621</v>
          </cell>
          <cell r="O21">
            <v>0.55080689023933815</v>
          </cell>
          <cell r="P21">
            <v>0.50398998536013051</v>
          </cell>
          <cell r="Q21">
            <v>0.49106672980202698</v>
          </cell>
          <cell r="R21">
            <v>0.47674237909133849</v>
          </cell>
        </row>
        <row r="22">
          <cell r="C22" t="str">
            <v>Deterministic</v>
          </cell>
          <cell r="I22">
            <v>1.7</v>
          </cell>
          <cell r="J22">
            <v>7308.6486166871518</v>
          </cell>
          <cell r="K22">
            <v>0.51278224302535691</v>
          </cell>
          <cell r="L22">
            <v>0.47611885677415866</v>
          </cell>
          <cell r="M22">
            <v>0.53175157926754502</v>
          </cell>
          <cell r="N22">
            <v>0.53731434052192162</v>
          </cell>
          <cell r="O22">
            <v>0.54946080403558129</v>
          </cell>
          <cell r="P22">
            <v>0.5054147939583713</v>
          </cell>
          <cell r="Q22">
            <v>0.49318280733829273</v>
          </cell>
          <cell r="R22">
            <v>0.47956597195070005</v>
          </cell>
        </row>
        <row r="23">
          <cell r="C23">
            <v>0.4051747139190488</v>
          </cell>
          <cell r="I23">
            <v>1.8</v>
          </cell>
          <cell r="J23">
            <v>7738.5691235511031</v>
          </cell>
          <cell r="K23">
            <v>0.52693071695822402</v>
          </cell>
          <cell r="L23">
            <v>0.48949508969399491</v>
          </cell>
          <cell r="M23">
            <v>0.53164786290466004</v>
          </cell>
          <cell r="N23">
            <v>0.53688590977185158</v>
          </cell>
          <cell r="O23">
            <v>0.54828218253676442</v>
          </cell>
          <cell r="P23">
            <v>0.50668003644510595</v>
          </cell>
          <cell r="Q23">
            <v>0.49507223721016641</v>
          </cell>
          <cell r="R23">
            <v>0.48210966936549865</v>
          </cell>
        </row>
        <row r="24">
          <cell r="C24">
            <v>0.95</v>
          </cell>
          <cell r="I24">
            <v>1.9</v>
          </cell>
          <cell r="J24">
            <v>8168.4896304150561</v>
          </cell>
          <cell r="K24">
            <v>0.54062998255846362</v>
          </cell>
          <cell r="L24">
            <v>0.50242383820654246</v>
          </cell>
          <cell r="M24">
            <v>0.53155483866380648</v>
          </cell>
          <cell r="N24">
            <v>0.53650302441632736</v>
          </cell>
          <cell r="O24">
            <v>0.54723331492498672</v>
          </cell>
          <cell r="P24">
            <v>0.50782066899016232</v>
          </cell>
          <cell r="Q24">
            <v>0.4967756800073701</v>
          </cell>
          <cell r="R24">
            <v>0.48440548306980624</v>
          </cell>
        </row>
        <row r="25">
          <cell r="C25">
            <v>0.25</v>
          </cell>
          <cell r="I25">
            <v>2</v>
          </cell>
          <cell r="J25">
            <v>8598.4101372790064</v>
          </cell>
          <cell r="K25">
            <v>0.55391665856051076</v>
          </cell>
          <cell r="L25">
            <v>0.51494319591009474</v>
          </cell>
          <cell r="M25">
            <v>0.53147093421416547</v>
          </cell>
          <cell r="N25">
            <v>0.53615878828807695</v>
          </cell>
          <cell r="O25">
            <v>0.54629389228312952</v>
          </cell>
          <cell r="P25">
            <v>0.50885423631950444</v>
          </cell>
          <cell r="Q25">
            <v>0.49831930914355188</v>
          </cell>
          <cell r="R25">
            <v>0.48648796402481365</v>
          </cell>
        </row>
        <row r="26">
          <cell r="C26">
            <v>10000</v>
          </cell>
          <cell r="I26">
            <v>2.1</v>
          </cell>
          <cell r="J26">
            <v>9028.3306441429595</v>
          </cell>
          <cell r="K26">
            <v>0.5668227016164642</v>
          </cell>
          <cell r="L26">
            <v>0.52708626672326153</v>
          </cell>
          <cell r="M26">
            <v>0.53139487111138972</v>
          </cell>
          <cell r="N26">
            <v>0.5358476305551344</v>
          </cell>
          <cell r="O26">
            <v>0.54544763383609873</v>
          </cell>
          <cell r="P26">
            <v>0.5097951371455568</v>
          </cell>
          <cell r="Q26">
            <v>0.49972460700712257</v>
          </cell>
          <cell r="R26">
            <v>0.48838552715619904</v>
          </cell>
        </row>
        <row r="27">
          <cell r="C27">
            <v>1000</v>
          </cell>
          <cell r="I27">
            <v>2.2000000000000002</v>
          </cell>
          <cell r="J27">
            <v>9458.2511510069053</v>
          </cell>
          <cell r="K27">
            <v>0.57937619233557225</v>
          </cell>
          <cell r="L27">
            <v>0.53888202314146005</v>
          </cell>
          <cell r="M27">
            <v>0.53132559919946731</v>
          </cell>
          <cell r="N27">
            <v>0.53556500193090395</v>
          </cell>
          <cell r="O27">
            <v>0.54468133543762809</v>
          </cell>
          <cell r="P27">
            <v>0.5106552990674661</v>
          </cell>
          <cell r="Q27">
            <v>0.50100937084790143</v>
          </cell>
          <cell r="R27">
            <v>0.49012175559976373</v>
          </cell>
        </row>
        <row r="28">
          <cell r="I28">
            <v>2.2999999999999998</v>
          </cell>
          <cell r="J28">
            <v>9888.1716578708583</v>
          </cell>
          <cell r="K28">
            <v>0.59160195935534565</v>
          </cell>
          <cell r="L28">
            <v>0.55035598495583604</v>
          </cell>
          <cell r="M28">
            <v>0.53126224783224651</v>
          </cell>
          <cell r="N28">
            <v>0.53530715078215851</v>
          </cell>
          <cell r="O28">
            <v>0.54398417560528445</v>
          </cell>
          <cell r="P28">
            <v>0.51144468687901146</v>
          </cell>
          <cell r="Q28">
            <v>0.50218847047912374</v>
          </cell>
          <cell r="R28">
            <v>0.49171638584361138</v>
          </cell>
        </row>
        <row r="29">
          <cell r="I29">
            <v>2.4</v>
          </cell>
          <cell r="J29">
            <v>10318.092164734808</v>
          </cell>
          <cell r="K29">
            <v>0.60352208024807807</v>
          </cell>
          <cell r="L29">
            <v>0.56153076206424668</v>
          </cell>
          <cell r="M29">
            <v>0.53120408908941219</v>
          </cell>
          <cell r="N29">
            <v>0.53507095564875429</v>
          </cell>
          <cell r="O29">
            <v>0.54334720128458169</v>
          </cell>
          <cell r="P29">
            <v>0.51217169036370935</v>
          </cell>
          <cell r="Q29">
            <v>0.50327442641404929</v>
          </cell>
          <cell r="R29">
            <v>0.49318606128388365</v>
          </cell>
        </row>
        <row r="30">
          <cell r="C30" t="str">
            <v>Deterministic</v>
          </cell>
          <cell r="I30">
            <v>2.5</v>
          </cell>
          <cell r="J30">
            <v>10748.012671598755</v>
          </cell>
          <cell r="K30">
            <v>0.6151562878736283</v>
          </cell>
          <cell r="L30">
            <v>0.57242649307177773</v>
          </cell>
          <cell r="M30">
            <v>0.53115050968142319</v>
          </cell>
          <cell r="N30">
            <v>0.53485379826096746</v>
          </cell>
          <cell r="O30">
            <v>0.54276294128352187</v>
          </cell>
          <cell r="P30">
            <v>0.51284342364392776</v>
          </cell>
          <cell r="Q30">
            <v>0.50427785619780208</v>
          </cell>
          <cell r="R30">
            <v>0.49454491531406669</v>
          </cell>
        </row>
        <row r="31">
          <cell r="C31">
            <v>0.31073040492110987</v>
          </cell>
          <cell r="I31">
            <v>2.6</v>
          </cell>
          <cell r="J31">
            <v>11177.933178462705</v>
          </cell>
          <cell r="K31">
            <v>0.62652230285303312</v>
          </cell>
          <cell r="L31">
            <v>0.58306120302064102</v>
          </cell>
          <cell r="M31">
            <v>0.53110098923956672</v>
          </cell>
          <cell r="N31">
            <v>0.53465346607240871</v>
          </cell>
          <cell r="O31">
            <v>0.54222511186710132</v>
          </cell>
          <cell r="P31">
            <v>0.51346595875644585</v>
          </cell>
          <cell r="Q31">
            <v>0.505207822708444</v>
          </cell>
          <cell r="R31">
            <v>0.49580502730256781</v>
          </cell>
        </row>
        <row r="32">
          <cell r="C32">
            <v>0.95</v>
          </cell>
          <cell r="I32">
            <v>2.7</v>
          </cell>
          <cell r="J32">
            <v>11607.853685326654</v>
          </cell>
          <cell r="K32">
            <v>0.63763610803605175</v>
          </cell>
          <cell r="L32">
            <v>0.59345109768443272</v>
          </cell>
          <cell r="M32">
            <v>0.53105508335992457</v>
          </cell>
          <cell r="N32">
            <v>0.53446807660306106</v>
          </cell>
          <cell r="O32">
            <v>0.5417283898578672</v>
          </cell>
          <cell r="P32">
            <v>0.51404450971937499</v>
          </cell>
          <cell r="Q32">
            <v>0.50607210865987495</v>
          </cell>
          <cell r="R32">
            <v>0.49697678265346834</v>
          </cell>
        </row>
        <row r="33">
          <cell r="C33">
            <v>0.1</v>
          </cell>
          <cell r="I33">
            <v>2.8</v>
          </cell>
          <cell r="J33">
            <v>12037.774192190602</v>
          </cell>
          <cell r="K33">
            <v>0.64851217680076889</v>
          </cell>
          <cell r="L33">
            <v>0.60361080754374552</v>
          </cell>
          <cell r="M33">
            <v>0.53101241022953316</v>
          </cell>
          <cell r="N33">
            <v>0.53429601810332228</v>
          </cell>
          <cell r="O33">
            <v>0.5412682358485601</v>
          </cell>
          <cell r="P33">
            <v>0.51458357891551521</v>
          </cell>
          <cell r="Q33">
            <v>0.50687743492678428</v>
          </cell>
          <cell r="R33">
            <v>0.49806915969241139</v>
          </cell>
        </row>
        <row r="34">
          <cell r="C34">
            <v>1000</v>
          </cell>
          <cell r="I34">
            <v>2.9</v>
          </cell>
          <cell r="J34">
            <v>12467.694699054557</v>
          </cell>
          <cell r="K34">
            <v>0.65916366431962448</v>
          </cell>
          <cell r="L34">
            <v>0.61355359161094869</v>
          </cell>
          <cell r="M34">
            <v>0.53097263998185262</v>
          </cell>
          <cell r="N34">
            <v>0.53413590257397559</v>
          </cell>
          <cell r="O34">
            <v>0.54084075507311502</v>
          </cell>
          <cell r="P34">
            <v>0.51508707449584257</v>
          </cell>
          <cell r="Q34">
            <v>0.5076296356624096</v>
          </cell>
          <cell r="R34">
            <v>0.49908996015902374</v>
          </cell>
        </row>
        <row r="35">
          <cell r="C35">
            <v>200</v>
          </cell>
          <cell r="I35">
            <v>3</v>
          </cell>
          <cell r="J35">
            <v>12897.615205918504</v>
          </cell>
          <cell r="K35">
            <v>0.66960256886210179</v>
          </cell>
          <cell r="L35">
            <v>0.62329150876589301</v>
          </cell>
          <cell r="M35">
            <v>0.53093548615309327</v>
          </cell>
          <cell r="N35">
            <v>0.53398652824098891</v>
          </cell>
          <cell r="O35">
            <v>0.54044258689812552</v>
          </cell>
          <cell r="P35">
            <v>0.51555840528274466</v>
          </cell>
          <cell r="Q35">
            <v>0.50833379986653937</v>
          </cell>
          <cell r="R35">
            <v>0.50004599582848386</v>
          </cell>
        </row>
        <row r="38">
          <cell r="J38">
            <v>998.10468101892627</v>
          </cell>
          <cell r="K38">
            <v>0.39646344175886161</v>
          </cell>
          <cell r="L38">
            <v>0.37339919237193092</v>
          </cell>
          <cell r="M38">
            <v>0.53283509936397</v>
          </cell>
          <cell r="N38">
            <v>0.54262602387738046</v>
          </cell>
          <cell r="O38">
            <v>0.56509920509621359</v>
          </cell>
          <cell r="P38">
            <v>0.49010706153873562</v>
          </cell>
          <cell r="Q38">
            <v>0.47049342350118939</v>
          </cell>
          <cell r="R38">
            <v>0.44954803161836748</v>
          </cell>
        </row>
        <row r="39">
          <cell r="C39">
            <v>1.6373079685276792E-2</v>
          </cell>
          <cell r="I39">
            <v>0.7</v>
          </cell>
          <cell r="J39">
            <v>698.67327671324847</v>
          </cell>
          <cell r="K39">
            <v>0.35906458482275727</v>
          </cell>
          <cell r="L39">
            <v>0.33880641197004996</v>
          </cell>
          <cell r="M39">
            <v>0.53322588424806416</v>
          </cell>
          <cell r="N39">
            <v>0.54458750270190015</v>
          </cell>
          <cell r="O39">
            <v>0.57137291262515344</v>
          </cell>
          <cell r="P39">
            <v>0.48491342683014776</v>
          </cell>
          <cell r="Q39">
            <v>0.46321095241316201</v>
          </cell>
          <cell r="R39">
            <v>0.4397013413898283</v>
          </cell>
        </row>
        <row r="40">
          <cell r="C40">
            <v>0.03</v>
          </cell>
          <cell r="I40">
            <v>0.8</v>
          </cell>
          <cell r="J40">
            <v>798.48374481514111</v>
          </cell>
          <cell r="K40">
            <v>0.37173332076084653</v>
          </cell>
          <cell r="L40">
            <v>0.35082916302328415</v>
          </cell>
          <cell r="M40">
            <v>0.53309331884784505</v>
          </cell>
          <cell r="N40">
            <v>0.54387076980659521</v>
          </cell>
          <cell r="O40">
            <v>0.56902359171480543</v>
          </cell>
          <cell r="P40">
            <v>0.48679701158804289</v>
          </cell>
          <cell r="Q40">
            <v>0.46582934263445341</v>
          </cell>
          <cell r="R40">
            <v>0.44321901165769073</v>
          </cell>
        </row>
        <row r="41">
          <cell r="C41">
            <v>0.1</v>
          </cell>
          <cell r="I41">
            <v>0.9</v>
          </cell>
          <cell r="J41">
            <v>898.29421291703397</v>
          </cell>
          <cell r="K41">
            <v>0.38419947297638984</v>
          </cell>
          <cell r="L41">
            <v>0.36229680543427706</v>
          </cell>
          <cell r="M41">
            <v>0.53295436189796119</v>
          </cell>
          <cell r="N41">
            <v>0.54321247649348647</v>
          </cell>
          <cell r="O41">
            <v>0.5669509027672951</v>
          </cell>
          <cell r="P41">
            <v>0.48851409054910883</v>
          </cell>
          <cell r="Q41">
            <v>0.4682432863908223</v>
          </cell>
          <cell r="R41">
            <v>0.44649658685541516</v>
          </cell>
        </row>
        <row r="42">
          <cell r="C42">
            <v>0.1</v>
          </cell>
          <cell r="I42">
            <v>1</v>
          </cell>
          <cell r="J42">
            <v>998.10468101892627</v>
          </cell>
          <cell r="K42">
            <v>0.39646344175886161</v>
          </cell>
          <cell r="L42">
            <v>0.37339919237193092</v>
          </cell>
          <cell r="M42">
            <v>0.53283509936397</v>
          </cell>
          <cell r="N42">
            <v>0.54262602387738046</v>
          </cell>
          <cell r="O42">
            <v>0.56509920509621359</v>
          </cell>
          <cell r="P42">
            <v>0.49010706153873562</v>
          </cell>
          <cell r="Q42">
            <v>0.47049342350118939</v>
          </cell>
          <cell r="R42">
            <v>0.44954803161836748</v>
          </cell>
        </row>
        <row r="43">
          <cell r="C43">
            <v>0.15</v>
          </cell>
          <cell r="I43">
            <v>1.1000000000000001</v>
          </cell>
          <cell r="J43">
            <v>1097.9151491208188</v>
          </cell>
          <cell r="K43">
            <v>0.40852669982761497</v>
          </cell>
          <cell r="L43">
            <v>0.38409747355220142</v>
          </cell>
          <cell r="M43">
            <v>0.53273715900485596</v>
          </cell>
          <cell r="N43">
            <v>0.54211048037229381</v>
          </cell>
          <cell r="O43">
            <v>0.56345095643285714</v>
          </cell>
          <cell r="P43">
            <v>0.491593345483122</v>
          </cell>
          <cell r="Q43">
            <v>0.4726040318387511</v>
          </cell>
          <cell r="R43">
            <v>0.45240782122081113</v>
          </cell>
        </row>
        <row r="44">
          <cell r="C44">
            <v>0.02</v>
          </cell>
          <cell r="I44">
            <v>1.2</v>
          </cell>
          <cell r="J44">
            <v>1197.7256172227114</v>
          </cell>
          <cell r="K44">
            <v>0.4203915798259093</v>
          </cell>
          <cell r="L44">
            <v>0.39454996679110882</v>
          </cell>
          <cell r="M44">
            <v>0.53264517561701752</v>
          </cell>
          <cell r="N44">
            <v>0.54163190853322551</v>
          </cell>
          <cell r="O44">
            <v>0.56193915124169236</v>
          </cell>
          <cell r="P44">
            <v>0.49297238791554349</v>
          </cell>
          <cell r="Q44">
            <v>0.47456701404084689</v>
          </cell>
          <cell r="R44">
            <v>0.45506310573413811</v>
          </cell>
        </row>
        <row r="45">
          <cell r="I45">
            <v>1.3</v>
          </cell>
          <cell r="J45">
            <v>1297.5360853246045</v>
          </cell>
          <cell r="K45">
            <v>0.43206109060704845</v>
          </cell>
          <cell r="L45">
            <v>0.40475048292877319</v>
          </cell>
          <cell r="M45">
            <v>0.53256152041864979</v>
          </cell>
          <cell r="N45">
            <v>0.54119260470827457</v>
          </cell>
          <cell r="O45">
            <v>0.56055793558966804</v>
          </cell>
          <cell r="P45">
            <v>0.49425805931714994</v>
          </cell>
          <cell r="Q45">
            <v>0.47640274351959944</v>
          </cell>
          <cell r="R45">
            <v>0.45754363620612043</v>
          </cell>
        </row>
        <row r="46">
          <cell r="I46">
            <v>1.4</v>
          </cell>
          <cell r="J46">
            <v>1397.3465534264969</v>
          </cell>
          <cell r="K46">
            <v>0.44353876103340101</v>
          </cell>
          <cell r="L46">
            <v>0.41471544700629753</v>
          </cell>
          <cell r="M46">
            <v>0.53248383902154295</v>
          </cell>
          <cell r="N46">
            <v>0.54078517650258662</v>
          </cell>
          <cell r="O46">
            <v>0.55928643230661146</v>
          </cell>
          <cell r="P46">
            <v>0.49545830502752497</v>
          </cell>
          <cell r="Q46">
            <v>0.47812070830548731</v>
          </cell>
          <cell r="R46">
            <v>0.45986216031997967</v>
          </cell>
        </row>
        <row r="47">
          <cell r="C47">
            <v>1</v>
          </cell>
          <cell r="I47">
            <v>1.5</v>
          </cell>
          <cell r="J47">
            <v>1497.1570215283894</v>
          </cell>
          <cell r="K47">
            <v>0.4548285090470725</v>
          </cell>
          <cell r="L47">
            <v>0.42445373174561829</v>
          </cell>
          <cell r="M47">
            <v>0.53241151360303518</v>
          </cell>
          <cell r="N47">
            <v>0.54040627606188063</v>
          </cell>
          <cell r="O47">
            <v>0.55811206875834196</v>
          </cell>
          <cell r="P47">
            <v>0.49658136537555392</v>
          </cell>
          <cell r="Q47">
            <v>0.4797318883702652</v>
          </cell>
          <cell r="R47">
            <v>0.46203404741903364</v>
          </cell>
        </row>
        <row r="48">
          <cell r="C48">
            <v>1</v>
          </cell>
          <cell r="I48">
            <v>1.6</v>
          </cell>
          <cell r="J48">
            <v>1596.9674896302822</v>
          </cell>
          <cell r="K48">
            <v>0.46593453315314176</v>
          </cell>
          <cell r="L48">
            <v>0.43397407745831978</v>
          </cell>
          <cell r="M48">
            <v>0.53234400869661691</v>
          </cell>
          <cell r="N48">
            <v>0.54005300850124793</v>
          </cell>
          <cell r="O48">
            <v>0.55702412266624479</v>
          </cell>
          <cell r="P48">
            <v>0.49763445386890781</v>
          </cell>
          <cell r="Q48">
            <v>0.48124593984964259</v>
          </cell>
          <cell r="R48">
            <v>0.46407278234584065</v>
          </cell>
        </row>
        <row r="49">
          <cell r="C49">
            <v>1</v>
          </cell>
          <cell r="I49">
            <v>1.7</v>
          </cell>
          <cell r="J49">
            <v>1696.7779577321742</v>
          </cell>
          <cell r="K49">
            <v>0.47686122337356612</v>
          </cell>
          <cell r="L49">
            <v>0.44328502058137714</v>
          </cell>
          <cell r="M49">
            <v>0.53228085791183366</v>
          </cell>
          <cell r="N49">
            <v>0.53972285780246243</v>
          </cell>
          <cell r="O49">
            <v>0.55601339378380055</v>
          </cell>
          <cell r="P49">
            <v>0.49862391230137015</v>
          </cell>
          <cell r="Q49">
            <v>0.48267138872118193</v>
          </cell>
          <cell r="R49">
            <v>0.46599024568509601</v>
          </cell>
        </row>
        <row r="50">
          <cell r="C50">
            <v>1</v>
          </cell>
          <cell r="I50">
            <v>1.8</v>
          </cell>
          <cell r="J50">
            <v>1796.5884258340679</v>
          </cell>
          <cell r="K50">
            <v>0.48761308884332449</v>
          </cell>
          <cell r="L50">
            <v>0.45239484350158132</v>
          </cell>
          <cell r="M50">
            <v>0.53222165314363457</v>
          </cell>
          <cell r="N50">
            <v>0.53941362679763893</v>
          </cell>
          <cell r="O50">
            <v>0.55507194308574581</v>
          </cell>
          <cell r="P50">
            <v>0.49955533856882839</v>
          </cell>
          <cell r="Q50">
            <v>0.48401579144661699</v>
          </cell>
          <cell r="R50">
            <v>0.46779694544127237</v>
          </cell>
        </row>
        <row r="51">
          <cell r="C51">
            <v>1</v>
          </cell>
          <cell r="I51">
            <v>1.9</v>
          </cell>
          <cell r="J51">
            <v>1896.3988939359597</v>
          </cell>
          <cell r="K51">
            <v>0.49819469945887729</v>
          </cell>
          <cell r="L51">
            <v>0.46131154110372702</v>
          </cell>
          <cell r="M51">
            <v>0.53216603574321808</v>
          </cell>
          <cell r="N51">
            <v>0.53912338821117933</v>
          </cell>
          <cell r="O51">
            <v>0.55419288381026743</v>
          </cell>
          <cell r="P51">
            <v>0.50043369263659099</v>
          </cell>
          <cell r="Q51">
            <v>0.48528586897087006</v>
          </cell>
          <cell r="R51">
            <v>0.4695022096942667</v>
          </cell>
        </row>
        <row r="52">
          <cell r="I52">
            <v>2</v>
          </cell>
          <cell r="J52">
            <v>1996.2093620378525</v>
          </cell>
          <cell r="K52">
            <v>0.50861063930311801</v>
          </cell>
          <cell r="L52">
            <v>0.47011228312931819</v>
          </cell>
          <cell r="M52">
            <v>0.53211267470268464</v>
          </cell>
          <cell r="N52">
            <v>0.53884976819150832</v>
          </cell>
          <cell r="O52">
            <v>0.55337108806475022</v>
          </cell>
          <cell r="P52">
            <v>0.5012624291707537</v>
          </cell>
          <cell r="Q52">
            <v>0.48648700854813176</v>
          </cell>
          <cell r="R52">
            <v>0.47111509292682391</v>
          </cell>
        </row>
        <row r="53">
          <cell r="I53">
            <v>2.1</v>
          </cell>
          <cell r="J53">
            <v>2096.0198301397454</v>
          </cell>
          <cell r="K53">
            <v>0.51886546974898351</v>
          </cell>
          <cell r="L53">
            <v>0.47966124913145763</v>
          </cell>
          <cell r="M53">
            <v>0.53204935221961125</v>
          </cell>
          <cell r="N53">
            <v>0.53858331222829103</v>
          </cell>
          <cell r="O53">
            <v>0.55261156514537213</v>
          </cell>
          <cell r="P53">
            <v>0.50203421424184858</v>
          </cell>
          <cell r="Q53">
            <v>0.48761737362666546</v>
          </cell>
          <cell r="R53">
            <v>0.4726518121611028</v>
          </cell>
        </row>
        <row r="54">
          <cell r="I54">
            <v>2.2000000000000002</v>
          </cell>
          <cell r="J54">
            <v>2195.8302982416376</v>
          </cell>
          <cell r="K54">
            <v>0.52896370073551979</v>
          </cell>
          <cell r="L54">
            <v>0.48905470048243604</v>
          </cell>
          <cell r="M54">
            <v>0.53198954693328659</v>
          </cell>
          <cell r="N54">
            <v>0.53833184101172171</v>
          </cell>
          <cell r="O54">
            <v>0.55189782578477586</v>
          </cell>
          <cell r="P54">
            <v>0.50276548602808435</v>
          </cell>
          <cell r="Q54">
            <v>0.48869003202306877</v>
          </cell>
          <cell r="R54">
            <v>0.4741089552924751</v>
          </cell>
        </row>
        <row r="55">
          <cell r="I55">
            <v>2.2999999999999998</v>
          </cell>
          <cell r="J55">
            <v>2295.6407663435302</v>
          </cell>
          <cell r="K55">
            <v>0.53890976854389938</v>
          </cell>
          <cell r="L55">
            <v>0.49829742571321461</v>
          </cell>
          <cell r="M55">
            <v>0.53193297372230497</v>
          </cell>
          <cell r="N55">
            <v>0.53809412506199206</v>
          </cell>
          <cell r="O55">
            <v>0.55122585139615987</v>
          </cell>
          <cell r="P55">
            <v>0.50345935293818911</v>
          </cell>
          <cell r="Q55">
            <v>0.48970929275422576</v>
          </cell>
          <cell r="R55">
            <v>0.4754925473703121</v>
          </cell>
        </row>
        <row r="56">
          <cell r="I56">
            <v>2.4</v>
          </cell>
          <cell r="J56">
            <v>2395.4512344454229</v>
          </cell>
          <cell r="K56">
            <v>0.54870801900881705</v>
          </cell>
          <cell r="L56">
            <v>0.50739409829484039</v>
          </cell>
          <cell r="M56">
            <v>0.53187937747222858</v>
          </cell>
          <cell r="N56">
            <v>0.53786906582167215</v>
          </cell>
          <cell r="O56">
            <v>0.55059208032485907</v>
          </cell>
          <cell r="P56">
            <v>0.50411861331785257</v>
          </cell>
          <cell r="Q56">
            <v>0.49067904624434844</v>
          </cell>
          <cell r="R56">
            <v>0.47680802017375973</v>
          </cell>
        </row>
        <row r="57">
          <cell r="I57">
            <v>2.5</v>
          </cell>
          <cell r="J57">
            <v>2495.261702547316</v>
          </cell>
          <cell r="K57">
            <v>0.55836269510357672</v>
          </cell>
          <cell r="L57">
            <v>0.5163492639484577</v>
          </cell>
          <cell r="M57">
            <v>0.53182852922926649</v>
          </cell>
          <cell r="N57">
            <v>0.53765567868085606</v>
          </cell>
          <cell r="O57">
            <v>0.54999334469927763</v>
          </cell>
          <cell r="P57">
            <v>0.50474579316997192</v>
          </cell>
          <cell r="Q57">
            <v>0.49160281394921596</v>
          </cell>
          <cell r="R57">
            <v>0.47806028347948804</v>
          </cell>
        </row>
        <row r="58">
          <cell r="I58">
            <v>2.6</v>
          </cell>
          <cell r="J58">
            <v>2595.0721706492091</v>
          </cell>
          <cell r="K58">
            <v>0.56787792806995341</v>
          </cell>
          <cell r="L58">
            <v>0.52516733204995036</v>
          </cell>
          <cell r="M58">
            <v>0.5317802229307963</v>
          </cell>
          <cell r="N58">
            <v>0.53745307857662117</v>
          </cell>
          <cell r="O58">
            <v>0.54942681747294753</v>
          </cell>
          <cell r="P58">
            <v>0.50534317849913868</v>
          </cell>
          <cell r="Q58">
            <v>0.49248379108436668</v>
          </cell>
          <cell r="R58">
            <v>0.47925378629705234</v>
          </cell>
        </row>
        <row r="59">
          <cell r="I59">
            <v>2.7</v>
          </cell>
          <cell r="J59">
            <v>2694.8826387511012</v>
          </cell>
          <cell r="K59">
            <v>0.57725773140236525</v>
          </cell>
          <cell r="L59">
            <v>0.53385257017677945</v>
          </cell>
          <cell r="M59">
            <v>0.53173427261425688</v>
          </cell>
          <cell r="N59">
            <v>0.53726046772255409</v>
          </cell>
          <cell r="O59">
            <v>0.5488899677891973</v>
          </cell>
          <cell r="P59">
            <v>0.50591284315344442</v>
          </cell>
          <cell r="Q59">
            <v>0.49332488354996273</v>
          </cell>
          <cell r="R59">
            <v>0.48039256968174815</v>
          </cell>
        </row>
        <row r="60">
          <cell r="I60">
            <v>2.8</v>
          </cell>
          <cell r="J60">
            <v>2794.6931068529939</v>
          </cell>
          <cell r="K60">
            <v>0.58650599711849716</v>
          </cell>
          <cell r="L60">
            <v>0.54240910136293297</v>
          </cell>
          <cell r="M60">
            <v>0.53169051002470602</v>
          </cell>
          <cell r="N60">
            <v>0.53707712510960626</v>
          </cell>
          <cell r="O60">
            <v>0.54838052318144681</v>
          </cell>
          <cell r="P60">
            <v>0.5064566728783193</v>
          </cell>
          <cell r="Q60">
            <v>0.49412873995154433</v>
          </cell>
          <cell r="R60">
            <v>0.48148031244619799</v>
          </cell>
        </row>
        <row r="61">
          <cell r="I61">
            <v>2.9</v>
          </cell>
          <cell r="J61">
            <v>2894.5035749548865</v>
          </cell>
          <cell r="K61">
            <v>0.59562649385070299</v>
          </cell>
          <cell r="L61">
            <v>0.5508409032223115</v>
          </cell>
          <cell r="M61">
            <v>0.53164878255614523</v>
          </cell>
          <cell r="N61">
            <v>0.53690239748696367</v>
          </cell>
          <cell r="O61">
            <v>0.54789643741821958</v>
          </cell>
          <cell r="P61">
            <v>0.50697638617032348</v>
          </cell>
          <cell r="Q61">
            <v>0.49489777946009916</v>
          </cell>
          <cell r="R61">
            <v>0.48252037086023897</v>
          </cell>
        </row>
        <row r="62">
          <cell r="I62">
            <v>3</v>
          </cell>
          <cell r="J62">
            <v>2994.3140430567787</v>
          </cell>
          <cell r="K62">
            <v>0.60462286637727203</v>
          </cell>
          <cell r="L62">
            <v>0.55915180868107339</v>
          </cell>
          <cell r="M62">
            <v>0.53160895147352882</v>
          </cell>
          <cell r="N62">
            <v>0.53673569158512036</v>
          </cell>
          <cell r="O62">
            <v>0.54743586303332314</v>
          </cell>
          <cell r="P62">
            <v>0.50747355241680536</v>
          </cell>
          <cell r="Q62">
            <v>0.49563421612882175</v>
          </cell>
          <cell r="R62">
            <v>0.48351581324172049</v>
          </cell>
        </row>
      </sheetData>
      <sheetData sheetId="5">
        <row r="3">
          <cell r="E3">
            <v>1</v>
          </cell>
          <cell r="F3">
            <v>2</v>
          </cell>
          <cell r="G3">
            <v>3</v>
          </cell>
          <cell r="H3">
            <v>4</v>
          </cell>
          <cell r="I3">
            <v>5</v>
          </cell>
          <cell r="J3">
            <v>6</v>
          </cell>
          <cell r="K3">
            <v>7</v>
          </cell>
          <cell r="L3">
            <v>8</v>
          </cell>
          <cell r="M3">
            <v>9</v>
          </cell>
          <cell r="N3">
            <v>10</v>
          </cell>
          <cell r="O3">
            <v>11</v>
          </cell>
          <cell r="P3">
            <v>12</v>
          </cell>
          <cell r="Q3">
            <v>13</v>
          </cell>
          <cell r="R3">
            <v>14</v>
          </cell>
          <cell r="S3">
            <v>15</v>
          </cell>
          <cell r="T3">
            <v>16</v>
          </cell>
          <cell r="U3">
            <v>17</v>
          </cell>
          <cell r="V3">
            <v>18</v>
          </cell>
          <cell r="W3">
            <v>19</v>
          </cell>
          <cell r="X3">
            <v>20</v>
          </cell>
          <cell r="Y3">
            <v>21</v>
          </cell>
          <cell r="Z3">
            <v>22</v>
          </cell>
          <cell r="AA3">
            <v>23</v>
          </cell>
          <cell r="AB3">
            <v>24</v>
          </cell>
          <cell r="AC3">
            <v>25</v>
          </cell>
          <cell r="AD3">
            <v>26</v>
          </cell>
          <cell r="AE3">
            <v>27</v>
          </cell>
          <cell r="AF3">
            <v>28</v>
          </cell>
          <cell r="AG3">
            <v>29</v>
          </cell>
          <cell r="AH3">
            <v>30</v>
          </cell>
          <cell r="AI3">
            <v>31</v>
          </cell>
          <cell r="AJ3">
            <v>32</v>
          </cell>
          <cell r="AK3">
            <v>33</v>
          </cell>
          <cell r="AL3">
            <v>34</v>
          </cell>
          <cell r="AM3">
            <v>35</v>
          </cell>
          <cell r="AN3">
            <v>36</v>
          </cell>
          <cell r="AO3">
            <v>37</v>
          </cell>
          <cell r="AP3">
            <v>38</v>
          </cell>
          <cell r="AQ3">
            <v>39</v>
          </cell>
          <cell r="AR3">
            <v>40</v>
          </cell>
          <cell r="AS3">
            <v>41</v>
          </cell>
          <cell r="AT3">
            <v>42</v>
          </cell>
          <cell r="AU3">
            <v>43</v>
          </cell>
          <cell r="AV3">
            <v>44</v>
          </cell>
          <cell r="AW3">
            <v>45</v>
          </cell>
          <cell r="AX3">
            <v>46</v>
          </cell>
          <cell r="AY3">
            <v>47</v>
          </cell>
          <cell r="AZ3">
            <v>48</v>
          </cell>
          <cell r="BA3">
            <v>49</v>
          </cell>
          <cell r="BB3">
            <v>50</v>
          </cell>
          <cell r="BC3">
            <v>51</v>
          </cell>
          <cell r="BD3">
            <v>52</v>
          </cell>
          <cell r="BE3">
            <v>53</v>
          </cell>
          <cell r="BF3">
            <v>54</v>
          </cell>
        </row>
        <row r="4">
          <cell r="E4">
            <v>1</v>
          </cell>
          <cell r="F4">
            <v>1.0163730796852768</v>
          </cell>
          <cell r="G4">
            <v>1.0330142371089339</v>
          </cell>
          <cell r="H4">
            <v>1.0499278615291439</v>
          </cell>
          <cell r="I4">
            <v>1.0671184140697527</v>
          </cell>
          <cell r="J4">
            <v>1.084590428896943</v>
          </cell>
          <cell r="K4">
            <v>1.102348514415161</v>
          </cell>
          <cell r="L4">
            <v>1.1203973544826269</v>
          </cell>
          <cell r="M4">
            <v>1.1387417096467443</v>
          </cell>
          <cell r="N4">
            <v>1.1573864183997387</v>
          </cell>
          <cell r="O4">
            <v>1.1763363984548547</v>
          </cell>
          <cell r="P4">
            <v>1.1955966480434475</v>
          </cell>
          <cell r="Q4">
            <v>1.2151722472333126</v>
          </cell>
          <cell r="R4">
            <v>1.2350683592686005</v>
          </cell>
          <cell r="S4">
            <v>1.2552902319316692</v>
          </cell>
          <cell r="T4">
            <v>1.2758431989272359</v>
          </cell>
          <cell r="U4">
            <v>1.2967326812891899</v>
          </cell>
          <cell r="V4">
            <v>1.3179641888104405</v>
          </cell>
          <cell r="W4">
            <v>1.3395433214961749</v>
          </cell>
          <cell r="X4">
            <v>1.361475771040912</v>
          </cell>
          <cell r="Y4">
            <v>1.3837673223297384</v>
          </cell>
          <cell r="Z4">
            <v>1.4064238549641255</v>
          </cell>
          <cell r="AA4">
            <v>1.4294513448127271</v>
          </cell>
          <cell r="AB4">
            <v>1.4528558655875718</v>
          </cell>
          <cell r="AC4">
            <v>1.4766435904460589</v>
          </cell>
          <cell r="AD4">
            <v>1.5008207936191853</v>
          </cell>
          <cell r="AE4">
            <v>1.5253938520664327</v>
          </cell>
          <cell r="AF4">
            <v>1.5503692471577475</v>
          </cell>
          <cell r="AG4">
            <v>1.575753566383064</v>
          </cell>
          <cell r="AH4">
            <v>1.6015535050898129</v>
          </cell>
          <cell r="AI4">
            <v>1.6277758682488825</v>
          </cell>
          <cell r="AJ4">
            <v>1.6544275722494919</v>
          </cell>
          <cell r="AK4">
            <v>1.6815156467234518</v>
          </cell>
          <cell r="AL4">
            <v>1.7090472363992946</v>
          </cell>
          <cell r="AM4">
            <v>1.7370296029867622</v>
          </cell>
          <cell r="AN4">
            <v>1.7654701270921491</v>
          </cell>
          <cell r="AO4">
            <v>1.7943763101650045</v>
          </cell>
          <cell r="AP4">
            <v>1.8237557764767092</v>
          </cell>
          <cell r="AQ4">
            <v>1.8536162751314458</v>
          </cell>
          <cell r="AR4">
            <v>1.8839656821100987</v>
          </cell>
          <cell r="AS4">
            <v>1.9148120023476143</v>
          </cell>
          <cell r="AT4">
            <v>1.946163371844376</v>
          </cell>
          <cell r="AU4">
            <v>1.9780280598121511</v>
          </cell>
          <cell r="AV4">
            <v>2.0104144708551686</v>
          </cell>
          <cell r="AW4">
            <v>2.043331147186914</v>
          </cell>
          <cell r="AX4">
            <v>2.0767867708832131</v>
          </cell>
          <cell r="AY4">
            <v>2.1107901661722126</v>
          </cell>
          <cell r="AZ4">
            <v>2.1453503017618485</v>
          </cell>
          <cell r="BA4">
            <v>2.180476293205428</v>
          </cell>
          <cell r="BB4">
            <v>2.2161774053059373</v>
          </cell>
          <cell r="BC4">
            <v>2.2524630545597213</v>
          </cell>
          <cell r="BD4">
            <v>2.2893428116401693</v>
          </cell>
          <cell r="BE4">
            <v>2.3268264039220692</v>
          </cell>
          <cell r="BF4">
            <v>2.3649237180472915</v>
          </cell>
        </row>
        <row r="52">
          <cell r="D52">
            <v>1</v>
          </cell>
        </row>
        <row r="106">
          <cell r="E106">
            <v>0</v>
          </cell>
          <cell r="F106">
            <v>0</v>
          </cell>
          <cell r="G106">
            <v>0</v>
          </cell>
          <cell r="H106">
            <v>0</v>
          </cell>
          <cell r="I106">
            <v>0</v>
          </cell>
          <cell r="J106">
            <v>0</v>
          </cell>
          <cell r="K106">
            <v>1</v>
          </cell>
          <cell r="L106">
            <v>2</v>
          </cell>
          <cell r="M106">
            <v>3</v>
          </cell>
          <cell r="N106">
            <v>4</v>
          </cell>
          <cell r="O106">
            <v>5</v>
          </cell>
          <cell r="Q106">
            <v>1</v>
          </cell>
          <cell r="R106">
            <v>2</v>
          </cell>
          <cell r="S106">
            <v>3</v>
          </cell>
          <cell r="T106">
            <v>4</v>
          </cell>
          <cell r="U106">
            <v>5</v>
          </cell>
          <cell r="V106">
            <v>6</v>
          </cell>
          <cell r="W106">
            <v>7</v>
          </cell>
          <cell r="X106">
            <v>8</v>
          </cell>
          <cell r="Y106">
            <v>9</v>
          </cell>
          <cell r="Z106">
            <v>10</v>
          </cell>
          <cell r="AA106">
            <v>11</v>
          </cell>
          <cell r="AB106">
            <v>12</v>
          </cell>
          <cell r="AC106">
            <v>13</v>
          </cell>
          <cell r="AD106">
            <v>14</v>
          </cell>
          <cell r="AE106">
            <v>15</v>
          </cell>
          <cell r="AF106">
            <v>16</v>
          </cell>
          <cell r="AG106">
            <v>17</v>
          </cell>
          <cell r="AH106">
            <v>18</v>
          </cell>
          <cell r="AI106">
            <v>19</v>
          </cell>
          <cell r="AJ106">
            <v>20</v>
          </cell>
          <cell r="AK106">
            <v>21</v>
          </cell>
          <cell r="AL106">
            <v>22</v>
          </cell>
          <cell r="AM106">
            <v>23</v>
          </cell>
          <cell r="AN106">
            <v>24</v>
          </cell>
          <cell r="AO106">
            <v>25</v>
          </cell>
          <cell r="AP106">
            <v>26</v>
          </cell>
          <cell r="AQ106">
            <v>27</v>
          </cell>
          <cell r="AR106">
            <v>28</v>
          </cell>
          <cell r="AS106">
            <v>29</v>
          </cell>
          <cell r="AT106">
            <v>30</v>
          </cell>
          <cell r="AU106">
            <v>31</v>
          </cell>
          <cell r="AV106">
            <v>32</v>
          </cell>
          <cell r="AW106">
            <v>33</v>
          </cell>
          <cell r="AX106">
            <v>34</v>
          </cell>
          <cell r="AY106">
            <v>35</v>
          </cell>
          <cell r="AZ106">
            <v>36</v>
          </cell>
          <cell r="BA106">
            <v>37</v>
          </cell>
          <cell r="BB106">
            <v>38</v>
          </cell>
          <cell r="BC106">
            <v>39</v>
          </cell>
          <cell r="BD106">
            <v>0</v>
          </cell>
          <cell r="BE106">
            <v>0</v>
          </cell>
          <cell r="BF106">
            <v>0</v>
          </cell>
        </row>
        <row r="107">
          <cell r="E107">
            <v>0</v>
          </cell>
          <cell r="F107">
            <v>0</v>
          </cell>
          <cell r="G107">
            <v>0</v>
          </cell>
          <cell r="H107">
            <v>0</v>
          </cell>
          <cell r="I107">
            <v>0</v>
          </cell>
          <cell r="J107">
            <v>0</v>
          </cell>
          <cell r="K107">
            <v>39</v>
          </cell>
          <cell r="L107">
            <v>38</v>
          </cell>
          <cell r="M107">
            <v>37</v>
          </cell>
          <cell r="N107">
            <v>36</v>
          </cell>
          <cell r="O107">
            <v>35</v>
          </cell>
          <cell r="P107">
            <v>40</v>
          </cell>
          <cell r="Q107">
            <v>39</v>
          </cell>
          <cell r="R107">
            <v>38</v>
          </cell>
          <cell r="S107">
            <v>37</v>
          </cell>
          <cell r="T107">
            <v>36</v>
          </cell>
          <cell r="U107">
            <v>35</v>
          </cell>
          <cell r="V107">
            <v>34</v>
          </cell>
          <cell r="W107">
            <v>33</v>
          </cell>
          <cell r="X107">
            <v>32</v>
          </cell>
          <cell r="Y107">
            <v>31</v>
          </cell>
          <cell r="Z107">
            <v>30</v>
          </cell>
          <cell r="AA107">
            <v>29</v>
          </cell>
          <cell r="AB107">
            <v>28</v>
          </cell>
          <cell r="AC107">
            <v>27</v>
          </cell>
          <cell r="AD107">
            <v>26</v>
          </cell>
          <cell r="AE107">
            <v>25</v>
          </cell>
          <cell r="AF107">
            <v>24</v>
          </cell>
          <cell r="AG107">
            <v>23</v>
          </cell>
          <cell r="AH107">
            <v>22</v>
          </cell>
          <cell r="AI107">
            <v>21</v>
          </cell>
          <cell r="AJ107">
            <v>20</v>
          </cell>
          <cell r="AK107">
            <v>19</v>
          </cell>
          <cell r="AL107">
            <v>18</v>
          </cell>
          <cell r="AM107">
            <v>17</v>
          </cell>
          <cell r="AN107">
            <v>16</v>
          </cell>
          <cell r="AO107">
            <v>15</v>
          </cell>
          <cell r="AP107">
            <v>14</v>
          </cell>
          <cell r="AQ107">
            <v>13</v>
          </cell>
          <cell r="AR107">
            <v>12</v>
          </cell>
          <cell r="AS107">
            <v>11</v>
          </cell>
          <cell r="AT107">
            <v>10</v>
          </cell>
          <cell r="AU107">
            <v>9</v>
          </cell>
          <cell r="AV107">
            <v>8</v>
          </cell>
          <cell r="AW107">
            <v>7</v>
          </cell>
          <cell r="AX107">
            <v>6</v>
          </cell>
          <cell r="AY107">
            <v>5</v>
          </cell>
          <cell r="AZ107">
            <v>4</v>
          </cell>
          <cell r="BA107">
            <v>3</v>
          </cell>
          <cell r="BB107">
            <v>2</v>
          </cell>
          <cell r="BC107">
            <v>1</v>
          </cell>
          <cell r="BD107">
            <v>0</v>
          </cell>
          <cell r="BE107">
            <v>0</v>
          </cell>
          <cell r="BF107">
            <v>0</v>
          </cell>
        </row>
        <row r="108">
          <cell r="E108">
            <v>0</v>
          </cell>
          <cell r="F108">
            <v>0</v>
          </cell>
          <cell r="G108">
            <v>0</v>
          </cell>
          <cell r="H108">
            <v>0</v>
          </cell>
          <cell r="I108">
            <v>0</v>
          </cell>
          <cell r="J108">
            <v>0</v>
          </cell>
          <cell r="K108">
            <v>348.60446927196818</v>
          </cell>
          <cell r="L108">
            <v>891.51748006336095</v>
          </cell>
          <cell r="M108">
            <v>902.78431739385508</v>
          </cell>
          <cell r="N108">
            <v>1253.0596400308555</v>
          </cell>
          <cell r="O108">
            <v>1617.8108587764973</v>
          </cell>
          <cell r="P108">
            <v>2268.3771232130712</v>
          </cell>
          <cell r="Q108">
            <v>2398.634061000505</v>
          </cell>
          <cell r="R108">
            <v>2530.7283718990088</v>
          </cell>
          <cell r="S108">
            <v>2412.3025440891747</v>
          </cell>
          <cell r="T108">
            <v>2311.2027620156287</v>
          </cell>
          <cell r="U108">
            <v>1875.6859075536256</v>
          </cell>
          <cell r="V108">
            <v>1911.5358537540817</v>
          </cell>
          <cell r="W108">
            <v>1870.4482444512998</v>
          </cell>
          <cell r="X108">
            <v>1645.9282643504694</v>
          </cell>
          <cell r="Y108">
            <v>1683.6118655615264</v>
          </cell>
          <cell r="Z108">
            <v>2020.9168986636801</v>
          </cell>
          <cell r="AA108">
            <v>2068.5368798482391</v>
          </cell>
          <cell r="AB108">
            <v>1913.1868339191772</v>
          </cell>
          <cell r="AC108">
            <v>1847.2837247458303</v>
          </cell>
          <cell r="AD108">
            <v>1959.6824584959313</v>
          </cell>
          <cell r="AE108">
            <v>2101.7763490616558</v>
          </cell>
          <cell r="AF108">
            <v>2052.3648344453991</v>
          </cell>
          <cell r="AG108">
            <v>1982.5080186588889</v>
          </cell>
          <cell r="AH108">
            <v>1922.8514016926674</v>
          </cell>
          <cell r="AI108">
            <v>1853.8845393164672</v>
          </cell>
          <cell r="AJ108">
            <v>1849.1047549558809</v>
          </cell>
          <cell r="AK108">
            <v>1797.5580700324406</v>
          </cell>
          <cell r="AL108">
            <v>1775.130229141404</v>
          </cell>
          <cell r="AM108">
            <v>1714.773298016803</v>
          </cell>
          <cell r="AN108">
            <v>1572.9601305532992</v>
          </cell>
          <cell r="AO108">
            <v>1559.2301711970388</v>
          </cell>
          <cell r="AP108">
            <v>1463.9842613928352</v>
          </cell>
          <cell r="AQ108">
            <v>1202.1807949608688</v>
          </cell>
          <cell r="AR108">
            <v>1189.2580471074853</v>
          </cell>
          <cell r="AS108">
            <v>1180.5945804811779</v>
          </cell>
          <cell r="AT108">
            <v>1230.2802503124151</v>
          </cell>
          <cell r="AU108">
            <v>923.94224240980952</v>
          </cell>
          <cell r="AV108">
            <v>503.19258960737409</v>
          </cell>
          <cell r="AW108">
            <v>503.19258960737409</v>
          </cell>
          <cell r="AX108">
            <v>503.19258960737409</v>
          </cell>
          <cell r="AY108">
            <v>417.64389411194327</v>
          </cell>
          <cell r="AZ108">
            <v>417.64389411194327</v>
          </cell>
          <cell r="BA108">
            <v>417.64389411194327</v>
          </cell>
          <cell r="BB108">
            <v>417.64389411194327</v>
          </cell>
          <cell r="BC108">
            <v>159.95822426102407</v>
          </cell>
          <cell r="BD108">
            <v>0</v>
          </cell>
          <cell r="BE108">
            <v>0</v>
          </cell>
          <cell r="BF108">
            <v>0</v>
          </cell>
        </row>
        <row r="109">
          <cell r="E109">
            <v>0</v>
          </cell>
          <cell r="F109">
            <v>0</v>
          </cell>
          <cell r="G109">
            <v>0</v>
          </cell>
          <cell r="H109">
            <v>0</v>
          </cell>
          <cell r="I109">
            <v>0</v>
          </cell>
          <cell r="J109">
            <v>0</v>
          </cell>
          <cell r="K109">
            <v>112.86174405231316</v>
          </cell>
          <cell r="L109">
            <v>305.6445490523048</v>
          </cell>
          <cell r="M109">
            <v>317.58418304776495</v>
          </cell>
          <cell r="N109">
            <v>438.324640008176</v>
          </cell>
          <cell r="O109">
            <v>578.30602271353439</v>
          </cell>
          <cell r="P109">
            <v>816.03384636091414</v>
          </cell>
          <cell r="Q109">
            <v>876.78779492421484</v>
          </cell>
          <cell r="R109">
            <v>923.63538688725441</v>
          </cell>
          <cell r="S109">
            <v>870.87230332955073</v>
          </cell>
          <cell r="T109">
            <v>809.30314062530283</v>
          </cell>
          <cell r="U109">
            <v>638.59093105457453</v>
          </cell>
          <cell r="V109">
            <v>631.93908814577162</v>
          </cell>
          <cell r="W109">
            <v>594.16052908478912</v>
          </cell>
          <cell r="X109">
            <v>492.55358992144699</v>
          </cell>
          <cell r="Y109">
            <v>485.49501781537873</v>
          </cell>
          <cell r="Z109">
            <v>606.86345006262081</v>
          </cell>
          <cell r="AA109">
            <v>618.62548295584077</v>
          </cell>
          <cell r="AB109">
            <v>551.51622244605392</v>
          </cell>
          <cell r="AC109">
            <v>529.49317664464388</v>
          </cell>
          <cell r="AD109">
            <v>596.16260878102798</v>
          </cell>
          <cell r="AE109">
            <v>672.86588008361957</v>
          </cell>
          <cell r="AF109">
            <v>653.95147755657206</v>
          </cell>
          <cell r="AG109">
            <v>619.61787100425454</v>
          </cell>
          <cell r="AH109">
            <v>575.57442184355966</v>
          </cell>
          <cell r="AI109">
            <v>536.53619941775651</v>
          </cell>
          <cell r="AJ109">
            <v>538.20328122436649</v>
          </cell>
          <cell r="AK109">
            <v>509.13095117619218</v>
          </cell>
          <cell r="AL109">
            <v>504.80137613587482</v>
          </cell>
          <cell r="AM109">
            <v>459.83289343796696</v>
          </cell>
          <cell r="AN109">
            <v>415.97149958851014</v>
          </cell>
          <cell r="AO109">
            <v>390.24433724455491</v>
          </cell>
          <cell r="AP109">
            <v>361.98917232697141</v>
          </cell>
          <cell r="AQ109">
            <v>282.66697350918423</v>
          </cell>
          <cell r="AR109">
            <v>281.43385581782985</v>
          </cell>
          <cell r="AS109">
            <v>273.97701749720926</v>
          </cell>
          <cell r="AT109">
            <v>315.38089181396356</v>
          </cell>
          <cell r="AU109">
            <v>251.34938144442287</v>
          </cell>
          <cell r="AV109">
            <v>158.39532724024863</v>
          </cell>
          <cell r="AW109">
            <v>158.39532724024863</v>
          </cell>
          <cell r="AX109">
            <v>158.39532724024863</v>
          </cell>
          <cell r="AY109">
            <v>132.81788054977619</v>
          </cell>
          <cell r="AZ109">
            <v>132.81788054977619</v>
          </cell>
          <cell r="BA109">
            <v>132.81788054977619</v>
          </cell>
          <cell r="BB109">
            <v>132.81788054977619</v>
          </cell>
          <cell r="BC109">
            <v>50.86944313655048</v>
          </cell>
          <cell r="BD109">
            <v>0</v>
          </cell>
          <cell r="BE109">
            <v>0</v>
          </cell>
          <cell r="BF109">
            <v>0</v>
          </cell>
        </row>
        <row r="110">
          <cell r="E110">
            <v>0</v>
          </cell>
          <cell r="F110">
            <v>0</v>
          </cell>
          <cell r="G110">
            <v>0</v>
          </cell>
          <cell r="H110">
            <v>0</v>
          </cell>
          <cell r="I110">
            <v>0</v>
          </cell>
          <cell r="J110">
            <v>0</v>
          </cell>
          <cell r="K110">
            <v>313.52029426973121</v>
          </cell>
          <cell r="L110">
            <v>1434.1622732145029</v>
          </cell>
          <cell r="M110">
            <v>774.590440757853</v>
          </cell>
          <cell r="N110">
            <v>1766.3248624536384</v>
          </cell>
          <cell r="O110">
            <v>836.22474451308949</v>
          </cell>
          <cell r="P110">
            <v>1768.0783647856331</v>
          </cell>
          <cell r="Q110">
            <v>1661.44930553419</v>
          </cell>
          <cell r="R110">
            <v>1702.4414669048956</v>
          </cell>
          <cell r="S110">
            <v>732.99787009738236</v>
          </cell>
          <cell r="T110">
            <v>745.51171837564743</v>
          </cell>
          <cell r="U110">
            <v>509.13327788759102</v>
          </cell>
          <cell r="V110">
            <v>532.56510757749379</v>
          </cell>
          <cell r="W110">
            <v>522.07003222614208</v>
          </cell>
          <cell r="X110">
            <v>485.26708577443378</v>
          </cell>
          <cell r="Y110">
            <v>507.3542102271</v>
          </cell>
          <cell r="Z110">
            <v>609.00063609027939</v>
          </cell>
          <cell r="AA110">
            <v>623.35085447440997</v>
          </cell>
          <cell r="AB110">
            <v>576.53632348107124</v>
          </cell>
          <cell r="AC110">
            <v>556.67650864482812</v>
          </cell>
          <cell r="AD110">
            <v>590.54771848765574</v>
          </cell>
          <cell r="AE110">
            <v>841.03020654821512</v>
          </cell>
          <cell r="AF110">
            <v>821.25808552205376</v>
          </cell>
          <cell r="AG110">
            <v>793.30473442646303</v>
          </cell>
          <cell r="AH110">
            <v>769.43301424487993</v>
          </cell>
          <cell r="AI110">
            <v>741.83577986971261</v>
          </cell>
          <cell r="AJ110">
            <v>1353.7454923157879</v>
          </cell>
          <cell r="AK110">
            <v>1316.0077210121851</v>
          </cell>
          <cell r="AL110">
            <v>1299.5881058296256</v>
          </cell>
          <cell r="AM110">
            <v>1255.4002775192209</v>
          </cell>
          <cell r="AN110">
            <v>1151.5776381094154</v>
          </cell>
          <cell r="AO110">
            <v>1209.833834812528</v>
          </cell>
          <cell r="AP110">
            <v>1135.9308752384691</v>
          </cell>
          <cell r="AQ110">
            <v>932.79300783981876</v>
          </cell>
          <cell r="AR110">
            <v>922.7660228054209</v>
          </cell>
          <cell r="AS110">
            <v>916.04388822587441</v>
          </cell>
          <cell r="AT110">
            <v>1115.1183415917408</v>
          </cell>
          <cell r="AU110">
            <v>837.45548286331257</v>
          </cell>
          <cell r="AV110">
            <v>456.09062315821029</v>
          </cell>
          <cell r="AW110">
            <v>456.09062315821029</v>
          </cell>
          <cell r="AX110">
            <v>456.09062315821029</v>
          </cell>
          <cell r="AY110">
            <v>188.79832792145081</v>
          </cell>
          <cell r="AZ110">
            <v>188.79832792145081</v>
          </cell>
          <cell r="BA110">
            <v>188.79832792145081</v>
          </cell>
          <cell r="BB110">
            <v>188.79832792145081</v>
          </cell>
          <cell r="BC110">
            <v>72.31003662098594</v>
          </cell>
          <cell r="BD110">
            <v>0</v>
          </cell>
          <cell r="BE110">
            <v>0</v>
          </cell>
          <cell r="BF110">
            <v>0</v>
          </cell>
        </row>
        <row r="111">
          <cell r="E111">
            <v>0</v>
          </cell>
          <cell r="F111">
            <v>0</v>
          </cell>
          <cell r="G111">
            <v>0</v>
          </cell>
          <cell r="H111">
            <v>0</v>
          </cell>
          <cell r="I111">
            <v>0</v>
          </cell>
          <cell r="J111">
            <v>0</v>
          </cell>
          <cell r="K111">
            <v>613.63062099814658</v>
          </cell>
          <cell r="L111">
            <v>1601.3337906610845</v>
          </cell>
          <cell r="M111">
            <v>1831.2380978479314</v>
          </cell>
          <cell r="N111">
            <v>2229.8654850691642</v>
          </cell>
          <cell r="O111">
            <v>2472.6831491612279</v>
          </cell>
          <cell r="P111">
            <v>3406.5699964127493</v>
          </cell>
          <cell r="Q111">
            <v>3912.2640054580579</v>
          </cell>
          <cell r="R111">
            <v>3786.6641564652782</v>
          </cell>
          <cell r="S111">
            <v>3467.5545011893355</v>
          </cell>
          <cell r="T111">
            <v>2683.0297260245338</v>
          </cell>
          <cell r="U111">
            <v>2525.6304652903859</v>
          </cell>
          <cell r="V111">
            <v>3066.7919090098367</v>
          </cell>
          <cell r="W111">
            <v>3129.3887404035413</v>
          </cell>
          <cell r="X111">
            <v>3591.4244301020158</v>
          </cell>
          <cell r="Y111">
            <v>4015.7321586335456</v>
          </cell>
          <cell r="Z111">
            <v>4820.2683444399481</v>
          </cell>
          <cell r="AA111">
            <v>4933.8509900294503</v>
          </cell>
          <cell r="AB111">
            <v>4563.3118010136595</v>
          </cell>
          <cell r="AC111">
            <v>4406.1204433885569</v>
          </cell>
          <cell r="AD111">
            <v>4674.2126438194618</v>
          </cell>
          <cell r="AE111">
            <v>3803.8939360761942</v>
          </cell>
          <cell r="AF111">
            <v>3714.4666471522155</v>
          </cell>
          <cell r="AG111">
            <v>3588.0364881666833</v>
          </cell>
          <cell r="AH111">
            <v>3480.0671299493156</v>
          </cell>
          <cell r="AI111">
            <v>3355.247650607399</v>
          </cell>
          <cell r="AJ111">
            <v>3402.7133853358569</v>
          </cell>
          <cell r="AK111">
            <v>3307.8574317785551</v>
          </cell>
          <cell r="AL111">
            <v>3266.5858303727528</v>
          </cell>
          <cell r="AM111">
            <v>3155.517305517667</v>
          </cell>
          <cell r="AN111">
            <v>2894.5534191550187</v>
          </cell>
          <cell r="AO111">
            <v>2577.6989831649698</v>
          </cell>
          <cell r="AP111">
            <v>2420.2396872969116</v>
          </cell>
          <cell r="AQ111">
            <v>1987.429611095876</v>
          </cell>
          <cell r="AR111">
            <v>1966.0658928862733</v>
          </cell>
          <cell r="AS111">
            <v>1951.7435628506944</v>
          </cell>
          <cell r="AT111">
            <v>2228.6292743058102</v>
          </cell>
          <cell r="AU111">
            <v>1673.7037993411391</v>
          </cell>
          <cell r="AV111">
            <v>911.52380567595867</v>
          </cell>
          <cell r="AW111">
            <v>911.52380567595867</v>
          </cell>
          <cell r="AX111">
            <v>911.52380567595867</v>
          </cell>
          <cell r="AY111">
            <v>1028.3021090962786</v>
          </cell>
          <cell r="AZ111">
            <v>1028.3021090962786</v>
          </cell>
          <cell r="BA111">
            <v>1028.3021090962786</v>
          </cell>
          <cell r="BB111">
            <v>1028.3021090962786</v>
          </cell>
          <cell r="BC111">
            <v>393.84121662944432</v>
          </cell>
          <cell r="BD111">
            <v>0</v>
          </cell>
          <cell r="BE111">
            <v>0</v>
          </cell>
          <cell r="BF111">
            <v>0</v>
          </cell>
        </row>
        <row r="112">
          <cell r="E112">
            <v>7131.6300162117532</v>
          </cell>
          <cell r="F112">
            <v>6963.4819978037158</v>
          </cell>
          <cell r="G112">
            <v>4000</v>
          </cell>
          <cell r="H112">
            <v>4100</v>
          </cell>
          <cell r="I112">
            <v>4200</v>
          </cell>
          <cell r="J112">
            <v>4300</v>
          </cell>
          <cell r="K112">
            <v>4400</v>
          </cell>
          <cell r="L112">
            <v>4500</v>
          </cell>
          <cell r="M112">
            <v>4583.6007136145399</v>
          </cell>
          <cell r="N112">
            <v>4668.7545559661594</v>
          </cell>
          <cell r="O112">
            <v>4755.4903809816933</v>
          </cell>
          <cell r="P112">
            <v>4843.8375786343931</v>
          </cell>
          <cell r="Q112">
            <v>4933.8260849025619</v>
          </cell>
          <cell r="R112">
            <v>5025.4863919132031</v>
          </cell>
          <cell r="S112">
            <v>5118.8495582741143</v>
          </cell>
          <cell r="T112">
            <v>5213.9472195979333</v>
          </cell>
          <cell r="U112">
            <v>5310.8115992216963</v>
          </cell>
          <cell r="V112">
            <v>5409.4755191255426</v>
          </cell>
          <cell r="W112">
            <v>5509.9724110542711</v>
          </cell>
          <cell r="X112">
            <v>5612.3363278455072</v>
          </cell>
          <cell r="Y112">
            <v>5716.6019549683269</v>
          </cell>
          <cell r="Z112">
            <v>5822.8046222762432</v>
          </cell>
          <cell r="AA112">
            <v>5930.9803159785397</v>
          </cell>
          <cell r="AB112">
            <v>6041.1656908340046</v>
          </cell>
          <cell r="AC112">
            <v>6153.3980825712033</v>
          </cell>
          <cell r="AD112">
            <v>6267.7155205394902</v>
          </cell>
          <cell r="AE112">
            <v>6384.1567405950518</v>
          </cell>
          <cell r="AF112">
            <v>6502.7611982263452</v>
          </cell>
          <cell r="AG112">
            <v>6623.5690819233805</v>
          </cell>
          <cell r="AH112">
            <v>6746.6213267953799</v>
          </cell>
          <cell r="AI112">
            <v>6871.9596284414165</v>
          </cell>
          <cell r="AJ112">
            <v>6999.6264570787516</v>
          </cell>
          <cell r="AK112">
            <v>7129.6650719336394</v>
          </cell>
          <cell r="AL112">
            <v>7262.1195358994864</v>
          </cell>
          <cell r="AM112">
            <v>7397.0347304673278</v>
          </cell>
          <cell r="AN112">
            <v>7534.4563709336835</v>
          </cell>
          <cell r="AO112">
            <v>7674.4310218909432</v>
          </cell>
          <cell r="AP112">
            <v>7817.0061130055301</v>
          </cell>
          <cell r="AQ112">
            <v>7962.2299550891921</v>
          </cell>
          <cell r="AR112">
            <v>8110.1517564688629</v>
          </cell>
          <cell r="AS112">
            <v>8260.8216396606422</v>
          </cell>
          <cell r="AT112">
            <v>8414.2906583535441</v>
          </cell>
          <cell r="AU112">
            <v>8570.6108147087689</v>
          </cell>
          <cell r="AV112">
            <v>8729.8350769803565</v>
          </cell>
          <cell r="AW112">
            <v>8892.0173974631998</v>
          </cell>
          <cell r="AX112">
            <v>9057.212730774494</v>
          </cell>
          <cell r="AY112">
            <v>9225.4770524748146</v>
          </cell>
          <cell r="AZ112">
            <v>9396.8673780351382</v>
          </cell>
          <cell r="BA112">
            <v>9571.4417821562329</v>
          </cell>
          <cell r="BB112">
            <v>9749.2594184469617</v>
          </cell>
          <cell r="BC112">
            <v>9930.3805394681694</v>
          </cell>
          <cell r="BD112">
            <v>10114.866517148941</v>
          </cell>
          <cell r="BE112">
            <v>10302.779863582155</v>
          </cell>
          <cell r="BF112">
            <v>10494.184252206373</v>
          </cell>
        </row>
        <row r="113">
          <cell r="E113">
            <v>696.66159326217485</v>
          </cell>
          <cell r="F113">
            <v>871.70709605040258</v>
          </cell>
          <cell r="G113">
            <v>913.75</v>
          </cell>
          <cell r="H113">
            <v>986.25</v>
          </cell>
          <cell r="I113">
            <v>1008.75</v>
          </cell>
          <cell r="J113">
            <v>1038.75</v>
          </cell>
          <cell r="K113">
            <v>1075</v>
          </cell>
          <cell r="L113">
            <v>1080</v>
          </cell>
          <cell r="M113">
            <v>1100.0641712674894</v>
          </cell>
          <cell r="N113">
            <v>1120.5010934318782</v>
          </cell>
          <cell r="O113">
            <v>1141.3176914356063</v>
          </cell>
          <cell r="P113">
            <v>1162.5210188722542</v>
          </cell>
          <cell r="Q113">
            <v>1184.1182603766147</v>
          </cell>
          <cell r="R113">
            <v>1206.1167340591685</v>
          </cell>
          <cell r="S113">
            <v>1228.5238939857873</v>
          </cell>
          <cell r="T113">
            <v>1251.347332703504</v>
          </cell>
          <cell r="U113">
            <v>1274.594783813207</v>
          </cell>
          <cell r="V113">
            <v>1298.27412459013</v>
          </cell>
          <cell r="W113">
            <v>1322.3933786530247</v>
          </cell>
          <cell r="X113">
            <v>1346.9607186829214</v>
          </cell>
          <cell r="Y113">
            <v>1371.9844691923981</v>
          </cell>
          <cell r="Z113">
            <v>1397.4731093462981</v>
          </cell>
          <cell r="AA113">
            <v>1423.4352758348491</v>
          </cell>
          <cell r="AB113">
            <v>1449.8797658001608</v>
          </cell>
          <cell r="AC113">
            <v>1476.8155398170886</v>
          </cell>
          <cell r="AD113">
            <v>1504.2517249294776</v>
          </cell>
          <cell r="AE113">
            <v>1532.1976177428123</v>
          </cell>
          <cell r="AF113">
            <v>1560.6626875743227</v>
          </cell>
          <cell r="AG113">
            <v>1589.6565796616112</v>
          </cell>
          <cell r="AH113">
            <v>1619.1891184308909</v>
          </cell>
          <cell r="AI113">
            <v>1649.2703108259398</v>
          </cell>
          <cell r="AJ113">
            <v>1679.9103496989003</v>
          </cell>
          <cell r="AK113">
            <v>1711.1196172640734</v>
          </cell>
          <cell r="AL113">
            <v>1742.9086886158766</v>
          </cell>
          <cell r="AM113">
            <v>1775.2883353121586</v>
          </cell>
          <cell r="AN113">
            <v>1808.269529024084</v>
          </cell>
          <cell r="AO113">
            <v>1841.8634452538265</v>
          </cell>
          <cell r="AP113">
            <v>1876.0814671213275</v>
          </cell>
          <cell r="AQ113">
            <v>1910.9351892214065</v>
          </cell>
          <cell r="AR113">
            <v>1946.4364215525277</v>
          </cell>
          <cell r="AS113">
            <v>1982.5971935185548</v>
          </cell>
          <cell r="AT113">
            <v>2019.4297580048515</v>
          </cell>
          <cell r="AU113">
            <v>2056.9465955301052</v>
          </cell>
          <cell r="AV113">
            <v>2095.1604184752864</v>
          </cell>
          <cell r="AW113">
            <v>2134.0841753911691</v>
          </cell>
          <cell r="AX113">
            <v>2173.7310553858797</v>
          </cell>
          <cell r="AY113">
            <v>2214.1144925939566</v>
          </cell>
          <cell r="AZ113">
            <v>2255.2481707284342</v>
          </cell>
          <cell r="BA113">
            <v>2297.146027717497</v>
          </cell>
          <cell r="BB113">
            <v>2339.8222604272719</v>
          </cell>
          <cell r="BC113">
            <v>2383.2913294723617</v>
          </cell>
          <cell r="BD113">
            <v>2427.5679641157471</v>
          </cell>
          <cell r="BE113">
            <v>2472.6671672597186</v>
          </cell>
          <cell r="BF113">
            <v>2518.6042205295307</v>
          </cell>
        </row>
        <row r="114">
          <cell r="E114">
            <v>6</v>
          </cell>
          <cell r="F114">
            <v>6.0982384781116608</v>
          </cell>
          <cell r="G114">
            <v>6.1980854226536035</v>
          </cell>
          <cell r="H114">
            <v>6.2995671691748631</v>
          </cell>
          <cell r="I114">
            <v>6.4027104844185168</v>
          </cell>
          <cell r="J114">
            <v>6.5075425733816576</v>
          </cell>
          <cell r="K114">
            <v>6.6140910864909657</v>
          </cell>
          <cell r="L114">
            <v>6.7223841268957614</v>
          </cell>
          <cell r="M114">
            <v>6.8324502578804651</v>
          </cell>
          <cell r="N114">
            <v>6.944318510398432</v>
          </cell>
          <cell r="O114">
            <v>7.0580183907291278</v>
          </cell>
          <cell r="P114">
            <v>7.1735798882606847</v>
          </cell>
          <cell r="Q114">
            <v>7.2910334833998753</v>
          </cell>
          <cell r="R114">
            <v>7.4104101556116024</v>
          </cell>
          <cell r="S114">
            <v>7.5317413915900158</v>
          </cell>
          <cell r="T114">
            <v>7.6550591935634156</v>
          </cell>
          <cell r="U114">
            <v>7.7803960877351397</v>
          </cell>
          <cell r="V114">
            <v>7.9077851328626432</v>
          </cell>
          <cell r="W114">
            <v>8.0372599289770505</v>
          </cell>
          <cell r="X114">
            <v>8.1688546262454729</v>
          </cell>
          <cell r="Y114">
            <v>8.3026039339784301</v>
          </cell>
          <cell r="Z114">
            <v>8.4385431297847528</v>
          </cell>
          <cell r="AA114">
            <v>8.5767080688763624</v>
          </cell>
          <cell r="AB114">
            <v>8.7171351935254311</v>
          </cell>
          <cell r="AC114">
            <v>8.8598615426763523</v>
          </cell>
          <cell r="AD114">
            <v>9.0049247617151114</v>
          </cell>
          <cell r="AE114">
            <v>9.1523631123985965</v>
          </cell>
          <cell r="AF114">
            <v>9.3022154829464849</v>
          </cell>
          <cell r="AG114">
            <v>9.4545213982983842</v>
          </cell>
          <cell r="AH114">
            <v>9.6093210305388777</v>
          </cell>
          <cell r="AI114">
            <v>9.7666552094932957</v>
          </cell>
          <cell r="AJ114">
            <v>9.9265654334969504</v>
          </cell>
          <cell r="AK114">
            <v>10.089093880340711</v>
          </cell>
          <cell r="AL114">
            <v>10.254283418395767</v>
          </cell>
          <cell r="AM114">
            <v>10.422177617920573</v>
          </cell>
          <cell r="AN114">
            <v>10.592820762552895</v>
          </cell>
          <cell r="AO114">
            <v>10.766257860990027</v>
          </cell>
          <cell r="AP114">
            <v>10.942534658860255</v>
          </cell>
          <cell r="AQ114">
            <v>11.121697650788676</v>
          </cell>
          <cell r="AR114">
            <v>11.303794092660592</v>
          </cell>
          <cell r="AS114">
            <v>11.488872014085686</v>
          </cell>
          <cell r="AT114">
            <v>11.676980231066256</v>
          </cell>
          <cell r="AU114">
            <v>11.868168358872907</v>
          </cell>
          <cell r="AV114">
            <v>12.06248682513101</v>
          </cell>
          <cell r="AW114">
            <v>12.259986883121485</v>
          </cell>
          <cell r="AX114">
            <v>12.460720625299277</v>
          </cell>
          <cell r="AY114">
            <v>12.664740997033276</v>
          </cell>
          <cell r="AZ114">
            <v>12.872101810571092</v>
          </cell>
          <cell r="BA114">
            <v>13.082857759232567</v>
          </cell>
          <cell r="BB114">
            <v>13.297064431835624</v>
          </cell>
          <cell r="BC114">
            <v>13.514778327358329</v>
          </cell>
          <cell r="BD114">
            <v>13.736056869841015</v>
          </cell>
          <cell r="BE114">
            <v>13.960958423532414</v>
          </cell>
          <cell r="BF114">
            <v>14.189542308283748</v>
          </cell>
        </row>
        <row r="115">
          <cell r="E115">
            <v>0</v>
          </cell>
          <cell r="F115">
            <v>0</v>
          </cell>
          <cell r="G115">
            <v>0</v>
          </cell>
          <cell r="H115">
            <v>0</v>
          </cell>
          <cell r="I115">
            <v>0</v>
          </cell>
          <cell r="J115">
            <v>0</v>
          </cell>
          <cell r="K115">
            <v>496.59167383017785</v>
          </cell>
          <cell r="L115">
            <v>1375.4004707353715</v>
          </cell>
          <cell r="M115">
            <v>1455.6790880504261</v>
          </cell>
          <cell r="N115">
            <v>2046.4301600303986</v>
          </cell>
          <cell r="O115">
            <v>2750.1287282779936</v>
          </cell>
          <cell r="P115">
            <v>3952.7354104405608</v>
          </cell>
          <cell r="Q115">
            <v>4325.9184935212888</v>
          </cell>
          <cell r="R115">
            <v>4641.7170678913835</v>
          </cell>
          <cell r="S115">
            <v>4457.8643052116313</v>
          </cell>
          <cell r="T115">
            <v>4219.6638598751733</v>
          </cell>
          <cell r="U115">
            <v>3391.4361238024171</v>
          </cell>
          <cell r="V115">
            <v>3418.45902690307</v>
          </cell>
          <cell r="W115">
            <v>3273.8081229945969</v>
          </cell>
          <cell r="X115">
            <v>2764.3764061268553</v>
          </cell>
          <cell r="Y115">
            <v>2775.3817679707768</v>
          </cell>
          <cell r="Z115">
            <v>3533.6473021151369</v>
          </cell>
          <cell r="AA115">
            <v>3669.0555623738092</v>
          </cell>
          <cell r="AB115">
            <v>3331.800880979476</v>
          </cell>
          <cell r="AC115">
            <v>3258.182297899687</v>
          </cell>
          <cell r="AD115">
            <v>3736.577635822161</v>
          </cell>
          <cell r="AE115">
            <v>4295.6812438522611</v>
          </cell>
          <cell r="AF115">
            <v>4252.4902937776633</v>
          </cell>
          <cell r="AG115">
            <v>4104.0817729909695</v>
          </cell>
          <cell r="AH115">
            <v>3883.18266956768</v>
          </cell>
          <cell r="AI115">
            <v>3687.0551015962155</v>
          </cell>
          <cell r="AJ115">
            <v>3767.2219265446715</v>
          </cell>
          <cell r="AK115">
            <v>3629.9331596412485</v>
          </cell>
          <cell r="AL115">
            <v>3665.9279353852812</v>
          </cell>
          <cell r="AM115">
            <v>3401.3998829719235</v>
          </cell>
          <cell r="AN115">
            <v>3134.1191152014881</v>
          </cell>
          <cell r="AO115">
            <v>2994.9032478668832</v>
          </cell>
          <cell r="AP115">
            <v>2829.6715729217476</v>
          </cell>
          <cell r="AQ115">
            <v>2250.65944378923</v>
          </cell>
          <cell r="AR115">
            <v>2282.4712800907778</v>
          </cell>
          <cell r="AS115">
            <v>2263.2752749106289</v>
          </cell>
          <cell r="AT115">
            <v>2653.7064918134433</v>
          </cell>
          <cell r="AU115">
            <v>2154.2177268779301</v>
          </cell>
          <cell r="AV115">
            <v>1382.7650837717047</v>
          </cell>
          <cell r="AW115">
            <v>1408.4540054971676</v>
          </cell>
          <cell r="AX115">
            <v>1434.6201743755721</v>
          </cell>
          <cell r="AY115">
            <v>1225.3083091703013</v>
          </cell>
          <cell r="AZ115">
            <v>1248.0720089579595</v>
          </cell>
          <cell r="BA115">
            <v>1271.2586113115635</v>
          </cell>
          <cell r="BB115">
            <v>1294.8759728880691</v>
          </cell>
          <cell r="BC115">
            <v>505.15292817678358</v>
          </cell>
          <cell r="BD115">
            <v>0</v>
          </cell>
          <cell r="BE115">
            <v>0</v>
          </cell>
          <cell r="BF115">
            <v>0</v>
          </cell>
        </row>
        <row r="116">
          <cell r="E116">
            <v>0</v>
          </cell>
          <cell r="F116">
            <v>0</v>
          </cell>
          <cell r="G116">
            <v>0</v>
          </cell>
          <cell r="H116">
            <v>0</v>
          </cell>
          <cell r="I116">
            <v>0</v>
          </cell>
          <cell r="J116">
            <v>0</v>
          </cell>
          <cell r="K116">
            <v>337.03431633996109</v>
          </cell>
          <cell r="L116">
            <v>1548.8952550716631</v>
          </cell>
          <cell r="M116">
            <v>852.09919128400691</v>
          </cell>
          <cell r="N116">
            <v>1979.1689397352138</v>
          </cell>
          <cell r="O116">
            <v>954.39809492900895</v>
          </cell>
          <cell r="P116">
            <v>2055.4282620765835</v>
          </cell>
          <cell r="Q116">
            <v>1967.3524613730797</v>
          </cell>
          <cell r="R116">
            <v>2053.3431419902327</v>
          </cell>
          <cell r="S116">
            <v>900.50539765532437</v>
          </cell>
          <cell r="T116">
            <v>932.8941002885723</v>
          </cell>
          <cell r="U116">
            <v>648.9386202612435</v>
          </cell>
          <cell r="V116">
            <v>691.41549882741913</v>
          </cell>
          <cell r="W116">
            <v>690.38195380902152</v>
          </cell>
          <cell r="X116">
            <v>653.63570260789811</v>
          </cell>
          <cell r="Y116">
            <v>696.08209681095616</v>
          </cell>
          <cell r="Z116">
            <v>851.06201251095615</v>
          </cell>
          <cell r="AA116">
            <v>887.29959548067063</v>
          </cell>
          <cell r="AB116">
            <v>835.90834966402133</v>
          </cell>
          <cell r="AC116">
            <v>822.10851861780407</v>
          </cell>
          <cell r="AD116">
            <v>888.33242418822363</v>
          </cell>
          <cell r="AE116">
            <v>1288.6244789229206</v>
          </cell>
          <cell r="AF116">
            <v>1281.7068509429914</v>
          </cell>
          <cell r="AG116">
            <v>1261.0820907577342</v>
          </cell>
          <cell r="AH116">
            <v>1245.8575640267902</v>
          </cell>
          <cell r="AI116">
            <v>1223.4877272475244</v>
          </cell>
          <cell r="AJ116">
            <v>2274.1710633995253</v>
          </cell>
          <cell r="AK116">
            <v>2251.8466278949359</v>
          </cell>
          <cell r="AL116">
            <v>2265.063401272304</v>
          </cell>
          <cell r="AM116">
            <v>2228.6974688275195</v>
          </cell>
          <cell r="AN116">
            <v>2082.3627532987798</v>
          </cell>
          <cell r="AO116">
            <v>2228.3487151724521</v>
          </cell>
          <cell r="AP116">
            <v>2131.0988629658009</v>
          </cell>
          <cell r="AQ116">
            <v>1782.5069829407892</v>
          </cell>
          <cell r="AR116">
            <v>1796.1053953596415</v>
          </cell>
          <cell r="AS116">
            <v>1816.1460419364435</v>
          </cell>
          <cell r="AT116">
            <v>2251.9031627073805</v>
          </cell>
          <cell r="AU116">
            <v>1722.6012043837111</v>
          </cell>
          <cell r="AV116">
            <v>955.58302087881009</v>
          </cell>
          <cell r="AW116">
            <v>973.33578142623367</v>
          </cell>
          <cell r="AX116">
            <v>991.41835162929999</v>
          </cell>
          <cell r="AY116">
            <v>418.02111402839051</v>
          </cell>
          <cell r="AZ116">
            <v>425.78708368143901</v>
          </cell>
          <cell r="BA116">
            <v>433.69732902446611</v>
          </cell>
          <cell r="BB116">
            <v>441.75453040205832</v>
          </cell>
          <cell r="BC116">
            <v>172.33588331262473</v>
          </cell>
          <cell r="BD116">
            <v>0</v>
          </cell>
          <cell r="BE116">
            <v>0</v>
          </cell>
          <cell r="BF116">
            <v>0</v>
          </cell>
        </row>
        <row r="117">
          <cell r="E117">
            <v>0</v>
          </cell>
          <cell r="F117">
            <v>0</v>
          </cell>
          <cell r="G117">
            <v>0</v>
          </cell>
          <cell r="H117">
            <v>0</v>
          </cell>
          <cell r="I117">
            <v>0</v>
          </cell>
          <cell r="J117">
            <v>0</v>
          </cell>
          <cell r="K117">
            <v>4.0586088207417577</v>
          </cell>
          <cell r="L117">
            <v>10.764780856201895</v>
          </cell>
          <cell r="M117">
            <v>12.511843213881631</v>
          </cell>
          <cell r="N117">
            <v>15.484896163664374</v>
          </cell>
          <cell r="O117">
            <v>17.45224314122596</v>
          </cell>
          <cell r="P117">
            <v>24.437302014218769</v>
          </cell>
          <cell r="Q117">
            <v>28.524447859694813</v>
          </cell>
          <cell r="R117">
            <v>28.06073452096074</v>
          </cell>
          <cell r="S117">
            <v>26.116723764201989</v>
          </cell>
          <cell r="T117">
            <v>20.53875137080804</v>
          </cell>
          <cell r="U117">
            <v>19.650405391210001</v>
          </cell>
          <cell r="V117">
            <v>24.251531463651432</v>
          </cell>
          <cell r="W117">
            <v>25.151710725437347</v>
          </cell>
          <cell r="X117">
            <v>29.337824070649862</v>
          </cell>
          <cell r="Y117">
            <v>33.341033618074576</v>
          </cell>
          <cell r="Z117">
            <v>40.676042321692648</v>
          </cell>
          <cell r="AA117">
            <v>42.31619959681921</v>
          </cell>
          <cell r="AB117">
            <v>39.779005899646094</v>
          </cell>
          <cell r="AC117">
            <v>39.037617068778353</v>
          </cell>
          <cell r="AD117">
            <v>42.090933177851731</v>
          </cell>
          <cell r="AE117">
            <v>34.814618544020462</v>
          </cell>
          <cell r="AF117">
            <v>34.552769156027658</v>
          </cell>
          <cell r="AG117">
            <v>33.923167755247299</v>
          </cell>
          <cell r="AH117">
            <v>33.441082259509031</v>
          </cell>
          <cell r="AI117">
            <v>32.769546945944896</v>
          </cell>
          <cell r="AJ117">
            <v>33.777257070972311</v>
          </cell>
          <cell r="AK117">
            <v>33.373284171996559</v>
          </cell>
          <cell r="AL117">
            <v>33.496496915157884</v>
          </cell>
          <cell r="AM117">
            <v>32.887361834527262</v>
          </cell>
          <cell r="AN117">
            <v>30.661485556743756</v>
          </cell>
          <cell r="AO117">
            <v>27.752171940765855</v>
          </cell>
          <cell r="AP117">
            <v>26.483556660995561</v>
          </cell>
          <cell r="AQ117">
            <v>22.103591236832855</v>
          </cell>
          <cell r="AR117">
            <v>22.224004025789327</v>
          </cell>
          <cell r="AS117">
            <v>22.42333199790723</v>
          </cell>
          <cell r="AT117">
            <v>26.023659978444485</v>
          </cell>
          <cell r="AU117">
            <v>19.863798473465874</v>
          </cell>
          <cell r="AV117">
            <v>10.995243896759531</v>
          </cell>
          <cell r="AW117">
            <v>11.175269901240229</v>
          </cell>
          <cell r="AX117">
            <v>11.358243485837709</v>
          </cell>
          <cell r="AY117">
            <v>13.023179878407424</v>
          </cell>
          <cell r="AZ117">
            <v>13.236409440312279</v>
          </cell>
          <cell r="BA117">
            <v>13.453130226825461</v>
          </cell>
          <cell r="BB117">
            <v>13.673399400045682</v>
          </cell>
          <cell r="BC117">
            <v>5.3226767389240504</v>
          </cell>
          <cell r="BD117">
            <v>0</v>
          </cell>
          <cell r="BE117">
            <v>0</v>
          </cell>
          <cell r="BF117">
            <v>0</v>
          </cell>
        </row>
        <row r="118">
          <cell r="E118">
            <v>0</v>
          </cell>
          <cell r="F118">
            <v>0</v>
          </cell>
          <cell r="G118">
            <v>0</v>
          </cell>
          <cell r="H118">
            <v>0</v>
          </cell>
          <cell r="I118">
            <v>0</v>
          </cell>
          <cell r="J118">
            <v>0</v>
          </cell>
          <cell r="K118">
            <v>32023.634901703314</v>
          </cell>
          <cell r="L118">
            <v>83237.818844833964</v>
          </cell>
          <cell r="M118">
            <v>85669.846419278954</v>
          </cell>
          <cell r="N118">
            <v>120856.18406804814</v>
          </cell>
          <cell r="O118">
            <v>158590.81658285836</v>
          </cell>
          <cell r="P118">
            <v>226005.34041766555</v>
          </cell>
          <cell r="Q118">
            <v>242896.12851636249</v>
          </cell>
          <cell r="R118">
            <v>260468.5448363171</v>
          </cell>
          <cell r="S118">
            <v>252344.98500492133</v>
          </cell>
          <cell r="T118">
            <v>245727.69377162351</v>
          </cell>
          <cell r="U118">
            <v>202688.60134653005</v>
          </cell>
          <cell r="V118">
            <v>209944.65007292261</v>
          </cell>
          <cell r="W118">
            <v>208795.53783824862</v>
          </cell>
          <cell r="X118">
            <v>186740.95439871543</v>
          </cell>
          <cell r="Y118">
            <v>194143.92358755411</v>
          </cell>
          <cell r="Z118">
            <v>236855.47793172649</v>
          </cell>
          <cell r="AA118">
            <v>246406.06872448229</v>
          </cell>
          <cell r="AB118">
            <v>231632.05946869933</v>
          </cell>
          <cell r="AC118">
            <v>227314.97265677099</v>
          </cell>
          <cell r="AD118">
            <v>245094.34855012165</v>
          </cell>
          <cell r="AE118">
            <v>267169.7267731069</v>
          </cell>
          <cell r="AF118">
            <v>265160.27693934564</v>
          </cell>
          <cell r="AG118">
            <v>260328.67339873052</v>
          </cell>
          <cell r="AH118">
            <v>256629.11684564594</v>
          </cell>
          <cell r="AI118">
            <v>251475.70963492015</v>
          </cell>
          <cell r="AJ118">
            <v>254934.15754805415</v>
          </cell>
          <cell r="AK118">
            <v>251885.16838779661</v>
          </cell>
          <cell r="AL118">
            <v>252815.11769691357</v>
          </cell>
          <cell r="AM118">
            <v>248217.66508886899</v>
          </cell>
          <cell r="AN118">
            <v>231417.84346656804</v>
          </cell>
          <cell r="AO118">
            <v>233153.80677420757</v>
          </cell>
          <cell r="AP118">
            <v>222495.81278218093</v>
          </cell>
          <cell r="AQ118">
            <v>185698.49059916049</v>
          </cell>
          <cell r="AR118">
            <v>186710.11232698144</v>
          </cell>
          <cell r="AS118">
            <v>188384.72271765879</v>
          </cell>
          <cell r="AT118">
            <v>199527.19668846275</v>
          </cell>
          <cell r="AU118">
            <v>152298.64009436363</v>
          </cell>
          <cell r="AV118">
            <v>84302.138647812579</v>
          </cell>
          <cell r="AW118">
            <v>85682.424281532469</v>
          </cell>
          <cell r="AX118">
            <v>87085.30944192168</v>
          </cell>
          <cell r="AY118">
            <v>73463.218721113226</v>
          </cell>
          <cell r="AZ118">
            <v>74666.0378551709</v>
          </cell>
          <cell r="BA118">
            <v>75888.550842757526</v>
          </cell>
          <cell r="BB118">
            <v>77131.080132906165</v>
          </cell>
          <cell r="BC118">
            <v>30024.999201744598</v>
          </cell>
          <cell r="BD118">
            <v>0</v>
          </cell>
          <cell r="BE118">
            <v>0</v>
          </cell>
          <cell r="BF118">
            <v>0</v>
          </cell>
        </row>
        <row r="119">
          <cell r="E119">
            <v>0</v>
          </cell>
          <cell r="F119">
            <v>0</v>
          </cell>
          <cell r="G119">
            <v>0</v>
          </cell>
          <cell r="H119">
            <v>0</v>
          </cell>
          <cell r="I119">
            <v>0</v>
          </cell>
          <cell r="J119">
            <v>0</v>
          </cell>
          <cell r="K119">
            <v>20565.464914678414</v>
          </cell>
          <cell r="L119">
            <v>56605.884791340301</v>
          </cell>
          <cell r="M119">
            <v>59780.142574163285</v>
          </cell>
          <cell r="N119">
            <v>83858.50585280254</v>
          </cell>
          <cell r="O119">
            <v>112450.68468118149</v>
          </cell>
          <cell r="P119">
            <v>161274.50388027297</v>
          </cell>
          <cell r="Q119">
            <v>176118.58665082327</v>
          </cell>
          <cell r="R119">
            <v>188566.44475702153</v>
          </cell>
          <cell r="S119">
            <v>180705.54602754291</v>
          </cell>
          <cell r="T119">
            <v>170679.50796549657</v>
          </cell>
          <cell r="U119">
            <v>136881.91001418617</v>
          </cell>
          <cell r="V119">
            <v>137673.92139443816</v>
          </cell>
          <cell r="W119">
            <v>131562.89295489655</v>
          </cell>
          <cell r="X119">
            <v>110850.14340543494</v>
          </cell>
          <cell r="Y119">
            <v>111050.54687536656</v>
          </cell>
          <cell r="Z119">
            <v>141084.74559405568</v>
          </cell>
          <cell r="AA119">
            <v>146173.96821876115</v>
          </cell>
          <cell r="AB119">
            <v>132450.52256695338</v>
          </cell>
          <cell r="AC119">
            <v>129243.55821538714</v>
          </cell>
          <cell r="AD119">
            <v>147899.40451196735</v>
          </cell>
          <cell r="AE119">
            <v>169661.51930591924</v>
          </cell>
          <cell r="AF119">
            <v>167592.09276759918</v>
          </cell>
          <cell r="AG119">
            <v>161393.14607589872</v>
          </cell>
          <cell r="AH119">
            <v>152375.72737251635</v>
          </cell>
          <cell r="AI119">
            <v>144366.52004929827</v>
          </cell>
          <cell r="AJ119">
            <v>147186.15291328178</v>
          </cell>
          <cell r="AK119">
            <v>141515.25750279374</v>
          </cell>
          <cell r="AL119">
            <v>142609.16929361498</v>
          </cell>
          <cell r="AM119">
            <v>132032.2754787516</v>
          </cell>
          <cell r="AN119">
            <v>121393.88285733799</v>
          </cell>
          <cell r="AO119">
            <v>115750.53055624419</v>
          </cell>
          <cell r="AP119">
            <v>109127.72822201659</v>
          </cell>
          <cell r="AQ119">
            <v>86609.9437496592</v>
          </cell>
          <cell r="AR119">
            <v>87643.998331721057</v>
          </cell>
          <cell r="AS119">
            <v>86718.773787165992</v>
          </cell>
          <cell r="AT119">
            <v>101458.28689356009</v>
          </cell>
          <cell r="AU119">
            <v>82183.214175520901</v>
          </cell>
          <cell r="AV119">
            <v>52638.17464733978</v>
          </cell>
          <cell r="AW119">
            <v>53500.023675328193</v>
          </cell>
          <cell r="AX119">
            <v>54375.983826128533</v>
          </cell>
          <cell r="AY119">
            <v>46341.966768636914</v>
          </cell>
          <cell r="AZ119">
            <v>47100.72748331225</v>
          </cell>
          <cell r="BA119">
            <v>47871.911447631021</v>
          </cell>
          <cell r="BB119">
            <v>48655.722068449599</v>
          </cell>
          <cell r="BC119">
            <v>18940.32877211391</v>
          </cell>
          <cell r="BD119">
            <v>0</v>
          </cell>
          <cell r="BE119">
            <v>0</v>
          </cell>
          <cell r="BF119">
            <v>0</v>
          </cell>
        </row>
        <row r="120">
          <cell r="E120">
            <v>0</v>
          </cell>
          <cell r="F120">
            <v>0</v>
          </cell>
          <cell r="G120">
            <v>0</v>
          </cell>
          <cell r="H120">
            <v>0</v>
          </cell>
          <cell r="I120">
            <v>0</v>
          </cell>
          <cell r="J120">
            <v>0</v>
          </cell>
          <cell r="K120">
            <v>2073.6517837634537</v>
          </cell>
          <cell r="L120">
            <v>9640.9897008499156</v>
          </cell>
          <cell r="M120">
            <v>5292.3506567077366</v>
          </cell>
          <cell r="N120">
            <v>12265.922437713765</v>
          </cell>
          <cell r="O120">
            <v>5902.0896255561529</v>
          </cell>
          <cell r="P120">
            <v>12683.451398495057</v>
          </cell>
          <cell r="Q120">
            <v>12113.68251762125</v>
          </cell>
          <cell r="R120">
            <v>12615.789535686354</v>
          </cell>
          <cell r="S120">
            <v>5520.7503981597756</v>
          </cell>
          <cell r="T120">
            <v>5706.9363336607594</v>
          </cell>
          <cell r="U120">
            <v>3961.2585634123811</v>
          </cell>
          <cell r="V120">
            <v>4211.4104399826992</v>
          </cell>
          <cell r="W120">
            <v>4196.0125501309285</v>
          </cell>
          <cell r="X120">
            <v>3964.076278593142</v>
          </cell>
          <cell r="Y120">
            <v>4212.3610617520399</v>
          </cell>
          <cell r="Z120">
            <v>5139.0781337141716</v>
          </cell>
          <cell r="AA120">
            <v>5346.298303311647</v>
          </cell>
          <cell r="AB120">
            <v>5025.7450757626084</v>
          </cell>
          <cell r="AC120">
            <v>4932.076790653653</v>
          </cell>
          <cell r="AD120">
            <v>5317.8377731838564</v>
          </cell>
          <cell r="AE120">
            <v>7697.4138388248566</v>
          </cell>
          <cell r="AF120">
            <v>7639.5196786382376</v>
          </cell>
          <cell r="AG120">
            <v>7500.3165870064113</v>
          </cell>
          <cell r="AH120">
            <v>7393.728845374244</v>
          </cell>
          <cell r="AI120">
            <v>7245.2542840530505</v>
          </cell>
          <cell r="AJ120">
            <v>13438.043209774212</v>
          </cell>
          <cell r="AK120">
            <v>13277.32544454516</v>
          </cell>
          <cell r="AL120">
            <v>13326.344764353094</v>
          </cell>
          <cell r="AM120">
            <v>13084.004673892101</v>
          </cell>
          <cell r="AN120">
            <v>12198.455514657038</v>
          </cell>
          <cell r="AO120">
            <v>13025.38303454209</v>
          </cell>
          <cell r="AP120">
            <v>12429.962972366411</v>
          </cell>
          <cell r="AQ120">
            <v>10374.241803964214</v>
          </cell>
          <cell r="AR120">
            <v>10430.757117495827</v>
          </cell>
          <cell r="AS120">
            <v>10524.310991112485</v>
          </cell>
          <cell r="AT120">
            <v>13021.214830066147</v>
          </cell>
          <cell r="AU120">
            <v>9939.0626636829984</v>
          </cell>
          <cell r="AV120">
            <v>5501.5871329117044</v>
          </cell>
          <cell r="AW120">
            <v>5591.6650574343621</v>
          </cell>
          <cell r="AX120">
            <v>5683.2178349931119</v>
          </cell>
          <cell r="AY120">
            <v>2391.0819237981304</v>
          </cell>
          <cell r="AZ120">
            <v>2430.2312986705015</v>
          </cell>
          <cell r="BA120">
            <v>2470.0216693772877</v>
          </cell>
          <cell r="BB120">
            <v>2510.4635309943619</v>
          </cell>
          <cell r="BC120">
            <v>977.2541157757878</v>
          </cell>
          <cell r="BD120">
            <v>0</v>
          </cell>
          <cell r="BE120">
            <v>0</v>
          </cell>
          <cell r="BF120">
            <v>0</v>
          </cell>
        </row>
        <row r="121">
          <cell r="E121">
            <v>0</v>
          </cell>
          <cell r="F121">
            <v>0</v>
          </cell>
          <cell r="G121">
            <v>0</v>
          </cell>
          <cell r="H121">
            <v>0</v>
          </cell>
          <cell r="I121">
            <v>0</v>
          </cell>
          <cell r="J121">
            <v>0</v>
          </cell>
          <cell r="K121">
            <v>304.39566155563182</v>
          </cell>
          <cell r="L121">
            <v>807.35856421514222</v>
          </cell>
          <cell r="M121">
            <v>938.38824104112257</v>
          </cell>
          <cell r="N121">
            <v>1161.367212274828</v>
          </cell>
          <cell r="O121">
            <v>1308.9182355919472</v>
          </cell>
          <cell r="P121">
            <v>1832.797651066408</v>
          </cell>
          <cell r="Q121">
            <v>2139.3335894771112</v>
          </cell>
          <cell r="R121">
            <v>2104.5550890720556</v>
          </cell>
          <cell r="S121">
            <v>1958.7542823151491</v>
          </cell>
          <cell r="T121">
            <v>1540.4063528106028</v>
          </cell>
          <cell r="U121">
            <v>1473.78040434075</v>
          </cell>
          <cell r="V121">
            <v>1818.8648597738572</v>
          </cell>
          <cell r="W121">
            <v>1886.3783044078009</v>
          </cell>
          <cell r="X121">
            <v>2200.3368052987394</v>
          </cell>
          <cell r="Y121">
            <v>2500.577521355593</v>
          </cell>
          <cell r="Z121">
            <v>3050.7031741269489</v>
          </cell>
          <cell r="AA121">
            <v>3173.7149697614414</v>
          </cell>
          <cell r="AB121">
            <v>2983.4254424734568</v>
          </cell>
          <cell r="AC121">
            <v>2927.8212801583768</v>
          </cell>
          <cell r="AD121">
            <v>3156.8199883388797</v>
          </cell>
          <cell r="AE121">
            <v>2611.0963908015351</v>
          </cell>
          <cell r="AF121">
            <v>2591.4576867020742</v>
          </cell>
          <cell r="AG121">
            <v>2544.2375816435469</v>
          </cell>
          <cell r="AH121">
            <v>2508.0811694631775</v>
          </cell>
          <cell r="AI121">
            <v>2457.7160209458671</v>
          </cell>
          <cell r="AJ121">
            <v>2533.2942803229234</v>
          </cell>
          <cell r="AK121">
            <v>2502.996312899742</v>
          </cell>
          <cell r="AL121">
            <v>2512.2372686368417</v>
          </cell>
          <cell r="AM121">
            <v>2466.5521375895451</v>
          </cell>
          <cell r="AN121">
            <v>2299.6114167557816</v>
          </cell>
          <cell r="AO121">
            <v>2081.4128955574392</v>
          </cell>
          <cell r="AP121">
            <v>1986.2667495746671</v>
          </cell>
          <cell r="AQ121">
            <v>1657.769342762464</v>
          </cell>
          <cell r="AR121">
            <v>1666.8003019341998</v>
          </cell>
          <cell r="AS121">
            <v>1681.7498998430422</v>
          </cell>
          <cell r="AT121">
            <v>1951.7744983833363</v>
          </cell>
          <cell r="AU121">
            <v>1489.7848855099408</v>
          </cell>
          <cell r="AV121">
            <v>824.64329225696486</v>
          </cell>
          <cell r="AW121">
            <v>838.14524259301731</v>
          </cell>
          <cell r="AX121">
            <v>851.86826143782821</v>
          </cell>
          <cell r="AY121">
            <v>976.73849088055681</v>
          </cell>
          <cell r="AZ121">
            <v>992.73070802342113</v>
          </cell>
          <cell r="BA121">
            <v>1008.9847670119098</v>
          </cell>
          <cell r="BB121">
            <v>1025.5049550034262</v>
          </cell>
          <cell r="BC121">
            <v>399.20075541930379</v>
          </cell>
          <cell r="BD121">
            <v>0</v>
          </cell>
          <cell r="BE121">
            <v>0</v>
          </cell>
          <cell r="BF121">
            <v>0</v>
          </cell>
        </row>
        <row r="122">
          <cell r="E122">
            <v>0</v>
          </cell>
          <cell r="F122">
            <v>0</v>
          </cell>
          <cell r="G122">
            <v>0</v>
          </cell>
          <cell r="H122">
            <v>0</v>
          </cell>
          <cell r="I122">
            <v>0</v>
          </cell>
          <cell r="J122">
            <v>0</v>
          </cell>
          <cell r="K122">
            <v>54.967147261700809</v>
          </cell>
          <cell r="L122">
            <v>150.29205190123932</v>
          </cell>
          <cell r="M122">
            <v>151.68072789119111</v>
          </cell>
          <cell r="N122">
            <v>218.14197957083928</v>
          </cell>
          <cell r="O122">
            <v>278.25250912518794</v>
          </cell>
          <cell r="P122">
            <v>401.79609334749995</v>
          </cell>
          <cell r="Q122">
            <v>433.26773127428413</v>
          </cell>
          <cell r="R122">
            <v>463.75533421809706</v>
          </cell>
          <cell r="S122">
            <v>440.53003571293914</v>
          </cell>
          <cell r="T122">
            <v>423.6545444235914</v>
          </cell>
          <cell r="U122">
            <v>345.00555032846933</v>
          </cell>
          <cell r="V122">
            <v>353.64884676711733</v>
          </cell>
          <cell r="W122">
            <v>346.44082164768395</v>
          </cell>
          <cell r="X122">
            <v>303.75551088804229</v>
          </cell>
          <cell r="Y122">
            <v>311.90740904602825</v>
          </cell>
          <cell r="Z122">
            <v>386.13000483362327</v>
          </cell>
          <cell r="AA122">
            <v>401.10005021631656</v>
          </cell>
          <cell r="AB122">
            <v>372.0917525538888</v>
          </cell>
          <cell r="AC122">
            <v>364.41842894297014</v>
          </cell>
          <cell r="AD122">
            <v>401.46841082361169</v>
          </cell>
          <cell r="AE122">
            <v>447.13975630865252</v>
          </cell>
          <cell r="AF122">
            <v>442.98334707228514</v>
          </cell>
          <cell r="AG122">
            <v>431.76637364327922</v>
          </cell>
          <cell r="AH122">
            <v>418.9066542329997</v>
          </cell>
          <cell r="AI122">
            <v>405.54519998921734</v>
          </cell>
          <cell r="AJ122">
            <v>418.091647951433</v>
          </cell>
          <cell r="AK122">
            <v>409.18074764803526</v>
          </cell>
          <cell r="AL122">
            <v>411.26286902351848</v>
          </cell>
          <cell r="AM122">
            <v>395.80049737910224</v>
          </cell>
          <cell r="AN122">
            <v>367.30979325531882</v>
          </cell>
          <cell r="AO122">
            <v>364.01113326055128</v>
          </cell>
          <cell r="AP122">
            <v>346.03977072613867</v>
          </cell>
          <cell r="AQ122">
            <v>284.34044549554631</v>
          </cell>
          <cell r="AR122">
            <v>286.45166807813251</v>
          </cell>
          <cell r="AS122">
            <v>287.30955739578036</v>
          </cell>
          <cell r="AT122">
            <v>315.95847291047232</v>
          </cell>
          <cell r="AU122">
            <v>245.91070181907745</v>
          </cell>
          <cell r="AV122">
            <v>143.26654372032101</v>
          </cell>
          <cell r="AW122">
            <v>145.61225825688803</v>
          </cell>
          <cell r="AX122">
            <v>147.99637936448116</v>
          </cell>
          <cell r="AY122">
            <v>123.17300590442883</v>
          </cell>
          <cell r="AZ122">
            <v>125.18972734517708</v>
          </cell>
          <cell r="BA122">
            <v>127.23946872677773</v>
          </cell>
          <cell r="BB122">
            <v>129.32277068735354</v>
          </cell>
          <cell r="BC122">
            <v>50.341782845053601</v>
          </cell>
          <cell r="BD122">
            <v>0</v>
          </cell>
          <cell r="BE122">
            <v>0</v>
          </cell>
          <cell r="BF122">
            <v>0</v>
          </cell>
        </row>
        <row r="123">
          <cell r="E123">
            <v>0</v>
          </cell>
          <cell r="F123">
            <v>0</v>
          </cell>
          <cell r="G123">
            <v>0</v>
          </cell>
          <cell r="H123">
            <v>0</v>
          </cell>
          <cell r="I123">
            <v>0</v>
          </cell>
          <cell r="J123">
            <v>0</v>
          </cell>
          <cell r="K123">
            <v>782.71745172917986</v>
          </cell>
          <cell r="L123">
            <v>2784.7684547619974</v>
          </cell>
          <cell r="M123">
            <v>2168.6093946571236</v>
          </cell>
          <cell r="N123">
            <v>3822.9420163584377</v>
          </cell>
          <cell r="O123">
            <v>3443.7265572230408</v>
          </cell>
          <cell r="P123">
            <v>5630.8048811838635</v>
          </cell>
          <cell r="Q123">
            <v>5888.5276714797792</v>
          </cell>
          <cell r="R123">
            <v>6259.3656101844799</v>
          </cell>
          <cell r="S123">
            <v>4943.9563909182189</v>
          </cell>
          <cell r="T123">
            <v>4749.4421671109621</v>
          </cell>
          <cell r="U123">
            <v>3715.0195991264013</v>
          </cell>
          <cell r="V123">
            <v>3780.4772104270228</v>
          </cell>
          <cell r="W123">
            <v>3642.9009658813716</v>
          </cell>
          <cell r="X123">
            <v>3143.5944219173607</v>
          </cell>
          <cell r="Y123">
            <v>3192.8974893537793</v>
          </cell>
          <cell r="Z123">
            <v>4039.2553521141626</v>
          </cell>
          <cell r="AA123">
            <v>4197.5713072349818</v>
          </cell>
          <cell r="AB123">
            <v>3835.3964839892542</v>
          </cell>
          <cell r="AC123">
            <v>3754.9100046433</v>
          </cell>
          <cell r="AD123">
            <v>4265.5325823646253</v>
          </cell>
          <cell r="AE123">
            <v>5171.9805850105495</v>
          </cell>
          <cell r="AF123">
            <v>5125.7665668043965</v>
          </cell>
          <cell r="AG123">
            <v>4967.3206578606714</v>
          </cell>
          <cell r="AH123">
            <v>4743.5746616209799</v>
          </cell>
          <cell r="AI123">
            <v>4537.7671758004672</v>
          </cell>
          <cell r="AJ123">
            <v>5657.0785990637369</v>
          </cell>
          <cell r="AK123">
            <v>5505.9723240601461</v>
          </cell>
          <cell r="AL123">
            <v>5553.2249645492248</v>
          </cell>
          <cell r="AM123">
            <v>5267.1842162548674</v>
          </cell>
          <cell r="AN123">
            <v>4879.8335608016932</v>
          </cell>
          <cell r="AO123">
            <v>4886.9930017195502</v>
          </cell>
          <cell r="AP123">
            <v>4641.2142218224053</v>
          </cell>
          <cell r="AQ123">
            <v>3770.9295724713061</v>
          </cell>
          <cell r="AR123">
            <v>3814.3490113980761</v>
          </cell>
          <cell r="AS123">
            <v>3814.5350914491996</v>
          </cell>
          <cell r="AT123">
            <v>4615.674841588796</v>
          </cell>
          <cell r="AU123">
            <v>3650.7720279160299</v>
          </cell>
          <cell r="AV123">
            <v>2206.0768048269533</v>
          </cell>
          <cell r="AW123">
            <v>2247.3527985677538</v>
          </cell>
          <cell r="AX123">
            <v>2289.4003901262286</v>
          </cell>
          <cell r="AY123">
            <v>1533.1795971726704</v>
          </cell>
          <cell r="AZ123">
            <v>1561.9057747345337</v>
          </cell>
          <cell r="BA123">
            <v>1591.1696018360774</v>
          </cell>
          <cell r="BB123">
            <v>1620.9811320028193</v>
          </cell>
          <cell r="BC123">
            <v>632.46970538327889</v>
          </cell>
          <cell r="BD123">
            <v>0</v>
          </cell>
          <cell r="BE123">
            <v>0</v>
          </cell>
          <cell r="BF123">
            <v>0</v>
          </cell>
        </row>
        <row r="124">
          <cell r="E124">
            <v>0</v>
          </cell>
          <cell r="F124">
            <v>0</v>
          </cell>
          <cell r="G124">
            <v>0</v>
          </cell>
          <cell r="H124">
            <v>419.97114461165756</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0</v>
          </cell>
        </row>
        <row r="125">
          <cell r="E125">
            <v>0</v>
          </cell>
          <cell r="F125">
            <v>0</v>
          </cell>
          <cell r="G125">
            <v>0</v>
          </cell>
          <cell r="H125">
            <v>757.90706521393156</v>
          </cell>
          <cell r="I125">
            <v>925.63476101114293</v>
          </cell>
          <cell r="J125">
            <v>1059.7175839849913</v>
          </cell>
          <cell r="K125">
            <v>294.35604842632199</v>
          </cell>
          <cell r="L125">
            <v>305.90771735040227</v>
          </cell>
          <cell r="M125">
            <v>307.48679116356635</v>
          </cell>
          <cell r="N125">
            <v>459.6457545409541</v>
          </cell>
          <cell r="O125">
            <v>372.61274435692314</v>
          </cell>
          <cell r="P125">
            <v>162.50664389583295</v>
          </cell>
          <cell r="Q125">
            <v>121.49802417122373</v>
          </cell>
          <cell r="R125">
            <v>97.632639799385302</v>
          </cell>
          <cell r="S125">
            <v>79.706301737164893</v>
          </cell>
          <cell r="T125">
            <v>139.72914297998437</v>
          </cell>
          <cell r="U125">
            <v>170.69472045950832</v>
          </cell>
          <cell r="V125">
            <v>173.49057262088132</v>
          </cell>
          <cell r="W125">
            <v>313.66667258813033</v>
          </cell>
          <cell r="X125">
            <v>140.12659027197554</v>
          </cell>
          <cell r="Y125">
            <v>165.42460590082749</v>
          </cell>
          <cell r="Z125">
            <v>133.85142461106102</v>
          </cell>
          <cell r="AA125">
            <v>130.07395127627004</v>
          </cell>
          <cell r="AB125">
            <v>189.51916889288211</v>
          </cell>
          <cell r="AC125">
            <v>277.87494778981386</v>
          </cell>
          <cell r="AD125">
            <v>141.54677931180444</v>
          </cell>
          <cell r="AE125">
            <v>181.40132631795078</v>
          </cell>
          <cell r="AF125">
            <v>183.19565482918168</v>
          </cell>
          <cell r="AG125">
            <v>178.29228902593948</v>
          </cell>
          <cell r="AH125">
            <v>176.67255035261488</v>
          </cell>
          <cell r="AI125">
            <v>179.32315071513941</v>
          </cell>
          <cell r="AJ125">
            <v>131.03960989964372</v>
          </cell>
          <cell r="AK125">
            <v>130.87533773098377</v>
          </cell>
          <cell r="AL125">
            <v>103.92926934129672</v>
          </cell>
          <cell r="AM125">
            <v>106.1236546443857</v>
          </cell>
          <cell r="AN125">
            <v>106.08695500565858</v>
          </cell>
          <cell r="AO125">
            <v>139.47975833786853</v>
          </cell>
          <cell r="AP125">
            <v>141.06719724057874</v>
          </cell>
          <cell r="AQ125">
            <v>143.4044704848065</v>
          </cell>
          <cell r="AR125">
            <v>139.42927892283592</v>
          </cell>
          <cell r="AS125">
            <v>126.82245695763123</v>
          </cell>
          <cell r="AT125">
            <v>44.913076399246975</v>
          </cell>
          <cell r="AU125">
            <v>100.73803083351815</v>
          </cell>
          <cell r="AV125">
            <v>46.395847352783377</v>
          </cell>
          <cell r="AW125">
            <v>44.860119624309149</v>
          </cell>
          <cell r="AX125">
            <v>45.594617937609002</v>
          </cell>
          <cell r="AY125">
            <v>14.289192686919282</v>
          </cell>
          <cell r="AZ125">
            <v>14.523150777420485</v>
          </cell>
          <cell r="BA125">
            <v>14.760939482380479</v>
          </cell>
          <cell r="BB125">
            <v>0</v>
          </cell>
          <cell r="BC125">
            <v>0</v>
          </cell>
          <cell r="BD125">
            <v>0</v>
          </cell>
          <cell r="BE125">
            <v>0</v>
          </cell>
          <cell r="BF125">
            <v>0</v>
          </cell>
        </row>
        <row r="126">
          <cell r="E126">
            <v>0</v>
          </cell>
          <cell r="F126">
            <v>0</v>
          </cell>
          <cell r="G126">
            <v>0</v>
          </cell>
          <cell r="H126">
            <v>4.8152298527788817</v>
          </cell>
          <cell r="I126">
            <v>4.6311489609881242</v>
          </cell>
          <cell r="J126">
            <v>8.8463024841049442</v>
          </cell>
          <cell r="K126">
            <v>599.87501593187744</v>
          </cell>
          <cell r="L126">
            <v>749.58797206515612</v>
          </cell>
          <cell r="M126">
            <v>804.69188529967073</v>
          </cell>
          <cell r="N126">
            <v>871.60618116683816</v>
          </cell>
          <cell r="O126">
            <v>978.63776376995611</v>
          </cell>
          <cell r="P126">
            <v>875.50344005810973</v>
          </cell>
          <cell r="Q126">
            <v>894.31330298742955</v>
          </cell>
          <cell r="R126">
            <v>888.77324239183304</v>
          </cell>
          <cell r="S126">
            <v>842.71883545223034</v>
          </cell>
          <cell r="T126">
            <v>764.04456143818288</v>
          </cell>
          <cell r="U126">
            <v>539.66367532304935</v>
          </cell>
          <cell r="V126">
            <v>564.46692503375311</v>
          </cell>
          <cell r="W126">
            <v>595.28492356823665</v>
          </cell>
          <cell r="X126">
            <v>619.59151182625021</v>
          </cell>
          <cell r="Y126">
            <v>652.40051739037017</v>
          </cell>
          <cell r="Z126">
            <v>709.17445355808024</v>
          </cell>
          <cell r="AA126">
            <v>720.3891224381066</v>
          </cell>
          <cell r="AB126">
            <v>705.35042610132837</v>
          </cell>
          <cell r="AC126">
            <v>699.17806510810658</v>
          </cell>
          <cell r="AD126">
            <v>733.22602779166004</v>
          </cell>
          <cell r="AE126">
            <v>862.55094059637338</v>
          </cell>
          <cell r="AF126">
            <v>876.52167679410366</v>
          </cell>
          <cell r="AG126">
            <v>889.42031258487691</v>
          </cell>
          <cell r="AH126">
            <v>897.05618625971215</v>
          </cell>
          <cell r="AI126">
            <v>887.80140572628306</v>
          </cell>
          <cell r="AJ126">
            <v>915.91905194332958</v>
          </cell>
          <cell r="AK126">
            <v>918.71288115077982</v>
          </cell>
          <cell r="AL126">
            <v>915.99770553223152</v>
          </cell>
          <cell r="AM126">
            <v>920.79228958207523</v>
          </cell>
          <cell r="AN126">
            <v>904.24994645842173</v>
          </cell>
          <cell r="AO126">
            <v>941.92755753757262</v>
          </cell>
          <cell r="AP126">
            <v>945.23552936805345</v>
          </cell>
          <cell r="AQ126">
            <v>859.29374572682593</v>
          </cell>
          <cell r="AR126">
            <v>768.90477965826517</v>
          </cell>
          <cell r="AS126">
            <v>777.34518648500989</v>
          </cell>
          <cell r="AT126">
            <v>984.7324136237047</v>
          </cell>
          <cell r="AU126">
            <v>940.94888329851335</v>
          </cell>
          <cell r="AV126">
            <v>824.55037643101309</v>
          </cell>
          <cell r="AW126">
            <v>834.72825878332549</v>
          </cell>
          <cell r="AX126">
            <v>846.48705516565053</v>
          </cell>
          <cell r="AY126">
            <v>639.03008028255692</v>
          </cell>
          <cell r="AZ126">
            <v>647.59359274396468</v>
          </cell>
          <cell r="BA126">
            <v>658.7509235583392</v>
          </cell>
          <cell r="BB126">
            <v>666.21814326848391</v>
          </cell>
          <cell r="BC126">
            <v>241.89662283368617</v>
          </cell>
          <cell r="BD126">
            <v>0</v>
          </cell>
          <cell r="BE126">
            <v>0</v>
          </cell>
          <cell r="BF126">
            <v>0</v>
          </cell>
        </row>
        <row r="127">
          <cell r="E127">
            <v>0</v>
          </cell>
          <cell r="F127">
            <v>0</v>
          </cell>
          <cell r="G127">
            <v>0</v>
          </cell>
          <cell r="H127">
            <v>4.8152298527788817</v>
          </cell>
          <cell r="I127">
            <v>4.6311489609881242</v>
          </cell>
          <cell r="J127">
            <v>8.8463024841049442</v>
          </cell>
          <cell r="K127">
            <v>259.15649158234118</v>
          </cell>
          <cell r="L127">
            <v>382.69057444997054</v>
          </cell>
          <cell r="M127">
            <v>403.31155995259462</v>
          </cell>
          <cell r="N127">
            <v>441.21094300575407</v>
          </cell>
          <cell r="O127">
            <v>511.88333175523229</v>
          </cell>
          <cell r="P127">
            <v>607.1968999822019</v>
          </cell>
          <cell r="Q127">
            <v>623.57622411454497</v>
          </cell>
          <cell r="R127">
            <v>628.10237229461211</v>
          </cell>
          <cell r="S127">
            <v>596.93460235603243</v>
          </cell>
          <cell r="T127">
            <v>546.69361263821042</v>
          </cell>
          <cell r="U127">
            <v>466.28974070788865</v>
          </cell>
          <cell r="V127">
            <v>484.2609734227816</v>
          </cell>
          <cell r="W127">
            <v>505.74501143534468</v>
          </cell>
          <cell r="X127">
            <v>501.64840614593953</v>
          </cell>
          <cell r="Y127">
            <v>526.6569999696784</v>
          </cell>
          <cell r="Z127">
            <v>578.71791486807319</v>
          </cell>
          <cell r="AA127">
            <v>595.24904835118969</v>
          </cell>
          <cell r="AB127">
            <v>586.38410831129465</v>
          </cell>
          <cell r="AC127">
            <v>595.47238002213214</v>
          </cell>
          <cell r="AD127">
            <v>614.25874871763256</v>
          </cell>
          <cell r="AE127">
            <v>747.14725323059156</v>
          </cell>
          <cell r="AF127">
            <v>755.67963654453081</v>
          </cell>
          <cell r="AG127">
            <v>763.15099937866989</v>
          </cell>
          <cell r="AH127">
            <v>773.11974407112859</v>
          </cell>
          <cell r="AI127">
            <v>774.90518058132329</v>
          </cell>
          <cell r="AJ127">
            <v>799.09425713782014</v>
          </cell>
          <cell r="AK127">
            <v>807.5013547185074</v>
          </cell>
          <cell r="AL127">
            <v>810.34170366018202</v>
          </cell>
          <cell r="AM127">
            <v>823.22189647581365</v>
          </cell>
          <cell r="AN127">
            <v>814.08660081660162</v>
          </cell>
          <cell r="AO127">
            <v>859.28133690577636</v>
          </cell>
          <cell r="AP127">
            <v>861.56486657164896</v>
          </cell>
          <cell r="AQ127">
            <v>774.42417227830026</v>
          </cell>
          <cell r="AR127">
            <v>679.54673950816914</v>
          </cell>
          <cell r="AS127">
            <v>684.14765511788096</v>
          </cell>
          <cell r="AT127">
            <v>729.8797292908215</v>
          </cell>
          <cell r="AU127">
            <v>681.53187435990162</v>
          </cell>
          <cell r="AV127">
            <v>562.23729906191136</v>
          </cell>
          <cell r="AW127">
            <v>571.09454141160552</v>
          </cell>
          <cell r="AX127">
            <v>580.32737613721736</v>
          </cell>
          <cell r="AY127">
            <v>377.24119656666971</v>
          </cell>
          <cell r="AZ127">
            <v>383.28767164066716</v>
          </cell>
          <cell r="BA127">
            <v>389.43194324977321</v>
          </cell>
          <cell r="BB127">
            <v>394.2430402948101</v>
          </cell>
          <cell r="BC127">
            <v>241.89662283368617</v>
          </cell>
          <cell r="BD127">
            <v>0</v>
          </cell>
          <cell r="BE127">
            <v>0</v>
          </cell>
          <cell r="BF127">
            <v>0</v>
          </cell>
        </row>
        <row r="128">
          <cell r="E128">
            <v>0</v>
          </cell>
          <cell r="F128">
            <v>0</v>
          </cell>
          <cell r="G128">
            <v>0</v>
          </cell>
          <cell r="H128">
            <v>1182.6934396783681</v>
          </cell>
          <cell r="I128">
            <v>930.265909972131</v>
          </cell>
          <cell r="J128">
            <v>1068.5638864690961</v>
          </cell>
          <cell r="K128">
            <v>553.51254000866311</v>
          </cell>
          <cell r="L128">
            <v>688.59829180037286</v>
          </cell>
          <cell r="M128">
            <v>710.79835111616103</v>
          </cell>
          <cell r="N128">
            <v>900.85669754670812</v>
          </cell>
          <cell r="O128">
            <v>884.49607611215538</v>
          </cell>
          <cell r="P128">
            <v>769.70354387803491</v>
          </cell>
          <cell r="Q128">
            <v>745.0742482857687</v>
          </cell>
          <cell r="R128">
            <v>725.7350120939974</v>
          </cell>
          <cell r="S128">
            <v>676.64090409319738</v>
          </cell>
          <cell r="T128">
            <v>686.42275561819474</v>
          </cell>
          <cell r="U128">
            <v>636.98446116739694</v>
          </cell>
          <cell r="V128">
            <v>657.75154604366298</v>
          </cell>
          <cell r="W128">
            <v>819.411684023475</v>
          </cell>
          <cell r="X128">
            <v>641.77499641791508</v>
          </cell>
          <cell r="Y128">
            <v>692.08160587050588</v>
          </cell>
          <cell r="Z128">
            <v>712.56933947913421</v>
          </cell>
          <cell r="AA128">
            <v>725.32299962745969</v>
          </cell>
          <cell r="AB128">
            <v>775.90327720417679</v>
          </cell>
          <cell r="AC128">
            <v>873.347327811946</v>
          </cell>
          <cell r="AD128">
            <v>755.80552802943703</v>
          </cell>
          <cell r="AE128">
            <v>928.54857954854231</v>
          </cell>
          <cell r="AF128">
            <v>938.87529137371246</v>
          </cell>
          <cell r="AG128">
            <v>941.44328840460935</v>
          </cell>
          <cell r="AH128">
            <v>949.79229442374344</v>
          </cell>
          <cell r="AI128">
            <v>954.22833129646267</v>
          </cell>
          <cell r="AJ128">
            <v>930.13386703746392</v>
          </cell>
          <cell r="AK128">
            <v>938.3766924494912</v>
          </cell>
          <cell r="AL128">
            <v>914.27097300147875</v>
          </cell>
          <cell r="AM128">
            <v>929.34555112019939</v>
          </cell>
          <cell r="AN128">
            <v>920.17355582226014</v>
          </cell>
          <cell r="AO128">
            <v>998.76109524364483</v>
          </cell>
          <cell r="AP128">
            <v>1002.6320638122277</v>
          </cell>
          <cell r="AQ128">
            <v>917.8286427631067</v>
          </cell>
          <cell r="AR128">
            <v>818.97601843100506</v>
          </cell>
          <cell r="AS128">
            <v>810.97011207551213</v>
          </cell>
          <cell r="AT128">
            <v>774.79280569006846</v>
          </cell>
          <cell r="AU128">
            <v>782.26990519341973</v>
          </cell>
          <cell r="AV128">
            <v>608.63314641469469</v>
          </cell>
          <cell r="AW128">
            <v>615.95466103591468</v>
          </cell>
          <cell r="AX128">
            <v>625.92199407482633</v>
          </cell>
          <cell r="AY128">
            <v>391.53038925358902</v>
          </cell>
          <cell r="AZ128">
            <v>397.81082241808764</v>
          </cell>
          <cell r="BA128">
            <v>404.19288273215369</v>
          </cell>
          <cell r="BB128">
            <v>394.2430402948101</v>
          </cell>
          <cell r="BC128">
            <v>241.89662283368617</v>
          </cell>
          <cell r="BD128">
            <v>0</v>
          </cell>
          <cell r="BE128">
            <v>0</v>
          </cell>
          <cell r="BF128">
            <v>0</v>
          </cell>
        </row>
      </sheetData>
      <sheetData sheetId="6">
        <row r="1">
          <cell r="F1">
            <v>6800</v>
          </cell>
          <cell r="I1">
            <v>0.74960648148148146</v>
          </cell>
        </row>
        <row r="2">
          <cell r="B2">
            <v>200</v>
          </cell>
          <cell r="F2">
            <v>690</v>
          </cell>
        </row>
        <row r="3">
          <cell r="I3">
            <v>4.3981481481480955E-3</v>
          </cell>
        </row>
        <row r="7">
          <cell r="C7">
            <v>12295.242414807895</v>
          </cell>
          <cell r="D7">
            <v>5496.4037332081334</v>
          </cell>
          <cell r="E7">
            <v>6948.0317150731917</v>
          </cell>
          <cell r="F7">
            <v>0.39646344175886161</v>
          </cell>
          <cell r="G7">
            <v>0.37339919237193092</v>
          </cell>
          <cell r="H7">
            <v>0.56509920509621359</v>
          </cell>
          <cell r="I7">
            <v>0.44954803161836748</v>
          </cell>
          <cell r="J7">
            <v>4299.2050686395032</v>
          </cell>
          <cell r="K7">
            <v>998.10468101892627</v>
          </cell>
        </row>
        <row r="13">
          <cell r="C13">
            <v>26005.7300128526</v>
          </cell>
          <cell r="D13">
            <v>5818.9940108055689</v>
          </cell>
          <cell r="E13">
            <v>20346.933268848788</v>
          </cell>
          <cell r="F13">
            <v>0.48210324781581759</v>
          </cell>
          <cell r="G13">
            <v>0.39231930230427181</v>
          </cell>
          <cell r="H13">
            <v>0.78240192675971343</v>
          </cell>
          <cell r="I13">
            <v>0.67346839562303196</v>
          </cell>
          <cell r="J13">
            <v>6557.4827666411247</v>
          </cell>
          <cell r="K13">
            <v>547.27685228707981</v>
          </cell>
        </row>
      </sheetData>
      <sheetData sheetId="7">
        <row r="10">
          <cell r="D10">
            <v>0.05</v>
          </cell>
        </row>
        <row r="11">
          <cell r="D11">
            <v>0.1</v>
          </cell>
        </row>
        <row r="12">
          <cell r="D12">
            <v>0.25</v>
          </cell>
        </row>
        <row r="13">
          <cell r="D13">
            <v>0</v>
          </cell>
        </row>
        <row r="14">
          <cell r="D14">
            <v>0.1</v>
          </cell>
        </row>
        <row r="15">
          <cell r="D15">
            <v>0.2</v>
          </cell>
        </row>
        <row r="16">
          <cell r="D16">
            <v>0</v>
          </cell>
        </row>
        <row r="17">
          <cell r="D17">
            <v>0.05</v>
          </cell>
        </row>
        <row r="18">
          <cell r="D18">
            <v>0.1</v>
          </cell>
        </row>
        <row r="19">
          <cell r="D19" t="str">
            <v>No</v>
          </cell>
        </row>
        <row r="20">
          <cell r="D20">
            <v>0</v>
          </cell>
        </row>
        <row r="21">
          <cell r="D21" t="str">
            <v>--</v>
          </cell>
        </row>
        <row r="22">
          <cell r="D22" t="str">
            <v>--</v>
          </cell>
        </row>
        <row r="23">
          <cell r="D23" t="str">
            <v>--</v>
          </cell>
        </row>
        <row r="24">
          <cell r="D24" t="str">
            <v>No</v>
          </cell>
        </row>
        <row r="25">
          <cell r="D25" t="str">
            <v>--</v>
          </cell>
        </row>
        <row r="26">
          <cell r="D26" t="str">
            <v>--</v>
          </cell>
        </row>
        <row r="27">
          <cell r="D27" t="str">
            <v>--</v>
          </cell>
        </row>
        <row r="28">
          <cell r="D28">
            <v>0</v>
          </cell>
        </row>
        <row r="29">
          <cell r="D29">
            <v>0</v>
          </cell>
        </row>
        <row r="30">
          <cell r="D30">
            <v>0</v>
          </cell>
        </row>
        <row r="31">
          <cell r="D31" t="str">
            <v>Yes</v>
          </cell>
        </row>
        <row r="32">
          <cell r="D32">
            <v>0.34</v>
          </cell>
        </row>
        <row r="33">
          <cell r="D33">
            <v>3.3000000000000002E-2</v>
          </cell>
        </row>
        <row r="34">
          <cell r="D34">
            <v>5</v>
          </cell>
        </row>
        <row r="35">
          <cell r="D35">
            <v>0.5</v>
          </cell>
        </row>
        <row r="36">
          <cell r="D36">
            <v>3</v>
          </cell>
        </row>
        <row r="37">
          <cell r="D37">
            <v>0.1</v>
          </cell>
        </row>
        <row r="38">
          <cell r="D38">
            <v>0.2</v>
          </cell>
        </row>
        <row r="39">
          <cell r="D39">
            <v>7.9373079685276793E-2</v>
          </cell>
        </row>
        <row r="40">
          <cell r="D40">
            <v>3</v>
          </cell>
        </row>
        <row r="41">
          <cell r="D41">
            <v>7</v>
          </cell>
        </row>
        <row r="42">
          <cell r="D42">
            <v>0</v>
          </cell>
        </row>
        <row r="43">
          <cell r="D43">
            <v>5</v>
          </cell>
        </row>
      </sheetData>
      <sheetData sheetId="8" refreshError="1"/>
      <sheetData sheetId="9"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5"/>
      <sheetName val="Sheet1"/>
      <sheetName val="Sheet2"/>
      <sheetName val="Sheet3"/>
      <sheetName val="Sheet4"/>
      <sheetName val="Sheet6"/>
    </sheetNames>
    <sheetDataSet>
      <sheetData sheetId="0">
        <row r="10">
          <cell r="B10">
            <v>181765.80000000002</v>
          </cell>
          <cell r="D10">
            <v>179483.90000000002</v>
          </cell>
        </row>
      </sheetData>
      <sheetData sheetId="1" refreshError="1"/>
      <sheetData sheetId="2" refreshError="1"/>
      <sheetData sheetId="3" refreshError="1"/>
      <sheetData sheetId="4" refreshError="1"/>
      <sheetData sheetId="5"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PVAssistance"/>
      <sheetName val="Prp$"/>
      <sheetName val="int$"/>
      <sheetName val="debt Service"/>
      <sheetName val="Debt_Details"/>
      <sheetName val="CIRRs"/>
      <sheetName val="Modality"/>
      <sheetName val="IDA_Summary"/>
      <sheetName val="IMF detail"/>
      <sheetName val="T4"/>
      <sheetName val="Scenario"/>
      <sheetName val="WB-results"/>
      <sheetName val="T1"/>
      <sheetName val="Graph-mul"/>
    </sheetNames>
    <sheetDataSet>
      <sheetData sheetId="0" refreshError="1"/>
      <sheetData sheetId="1" refreshError="1"/>
      <sheetData sheetId="2" refreshError="1"/>
      <sheetData sheetId="3" refreshError="1"/>
      <sheetData sheetId="4" refreshError="1"/>
      <sheetData sheetId="5" refreshError="1">
        <row r="59">
          <cell r="C59">
            <v>4.6040363843444024E-2</v>
          </cell>
        </row>
        <row r="60">
          <cell r="C60">
            <v>5.4123279308905134E-2</v>
          </cell>
        </row>
        <row r="61">
          <cell r="C61">
            <v>5.0408734278118296E-2</v>
          </cell>
        </row>
        <row r="62">
          <cell r="C62">
            <v>4.6120000000000008E-2</v>
          </cell>
        </row>
        <row r="63">
          <cell r="C63">
            <v>5.9950000000000003E-2</v>
          </cell>
        </row>
        <row r="64">
          <cell r="C64">
            <v>5.1588915167871709E-2</v>
          </cell>
        </row>
        <row r="65">
          <cell r="C65">
            <v>4.8712733333333327E-2</v>
          </cell>
        </row>
        <row r="66">
          <cell r="C66">
            <v>5.9950000000000003E-2</v>
          </cell>
        </row>
        <row r="67">
          <cell r="C67">
            <v>5.9950000000000003E-2</v>
          </cell>
        </row>
        <row r="68">
          <cell r="C68">
            <v>4.8712733333333327E-2</v>
          </cell>
        </row>
        <row r="69">
          <cell r="C69">
            <v>4.6120000000000001E-2</v>
          </cell>
        </row>
        <row r="70">
          <cell r="C70">
            <v>4.6120000000000001E-2</v>
          </cell>
        </row>
        <row r="79">
          <cell r="C79">
            <v>4.6120000000000001E-2</v>
          </cell>
        </row>
        <row r="81">
          <cell r="C81">
            <v>4.6120000000000001E-2</v>
          </cell>
        </row>
        <row r="84">
          <cell r="C84">
            <v>4.6120000000000001E-2</v>
          </cell>
        </row>
        <row r="87">
          <cell r="C87">
            <v>4.6120000000000001E-2</v>
          </cell>
        </row>
        <row r="99">
          <cell r="C99">
            <v>4.6120000000000001E-2</v>
          </cell>
        </row>
        <row r="109">
          <cell r="C109">
            <v>1.3359000000000001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face"/>
      <sheetName val="Dashboard"/>
      <sheetName val="Statements"/>
      <sheetName val="Parameters"/>
      <sheetName val="Resch"/>
      <sheetName val="Cash Flow"/>
      <sheetName val="Tax"/>
      <sheetName val="Financing"/>
      <sheetName val="Shareholders"/>
      <sheetName val="2012Budget"/>
      <sheetName val="2012BudgetMP03OP"/>
      <sheetName val="IDOP"/>
      <sheetName val="IDOP+L2HS"/>
      <sheetName val="2012 OT Valuation Model v12 02 "/>
    </sheetNames>
    <sheetDataSet>
      <sheetData sheetId="0"/>
      <sheetData sheetId="1"/>
      <sheetData sheetId="2"/>
      <sheetData sheetId="3">
        <row r="5">
          <cell r="J5">
            <v>2010</v>
          </cell>
        </row>
        <row r="12">
          <cell r="I12" t="str">
            <v>DCF</v>
          </cell>
        </row>
        <row r="13">
          <cell r="I13" t="str">
            <v>No</v>
          </cell>
        </row>
        <row r="14">
          <cell r="H14">
            <v>0</v>
          </cell>
        </row>
        <row r="15">
          <cell r="H15">
            <v>0.1</v>
          </cell>
          <cell r="I15">
            <v>0.1</v>
          </cell>
        </row>
        <row r="29">
          <cell r="I29" t="str">
            <v>Lender</v>
          </cell>
          <cell r="J29">
            <v>3.1</v>
          </cell>
          <cell r="K29">
            <v>4.3</v>
          </cell>
          <cell r="L29">
            <v>2.8874999999999993</v>
          </cell>
          <cell r="M29">
            <v>2.7562499999999996</v>
          </cell>
          <cell r="N29">
            <v>2.6249999999999996</v>
          </cell>
          <cell r="O29">
            <v>2.1999999999999997</v>
          </cell>
          <cell r="P29">
            <v>2.1999999999999997</v>
          </cell>
          <cell r="Q29">
            <v>2.1999999999999997</v>
          </cell>
          <cell r="R29">
            <v>2.1999999999999997</v>
          </cell>
          <cell r="S29">
            <v>2.1999999999999997</v>
          </cell>
          <cell r="T29">
            <v>2.1999999999999997</v>
          </cell>
          <cell r="U29">
            <v>2.1999999999999997</v>
          </cell>
          <cell r="V29">
            <v>2.1999999999999997</v>
          </cell>
          <cell r="W29">
            <v>2.1999999999999997</v>
          </cell>
          <cell r="X29">
            <v>2.1999999999999997</v>
          </cell>
          <cell r="Y29">
            <v>2.1999999999999997</v>
          </cell>
          <cell r="Z29">
            <v>2.1999999999999997</v>
          </cell>
          <cell r="AA29">
            <v>2.1999999999999997</v>
          </cell>
          <cell r="AB29">
            <v>2.1999999999999997</v>
          </cell>
          <cell r="AC29">
            <v>2.1999999999999997</v>
          </cell>
          <cell r="AD29">
            <v>2.1999999999999997</v>
          </cell>
          <cell r="AE29">
            <v>2.1999999999999997</v>
          </cell>
          <cell r="AF29">
            <v>2.1999999999999997</v>
          </cell>
          <cell r="AG29">
            <v>2.1999999999999997</v>
          </cell>
          <cell r="AH29">
            <v>2.1999999999999997</v>
          </cell>
          <cell r="AI29">
            <v>2.1999999999999997</v>
          </cell>
          <cell r="AJ29">
            <v>2.1999999999999997</v>
          </cell>
          <cell r="AK29">
            <v>2.1999999999999997</v>
          </cell>
          <cell r="AL29">
            <v>2.1999999999999997</v>
          </cell>
          <cell r="AM29">
            <v>2.1999999999999997</v>
          </cell>
          <cell r="AN29">
            <v>2.1999999999999997</v>
          </cell>
          <cell r="AO29">
            <v>2.1999999999999997</v>
          </cell>
          <cell r="AP29">
            <v>2.1999999999999997</v>
          </cell>
          <cell r="AQ29">
            <v>2.1999999999999997</v>
          </cell>
          <cell r="AR29">
            <v>2.1999999999999997</v>
          </cell>
          <cell r="AS29">
            <v>2.1999999999999997</v>
          </cell>
          <cell r="AT29">
            <v>2.1999999999999997</v>
          </cell>
          <cell r="AU29">
            <v>2.1999999999999997</v>
          </cell>
          <cell r="AV29">
            <v>2.1999999999999997</v>
          </cell>
          <cell r="AW29">
            <v>2.1999999999999997</v>
          </cell>
          <cell r="AX29">
            <v>2.1999999999999997</v>
          </cell>
          <cell r="AY29">
            <v>2.1999999999999997</v>
          </cell>
          <cell r="AZ29">
            <v>2.1999999999999997</v>
          </cell>
          <cell r="BA29">
            <v>2.1999999999999997</v>
          </cell>
          <cell r="BB29">
            <v>2.1999999999999997</v>
          </cell>
          <cell r="BC29">
            <v>2.1999999999999997</v>
          </cell>
          <cell r="BD29">
            <v>2.1999999999999997</v>
          </cell>
          <cell r="BE29">
            <v>2.1999999999999997</v>
          </cell>
          <cell r="BF29">
            <v>2.1999999999999997</v>
          </cell>
          <cell r="BG29">
            <v>2.1999999999999997</v>
          </cell>
          <cell r="BH29">
            <v>2.1999999999999997</v>
          </cell>
          <cell r="BI29">
            <v>2.1999999999999997</v>
          </cell>
          <cell r="BJ29">
            <v>2.1999999999999997</v>
          </cell>
          <cell r="BK29">
            <v>2.1999999999999997</v>
          </cell>
          <cell r="BL29">
            <v>2.1999999999999997</v>
          </cell>
          <cell r="BM29">
            <v>2.1999999999999997</v>
          </cell>
          <cell r="BN29">
            <v>2.1999999999999997</v>
          </cell>
          <cell r="BO29">
            <v>2.1999999999999997</v>
          </cell>
          <cell r="BP29">
            <v>2.1999999999999997</v>
          </cell>
          <cell r="BQ29">
            <v>2.1999999999999997</v>
          </cell>
          <cell r="BR29">
            <v>2.1999999999999997</v>
          </cell>
          <cell r="BS29">
            <v>2.1999999999999997</v>
          </cell>
          <cell r="BT29">
            <v>2.1999999999999997</v>
          </cell>
          <cell r="BU29">
            <v>2.1999999999999997</v>
          </cell>
          <cell r="BV29">
            <v>2.1999999999999997</v>
          </cell>
          <cell r="BW29">
            <v>2.1999999999999997</v>
          </cell>
          <cell r="BX29">
            <v>2.1999999999999997</v>
          </cell>
          <cell r="BY29">
            <v>2.1999999999999997</v>
          </cell>
          <cell r="BZ29">
            <v>2.1999999999999997</v>
          </cell>
          <cell r="CA29">
            <v>2.1999999999999997</v>
          </cell>
        </row>
        <row r="30">
          <cell r="I30" t="str">
            <v>Consensus</v>
          </cell>
          <cell r="J30">
            <v>3</v>
          </cell>
          <cell r="K30">
            <v>4.151738652066534</v>
          </cell>
          <cell r="L30">
            <v>4.029313542259656</v>
          </cell>
          <cell r="M30">
            <v>3.8793654489403639</v>
          </cell>
          <cell r="N30">
            <v>3.5271081088277083</v>
          </cell>
          <cell r="O30">
            <v>3.3820708912100814</v>
          </cell>
          <cell r="P30">
            <v>3.208011208821631</v>
          </cell>
          <cell r="Q30">
            <v>3.0339515264331807</v>
          </cell>
          <cell r="R30">
            <v>2.8598918440447303</v>
          </cell>
          <cell r="S30">
            <v>2.6858321616562795</v>
          </cell>
          <cell r="T30">
            <v>2.5117724792678304</v>
          </cell>
          <cell r="U30">
            <v>2.5117724792678304</v>
          </cell>
          <cell r="V30">
            <v>2.5117724792678304</v>
          </cell>
          <cell r="W30">
            <v>2.5117724792678304</v>
          </cell>
          <cell r="X30">
            <v>2.5117724792678304</v>
          </cell>
          <cell r="Y30">
            <v>2.5117724792678304</v>
          </cell>
          <cell r="Z30">
            <v>2.5117724792678304</v>
          </cell>
          <cell r="AA30">
            <v>2.5117724792678304</v>
          </cell>
          <cell r="AB30">
            <v>2.5117724792678304</v>
          </cell>
          <cell r="AC30">
            <v>2.5117724792678304</v>
          </cell>
          <cell r="AD30">
            <v>2.5117724792678304</v>
          </cell>
          <cell r="AE30">
            <v>2.5117724792678304</v>
          </cell>
          <cell r="AF30">
            <v>2.5117724792678304</v>
          </cell>
          <cell r="AG30">
            <v>2.5117724792678304</v>
          </cell>
          <cell r="AH30">
            <v>2.5117724792678304</v>
          </cell>
          <cell r="AI30">
            <v>2.5117724792678304</v>
          </cell>
          <cell r="AJ30">
            <v>2.5117724792678304</v>
          </cell>
          <cell r="AK30">
            <v>2.5117724792678304</v>
          </cell>
          <cell r="AL30">
            <v>2.5117724792678304</v>
          </cell>
          <cell r="AM30">
            <v>2.5117724792678304</v>
          </cell>
          <cell r="AN30">
            <v>2.5117724792678304</v>
          </cell>
          <cell r="AO30">
            <v>2.5117724792678304</v>
          </cell>
          <cell r="AP30">
            <v>2.5117724792678304</v>
          </cell>
          <cell r="AQ30">
            <v>2.5117724792678304</v>
          </cell>
          <cell r="AR30">
            <v>2.5117724792678304</v>
          </cell>
          <cell r="AS30">
            <v>2.5117724792678304</v>
          </cell>
          <cell r="AT30">
            <v>2.5117724792678304</v>
          </cell>
          <cell r="AU30">
            <v>2.5117724792678304</v>
          </cell>
          <cell r="AV30">
            <v>2.5117724792678304</v>
          </cell>
          <cell r="AW30">
            <v>2.5117724792678304</v>
          </cell>
          <cell r="AX30">
            <v>2.5117724792678304</v>
          </cell>
          <cell r="AY30">
            <v>2.5117724792678304</v>
          </cell>
          <cell r="AZ30">
            <v>2.5117724792678304</v>
          </cell>
          <cell r="BA30">
            <v>2.5117724792678304</v>
          </cell>
          <cell r="BB30">
            <v>2.5117724792678304</v>
          </cell>
          <cell r="BC30">
            <v>2.5117724792678304</v>
          </cell>
          <cell r="BD30">
            <v>2.5117724792678304</v>
          </cell>
          <cell r="BE30">
            <v>2.5117724792678304</v>
          </cell>
          <cell r="BF30">
            <v>2.5117724792678304</v>
          </cell>
          <cell r="BG30">
            <v>2.5117724792678304</v>
          </cell>
          <cell r="BH30">
            <v>2.5117724792678304</v>
          </cell>
          <cell r="BI30">
            <v>2.5117724792678304</v>
          </cell>
          <cell r="BJ30">
            <v>2.5117724792678304</v>
          </cell>
          <cell r="BK30">
            <v>2.5117724792678304</v>
          </cell>
          <cell r="BL30">
            <v>2.5117724792678304</v>
          </cell>
          <cell r="BM30">
            <v>2.5117724792678304</v>
          </cell>
          <cell r="BN30">
            <v>2.5117724792678304</v>
          </cell>
          <cell r="BO30">
            <v>2.5117724792678304</v>
          </cell>
          <cell r="BP30">
            <v>2.5117724792678304</v>
          </cell>
          <cell r="BQ30">
            <v>2.5117724792678304</v>
          </cell>
          <cell r="BR30">
            <v>2.5117724792678304</v>
          </cell>
          <cell r="BS30">
            <v>2.5117724792678304</v>
          </cell>
          <cell r="BT30">
            <v>2.5117724792678304</v>
          </cell>
          <cell r="BU30">
            <v>2.5117724792678304</v>
          </cell>
          <cell r="BV30">
            <v>2.5117724792678304</v>
          </cell>
          <cell r="BW30">
            <v>2.5117724792678304</v>
          </cell>
          <cell r="BX30">
            <v>2.5117724792678304</v>
          </cell>
          <cell r="BY30">
            <v>2.5117724792678304</v>
          </cell>
          <cell r="BZ30">
            <v>2.5117724792678304</v>
          </cell>
          <cell r="CA30">
            <v>2.5117724792678304</v>
          </cell>
        </row>
        <row r="31">
          <cell r="I31" t="str">
            <v>OT Management</v>
          </cell>
          <cell r="J31">
            <v>3</v>
          </cell>
          <cell r="K31">
            <v>4.2081412499419288</v>
          </cell>
          <cell r="L31">
            <v>4.2468348755632164</v>
          </cell>
          <cell r="M31">
            <v>3.9815033002268465</v>
          </cell>
          <cell r="N31">
            <v>3.7533426000569268</v>
          </cell>
          <cell r="O31">
            <v>3.5962984174785397</v>
          </cell>
          <cell r="P31">
            <v>3.4407201622955879</v>
          </cell>
          <cell r="Q31">
            <v>3.2801419071126365</v>
          </cell>
          <cell r="R31">
            <v>3.1145636519296849</v>
          </cell>
          <cell r="S31">
            <v>2.958985396746733</v>
          </cell>
          <cell r="T31">
            <v>2.808407141563781</v>
          </cell>
          <cell r="U31">
            <v>2.808407141563781</v>
          </cell>
          <cell r="V31">
            <v>2.808407141563781</v>
          </cell>
          <cell r="W31">
            <v>2.808407141563781</v>
          </cell>
          <cell r="X31">
            <v>2.808407141563781</v>
          </cell>
          <cell r="Y31">
            <v>2.808407141563781</v>
          </cell>
          <cell r="Z31">
            <v>2.808407141563781</v>
          </cell>
          <cell r="AA31">
            <v>2.808407141563781</v>
          </cell>
          <cell r="AB31">
            <v>2.808407141563781</v>
          </cell>
          <cell r="AC31">
            <v>2.808407141563781</v>
          </cell>
          <cell r="AD31">
            <v>2.808407141563781</v>
          </cell>
          <cell r="AE31">
            <v>2.808407141563781</v>
          </cell>
          <cell r="AF31">
            <v>2.808407141563781</v>
          </cell>
          <cell r="AG31">
            <v>2.808407141563781</v>
          </cell>
          <cell r="AH31">
            <v>2.808407141563781</v>
          </cell>
          <cell r="AI31">
            <v>2.808407141563781</v>
          </cell>
          <cell r="AJ31">
            <v>2.808407141563781</v>
          </cell>
          <cell r="AK31">
            <v>2.808407141563781</v>
          </cell>
          <cell r="AL31">
            <v>2.808407141563781</v>
          </cell>
          <cell r="AM31">
            <v>2.808407141563781</v>
          </cell>
          <cell r="AN31">
            <v>2.808407141563781</v>
          </cell>
          <cell r="AO31">
            <v>2.808407141563781</v>
          </cell>
          <cell r="AP31">
            <v>2.808407141563781</v>
          </cell>
          <cell r="AQ31">
            <v>2.808407141563781</v>
          </cell>
          <cell r="AR31">
            <v>2.808407141563781</v>
          </cell>
          <cell r="AS31">
            <v>2.808407141563781</v>
          </cell>
          <cell r="AT31">
            <v>2.808407141563781</v>
          </cell>
          <cell r="AU31">
            <v>2.808407141563781</v>
          </cell>
          <cell r="AV31">
            <v>2.808407141563781</v>
          </cell>
          <cell r="AW31">
            <v>2.808407141563781</v>
          </cell>
          <cell r="AX31">
            <v>2.808407141563781</v>
          </cell>
          <cell r="AY31">
            <v>2.808407141563781</v>
          </cell>
          <cell r="AZ31">
            <v>2.808407141563781</v>
          </cell>
          <cell r="BA31">
            <v>2.808407141563781</v>
          </cell>
          <cell r="BB31">
            <v>2.808407141563781</v>
          </cell>
          <cell r="BC31">
            <v>2.808407141563781</v>
          </cell>
          <cell r="BD31">
            <v>2.808407141563781</v>
          </cell>
          <cell r="BE31">
            <v>2.808407141563781</v>
          </cell>
          <cell r="BF31">
            <v>2.808407141563781</v>
          </cell>
          <cell r="BG31">
            <v>2.808407141563781</v>
          </cell>
          <cell r="BH31">
            <v>2.808407141563781</v>
          </cell>
          <cell r="BI31">
            <v>2.808407141563781</v>
          </cell>
          <cell r="BJ31">
            <v>2.808407141563781</v>
          </cell>
          <cell r="BK31">
            <v>2.808407141563781</v>
          </cell>
          <cell r="BL31">
            <v>2.808407141563781</v>
          </cell>
          <cell r="BM31">
            <v>2.808407141563781</v>
          </cell>
          <cell r="BN31">
            <v>2.808407141563781</v>
          </cell>
          <cell r="BO31">
            <v>2.808407141563781</v>
          </cell>
          <cell r="BP31">
            <v>2.808407141563781</v>
          </cell>
          <cell r="BQ31">
            <v>2.808407141563781</v>
          </cell>
          <cell r="BR31">
            <v>2.808407141563781</v>
          </cell>
          <cell r="BS31">
            <v>2.808407141563781</v>
          </cell>
          <cell r="BT31">
            <v>2.808407141563781</v>
          </cell>
          <cell r="BU31">
            <v>2.808407141563781</v>
          </cell>
          <cell r="BV31">
            <v>2.808407141563781</v>
          </cell>
          <cell r="BW31">
            <v>2.808407141563781</v>
          </cell>
          <cell r="BX31">
            <v>2.808407141563781</v>
          </cell>
          <cell r="BY31">
            <v>2.808407141563781</v>
          </cell>
          <cell r="BZ31">
            <v>2.808407141563781</v>
          </cell>
          <cell r="CA31">
            <v>2.808407141563781</v>
          </cell>
        </row>
        <row r="32">
          <cell r="I32" t="str">
            <v>Lender</v>
          </cell>
          <cell r="J32">
            <v>1200</v>
          </cell>
          <cell r="K32">
            <v>1600</v>
          </cell>
          <cell r="L32">
            <v>1300</v>
          </cell>
          <cell r="M32">
            <v>1150</v>
          </cell>
          <cell r="N32">
            <v>1000</v>
          </cell>
          <cell r="O32">
            <v>850</v>
          </cell>
          <cell r="P32">
            <v>850</v>
          </cell>
          <cell r="Q32">
            <v>850</v>
          </cell>
          <cell r="R32">
            <v>850</v>
          </cell>
          <cell r="S32">
            <v>850</v>
          </cell>
          <cell r="T32">
            <v>850</v>
          </cell>
          <cell r="U32">
            <v>850</v>
          </cell>
          <cell r="V32">
            <v>850</v>
          </cell>
          <cell r="W32">
            <v>850</v>
          </cell>
          <cell r="X32">
            <v>850</v>
          </cell>
          <cell r="Y32">
            <v>850</v>
          </cell>
          <cell r="Z32">
            <v>850</v>
          </cell>
          <cell r="AA32">
            <v>850</v>
          </cell>
          <cell r="AB32">
            <v>850</v>
          </cell>
          <cell r="AC32">
            <v>850</v>
          </cell>
          <cell r="AD32">
            <v>850</v>
          </cell>
          <cell r="AE32">
            <v>850</v>
          </cell>
          <cell r="AF32">
            <v>850</v>
          </cell>
          <cell r="AG32">
            <v>850</v>
          </cell>
          <cell r="AH32">
            <v>850</v>
          </cell>
          <cell r="AI32">
            <v>850</v>
          </cell>
          <cell r="AJ32">
            <v>850</v>
          </cell>
          <cell r="AK32">
            <v>850</v>
          </cell>
          <cell r="AL32">
            <v>850</v>
          </cell>
          <cell r="AM32">
            <v>850</v>
          </cell>
          <cell r="AN32">
            <v>850</v>
          </cell>
          <cell r="AO32">
            <v>850</v>
          </cell>
          <cell r="AP32">
            <v>850</v>
          </cell>
          <cell r="AQ32">
            <v>850</v>
          </cell>
          <cell r="AR32">
            <v>850</v>
          </cell>
          <cell r="AS32">
            <v>850</v>
          </cell>
          <cell r="AT32">
            <v>850</v>
          </cell>
          <cell r="AU32">
            <v>850</v>
          </cell>
          <cell r="AV32">
            <v>850</v>
          </cell>
          <cell r="AW32">
            <v>850</v>
          </cell>
          <cell r="AX32">
            <v>850</v>
          </cell>
          <cell r="AY32">
            <v>850</v>
          </cell>
          <cell r="AZ32">
            <v>850</v>
          </cell>
          <cell r="BA32">
            <v>850</v>
          </cell>
          <cell r="BB32">
            <v>850</v>
          </cell>
          <cell r="BC32">
            <v>850</v>
          </cell>
          <cell r="BD32">
            <v>850</v>
          </cell>
          <cell r="BE32">
            <v>850</v>
          </cell>
          <cell r="BF32">
            <v>850</v>
          </cell>
          <cell r="BG32">
            <v>850</v>
          </cell>
          <cell r="BH32">
            <v>850</v>
          </cell>
          <cell r="BI32">
            <v>850</v>
          </cell>
          <cell r="BJ32">
            <v>850</v>
          </cell>
          <cell r="BK32">
            <v>850</v>
          </cell>
          <cell r="BL32">
            <v>850</v>
          </cell>
          <cell r="BM32">
            <v>850</v>
          </cell>
          <cell r="BN32">
            <v>850</v>
          </cell>
          <cell r="BO32">
            <v>850</v>
          </cell>
          <cell r="BP32">
            <v>850</v>
          </cell>
          <cell r="BQ32">
            <v>850</v>
          </cell>
          <cell r="BR32">
            <v>850</v>
          </cell>
          <cell r="BS32">
            <v>850</v>
          </cell>
          <cell r="BT32">
            <v>850</v>
          </cell>
          <cell r="BU32">
            <v>850</v>
          </cell>
          <cell r="BV32">
            <v>850</v>
          </cell>
          <cell r="BW32">
            <v>850</v>
          </cell>
          <cell r="BX32">
            <v>850</v>
          </cell>
          <cell r="BY32">
            <v>850</v>
          </cell>
          <cell r="BZ32">
            <v>850</v>
          </cell>
        </row>
        <row r="33">
          <cell r="I33" t="str">
            <v>Consensus</v>
          </cell>
          <cell r="K33">
            <v>1598.6288974647759</v>
          </cell>
          <cell r="L33">
            <v>1773.25</v>
          </cell>
          <cell r="M33">
            <v>1686.7345228863908</v>
          </cell>
          <cell r="N33">
            <v>1519.3119193390721</v>
          </cell>
          <cell r="O33">
            <v>1389.0734763908463</v>
          </cell>
          <cell r="P33">
            <v>1316.3203279122988</v>
          </cell>
          <cell r="Q33">
            <v>1243.5671794337513</v>
          </cell>
          <cell r="R33">
            <v>1170.8140309552039</v>
          </cell>
          <cell r="S33">
            <v>1098.0608824766564</v>
          </cell>
          <cell r="T33">
            <v>1025.3077339981094</v>
          </cell>
          <cell r="U33">
            <v>1025.3077339981094</v>
          </cell>
          <cell r="V33">
            <v>1025.3077339981094</v>
          </cell>
          <cell r="W33">
            <v>1025.3077339981094</v>
          </cell>
          <cell r="X33">
            <v>1025.3077339981094</v>
          </cell>
          <cell r="Y33">
            <v>1025.3077339981094</v>
          </cell>
          <cell r="Z33">
            <v>1025.3077339981094</v>
          </cell>
          <cell r="AA33">
            <v>1025.3077339981094</v>
          </cell>
          <cell r="AB33">
            <v>1025.3077339981094</v>
          </cell>
          <cell r="AC33">
            <v>1025.3077339981094</v>
          </cell>
          <cell r="AD33">
            <v>1025.3077339981094</v>
          </cell>
          <cell r="AE33">
            <v>1025.3077339981094</v>
          </cell>
          <cell r="AF33">
            <v>1025.3077339981094</v>
          </cell>
          <cell r="AG33">
            <v>1025.3077339981094</v>
          </cell>
          <cell r="AH33">
            <v>1025.3077339981094</v>
          </cell>
          <cell r="AI33">
            <v>1025.3077339981094</v>
          </cell>
          <cell r="AJ33">
            <v>1025.3077339981094</v>
          </cell>
          <cell r="AK33">
            <v>1025.3077339981094</v>
          </cell>
          <cell r="AL33">
            <v>1025.3077339981094</v>
          </cell>
          <cell r="AM33">
            <v>1025.3077339981094</v>
          </cell>
          <cell r="AN33">
            <v>1025.3077339981094</v>
          </cell>
          <cell r="AO33">
            <v>1025.3077339981094</v>
          </cell>
          <cell r="AP33">
            <v>1025.3077339981094</v>
          </cell>
          <cell r="AQ33">
            <v>1025.3077339981094</v>
          </cell>
          <cell r="AR33">
            <v>1025.3077339981094</v>
          </cell>
          <cell r="AS33">
            <v>1025.3077339981094</v>
          </cell>
          <cell r="AT33">
            <v>1025.3077339981094</v>
          </cell>
          <cell r="AU33">
            <v>1025.3077339981094</v>
          </cell>
          <cell r="AV33">
            <v>1025.3077339981094</v>
          </cell>
          <cell r="AW33">
            <v>1025.3077339981094</v>
          </cell>
          <cell r="AX33">
            <v>1025.3077339981094</v>
          </cell>
          <cell r="AY33">
            <v>1025.3077339981094</v>
          </cell>
          <cell r="AZ33">
            <v>1025.3077339981094</v>
          </cell>
          <cell r="BA33">
            <v>1025.3077339981094</v>
          </cell>
          <cell r="BB33">
            <v>1025.3077339981094</v>
          </cell>
          <cell r="BC33">
            <v>1025.3077339981094</v>
          </cell>
          <cell r="BD33">
            <v>1025.3077339981094</v>
          </cell>
          <cell r="BE33">
            <v>1025.3077339981094</v>
          </cell>
          <cell r="BF33">
            <v>1025.3077339981094</v>
          </cell>
          <cell r="BG33">
            <v>1025.3077339981094</v>
          </cell>
          <cell r="BH33">
            <v>1025.3077339981094</v>
          </cell>
          <cell r="BI33">
            <v>1025.3077339981094</v>
          </cell>
          <cell r="BJ33">
            <v>1025.3077339981094</v>
          </cell>
          <cell r="BK33">
            <v>1025.3077339981094</v>
          </cell>
          <cell r="BL33">
            <v>1025.3077339981094</v>
          </cell>
          <cell r="BM33">
            <v>1025.3077339981094</v>
          </cell>
          <cell r="BN33">
            <v>1025.3077339981094</v>
          </cell>
          <cell r="BO33">
            <v>1025.3077339981094</v>
          </cell>
          <cell r="BP33">
            <v>1025.3077339981094</v>
          </cell>
          <cell r="BQ33">
            <v>1025.3077339981094</v>
          </cell>
          <cell r="BR33">
            <v>1025.3077339981094</v>
          </cell>
          <cell r="BS33">
            <v>1025.3077339981094</v>
          </cell>
          <cell r="BT33">
            <v>1025.3077339981094</v>
          </cell>
          <cell r="BU33">
            <v>1025.3077339981094</v>
          </cell>
          <cell r="BV33">
            <v>1025.3077339981094</v>
          </cell>
          <cell r="BW33">
            <v>1025.3077339981094</v>
          </cell>
          <cell r="BX33">
            <v>1025.3077339981094</v>
          </cell>
          <cell r="BY33">
            <v>1025.3077339981094</v>
          </cell>
          <cell r="BZ33">
            <v>1025.3077339981094</v>
          </cell>
        </row>
        <row r="34">
          <cell r="I34" t="str">
            <v>OT Management</v>
          </cell>
          <cell r="K34">
            <v>1654.2764726533869</v>
          </cell>
          <cell r="L34">
            <v>1655.3333333333335</v>
          </cell>
          <cell r="M34">
            <v>1625.0231071779745</v>
          </cell>
          <cell r="N34">
            <v>1598.1088264214241</v>
          </cell>
          <cell r="O34">
            <v>1564.6024356913463</v>
          </cell>
          <cell r="P34">
            <v>1589.1024356913463</v>
          </cell>
          <cell r="Q34">
            <v>1126.6206921206924</v>
          </cell>
          <cell r="R34">
            <v>1074.3286024896922</v>
          </cell>
          <cell r="S34">
            <v>1022.0365128586922</v>
          </cell>
          <cell r="T34">
            <v>969.74442322769221</v>
          </cell>
          <cell r="U34">
            <v>969.74442322769221</v>
          </cell>
          <cell r="V34">
            <v>969.74442322769221</v>
          </cell>
          <cell r="W34">
            <v>969.74442322769221</v>
          </cell>
          <cell r="X34">
            <v>969.74442322769221</v>
          </cell>
          <cell r="Y34">
            <v>969.74442322769221</v>
          </cell>
          <cell r="Z34">
            <v>969.74442322769221</v>
          </cell>
          <cell r="AA34">
            <v>969.74442322769221</v>
          </cell>
          <cell r="AB34">
            <v>969.74442322769221</v>
          </cell>
          <cell r="AC34">
            <v>969.74442322769221</v>
          </cell>
          <cell r="AD34">
            <v>969.74442322769221</v>
          </cell>
          <cell r="AE34">
            <v>969.74442322769221</v>
          </cell>
          <cell r="AF34">
            <v>969.74442322769221</v>
          </cell>
          <cell r="AG34">
            <v>969.74442322769221</v>
          </cell>
          <cell r="AH34">
            <v>969.74442322769221</v>
          </cell>
          <cell r="AI34">
            <v>969.74442322769221</v>
          </cell>
          <cell r="AJ34">
            <v>969.74442322769221</v>
          </cell>
          <cell r="AK34">
            <v>969.74442322769221</v>
          </cell>
          <cell r="AL34">
            <v>969.74442322769221</v>
          </cell>
          <cell r="AM34">
            <v>969.74442322769221</v>
          </cell>
          <cell r="AN34">
            <v>969.74442322769221</v>
          </cell>
          <cell r="AO34">
            <v>969.74442322769221</v>
          </cell>
          <cell r="AP34">
            <v>969.74442322769221</v>
          </cell>
          <cell r="AQ34">
            <v>969.74442322769221</v>
          </cell>
          <cell r="AR34">
            <v>969.74442322769221</v>
          </cell>
          <cell r="AS34">
            <v>969.74442322769221</v>
          </cell>
          <cell r="AT34">
            <v>969.74442322769221</v>
          </cell>
          <cell r="AU34">
            <v>969.74442322769221</v>
          </cell>
          <cell r="AV34">
            <v>969.74442322769221</v>
          </cell>
          <cell r="AW34">
            <v>969.74442322769221</v>
          </cell>
          <cell r="AX34">
            <v>969.74442322769221</v>
          </cell>
          <cell r="AY34">
            <v>969.74442322769221</v>
          </cell>
          <cell r="AZ34">
            <v>969.74442322769221</v>
          </cell>
          <cell r="BA34">
            <v>969.74442322769221</v>
          </cell>
          <cell r="BB34">
            <v>969.74442322769221</v>
          </cell>
          <cell r="BC34">
            <v>969.74442322769221</v>
          </cell>
          <cell r="BD34">
            <v>969.74442322769221</v>
          </cell>
          <cell r="BE34">
            <v>969.74442322769221</v>
          </cell>
          <cell r="BF34">
            <v>969.74442322769221</v>
          </cell>
          <cell r="BG34">
            <v>969.74442322769221</v>
          </cell>
          <cell r="BH34">
            <v>969.74442322769221</v>
          </cell>
          <cell r="BI34">
            <v>969.74442322769221</v>
          </cell>
          <cell r="BJ34">
            <v>969.74442322769221</v>
          </cell>
          <cell r="BK34">
            <v>969.74442322769221</v>
          </cell>
          <cell r="BL34">
            <v>969.74442322769221</v>
          </cell>
          <cell r="BM34">
            <v>969.74442322769221</v>
          </cell>
          <cell r="BN34">
            <v>969.74442322769221</v>
          </cell>
          <cell r="BO34">
            <v>969.74442322769221</v>
          </cell>
          <cell r="BP34">
            <v>969.74442322769221</v>
          </cell>
          <cell r="BQ34">
            <v>969.74442322769221</v>
          </cell>
          <cell r="BR34">
            <v>969.74442322769221</v>
          </cell>
          <cell r="BS34">
            <v>969.74442322769221</v>
          </cell>
          <cell r="BT34">
            <v>969.74442322769221</v>
          </cell>
          <cell r="BU34">
            <v>969.74442322769221</v>
          </cell>
          <cell r="BV34">
            <v>969.74442322769221</v>
          </cell>
          <cell r="BW34">
            <v>969.74442322769221</v>
          </cell>
          <cell r="BX34">
            <v>969.74442322769221</v>
          </cell>
          <cell r="BY34">
            <v>969.74442322769221</v>
          </cell>
          <cell r="BZ34">
            <v>969.74442322769221</v>
          </cell>
        </row>
        <row r="35">
          <cell r="I35" t="str">
            <v>Lender</v>
          </cell>
          <cell r="J35">
            <v>18.012499999999999</v>
          </cell>
          <cell r="K35">
            <v>36</v>
          </cell>
          <cell r="L35">
            <v>13.5</v>
          </cell>
          <cell r="M35">
            <v>13.5</v>
          </cell>
          <cell r="N35">
            <v>13.5</v>
          </cell>
          <cell r="O35">
            <v>13.5</v>
          </cell>
          <cell r="P35">
            <v>13.5</v>
          </cell>
          <cell r="Q35">
            <v>13.5</v>
          </cell>
          <cell r="R35">
            <v>13.5</v>
          </cell>
          <cell r="S35">
            <v>13.5</v>
          </cell>
          <cell r="T35">
            <v>13.5</v>
          </cell>
          <cell r="U35">
            <v>13.5</v>
          </cell>
          <cell r="V35">
            <v>13.5</v>
          </cell>
          <cell r="W35">
            <v>13.5</v>
          </cell>
          <cell r="X35">
            <v>13.5</v>
          </cell>
          <cell r="Y35">
            <v>13.5</v>
          </cell>
          <cell r="Z35">
            <v>13.5</v>
          </cell>
          <cell r="AA35">
            <v>13.5</v>
          </cell>
          <cell r="AB35">
            <v>13.5</v>
          </cell>
          <cell r="AC35">
            <v>13.5</v>
          </cell>
          <cell r="AD35">
            <v>13.5</v>
          </cell>
          <cell r="AE35">
            <v>13.5</v>
          </cell>
          <cell r="AF35">
            <v>13.5</v>
          </cell>
          <cell r="AG35">
            <v>13.5</v>
          </cell>
          <cell r="AH35">
            <v>13.5</v>
          </cell>
          <cell r="AI35">
            <v>13.5</v>
          </cell>
          <cell r="AJ35">
            <v>13.5</v>
          </cell>
          <cell r="AK35">
            <v>13.5</v>
          </cell>
          <cell r="AL35">
            <v>13.5</v>
          </cell>
          <cell r="AM35">
            <v>13.5</v>
          </cell>
          <cell r="AN35">
            <v>13.5</v>
          </cell>
          <cell r="AO35">
            <v>13.5</v>
          </cell>
          <cell r="AP35">
            <v>13.5</v>
          </cell>
          <cell r="AQ35">
            <v>13.5</v>
          </cell>
          <cell r="AR35">
            <v>13.5</v>
          </cell>
          <cell r="AS35">
            <v>13.5</v>
          </cell>
          <cell r="AT35">
            <v>13.5</v>
          </cell>
          <cell r="AU35">
            <v>13.5</v>
          </cell>
          <cell r="AV35">
            <v>13.5</v>
          </cell>
          <cell r="AW35">
            <v>13.5</v>
          </cell>
          <cell r="AX35">
            <v>13.5</v>
          </cell>
          <cell r="AY35">
            <v>13.5</v>
          </cell>
          <cell r="AZ35">
            <v>13.5</v>
          </cell>
          <cell r="BA35">
            <v>13.5</v>
          </cell>
          <cell r="BB35">
            <v>13.5</v>
          </cell>
          <cell r="BC35">
            <v>13.5</v>
          </cell>
          <cell r="BD35">
            <v>13.5</v>
          </cell>
          <cell r="BE35">
            <v>13.5</v>
          </cell>
          <cell r="BF35">
            <v>13.5</v>
          </cell>
          <cell r="BG35">
            <v>13.5</v>
          </cell>
          <cell r="BH35">
            <v>13.5</v>
          </cell>
          <cell r="BI35">
            <v>13.5</v>
          </cell>
          <cell r="BJ35">
            <v>13.5</v>
          </cell>
          <cell r="BK35">
            <v>13.5</v>
          </cell>
          <cell r="BL35">
            <v>13.5</v>
          </cell>
          <cell r="BM35">
            <v>13.5</v>
          </cell>
          <cell r="BN35">
            <v>13.5</v>
          </cell>
          <cell r="BO35">
            <v>13.5</v>
          </cell>
          <cell r="BP35">
            <v>13.5</v>
          </cell>
          <cell r="BQ35">
            <v>13.5</v>
          </cell>
          <cell r="BR35">
            <v>13.5</v>
          </cell>
          <cell r="BS35">
            <v>13.5</v>
          </cell>
          <cell r="BT35">
            <v>13.5</v>
          </cell>
          <cell r="BU35">
            <v>13.5</v>
          </cell>
          <cell r="BV35">
            <v>13.5</v>
          </cell>
          <cell r="BW35">
            <v>13.5</v>
          </cell>
          <cell r="BX35">
            <v>13.5</v>
          </cell>
          <cell r="BY35">
            <v>13.5</v>
          </cell>
          <cell r="BZ35">
            <v>13.5</v>
          </cell>
        </row>
        <row r="36">
          <cell r="I36" t="str">
            <v>Consensus</v>
          </cell>
          <cell r="K36">
            <v>37.449361667158442</v>
          </cell>
          <cell r="L36">
            <v>37.625</v>
          </cell>
          <cell r="M36">
            <v>33.600416642532338</v>
          </cell>
          <cell r="N36">
            <v>30.69493934364079</v>
          </cell>
          <cell r="O36">
            <v>27.761419086389115</v>
          </cell>
          <cell r="P36">
            <v>25.749408703101349</v>
          </cell>
          <cell r="Q36">
            <v>23.737398319813583</v>
          </cell>
          <cell r="R36">
            <v>21.725387936525816</v>
          </cell>
          <cell r="S36">
            <v>19.71337755323805</v>
          </cell>
          <cell r="T36">
            <v>17.701367169950281</v>
          </cell>
          <cell r="U36">
            <v>17.701367169950281</v>
          </cell>
          <cell r="V36">
            <v>17.701367169950281</v>
          </cell>
          <cell r="W36">
            <v>17.701367169950281</v>
          </cell>
          <cell r="X36">
            <v>17.701367169950281</v>
          </cell>
          <cell r="Y36">
            <v>17.701367169950281</v>
          </cell>
          <cell r="Z36">
            <v>17.701367169950281</v>
          </cell>
          <cell r="AA36">
            <v>17.701367169950281</v>
          </cell>
          <cell r="AB36">
            <v>17.701367169950281</v>
          </cell>
          <cell r="AC36">
            <v>17.701367169950281</v>
          </cell>
          <cell r="AD36">
            <v>17.701367169950281</v>
          </cell>
          <cell r="AE36">
            <v>17.701367169950281</v>
          </cell>
          <cell r="AF36">
            <v>17.701367169950281</v>
          </cell>
          <cell r="AG36">
            <v>17.701367169950281</v>
          </cell>
          <cell r="AH36">
            <v>17.701367169950281</v>
          </cell>
          <cell r="AI36">
            <v>17.701367169950281</v>
          </cell>
          <cell r="AJ36">
            <v>17.701367169950281</v>
          </cell>
          <cell r="AK36">
            <v>17.701367169950281</v>
          </cell>
          <cell r="AL36">
            <v>17.701367169950281</v>
          </cell>
          <cell r="AM36">
            <v>17.701367169950281</v>
          </cell>
          <cell r="AN36">
            <v>17.701367169950281</v>
          </cell>
          <cell r="AO36">
            <v>17.701367169950281</v>
          </cell>
          <cell r="AP36">
            <v>17.701367169950281</v>
          </cell>
          <cell r="AQ36">
            <v>17.701367169950281</v>
          </cell>
          <cell r="AR36">
            <v>17.701367169950281</v>
          </cell>
          <cell r="AS36">
            <v>17.701367169950281</v>
          </cell>
          <cell r="AT36">
            <v>17.701367169950281</v>
          </cell>
          <cell r="AU36">
            <v>17.701367169950281</v>
          </cell>
          <cell r="AV36">
            <v>17.701367169950281</v>
          </cell>
          <cell r="AW36">
            <v>17.701367169950281</v>
          </cell>
          <cell r="AX36">
            <v>17.701367169950281</v>
          </cell>
          <cell r="AY36">
            <v>17.701367169950281</v>
          </cell>
          <cell r="AZ36">
            <v>17.701367169950281</v>
          </cell>
          <cell r="BA36">
            <v>17.701367169950281</v>
          </cell>
          <cell r="BB36">
            <v>17.701367169950281</v>
          </cell>
          <cell r="BC36">
            <v>17.701367169950281</v>
          </cell>
          <cell r="BD36">
            <v>17.701367169950281</v>
          </cell>
          <cell r="BE36">
            <v>17.701367169950281</v>
          </cell>
          <cell r="BF36">
            <v>17.701367169950281</v>
          </cell>
          <cell r="BG36">
            <v>17.701367169950281</v>
          </cell>
          <cell r="BH36">
            <v>17.701367169950281</v>
          </cell>
          <cell r="BI36">
            <v>17.701367169950281</v>
          </cell>
          <cell r="BJ36">
            <v>17.701367169950281</v>
          </cell>
          <cell r="BK36">
            <v>17.701367169950281</v>
          </cell>
          <cell r="BL36">
            <v>17.701367169950281</v>
          </cell>
          <cell r="BM36">
            <v>17.701367169950281</v>
          </cell>
          <cell r="BN36">
            <v>17.701367169950281</v>
          </cell>
          <cell r="BO36">
            <v>17.701367169950281</v>
          </cell>
          <cell r="BP36">
            <v>17.701367169950281</v>
          </cell>
          <cell r="BQ36">
            <v>17.701367169950281</v>
          </cell>
          <cell r="BR36">
            <v>17.701367169950281</v>
          </cell>
          <cell r="BS36">
            <v>17.701367169950281</v>
          </cell>
          <cell r="BT36">
            <v>17.701367169950281</v>
          </cell>
          <cell r="BU36">
            <v>17.701367169950281</v>
          </cell>
          <cell r="BV36">
            <v>17.701367169950281</v>
          </cell>
          <cell r="BW36">
            <v>17.701367169950281</v>
          </cell>
          <cell r="BX36">
            <v>17.701367169950281</v>
          </cell>
          <cell r="BY36">
            <v>17.701367169950281</v>
          </cell>
          <cell r="BZ36">
            <v>17.701367169950281</v>
          </cell>
        </row>
        <row r="37">
          <cell r="I37" t="str">
            <v>OT Management</v>
          </cell>
          <cell r="K37">
            <v>34.662341478579023</v>
          </cell>
          <cell r="L37">
            <v>31.615909090909089</v>
          </cell>
          <cell r="M37">
            <v>29.098954143201933</v>
          </cell>
          <cell r="N37">
            <v>25.442959878149885</v>
          </cell>
          <cell r="O37">
            <v>22.055495870552743</v>
          </cell>
          <cell r="P37">
            <v>20.744144551249629</v>
          </cell>
          <cell r="Q37">
            <v>19.432793231946516</v>
          </cell>
          <cell r="R37">
            <v>18.121441912643402</v>
          </cell>
          <cell r="S37">
            <v>16.810090593340288</v>
          </cell>
          <cell r="T37">
            <v>15.498739274037181</v>
          </cell>
          <cell r="U37">
            <v>15.498739274037181</v>
          </cell>
          <cell r="V37">
            <v>15.498739274037181</v>
          </cell>
          <cell r="W37">
            <v>15.498739274037181</v>
          </cell>
          <cell r="X37">
            <v>15.498739274037181</v>
          </cell>
          <cell r="Y37">
            <v>15.498739274037181</v>
          </cell>
          <cell r="Z37">
            <v>15.498739274037181</v>
          </cell>
          <cell r="AA37">
            <v>15.498739274037181</v>
          </cell>
          <cell r="AB37">
            <v>15.498739274037181</v>
          </cell>
          <cell r="AC37">
            <v>15.498739274037181</v>
          </cell>
          <cell r="AD37">
            <v>15.498739274037181</v>
          </cell>
          <cell r="AE37">
            <v>15.498739274037181</v>
          </cell>
          <cell r="AF37">
            <v>15.498739274037181</v>
          </cell>
          <cell r="AG37">
            <v>15.498739274037181</v>
          </cell>
          <cell r="AH37">
            <v>15.498739274037181</v>
          </cell>
          <cell r="AI37">
            <v>15.498739274037181</v>
          </cell>
          <cell r="AJ37">
            <v>15.498739274037181</v>
          </cell>
          <cell r="AK37">
            <v>15.498739274037181</v>
          </cell>
          <cell r="AL37">
            <v>15.498739274037181</v>
          </cell>
          <cell r="AM37">
            <v>15.498739274037181</v>
          </cell>
          <cell r="AN37">
            <v>15.498739274037181</v>
          </cell>
          <cell r="AO37">
            <v>15.498739274037181</v>
          </cell>
          <cell r="AP37">
            <v>15.498739274037181</v>
          </cell>
          <cell r="AQ37">
            <v>15.498739274037181</v>
          </cell>
          <cell r="AR37">
            <v>15.498739274037181</v>
          </cell>
          <cell r="AS37">
            <v>15.498739274037181</v>
          </cell>
          <cell r="AT37">
            <v>15.498739274037181</v>
          </cell>
          <cell r="AU37">
            <v>15.498739274037181</v>
          </cell>
          <cell r="AV37">
            <v>15.498739274037181</v>
          </cell>
          <cell r="AW37">
            <v>15.498739274037181</v>
          </cell>
          <cell r="AX37">
            <v>15.498739274037181</v>
          </cell>
          <cell r="AY37">
            <v>15.498739274037181</v>
          </cell>
          <cell r="AZ37">
            <v>15.498739274037181</v>
          </cell>
          <cell r="BA37">
            <v>15.498739274037181</v>
          </cell>
          <cell r="BB37">
            <v>15.498739274037181</v>
          </cell>
          <cell r="BC37">
            <v>15.498739274037181</v>
          </cell>
          <cell r="BD37">
            <v>15.498739274037181</v>
          </cell>
          <cell r="BE37">
            <v>15.498739274037181</v>
          </cell>
          <cell r="BF37">
            <v>15.498739274037181</v>
          </cell>
          <cell r="BG37">
            <v>15.498739274037181</v>
          </cell>
          <cell r="BH37">
            <v>15.498739274037181</v>
          </cell>
          <cell r="BI37">
            <v>15.498739274037181</v>
          </cell>
          <cell r="BJ37">
            <v>15.498739274037181</v>
          </cell>
          <cell r="BK37">
            <v>15.498739274037181</v>
          </cell>
          <cell r="BL37">
            <v>15.498739274037181</v>
          </cell>
          <cell r="BM37">
            <v>15.498739274037181</v>
          </cell>
          <cell r="BN37">
            <v>15.498739274037181</v>
          </cell>
          <cell r="BO37">
            <v>15.498739274037181</v>
          </cell>
          <cell r="BP37">
            <v>15.498739274037181</v>
          </cell>
          <cell r="BQ37">
            <v>15.498739274037181</v>
          </cell>
          <cell r="BR37">
            <v>15.498739274037181</v>
          </cell>
          <cell r="BS37">
            <v>15.498739274037181</v>
          </cell>
          <cell r="BT37">
            <v>15.498739274037181</v>
          </cell>
          <cell r="BU37">
            <v>15.498739274037181</v>
          </cell>
          <cell r="BV37">
            <v>15.498739274037181</v>
          </cell>
          <cell r="BW37">
            <v>15.498739274037181</v>
          </cell>
          <cell r="BX37">
            <v>15.498739274037181</v>
          </cell>
          <cell r="BY37">
            <v>15.498739274037181</v>
          </cell>
          <cell r="BZ37">
            <v>15.498739274037181</v>
          </cell>
        </row>
        <row r="38">
          <cell r="I38" t="str">
            <v>Lender</v>
          </cell>
          <cell r="J38">
            <v>15.45</v>
          </cell>
          <cell r="K38">
            <v>16.2</v>
          </cell>
          <cell r="L38">
            <v>12</v>
          </cell>
          <cell r="M38">
            <v>12</v>
          </cell>
          <cell r="N38">
            <v>12</v>
          </cell>
          <cell r="O38">
            <v>12</v>
          </cell>
          <cell r="P38">
            <v>12</v>
          </cell>
          <cell r="Q38">
            <v>12</v>
          </cell>
          <cell r="R38">
            <v>12</v>
          </cell>
          <cell r="S38">
            <v>12</v>
          </cell>
          <cell r="T38">
            <v>12</v>
          </cell>
          <cell r="U38">
            <v>12</v>
          </cell>
          <cell r="V38">
            <v>12</v>
          </cell>
          <cell r="W38">
            <v>12</v>
          </cell>
          <cell r="X38">
            <v>12</v>
          </cell>
          <cell r="Y38">
            <v>12</v>
          </cell>
          <cell r="Z38">
            <v>12</v>
          </cell>
          <cell r="AA38">
            <v>12</v>
          </cell>
          <cell r="AB38">
            <v>12</v>
          </cell>
          <cell r="AC38">
            <v>12</v>
          </cell>
          <cell r="AD38">
            <v>12</v>
          </cell>
          <cell r="AE38">
            <v>12</v>
          </cell>
          <cell r="AF38">
            <v>12</v>
          </cell>
          <cell r="AG38">
            <v>12</v>
          </cell>
          <cell r="AH38">
            <v>12</v>
          </cell>
          <cell r="AI38">
            <v>12</v>
          </cell>
          <cell r="AJ38">
            <v>12</v>
          </cell>
          <cell r="AK38">
            <v>12</v>
          </cell>
          <cell r="AL38">
            <v>12</v>
          </cell>
          <cell r="AM38">
            <v>12</v>
          </cell>
          <cell r="AN38">
            <v>12</v>
          </cell>
          <cell r="AO38">
            <v>12</v>
          </cell>
          <cell r="AP38">
            <v>12</v>
          </cell>
          <cell r="AQ38">
            <v>12</v>
          </cell>
          <cell r="AR38">
            <v>12</v>
          </cell>
          <cell r="AS38">
            <v>12</v>
          </cell>
          <cell r="AT38">
            <v>12</v>
          </cell>
          <cell r="AU38">
            <v>12</v>
          </cell>
          <cell r="AV38">
            <v>12</v>
          </cell>
          <cell r="AW38">
            <v>12</v>
          </cell>
          <cell r="AX38">
            <v>12</v>
          </cell>
          <cell r="AY38">
            <v>12</v>
          </cell>
          <cell r="AZ38">
            <v>12</v>
          </cell>
          <cell r="BA38">
            <v>12</v>
          </cell>
          <cell r="BB38">
            <v>12</v>
          </cell>
          <cell r="BC38">
            <v>12</v>
          </cell>
          <cell r="BD38">
            <v>12</v>
          </cell>
          <cell r="BE38">
            <v>12</v>
          </cell>
          <cell r="BF38">
            <v>12</v>
          </cell>
          <cell r="BG38">
            <v>12</v>
          </cell>
          <cell r="BH38">
            <v>12</v>
          </cell>
          <cell r="BI38">
            <v>12</v>
          </cell>
          <cell r="BJ38">
            <v>12</v>
          </cell>
          <cell r="BK38">
            <v>12</v>
          </cell>
          <cell r="BL38">
            <v>12</v>
          </cell>
          <cell r="BM38">
            <v>12</v>
          </cell>
          <cell r="BN38">
            <v>12</v>
          </cell>
          <cell r="BO38">
            <v>12</v>
          </cell>
          <cell r="BP38">
            <v>12</v>
          </cell>
          <cell r="BQ38">
            <v>12</v>
          </cell>
          <cell r="BR38">
            <v>12</v>
          </cell>
          <cell r="BS38">
            <v>12</v>
          </cell>
          <cell r="BT38">
            <v>12</v>
          </cell>
          <cell r="BU38">
            <v>12</v>
          </cell>
          <cell r="BV38">
            <v>12</v>
          </cell>
          <cell r="BW38">
            <v>12</v>
          </cell>
          <cell r="BX38">
            <v>12</v>
          </cell>
          <cell r="BY38">
            <v>12</v>
          </cell>
          <cell r="BZ38">
            <v>12</v>
          </cell>
        </row>
        <row r="39">
          <cell r="I39" t="str">
            <v>Consensus</v>
          </cell>
          <cell r="J39">
            <v>15</v>
          </cell>
          <cell r="K39">
            <v>16.20536842032973</v>
          </cell>
          <cell r="L39">
            <v>17.324227077682323</v>
          </cell>
          <cell r="M39">
            <v>18.537216190972956</v>
          </cell>
          <cell r="N39">
            <v>16.413241677812977</v>
          </cell>
          <cell r="O39">
            <v>14.486464978731158</v>
          </cell>
          <cell r="P39">
            <v>14.347012440110319</v>
          </cell>
          <cell r="Q39">
            <v>14.20755990148948</v>
          </cell>
          <cell r="R39">
            <v>14.068107362868641</v>
          </cell>
          <cell r="S39">
            <v>13.928654824247802</v>
          </cell>
          <cell r="T39">
            <v>13.789202285626962</v>
          </cell>
          <cell r="U39">
            <v>13.789202285626962</v>
          </cell>
          <cell r="V39">
            <v>13.789202285626962</v>
          </cell>
          <cell r="W39">
            <v>13.789202285626962</v>
          </cell>
          <cell r="X39">
            <v>13.789202285626962</v>
          </cell>
          <cell r="Y39">
            <v>13.789202285626962</v>
          </cell>
          <cell r="Z39">
            <v>13.789202285626962</v>
          </cell>
          <cell r="AA39">
            <v>13.789202285626962</v>
          </cell>
          <cell r="AB39">
            <v>13.789202285626962</v>
          </cell>
          <cell r="AC39">
            <v>13.789202285626962</v>
          </cell>
          <cell r="AD39">
            <v>13.789202285626962</v>
          </cell>
          <cell r="AE39">
            <v>13.789202285626962</v>
          </cell>
          <cell r="AF39">
            <v>13.789202285626962</v>
          </cell>
          <cell r="AG39">
            <v>13.789202285626962</v>
          </cell>
          <cell r="AH39">
            <v>13.789202285626962</v>
          </cell>
          <cell r="AI39">
            <v>13.789202285626962</v>
          </cell>
          <cell r="AJ39">
            <v>13.789202285626962</v>
          </cell>
          <cell r="AK39">
            <v>13.789202285626962</v>
          </cell>
          <cell r="AL39">
            <v>13.789202285626962</v>
          </cell>
          <cell r="AM39">
            <v>13.789202285626962</v>
          </cell>
          <cell r="AN39">
            <v>13.789202285626962</v>
          </cell>
          <cell r="AO39">
            <v>13.789202285626962</v>
          </cell>
          <cell r="AP39">
            <v>13.789202285626962</v>
          </cell>
          <cell r="AQ39">
            <v>13.789202285626962</v>
          </cell>
          <cell r="AR39">
            <v>13.789202285626962</v>
          </cell>
          <cell r="AS39">
            <v>13.789202285626962</v>
          </cell>
          <cell r="AT39">
            <v>13.789202285626962</v>
          </cell>
          <cell r="AU39">
            <v>13.789202285626962</v>
          </cell>
          <cell r="AV39">
            <v>13.789202285626962</v>
          </cell>
          <cell r="AW39">
            <v>13.789202285626962</v>
          </cell>
          <cell r="AX39">
            <v>13.789202285626962</v>
          </cell>
          <cell r="AY39">
            <v>13.789202285626962</v>
          </cell>
          <cell r="AZ39">
            <v>13.789202285626962</v>
          </cell>
          <cell r="BA39">
            <v>13.789202285626962</v>
          </cell>
          <cell r="BB39">
            <v>13.789202285626962</v>
          </cell>
          <cell r="BC39">
            <v>13.789202285626962</v>
          </cell>
          <cell r="BD39">
            <v>13.789202285626962</v>
          </cell>
          <cell r="BE39">
            <v>13.789202285626962</v>
          </cell>
          <cell r="BF39">
            <v>13.789202285626962</v>
          </cell>
          <cell r="BG39">
            <v>13.789202285626962</v>
          </cell>
          <cell r="BH39">
            <v>13.789202285626962</v>
          </cell>
          <cell r="BI39">
            <v>13.789202285626962</v>
          </cell>
          <cell r="BJ39">
            <v>13.789202285626962</v>
          </cell>
          <cell r="BK39">
            <v>13.789202285626962</v>
          </cell>
          <cell r="BL39">
            <v>13.789202285626962</v>
          </cell>
          <cell r="BM39">
            <v>13.789202285626962</v>
          </cell>
          <cell r="BN39">
            <v>13.789202285626962</v>
          </cell>
          <cell r="BO39">
            <v>13.789202285626962</v>
          </cell>
          <cell r="BP39">
            <v>13.789202285626962</v>
          </cell>
          <cell r="BQ39">
            <v>13.789202285626962</v>
          </cell>
          <cell r="BR39">
            <v>13.789202285626962</v>
          </cell>
          <cell r="BS39">
            <v>13.789202285626962</v>
          </cell>
          <cell r="BT39">
            <v>13.789202285626962</v>
          </cell>
          <cell r="BU39">
            <v>13.789202285626962</v>
          </cell>
          <cell r="BV39">
            <v>13.789202285626962</v>
          </cell>
          <cell r="BW39">
            <v>13.789202285626962</v>
          </cell>
          <cell r="BX39">
            <v>13.789202285626962</v>
          </cell>
          <cell r="BY39">
            <v>13.789202285626962</v>
          </cell>
          <cell r="BZ39">
            <v>13.789202285626962</v>
          </cell>
        </row>
        <row r="40">
          <cell r="I40" t="str">
            <v>OT Management</v>
          </cell>
          <cell r="J40">
            <v>15</v>
          </cell>
          <cell r="K40">
            <v>17.921236544347778</v>
          </cell>
          <cell r="L40">
            <v>19.649999999999999</v>
          </cell>
          <cell r="M40">
            <v>18.436578171091448</v>
          </cell>
          <cell r="N40">
            <v>15.761466828619353</v>
          </cell>
          <cell r="O40">
            <v>14.131316050244237</v>
          </cell>
          <cell r="P40">
            <v>13.925717778029565</v>
          </cell>
          <cell r="Q40">
            <v>13.720119505814893</v>
          </cell>
          <cell r="R40">
            <v>13.51452123360022</v>
          </cell>
          <cell r="S40">
            <v>13.308922961385548</v>
          </cell>
          <cell r="T40">
            <v>13.103324689170877</v>
          </cell>
          <cell r="U40">
            <v>13.103324689170877</v>
          </cell>
          <cell r="V40">
            <v>13.103324689170877</v>
          </cell>
          <cell r="W40">
            <v>13.103324689170877</v>
          </cell>
          <cell r="X40">
            <v>13.103324689170877</v>
          </cell>
          <cell r="Y40">
            <v>13.103324689170877</v>
          </cell>
          <cell r="Z40">
            <v>13.103324689170877</v>
          </cell>
          <cell r="AA40">
            <v>13.103324689170877</v>
          </cell>
          <cell r="AB40">
            <v>13.103324689170877</v>
          </cell>
          <cell r="AC40">
            <v>13.103324689170877</v>
          </cell>
          <cell r="AD40">
            <v>13.103324689170877</v>
          </cell>
          <cell r="AE40">
            <v>13.103324689170877</v>
          </cell>
          <cell r="AF40">
            <v>13.103324689170877</v>
          </cell>
          <cell r="AG40">
            <v>13.103324689170877</v>
          </cell>
          <cell r="AH40">
            <v>13.103324689170877</v>
          </cell>
          <cell r="AI40">
            <v>13.103324689170877</v>
          </cell>
          <cell r="AJ40">
            <v>13.103324689170877</v>
          </cell>
          <cell r="AK40">
            <v>13.103324689170877</v>
          </cell>
          <cell r="AL40">
            <v>13.103324689170877</v>
          </cell>
          <cell r="AM40">
            <v>13.103324689170877</v>
          </cell>
          <cell r="AN40">
            <v>13.103324689170877</v>
          </cell>
          <cell r="AO40">
            <v>13.103324689170877</v>
          </cell>
          <cell r="AP40">
            <v>13.103324689170877</v>
          </cell>
          <cell r="AQ40">
            <v>13.103324689170877</v>
          </cell>
          <cell r="AR40">
            <v>13.103324689170877</v>
          </cell>
          <cell r="AS40">
            <v>13.103324689170877</v>
          </cell>
          <cell r="AT40">
            <v>13.103324689170877</v>
          </cell>
          <cell r="AU40">
            <v>13.103324689170877</v>
          </cell>
          <cell r="AV40">
            <v>13.103324689170877</v>
          </cell>
          <cell r="AW40">
            <v>13.103324689170877</v>
          </cell>
          <cell r="AX40">
            <v>13.103324689170877</v>
          </cell>
          <cell r="AY40">
            <v>13.103324689170877</v>
          </cell>
          <cell r="AZ40">
            <v>13.103324689170877</v>
          </cell>
          <cell r="BA40">
            <v>13.103324689170877</v>
          </cell>
          <cell r="BB40">
            <v>13.103324689170877</v>
          </cell>
          <cell r="BC40">
            <v>13.103324689170877</v>
          </cell>
          <cell r="BD40">
            <v>13.103324689170877</v>
          </cell>
          <cell r="BE40">
            <v>13.103324689170877</v>
          </cell>
          <cell r="BF40">
            <v>13.103324689170877</v>
          </cell>
          <cell r="BG40">
            <v>13.103324689170877</v>
          </cell>
          <cell r="BH40">
            <v>13.103324689170877</v>
          </cell>
          <cell r="BI40">
            <v>13.103324689170877</v>
          </cell>
          <cell r="BJ40">
            <v>13.103324689170877</v>
          </cell>
          <cell r="BK40">
            <v>13.103324689170877</v>
          </cell>
          <cell r="BL40">
            <v>13.103324689170877</v>
          </cell>
          <cell r="BM40">
            <v>13.103324689170877</v>
          </cell>
          <cell r="BN40">
            <v>13.103324689170877</v>
          </cell>
          <cell r="BO40">
            <v>13.103324689170877</v>
          </cell>
          <cell r="BP40">
            <v>13.103324689170877</v>
          </cell>
          <cell r="BQ40">
            <v>13.103324689170877</v>
          </cell>
          <cell r="BR40">
            <v>13.103324689170877</v>
          </cell>
          <cell r="BS40">
            <v>13.103324689170877</v>
          </cell>
          <cell r="BT40">
            <v>13.103324689170877</v>
          </cell>
          <cell r="BU40">
            <v>13.103324689170877</v>
          </cell>
          <cell r="BV40">
            <v>13.103324689170877</v>
          </cell>
          <cell r="BW40">
            <v>13.103324689170877</v>
          </cell>
          <cell r="BX40">
            <v>13.103324689170877</v>
          </cell>
          <cell r="BY40">
            <v>13.103324689170877</v>
          </cell>
          <cell r="BZ40">
            <v>13.103324689170877</v>
          </cell>
        </row>
        <row r="41">
          <cell r="I41" t="str">
            <v>Lender</v>
          </cell>
          <cell r="J41">
            <v>80</v>
          </cell>
          <cell r="K41">
            <v>100.21003060296533</v>
          </cell>
          <cell r="L41">
            <v>99.125</v>
          </cell>
          <cell r="M41">
            <v>101.56387740300094</v>
          </cell>
          <cell r="N41">
            <v>94.696172952376102</v>
          </cell>
          <cell r="O41">
            <v>90.396964238786012</v>
          </cell>
          <cell r="P41">
            <v>90.85433821103608</v>
          </cell>
          <cell r="Q41">
            <v>91.311712183286147</v>
          </cell>
          <cell r="R41">
            <v>91.769086155536215</v>
          </cell>
          <cell r="S41">
            <v>92.226460127786282</v>
          </cell>
          <cell r="T41">
            <v>92.683834100036378</v>
          </cell>
          <cell r="U41">
            <v>92.683834100036378</v>
          </cell>
          <cell r="V41">
            <v>92.683834100036378</v>
          </cell>
          <cell r="W41">
            <v>92.683834100036378</v>
          </cell>
          <cell r="X41">
            <v>92.683834100036378</v>
          </cell>
          <cell r="Y41">
            <v>92.683834100036378</v>
          </cell>
          <cell r="Z41">
            <v>92.683834100036378</v>
          </cell>
          <cell r="AA41">
            <v>92.683834100036378</v>
          </cell>
          <cell r="AB41">
            <v>92.683834100036378</v>
          </cell>
          <cell r="AC41">
            <v>92.683834100036378</v>
          </cell>
          <cell r="AD41">
            <v>92.683834100036378</v>
          </cell>
          <cell r="AE41">
            <v>92.683834100036378</v>
          </cell>
          <cell r="AF41">
            <v>92.683834100036378</v>
          </cell>
          <cell r="AG41">
            <v>92.683834100036378</v>
          </cell>
          <cell r="AH41">
            <v>92.683834100036378</v>
          </cell>
          <cell r="AI41">
            <v>92.683834100036378</v>
          </cell>
          <cell r="AJ41">
            <v>92.683834100036378</v>
          </cell>
          <cell r="AK41">
            <v>92.683834100036378</v>
          </cell>
          <cell r="AL41">
            <v>92.683834100036378</v>
          </cell>
          <cell r="AM41">
            <v>92.683834100036378</v>
          </cell>
          <cell r="AN41">
            <v>92.683834100036378</v>
          </cell>
          <cell r="AO41">
            <v>92.683834100036378</v>
          </cell>
          <cell r="AP41">
            <v>92.683834100036378</v>
          </cell>
          <cell r="AQ41">
            <v>92.683834100036378</v>
          </cell>
          <cell r="AR41">
            <v>92.683834100036378</v>
          </cell>
          <cell r="AS41">
            <v>92.683834100036378</v>
          </cell>
          <cell r="AT41">
            <v>92.683834100036378</v>
          </cell>
          <cell r="AU41">
            <v>92.683834100036378</v>
          </cell>
          <cell r="AV41">
            <v>92.683834100036378</v>
          </cell>
          <cell r="AW41">
            <v>92.683834100036378</v>
          </cell>
          <cell r="AX41">
            <v>92.683834100036378</v>
          </cell>
          <cell r="AY41">
            <v>92.683834100036378</v>
          </cell>
          <cell r="AZ41">
            <v>92.683834100036378</v>
          </cell>
          <cell r="BA41">
            <v>92.683834100036378</v>
          </cell>
          <cell r="BB41">
            <v>92.683834100036378</v>
          </cell>
          <cell r="BC41">
            <v>92.683834100036378</v>
          </cell>
          <cell r="BD41">
            <v>92.683834100036378</v>
          </cell>
          <cell r="BE41">
            <v>92.683834100036378</v>
          </cell>
          <cell r="BF41">
            <v>92.683834100036378</v>
          </cell>
          <cell r="BG41">
            <v>92.683834100036378</v>
          </cell>
          <cell r="BH41">
            <v>92.683834100036378</v>
          </cell>
          <cell r="BI41">
            <v>92.683834100036378</v>
          </cell>
          <cell r="BJ41">
            <v>92.683834100036378</v>
          </cell>
          <cell r="BK41">
            <v>92.683834100036378</v>
          </cell>
          <cell r="BL41">
            <v>92.683834100036378</v>
          </cell>
          <cell r="BM41">
            <v>92.683834100036378</v>
          </cell>
          <cell r="BN41">
            <v>92.683834100036378</v>
          </cell>
          <cell r="BO41">
            <v>92.683834100036378</v>
          </cell>
          <cell r="BP41">
            <v>92.683834100036378</v>
          </cell>
          <cell r="BQ41">
            <v>92.683834100036378</v>
          </cell>
          <cell r="BR41">
            <v>92.683834100036378</v>
          </cell>
          <cell r="BS41">
            <v>92.683834100036378</v>
          </cell>
          <cell r="BT41">
            <v>92.683834100036378</v>
          </cell>
          <cell r="BU41">
            <v>92.683834100036378</v>
          </cell>
          <cell r="BV41">
            <v>92.683834100036378</v>
          </cell>
          <cell r="BW41">
            <v>92.683834100036378</v>
          </cell>
          <cell r="BX41">
            <v>92.683834100036378</v>
          </cell>
          <cell r="BY41">
            <v>92.683834100036378</v>
          </cell>
          <cell r="BZ41">
            <v>92.683834100036378</v>
          </cell>
        </row>
        <row r="42">
          <cell r="I42" t="str">
            <v>Consensus</v>
          </cell>
          <cell r="J42">
            <v>80</v>
          </cell>
          <cell r="K42">
            <v>100.21003060296533</v>
          </cell>
          <cell r="L42">
            <v>99.125</v>
          </cell>
          <cell r="M42">
            <v>101.56387740300094</v>
          </cell>
          <cell r="N42">
            <v>94.696172952376102</v>
          </cell>
          <cell r="O42">
            <v>90.396964238786012</v>
          </cell>
          <cell r="P42">
            <v>90.85433821103608</v>
          </cell>
          <cell r="Q42">
            <v>91.311712183286147</v>
          </cell>
          <cell r="R42">
            <v>91.769086155536215</v>
          </cell>
          <cell r="S42">
            <v>92.226460127786282</v>
          </cell>
          <cell r="T42">
            <v>92.683834100036378</v>
          </cell>
          <cell r="U42">
            <v>92.683834100036378</v>
          </cell>
          <cell r="V42">
            <v>92.683834100036378</v>
          </cell>
          <cell r="W42">
            <v>92.683834100036378</v>
          </cell>
          <cell r="X42">
            <v>92.683834100036378</v>
          </cell>
          <cell r="Y42">
            <v>92.683834100036378</v>
          </cell>
          <cell r="Z42">
            <v>92.683834100036378</v>
          </cell>
          <cell r="AA42">
            <v>92.683834100036378</v>
          </cell>
          <cell r="AB42">
            <v>92.683834100036378</v>
          </cell>
          <cell r="AC42">
            <v>92.683834100036378</v>
          </cell>
          <cell r="AD42">
            <v>92.683834100036378</v>
          </cell>
          <cell r="AE42">
            <v>92.683834100036378</v>
          </cell>
          <cell r="AF42">
            <v>92.683834100036378</v>
          </cell>
          <cell r="AG42">
            <v>92.683834100036378</v>
          </cell>
          <cell r="AH42">
            <v>92.683834100036378</v>
          </cell>
          <cell r="AI42">
            <v>92.683834100036378</v>
          </cell>
          <cell r="AJ42">
            <v>92.683834100036378</v>
          </cell>
          <cell r="AK42">
            <v>92.683834100036378</v>
          </cell>
          <cell r="AL42">
            <v>92.683834100036378</v>
          </cell>
          <cell r="AM42">
            <v>92.683834100036378</v>
          </cell>
          <cell r="AN42">
            <v>92.683834100036378</v>
          </cell>
          <cell r="AO42">
            <v>92.683834100036378</v>
          </cell>
          <cell r="AP42">
            <v>92.683834100036378</v>
          </cell>
          <cell r="AQ42">
            <v>92.683834100036378</v>
          </cell>
          <cell r="AR42">
            <v>92.683834100036378</v>
          </cell>
          <cell r="AS42">
            <v>92.683834100036378</v>
          </cell>
          <cell r="AT42">
            <v>92.683834100036378</v>
          </cell>
          <cell r="AU42">
            <v>92.683834100036378</v>
          </cell>
          <cell r="AV42">
            <v>92.683834100036378</v>
          </cell>
          <cell r="AW42">
            <v>92.683834100036378</v>
          </cell>
          <cell r="AX42">
            <v>92.683834100036378</v>
          </cell>
          <cell r="AY42">
            <v>92.683834100036378</v>
          </cell>
          <cell r="AZ42">
            <v>92.683834100036378</v>
          </cell>
          <cell r="BA42">
            <v>92.683834100036378</v>
          </cell>
          <cell r="BB42">
            <v>92.683834100036378</v>
          </cell>
          <cell r="BC42">
            <v>92.683834100036378</v>
          </cell>
          <cell r="BD42">
            <v>92.683834100036378</v>
          </cell>
          <cell r="BE42">
            <v>92.683834100036378</v>
          </cell>
          <cell r="BF42">
            <v>92.683834100036378</v>
          </cell>
          <cell r="BG42">
            <v>92.683834100036378</v>
          </cell>
          <cell r="BH42">
            <v>92.683834100036378</v>
          </cell>
          <cell r="BI42">
            <v>92.683834100036378</v>
          </cell>
          <cell r="BJ42">
            <v>92.683834100036378</v>
          </cell>
          <cell r="BK42">
            <v>92.683834100036378</v>
          </cell>
          <cell r="BL42">
            <v>92.683834100036378</v>
          </cell>
          <cell r="BM42">
            <v>92.683834100036378</v>
          </cell>
          <cell r="BN42">
            <v>92.683834100036378</v>
          </cell>
          <cell r="BO42">
            <v>92.683834100036378</v>
          </cell>
          <cell r="BP42">
            <v>92.683834100036378</v>
          </cell>
          <cell r="BQ42">
            <v>92.683834100036378</v>
          </cell>
          <cell r="BR42">
            <v>92.683834100036378</v>
          </cell>
          <cell r="BS42">
            <v>92.683834100036378</v>
          </cell>
          <cell r="BT42">
            <v>92.683834100036378</v>
          </cell>
          <cell r="BU42">
            <v>92.683834100036378</v>
          </cell>
          <cell r="BV42">
            <v>92.683834100036378</v>
          </cell>
          <cell r="BW42">
            <v>92.683834100036378</v>
          </cell>
          <cell r="BX42">
            <v>92.683834100036378</v>
          </cell>
          <cell r="BY42">
            <v>92.683834100036378</v>
          </cell>
          <cell r="BZ42">
            <v>92.683834100036378</v>
          </cell>
        </row>
        <row r="43">
          <cell r="I43" t="str">
            <v>OT Management</v>
          </cell>
          <cell r="J43">
            <v>80</v>
          </cell>
          <cell r="K43">
            <v>102.15880000000001</v>
          </cell>
          <cell r="L43">
            <v>101.77777777777777</v>
          </cell>
          <cell r="M43">
            <v>101.49677701300122</v>
          </cell>
          <cell r="N43">
            <v>93.282458017622005</v>
          </cell>
          <cell r="O43">
            <v>90.724653914085948</v>
          </cell>
          <cell r="P43">
            <v>90.451389016097195</v>
          </cell>
          <cell r="Q43">
            <v>90.178124118108443</v>
          </cell>
          <cell r="R43">
            <v>89.90485922011969</v>
          </cell>
          <cell r="S43">
            <v>89.631594322130937</v>
          </cell>
          <cell r="T43">
            <v>89.358329424142184</v>
          </cell>
          <cell r="U43">
            <v>89.358329424142184</v>
          </cell>
          <cell r="V43">
            <v>89.358329424142184</v>
          </cell>
          <cell r="W43">
            <v>89.358329424142184</v>
          </cell>
          <cell r="X43">
            <v>89.358329424142184</v>
          </cell>
          <cell r="Y43">
            <v>89.358329424142184</v>
          </cell>
          <cell r="Z43">
            <v>89.358329424142184</v>
          </cell>
          <cell r="AA43">
            <v>89.358329424142184</v>
          </cell>
          <cell r="AB43">
            <v>89.358329424142184</v>
          </cell>
          <cell r="AC43">
            <v>89.358329424142184</v>
          </cell>
          <cell r="AD43">
            <v>89.358329424142184</v>
          </cell>
          <cell r="AE43">
            <v>89.358329424142184</v>
          </cell>
          <cell r="AF43">
            <v>89.358329424142184</v>
          </cell>
          <cell r="AG43">
            <v>89.358329424142184</v>
          </cell>
          <cell r="AH43">
            <v>89.358329424142184</v>
          </cell>
          <cell r="AI43">
            <v>89.358329424142184</v>
          </cell>
          <cell r="AJ43">
            <v>89.358329424142184</v>
          </cell>
          <cell r="AK43">
            <v>89.358329424142184</v>
          </cell>
          <cell r="AL43">
            <v>89.358329424142184</v>
          </cell>
          <cell r="AM43">
            <v>89.358329424142184</v>
          </cell>
          <cell r="AN43">
            <v>89.358329424142184</v>
          </cell>
          <cell r="AO43">
            <v>89.358329424142184</v>
          </cell>
          <cell r="AP43">
            <v>89.358329424142184</v>
          </cell>
          <cell r="AQ43">
            <v>89.358329424142184</v>
          </cell>
          <cell r="AR43">
            <v>89.358329424142184</v>
          </cell>
          <cell r="AS43">
            <v>89.358329424142184</v>
          </cell>
          <cell r="AT43">
            <v>89.358329424142184</v>
          </cell>
          <cell r="AU43">
            <v>89.358329424142184</v>
          </cell>
          <cell r="AV43">
            <v>89.358329424142184</v>
          </cell>
          <cell r="AW43">
            <v>89.358329424142184</v>
          </cell>
          <cell r="AX43">
            <v>89.358329424142184</v>
          </cell>
          <cell r="AY43">
            <v>89.358329424142184</v>
          </cell>
          <cell r="AZ43">
            <v>89.358329424142184</v>
          </cell>
          <cell r="BA43">
            <v>89.358329424142184</v>
          </cell>
          <cell r="BB43">
            <v>89.358329424142184</v>
          </cell>
          <cell r="BC43">
            <v>89.358329424142184</v>
          </cell>
          <cell r="BD43">
            <v>89.358329424142184</v>
          </cell>
          <cell r="BE43">
            <v>89.358329424142184</v>
          </cell>
          <cell r="BF43">
            <v>89.358329424142184</v>
          </cell>
          <cell r="BG43">
            <v>89.358329424142184</v>
          </cell>
          <cell r="BH43">
            <v>89.358329424142184</v>
          </cell>
          <cell r="BI43">
            <v>89.358329424142184</v>
          </cell>
          <cell r="BJ43">
            <v>89.358329424142184</v>
          </cell>
          <cell r="BK43">
            <v>89.358329424142184</v>
          </cell>
          <cell r="BL43">
            <v>89.358329424142184</v>
          </cell>
          <cell r="BM43">
            <v>89.358329424142184</v>
          </cell>
          <cell r="BN43">
            <v>89.358329424142184</v>
          </cell>
          <cell r="BO43">
            <v>89.358329424142184</v>
          </cell>
          <cell r="BP43">
            <v>89.358329424142184</v>
          </cell>
          <cell r="BQ43">
            <v>89.358329424142184</v>
          </cell>
          <cell r="BR43">
            <v>89.358329424142184</v>
          </cell>
          <cell r="BS43">
            <v>89.358329424142184</v>
          </cell>
          <cell r="BT43">
            <v>89.358329424142184</v>
          </cell>
          <cell r="BU43">
            <v>89.358329424142184</v>
          </cell>
          <cell r="BV43">
            <v>89.358329424142184</v>
          </cell>
          <cell r="BW43">
            <v>89.358329424142184</v>
          </cell>
          <cell r="BX43">
            <v>89.358329424142184</v>
          </cell>
          <cell r="BY43">
            <v>89.358329424142184</v>
          </cell>
          <cell r="BZ43">
            <v>89.358329424142184</v>
          </cell>
        </row>
        <row r="44">
          <cell r="I44" t="str">
            <v>Lender</v>
          </cell>
          <cell r="J44">
            <v>1</v>
          </cell>
          <cell r="K44">
            <v>1</v>
          </cell>
          <cell r="L44">
            <v>1</v>
          </cell>
          <cell r="M44">
            <v>1</v>
          </cell>
          <cell r="N44">
            <v>1</v>
          </cell>
          <cell r="O44">
            <v>1</v>
          </cell>
          <cell r="P44">
            <v>1</v>
          </cell>
          <cell r="Q44">
            <v>1</v>
          </cell>
          <cell r="R44">
            <v>1</v>
          </cell>
          <cell r="S44">
            <v>1</v>
          </cell>
          <cell r="T44">
            <v>1</v>
          </cell>
          <cell r="U44">
            <v>1</v>
          </cell>
          <cell r="V44">
            <v>1</v>
          </cell>
          <cell r="W44">
            <v>1</v>
          </cell>
          <cell r="X44">
            <v>1</v>
          </cell>
          <cell r="Y44">
            <v>1</v>
          </cell>
          <cell r="Z44">
            <v>1</v>
          </cell>
          <cell r="AA44">
            <v>1</v>
          </cell>
          <cell r="AB44">
            <v>1</v>
          </cell>
          <cell r="AC44">
            <v>1</v>
          </cell>
          <cell r="AD44">
            <v>1</v>
          </cell>
          <cell r="AE44">
            <v>1</v>
          </cell>
          <cell r="AF44">
            <v>1</v>
          </cell>
          <cell r="AG44">
            <v>1</v>
          </cell>
          <cell r="AH44">
            <v>1</v>
          </cell>
          <cell r="AI44">
            <v>1</v>
          </cell>
          <cell r="AJ44">
            <v>1</v>
          </cell>
          <cell r="AK44">
            <v>1</v>
          </cell>
          <cell r="AL44">
            <v>1</v>
          </cell>
          <cell r="AM44">
            <v>1</v>
          </cell>
          <cell r="AN44">
            <v>1</v>
          </cell>
          <cell r="AO44">
            <v>1</v>
          </cell>
          <cell r="AP44">
            <v>1</v>
          </cell>
          <cell r="AQ44">
            <v>1</v>
          </cell>
          <cell r="AR44">
            <v>1</v>
          </cell>
          <cell r="AS44">
            <v>1</v>
          </cell>
          <cell r="AT44">
            <v>1</v>
          </cell>
          <cell r="AU44">
            <v>1</v>
          </cell>
          <cell r="AV44">
            <v>1</v>
          </cell>
          <cell r="AW44">
            <v>1</v>
          </cell>
          <cell r="AX44">
            <v>1</v>
          </cell>
          <cell r="AY44">
            <v>1</v>
          </cell>
          <cell r="AZ44">
            <v>1</v>
          </cell>
          <cell r="BA44">
            <v>1</v>
          </cell>
          <cell r="BB44">
            <v>1</v>
          </cell>
          <cell r="BC44">
            <v>1</v>
          </cell>
          <cell r="BD44">
            <v>1</v>
          </cell>
          <cell r="BE44">
            <v>1</v>
          </cell>
          <cell r="BF44">
            <v>1</v>
          </cell>
          <cell r="BG44">
            <v>1</v>
          </cell>
          <cell r="BH44">
            <v>1</v>
          </cell>
          <cell r="BI44">
            <v>1</v>
          </cell>
          <cell r="BJ44">
            <v>1</v>
          </cell>
          <cell r="BK44">
            <v>1</v>
          </cell>
          <cell r="BL44">
            <v>1</v>
          </cell>
          <cell r="BM44">
            <v>1</v>
          </cell>
          <cell r="BN44">
            <v>1</v>
          </cell>
          <cell r="BO44">
            <v>1</v>
          </cell>
          <cell r="BP44">
            <v>1</v>
          </cell>
          <cell r="BQ44">
            <v>1</v>
          </cell>
          <cell r="BR44">
            <v>1</v>
          </cell>
          <cell r="BS44">
            <v>1</v>
          </cell>
          <cell r="BT44">
            <v>1</v>
          </cell>
          <cell r="BU44">
            <v>1</v>
          </cell>
          <cell r="BV44">
            <v>1</v>
          </cell>
          <cell r="BW44">
            <v>1</v>
          </cell>
          <cell r="BX44">
            <v>1</v>
          </cell>
          <cell r="BY44">
            <v>1</v>
          </cell>
          <cell r="BZ44">
            <v>1</v>
          </cell>
        </row>
        <row r="45">
          <cell r="I45" t="str">
            <v>Consensus</v>
          </cell>
          <cell r="J45">
            <v>1</v>
          </cell>
          <cell r="K45">
            <v>1</v>
          </cell>
          <cell r="L45">
            <v>1</v>
          </cell>
          <cell r="M45">
            <v>1</v>
          </cell>
          <cell r="N45">
            <v>1</v>
          </cell>
          <cell r="O45">
            <v>1</v>
          </cell>
          <cell r="P45">
            <v>1</v>
          </cell>
          <cell r="Q45">
            <v>1</v>
          </cell>
          <cell r="R45">
            <v>1</v>
          </cell>
          <cell r="S45">
            <v>1</v>
          </cell>
          <cell r="T45">
            <v>1</v>
          </cell>
          <cell r="U45">
            <v>1</v>
          </cell>
          <cell r="V45">
            <v>1</v>
          </cell>
          <cell r="W45">
            <v>1</v>
          </cell>
          <cell r="X45">
            <v>1</v>
          </cell>
          <cell r="Y45">
            <v>1</v>
          </cell>
          <cell r="Z45">
            <v>1</v>
          </cell>
          <cell r="AA45">
            <v>1</v>
          </cell>
          <cell r="AB45">
            <v>1</v>
          </cell>
          <cell r="AC45">
            <v>1</v>
          </cell>
          <cell r="AD45">
            <v>1</v>
          </cell>
          <cell r="AE45">
            <v>1</v>
          </cell>
          <cell r="AF45">
            <v>1</v>
          </cell>
          <cell r="AG45">
            <v>1</v>
          </cell>
          <cell r="AH45">
            <v>1</v>
          </cell>
          <cell r="AI45">
            <v>1</v>
          </cell>
          <cell r="AJ45">
            <v>1</v>
          </cell>
          <cell r="AK45">
            <v>1</v>
          </cell>
          <cell r="AL45">
            <v>1</v>
          </cell>
          <cell r="AM45">
            <v>1</v>
          </cell>
          <cell r="AN45">
            <v>1</v>
          </cell>
          <cell r="AO45">
            <v>1</v>
          </cell>
          <cell r="AP45">
            <v>1</v>
          </cell>
          <cell r="AQ45">
            <v>1</v>
          </cell>
          <cell r="AR45">
            <v>1</v>
          </cell>
          <cell r="AS45">
            <v>1</v>
          </cell>
          <cell r="AT45">
            <v>1</v>
          </cell>
          <cell r="AU45">
            <v>1</v>
          </cell>
          <cell r="AV45">
            <v>1</v>
          </cell>
          <cell r="AW45">
            <v>1</v>
          </cell>
          <cell r="AX45">
            <v>1</v>
          </cell>
          <cell r="AY45">
            <v>1</v>
          </cell>
          <cell r="AZ45">
            <v>1</v>
          </cell>
          <cell r="BA45">
            <v>1</v>
          </cell>
          <cell r="BB45">
            <v>1</v>
          </cell>
          <cell r="BC45">
            <v>1</v>
          </cell>
          <cell r="BD45">
            <v>1</v>
          </cell>
          <cell r="BE45">
            <v>1</v>
          </cell>
          <cell r="BF45">
            <v>1</v>
          </cell>
          <cell r="BG45">
            <v>1</v>
          </cell>
          <cell r="BH45">
            <v>1</v>
          </cell>
          <cell r="BI45">
            <v>1</v>
          </cell>
          <cell r="BJ45">
            <v>1</v>
          </cell>
          <cell r="BK45">
            <v>1</v>
          </cell>
          <cell r="BL45">
            <v>1</v>
          </cell>
          <cell r="BM45">
            <v>1</v>
          </cell>
          <cell r="BN45">
            <v>1</v>
          </cell>
          <cell r="BO45">
            <v>1</v>
          </cell>
          <cell r="BP45">
            <v>1</v>
          </cell>
          <cell r="BQ45">
            <v>1</v>
          </cell>
          <cell r="BR45">
            <v>1</v>
          </cell>
          <cell r="BS45">
            <v>1</v>
          </cell>
          <cell r="BT45">
            <v>1</v>
          </cell>
          <cell r="BU45">
            <v>1</v>
          </cell>
          <cell r="BV45">
            <v>1</v>
          </cell>
          <cell r="BW45">
            <v>1</v>
          </cell>
          <cell r="BX45">
            <v>1</v>
          </cell>
          <cell r="BY45">
            <v>1</v>
          </cell>
          <cell r="BZ45">
            <v>1</v>
          </cell>
        </row>
        <row r="46">
          <cell r="I46" t="str">
            <v>OT Management</v>
          </cell>
          <cell r="J46">
            <v>1</v>
          </cell>
          <cell r="K46">
            <v>1</v>
          </cell>
          <cell r="L46">
            <v>1</v>
          </cell>
          <cell r="M46">
            <v>1</v>
          </cell>
          <cell r="N46">
            <v>1</v>
          </cell>
          <cell r="O46">
            <v>1</v>
          </cell>
          <cell r="P46">
            <v>1</v>
          </cell>
          <cell r="Q46">
            <v>1</v>
          </cell>
          <cell r="R46">
            <v>1</v>
          </cell>
          <cell r="S46">
            <v>1</v>
          </cell>
          <cell r="T46">
            <v>1</v>
          </cell>
          <cell r="U46">
            <v>1</v>
          </cell>
          <cell r="V46">
            <v>1</v>
          </cell>
          <cell r="W46">
            <v>1</v>
          </cell>
          <cell r="X46">
            <v>1</v>
          </cell>
          <cell r="Y46">
            <v>1</v>
          </cell>
          <cell r="Z46">
            <v>1</v>
          </cell>
          <cell r="AA46">
            <v>1</v>
          </cell>
          <cell r="AB46">
            <v>1</v>
          </cell>
          <cell r="AC46">
            <v>1</v>
          </cell>
          <cell r="AD46">
            <v>1</v>
          </cell>
          <cell r="AE46">
            <v>1</v>
          </cell>
          <cell r="AF46">
            <v>1</v>
          </cell>
          <cell r="AG46">
            <v>1</v>
          </cell>
          <cell r="AH46">
            <v>1</v>
          </cell>
          <cell r="AI46">
            <v>1</v>
          </cell>
          <cell r="AJ46">
            <v>1</v>
          </cell>
          <cell r="AK46">
            <v>1</v>
          </cell>
          <cell r="AL46">
            <v>1</v>
          </cell>
          <cell r="AM46">
            <v>1</v>
          </cell>
          <cell r="AN46">
            <v>1</v>
          </cell>
          <cell r="AO46">
            <v>1</v>
          </cell>
          <cell r="AP46">
            <v>1</v>
          </cell>
          <cell r="AQ46">
            <v>1</v>
          </cell>
          <cell r="AR46">
            <v>1</v>
          </cell>
          <cell r="AS46">
            <v>1</v>
          </cell>
          <cell r="AT46">
            <v>1</v>
          </cell>
          <cell r="AU46">
            <v>1</v>
          </cell>
          <cell r="AV46">
            <v>1</v>
          </cell>
          <cell r="AW46">
            <v>1</v>
          </cell>
          <cell r="AX46">
            <v>1</v>
          </cell>
          <cell r="AY46">
            <v>1</v>
          </cell>
          <cell r="AZ46">
            <v>1</v>
          </cell>
          <cell r="BA46">
            <v>1</v>
          </cell>
          <cell r="BB46">
            <v>1</v>
          </cell>
          <cell r="BC46">
            <v>1</v>
          </cell>
          <cell r="BD46">
            <v>1</v>
          </cell>
          <cell r="BE46">
            <v>1</v>
          </cell>
          <cell r="BF46">
            <v>1</v>
          </cell>
          <cell r="BG46">
            <v>1</v>
          </cell>
          <cell r="BH46">
            <v>1</v>
          </cell>
          <cell r="BI46">
            <v>1</v>
          </cell>
          <cell r="BJ46">
            <v>1</v>
          </cell>
          <cell r="BK46">
            <v>1</v>
          </cell>
          <cell r="BL46">
            <v>1</v>
          </cell>
          <cell r="BM46">
            <v>1</v>
          </cell>
          <cell r="BN46">
            <v>1</v>
          </cell>
          <cell r="BO46">
            <v>1</v>
          </cell>
          <cell r="BP46">
            <v>1</v>
          </cell>
          <cell r="BQ46">
            <v>1</v>
          </cell>
          <cell r="BR46">
            <v>1</v>
          </cell>
          <cell r="BS46">
            <v>1</v>
          </cell>
          <cell r="BT46">
            <v>1</v>
          </cell>
          <cell r="BU46">
            <v>1</v>
          </cell>
          <cell r="BV46">
            <v>1</v>
          </cell>
          <cell r="BW46">
            <v>1</v>
          </cell>
          <cell r="BX46">
            <v>1</v>
          </cell>
          <cell r="BY46">
            <v>1</v>
          </cell>
          <cell r="BZ46">
            <v>1</v>
          </cell>
        </row>
        <row r="61">
          <cell r="I61" t="str">
            <v>Lender</v>
          </cell>
          <cell r="J61">
            <v>6.75</v>
          </cell>
          <cell r="K61">
            <v>6.41</v>
          </cell>
          <cell r="L61">
            <v>6.41</v>
          </cell>
          <cell r="M61">
            <v>6.41</v>
          </cell>
          <cell r="N61">
            <v>6.41</v>
          </cell>
          <cell r="O61">
            <v>6.41</v>
          </cell>
          <cell r="P61">
            <v>6.41</v>
          </cell>
          <cell r="Q61">
            <v>6.41</v>
          </cell>
          <cell r="R61">
            <v>6.41</v>
          </cell>
          <cell r="S61">
            <v>6.41</v>
          </cell>
          <cell r="T61">
            <v>6.41</v>
          </cell>
          <cell r="U61">
            <v>6.41</v>
          </cell>
          <cell r="V61">
            <v>6.41</v>
          </cell>
          <cell r="W61">
            <v>6.41</v>
          </cell>
          <cell r="X61">
            <v>6.41</v>
          </cell>
          <cell r="Y61">
            <v>6.41</v>
          </cell>
          <cell r="Z61">
            <v>6.41</v>
          </cell>
          <cell r="AA61">
            <v>6.41</v>
          </cell>
          <cell r="AB61">
            <v>6.41</v>
          </cell>
          <cell r="AC61">
            <v>6.41</v>
          </cell>
          <cell r="AD61">
            <v>6.41</v>
          </cell>
          <cell r="AE61">
            <v>6.41</v>
          </cell>
          <cell r="AF61">
            <v>6.41</v>
          </cell>
          <cell r="AG61">
            <v>6.41</v>
          </cell>
          <cell r="AH61">
            <v>6.41</v>
          </cell>
          <cell r="AI61">
            <v>6.41</v>
          </cell>
          <cell r="AJ61">
            <v>6.41</v>
          </cell>
          <cell r="AK61">
            <v>6.41</v>
          </cell>
          <cell r="AL61">
            <v>6.41</v>
          </cell>
          <cell r="AM61">
            <v>6.41</v>
          </cell>
          <cell r="AN61">
            <v>6.41</v>
          </cell>
          <cell r="AO61">
            <v>6.41</v>
          </cell>
          <cell r="AP61">
            <v>6.41</v>
          </cell>
          <cell r="AQ61">
            <v>6.41</v>
          </cell>
          <cell r="AR61">
            <v>6.41</v>
          </cell>
          <cell r="AS61">
            <v>6.41</v>
          </cell>
          <cell r="AT61">
            <v>6.41</v>
          </cell>
          <cell r="AU61">
            <v>6.41</v>
          </cell>
          <cell r="AV61">
            <v>6.41</v>
          </cell>
          <cell r="AW61">
            <v>6.41</v>
          </cell>
          <cell r="AX61">
            <v>6.41</v>
          </cell>
          <cell r="AY61">
            <v>6.41</v>
          </cell>
          <cell r="AZ61">
            <v>6.41</v>
          </cell>
          <cell r="BA61">
            <v>6.41</v>
          </cell>
          <cell r="BB61">
            <v>6.41</v>
          </cell>
          <cell r="BC61">
            <v>6.41</v>
          </cell>
          <cell r="BD61">
            <v>6.41</v>
          </cell>
          <cell r="BE61">
            <v>6.41</v>
          </cell>
          <cell r="BF61">
            <v>6.41</v>
          </cell>
          <cell r="BG61">
            <v>6.41</v>
          </cell>
          <cell r="BH61">
            <v>6.41</v>
          </cell>
          <cell r="BI61">
            <v>6.41</v>
          </cell>
          <cell r="BJ61">
            <v>6.41</v>
          </cell>
          <cell r="BK61">
            <v>6.41</v>
          </cell>
          <cell r="BL61">
            <v>6.41</v>
          </cell>
          <cell r="BM61">
            <v>6.41</v>
          </cell>
          <cell r="BN61">
            <v>6.41</v>
          </cell>
          <cell r="BO61">
            <v>6.41</v>
          </cell>
          <cell r="BP61">
            <v>6.41</v>
          </cell>
          <cell r="BQ61">
            <v>6.41</v>
          </cell>
          <cell r="BR61">
            <v>6.41</v>
          </cell>
          <cell r="BS61">
            <v>6.41</v>
          </cell>
          <cell r="BT61">
            <v>6.41</v>
          </cell>
          <cell r="BU61">
            <v>6.41</v>
          </cell>
          <cell r="BV61">
            <v>6.41</v>
          </cell>
          <cell r="BW61">
            <v>6.41</v>
          </cell>
          <cell r="BX61">
            <v>6.41</v>
          </cell>
          <cell r="BY61">
            <v>6.41</v>
          </cell>
          <cell r="BZ61">
            <v>6.41</v>
          </cell>
        </row>
        <row r="62">
          <cell r="I62" t="str">
            <v>Consensus</v>
          </cell>
          <cell r="J62">
            <v>6.75</v>
          </cell>
          <cell r="K62">
            <v>6.41</v>
          </cell>
          <cell r="L62">
            <v>6.41</v>
          </cell>
          <cell r="M62">
            <v>6.41</v>
          </cell>
          <cell r="N62">
            <v>6.41</v>
          </cell>
          <cell r="O62">
            <v>6.41</v>
          </cell>
          <cell r="P62">
            <v>6.41</v>
          </cell>
          <cell r="Q62">
            <v>6.41</v>
          </cell>
          <cell r="R62">
            <v>6.41</v>
          </cell>
          <cell r="S62">
            <v>6.41</v>
          </cell>
          <cell r="T62">
            <v>6.41</v>
          </cell>
          <cell r="U62">
            <v>6.41</v>
          </cell>
          <cell r="V62">
            <v>6.41</v>
          </cell>
          <cell r="W62">
            <v>6.41</v>
          </cell>
          <cell r="X62">
            <v>6.41</v>
          </cell>
          <cell r="Y62">
            <v>6.41</v>
          </cell>
          <cell r="Z62">
            <v>6.41</v>
          </cell>
          <cell r="AA62">
            <v>6.41</v>
          </cell>
          <cell r="AB62">
            <v>6.41</v>
          </cell>
          <cell r="AC62">
            <v>6.41</v>
          </cell>
          <cell r="AD62">
            <v>6.41</v>
          </cell>
          <cell r="AE62">
            <v>6.41</v>
          </cell>
          <cell r="AF62">
            <v>6.41</v>
          </cell>
          <cell r="AG62">
            <v>6.41</v>
          </cell>
          <cell r="AH62">
            <v>6.41</v>
          </cell>
          <cell r="AI62">
            <v>6.41</v>
          </cell>
          <cell r="AJ62">
            <v>6.41</v>
          </cell>
          <cell r="AK62">
            <v>6.41</v>
          </cell>
          <cell r="AL62">
            <v>6.41</v>
          </cell>
          <cell r="AM62">
            <v>6.41</v>
          </cell>
          <cell r="AN62">
            <v>6.41</v>
          </cell>
          <cell r="AO62">
            <v>6.41</v>
          </cell>
          <cell r="AP62">
            <v>6.41</v>
          </cell>
          <cell r="AQ62">
            <v>6.41</v>
          </cell>
          <cell r="AR62">
            <v>6.41</v>
          </cell>
          <cell r="AS62">
            <v>6.41</v>
          </cell>
          <cell r="AT62">
            <v>6.41</v>
          </cell>
          <cell r="AU62">
            <v>6.41</v>
          </cell>
          <cell r="AV62">
            <v>6.41</v>
          </cell>
          <cell r="AW62">
            <v>6.41</v>
          </cell>
          <cell r="AX62">
            <v>6.41</v>
          </cell>
          <cell r="AY62">
            <v>6.41</v>
          </cell>
          <cell r="AZ62">
            <v>6.41</v>
          </cell>
          <cell r="BA62">
            <v>6.41</v>
          </cell>
          <cell r="BB62">
            <v>6.41</v>
          </cell>
          <cell r="BC62">
            <v>6.41</v>
          </cell>
          <cell r="BD62">
            <v>6.41</v>
          </cell>
          <cell r="BE62">
            <v>6.41</v>
          </cell>
          <cell r="BF62">
            <v>6.41</v>
          </cell>
          <cell r="BG62">
            <v>6.41</v>
          </cell>
          <cell r="BH62">
            <v>6.41</v>
          </cell>
          <cell r="BI62">
            <v>6.41</v>
          </cell>
          <cell r="BJ62">
            <v>6.41</v>
          </cell>
          <cell r="BK62">
            <v>6.41</v>
          </cell>
          <cell r="BL62">
            <v>6.41</v>
          </cell>
          <cell r="BM62">
            <v>6.41</v>
          </cell>
          <cell r="BN62">
            <v>6.41</v>
          </cell>
          <cell r="BO62">
            <v>6.41</v>
          </cell>
          <cell r="BP62">
            <v>6.41</v>
          </cell>
          <cell r="BQ62">
            <v>6.41</v>
          </cell>
          <cell r="BR62">
            <v>6.41</v>
          </cell>
          <cell r="BS62">
            <v>6.41</v>
          </cell>
          <cell r="BT62">
            <v>6.41</v>
          </cell>
          <cell r="BU62">
            <v>6.41</v>
          </cell>
          <cell r="BV62">
            <v>6.41</v>
          </cell>
          <cell r="BW62">
            <v>6.41</v>
          </cell>
          <cell r="BX62">
            <v>6.41</v>
          </cell>
          <cell r="BY62">
            <v>6.41</v>
          </cell>
          <cell r="BZ62">
            <v>6.41</v>
          </cell>
        </row>
        <row r="63">
          <cell r="I63" t="str">
            <v>OT Management</v>
          </cell>
          <cell r="J63">
            <v>6.75</v>
          </cell>
          <cell r="K63">
            <v>6.43</v>
          </cell>
          <cell r="L63">
            <v>5.89</v>
          </cell>
          <cell r="M63">
            <v>5.45</v>
          </cell>
          <cell r="N63">
            <v>5.08</v>
          </cell>
          <cell r="O63">
            <v>4.91</v>
          </cell>
          <cell r="P63">
            <v>4.82</v>
          </cell>
          <cell r="Q63">
            <v>4.7300000000000004</v>
          </cell>
          <cell r="R63">
            <v>4.7300000000000004</v>
          </cell>
          <cell r="S63">
            <v>4.7300000000000004</v>
          </cell>
          <cell r="T63">
            <v>4.7300000000000004</v>
          </cell>
          <cell r="U63">
            <v>4.7300000000000004</v>
          </cell>
          <cell r="V63">
            <v>4.7300000000000004</v>
          </cell>
          <cell r="W63">
            <v>4.7300000000000004</v>
          </cell>
          <cell r="X63">
            <v>4.7300000000000004</v>
          </cell>
          <cell r="Y63">
            <v>4.7300000000000004</v>
          </cell>
          <cell r="Z63">
            <v>4.7300000000000004</v>
          </cell>
          <cell r="AA63">
            <v>4.7300000000000004</v>
          </cell>
          <cell r="AB63">
            <v>4.7300000000000004</v>
          </cell>
          <cell r="AC63">
            <v>4.7300000000000004</v>
          </cell>
          <cell r="AD63">
            <v>4.7300000000000004</v>
          </cell>
          <cell r="AE63">
            <v>4.7300000000000004</v>
          </cell>
          <cell r="AF63">
            <v>4.7300000000000004</v>
          </cell>
          <cell r="AG63">
            <v>4.7300000000000004</v>
          </cell>
          <cell r="AH63">
            <v>4.7300000000000004</v>
          </cell>
          <cell r="AI63">
            <v>4.7300000000000004</v>
          </cell>
          <cell r="AJ63">
            <v>4.7300000000000004</v>
          </cell>
          <cell r="AK63">
            <v>4.7300000000000004</v>
          </cell>
          <cell r="AL63">
            <v>4.7300000000000004</v>
          </cell>
          <cell r="AM63">
            <v>4.7300000000000004</v>
          </cell>
          <cell r="AN63">
            <v>4.7300000000000004</v>
          </cell>
          <cell r="AO63">
            <v>4.7300000000000004</v>
          </cell>
          <cell r="AP63">
            <v>4.7300000000000004</v>
          </cell>
          <cell r="AQ63">
            <v>4.7300000000000004</v>
          </cell>
          <cell r="AR63">
            <v>4.7300000000000004</v>
          </cell>
          <cell r="AS63">
            <v>4.7300000000000004</v>
          </cell>
          <cell r="AT63">
            <v>4.7300000000000004</v>
          </cell>
          <cell r="AU63">
            <v>4.7300000000000004</v>
          </cell>
          <cell r="AV63">
            <v>4.7300000000000004</v>
          </cell>
          <cell r="AW63">
            <v>4.7300000000000004</v>
          </cell>
          <cell r="AX63">
            <v>4.7300000000000004</v>
          </cell>
          <cell r="AY63">
            <v>4.7300000000000004</v>
          </cell>
          <cell r="AZ63">
            <v>4.7300000000000004</v>
          </cell>
          <cell r="BA63">
            <v>4.7300000000000004</v>
          </cell>
          <cell r="BB63">
            <v>4.7300000000000004</v>
          </cell>
          <cell r="BC63">
            <v>4.7300000000000004</v>
          </cell>
          <cell r="BD63">
            <v>4.7300000000000004</v>
          </cell>
          <cell r="BE63">
            <v>4.7300000000000004</v>
          </cell>
          <cell r="BF63">
            <v>4.7300000000000004</v>
          </cell>
          <cell r="BG63">
            <v>4.7300000000000004</v>
          </cell>
          <cell r="BH63">
            <v>4.7300000000000004</v>
          </cell>
          <cell r="BI63">
            <v>4.7300000000000004</v>
          </cell>
          <cell r="BJ63">
            <v>4.7300000000000004</v>
          </cell>
          <cell r="BK63">
            <v>4.7300000000000004</v>
          </cell>
          <cell r="BL63">
            <v>4.7300000000000004</v>
          </cell>
          <cell r="BM63">
            <v>4.7300000000000004</v>
          </cell>
          <cell r="BN63">
            <v>4.7300000000000004</v>
          </cell>
          <cell r="BO63">
            <v>4.7300000000000004</v>
          </cell>
          <cell r="BP63">
            <v>4.7300000000000004</v>
          </cell>
          <cell r="BQ63">
            <v>4.7300000000000004</v>
          </cell>
          <cell r="BR63">
            <v>4.7300000000000004</v>
          </cell>
          <cell r="BS63">
            <v>4.7300000000000004</v>
          </cell>
          <cell r="BT63">
            <v>4.7300000000000004</v>
          </cell>
          <cell r="BU63">
            <v>4.7300000000000004</v>
          </cell>
          <cell r="BV63">
            <v>4.7300000000000004</v>
          </cell>
          <cell r="BW63">
            <v>4.7300000000000004</v>
          </cell>
          <cell r="BX63">
            <v>4.7300000000000004</v>
          </cell>
          <cell r="BY63">
            <v>4.7300000000000004</v>
          </cell>
          <cell r="BZ63">
            <v>4.7300000000000004</v>
          </cell>
        </row>
        <row r="208">
          <cell r="I208">
            <v>100</v>
          </cell>
        </row>
        <row r="216">
          <cell r="I216" t="str">
            <v>Zero</v>
          </cell>
        </row>
        <row r="217">
          <cell r="I217" t="str">
            <v>Run Macro</v>
          </cell>
        </row>
      </sheetData>
      <sheetData sheetId="4"/>
      <sheetData sheetId="5">
        <row r="3">
          <cell r="H3">
            <v>8134.0126909807614</v>
          </cell>
        </row>
        <row r="5">
          <cell r="I5">
            <v>2065</v>
          </cell>
        </row>
        <row r="58">
          <cell r="L58">
            <v>0.95346258924559224</v>
          </cell>
          <cell r="M58">
            <v>0.86678417204144742</v>
          </cell>
          <cell r="N58">
            <v>0.78798561094677033</v>
          </cell>
          <cell r="O58">
            <v>0.71635055540615489</v>
          </cell>
          <cell r="P58">
            <v>0.65122777764195883</v>
          </cell>
          <cell r="Q58">
            <v>0.59202525240178083</v>
          </cell>
          <cell r="R58">
            <v>0.53820477491070973</v>
          </cell>
          <cell r="S58">
            <v>0.48927706810064514</v>
          </cell>
          <cell r="T58">
            <v>0.44479733463695009</v>
          </cell>
          <cell r="U58">
            <v>0.4043612133063183</v>
          </cell>
          <cell r="V58">
            <v>0.36760110300574383</v>
          </cell>
          <cell r="W58">
            <v>0.33418282091431251</v>
          </cell>
          <cell r="X58">
            <v>0.30380256446755688</v>
          </cell>
          <cell r="Y58">
            <v>0.27618414951596076</v>
          </cell>
          <cell r="Z58">
            <v>0.25107649955996431</v>
          </cell>
          <cell r="AA58">
            <v>0.22825136323633116</v>
          </cell>
          <cell r="AB58">
            <v>0.20750123930575562</v>
          </cell>
          <cell r="AC58">
            <v>0.18863749027795962</v>
          </cell>
          <cell r="AD58">
            <v>0.17148862752541782</v>
          </cell>
          <cell r="AE58">
            <v>0.15589875229583436</v>
          </cell>
          <cell r="AF58">
            <v>0.14172613845075852</v>
          </cell>
          <cell r="AG58">
            <v>0.1288419440461441</v>
          </cell>
          <cell r="AH58">
            <v>0.11712904004194918</v>
          </cell>
          <cell r="AI58">
            <v>0.10648094549268106</v>
          </cell>
          <cell r="AJ58">
            <v>9.6800859538800965E-2</v>
          </cell>
          <cell r="AK58">
            <v>8.8000781398909919E-2</v>
          </cell>
          <cell r="AL58">
            <v>8.0000710362645402E-2</v>
          </cell>
          <cell r="AM58">
            <v>7.272791851149582E-2</v>
          </cell>
          <cell r="AN58">
            <v>6.6116289555905275E-2</v>
          </cell>
          <cell r="AO58">
            <v>6.0105717778095702E-2</v>
          </cell>
          <cell r="AP58">
            <v>5.4641561616450646E-2</v>
          </cell>
          <cell r="AQ58">
            <v>4.967414692404603E-2</v>
          </cell>
          <cell r="AR58">
            <v>4.5158315385496389E-2</v>
          </cell>
          <cell r="AS58">
            <v>4.1053013986814886E-2</v>
          </cell>
          <cell r="AT58">
            <v>3.7320921806195353E-2</v>
          </cell>
          <cell r="AU58">
            <v>3.3928110732904866E-2</v>
          </cell>
          <cell r="AV58">
            <v>3.0843737029913505E-2</v>
          </cell>
          <cell r="AW58">
            <v>2.8039760936285012E-2</v>
          </cell>
          <cell r="AX58">
            <v>2.5490691760259102E-2</v>
          </cell>
          <cell r="AY58">
            <v>2.3173356145690084E-2</v>
          </cell>
          <cell r="AZ58">
            <v>2.1066687405172806E-2</v>
          </cell>
          <cell r="BA58">
            <v>1.9151534004702545E-2</v>
          </cell>
          <cell r="BB58">
            <v>1.7410485458820502E-2</v>
          </cell>
          <cell r="BC58">
            <v>1.5827714053473173E-2</v>
          </cell>
          <cell r="BD58">
            <v>1.4388830957702884E-2</v>
          </cell>
          <cell r="BE58">
            <v>1.3080755416093532E-2</v>
          </cell>
          <cell r="BF58">
            <v>1.1891595832812305E-2</v>
          </cell>
          <cell r="BG58">
            <v>1.0810541666193005E-2</v>
          </cell>
          <cell r="BH58">
            <v>9.8277651510845412E-3</v>
          </cell>
          <cell r="BI58">
            <v>8.9343319555314025E-3</v>
          </cell>
          <cell r="BJ58">
            <v>8.1221199595740041E-3</v>
          </cell>
          <cell r="BK58">
            <v>7.3837454177945487E-3</v>
          </cell>
          <cell r="BL58">
            <v>6.7124958343586817E-3</v>
          </cell>
          <cell r="BM58">
            <v>6.1022689403260697E-3</v>
          </cell>
          <cell r="BN58">
            <v>0</v>
          </cell>
          <cell r="BO58">
            <v>0</v>
          </cell>
          <cell r="BP58">
            <v>0</v>
          </cell>
          <cell r="BQ58">
            <v>0</v>
          </cell>
          <cell r="BR58">
            <v>0</v>
          </cell>
          <cell r="BS58">
            <v>0</v>
          </cell>
          <cell r="BT58">
            <v>0</v>
          </cell>
          <cell r="BU58">
            <v>0</v>
          </cell>
          <cell r="BV58">
            <v>0</v>
          </cell>
          <cell r="BW58">
            <v>0</v>
          </cell>
          <cell r="BX58">
            <v>0</v>
          </cell>
          <cell r="BY58">
            <v>0</v>
          </cell>
          <cell r="BZ58">
            <v>0</v>
          </cell>
        </row>
      </sheetData>
      <sheetData sheetId="6">
        <row r="46">
          <cell r="I46">
            <v>8134.0126909807614</v>
          </cell>
        </row>
        <row r="47">
          <cell r="I47">
            <v>0</v>
          </cell>
        </row>
        <row r="775">
          <cell r="I775">
            <v>0</v>
          </cell>
        </row>
      </sheetData>
      <sheetData sheetId="7">
        <row r="10">
          <cell r="I10">
            <v>0</v>
          </cell>
        </row>
      </sheetData>
      <sheetData sheetId="8">
        <row r="62">
          <cell r="K62">
            <v>-3106.6322683255262</v>
          </cell>
        </row>
      </sheetData>
      <sheetData sheetId="9"/>
      <sheetData sheetId="10"/>
      <sheetData sheetId="11"/>
      <sheetData sheetId="12"/>
      <sheetData sheetId="1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
      <sheetName val="3"/>
      <sheetName val="4"/>
      <sheetName val="5 "/>
      <sheetName val="6"/>
      <sheetName val="7"/>
      <sheetName val="8"/>
      <sheetName val="9"/>
      <sheetName val="10"/>
      <sheetName val="11"/>
      <sheetName val="13 "/>
      <sheetName val="14"/>
      <sheetName val="Table 2[F]"/>
      <sheetName val="Table 2[E]"/>
      <sheetName val="Table 3[F]"/>
      <sheetName val="Table 3[E] "/>
      <sheetName val="SUMMARY TAB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 ODS (A)"/>
      <sheetName val="ControlSheet"/>
      <sheetName val="WEO Data Set (A)"/>
      <sheetName val="WEO Data Set (Q)"/>
      <sheetName val="IN BOM_Exports"/>
      <sheetName val="Exports"/>
      <sheetName val="IN BOM_Imports "/>
      <sheetName val="Imports"/>
      <sheetName val="Trade Indicators"/>
      <sheetName val="Table 38 (2)"/>
      <sheetName val="Services"/>
      <sheetName val="Short-term Capital"/>
      <sheetName val="BOP"/>
      <sheetName val="Projection print "/>
      <sheetName val="CFLOW-BOM"/>
      <sheetName val="Input WEO(Q5)-BOP"/>
      <sheetName val="Input WEO(Q6)-BOP"/>
      <sheetName val="Input WEO(Q7)-Ext.Debt"/>
      <sheetName val="Output to other sectors"/>
      <sheetName val="IN-Debt_File"/>
      <sheetName val="BOP Summary (T34)"/>
      <sheetName val="Major import(T36)"/>
      <sheetName val="Tradedirection (T37)"/>
      <sheetName val="Services(T38)"/>
      <sheetName val="IN BOP_BOM_STA"/>
      <sheetName val="IN BOP_BOM_BPM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Cent"/>
      <sheetName val="Cent-Rev"/>
      <sheetName val="Eco-Gen"/>
      <sheetName val="Transfer"/>
      <sheetName val="VAT"/>
      <sheetName val="GRANT"/>
      <sheetName val="SocialSecurity"/>
      <sheetName val="children"/>
      <sheetName val="dev-fund"/>
      <sheetName val="cent-exp-2006"/>
    </sheetNames>
    <sheetDataSet>
      <sheetData sheetId="0"/>
      <sheetData sheetId="1"/>
      <sheetData sheetId="2"/>
      <sheetData sheetId="3"/>
      <sheetData sheetId="4"/>
      <sheetData sheetId="5"/>
      <sheetData sheetId="6"/>
      <sheetData sheetId="7"/>
      <sheetData sheetId="8"/>
      <sheetData sheetId="9">
        <row r="11">
          <cell r="X11" t="str">
            <v>1100000000</v>
          </cell>
        </row>
        <row r="12">
          <cell r="X12" t="str">
            <v>1200000000</v>
          </cell>
        </row>
        <row r="13">
          <cell r="X13" t="str">
            <v>1300000000</v>
          </cell>
        </row>
        <row r="14">
          <cell r="X14" t="str">
            <v>1301000000</v>
          </cell>
        </row>
        <row r="15">
          <cell r="X15" t="str">
            <v>1301010000</v>
          </cell>
        </row>
        <row r="16">
          <cell r="X16" t="str">
            <v>1301010100</v>
          </cell>
        </row>
        <row r="17">
          <cell r="X17" t="str">
            <v>1301010400</v>
          </cell>
        </row>
        <row r="18">
          <cell r="X18" t="str">
            <v>1301010500</v>
          </cell>
        </row>
        <row r="19">
          <cell r="X19" t="str">
            <v>1301020000</v>
          </cell>
        </row>
        <row r="20">
          <cell r="X20" t="str">
            <v>1301020100</v>
          </cell>
        </row>
        <row r="21">
          <cell r="X21" t="str">
            <v>1301020101</v>
          </cell>
        </row>
        <row r="22">
          <cell r="X22" t="str">
            <v>1301020102</v>
          </cell>
        </row>
        <row r="23">
          <cell r="X23" t="str">
            <v>1301020104</v>
          </cell>
        </row>
        <row r="24">
          <cell r="X24" t="str">
            <v>1301020201</v>
          </cell>
        </row>
        <row r="25">
          <cell r="X25" t="str">
            <v>1301030000</v>
          </cell>
        </row>
        <row r="26">
          <cell r="X26" t="str">
            <v>1301030100</v>
          </cell>
        </row>
        <row r="27">
          <cell r="X27" t="str">
            <v>1301030200</v>
          </cell>
        </row>
        <row r="28">
          <cell r="X28" t="str">
            <v>1301030300</v>
          </cell>
        </row>
        <row r="29">
          <cell r="X29" t="str">
            <v>1301030400</v>
          </cell>
        </row>
        <row r="30">
          <cell r="X30" t="str">
            <v>1301030500</v>
          </cell>
        </row>
        <row r="31">
          <cell r="X31" t="str">
            <v>1301030600</v>
          </cell>
        </row>
        <row r="32">
          <cell r="X32" t="str">
            <v>1301030700</v>
          </cell>
        </row>
        <row r="33">
          <cell r="X33" t="str">
            <v>1301030800</v>
          </cell>
        </row>
        <row r="34">
          <cell r="X34" t="str">
            <v>1301030900</v>
          </cell>
        </row>
        <row r="35">
          <cell r="X35" t="str">
            <v>1301031000</v>
          </cell>
        </row>
        <row r="36">
          <cell r="X36" t="str">
            <v>1301031100</v>
          </cell>
        </row>
        <row r="37">
          <cell r="X37" t="str">
            <v>1301031200</v>
          </cell>
        </row>
        <row r="38">
          <cell r="X38" t="str">
            <v>1301031300</v>
          </cell>
        </row>
        <row r="39">
          <cell r="X39" t="str">
            <v>1301031400</v>
          </cell>
        </row>
        <row r="40">
          <cell r="X40" t="str">
            <v>1301031500</v>
          </cell>
        </row>
        <row r="41">
          <cell r="X41" t="str">
            <v>1301031600</v>
          </cell>
        </row>
        <row r="42">
          <cell r="X42" t="str">
            <v>1301031700</v>
          </cell>
        </row>
        <row r="43">
          <cell r="X43" t="str">
            <v>1301031800</v>
          </cell>
        </row>
        <row r="44">
          <cell r="X44" t="str">
            <v>1301031820</v>
          </cell>
        </row>
        <row r="45">
          <cell r="X45" t="str">
            <v>1301031830</v>
          </cell>
        </row>
        <row r="46">
          <cell r="X46" t="str">
            <v>1301031900</v>
          </cell>
        </row>
        <row r="47">
          <cell r="X47" t="str">
            <v>1301032000</v>
          </cell>
        </row>
        <row r="48">
          <cell r="X48" t="str">
            <v>1301032100</v>
          </cell>
        </row>
        <row r="49">
          <cell r="X49" t="str">
            <v>1301032200</v>
          </cell>
        </row>
        <row r="50">
          <cell r="X50" t="str">
            <v>1301032300</v>
          </cell>
        </row>
        <row r="51">
          <cell r="X51" t="str">
            <v>1301032400</v>
          </cell>
        </row>
        <row r="52">
          <cell r="X52" t="str">
            <v>1301032600</v>
          </cell>
        </row>
        <row r="53">
          <cell r="X53" t="str">
            <v>1301032800</v>
          </cell>
        </row>
        <row r="54">
          <cell r="X54" t="str">
            <v>1301032900</v>
          </cell>
        </row>
        <row r="55">
          <cell r="X55" t="str">
            <v>1301033100</v>
          </cell>
        </row>
        <row r="56">
          <cell r="X56" t="str">
            <v>1301033300</v>
          </cell>
        </row>
        <row r="57">
          <cell r="X57" t="str">
            <v>1301033400</v>
          </cell>
        </row>
        <row r="58">
          <cell r="X58" t="str">
            <v>1301033500</v>
          </cell>
        </row>
        <row r="59">
          <cell r="X59" t="str">
            <v>1301033600</v>
          </cell>
        </row>
        <row r="60">
          <cell r="X60" t="str">
            <v>1301033900</v>
          </cell>
        </row>
        <row r="61">
          <cell r="X61" t="str">
            <v>1301033903</v>
          </cell>
        </row>
        <row r="62">
          <cell r="X62" t="str">
            <v>1301033904</v>
          </cell>
        </row>
        <row r="63">
          <cell r="X63" t="str">
            <v>1301033907</v>
          </cell>
        </row>
        <row r="64">
          <cell r="X64" t="str">
            <v>1301034000</v>
          </cell>
        </row>
        <row r="65">
          <cell r="X65" t="str">
            <v>1301034001</v>
          </cell>
        </row>
        <row r="66">
          <cell r="X66" t="str">
            <v>1301034100</v>
          </cell>
        </row>
        <row r="67">
          <cell r="X67" t="str">
            <v>1301034200</v>
          </cell>
        </row>
        <row r="68">
          <cell r="X68" t="str">
            <v>1301034300</v>
          </cell>
        </row>
        <row r="69">
          <cell r="X69" t="str">
            <v>1301034600</v>
          </cell>
        </row>
        <row r="70">
          <cell r="X70" t="str">
            <v>1301034700</v>
          </cell>
        </row>
        <row r="71">
          <cell r="X71" t="str">
            <v>1301034800</v>
          </cell>
        </row>
        <row r="72">
          <cell r="X72" t="str">
            <v>1301034900</v>
          </cell>
        </row>
        <row r="73">
          <cell r="X73" t="str">
            <v>1301035100</v>
          </cell>
        </row>
        <row r="74">
          <cell r="X74" t="str">
            <v>1301035200</v>
          </cell>
        </row>
        <row r="75">
          <cell r="X75" t="str">
            <v>1301035300</v>
          </cell>
        </row>
        <row r="76">
          <cell r="X76" t="str">
            <v>1301035700</v>
          </cell>
        </row>
        <row r="77">
          <cell r="X77" t="str">
            <v>1301035800</v>
          </cell>
        </row>
        <row r="78">
          <cell r="X78" t="str">
            <v>1301038000</v>
          </cell>
        </row>
        <row r="79">
          <cell r="X79" t="str">
            <v>1301038200</v>
          </cell>
        </row>
        <row r="80">
          <cell r="X80" t="str">
            <v>1301038300</v>
          </cell>
        </row>
        <row r="81">
          <cell r="X81" t="str">
            <v>1301038400</v>
          </cell>
        </row>
        <row r="82">
          <cell r="X82" t="str">
            <v>1301038500</v>
          </cell>
        </row>
        <row r="83">
          <cell r="X83" t="str">
            <v>1301039000</v>
          </cell>
        </row>
        <row r="84">
          <cell r="X84" t="str">
            <v>1301039100</v>
          </cell>
        </row>
        <row r="85">
          <cell r="X85" t="str">
            <v>1301039200</v>
          </cell>
        </row>
        <row r="86">
          <cell r="X86" t="str">
            <v>1301039400</v>
          </cell>
        </row>
        <row r="87">
          <cell r="X87" t="str">
            <v>1301039500</v>
          </cell>
        </row>
        <row r="88">
          <cell r="X88" t="str">
            <v>1301039600</v>
          </cell>
        </row>
        <row r="89">
          <cell r="X89" t="str">
            <v>1301039800</v>
          </cell>
        </row>
        <row r="90">
          <cell r="X90" t="str">
            <v>1301039900</v>
          </cell>
        </row>
        <row r="91">
          <cell r="X91" t="str">
            <v>13010399A1</v>
          </cell>
        </row>
        <row r="92">
          <cell r="X92" t="str">
            <v>13010399A2</v>
          </cell>
        </row>
        <row r="93">
          <cell r="X93" t="str">
            <v>13010399A3</v>
          </cell>
        </row>
        <row r="94">
          <cell r="X94" t="str">
            <v>1301040000</v>
          </cell>
        </row>
        <row r="95">
          <cell r="X95" t="str">
            <v>1301040100</v>
          </cell>
        </row>
        <row r="96">
          <cell r="X96" t="str">
            <v>1302000000</v>
          </cell>
        </row>
        <row r="97">
          <cell r="X97" t="str">
            <v>1302010000</v>
          </cell>
        </row>
        <row r="98">
          <cell r="X98" t="str">
            <v>1302020000</v>
          </cell>
        </row>
        <row r="99">
          <cell r="X99" t="str">
            <v>1302020100</v>
          </cell>
        </row>
        <row r="100">
          <cell r="X100" t="str">
            <v>1303000000</v>
          </cell>
        </row>
        <row r="101">
          <cell r="X101" t="str">
            <v>1303010000</v>
          </cell>
        </row>
        <row r="102">
          <cell r="X102" t="str">
            <v>1303010100</v>
          </cell>
        </row>
        <row r="103">
          <cell r="X103" t="str">
            <v>1303010200</v>
          </cell>
        </row>
        <row r="104">
          <cell r="X104" t="str">
            <v>1303010400</v>
          </cell>
        </row>
        <row r="105">
          <cell r="X105" t="str">
            <v>1303010500</v>
          </cell>
        </row>
        <row r="106">
          <cell r="X106" t="str">
            <v>1303020000</v>
          </cell>
        </row>
        <row r="107">
          <cell r="X107" t="str">
            <v>1303020100</v>
          </cell>
        </row>
        <row r="108">
          <cell r="X108" t="str">
            <v>1303020200</v>
          </cell>
        </row>
        <row r="109">
          <cell r="X109" t="str">
            <v>1303020201</v>
          </cell>
        </row>
        <row r="110">
          <cell r="X110" t="str">
            <v>1303020202</v>
          </cell>
        </row>
        <row r="111">
          <cell r="X111" t="str">
            <v>1303040000</v>
          </cell>
        </row>
        <row r="112">
          <cell r="X112" t="str">
            <v>1303040100</v>
          </cell>
        </row>
        <row r="113">
          <cell r="X113" t="str">
            <v>1303040111</v>
          </cell>
        </row>
        <row r="114">
          <cell r="X114" t="str">
            <v>1303040200</v>
          </cell>
        </row>
        <row r="115">
          <cell r="X115" t="str">
            <v>1303040201</v>
          </cell>
        </row>
        <row r="116">
          <cell r="X116" t="str">
            <v>1303040202</v>
          </cell>
        </row>
        <row r="117">
          <cell r="X117" t="str">
            <v>1303040213</v>
          </cell>
        </row>
        <row r="118">
          <cell r="X118" t="str">
            <v>1303040215</v>
          </cell>
        </row>
        <row r="119">
          <cell r="X119" t="str">
            <v>1303040216</v>
          </cell>
        </row>
        <row r="120">
          <cell r="X120" t="str">
            <v>1303040217</v>
          </cell>
        </row>
        <row r="121">
          <cell r="X121" t="str">
            <v>1303040218</v>
          </cell>
        </row>
        <row r="122">
          <cell r="X122" t="str">
            <v>1303040219</v>
          </cell>
        </row>
        <row r="123">
          <cell r="X123" t="str">
            <v>1303040220</v>
          </cell>
        </row>
        <row r="124">
          <cell r="X124" t="str">
            <v>1303040221</v>
          </cell>
        </row>
        <row r="125">
          <cell r="X125" t="str">
            <v>1303040223</v>
          </cell>
        </row>
        <row r="126">
          <cell r="X126" t="str">
            <v>1303040224</v>
          </cell>
        </row>
        <row r="127">
          <cell r="X127" t="str">
            <v>1303040300</v>
          </cell>
        </row>
        <row r="128">
          <cell r="X128" t="str">
            <v>1303040500</v>
          </cell>
        </row>
        <row r="129">
          <cell r="X129" t="str">
            <v>1303040600</v>
          </cell>
        </row>
        <row r="130">
          <cell r="X130" t="str">
            <v>1303040800</v>
          </cell>
        </row>
        <row r="131">
          <cell r="X131" t="str">
            <v>1303040900</v>
          </cell>
        </row>
        <row r="132">
          <cell r="X132" t="str">
            <v>1303100000</v>
          </cell>
        </row>
        <row r="133">
          <cell r="X133" t="str">
            <v>1303100100</v>
          </cell>
        </row>
        <row r="134">
          <cell r="X134" t="str">
            <v>1400000000</v>
          </cell>
        </row>
        <row r="135">
          <cell r="X135" t="str">
            <v>1404000000</v>
          </cell>
        </row>
        <row r="136">
          <cell r="X136" t="str">
            <v>1404010100</v>
          </cell>
        </row>
        <row r="137">
          <cell r="X137" t="str">
            <v>1404010200</v>
          </cell>
        </row>
        <row r="138">
          <cell r="X138" t="str">
            <v>1404010300</v>
          </cell>
        </row>
        <row r="139">
          <cell r="X139" t="str">
            <v>1404010400</v>
          </cell>
        </row>
        <row r="140">
          <cell r="X140" t="str">
            <v>1405000000</v>
          </cell>
        </row>
        <row r="141">
          <cell r="X141" t="str">
            <v>1405010100</v>
          </cell>
        </row>
        <row r="142">
          <cell r="X142" t="str">
            <v>1405010200</v>
          </cell>
        </row>
        <row r="143">
          <cell r="X143" t="str">
            <v>1405010300</v>
          </cell>
        </row>
        <row r="144">
          <cell r="X144" t="str">
            <v>1405010400</v>
          </cell>
        </row>
        <row r="145">
          <cell r="X145" t="str">
            <v>1406000000</v>
          </cell>
        </row>
        <row r="146">
          <cell r="X146" t="str">
            <v>1406010000</v>
          </cell>
        </row>
        <row r="147">
          <cell r="X147" t="str">
            <v>1406020000</v>
          </cell>
        </row>
        <row r="148">
          <cell r="X148" t="str">
            <v>1406030000</v>
          </cell>
        </row>
        <row r="149">
          <cell r="X149" t="str">
            <v>1407000000</v>
          </cell>
        </row>
        <row r="150">
          <cell r="X150" t="str">
            <v>1407010000</v>
          </cell>
        </row>
        <row r="151">
          <cell r="X151" t="str">
            <v>1408000000</v>
          </cell>
        </row>
        <row r="152">
          <cell r="X152" t="str">
            <v>1408010000</v>
          </cell>
        </row>
        <row r="153">
          <cell r="X153" t="str">
            <v>1500000000</v>
          </cell>
        </row>
        <row r="154">
          <cell r="X154" t="str">
            <v>1508050000</v>
          </cell>
        </row>
        <row r="155">
          <cell r="X155" t="str">
            <v>1508050100</v>
          </cell>
        </row>
        <row r="156">
          <cell r="X156" t="str">
            <v>1508050200</v>
          </cell>
        </row>
        <row r="157">
          <cell r="X157" t="str">
            <v>1508050300</v>
          </cell>
        </row>
        <row r="158">
          <cell r="X158" t="str">
            <v>1509000000</v>
          </cell>
        </row>
        <row r="159">
          <cell r="X159" t="str">
            <v>1509010000</v>
          </cell>
        </row>
        <row r="160">
          <cell r="X160" t="str">
            <v>6000000000</v>
          </cell>
        </row>
        <row r="161">
          <cell r="X161" t="str">
            <v>6001000000</v>
          </cell>
        </row>
        <row r="162">
          <cell r="X162" t="str">
            <v>6003000000</v>
          </cell>
        </row>
        <row r="163">
          <cell r="X163" t="str">
            <v>6005000000</v>
          </cell>
        </row>
        <row r="164">
          <cell r="X164" t="str">
            <v>6006000000</v>
          </cell>
        </row>
        <row r="165">
          <cell r="X165" t="str">
            <v>6007000000</v>
          </cell>
        </row>
        <row r="166">
          <cell r="X166" t="str">
            <v>6008000000</v>
          </cell>
        </row>
        <row r="167">
          <cell r="X167" t="str">
            <v>6009000000</v>
          </cell>
        </row>
        <row r="168">
          <cell r="X168" t="str">
            <v>6010000000</v>
          </cell>
        </row>
        <row r="169">
          <cell r="X169" t="str">
            <v>6099000000</v>
          </cell>
        </row>
        <row r="170">
          <cell r="X170" t="str">
            <v>8000000000</v>
          </cell>
        </row>
        <row r="171">
          <cell r="X171" t="str">
            <v>9000000000</v>
          </cell>
        </row>
        <row r="172">
          <cell r="X172" t="str">
            <v>9001000000</v>
          </cell>
        </row>
        <row r="173">
          <cell r="X173" t="str">
            <v>9002000000</v>
          </cell>
        </row>
        <row r="174">
          <cell r="X174" t="str">
            <v>9003000000</v>
          </cell>
        </row>
        <row r="175">
          <cell r="X175" t="str">
            <v>9004000000</v>
          </cell>
        </row>
        <row r="176">
          <cell r="X176" t="str">
            <v>9500000000</v>
          </cell>
        </row>
        <row r="177">
          <cell r="X177" t="str">
            <v>9501000000</v>
          </cell>
        </row>
      </sheetData>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oTes"/>
      <sheetName val="PlanoTes «Central como CidMap»"/>
      <sheetName val="PlanoTes «Central»"/>
      <sheetName val="PlanoTes «Prov»"/>
      <sheetName val="Mapa Fiscal FinExt Dez"/>
      <sheetName val="Mapa Fiscal Trimest (Dez)"/>
      <sheetName val="Mapa Fiscal Trimest (orig Set)"/>
      <sheetName val="NOTAS"/>
      <sheetName val="DespCoefs"/>
      <sheetName val="Desp2001"/>
      <sheetName val="Desp2002"/>
      <sheetName val="Desp2003"/>
      <sheetName val="Rec Coefs"/>
      <sheetName val="Receitas - Notas"/>
      <sheetName val="Rec2001"/>
      <sheetName val="Rec2002"/>
      <sheetName val="Rec200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7">
          <cell r="C7">
            <v>7.9875804779280551E-2</v>
          </cell>
          <cell r="D7">
            <v>6.2328385811309943E-2</v>
          </cell>
          <cell r="E7">
            <v>6.2677287854355279E-2</v>
          </cell>
          <cell r="G7">
            <v>8.7869434199535759E-2</v>
          </cell>
          <cell r="H7">
            <v>5.1193288287186473E-2</v>
          </cell>
          <cell r="I7">
            <v>8.0528785311309525E-2</v>
          </cell>
          <cell r="K7">
            <v>0.12589960865079863</v>
          </cell>
          <cell r="L7">
            <v>0.10147638196945202</v>
          </cell>
          <cell r="M7">
            <v>8.2232542037379758E-2</v>
          </cell>
          <cell r="O7">
            <v>0.10426115402306374</v>
          </cell>
          <cell r="P7">
            <v>7.8748409447814138E-2</v>
          </cell>
          <cell r="Q7">
            <v>8.2908917628514156E-2</v>
          </cell>
        </row>
        <row r="15">
          <cell r="C15">
            <v>0.10798568436841068</v>
          </cell>
          <cell r="D15">
            <v>0.11662412615736552</v>
          </cell>
          <cell r="E15">
            <v>0.11041548635714533</v>
          </cell>
          <cell r="G15">
            <v>6.0402104695953439E-2</v>
          </cell>
          <cell r="H15">
            <v>6.6409111448890959E-2</v>
          </cell>
          <cell r="I15">
            <v>7.1032441173807803E-2</v>
          </cell>
          <cell r="K15">
            <v>9.0131222427498048E-2</v>
          </cell>
          <cell r="L15">
            <v>0.10187457626674412</v>
          </cell>
          <cell r="M15">
            <v>7.3245279864064705E-2</v>
          </cell>
          <cell r="O15">
            <v>8.1742653680669797E-2</v>
          </cell>
          <cell r="P15">
            <v>5.7863744168338817E-2</v>
          </cell>
          <cell r="Q15">
            <v>6.2273569391110867E-2</v>
          </cell>
        </row>
        <row r="26">
          <cell r="C26">
            <v>0.12744770703749589</v>
          </cell>
          <cell r="D26">
            <v>1.7595720720720718E-2</v>
          </cell>
          <cell r="E26">
            <v>5.92438172617775E-2</v>
          </cell>
          <cell r="G26">
            <v>0.14257228567392868</v>
          </cell>
          <cell r="H26">
            <v>7.8546882670594009E-3</v>
          </cell>
          <cell r="I26">
            <v>2.4340746996996993E-3</v>
          </cell>
          <cell r="K26">
            <v>0.12350811463323487</v>
          </cell>
          <cell r="L26">
            <v>0.12037112698801067</v>
          </cell>
          <cell r="M26">
            <v>0</v>
          </cell>
          <cell r="O26">
            <v>0.28126339098751063</v>
          </cell>
          <cell r="P26">
            <v>8.2957525307138444E-2</v>
          </cell>
          <cell r="Q26">
            <v>3.4751548423423415E-2</v>
          </cell>
        </row>
        <row r="42">
          <cell r="C42">
            <v>1.1172463969702449E-2</v>
          </cell>
          <cell r="D42">
            <v>2.7422057689273204E-2</v>
          </cell>
          <cell r="E42">
            <v>3.285815387726216E-2</v>
          </cell>
          <cell r="G42">
            <v>2.6470985529618424E-2</v>
          </cell>
          <cell r="H42">
            <v>4.4461300543447685E-2</v>
          </cell>
          <cell r="I42">
            <v>0.116037244882658</v>
          </cell>
          <cell r="K42">
            <v>0.27771227879766119</v>
          </cell>
          <cell r="L42">
            <v>0.15531165214208564</v>
          </cell>
          <cell r="M42">
            <v>6.6694656967452956E-2</v>
          </cell>
          <cell r="O42">
            <v>8.5391639584264226E-2</v>
          </cell>
          <cell r="P42">
            <v>5.3969546793625735E-2</v>
          </cell>
          <cell r="Q42">
            <v>0.10249801922294834</v>
          </cell>
        </row>
        <row r="54">
          <cell r="B54" t="str">
            <v>Media - Amortização da dívida (externa) (trim)</v>
          </cell>
          <cell r="C54">
            <v>0.14783583231110592</v>
          </cell>
          <cell r="D54">
            <v>0.56881167635937369</v>
          </cell>
          <cell r="E54">
            <v>0.28335249132952051</v>
          </cell>
          <cell r="G54">
            <v>0.19721593501339324</v>
          </cell>
          <cell r="H54">
            <v>0.36520055644388794</v>
          </cell>
          <cell r="I54">
            <v>0.43758350854271894</v>
          </cell>
          <cell r="K54">
            <v>0.14119370338597775</v>
          </cell>
          <cell r="L54">
            <v>0.43969981686798104</v>
          </cell>
          <cell r="M54">
            <v>0.41910647974604115</v>
          </cell>
          <cell r="O54">
            <v>0.55451512028600791</v>
          </cell>
          <cell r="P54">
            <v>0.19884378953612328</v>
          </cell>
          <cell r="Q54">
            <v>0.24664109017786887</v>
          </cell>
          <cell r="S54">
            <v>4</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bt"/>
      <sheetName val="amort"/>
      <sheetName val="terms"/>
      <sheetName val="int"/>
      <sheetName val="dod"/>
      <sheetName val="arr"/>
      <sheetName val="ds"/>
      <sheetName val="npv"/>
      <sheetName val="int$"/>
      <sheetName val="amort$"/>
      <sheetName val="dod$"/>
      <sheetName val="arr$"/>
      <sheetName val="ds$"/>
      <sheetName val="npv$"/>
      <sheetName val="ir"/>
      <sheetName val="er"/>
      <sheetName val="cirr_all"/>
      <sheetName val="cirr"/>
      <sheetName val="info"/>
      <sheetName val="pvtReport"/>
      <sheetName val="pvtSourc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PRESSUP"/>
      <sheetName val="IPC"/>
      <sheetName val="MegaProj"/>
      <sheetName val="BOP"/>
      <sheetName val="RECEITA"/>
      <sheetName val="CalcRec"/>
      <sheetName val="IRPS"/>
      <sheetName val="IRPC"/>
      <sheetName val="IRPSDiv"/>
      <sheetName val="IVA"/>
      <sheetName val="Importações"/>
      <sheetName val="RECURSOS"/>
      <sheetName val="FinExt"/>
      <sheetName val="TrimOrç2001"/>
      <sheetName val="ExcOE2001"/>
      <sheetName val="ExcOE2002"/>
      <sheetName val="OE2003"/>
      <sheetName val="DESPESA"/>
      <sheetName val="Salários"/>
      <sheetName val="Salários 2"/>
      <sheetName val="Calc. Desp."/>
      <sheetName val="Desp. sect."/>
      <sheetName val="RestructBanc"/>
      <sheetName val="PARPA"/>
      <sheetName val="Monetário"/>
      <sheetName val="Obrig. Tes."/>
      <sheetName val="Indic. Selecc."/>
      <sheetName val="ResPressup"/>
      <sheetName val="ResReceita"/>
      <sheetName val="ResFinExt"/>
      <sheetName val="ResRecursos"/>
      <sheetName val="Nec Fin Ext"/>
      <sheetName val="Tab-3"/>
      <sheetName val="Tab-4"/>
      <sheetName val="Tab-5"/>
      <sheetName val="Tab-6"/>
      <sheetName val="Tab-7"/>
      <sheetName val="Tab-8"/>
      <sheetName val="Tab-9"/>
      <sheetName val="Tab-10"/>
      <sheetName val="Tab-11"/>
      <sheetName val="Tab-13"/>
      <sheetName val="Tab-14"/>
      <sheetName val="Tab-15"/>
      <sheetName val="Gráficos"/>
      <sheetName val="Tx cambio"/>
    </sheetNames>
    <sheetDataSet>
      <sheetData sheetId="0" refreshError="1"/>
      <sheetData sheetId="1" refreshError="1">
        <row r="5">
          <cell r="B5" t="str">
            <v>Voltar ao Índice</v>
          </cell>
          <cell r="D5">
            <v>1999</v>
          </cell>
          <cell r="E5">
            <v>2000</v>
          </cell>
          <cell r="F5">
            <v>2001</v>
          </cell>
          <cell r="G5">
            <v>2002</v>
          </cell>
          <cell r="H5">
            <v>2003</v>
          </cell>
          <cell r="I5">
            <v>2004</v>
          </cell>
          <cell r="J5">
            <v>2005</v>
          </cell>
          <cell r="K5">
            <v>2006</v>
          </cell>
          <cell r="L5">
            <v>2007</v>
          </cell>
          <cell r="M5">
            <v>2008</v>
          </cell>
          <cell r="N5">
            <v>2009</v>
          </cell>
          <cell r="O5">
            <v>2010</v>
          </cell>
        </row>
        <row r="10">
          <cell r="B10" t="str">
            <v>PIB, pm (Nominal; Biliões de Meticais)</v>
          </cell>
          <cell r="D10">
            <v>51913.228999999999</v>
          </cell>
          <cell r="E10">
            <v>56917.351584052092</v>
          </cell>
          <cell r="F10">
            <v>71134.810828789516</v>
          </cell>
          <cell r="G10">
            <v>82747.006304684852</v>
          </cell>
          <cell r="H10">
            <v>100599.80346743879</v>
          </cell>
          <cell r="I10">
            <v>116698.88777776853</v>
          </cell>
          <cell r="J10">
            <v>134928.31614072056</v>
          </cell>
          <cell r="K10">
            <v>154817.86686743001</v>
          </cell>
          <cell r="L10">
            <v>177116.88666545248</v>
          </cell>
          <cell r="M10">
            <v>206713.2127529796</v>
          </cell>
          <cell r="N10">
            <v>233584.72050539975</v>
          </cell>
          <cell r="O10">
            <v>266047.94091454224</v>
          </cell>
          <cell r="P10">
            <v>0.16673310787711482</v>
          </cell>
        </row>
        <row r="12">
          <cell r="B12" t="str">
            <v>Deflator (%)</v>
          </cell>
          <cell r="D12">
            <v>2.9</v>
          </cell>
          <cell r="E12">
            <v>8.0191110000000005</v>
          </cell>
          <cell r="F12">
            <v>10.601000000000001</v>
          </cell>
          <cell r="G12">
            <v>7.4092422898183639</v>
          </cell>
          <cell r="H12">
            <v>13.621642778599451</v>
          </cell>
          <cell r="I12">
            <v>6.7705306350232641</v>
          </cell>
          <cell r="J12">
            <v>6.955618754256232</v>
          </cell>
          <cell r="K12">
            <v>6.9923403626901859</v>
          </cell>
          <cell r="L12">
            <v>6.9923403626901415</v>
          </cell>
          <cell r="M12">
            <v>6.9923403626901415</v>
          </cell>
          <cell r="N12">
            <v>6.9923403626901637</v>
          </cell>
          <cell r="O12">
            <v>6.9923403626901637</v>
          </cell>
        </row>
        <row r="161">
          <cell r="B161" t="str">
            <v>Taxa de câmbio média anual (MT/USD)</v>
          </cell>
          <cell r="D161">
            <v>12691</v>
          </cell>
          <cell r="E161">
            <v>15226.083333333334</v>
          </cell>
          <cell r="F161">
            <v>20707.035</v>
          </cell>
          <cell r="G161">
            <v>23666</v>
          </cell>
          <cell r="H161">
            <v>24179</v>
          </cell>
          <cell r="I161">
            <v>25893.494742048999</v>
          </cell>
          <cell r="J161">
            <v>27777.631161014684</v>
          </cell>
          <cell r="K161">
            <v>29809.097489514974</v>
          </cell>
          <cell r="L161">
            <v>31989.131398163063</v>
          </cell>
          <cell r="M161">
            <v>34328.598105624573</v>
          </cell>
          <cell r="N161">
            <v>36839.157438490576</v>
          </cell>
          <cell r="O161">
            <v>39533.321943477131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7">
          <cell r="B7" t="str">
            <v>Receita total</v>
          </cell>
          <cell r="D7">
            <v>5176.3689999999997</v>
          </cell>
          <cell r="E7">
            <v>7462.7834999999995</v>
          </cell>
          <cell r="F7">
            <v>9616.7704768219974</v>
          </cell>
          <cell r="G7">
            <v>12056.222396742967</v>
          </cell>
          <cell r="H7">
            <v>14704.555736728862</v>
          </cell>
          <cell r="I7">
            <v>16942.290594186292</v>
          </cell>
          <cell r="J7">
            <v>20115.272344750516</v>
          </cell>
          <cell r="K7">
            <v>23041.158708969855</v>
          </cell>
          <cell r="L7">
            <v>26766.941494513761</v>
          </cell>
          <cell r="M7">
            <v>31535.196759126615</v>
          </cell>
          <cell r="N7">
            <v>36585.99051597793</v>
          </cell>
          <cell r="O7">
            <v>42744.241363231136</v>
          </cell>
        </row>
        <row r="20">
          <cell r="B20" t="str">
            <v>Despesa corrente</v>
          </cell>
          <cell r="D20">
            <v>6291.9055550952553</v>
          </cell>
          <cell r="E20">
            <v>7836.1159999999991</v>
          </cell>
          <cell r="F20">
            <v>10231.287230436999</v>
          </cell>
          <cell r="G20">
            <v>13468.861999999999</v>
          </cell>
          <cell r="H20">
            <v>16392.453307652846</v>
          </cell>
          <cell r="I20">
            <v>18301.492520414209</v>
          </cell>
          <cell r="J20">
            <v>19120.612023471956</v>
          </cell>
          <cell r="K20">
            <v>20994.124008921044</v>
          </cell>
          <cell r="L20">
            <v>23813.799113437446</v>
          </cell>
          <cell r="M20">
            <v>27247.150177753356</v>
          </cell>
          <cell r="N20">
            <v>31009.958622757065</v>
          </cell>
          <cell r="O20">
            <v>35418.832519737924</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Rspf98Prév"/>
      <sheetName val="ARRspf  98 Réal"/>
      <sheetName val="Dint"/>
      <sheetName val="Dint 1298"/>
      <sheetName val="echmens98"/>
      <sheetName val="arr2def"/>
      <sheetName val="detteshtofe"/>
      <sheetName val="echdinet"/>
      <sheetName val="echdinet (2)"/>
      <sheetName val="Calcul svce"/>
      <sheetName val="Creditrelais"/>
      <sheetName val="AvcesCAAGDD"/>
      <sheetName val="AvcesCAAGDD(2)"/>
      <sheetName val="Evol°eff&amp;salEPN"/>
      <sheetName val="CITIBANK"/>
      <sheetName val="Svcedint"/>
      <sheetName val="Svcedint (2)"/>
      <sheetName val="Calcul svce (2)"/>
      <sheetName val="Ar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Rspf98Prév"/>
      <sheetName val="ARRspf  98 Réal"/>
      <sheetName val="Dintdef"/>
      <sheetName val="Dint 1298"/>
      <sheetName val="echmens98"/>
      <sheetName val="arr2def"/>
      <sheetName val="detteshtofe"/>
      <sheetName val="echdinet"/>
      <sheetName val="echdinet (2)"/>
      <sheetName val="Calcul svce"/>
      <sheetName val="Creditrelais"/>
      <sheetName val="AvcesCAAGDD"/>
      <sheetName val="AvcesCAAGDD(2)"/>
      <sheetName val="Evol°eff&amp;salEP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Monetary Sector-I"/>
      <sheetName val="M-Rev. (IRC)"/>
      <sheetName val="M-VAT(IRC)"/>
      <sheetName val="M-All (EPU)"/>
      <sheetName val="M-EPU shares"/>
      <sheetName val="Input-M"/>
      <sheetName val="Q-Rev"/>
      <sheetName val="Q-Exp"/>
      <sheetName val="VAT-projection"/>
      <sheetName val="log exports"/>
      <sheetName val="mineral"/>
      <sheetName val="salaries"/>
      <sheetName val="RDP"/>
      <sheetName val="other exp"/>
      <sheetName val="quart ratio"/>
      <sheetName val="rigidity analy"/>
      <sheetName val="measure 2002"/>
      <sheetName val="M-SumFin"/>
      <sheetName val="Q-SumFin"/>
      <sheetName val="Q-input ext"/>
      <sheetName val="Q-SumFin-histData"/>
      <sheetName val="Input"/>
      <sheetName val="Input real"/>
      <sheetName val="A-Rev"/>
      <sheetName val="Chart Data"/>
      <sheetName val="A-Exp"/>
      <sheetName val="A-Summary"/>
      <sheetName val="Chart1"/>
      <sheetName val="Chart2"/>
      <sheetName val="Chart7"/>
      <sheetName val="Input ext"/>
      <sheetName val="budget vs actual"/>
      <sheetName val="Rel to Budgets"/>
      <sheetName val="output"/>
      <sheetName val="Oct 2002 Staff Visit"/>
      <sheetName val="Oct 2002 Staff Visit (2)"/>
      <sheetName val="2003 CS"/>
      <sheetName val="Dec 2002"/>
      <sheetName val="Dec 2002 (2)"/>
      <sheetName val="Oct 2002 Brief"/>
      <sheetName val="2003 CS (2)"/>
      <sheetName val="2003 A4 (2)"/>
      <sheetName val="Debt summary"/>
      <sheetName val="print A-GDP"/>
      <sheetName val="ControlSheet"/>
      <sheetName val="print Q-Kina"/>
      <sheetName val="print A-Kina"/>
      <sheetName val="RED 1"/>
      <sheetName val="RED 9"/>
      <sheetName val="RED 10"/>
      <sheetName val="Sheet1"/>
      <sheetName val="DataOut(Actual)"/>
      <sheetName val="DataOut(Proj)"/>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row r="17">
          <cell r="N17">
            <v>1.1274057905886887</v>
          </cell>
          <cell r="O17">
            <v>1.0835914723032065</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MFLOW96.XLS"/>
      <sheetName val="E"/>
      <sheetName val="F1data"/>
      <sheetName val="F2data"/>
      <sheetName val="Execute_Macros"/>
      <sheetName val="Annual_Transfer"/>
      <sheetName val="Quarterly_Transfer"/>
      <sheetName val="Annual_Assumptions"/>
      <sheetName val="Quarterly_Assumptions"/>
      <sheetName val="Annual_MacroFlow"/>
      <sheetName val="Quarterly_MacroFlow"/>
      <sheetName val="Annual_Tables"/>
      <sheetName val="#REF"/>
      <sheetName val="Programa"/>
      <sheetName val="minor"/>
      <sheetName val="FINANC-95"/>
      <sheetName val="omas"/>
      <sheetName val="PROYECCIONES-PM_2000mod"/>
      <sheetName val="assumptions"/>
      <sheetName val="Q6"/>
      <sheetName val="SUPUESTOS"/>
      <sheetName val="Current"/>
      <sheetName val="Sheet1"/>
      <sheetName val="RESULTADOS"/>
      <sheetName val="SMONET-FINANC"/>
      <sheetName val="Main"/>
      <sheetName val="fiscal"/>
      <sheetName val="FMI"/>
      <sheetName val="HACIENDA"/>
      <sheetName val="contents"/>
      <sheetName val="Q2"/>
      <sheetName val="Metas"/>
      <sheetName val="C_basef14_3p10_6"/>
      <sheetName val="Links"/>
      <sheetName val="riqueza"/>
      <sheetName val="ErrCheck"/>
      <sheetName val="sei"/>
      <sheetName val="Raw_Data_UN"/>
      <sheetName val="SFISCAL-MOD"/>
      <sheetName val="S&amp;I_DANE"/>
      <sheetName val="RED47"/>
      <sheetName val="Table"/>
      <sheetName val="Table_GEF"/>
      <sheetName val="PROYECCIONES-PM_2000mod_(2)"/>
      <sheetName val="SREAL"/>
      <sheetName val="Q5"/>
      <sheetName val="PIB_EN_CORR"/>
      <sheetName val="A 11"/>
    </sheetNames>
    <definedNames>
      <definedName name="atrade"/>
      <definedName name="mflowsa"/>
      <definedName name="mflowsq"/>
      <definedName name="mstocksa"/>
      <definedName name="mstocksq"/>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avigation"/>
      <sheetName val="Mannual"/>
      <sheetName val="Notes"/>
      <sheetName val="Model CPI xfood Q"/>
      <sheetName val="Model CPI food M"/>
      <sheetName val="Model CPI food Q"/>
      <sheetName val="Inflation Forecast"/>
      <sheetName val="Model GDP xma Q"/>
      <sheetName val="GDP forecast"/>
      <sheetName val="Tune"/>
      <sheetName val="Data Q"/>
      <sheetName val="Data M"/>
      <sheetName val="Property CPI xfood Q"/>
      <sheetName val="Property CPI food M"/>
      <sheetName val="Property CPI food Q"/>
      <sheetName val="Property GDP xma Q"/>
      <sheetName val="Suppor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row r="3">
          <cell r="C3" t="str">
            <v>Supports</v>
          </cell>
        </row>
        <row r="6">
          <cell r="D6" t="str">
            <v>Amar</v>
          </cell>
        </row>
        <row r="7">
          <cell r="D7" t="str">
            <v>Mark</v>
          </cell>
        </row>
        <row r="8">
          <cell r="D8" t="str">
            <v>Buma</v>
          </cell>
        </row>
        <row r="9">
          <cell r="D9" t="str">
            <v>Batjargal</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s>
    <sheetDataSet>
      <sheetData sheetId="0" refreshError="1">
        <row r="203">
          <cell r="B203">
            <v>1987</v>
          </cell>
        </row>
        <row r="263">
          <cell r="B263" t="str">
            <v>1/92</v>
          </cell>
          <cell r="O263">
            <v>28.766189502385831</v>
          </cell>
        </row>
        <row r="264">
          <cell r="O264">
            <v>26.276178010471195</v>
          </cell>
        </row>
        <row r="265">
          <cell r="O265">
            <v>32.508143322475583</v>
          </cell>
        </row>
        <row r="266">
          <cell r="O266">
            <v>37.985475213135466</v>
          </cell>
        </row>
        <row r="267">
          <cell r="O267">
            <v>38.858530661809354</v>
          </cell>
        </row>
        <row r="268">
          <cell r="B268">
            <v>0</v>
          </cell>
          <cell r="O268">
            <v>48.46862920011894</v>
          </cell>
        </row>
        <row r="269">
          <cell r="B269" t="str">
            <v>7/92</v>
          </cell>
          <cell r="O269">
            <v>53.114850900501942</v>
          </cell>
        </row>
        <row r="270">
          <cell r="O270">
            <v>53.835021707670052</v>
          </cell>
        </row>
        <row r="271">
          <cell r="O271">
            <v>54.875549048316245</v>
          </cell>
        </row>
        <row r="272">
          <cell r="O272">
            <v>52.59345117357288</v>
          </cell>
        </row>
        <row r="273">
          <cell r="O273">
            <v>52.441125789775981</v>
          </cell>
        </row>
        <row r="274">
          <cell r="O274">
            <v>48.801982924814084</v>
          </cell>
        </row>
        <row r="275">
          <cell r="B275" t="str">
            <v>1993</v>
          </cell>
          <cell r="O275">
            <v>49.867654843832732</v>
          </cell>
        </row>
        <row r="276">
          <cell r="O276">
            <v>54.470069966312536</v>
          </cell>
        </row>
        <row r="277">
          <cell r="O277">
            <v>55.850540806293012</v>
          </cell>
        </row>
        <row r="278">
          <cell r="O278">
            <v>54.919908466819223</v>
          </cell>
        </row>
        <row r="279">
          <cell r="O279">
            <v>61.609094884127693</v>
          </cell>
        </row>
        <row r="280">
          <cell r="B280">
            <v>0</v>
          </cell>
          <cell r="O280">
            <v>56.338874424193875</v>
          </cell>
        </row>
        <row r="281">
          <cell r="B281" t="str">
            <v>7/93</v>
          </cell>
          <cell r="O281">
            <v>55.881218665638244</v>
          </cell>
        </row>
        <row r="282">
          <cell r="O282">
            <v>55.070555032925682</v>
          </cell>
        </row>
        <row r="283">
          <cell r="O283">
            <v>58.347513707695221</v>
          </cell>
        </row>
        <row r="284">
          <cell r="O284">
            <v>58.773262438283311</v>
          </cell>
        </row>
        <row r="285">
          <cell r="O285">
            <v>60.437076111529777</v>
          </cell>
        </row>
        <row r="286">
          <cell r="O286">
            <v>61.262261706459384</v>
          </cell>
        </row>
        <row r="287">
          <cell r="B287" t="str">
            <v>1994</v>
          </cell>
          <cell r="O287">
            <v>57.753444012716358</v>
          </cell>
        </row>
        <row r="288">
          <cell r="O288">
            <v>58.262036571045115</v>
          </cell>
        </row>
        <row r="289">
          <cell r="O289">
            <v>50.709779179810724</v>
          </cell>
        </row>
        <row r="290">
          <cell r="O290">
            <v>50.709010339734121</v>
          </cell>
        </row>
        <row r="291">
          <cell r="O291">
            <v>43.533549783549773</v>
          </cell>
        </row>
        <row r="292">
          <cell r="B292">
            <v>0</v>
          </cell>
          <cell r="O292">
            <v>41.570586728157807</v>
          </cell>
        </row>
        <row r="293">
          <cell r="B293" t="str">
            <v>7/94</v>
          </cell>
          <cell r="O293">
            <v>46.635329045027227</v>
          </cell>
        </row>
        <row r="294">
          <cell r="O294">
            <v>56.272749332686224</v>
          </cell>
        </row>
        <row r="295">
          <cell r="O295">
            <v>60.179104477611943</v>
          </cell>
        </row>
        <row r="296">
          <cell r="O296">
            <v>64.465972969740434</v>
          </cell>
        </row>
        <row r="297">
          <cell r="O297">
            <v>71.430248943165807</v>
          </cell>
        </row>
        <row r="298">
          <cell r="O298">
            <v>76.758866062205897</v>
          </cell>
        </row>
        <row r="299">
          <cell r="B299" t="str">
            <v>1995</v>
          </cell>
          <cell r="O299">
            <v>79.04164800716525</v>
          </cell>
        </row>
        <row r="300">
          <cell r="O300">
            <v>77.29489082043672</v>
          </cell>
        </row>
        <row r="301">
          <cell r="O301">
            <v>81.297749869178432</v>
          </cell>
        </row>
        <row r="302">
          <cell r="O302">
            <v>85.033813584239937</v>
          </cell>
        </row>
        <row r="303">
          <cell r="O303">
            <v>88.897266729500473</v>
          </cell>
        </row>
        <row r="304">
          <cell r="B304">
            <v>0</v>
          </cell>
          <cell r="O304">
            <v>89.566555062890259</v>
          </cell>
        </row>
        <row r="305">
          <cell r="B305" t="str">
            <v>7/95</v>
          </cell>
          <cell r="O305">
            <v>82.579719925763456</v>
          </cell>
        </row>
        <row r="306">
          <cell r="O306">
            <v>73.959627329192543</v>
          </cell>
        </row>
        <row r="307">
          <cell r="O307">
            <v>69.877003354453976</v>
          </cell>
        </row>
        <row r="308">
          <cell r="O308">
            <v>61.631881317722346</v>
          </cell>
        </row>
        <row r="309">
          <cell r="O309">
            <v>54.305089389684213</v>
          </cell>
        </row>
        <row r="310">
          <cell r="O310">
            <v>51.587559249399398</v>
          </cell>
        </row>
      </sheetData>
      <sheetData sheetId="1" refreshError="1"/>
      <sheetData sheetId="2" refreshError="1"/>
      <sheetData sheetId="3"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assumptions"/>
      <sheetName val="real"/>
      <sheetName val="external"/>
      <sheetName val="fiscal"/>
      <sheetName val="monetary"/>
      <sheetName val="sei"/>
      <sheetName val="Module1"/>
    </sheetNames>
    <sheetDataSet>
      <sheetData sheetId="0" refreshError="1">
        <row r="114">
          <cell r="A114" t="str">
            <v>Macros:</v>
          </cell>
        </row>
      </sheetData>
      <sheetData sheetId="1" refreshError="1">
        <row r="4">
          <cell r="A4">
            <v>35090.606377314813</v>
          </cell>
          <cell r="B4">
            <v>1994</v>
          </cell>
          <cell r="C4">
            <v>1995</v>
          </cell>
          <cell r="D4">
            <v>1996</v>
          </cell>
          <cell r="E4">
            <v>1997</v>
          </cell>
          <cell r="F4">
            <v>1998</v>
          </cell>
          <cell r="G4">
            <v>1999</v>
          </cell>
          <cell r="H4">
            <v>2000</v>
          </cell>
          <cell r="I4">
            <v>2001</v>
          </cell>
          <cell r="J4">
            <v>2002</v>
          </cell>
          <cell r="K4">
            <v>2003</v>
          </cell>
          <cell r="L4">
            <v>2004</v>
          </cell>
          <cell r="M4">
            <v>2005</v>
          </cell>
        </row>
        <row r="5">
          <cell r="A5">
            <v>35090.606377314813</v>
          </cell>
        </row>
        <row r="7">
          <cell r="A7" t="str">
            <v>Basic assumptions:</v>
          </cell>
        </row>
        <row r="8">
          <cell r="A8" t="str">
            <v>-----------------</v>
          </cell>
        </row>
        <row r="9">
          <cell r="A9" t="str">
            <v>Nominal GDP (mill. pesos)</v>
          </cell>
          <cell r="B9">
            <v>1420159.4834999999</v>
          </cell>
          <cell r="C9">
            <v>1840430.825</v>
          </cell>
          <cell r="D9">
            <v>2508147.0345000001</v>
          </cell>
          <cell r="E9">
            <v>3179533.8916726043</v>
          </cell>
          <cell r="F9">
            <v>3791191.18</v>
          </cell>
          <cell r="G9">
            <v>4560632</v>
          </cell>
          <cell r="H9">
            <v>5298216.0129172718</v>
          </cell>
          <cell r="I9">
            <v>6069009.4274571668</v>
          </cell>
          <cell r="J9">
            <v>6838413.8263520375</v>
          </cell>
          <cell r="K9">
            <v>7618693.0465959264</v>
          </cell>
          <cell r="L9">
            <v>8409563.7742662001</v>
          </cell>
          <cell r="M9">
            <v>9260372.3486374617</v>
          </cell>
        </row>
        <row r="10">
          <cell r="A10" t="str">
            <v>Real GDP (% change)</v>
          </cell>
          <cell r="B10">
            <v>4.4153269913708826</v>
          </cell>
          <cell r="C10">
            <v>-6.1794276647163748</v>
          </cell>
          <cell r="D10">
            <v>5.1398275733348653</v>
          </cell>
          <cell r="E10">
            <v>6.7621327334587589</v>
          </cell>
          <cell r="F10">
            <v>4.8209265157837855</v>
          </cell>
          <cell r="G10">
            <v>3.02191066916222</v>
          </cell>
          <cell r="H10">
            <v>5.0199999999999996</v>
          </cell>
          <cell r="I10">
            <v>5.33</v>
          </cell>
          <cell r="J10">
            <v>5.5</v>
          </cell>
          <cell r="K10">
            <v>6</v>
          </cell>
          <cell r="L10">
            <v>6</v>
          </cell>
          <cell r="M10">
            <v>6</v>
          </cell>
        </row>
        <row r="11">
          <cell r="A11" t="str">
            <v>Inflation (average)</v>
          </cell>
          <cell r="B11">
            <v>6.97</v>
          </cell>
          <cell r="C11">
            <v>35</v>
          </cell>
          <cell r="D11">
            <v>34.38153509877997</v>
          </cell>
          <cell r="E11">
            <v>20.62</v>
          </cell>
          <cell r="F11">
            <v>15.931387068849446</v>
          </cell>
          <cell r="G11">
            <v>17.064493012564451</v>
          </cell>
          <cell r="H11">
            <v>11.156597940176095</v>
          </cell>
          <cell r="I11">
            <v>8.7477985299653227</v>
          </cell>
          <cell r="J11">
            <v>7.0007725848605782</v>
          </cell>
          <cell r="K11">
            <v>5.2505794386454339</v>
          </cell>
          <cell r="L11">
            <v>4.2502483308480432</v>
          </cell>
          <cell r="M11">
            <v>4</v>
          </cell>
        </row>
        <row r="12">
          <cell r="A12" t="str">
            <v>Inflation (eop)</v>
          </cell>
          <cell r="B12">
            <v>7.0519931574309247</v>
          </cell>
          <cell r="C12">
            <v>51.96</v>
          </cell>
          <cell r="D12">
            <v>27.71</v>
          </cell>
          <cell r="E12">
            <v>15.7</v>
          </cell>
          <cell r="F12">
            <v>18.605333217750662</v>
          </cell>
          <cell r="G12">
            <v>13</v>
          </cell>
          <cell r="H12">
            <v>9.9999931934325872</v>
          </cell>
          <cell r="I12">
            <v>8.0008829541263751</v>
          </cell>
          <cell r="J12">
            <v>6.0006622155947813</v>
          </cell>
          <cell r="K12">
            <v>4.5004966616960864</v>
          </cell>
          <cell r="L12">
            <v>4</v>
          </cell>
          <cell r="M12">
            <v>4</v>
          </cell>
        </row>
        <row r="13">
          <cell r="A13" t="str">
            <v>REER (average)</v>
          </cell>
          <cell r="B13">
            <v>122.64395904541016</v>
          </cell>
          <cell r="C13">
            <v>81.943653106689453</v>
          </cell>
          <cell r="D13">
            <v>92.615233739217118</v>
          </cell>
          <cell r="E13">
            <v>109.19180043538411</v>
          </cell>
          <cell r="F13">
            <v>110.88992779422269</v>
          </cell>
          <cell r="G13">
            <v>106.37023887580715</v>
          </cell>
          <cell r="H13">
            <v>106.37023887580715</v>
          </cell>
          <cell r="I13">
            <v>106.37023887580715</v>
          </cell>
          <cell r="J13">
            <v>106.37023887580715</v>
          </cell>
          <cell r="K13">
            <v>106.37023887580715</v>
          </cell>
          <cell r="L13">
            <v>106.37023887580715</v>
          </cell>
          <cell r="M13">
            <v>106.37023887580715</v>
          </cell>
        </row>
        <row r="14">
          <cell r="A14" t="str">
            <v xml:space="preserve">  (percent change)</v>
          </cell>
          <cell r="B14">
            <v>-3.8211794989551171</v>
          </cell>
          <cell r="C14">
            <v>-33.185740460034403</v>
          </cell>
          <cell r="D14">
            <v>13.023071620487093</v>
          </cell>
          <cell r="E14">
            <v>17.899999999999999</v>
          </cell>
          <cell r="F14">
            <v>1.5551784585175588</v>
          </cell>
          <cell r="G14">
            <v>-4.0758335840949229</v>
          </cell>
          <cell r="H14">
            <v>0</v>
          </cell>
          <cell r="I14">
            <v>0</v>
          </cell>
          <cell r="J14">
            <v>0</v>
          </cell>
          <cell r="K14">
            <v>0</v>
          </cell>
          <cell r="L14">
            <v>0</v>
          </cell>
          <cell r="M14">
            <v>0</v>
          </cell>
        </row>
        <row r="15">
          <cell r="A15" t="str">
            <v xml:space="preserve">Average exchange rate  </v>
          </cell>
          <cell r="B15">
            <v>3.3751000000000002</v>
          </cell>
          <cell r="C15">
            <v>6.4922250000000004</v>
          </cell>
          <cell r="D15">
            <v>7.6016074694930671</v>
          </cell>
          <cell r="E15">
            <v>7.9184583333333336</v>
          </cell>
          <cell r="F15">
            <v>9.1356583333333337</v>
          </cell>
          <cell r="G15">
            <v>10.467000000000001</v>
          </cell>
          <cell r="H15">
            <v>11.365104658106446</v>
          </cell>
          <cell r="I15">
            <v>12.081428266194823</v>
          </cell>
          <cell r="J15">
            <v>12.624239828236512</v>
          </cell>
          <cell r="K15">
            <v>12.975669500921081</v>
          </cell>
          <cell r="L15">
            <v>13.21012468486361</v>
          </cell>
          <cell r="M15">
            <v>13.416532883064605</v>
          </cell>
        </row>
        <row r="16">
          <cell r="A16" t="str">
            <v xml:space="preserve">  (percent change)</v>
          </cell>
          <cell r="B16">
            <v>-7.6886610767088399</v>
          </cell>
          <cell r="C16">
            <v>-48.013200405099951</v>
          </cell>
          <cell r="D16">
            <v>-14.594050981259739</v>
          </cell>
          <cell r="E16">
            <v>-4.0014211163612421</v>
          </cell>
          <cell r="F16">
            <v>-13.323615612449021</v>
          </cell>
          <cell r="G16">
            <v>-12.719419763701795</v>
          </cell>
          <cell r="H16">
            <v>-7.9022999358466102</v>
          </cell>
          <cell r="I16">
            <v>-5.9291301682660311</v>
          </cell>
          <cell r="J16">
            <v>-4.2997564164424933</v>
          </cell>
          <cell r="K16">
            <v>-2.7083741047783518</v>
          </cell>
          <cell r="L16">
            <v>-1.774814315047095</v>
          </cell>
          <cell r="M16">
            <v>-1.5384615384615457</v>
          </cell>
        </row>
        <row r="17">
          <cell r="A17" t="str">
            <v>End period exchange rate</v>
          </cell>
          <cell r="B17">
            <v>5.3250000000000002</v>
          </cell>
          <cell r="C17">
            <v>7.6425000000000001</v>
          </cell>
          <cell r="D17">
            <v>7.851</v>
          </cell>
          <cell r="E17">
            <v>8.0680999999999994</v>
          </cell>
          <cell r="F17">
            <v>9.8650000000000002</v>
          </cell>
          <cell r="G17">
            <v>10.946</v>
          </cell>
          <cell r="H17">
            <v>11.65991841660686</v>
          </cell>
          <cell r="I17">
            <v>12.352834047215667</v>
          </cell>
          <cell r="J17">
            <v>12.799954664578795</v>
          </cell>
          <cell r="K17">
            <v>13.092897092892345</v>
          </cell>
          <cell r="L17">
            <v>13.313328783964106</v>
          </cell>
          <cell r="M17">
            <v>13.519736982165103</v>
          </cell>
        </row>
        <row r="18">
          <cell r="A18" t="str">
            <v xml:space="preserve">  (percent change)</v>
          </cell>
          <cell r="B18">
            <v>-41.673239436619717</v>
          </cell>
          <cell r="C18">
            <v>-30.323846908734055</v>
          </cell>
          <cell r="D18">
            <v>-2.6557126480703084</v>
          </cell>
          <cell r="E18">
            <v>-2.6908441888424712</v>
          </cell>
          <cell r="F18">
            <v>-18.214901165737462</v>
          </cell>
          <cell r="G18">
            <v>-9.8757536999817255</v>
          </cell>
          <cell r="H18">
            <v>-6.1228422969928227</v>
          </cell>
          <cell r="I18">
            <v>-5.6093656561749938</v>
          </cell>
          <cell r="J18">
            <v>-3.4931421952644941</v>
          </cell>
          <cell r="K18">
            <v>-2.2374148840792292</v>
          </cell>
          <cell r="L18">
            <v>-1.6557218307210364</v>
          </cell>
          <cell r="M18">
            <v>-1.5267175572519285</v>
          </cell>
        </row>
        <row r="19">
          <cell r="A19" t="str">
            <v>Interest rates:   28-day CETES</v>
          </cell>
          <cell r="B19">
            <v>14.5</v>
          </cell>
          <cell r="C19">
            <v>48.4</v>
          </cell>
          <cell r="D19">
            <v>31.39</v>
          </cell>
          <cell r="E19">
            <v>19.8</v>
          </cell>
          <cell r="F19">
            <v>24.761666666666667</v>
          </cell>
          <cell r="G19">
            <v>19.29</v>
          </cell>
          <cell r="H19">
            <v>16.302833362624959</v>
          </cell>
          <cell r="I19">
            <v>14.492941977402909</v>
          </cell>
          <cell r="J19">
            <v>12.733768983052194</v>
          </cell>
          <cell r="K19">
            <v>11.956883135593785</v>
          </cell>
          <cell r="L19">
            <v>11.7125</v>
          </cell>
          <cell r="M19">
            <v>11.7125</v>
          </cell>
        </row>
        <row r="20">
          <cell r="A20" t="str">
            <v>Effective interest rate</v>
          </cell>
          <cell r="B20">
            <v>16.829053793811791</v>
          </cell>
          <cell r="C20">
            <v>100.75652276969571</v>
          </cell>
          <cell r="D20">
            <v>25.587862319822044</v>
          </cell>
          <cell r="E20">
            <v>12.668208699434416</v>
          </cell>
          <cell r="F20">
            <v>23.171679041059139</v>
          </cell>
          <cell r="G20">
            <v>17.700012374392472</v>
          </cell>
          <cell r="H20">
            <v>14.959064398969426</v>
          </cell>
          <cell r="I20">
            <v>13.298354190844147</v>
          </cell>
          <cell r="J20">
            <v>11.684181885571741</v>
          </cell>
          <cell r="K20">
            <v>10.971331231683497</v>
          </cell>
          <cell r="L20">
            <v>10.74709149481969</v>
          </cell>
          <cell r="M20">
            <v>10.74709149481969</v>
          </cell>
        </row>
        <row r="21">
          <cell r="A21" t="str">
            <v xml:space="preserve">Real interest rate </v>
          </cell>
          <cell r="B21">
            <v>5.5</v>
          </cell>
          <cell r="C21">
            <v>4.5999999999999996</v>
          </cell>
          <cell r="D21">
            <v>7.2</v>
          </cell>
          <cell r="E21">
            <v>6.3</v>
          </cell>
          <cell r="F21">
            <v>7.5</v>
          </cell>
          <cell r="G21">
            <v>7.2</v>
          </cell>
          <cell r="H21">
            <v>6.490344493230598</v>
          </cell>
          <cell r="I21">
            <v>6.490344493230598</v>
          </cell>
          <cell r="J21">
            <v>6.4403444932305982</v>
          </cell>
          <cell r="K21">
            <v>6.6403444932305984</v>
          </cell>
          <cell r="L21">
            <v>6.6403444932305984</v>
          </cell>
          <cell r="M21">
            <v>6.6403444932305984</v>
          </cell>
        </row>
        <row r="22">
          <cell r="A22" t="str">
            <v>GDP deflator</v>
          </cell>
          <cell r="B22">
            <v>8.2718280898193886</v>
          </cell>
          <cell r="C22">
            <v>38.128820185944875</v>
          </cell>
          <cell r="D22">
            <v>29.618273806469109</v>
          </cell>
          <cell r="E22">
            <v>18.738955775973775</v>
          </cell>
          <cell r="F22">
            <v>13.753359749449402</v>
          </cell>
          <cell r="G22">
            <v>16.766898457626954</v>
          </cell>
          <cell r="H22">
            <v>10.619735767276033</v>
          </cell>
          <cell r="I22">
            <v>8.7517031287820259</v>
          </cell>
          <cell r="J22">
            <v>6.8034070077222335</v>
          </cell>
          <cell r="K22">
            <v>5.1039971093365404</v>
          </cell>
          <cell r="L22">
            <v>4.1326994265055177</v>
          </cell>
          <cell r="M22">
            <v>3.88410818212227</v>
          </cell>
        </row>
        <row r="23">
          <cell r="A23" t="str">
            <v>Non-oil export unit value</v>
          </cell>
          <cell r="B23">
            <v>107.86160302896374</v>
          </cell>
          <cell r="C23">
            <v>110.66600470771681</v>
          </cell>
          <cell r="D23">
            <v>106.90972438223312</v>
          </cell>
          <cell r="E23">
            <v>102.74024513132602</v>
          </cell>
          <cell r="F23">
            <v>103.97312807290193</v>
          </cell>
          <cell r="G23">
            <v>106.05259063435997</v>
          </cell>
          <cell r="H23">
            <v>108.49180021895025</v>
          </cell>
          <cell r="I23">
            <v>110.01068542201556</v>
          </cell>
          <cell r="J23">
            <v>111.33081364707974</v>
          </cell>
          <cell r="K23">
            <v>112.6667834108447</v>
          </cell>
          <cell r="L23">
            <v>114.01878481177484</v>
          </cell>
          <cell r="M23">
            <v>115.38701022951614</v>
          </cell>
        </row>
        <row r="24">
          <cell r="A24" t="str">
            <v>Export unit value (1980=100)</v>
          </cell>
          <cell r="B24">
            <v>68.059216532588053</v>
          </cell>
          <cell r="C24">
            <v>68.00056488899925</v>
          </cell>
          <cell r="D24">
            <v>68.791908813222463</v>
          </cell>
          <cell r="E24">
            <v>65.137718996170122</v>
          </cell>
          <cell r="F24">
            <v>63.482468205529123</v>
          </cell>
          <cell r="G24">
            <v>64.197139154404951</v>
          </cell>
          <cell r="H24">
            <v>65.973536208449403</v>
          </cell>
          <cell r="I24">
            <v>67.045220860340223</v>
          </cell>
          <cell r="J24">
            <v>67.839966168169539</v>
          </cell>
          <cell r="K24">
            <v>68.645078495057064</v>
          </cell>
          <cell r="L24">
            <v>69.460570767291458</v>
          </cell>
          <cell r="M24">
            <v>70.297899898830565</v>
          </cell>
        </row>
        <row r="25">
          <cell r="A25" t="str">
            <v xml:space="preserve">     Percent change, US$</v>
          </cell>
          <cell r="B25">
            <v>4.0986491072851043</v>
          </cell>
          <cell r="C25">
            <v>-8.6177371084957169E-2</v>
          </cell>
          <cell r="D25">
            <v>1.1637313976949508</v>
          </cell>
          <cell r="E25">
            <v>-5.3119471171731334</v>
          </cell>
          <cell r="F25">
            <v>-2.5411555948686533</v>
          </cell>
          <cell r="G25">
            <v>1.1257768783690456</v>
          </cell>
          <cell r="H25">
            <v>2.7670969103029921</v>
          </cell>
          <cell r="I25">
            <v>1.6244159605220108</v>
          </cell>
          <cell r="J25">
            <v>1.1853869636507355</v>
          </cell>
          <cell r="K25">
            <v>1.1867817340765163</v>
          </cell>
          <cell r="L25">
            <v>1.1879835963668033</v>
          </cell>
          <cell r="M25">
            <v>1.2054740153868706</v>
          </cell>
        </row>
        <row r="26">
          <cell r="A26" t="str">
            <v xml:space="preserve">     Percent change, pesos</v>
          </cell>
          <cell r="B26">
            <v>12.769081590062248</v>
          </cell>
          <cell r="C26">
            <v>92.190754975262365</v>
          </cell>
          <cell r="D26">
            <v>18.450450536527651</v>
          </cell>
          <cell r="E26">
            <v>-1.3651514595860781</v>
          </cell>
          <cell r="F26">
            <v>12.439905164213361</v>
          </cell>
          <cell r="G26">
            <v>16.258179615797495</v>
          </cell>
          <cell r="H26">
            <v>11.205439606642953</v>
          </cell>
          <cell r="I26">
            <v>8.0296335542545449</v>
          </cell>
          <cell r="J26">
            <v>5.7315876895381646</v>
          </cell>
          <cell r="K26">
            <v>4.0035879789384499</v>
          </cell>
          <cell r="L26">
            <v>3.0163322072169541</v>
          </cell>
          <cell r="M26">
            <v>2.7868095468772891</v>
          </cell>
        </row>
        <row r="27">
          <cell r="A27" t="str">
            <v>Import unit value (1980=100)</v>
          </cell>
          <cell r="B27">
            <v>139.0234350322273</v>
          </cell>
          <cell r="C27">
            <v>138.75237353927142</v>
          </cell>
          <cell r="D27">
            <v>134.17354521247546</v>
          </cell>
          <cell r="E27">
            <v>128.94077694918892</v>
          </cell>
          <cell r="F27">
            <v>127.00666529495108</v>
          </cell>
          <cell r="G27">
            <v>127.76870528672079</v>
          </cell>
          <cell r="H27">
            <v>129.17416104487469</v>
          </cell>
          <cell r="I27">
            <v>129.69085768905418</v>
          </cell>
          <cell r="J27">
            <v>130.85807540825564</v>
          </cell>
          <cell r="K27">
            <v>132.03579808692993</v>
          </cell>
          <cell r="L27">
            <v>133.22412026971227</v>
          </cell>
          <cell r="M27">
            <v>134.82280971294881</v>
          </cell>
        </row>
        <row r="28">
          <cell r="A28" t="str">
            <v xml:space="preserve">     Percent change, US$</v>
          </cell>
          <cell r="B28">
            <v>0</v>
          </cell>
          <cell r="C28">
            <v>-0.194975395977696</v>
          </cell>
          <cell r="D28">
            <v>-3.3000000000000003</v>
          </cell>
          <cell r="E28">
            <v>-3.9000000000000012</v>
          </cell>
          <cell r="F28">
            <v>-1.500000000000004</v>
          </cell>
          <cell r="G28">
            <v>0.60000000000000386</v>
          </cell>
          <cell r="H28">
            <v>1.0999999999999821</v>
          </cell>
          <cell r="I28">
            <v>0.39999999999999308</v>
          </cell>
          <cell r="J28">
            <v>0.89999999999997882</v>
          </cell>
          <cell r="K28">
            <v>0.89999999999998848</v>
          </cell>
          <cell r="L28">
            <v>0.89999999999998037</v>
          </cell>
          <cell r="M28">
            <v>1.1999999999999926</v>
          </cell>
        </row>
        <row r="29">
          <cell r="A29" t="str">
            <v xml:space="preserve">     Percent change, pesos</v>
          </cell>
          <cell r="B29">
            <v>8.3290537938117915</v>
          </cell>
          <cell r="C29">
            <v>91.981474877736602</v>
          </cell>
          <cell r="D29">
            <v>13.223962863267925</v>
          </cell>
          <cell r="E29">
            <v>0.10564856015646829</v>
          </cell>
          <cell r="F29">
            <v>13.641103855443259</v>
          </cell>
          <cell r="G29">
            <v>15.653725789580818</v>
          </cell>
          <cell r="H29">
            <v>9.4014551568444737</v>
          </cell>
          <cell r="I29">
            <v>6.7280446960754636</v>
          </cell>
          <cell r="J29">
            <v>5.4333784551995334</v>
          </cell>
          <cell r="K29">
            <v>3.7088229038996445</v>
          </cell>
          <cell r="L29">
            <v>2.7231450838141269</v>
          </cell>
          <cell r="M29">
            <v>2.7812500000000018</v>
          </cell>
        </row>
        <row r="30">
          <cell r="A30" t="str">
            <v>Terms of trade</v>
          </cell>
          <cell r="B30">
            <v>48.955211412242193</v>
          </cell>
          <cell r="C30">
            <v>49.008577766601512</v>
          </cell>
          <cell r="D30">
            <v>51.270843819684799</v>
          </cell>
          <cell r="E30">
            <v>50.517548084760364</v>
          </cell>
          <cell r="F30">
            <v>49.983572167729967</v>
          </cell>
          <cell r="G30">
            <v>50.244806825225815</v>
          </cell>
          <cell r="H30">
            <v>51.073322771982554</v>
          </cell>
          <cell r="I30">
            <v>51.69618125364498</v>
          </cell>
          <cell r="J30">
            <v>51.842399451864182</v>
          </cell>
          <cell r="K30">
            <v>51.989747848430021</v>
          </cell>
          <cell r="L30">
            <v>52.138134315819471</v>
          </cell>
          <cell r="M30">
            <v>52.140954522830221</v>
          </cell>
        </row>
        <row r="31">
          <cell r="A31" t="str">
            <v>US$ Libor (3-months, in percent)</v>
          </cell>
          <cell r="B31">
            <v>5.0750000000000002</v>
          </cell>
          <cell r="C31">
            <v>6.1</v>
          </cell>
          <cell r="D31">
            <v>5.59</v>
          </cell>
          <cell r="E31">
            <v>5.86</v>
          </cell>
          <cell r="F31">
            <v>5.54</v>
          </cell>
          <cell r="G31">
            <v>5.39</v>
          </cell>
          <cell r="H31">
            <v>5</v>
          </cell>
          <cell r="I31">
            <v>5.25</v>
          </cell>
          <cell r="J31">
            <v>5.45</v>
          </cell>
          <cell r="K31">
            <v>5.65</v>
          </cell>
          <cell r="L31">
            <v>5.65</v>
          </cell>
          <cell r="M31">
            <v>5.65</v>
          </cell>
        </row>
        <row r="32">
          <cell r="A32" t="str">
            <v>Oil export price (US$/bbl)</v>
          </cell>
          <cell r="B32">
            <v>13.885401054385765</v>
          </cell>
          <cell r="C32">
            <v>15.564832490717238</v>
          </cell>
          <cell r="D32">
            <v>18.95</v>
          </cell>
          <cell r="E32">
            <v>16.46</v>
          </cell>
          <cell r="F32">
            <v>10.199999999999999</v>
          </cell>
          <cell r="G32">
            <v>9.25</v>
          </cell>
          <cell r="H32">
            <v>9.9994999999999994</v>
          </cell>
          <cell r="I32">
            <v>10.419478999999999</v>
          </cell>
          <cell r="J32">
            <v>10.523673789999998</v>
          </cell>
          <cell r="K32">
            <v>10.628910527899999</v>
          </cell>
          <cell r="L32">
            <v>10.735199633178999</v>
          </cell>
          <cell r="M32">
            <v>10.874757228410324</v>
          </cell>
        </row>
        <row r="33">
          <cell r="A33" t="str">
            <v xml:space="preserve">  (Percent change)</v>
          </cell>
          <cell r="B33">
            <v>4.4846829220780204</v>
          </cell>
          <cell r="C33">
            <v>12.09494367324031</v>
          </cell>
          <cell r="D33">
            <v>21.748820691142367</v>
          </cell>
          <cell r="E33">
            <v>-13.139841688654341</v>
          </cell>
          <cell r="F33">
            <v>-38.031591737545568</v>
          </cell>
          <cell r="G33">
            <v>-9.3137254901960667</v>
          </cell>
          <cell r="H33">
            <v>8.1027027027027021</v>
          </cell>
          <cell r="I33">
            <v>4.2000000000000037</v>
          </cell>
          <cell r="J33">
            <v>1.0000000000000009</v>
          </cell>
          <cell r="K33">
            <v>1.0000000000000009</v>
          </cell>
          <cell r="L33">
            <v>1.0000000000000009</v>
          </cell>
          <cell r="M33">
            <v>1.2999999999999901</v>
          </cell>
        </row>
        <row r="34">
          <cell r="A34" t="str">
            <v>-</v>
          </cell>
          <cell r="B34" t="str">
            <v>-</v>
          </cell>
          <cell r="C34" t="str">
            <v>-</v>
          </cell>
          <cell r="D34" t="str">
            <v>-</v>
          </cell>
          <cell r="E34" t="str">
            <v>-</v>
          </cell>
          <cell r="F34" t="str">
            <v>-</v>
          </cell>
          <cell r="G34" t="str">
            <v>-</v>
          </cell>
          <cell r="H34" t="str">
            <v>-</v>
          </cell>
          <cell r="I34" t="str">
            <v>-</v>
          </cell>
          <cell r="J34" t="str">
            <v>-</v>
          </cell>
          <cell r="K34" t="str">
            <v>-</v>
          </cell>
          <cell r="L34" t="str">
            <v>-</v>
          </cell>
          <cell r="M34" t="str">
            <v>-</v>
          </cell>
        </row>
      </sheetData>
      <sheetData sheetId="2" refreshError="1"/>
      <sheetData sheetId="3" refreshError="1"/>
      <sheetData sheetId="4" refreshError="1">
        <row r="6">
          <cell r="B6">
            <v>1420.1594834999999</v>
          </cell>
          <cell r="C6">
            <v>1840.4308249999999</v>
          </cell>
          <cell r="D6">
            <v>2508.1470345000002</v>
          </cell>
          <cell r="E6">
            <v>3179.5338916726041</v>
          </cell>
          <cell r="F6">
            <v>3791.1911800000003</v>
          </cell>
          <cell r="G6">
            <v>4560.6319999999996</v>
          </cell>
          <cell r="H6">
            <v>5298.2160129172717</v>
          </cell>
          <cell r="I6">
            <v>6069.0094274571666</v>
          </cell>
          <cell r="J6">
            <v>6838.4138263520372</v>
          </cell>
          <cell r="K6">
            <v>7618.6930465959267</v>
          </cell>
        </row>
        <row r="7">
          <cell r="B7">
            <v>8.2718280898193886</v>
          </cell>
          <cell r="C7">
            <v>38.128820185944875</v>
          </cell>
          <cell r="D7">
            <v>29.618273806469109</v>
          </cell>
          <cell r="E7">
            <v>18.738955775973775</v>
          </cell>
          <cell r="F7">
            <v>13.753359749449402</v>
          </cell>
          <cell r="G7">
            <v>16.766898457626954</v>
          </cell>
          <cell r="H7">
            <v>10.619735767276033</v>
          </cell>
          <cell r="I7">
            <v>8.7517031287820259</v>
          </cell>
          <cell r="J7">
            <v>6.8034070077222335</v>
          </cell>
          <cell r="K7">
            <v>5.1039971093365404</v>
          </cell>
        </row>
        <row r="8">
          <cell r="B8">
            <v>3.3751000000000002</v>
          </cell>
          <cell r="C8">
            <v>6.4922250000000004</v>
          </cell>
          <cell r="D8">
            <v>7.6016074694930671</v>
          </cell>
          <cell r="E8">
            <v>7.9184583333333336</v>
          </cell>
          <cell r="F8">
            <v>9.1356583333333337</v>
          </cell>
          <cell r="G8">
            <v>10.467000000000001</v>
          </cell>
          <cell r="H8">
            <v>11.365104658106446</v>
          </cell>
          <cell r="I8">
            <v>12.081428266194823</v>
          </cell>
          <cell r="J8">
            <v>12.624239828236512</v>
          </cell>
          <cell r="K8">
            <v>12.975669500921081</v>
          </cell>
        </row>
        <row r="9">
          <cell r="B9">
            <v>5.3250000000000002</v>
          </cell>
          <cell r="C9">
            <v>7.6425000000000001</v>
          </cell>
          <cell r="D9">
            <v>7.851</v>
          </cell>
          <cell r="E9">
            <v>8.0680999999999994</v>
          </cell>
          <cell r="F9">
            <v>9.8650000000000002</v>
          </cell>
          <cell r="G9">
            <v>10.946</v>
          </cell>
          <cell r="H9">
            <v>11.65991841660686</v>
          </cell>
          <cell r="I9">
            <v>12.352834047215667</v>
          </cell>
          <cell r="J9">
            <v>12.799954664578795</v>
          </cell>
          <cell r="K9">
            <v>13.092897092892345</v>
          </cell>
        </row>
        <row r="10">
          <cell r="B10">
            <v>6.97</v>
          </cell>
          <cell r="C10">
            <v>35</v>
          </cell>
          <cell r="D10">
            <v>34.38153509877997</v>
          </cell>
          <cell r="E10">
            <v>20.62</v>
          </cell>
          <cell r="F10">
            <v>15.931387068849446</v>
          </cell>
          <cell r="G10">
            <v>17.064493012564451</v>
          </cell>
          <cell r="H10">
            <v>11.156597940176095</v>
          </cell>
          <cell r="I10">
            <v>8.7477985299653227</v>
          </cell>
          <cell r="J10">
            <v>7.0007725848605782</v>
          </cell>
          <cell r="K10">
            <v>5.2505794386454339</v>
          </cell>
        </row>
        <row r="11">
          <cell r="B11">
            <v>7.0519931574309247</v>
          </cell>
          <cell r="C11">
            <v>51.96</v>
          </cell>
          <cell r="D11">
            <v>27.71</v>
          </cell>
          <cell r="E11">
            <v>15.7</v>
          </cell>
          <cell r="F11">
            <v>18.605333217750662</v>
          </cell>
          <cell r="G11">
            <v>13.113343389060027</v>
          </cell>
          <cell r="H11">
            <v>9.9999931934325872</v>
          </cell>
          <cell r="I11">
            <v>8.0008829541263751</v>
          </cell>
          <cell r="J11">
            <v>6.0006622155947813</v>
          </cell>
          <cell r="K11">
            <v>4.5004966616960864</v>
          </cell>
        </row>
        <row r="12">
          <cell r="B12">
            <v>14.5</v>
          </cell>
          <cell r="C12">
            <v>48.4</v>
          </cell>
          <cell r="D12">
            <v>31.39</v>
          </cell>
          <cell r="E12">
            <v>19.8</v>
          </cell>
          <cell r="F12">
            <v>24.761666666666667</v>
          </cell>
          <cell r="G12">
            <v>19.29</v>
          </cell>
          <cell r="H12">
            <v>16.302833362624959</v>
          </cell>
          <cell r="I12">
            <v>14.492941977402909</v>
          </cell>
          <cell r="J12">
            <v>12.733768983052194</v>
          </cell>
          <cell r="K12">
            <v>11.956883135593785</v>
          </cell>
        </row>
        <row r="13">
          <cell r="B13">
            <v>13.885401054385765</v>
          </cell>
          <cell r="C13">
            <v>15.564832490717238</v>
          </cell>
          <cell r="D13">
            <v>18.95</v>
          </cell>
          <cell r="E13">
            <v>16.46</v>
          </cell>
          <cell r="F13">
            <v>10.199999999999999</v>
          </cell>
          <cell r="G13">
            <v>9.25</v>
          </cell>
          <cell r="H13">
            <v>9.9994999999999994</v>
          </cell>
          <cell r="I13">
            <v>10.419478999999999</v>
          </cell>
          <cell r="J13">
            <v>10.523673789999998</v>
          </cell>
          <cell r="K13">
            <v>10.628910527899999</v>
          </cell>
        </row>
        <row r="16">
          <cell r="B16">
            <v>323.71728300000001</v>
          </cell>
          <cell r="C16">
            <v>418.88258400000001</v>
          </cell>
          <cell r="D16">
            <v>580.6857</v>
          </cell>
          <cell r="E16">
            <v>726.31100000000004</v>
          </cell>
          <cell r="F16">
            <v>779.79</v>
          </cell>
          <cell r="G16">
            <v>949.82</v>
          </cell>
          <cell r="H16">
            <v>1086.6840000000002</v>
          </cell>
          <cell r="I16">
            <v>1247.5316627415764</v>
          </cell>
          <cell r="J16">
            <v>1427.7652619634612</v>
          </cell>
          <cell r="K16">
            <v>1570.1715411927025</v>
          </cell>
        </row>
        <row r="17">
          <cell r="B17">
            <v>328.19051100000007</v>
          </cell>
          <cell r="C17">
            <v>422.056984</v>
          </cell>
          <cell r="D17">
            <v>575.56579999999997</v>
          </cell>
          <cell r="E17">
            <v>754.19869999999992</v>
          </cell>
          <cell r="F17">
            <v>823.846</v>
          </cell>
          <cell r="G17">
            <v>1012.765</v>
          </cell>
          <cell r="H17">
            <v>1147.5580000000002</v>
          </cell>
          <cell r="I17">
            <v>1302.1512309487398</v>
          </cell>
          <cell r="J17">
            <v>1468.7957449215735</v>
          </cell>
          <cell r="K17">
            <v>1600.646313379086</v>
          </cell>
        </row>
        <row r="18">
          <cell r="B18">
            <v>278.65991100000008</v>
          </cell>
          <cell r="C18">
            <v>368.83058399999999</v>
          </cell>
          <cell r="D18">
            <v>494.18349999999998</v>
          </cell>
          <cell r="E18">
            <v>649.49869999999987</v>
          </cell>
          <cell r="F18">
            <v>712.18200000000002</v>
          </cell>
          <cell r="G18">
            <v>893.89099999999996</v>
          </cell>
          <cell r="H18">
            <v>993.56404240951792</v>
          </cell>
          <cell r="I18">
            <v>1119.684962876202</v>
          </cell>
          <cell r="J18">
            <v>1256.3587296521348</v>
          </cell>
          <cell r="K18">
            <v>1363.9697313278573</v>
          </cell>
        </row>
        <row r="19">
          <cell r="B19">
            <v>243.91581100000008</v>
          </cell>
          <cell r="C19">
            <v>300.209384</v>
          </cell>
          <cell r="D19">
            <v>403.72039999999998</v>
          </cell>
          <cell r="E19">
            <v>565.46899999999982</v>
          </cell>
          <cell r="F19">
            <v>610.98900000000003</v>
          </cell>
          <cell r="G19">
            <v>733.07600000000002</v>
          </cell>
          <cell r="H19">
            <v>840.35704240951793</v>
          </cell>
          <cell r="I19">
            <v>953.45536787620199</v>
          </cell>
          <cell r="J19">
            <v>1069.0552208366637</v>
          </cell>
          <cell r="K19">
            <v>1155.2944483672927</v>
          </cell>
        </row>
        <row r="20">
          <cell r="B20">
            <v>34.744100000000003</v>
          </cell>
          <cell r="C20">
            <v>68.621200000000002</v>
          </cell>
          <cell r="D20">
            <v>90.463099999999997</v>
          </cell>
          <cell r="E20">
            <v>84.029699999999991</v>
          </cell>
          <cell r="F20">
            <v>101.193</v>
          </cell>
          <cell r="G20">
            <v>160.815</v>
          </cell>
          <cell r="H20">
            <v>153.20699999999999</v>
          </cell>
          <cell r="I20">
            <v>166.22959500000002</v>
          </cell>
          <cell r="J20">
            <v>187.30350881547096</v>
          </cell>
          <cell r="K20">
            <v>208.6752829605644</v>
          </cell>
        </row>
        <row r="21">
          <cell r="B21">
            <v>49.5306</v>
          </cell>
          <cell r="C21">
            <v>53.226399999999998</v>
          </cell>
          <cell r="D21">
            <v>81.382300000000001</v>
          </cell>
          <cell r="E21">
            <v>104.7</v>
          </cell>
          <cell r="F21">
            <v>111.664</v>
          </cell>
          <cell r="G21">
            <v>118.87400000000001</v>
          </cell>
          <cell r="H21">
            <v>153.99395759048235</v>
          </cell>
          <cell r="I21">
            <v>182.4662680725379</v>
          </cell>
          <cell r="J21">
            <v>212.43701526943852</v>
          </cell>
          <cell r="K21">
            <v>236.67658205122859</v>
          </cell>
        </row>
        <row r="22">
          <cell r="B22">
            <v>1.9978610000000001</v>
          </cell>
          <cell r="C22">
            <v>-0.9140839999999999</v>
          </cell>
          <cell r="D22">
            <v>0</v>
          </cell>
          <cell r="E22">
            <v>0</v>
          </cell>
          <cell r="F22">
            <v>0</v>
          </cell>
          <cell r="G22">
            <v>0</v>
          </cell>
          <cell r="H22">
            <v>0</v>
          </cell>
          <cell r="I22">
            <v>0</v>
          </cell>
          <cell r="J22">
            <v>0</v>
          </cell>
          <cell r="K22">
            <v>0</v>
          </cell>
        </row>
        <row r="23">
          <cell r="B23">
            <v>0.74086699999999994</v>
          </cell>
          <cell r="C23">
            <v>3.8877839999999999</v>
          </cell>
          <cell r="D23">
            <v>1.964</v>
          </cell>
          <cell r="E23">
            <v>-3.4765000000000001</v>
          </cell>
          <cell r="F23">
            <v>-3.3530000000000002</v>
          </cell>
          <cell r="G23">
            <v>4.6500000000000004</v>
          </cell>
          <cell r="H23">
            <v>7.9459999999999997</v>
          </cell>
          <cell r="I23">
            <v>9.1019975012346936</v>
          </cell>
          <cell r="J23">
            <v>0</v>
          </cell>
          <cell r="K23">
            <v>0</v>
          </cell>
        </row>
        <row r="24">
          <cell r="B24">
            <v>1.0129669999999946</v>
          </cell>
          <cell r="C24">
            <v>4.2083839999999988</v>
          </cell>
          <cell r="D24">
            <v>2.2919999999999998</v>
          </cell>
          <cell r="E24">
            <v>-3.0716000000000023</v>
          </cell>
          <cell r="F24">
            <v>2.4878999999999998</v>
          </cell>
          <cell r="G24">
            <v>4.6500000000000004</v>
          </cell>
          <cell r="H24">
            <v>8.9689999999999959</v>
          </cell>
          <cell r="I24">
            <v>9.1019975012346936</v>
          </cell>
          <cell r="J24">
            <v>0</v>
          </cell>
          <cell r="K24">
            <v>0</v>
          </cell>
        </row>
        <row r="25">
          <cell r="B25">
            <v>45.05737199999993</v>
          </cell>
          <cell r="C25">
            <v>50.052000000000021</v>
          </cell>
          <cell r="D25">
            <v>86.502200000000016</v>
          </cell>
          <cell r="E25">
            <v>76.812300000000164</v>
          </cell>
          <cell r="F25">
            <v>67.607999999999947</v>
          </cell>
          <cell r="G25">
            <v>55.928999999999974</v>
          </cell>
          <cell r="H25">
            <v>93.119957590482272</v>
          </cell>
          <cell r="I25">
            <v>127.84669986537438</v>
          </cell>
          <cell r="J25">
            <v>171.40653231132634</v>
          </cell>
          <cell r="K25">
            <v>206.20180986484513</v>
          </cell>
        </row>
        <row r="26">
          <cell r="B26">
            <v>31.283838999999936</v>
          </cell>
          <cell r="C26">
            <v>69.655183999999991</v>
          </cell>
          <cell r="D26">
            <v>97.875</v>
          </cell>
          <cell r="E26">
            <v>53.070400000000163</v>
          </cell>
          <cell r="F26">
            <v>59.62489999999994</v>
          </cell>
          <cell r="G26">
            <v>102.52</v>
          </cell>
          <cell r="H26">
            <v>101.30199999999996</v>
          </cell>
          <cell r="I26">
            <v>120.7120242940713</v>
          </cell>
          <cell r="J26">
            <v>146.27302585735862</v>
          </cell>
          <cell r="K26">
            <v>178.2005107741808</v>
          </cell>
        </row>
        <row r="27">
          <cell r="B27">
            <v>-1.7345000000000625</v>
          </cell>
          <cell r="C27">
            <v>-0.20069999999999144</v>
          </cell>
          <cell r="D27">
            <v>7.0839000000000301</v>
          </cell>
          <cell r="E27">
            <v>-31.364199999999883</v>
          </cell>
          <cell r="F27">
            <v>-47.409000000000042</v>
          </cell>
          <cell r="G27">
            <v>-58.295000000000051</v>
          </cell>
          <cell r="H27">
            <v>-52.928000000000026</v>
          </cell>
          <cell r="I27">
            <v>-45.517570705928719</v>
          </cell>
          <cell r="J27">
            <v>-41.030482958112316</v>
          </cell>
          <cell r="K27">
            <v>-30.474772186383596</v>
          </cell>
        </row>
        <row r="30">
          <cell r="B30">
            <v>22.794431664970116</v>
          </cell>
          <cell r="C30">
            <v>22.760028701431906</v>
          </cell>
          <cell r="D30">
            <v>23.151980008052433</v>
          </cell>
          <cell r="E30">
            <v>22.843316811380859</v>
          </cell>
          <cell r="F30">
            <v>20.568469459247897</v>
          </cell>
          <cell r="G30">
            <v>20.826499485159076</v>
          </cell>
          <cell r="H30">
            <v>20.510375517921865</v>
          </cell>
          <cell r="I30">
            <v>20.55577071766513</v>
          </cell>
          <cell r="J30">
            <v>20.878602819582575</v>
          </cell>
          <cell r="K30">
            <v>20.609460593694131</v>
          </cell>
        </row>
        <row r="31">
          <cell r="B31">
            <v>23.109412345095969</v>
          </cell>
          <cell r="C31">
            <v>22.932510055084521</v>
          </cell>
          <cell r="D31">
            <v>22.947849232241648</v>
          </cell>
          <cell r="E31">
            <v>23.720417070416925</v>
          </cell>
          <cell r="F31">
            <v>21.730531668941051</v>
          </cell>
          <cell r="G31">
            <v>22.206681003860869</v>
          </cell>
          <cell r="H31">
            <v>21.659328294697801</v>
          </cell>
          <cell r="I31">
            <v>21.455745727755833</v>
          </cell>
          <cell r="J31">
            <v>21.478602819582576</v>
          </cell>
          <cell r="K31">
            <v>21.009460593694129</v>
          </cell>
        </row>
        <row r="32">
          <cell r="B32">
            <v>19.621733631862206</v>
          </cell>
          <cell r="C32">
            <v>20.040448083670846</v>
          </cell>
          <cell r="D32">
            <v>19.7031311642587</v>
          </cell>
          <cell r="E32">
            <v>20.427481578387233</v>
          </cell>
          <cell r="F32">
            <v>18.785177697105741</v>
          </cell>
          <cell r="G32">
            <v>19.600156294127657</v>
          </cell>
          <cell r="H32">
            <v>18.752803584964585</v>
          </cell>
          <cell r="I32">
            <v>18.449221018022619</v>
          </cell>
          <cell r="J32">
            <v>18.372078109849362</v>
          </cell>
          <cell r="K32">
            <v>17.902935883960915</v>
          </cell>
        </row>
        <row r="33">
          <cell r="B33">
            <v>17.17524079752414</v>
          </cell>
          <cell r="C33">
            <v>16.311908055549985</v>
          </cell>
          <cell r="D33">
            <v>16.096360956784249</v>
          </cell>
          <cell r="E33">
            <v>17.784650809384299</v>
          </cell>
          <cell r="F33">
            <v>16.116016602465297</v>
          </cell>
          <cell r="G33">
            <v>16.074000270138001</v>
          </cell>
          <cell r="H33">
            <v>15.861132131281405</v>
          </cell>
          <cell r="I33">
            <v>15.710230463024457</v>
          </cell>
          <cell r="J33">
            <v>15.633087554851196</v>
          </cell>
          <cell r="K33">
            <v>15.163945328962749</v>
          </cell>
        </row>
        <row r="34">
          <cell r="B34">
            <v>2.4464928343380672</v>
          </cell>
          <cell r="C34">
            <v>3.7285400281208614</v>
          </cell>
          <cell r="D34">
            <v>3.6067702074744532</v>
          </cell>
          <cell r="E34">
            <v>2.6428307690029338</v>
          </cell>
          <cell r="F34">
            <v>2.6691610946404447</v>
          </cell>
          <cell r="G34">
            <v>3.5261560239896581</v>
          </cell>
          <cell r="H34">
            <v>2.8916714536831818</v>
          </cell>
          <cell r="I34">
            <v>2.7389905549981655</v>
          </cell>
          <cell r="J34">
            <v>2.7389905549981655</v>
          </cell>
          <cell r="K34">
            <v>2.7389905549981655</v>
          </cell>
        </row>
        <row r="35">
          <cell r="B35">
            <v>3.487678713233759</v>
          </cell>
          <cell r="C35">
            <v>2.892061971413677</v>
          </cell>
          <cell r="D35">
            <v>3.2447180679829475</v>
          </cell>
          <cell r="E35">
            <v>3.2929354920296894</v>
          </cell>
          <cell r="F35">
            <v>2.9453539718353112</v>
          </cell>
          <cell r="G35">
            <v>2.6065247097332129</v>
          </cell>
          <cell r="H35">
            <v>2.9065247097332132</v>
          </cell>
          <cell r="I35">
            <v>3.0065247097332128</v>
          </cell>
          <cell r="J35">
            <v>3.1065247097332129</v>
          </cell>
          <cell r="K35">
            <v>3.1065247097332129</v>
          </cell>
        </row>
        <row r="36">
          <cell r="B36">
            <v>0.14067863667510414</v>
          </cell>
          <cell r="C36">
            <v>-4.9666849065082348E-2</v>
          </cell>
          <cell r="D36">
            <v>0</v>
          </cell>
          <cell r="E36">
            <v>0</v>
          </cell>
          <cell r="F36">
            <v>0</v>
          </cell>
          <cell r="G36">
            <v>0</v>
          </cell>
          <cell r="H36">
            <v>0</v>
          </cell>
          <cell r="I36">
            <v>0</v>
          </cell>
          <cell r="J36">
            <v>0</v>
          </cell>
          <cell r="K36">
            <v>0</v>
          </cell>
        </row>
        <row r="37">
          <cell r="B37">
            <v>5.2167873299280756E-2</v>
          </cell>
          <cell r="C37">
            <v>0.21124314737556082</v>
          </cell>
          <cell r="D37">
            <v>7.8304819174667084E-2</v>
          </cell>
          <cell r="E37">
            <v>-0.10933992586476807</v>
          </cell>
          <cell r="F37">
            <v>-8.8441860112156087E-2</v>
          </cell>
          <cell r="G37">
            <v>0.10195955297423692</v>
          </cell>
          <cell r="H37">
            <v>0.14997501009070452</v>
          </cell>
          <cell r="I37">
            <v>0.14997501009070452</v>
          </cell>
          <cell r="J37">
            <v>0</v>
          </cell>
          <cell r="K37">
            <v>0</v>
          </cell>
        </row>
        <row r="38">
          <cell r="B38">
            <v>7.1327693246361706E-2</v>
          </cell>
          <cell r="C38">
            <v>0.22866298166897953</v>
          </cell>
          <cell r="D38">
            <v>9.1382202417686825E-2</v>
          </cell>
          <cell r="E38">
            <v>-9.6605354893203446E-2</v>
          </cell>
          <cell r="F38">
            <v>6.5623174402932624E-2</v>
          </cell>
          <cell r="G38">
            <v>0.10195955297423692</v>
          </cell>
          <cell r="H38">
            <v>0.16928339611169493</v>
          </cell>
          <cell r="I38">
            <v>0.14997501009070452</v>
          </cell>
          <cell r="J38">
            <v>0</v>
          </cell>
          <cell r="K38">
            <v>0</v>
          </cell>
        </row>
        <row r="39">
          <cell r="B39">
            <v>3.1726980331079089</v>
          </cell>
          <cell r="C39">
            <v>2.7195806177610629</v>
          </cell>
          <cell r="D39">
            <v>3.4488488437937308</v>
          </cell>
          <cell r="E39">
            <v>2.4158352329936261</v>
          </cell>
          <cell r="F39">
            <v>1.7832917621421547</v>
          </cell>
          <cell r="G39">
            <v>1.226343191031418</v>
          </cell>
          <cell r="H39">
            <v>1.757571932957281</v>
          </cell>
          <cell r="I39">
            <v>2.1065496996425068</v>
          </cell>
          <cell r="J39">
            <v>2.5065247097332133</v>
          </cell>
          <cell r="K39">
            <v>2.7065247097332161</v>
          </cell>
        </row>
        <row r="40">
          <cell r="B40">
            <v>2.2028398474585789</v>
          </cell>
          <cell r="C40">
            <v>3.7847216561372252</v>
          </cell>
          <cell r="D40">
            <v>3.9022831857029239</v>
          </cell>
          <cell r="E40">
            <v>1.6691251550736672</v>
          </cell>
          <cell r="F40">
            <v>1.5727220593502209</v>
          </cell>
          <cell r="G40">
            <v>2.2479340582620981</v>
          </cell>
          <cell r="H40">
            <v>1.9120020730189455</v>
          </cell>
          <cell r="I40">
            <v>1.9889905549981657</v>
          </cell>
          <cell r="J40">
            <v>2.138990554998164</v>
          </cell>
          <cell r="K40">
            <v>2.3389905549981669</v>
          </cell>
        </row>
        <row r="41">
          <cell r="B41">
            <v>-0.12213417015146544</v>
          </cell>
          <cell r="C41">
            <v>-1.0905055342136614E-2</v>
          </cell>
          <cell r="D41">
            <v>0.2824355949854514</v>
          </cell>
          <cell r="E41">
            <v>-0.98644018490083285</v>
          </cell>
          <cell r="F41">
            <v>-1.2505040698053123</v>
          </cell>
          <cell r="G41">
            <v>-1.2782219657275582</v>
          </cell>
          <cell r="H41">
            <v>-0.99897776668522675</v>
          </cell>
          <cell r="I41">
            <v>-0.75</v>
          </cell>
          <cell r="J41">
            <v>-0.60000000000000142</v>
          </cell>
          <cell r="K41">
            <v>-0.39999999999999858</v>
          </cell>
        </row>
        <row r="44">
          <cell r="B44">
            <v>2.8416506770542416</v>
          </cell>
          <cell r="C44">
            <v>-6.3210282879135438</v>
          </cell>
          <cell r="D44">
            <v>6.9504444814160404</v>
          </cell>
          <cell r="E44">
            <v>5.3387753721651388</v>
          </cell>
          <cell r="F44">
            <v>-5.617645478881828</v>
          </cell>
          <cell r="G44">
            <v>4.3143134088046375</v>
          </cell>
          <cell r="H44">
            <v>3.4259088248167036</v>
          </cell>
          <cell r="I44">
            <v>5.5631247609181811</v>
          </cell>
          <cell r="J44">
            <v>7.1568966068015882</v>
          </cell>
          <cell r="K44">
            <v>4.6335735110868193</v>
          </cell>
        </row>
        <row r="45">
          <cell r="B45">
            <v>7.4207133576330353</v>
          </cell>
          <cell r="C45">
            <v>-6.8976230843337145</v>
          </cell>
          <cell r="D45">
            <v>5.2101538672095327</v>
          </cell>
          <cell r="E45">
            <v>10.356412495807232</v>
          </cell>
          <cell r="F45">
            <v>-3.9724109210636849</v>
          </cell>
          <cell r="G45">
            <v>5.2792790113000088</v>
          </cell>
          <cell r="H45">
            <v>2.4314555206916388</v>
          </cell>
          <cell r="I45">
            <v>4.339971524313313</v>
          </cell>
          <cell r="J45">
            <v>5.6123905558128628</v>
          </cell>
          <cell r="K45">
            <v>3.684715511437453</v>
          </cell>
        </row>
      </sheetData>
      <sheetData sheetId="5" refreshError="1"/>
      <sheetData sheetId="6" refreshError="1">
        <row r="61">
          <cell r="A61" t="str">
            <v>Table 2:  Selected Economic and Financial Indicators</v>
          </cell>
        </row>
        <row r="63">
          <cell r="A63">
            <v>36420.714661342594</v>
          </cell>
          <cell r="E63" t="str">
            <v>Prel.</v>
          </cell>
          <cell r="F63" t="str">
            <v>Est.</v>
          </cell>
          <cell r="G63" t="str">
            <v xml:space="preserve">                                          Projections</v>
          </cell>
        </row>
        <row r="64">
          <cell r="A64">
            <v>36420.714661342594</v>
          </cell>
          <cell r="B64">
            <v>1994</v>
          </cell>
          <cell r="C64">
            <v>1995</v>
          </cell>
          <cell r="D64">
            <v>1996</v>
          </cell>
          <cell r="E64">
            <v>1997</v>
          </cell>
          <cell r="F64">
            <v>1998</v>
          </cell>
          <cell r="G64">
            <v>1999</v>
          </cell>
          <cell r="H64">
            <v>2000</v>
          </cell>
          <cell r="I64">
            <v>2001</v>
          </cell>
        </row>
        <row r="66">
          <cell r="A66" t="str">
            <v>(Annual percentage change, unless otherwise indicated)</v>
          </cell>
        </row>
        <row r="67">
          <cell r="A67" t="str">
            <v>National income and prices</v>
          </cell>
        </row>
        <row r="68">
          <cell r="A68" t="str">
            <v xml:space="preserve">Real GDP                               </v>
          </cell>
          <cell r="B68">
            <v>4.4153269913708826</v>
          </cell>
          <cell r="C68">
            <v>-6.1794276647163748</v>
          </cell>
          <cell r="D68">
            <v>5.1398275733348653</v>
          </cell>
          <cell r="E68">
            <v>6.7621327334587589</v>
          </cell>
          <cell r="F68">
            <v>4.8209265157837855</v>
          </cell>
          <cell r="G68">
            <v>3.02191066916222</v>
          </cell>
          <cell r="H68">
            <v>5.0199999999999996</v>
          </cell>
          <cell r="I68">
            <v>5.33</v>
          </cell>
        </row>
        <row r="69">
          <cell r="A69" t="str">
            <v>Real GDP per capita</v>
          </cell>
          <cell r="B69">
            <v>2.6153269913708828</v>
          </cell>
          <cell r="C69">
            <v>-7.9794276647163747</v>
          </cell>
          <cell r="D69">
            <v>3.3398275733348655</v>
          </cell>
          <cell r="E69">
            <v>4.962132733458759</v>
          </cell>
          <cell r="F69">
            <v>3.0209265157837857</v>
          </cell>
          <cell r="G69">
            <v>1.2219106691622199</v>
          </cell>
          <cell r="H69">
            <v>3.2199999999999998</v>
          </cell>
          <cell r="I69">
            <v>3.5300000000000002</v>
          </cell>
        </row>
        <row r="70">
          <cell r="A70" t="str">
            <v xml:space="preserve">GDP deflator                           </v>
          </cell>
          <cell r="B70">
            <v>8.2718280898193886</v>
          </cell>
          <cell r="C70">
            <v>38.128820185944875</v>
          </cell>
          <cell r="D70">
            <v>29.618273806469109</v>
          </cell>
          <cell r="E70">
            <v>18.738955775973775</v>
          </cell>
          <cell r="F70">
            <v>13.753359749449402</v>
          </cell>
          <cell r="G70">
            <v>16.766898457626954</v>
          </cell>
          <cell r="H70">
            <v>10.619735767276033</v>
          </cell>
          <cell r="I70">
            <v>8.7517031287820259</v>
          </cell>
        </row>
        <row r="71">
          <cell r="A71" t="str">
            <v xml:space="preserve">Consumer prices (end of year)               </v>
          </cell>
          <cell r="B71">
            <v>7.0519931574309247</v>
          </cell>
          <cell r="C71">
            <v>51.96</v>
          </cell>
          <cell r="D71">
            <v>27.71</v>
          </cell>
          <cell r="E71">
            <v>15.7</v>
          </cell>
          <cell r="F71">
            <v>18.605333217750662</v>
          </cell>
          <cell r="G71">
            <v>13</v>
          </cell>
          <cell r="H71">
            <v>9.9999931934325872</v>
          </cell>
          <cell r="I71">
            <v>8.0008829541263751</v>
          </cell>
        </row>
        <row r="72">
          <cell r="A72" t="str">
            <v xml:space="preserve">Consumer prices (average)              </v>
          </cell>
          <cell r="B72">
            <v>6.97</v>
          </cell>
          <cell r="C72">
            <v>35</v>
          </cell>
          <cell r="D72">
            <v>34.38153509877997</v>
          </cell>
          <cell r="E72">
            <v>20.62</v>
          </cell>
          <cell r="F72">
            <v>15.931387068849446</v>
          </cell>
          <cell r="G72">
            <v>17.064493012564451</v>
          </cell>
          <cell r="H72">
            <v>11.156597940176095</v>
          </cell>
          <cell r="I72">
            <v>8.7477985299653227</v>
          </cell>
        </row>
        <row r="73">
          <cell r="A73">
            <v>0</v>
          </cell>
        </row>
        <row r="74">
          <cell r="A74" t="str">
            <v>External sector</v>
          </cell>
        </row>
        <row r="75">
          <cell r="A75" t="str">
            <v xml:space="preserve">Exports, f.o.b.                   </v>
          </cell>
          <cell r="B75">
            <v>14</v>
          </cell>
          <cell r="C75">
            <v>32.034174668880325</v>
          </cell>
          <cell r="D75">
            <v>22.735313739159114</v>
          </cell>
          <cell r="E75">
            <v>13.137644094969092</v>
          </cell>
          <cell r="F75">
            <v>1.1394138961801303</v>
          </cell>
          <cell r="G75">
            <v>7.2996890647440082</v>
          </cell>
          <cell r="H75">
            <v>10.352648449844448</v>
          </cell>
          <cell r="I75">
            <v>10.382838026519202</v>
          </cell>
        </row>
        <row r="76">
          <cell r="A76" t="str">
            <v xml:space="preserve">  Export volume                        </v>
          </cell>
          <cell r="B76">
            <v>12.188974309463552</v>
          </cell>
          <cell r="C76">
            <v>26.945025245835641</v>
          </cell>
          <cell r="D76">
            <v>21.3234348352197</v>
          </cell>
          <cell r="E76">
            <v>19.484603020586921</v>
          </cell>
          <cell r="F76">
            <v>3.776537176809569</v>
          </cell>
          <cell r="G76">
            <v>6.105181465058851</v>
          </cell>
          <cell r="H76">
            <v>7.3813037125708192</v>
          </cell>
          <cell r="I76">
            <v>8.6184230268044892</v>
          </cell>
        </row>
        <row r="77">
          <cell r="A77" t="str">
            <v>Imports, f.o.b.</v>
          </cell>
          <cell r="B77">
            <v>20.399999999999999</v>
          </cell>
          <cell r="C77">
            <v>-21.409076472876031</v>
          </cell>
          <cell r="D77">
            <v>27.423547945827153</v>
          </cell>
          <cell r="E77">
            <v>24.610907314789831</v>
          </cell>
          <cell r="F77">
            <v>12.535164687100631</v>
          </cell>
          <cell r="G77">
            <v>1.8763531644194975</v>
          </cell>
          <cell r="H77">
            <v>12.037640867945543</v>
          </cell>
          <cell r="I77">
            <v>11.196978411795344</v>
          </cell>
        </row>
        <row r="78">
          <cell r="A78" t="str">
            <v xml:space="preserve">  Import volume                        </v>
          </cell>
          <cell r="B78">
            <v>19.158714144640477</v>
          </cell>
          <cell r="C78">
            <v>-23.325928266220508</v>
          </cell>
          <cell r="D78">
            <v>31.772024763006357</v>
          </cell>
          <cell r="E78">
            <v>29.667957663673093</v>
          </cell>
          <cell r="F78">
            <v>14.248898159493017</v>
          </cell>
          <cell r="G78">
            <v>1.2695868775091212</v>
          </cell>
          <cell r="H78">
            <v>10.823924801636556</v>
          </cell>
          <cell r="I78">
            <v>10.760746941634126</v>
          </cell>
        </row>
        <row r="79">
          <cell r="A79" t="str">
            <v xml:space="preserve">Terms of trade (deterioration -)            </v>
          </cell>
          <cell r="B79">
            <v>0.6</v>
          </cell>
          <cell r="C79">
            <v>1.4721362225848855</v>
          </cell>
          <cell r="D79">
            <v>4.6160614247103826</v>
          </cell>
          <cell r="E79">
            <v>-1.4692477806172</v>
          </cell>
          <cell r="F79">
            <v>-1.0570107562118292</v>
          </cell>
          <cell r="G79">
            <v>0.52264103217600777</v>
          </cell>
          <cell r="H79">
            <v>1.6489583682522291</v>
          </cell>
          <cell r="I79">
            <v>1.2195378092848763</v>
          </cell>
        </row>
        <row r="81">
          <cell r="A81" t="str">
            <v>Exchange rates</v>
          </cell>
        </row>
        <row r="82">
          <cell r="A82" t="str">
            <v xml:space="preserve">Nominal exchange rate </v>
          </cell>
        </row>
        <row r="83">
          <cell r="A83" t="str">
            <v xml:space="preserve">  (average, depreciation -)</v>
          </cell>
          <cell r="B83">
            <v>-8.1999999999999993</v>
          </cell>
          <cell r="C83">
            <v>-48.013200405099944</v>
          </cell>
          <cell r="D83">
            <v>-14.594050981259743</v>
          </cell>
          <cell r="E83">
            <v>-4.0014211163612483</v>
          </cell>
          <cell r="F83">
            <v>-13.323615612449025</v>
          </cell>
          <cell r="G83">
            <v>-12.71941976370179</v>
          </cell>
          <cell r="H83">
            <v>-7.9022999358466128</v>
          </cell>
          <cell r="I83">
            <v>-5.9291301682660276</v>
          </cell>
        </row>
        <row r="84">
          <cell r="A84" t="str">
            <v>Real effective exchange rate (CPI based)</v>
          </cell>
        </row>
        <row r="85">
          <cell r="A85" t="str">
            <v xml:space="preserve">  (average, depreciation -)            </v>
          </cell>
          <cell r="B85">
            <v>-3.8211794989551171</v>
          </cell>
          <cell r="C85">
            <v>-33.185740460034403</v>
          </cell>
          <cell r="D85">
            <v>13.023071620487093</v>
          </cell>
          <cell r="E85">
            <v>17.899999999999999</v>
          </cell>
          <cell r="F85">
            <v>1.5551784585175588</v>
          </cell>
          <cell r="G85">
            <v>-4.0758335840949229</v>
          </cell>
          <cell r="H85">
            <v>0</v>
          </cell>
          <cell r="I85">
            <v>0</v>
          </cell>
        </row>
        <row r="86">
          <cell r="A86" t="str">
            <v>Real effective exchange rate (ULC based)</v>
          </cell>
        </row>
        <row r="87">
          <cell r="A87" t="str">
            <v xml:space="preserve">  (average, depreciation -)            </v>
          </cell>
          <cell r="B87">
            <v>-3.2</v>
          </cell>
          <cell r="C87">
            <v>-40.799999999999997</v>
          </cell>
          <cell r="D87">
            <v>-6</v>
          </cell>
          <cell r="E87">
            <v>13.6</v>
          </cell>
          <cell r="F87">
            <v>2.5</v>
          </cell>
          <cell r="G87" t="str">
            <v>...</v>
          </cell>
          <cell r="H87" t="str">
            <v>...</v>
          </cell>
          <cell r="I87" t="str">
            <v>...</v>
          </cell>
        </row>
        <row r="88">
          <cell r="A88">
            <v>0</v>
          </cell>
        </row>
        <row r="89">
          <cell r="A89" t="str">
            <v>Nonfinancial public sector</v>
          </cell>
        </row>
        <row r="90">
          <cell r="A90" t="str">
            <v>Real budgetary revenue</v>
          </cell>
          <cell r="B90">
            <v>2.8</v>
          </cell>
          <cell r="C90">
            <v>-6.3210282879135438</v>
          </cell>
          <cell r="D90">
            <v>6.9504444814160404</v>
          </cell>
          <cell r="E90">
            <v>5.3387753721651388</v>
          </cell>
          <cell r="F90">
            <v>-5.617645478881828</v>
          </cell>
          <cell r="G90">
            <v>4.3143134088046375</v>
          </cell>
          <cell r="H90">
            <v>3.4259088248167036</v>
          </cell>
          <cell r="I90">
            <v>5.5631247609181811</v>
          </cell>
        </row>
        <row r="91">
          <cell r="A91" t="str">
            <v>Real budgetary expenditure</v>
          </cell>
          <cell r="B91">
            <v>7.4</v>
          </cell>
          <cell r="C91">
            <v>-6.8976230843337145</v>
          </cell>
          <cell r="D91">
            <v>5.2101538672095327</v>
          </cell>
          <cell r="E91">
            <v>10.356412495807232</v>
          </cell>
          <cell r="F91">
            <v>-3.9724109210636849</v>
          </cell>
          <cell r="G91">
            <v>5.2792790113000088</v>
          </cell>
          <cell r="H91">
            <v>2.4314555206916388</v>
          </cell>
          <cell r="I91">
            <v>4.339971524313313</v>
          </cell>
        </row>
        <row r="93">
          <cell r="A93" t="str">
            <v>Money and credit</v>
          </cell>
        </row>
        <row r="94">
          <cell r="A94" t="str">
            <v>Broad money (M2)</v>
          </cell>
          <cell r="B94">
            <v>22.8</v>
          </cell>
          <cell r="C94">
            <v>34.990599540421982</v>
          </cell>
          <cell r="D94">
            <v>25.487465181058489</v>
          </cell>
          <cell r="E94">
            <v>22.098902454063385</v>
          </cell>
          <cell r="F94">
            <v>22.735077264922744</v>
          </cell>
          <cell r="G94">
            <v>18.137580181375789</v>
          </cell>
          <cell r="H94">
            <v>17.832432708777791</v>
          </cell>
          <cell r="I94">
            <v>16.032476615892932</v>
          </cell>
        </row>
        <row r="95">
          <cell r="A95" t="str">
            <v xml:space="preserve">Monetary base                          </v>
          </cell>
          <cell r="B95">
            <v>20.6</v>
          </cell>
          <cell r="C95">
            <v>17.340522692145566</v>
          </cell>
          <cell r="D95">
            <v>25.731563112754287</v>
          </cell>
          <cell r="E95">
            <v>29.924231188142848</v>
          </cell>
          <cell r="F95">
            <v>20.133204891642453</v>
          </cell>
          <cell r="G95">
            <v>18.13758018137581</v>
          </cell>
          <cell r="H95">
            <v>17.832432708777791</v>
          </cell>
          <cell r="I95">
            <v>16.032476615892932</v>
          </cell>
        </row>
        <row r="96">
          <cell r="A96" t="str">
            <v>Monetary base end-period velocity</v>
          </cell>
          <cell r="B96">
            <v>-6.7</v>
          </cell>
          <cell r="C96">
            <v>20.399999999999999</v>
          </cell>
          <cell r="D96">
            <v>9.3000000000000007</v>
          </cell>
          <cell r="E96">
            <v>-4.3</v>
          </cell>
          <cell r="F96">
            <v>3.4877986382830128</v>
          </cell>
          <cell r="G96">
            <v>-1.4583176010355525</v>
          </cell>
          <cell r="H96">
            <v>-1.9607843137255054</v>
          </cell>
          <cell r="I96">
            <v>-1.9607843137254943</v>
          </cell>
        </row>
        <row r="97">
          <cell r="A97" t="str">
            <v>Treasury bill rate (28-day cetes, in percent, annual average)</v>
          </cell>
          <cell r="B97">
            <v>14.5</v>
          </cell>
          <cell r="C97">
            <v>48.4</v>
          </cell>
          <cell r="D97">
            <v>31.39</v>
          </cell>
          <cell r="E97">
            <v>19.8</v>
          </cell>
          <cell r="F97">
            <v>24.761666666666667</v>
          </cell>
          <cell r="G97">
            <v>19.29</v>
          </cell>
          <cell r="H97">
            <v>16.302833362624959</v>
          </cell>
          <cell r="I97">
            <v>14.492941977402909</v>
          </cell>
        </row>
        <row r="98">
          <cell r="A98" t="str">
            <v xml:space="preserve">Real interest rate (in percent, annual average) </v>
          </cell>
          <cell r="B98">
            <v>5.5</v>
          </cell>
          <cell r="C98">
            <v>4.5999999999999996</v>
          </cell>
          <cell r="D98">
            <v>7.2</v>
          </cell>
          <cell r="E98">
            <v>6.3</v>
          </cell>
          <cell r="F98">
            <v>7.5</v>
          </cell>
          <cell r="G98">
            <v>7.2</v>
          </cell>
          <cell r="H98">
            <v>6.490344493230598</v>
          </cell>
          <cell r="I98">
            <v>6.490344493230598</v>
          </cell>
        </row>
        <row r="100">
          <cell r="A100" t="str">
            <v>(In percent of GDP)</v>
          </cell>
        </row>
        <row r="102">
          <cell r="A102" t="str">
            <v>Nonfinancial public sector 1/</v>
          </cell>
        </row>
        <row r="103">
          <cell r="A103" t="str">
            <v>Budgetary revenue</v>
          </cell>
          <cell r="B103">
            <v>22.794431664970116</v>
          </cell>
          <cell r="C103">
            <v>22.760028701431906</v>
          </cell>
          <cell r="D103">
            <v>23.151980008052433</v>
          </cell>
          <cell r="E103">
            <v>22.843316811380859</v>
          </cell>
          <cell r="F103">
            <v>20.568469459247897</v>
          </cell>
          <cell r="G103">
            <v>20.826499485159076</v>
          </cell>
          <cell r="H103">
            <v>20.510375517921865</v>
          </cell>
          <cell r="I103">
            <v>20.55577071766513</v>
          </cell>
        </row>
        <row r="104">
          <cell r="A104" t="str">
            <v>Total expenditure 2/</v>
          </cell>
          <cell r="B104">
            <v>22.916565835121581</v>
          </cell>
          <cell r="C104">
            <v>22.770933756774042</v>
          </cell>
          <cell r="D104">
            <v>22.869544413066979</v>
          </cell>
          <cell r="E104">
            <v>23.829756996281692</v>
          </cell>
          <cell r="F104">
            <v>21.818973529053206</v>
          </cell>
          <cell r="G104">
            <v>22.104721450886633</v>
          </cell>
          <cell r="H104">
            <v>21.509353284607098</v>
          </cell>
          <cell r="I104">
            <v>21.30577071766513</v>
          </cell>
        </row>
        <row r="105">
          <cell r="A105" t="str">
            <v>Primary balance 3/</v>
          </cell>
          <cell r="B105">
            <v>2.2028398474585789</v>
          </cell>
          <cell r="C105">
            <v>3.7847216561372252</v>
          </cell>
          <cell r="D105">
            <v>3.9022831857029239</v>
          </cell>
          <cell r="E105">
            <v>1.6691251550736672</v>
          </cell>
          <cell r="F105">
            <v>1.5727220593502209</v>
          </cell>
          <cell r="G105">
            <v>2.2479340582620981</v>
          </cell>
          <cell r="H105">
            <v>1.9120020730189455</v>
          </cell>
          <cell r="I105">
            <v>1.9889905549981657</v>
          </cell>
        </row>
        <row r="106">
          <cell r="A106" t="str">
            <v xml:space="preserve">Overall balance </v>
          </cell>
          <cell r="B106">
            <v>-0.12213417015146544</v>
          </cell>
          <cell r="C106">
            <v>-1.0905055342136614E-2</v>
          </cell>
          <cell r="D106">
            <v>0.2824355949854514</v>
          </cell>
          <cell r="E106">
            <v>-0.98644018490083285</v>
          </cell>
          <cell r="F106">
            <v>-1.2505040698053123</v>
          </cell>
          <cell r="G106">
            <v>-1.2782219657275582</v>
          </cell>
          <cell r="H106">
            <v>-0.99897776668522675</v>
          </cell>
          <cell r="I106">
            <v>-0.75</v>
          </cell>
        </row>
        <row r="107">
          <cell r="A107" t="str">
            <v>Operational balance</v>
          </cell>
          <cell r="B107">
            <v>0.62498410756472467</v>
          </cell>
          <cell r="C107">
            <v>1.480115424907833</v>
          </cell>
          <cell r="D107">
            <v>0.80196256333153171</v>
          </cell>
          <cell r="E107">
            <v>-9.3740767182742157E-2</v>
          </cell>
          <cell r="F107">
            <v>-0.43039999571796717</v>
          </cell>
          <cell r="G107">
            <v>-0.41143320426131158</v>
          </cell>
          <cell r="H107">
            <v>-0.18779309691489754</v>
          </cell>
          <cell r="I107">
            <v>-1.5970073408733132E-2</v>
          </cell>
        </row>
        <row r="108">
          <cell r="A108">
            <v>0</v>
          </cell>
        </row>
        <row r="109">
          <cell r="A109" t="str">
            <v>Savings and investment</v>
          </cell>
        </row>
        <row r="110">
          <cell r="A110" t="str">
            <v xml:space="preserve">Gross domestic investment              </v>
          </cell>
          <cell r="B110">
            <v>21.735991174684152</v>
          </cell>
          <cell r="C110">
            <v>19.96874324249595</v>
          </cell>
          <cell r="D110">
            <v>23.394155881972477</v>
          </cell>
          <cell r="E110">
            <v>25.380722564763708</v>
          </cell>
          <cell r="F110">
            <v>24.632110021576466</v>
          </cell>
          <cell r="G110">
            <v>24.127062008287446</v>
          </cell>
          <cell r="H110">
            <v>25.272679460751057</v>
          </cell>
          <cell r="I110">
            <v>26.261501750837585</v>
          </cell>
        </row>
        <row r="111">
          <cell r="A111" t="str">
            <v>Public investment</v>
          </cell>
          <cell r="B111">
            <v>3.756565415351818</v>
          </cell>
          <cell r="C111">
            <v>3.3126406150038266</v>
          </cell>
          <cell r="D111">
            <v>3.7500530354174493</v>
          </cell>
          <cell r="E111">
            <v>3.6250047625492687</v>
          </cell>
          <cell r="F111">
            <v>3.2468011570082314</v>
          </cell>
          <cell r="G111">
            <v>2.9590854951682131</v>
          </cell>
          <cell r="H111">
            <v>2.9678291639419276</v>
          </cell>
          <cell r="I111">
            <v>2.9581268927970705</v>
          </cell>
        </row>
        <row r="112">
          <cell r="A112" t="str">
            <v>Private fixed  investment</v>
          </cell>
          <cell r="B112">
            <v>15.597693257244655</v>
          </cell>
          <cell r="C112">
            <v>12.809030407323242</v>
          </cell>
          <cell r="D112">
            <v>14.189451300288194</v>
          </cell>
          <cell r="E112">
            <v>15.964435552312295</v>
          </cell>
          <cell r="F112">
            <v>18.116865528888084</v>
          </cell>
          <cell r="G112">
            <v>17.899533177439082</v>
          </cell>
          <cell r="H112">
            <v>19.036406961128979</v>
          </cell>
          <cell r="I112">
            <v>20.034931522360363</v>
          </cell>
        </row>
        <row r="113">
          <cell r="A113" t="str">
            <v>Change in inventories</v>
          </cell>
          <cell r="B113">
            <v>2.3817325020876785</v>
          </cell>
          <cell r="C113">
            <v>3.847072220168883</v>
          </cell>
          <cell r="D113">
            <v>5.4546515462668346</v>
          </cell>
          <cell r="E113">
            <v>5.7912822499021432</v>
          </cell>
          <cell r="F113">
            <v>3.2684433356801517</v>
          </cell>
          <cell r="G113">
            <v>3.2684433356801517</v>
          </cell>
          <cell r="H113">
            <v>3.2684433356801517</v>
          </cell>
          <cell r="I113">
            <v>3.2684433356801517</v>
          </cell>
        </row>
        <row r="114">
          <cell r="A114" t="str">
            <v xml:space="preserve">Gross national savings                 </v>
          </cell>
          <cell r="B114">
            <v>14.686555537830905</v>
          </cell>
          <cell r="C114">
            <v>19.412623850586723</v>
          </cell>
          <cell r="D114">
            <v>22.851436563352671</v>
          </cell>
          <cell r="E114">
            <v>23.555486604144804</v>
          </cell>
          <cell r="F114">
            <v>20.750333743749092</v>
          </cell>
          <cell r="G114">
            <v>21.878060355751167</v>
          </cell>
          <cell r="H114">
            <v>22.505693562790437</v>
          </cell>
          <cell r="I114">
            <v>23.259468657221234</v>
          </cell>
        </row>
        <row r="115">
          <cell r="A115" t="str">
            <v xml:space="preserve">Public savings </v>
          </cell>
          <cell r="B115">
            <v>4.3815495229165426</v>
          </cell>
          <cell r="C115">
            <v>4.7927560399116595</v>
          </cell>
          <cell r="D115">
            <v>4.552015598748981</v>
          </cell>
          <cell r="E115">
            <v>3.5312639953665266</v>
          </cell>
          <cell r="F115">
            <v>2.8164011612902642</v>
          </cell>
          <cell r="G115">
            <v>2.5476522909069015</v>
          </cell>
          <cell r="H115">
            <v>2.7800360670270301</v>
          </cell>
          <cell r="I115">
            <v>2.9421568193883374</v>
          </cell>
        </row>
        <row r="116">
          <cell r="A116" t="str">
            <v>Private savings</v>
          </cell>
          <cell r="B116">
            <v>10.362613927934365</v>
          </cell>
          <cell r="C116">
            <v>14.619867810675061</v>
          </cell>
          <cell r="D116">
            <v>18.299420964603691</v>
          </cell>
          <cell r="E116">
            <v>20.024222608778278</v>
          </cell>
          <cell r="F116">
            <v>17.933932582458826</v>
          </cell>
          <cell r="G116">
            <v>19.330408064844264</v>
          </cell>
          <cell r="H116">
            <v>19.725657495763407</v>
          </cell>
          <cell r="I116">
            <v>20.317311837832897</v>
          </cell>
        </row>
        <row r="117">
          <cell r="A117" t="str">
            <v xml:space="preserve">External current account balance            </v>
          </cell>
          <cell r="B117">
            <v>-7.0494356368532474</v>
          </cell>
          <cell r="C117">
            <v>-0.55611939190922688</v>
          </cell>
          <cell r="D117">
            <v>-0.54271931861980649</v>
          </cell>
          <cell r="E117">
            <v>-1.8252359606189046</v>
          </cell>
          <cell r="F117">
            <v>-3.8817762778273748</v>
          </cell>
          <cell r="G117">
            <v>-2.2490016525362808</v>
          </cell>
          <cell r="H117">
            <v>-2.7669858979606188</v>
          </cell>
          <cell r="I117">
            <v>-3.0020330936163502</v>
          </cell>
        </row>
        <row r="118">
          <cell r="A118">
            <v>0</v>
          </cell>
        </row>
        <row r="119">
          <cell r="A119" t="str">
            <v xml:space="preserve">Net public external debt (including IMF, end of period)                </v>
          </cell>
          <cell r="B119">
            <v>19.190517196584985</v>
          </cell>
          <cell r="C119">
            <v>37.95584519035102</v>
          </cell>
          <cell r="D119">
            <v>31.224577739530318</v>
          </cell>
          <cell r="E119">
            <v>21.607758087025172</v>
          </cell>
          <cell r="F119">
            <v>21.220652846034547</v>
          </cell>
          <cell r="G119">
            <v>19.636162077613299</v>
          </cell>
          <cell r="H119">
            <v>18.141631500831803</v>
          </cell>
          <cell r="I119">
            <v>17.552207097272486</v>
          </cell>
        </row>
        <row r="120">
          <cell r="A120" t="str">
            <v>Domestic nonfinancial public debt (end of period)</v>
          </cell>
          <cell r="B120">
            <v>13.760123582627189</v>
          </cell>
          <cell r="C120">
            <v>9.7919681387644655</v>
          </cell>
          <cell r="D120">
            <v>8.6524751944322258</v>
          </cell>
          <cell r="E120">
            <v>9.511202393282721</v>
          </cell>
          <cell r="F120">
            <v>10.876870101370633</v>
          </cell>
          <cell r="G120">
            <v>9.1398637853448612</v>
          </cell>
          <cell r="H120">
            <v>7.5489172998014684</v>
          </cell>
          <cell r="I120">
            <v>1.7158130457144303</v>
          </cell>
        </row>
        <row r="121">
          <cell r="A121" t="str">
            <v>Domestic financial public debt (end of period)</v>
          </cell>
          <cell r="B121">
            <v>0</v>
          </cell>
          <cell r="C121">
            <v>5.8029146404848531</v>
          </cell>
          <cell r="D121">
            <v>13.486594622426798</v>
          </cell>
          <cell r="E121">
            <v>15.466284002526972</v>
          </cell>
          <cell r="F121">
            <v>15.420746995934929</v>
          </cell>
          <cell r="G121">
            <v>15.189094897011932</v>
          </cell>
          <cell r="H121">
            <v>14.49820330979643</v>
          </cell>
          <cell r="I121">
            <v>13.733759520971663</v>
          </cell>
        </row>
        <row r="122">
          <cell r="A122">
            <v>0</v>
          </cell>
        </row>
        <row r="123">
          <cell r="A123" t="str">
            <v>(In percent of exports of goods, nonfactor services, and transfers)</v>
          </cell>
        </row>
        <row r="124">
          <cell r="A124">
            <v>0</v>
          </cell>
        </row>
        <row r="125">
          <cell r="A125" t="str">
            <v>Public external debt service (including IMF)</v>
          </cell>
          <cell r="B125">
            <v>33.380367749192189</v>
          </cell>
          <cell r="C125">
            <v>32.144285675899184</v>
          </cell>
          <cell r="D125">
            <v>45.683187826480825</v>
          </cell>
          <cell r="E125">
            <v>40.49903102216679</v>
          </cell>
          <cell r="F125">
            <v>23.949469270503503</v>
          </cell>
          <cell r="G125">
            <v>24.438085719191221</v>
          </cell>
          <cell r="H125">
            <v>22.118968790157144</v>
          </cell>
          <cell r="I125">
            <v>14.480344096978925</v>
          </cell>
        </row>
        <row r="126">
          <cell r="A126">
            <v>0</v>
          </cell>
        </row>
        <row r="127">
          <cell r="A127" t="str">
            <v>(In billions of U.S. dollars, unless otherwise indicated)</v>
          </cell>
        </row>
        <row r="128">
          <cell r="A128">
            <v>0</v>
          </cell>
        </row>
        <row r="129">
          <cell r="A129" t="str">
            <v xml:space="preserve">Change in reserves (increase -) </v>
          </cell>
          <cell r="B129">
            <v>17.9193</v>
          </cell>
          <cell r="C129">
            <v>2.8584999999999998</v>
          </cell>
          <cell r="D129">
            <v>-6.3473000000000006</v>
          </cell>
          <cell r="E129">
            <v>-13.511043000000001</v>
          </cell>
          <cell r="F129">
            <v>-3.7</v>
          </cell>
          <cell r="G129">
            <v>0</v>
          </cell>
          <cell r="H129">
            <v>-1.5</v>
          </cell>
          <cell r="I129">
            <v>-1.5</v>
          </cell>
        </row>
        <row r="130">
          <cell r="A130" t="str">
            <v>Gross official reserves in months of imports</v>
          </cell>
          <cell r="B130">
            <v>1.3116303242034182</v>
          </cell>
          <cell r="C130">
            <v>4.4860775250085894</v>
          </cell>
          <cell r="D130">
            <v>3.9884607752853003</v>
          </cell>
          <cell r="E130">
            <v>4.7199278128687441</v>
          </cell>
          <cell r="F130">
            <v>4.6295624410420135</v>
          </cell>
          <cell r="G130">
            <v>4.0517190433340087</v>
          </cell>
          <cell r="H130">
            <v>3.6470055532603425</v>
          </cell>
          <cell r="I130">
            <v>3.6500738106961985</v>
          </cell>
        </row>
        <row r="131">
          <cell r="A131" t="str">
            <v>Gross reserves/base money (in percent)</v>
          </cell>
          <cell r="B131">
            <v>60.190569235632985</v>
          </cell>
          <cell r="C131">
            <v>197.89006234190006</v>
          </cell>
          <cell r="D131">
            <v>183.1713071428571</v>
          </cell>
          <cell r="E131">
            <v>213.64841414519918</v>
          </cell>
          <cell r="F131">
            <v>240.02433090024329</v>
          </cell>
          <cell r="G131">
            <v>201.00104619304835</v>
          </cell>
          <cell r="H131">
            <v>183.24604045464562</v>
          </cell>
          <cell r="I131">
            <v>186.20199974103372</v>
          </cell>
        </row>
        <row r="132">
          <cell r="A132" t="str">
            <v>Gross external debt (end of period)</v>
          </cell>
          <cell r="B132">
            <v>142.1979</v>
          </cell>
          <cell r="C132">
            <v>169.84870000000001</v>
          </cell>
          <cell r="D132">
            <v>164.2046566436</v>
          </cell>
          <cell r="E132">
            <v>153.46946200361398</v>
          </cell>
          <cell r="F132">
            <v>158.86111121642</v>
          </cell>
          <cell r="G132">
            <v>160.50980869887999</v>
          </cell>
          <cell r="H132">
            <v>165.63045502345997</v>
          </cell>
          <cell r="I132">
            <v>175.16091720601</v>
          </cell>
        </row>
        <row r="133">
          <cell r="A133" t="str">
            <v>Oil export price (US$/bbl)</v>
          </cell>
          <cell r="B133">
            <v>13.885401054385765</v>
          </cell>
          <cell r="C133">
            <v>15.564832490717238</v>
          </cell>
          <cell r="D133">
            <v>18.95</v>
          </cell>
          <cell r="E133">
            <v>16.46</v>
          </cell>
          <cell r="F133">
            <v>10.199999999999999</v>
          </cell>
          <cell r="G133">
            <v>9.25</v>
          </cell>
          <cell r="H133">
            <v>9.9994999999999994</v>
          </cell>
          <cell r="I133">
            <v>10.419478999999999</v>
          </cell>
        </row>
        <row r="135">
          <cell r="A135" t="str">
            <v>Sources:  INEGI; Bank of Mexico; Secretariat of Finance and Public Credit; and Fund staff estimates.</v>
          </cell>
        </row>
        <row r="137">
          <cell r="A137" t="str">
            <v xml:space="preserve">   1/   Includes privatization proceeds, except for those due to TELMEX and commercial banks.</v>
          </cell>
        </row>
        <row r="138">
          <cell r="A138" t="str">
            <v xml:space="preserve">   2/   Includes extrabudgetary balance.</v>
          </cell>
        </row>
        <row r="139">
          <cell r="A139" t="str">
            <v xml:space="preserve">   3/   Treats bank restructuring transfers as noninterest expenditure.</v>
          </cell>
        </row>
      </sheetData>
      <sheetData sheetId="7"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eights"/>
      <sheetName val="PCPIq"/>
      <sheetName val="PCPIm"/>
      <sheetName val="ControlSheet"/>
      <sheetName val="EDNA"/>
      <sheetName val="EERProfile"/>
      <sheetName val="Parallel"/>
      <sheetName val="Nominal"/>
      <sheetName val="Sheet1"/>
      <sheetName val="Sheet2"/>
      <sheetName val="Sheet3"/>
      <sheetName val="Panel1"/>
      <sheetName val="Table1m"/>
    </sheetNames>
    <sheetDataSet>
      <sheetData sheetId="0" refreshError="1"/>
      <sheetData sheetId="1" refreshError="1"/>
      <sheetData sheetId="2" refreshError="1"/>
      <sheetData sheetId="3" refreshError="1"/>
      <sheetData sheetId="4" refreshError="1"/>
      <sheetData sheetId="5" refreshError="1">
        <row r="2">
          <cell r="A2" t="str">
            <v>Nigeria</v>
          </cell>
          <cell r="B2">
            <v>694</v>
          </cell>
          <cell r="K2" t="str">
            <v>IcccPCPIN</v>
          </cell>
          <cell r="M2">
            <v>28856</v>
          </cell>
          <cell r="N2">
            <v>36982</v>
          </cell>
          <cell r="O2">
            <v>1990</v>
          </cell>
          <cell r="P2">
            <v>1990</v>
          </cell>
          <cell r="AA2" t="str">
            <v>ERI</v>
          </cell>
          <cell r="AB2" t="b">
            <v>0</v>
          </cell>
        </row>
        <row r="3">
          <cell r="AA3" t="str">
            <v>PCPI</v>
          </cell>
          <cell r="AB3" t="b">
            <v>0</v>
          </cell>
        </row>
        <row r="4">
          <cell r="AA4" t="str">
            <v>PCPISA</v>
          </cell>
          <cell r="AB4" t="b">
            <v>0</v>
          </cell>
        </row>
        <row r="5">
          <cell r="AA5" t="str">
            <v>ENEER</v>
          </cell>
          <cell r="AB5" t="b">
            <v>0</v>
          </cell>
        </row>
        <row r="6">
          <cell r="AA6" t="str">
            <v>EREER</v>
          </cell>
          <cell r="AB6" t="b">
            <v>0</v>
          </cell>
        </row>
        <row r="7">
          <cell r="AA7" t="str">
            <v>PRPI</v>
          </cell>
          <cell r="AB7" t="b">
            <v>0</v>
          </cell>
        </row>
      </sheetData>
      <sheetData sheetId="6" refreshError="1"/>
      <sheetData sheetId="7" refreshError="1">
        <row r="2">
          <cell r="B2" t="str">
            <v>AFR</v>
          </cell>
        </row>
        <row r="4">
          <cell r="A4" t="str">
            <v>INDEX: 1990 = 100</v>
          </cell>
        </row>
        <row r="6">
          <cell r="A6" t="str">
            <v>Nigeria(694)</v>
          </cell>
        </row>
      </sheetData>
      <sheetData sheetId="8" refreshError="1"/>
      <sheetData sheetId="9" refreshError="1"/>
      <sheetData sheetId="10" refreshError="1"/>
      <sheetData sheetId="11" refreshError="1"/>
      <sheetData sheetId="12"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igeria_Val"/>
      <sheetName val="Raw_1"/>
      <sheetName val="Raw_2"/>
      <sheetName val="Bloomberg_Nigeria_Db"/>
      <sheetName val="SpotExchangeRates"/>
      <sheetName val="StockMarketIndices"/>
      <sheetName val="raw"/>
      <sheetName val="Nominal"/>
      <sheetName val="EERProfile"/>
      <sheetName val="BDDBIL"/>
      <sheetName val="BNCBIL"/>
      <sheetName val="OUT_WETA"/>
      <sheetName val="CODE LIST"/>
      <sheetName val="COP FE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Q"/>
      <sheetName val="QC"/>
      <sheetName val="Sheet2"/>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1"/>
      <sheetName val="Q2"/>
      <sheetName val="Q3"/>
      <sheetName val="Q4"/>
      <sheetName val="Q5"/>
      <sheetName val="Q6"/>
      <sheetName val="Q7"/>
    </sheetNames>
    <sheetDataSet>
      <sheetData sheetId="0"/>
      <sheetData sheetId="1"/>
      <sheetData sheetId="2"/>
      <sheetData sheetId="3"/>
      <sheetData sheetId="4"/>
      <sheetData sheetId="5"/>
      <sheetData sheetId="6"/>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Project Example"/>
      <sheetName val="Stochastic Results"/>
      <sheetName val="OT Analysis"/>
      <sheetName val="To MNGFiscal"/>
      <sheetName val="Names"/>
      <sheetName val="Oyu Tolgoi"/>
    </sheetNames>
    <sheetDataSet>
      <sheetData sheetId="0" refreshError="1"/>
      <sheetData sheetId="1" refreshError="1">
        <row r="2">
          <cell r="E2">
            <v>2007</v>
          </cell>
          <cell r="F2">
            <v>2008</v>
          </cell>
          <cell r="G2">
            <v>2009</v>
          </cell>
          <cell r="H2">
            <v>2010</v>
          </cell>
          <cell r="I2">
            <v>2011</v>
          </cell>
          <cell r="J2">
            <v>2012</v>
          </cell>
          <cell r="K2">
            <v>2013</v>
          </cell>
          <cell r="L2">
            <v>2014</v>
          </cell>
          <cell r="M2">
            <v>2015</v>
          </cell>
          <cell r="N2">
            <v>2016</v>
          </cell>
          <cell r="O2">
            <v>2017</v>
          </cell>
          <cell r="P2">
            <v>2018</v>
          </cell>
          <cell r="Q2">
            <v>2019</v>
          </cell>
          <cell r="R2">
            <v>2020</v>
          </cell>
          <cell r="S2">
            <v>2021</v>
          </cell>
          <cell r="T2">
            <v>2022</v>
          </cell>
          <cell r="U2">
            <v>2023</v>
          </cell>
          <cell r="V2">
            <v>2024</v>
          </cell>
          <cell r="W2">
            <v>2025</v>
          </cell>
          <cell r="X2">
            <v>2026</v>
          </cell>
          <cell r="Y2">
            <v>2027</v>
          </cell>
          <cell r="Z2">
            <v>2028</v>
          </cell>
          <cell r="AA2">
            <v>2029</v>
          </cell>
          <cell r="AB2">
            <v>2030</v>
          </cell>
          <cell r="AC2">
            <v>2031</v>
          </cell>
          <cell r="AD2">
            <v>2032</v>
          </cell>
          <cell r="AE2">
            <v>2033</v>
          </cell>
          <cell r="AF2">
            <v>2034</v>
          </cell>
          <cell r="AG2">
            <v>2035</v>
          </cell>
          <cell r="AH2">
            <v>2036</v>
          </cell>
          <cell r="AI2">
            <v>2037</v>
          </cell>
          <cell r="AJ2">
            <v>2038</v>
          </cell>
          <cell r="AK2">
            <v>2039</v>
          </cell>
          <cell r="AL2">
            <v>2040</v>
          </cell>
          <cell r="AM2">
            <v>2041</v>
          </cell>
          <cell r="AN2">
            <v>2042</v>
          </cell>
          <cell r="AO2">
            <v>2043</v>
          </cell>
          <cell r="AP2">
            <v>2044</v>
          </cell>
          <cell r="AQ2">
            <v>2045</v>
          </cell>
          <cell r="AR2">
            <v>2046</v>
          </cell>
          <cell r="AS2">
            <v>2047</v>
          </cell>
          <cell r="AT2">
            <v>2048</v>
          </cell>
          <cell r="AU2">
            <v>2049</v>
          </cell>
          <cell r="AV2">
            <v>2050</v>
          </cell>
          <cell r="AW2">
            <v>2051</v>
          </cell>
          <cell r="AX2">
            <v>2052</v>
          </cell>
          <cell r="AY2">
            <v>2053</v>
          </cell>
          <cell r="AZ2">
            <v>2054</v>
          </cell>
          <cell r="BA2">
            <v>2055</v>
          </cell>
          <cell r="BB2">
            <v>2056</v>
          </cell>
          <cell r="BC2">
            <v>2057</v>
          </cell>
          <cell r="BD2">
            <v>2058</v>
          </cell>
          <cell r="BE2">
            <v>2059</v>
          </cell>
          <cell r="BF2">
            <v>2060</v>
          </cell>
        </row>
        <row r="46">
          <cell r="E46">
            <v>1170.4000000000001</v>
          </cell>
          <cell r="F46">
            <v>1166</v>
          </cell>
          <cell r="G46">
            <v>1383.75</v>
          </cell>
          <cell r="H46">
            <v>1547.9447213454632</v>
          </cell>
          <cell r="I46">
            <v>1625.5798495160127</v>
          </cell>
          <cell r="J46">
            <v>1685.7864268822782</v>
          </cell>
          <cell r="K46">
            <v>1743.3373221329466</v>
          </cell>
          <cell r="L46">
            <v>1798.1575074229522</v>
          </cell>
          <cell r="M46">
            <v>1854.6005975961973</v>
          </cell>
          <cell r="N46">
            <v>1912.8154026582401</v>
          </cell>
          <cell r="O46">
            <v>1972.8575356812491</v>
          </cell>
          <cell r="P46">
            <v>2034.7843553985113</v>
          </cell>
          <cell r="Q46">
            <v>2098.6550209996935</v>
          </cell>
          <cell r="R46">
            <v>2164.530548646092</v>
          </cell>
          <cell r="S46">
            <v>2232.4738697598623</v>
          </cell>
          <cell r="T46">
            <v>2302.5498911429163</v>
          </cell>
          <cell r="U46">
            <v>2374.8255569829089</v>
          </cell>
          <cell r="V46">
            <v>2449.3699128055623</v>
          </cell>
          <cell r="W46">
            <v>2526.2541714344143</v>
          </cell>
          <cell r="X46">
            <v>2605.5517810209976</v>
          </cell>
          <cell r="Y46">
            <v>2687.4551768880629</v>
          </cell>
          <cell r="Z46">
            <v>2771.9331392263907</v>
          </cell>
          <cell r="AA46">
            <v>2859.0665974339004</v>
          </cell>
          <cell r="AB46">
            <v>2948.939024858149</v>
          </cell>
          <cell r="AC46">
            <v>3041.6365187633169</v>
          </cell>
          <cell r="AD46">
            <v>3137.2478828108865</v>
          </cell>
          <cell r="AE46">
            <v>3235.8647121330364</v>
          </cell>
          <cell r="AF46">
            <v>3337.581481080244</v>
          </cell>
          <cell r="AG46">
            <v>3442.4956337271674</v>
          </cell>
          <cell r="AH46">
            <v>3550.7076772235027</v>
          </cell>
          <cell r="AI46">
            <v>3662.3212780792514</v>
          </cell>
          <cell r="AJ46">
            <v>3777.4433614766344</v>
          </cell>
          <cell r="AK46">
            <v>3896.1842137037979</v>
          </cell>
          <cell r="AL46">
            <v>4018.6575878084359</v>
          </cell>
          <cell r="AM46">
            <v>4144.9808125725522</v>
          </cell>
          <cell r="AN46">
            <v>4275.2749049127506</v>
          </cell>
          <cell r="AO46">
            <v>4409.664685813741</v>
          </cell>
          <cell r="AP46">
            <v>4548.2788999061186</v>
          </cell>
          <cell r="AQ46">
            <v>4691.2503388029718</v>
          </cell>
          <cell r="AR46">
            <v>4838.7159683134787</v>
          </cell>
          <cell r="AS46">
            <v>4990.8170596553564</v>
          </cell>
          <cell r="AT46">
            <v>5147.6993247918708</v>
          </cell>
          <cell r="AU46">
            <v>5309.51305602305</v>
          </cell>
          <cell r="AV46">
            <v>5476.4132699648362</v>
          </cell>
          <cell r="AW46">
            <v>5648.5598560541039</v>
          </cell>
          <cell r="AX46">
            <v>5826.1177297218164</v>
          </cell>
          <cell r="AY46">
            <v>6009.256990381049</v>
          </cell>
          <cell r="AZ46">
            <v>6198.1530843812398</v>
          </cell>
          <cell r="BA46">
            <v>6392.9869730847759</v>
          </cell>
          <cell r="BB46">
            <v>6593.9453062269304</v>
          </cell>
          <cell r="BC46">
            <v>6801.2206007252234</v>
          </cell>
          <cell r="BD46">
            <v>7015.0114251095138</v>
          </cell>
          <cell r="BE46">
            <v>7235.5225897494984</v>
          </cell>
          <cell r="BF46">
            <v>7462.96534306186</v>
          </cell>
        </row>
        <row r="47">
          <cell r="E47">
            <v>4599.5414141406272</v>
          </cell>
          <cell r="F47">
            <v>6130.3255035109069</v>
          </cell>
          <cell r="G47">
            <v>6479.8187709928352</v>
          </cell>
          <cell r="H47">
            <v>7338.984416643797</v>
          </cell>
          <cell r="I47">
            <v>8427.6221916820487</v>
          </cell>
          <cell r="J47">
            <v>10089.503863433318</v>
          </cell>
          <cell r="K47">
            <v>12230.236608683752</v>
          </cell>
          <cell r="L47">
            <v>13734.745102755227</v>
          </cell>
          <cell r="M47">
            <v>15567.213335191538</v>
          </cell>
          <cell r="N47">
            <v>17640.934320337081</v>
          </cell>
          <cell r="O47">
            <v>20349.408646497701</v>
          </cell>
          <cell r="P47">
            <v>22541.616311819624</v>
          </cell>
          <cell r="Q47">
            <v>24795.928938775571</v>
          </cell>
          <cell r="R47">
            <v>27287.259046592619</v>
          </cell>
          <cell r="S47">
            <v>30041.317559925985</v>
          </cell>
          <cell r="T47">
            <v>33086.655878850659</v>
          </cell>
          <cell r="U47">
            <v>36454.982928610334</v>
          </cell>
          <cell r="V47">
            <v>40181.517798587556</v>
          </cell>
          <cell r="W47">
            <v>44305.38197771438</v>
          </cell>
          <cell r="X47">
            <v>48870.035645489654</v>
          </cell>
          <cell r="Y47">
            <v>53416.271847435251</v>
          </cell>
          <cell r="Z47">
            <v>58385.431080454764</v>
          </cell>
          <cell r="AA47">
            <v>63816.856634748605</v>
          </cell>
          <cell r="AB47">
            <v>69753.551791508595</v>
          </cell>
          <cell r="AC47">
            <v>76242.520301154262</v>
          </cell>
          <cell r="AD47">
            <v>83335.138535261693</v>
          </cell>
          <cell r="AE47">
            <v>91087.562258695674</v>
          </cell>
          <cell r="AF47">
            <v>99561.171242561337</v>
          </cell>
          <cell r="AG47">
            <v>108823.05523819562</v>
          </cell>
          <cell r="AH47">
            <v>118946.54515989513</v>
          </cell>
          <cell r="AI47">
            <v>130011.79368201649</v>
          </cell>
          <cell r="AJ47">
            <v>142106.40984732343</v>
          </cell>
          <cell r="AK47">
            <v>155326.1527110888</v>
          </cell>
          <cell r="AL47">
            <v>169775.68951287452</v>
          </cell>
          <cell r="AM47">
            <v>185569.42437881054</v>
          </cell>
          <cell r="AN47">
            <v>202832.40411561818</v>
          </cell>
          <cell r="AO47">
            <v>221701.30826799705</v>
          </cell>
          <cell r="AP47">
            <v>242325.53127814931</v>
          </cell>
          <cell r="AQ47">
            <v>264868.36531543324</v>
          </cell>
          <cell r="AR47">
            <v>289508.29314119305</v>
          </cell>
          <cell r="AS47">
            <v>316440.40124501521</v>
          </cell>
          <cell r="AT47">
            <v>345877.92444090941</v>
          </cell>
          <cell r="AU47">
            <v>378053.93415274582</v>
          </cell>
          <cell r="AV47">
            <v>413223.18375593895</v>
          </cell>
          <cell r="AW47">
            <v>451664.12558586069</v>
          </cell>
          <cell r="AX47">
            <v>493681.11558263504</v>
          </cell>
          <cell r="AY47">
            <v>539606.82302757748</v>
          </cell>
          <cell r="AZ47">
            <v>589804.86445035343</v>
          </cell>
          <cell r="BA47">
            <v>644672.68256080092</v>
          </cell>
          <cell r="BB47">
            <v>704644.69299934444</v>
          </cell>
          <cell r="BC47">
            <v>770195.72382037726</v>
          </cell>
          <cell r="BD47">
            <v>841844.77494070434</v>
          </cell>
          <cell r="BE47">
            <v>920159.1273184563</v>
          </cell>
          <cell r="BF47">
            <v>1005758.8343968758</v>
          </cell>
        </row>
      </sheetData>
      <sheetData sheetId="2" refreshError="1"/>
      <sheetData sheetId="3" refreshError="1"/>
      <sheetData sheetId="4" refreshError="1"/>
      <sheetData sheetId="5" refreshError="1"/>
      <sheetData sheetId="6"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c OE 2001e2002"/>
      <sheetName val="2003Trimestral."/>
      <sheetName val="PlanoTesouraria"/>
      <sheetName val="PlanoTesouraria (sem proj)"/>
      <sheetName val="2003Trimestral. (2)"/>
      <sheetName val="PlanoTesouraria (sem proj) (2)"/>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oritários 2001"/>
      <sheetName val="Prioritários 2002"/>
      <sheetName val="PARPA_Pressupostos"/>
      <sheetName val="PARPA_TOTAL"/>
      <sheetName val="PARPA_Corrente"/>
      <sheetName val="PARPA_Investimento"/>
      <sheetName val="PARPA_Inv. Interno"/>
      <sheetName val="PARPA_Externo"/>
    </sheetNames>
    <sheetDataSet>
      <sheetData sheetId="0" refreshError="1">
        <row r="11">
          <cell r="E11" t="str">
            <v xml:space="preserve">   Ministério da Mulher e Coordenação da Acção Social</v>
          </cell>
          <cell r="F11">
            <v>17129.09</v>
          </cell>
          <cell r="G11">
            <v>1540</v>
          </cell>
        </row>
        <row r="12">
          <cell r="E12" t="str">
            <v xml:space="preserve">   Instituto Nacional da Acção Social</v>
          </cell>
          <cell r="F12">
            <v>10944.22</v>
          </cell>
          <cell r="G12">
            <v>1416.61</v>
          </cell>
        </row>
        <row r="13">
          <cell r="E13" t="str">
            <v xml:space="preserve">   Comissão Nacional de Reinserção Social</v>
          </cell>
          <cell r="F13">
            <v>2242.58</v>
          </cell>
          <cell r="G13">
            <v>5839.3</v>
          </cell>
        </row>
        <row r="14">
          <cell r="E14" t="str">
            <v xml:space="preserve">   Direcção Provincial da Mulher e Coordenação da Acção Social</v>
          </cell>
          <cell r="F14">
            <v>29152.19</v>
          </cell>
          <cell r="G14">
            <v>7574.3</v>
          </cell>
        </row>
        <row r="15">
          <cell r="E15" t="str">
            <v xml:space="preserve">   Delegação Provincial do Instituto Nacional da Acção Social</v>
          </cell>
          <cell r="F15">
            <v>12078.35</v>
          </cell>
          <cell r="G15">
            <v>0</v>
          </cell>
        </row>
        <row r="16">
          <cell r="E16" t="str">
            <v xml:space="preserve">   Comissão Provincial de Reinserção Social</v>
          </cell>
          <cell r="F16">
            <v>5788.3</v>
          </cell>
          <cell r="G16">
            <v>0</v>
          </cell>
        </row>
        <row r="18">
          <cell r="E18" t="str">
            <v>Agricultura</v>
          </cell>
          <cell r="F18">
            <v>187191.35</v>
          </cell>
          <cell r="G18">
            <v>118866.1</v>
          </cell>
        </row>
        <row r="19">
          <cell r="E19" t="str">
            <v xml:space="preserve">   Ministério da Agricultura e Desenvolvimento Rural</v>
          </cell>
          <cell r="F19">
            <v>88345.83</v>
          </cell>
          <cell r="G19">
            <v>62748.9</v>
          </cell>
        </row>
        <row r="20">
          <cell r="E20" t="str">
            <v xml:space="preserve">   Direcção Provincial de Agricultura e Desenvolvimento Rural</v>
          </cell>
          <cell r="F20">
            <v>98845.52</v>
          </cell>
          <cell r="G20">
            <v>55057.4</v>
          </cell>
        </row>
        <row r="21">
          <cell r="E21" t="str">
            <v xml:space="preserve">   Fundo de Desenvolvimento de Hidráulica Agrícola</v>
          </cell>
          <cell r="F21">
            <v>0</v>
          </cell>
          <cell r="G21">
            <v>1059.8</v>
          </cell>
        </row>
        <row r="23">
          <cell r="E23" t="str">
            <v>Educação - Ensino Geral</v>
          </cell>
          <cell r="F23">
            <v>2198472.2999999998</v>
          </cell>
          <cell r="G23">
            <v>184100</v>
          </cell>
        </row>
        <row r="24">
          <cell r="E24" t="str">
            <v xml:space="preserve">   Ministério da Educação</v>
          </cell>
          <cell r="F24">
            <v>232712.3</v>
          </cell>
          <cell r="G24">
            <v>79702.3</v>
          </cell>
        </row>
        <row r="25">
          <cell r="E25" t="str">
            <v xml:space="preserve">   Direcção Provincial da Educação</v>
          </cell>
          <cell r="F25">
            <v>1965760</v>
          </cell>
          <cell r="G25">
            <v>104397.7</v>
          </cell>
        </row>
        <row r="27">
          <cell r="E27" t="str">
            <v>Educação - Ensino Superior</v>
          </cell>
          <cell r="F27">
            <v>352957.01999999996</v>
          </cell>
          <cell r="G27">
            <v>62453.3</v>
          </cell>
        </row>
        <row r="28">
          <cell r="E28" t="str">
            <v xml:space="preserve">   Ministério do Ensino Superior, Ciência e Tecnologia</v>
          </cell>
          <cell r="F28">
            <v>8445.9599999999991</v>
          </cell>
          <cell r="G28">
            <v>11000</v>
          </cell>
        </row>
        <row r="29">
          <cell r="E29" t="str">
            <v xml:space="preserve">   Universidade Eduardo Mondlane</v>
          </cell>
          <cell r="F29">
            <v>259081.16</v>
          </cell>
          <cell r="G29">
            <v>33053.300000000003</v>
          </cell>
        </row>
        <row r="30">
          <cell r="E30" t="str">
            <v xml:space="preserve">   Universidade Pedagógica</v>
          </cell>
          <cell r="F30">
            <v>47902.62</v>
          </cell>
          <cell r="G30">
            <v>13900</v>
          </cell>
        </row>
        <row r="31">
          <cell r="E31" t="str">
            <v xml:space="preserve">   Instituto Superior de Relações Internacionais</v>
          </cell>
          <cell r="F31">
            <v>21047.37</v>
          </cell>
          <cell r="G31">
            <v>4500</v>
          </cell>
        </row>
        <row r="32">
          <cell r="E32" t="str">
            <v xml:space="preserve">   Delegação da Universidade Pedagógica</v>
          </cell>
          <cell r="F32">
            <v>16479.91</v>
          </cell>
          <cell r="G32">
            <v>0</v>
          </cell>
        </row>
        <row r="34">
          <cell r="E34" t="str">
            <v>Energia e Recursos Minerais</v>
          </cell>
          <cell r="F34">
            <v>38934.479999999996</v>
          </cell>
          <cell r="G34">
            <v>64258.8</v>
          </cell>
        </row>
        <row r="35">
          <cell r="E35" t="str">
            <v xml:space="preserve">   Ministério dos Recursos Minerais e Energia</v>
          </cell>
          <cell r="F35">
            <v>24889.39</v>
          </cell>
          <cell r="G35">
            <v>60605.8</v>
          </cell>
        </row>
        <row r="36">
          <cell r="E36" t="str">
            <v xml:space="preserve">   Direcção Provincial dos Recursos Minerais e Energia</v>
          </cell>
          <cell r="F36">
            <v>14045.09</v>
          </cell>
          <cell r="G36">
            <v>2653</v>
          </cell>
        </row>
        <row r="37">
          <cell r="E37" t="str">
            <v xml:space="preserve">   Fundo de Fomento Mineiro</v>
          </cell>
          <cell r="F37">
            <v>0</v>
          </cell>
          <cell r="G37">
            <v>1000</v>
          </cell>
        </row>
        <row r="39">
          <cell r="E39" t="str">
            <v>Emprego</v>
          </cell>
          <cell r="F39">
            <v>66990.850000000006</v>
          </cell>
          <cell r="G39">
            <v>11641.6</v>
          </cell>
        </row>
        <row r="40">
          <cell r="E40" t="str">
            <v xml:space="preserve">   Ministério do Trabalho</v>
          </cell>
          <cell r="F40">
            <v>35911.24</v>
          </cell>
          <cell r="G40">
            <v>3840</v>
          </cell>
        </row>
        <row r="41">
          <cell r="E41" t="str">
            <v xml:space="preserve">   Gabinete de Promoção do Emprego</v>
          </cell>
          <cell r="F41">
            <v>1038.8800000000001</v>
          </cell>
          <cell r="G41">
            <v>748.6</v>
          </cell>
        </row>
        <row r="42">
          <cell r="E42" t="str">
            <v xml:space="preserve">   Instituto Nacional de Emprego e Formação Profissional</v>
          </cell>
          <cell r="F42">
            <v>6071.02</v>
          </cell>
          <cell r="G42">
            <v>3000</v>
          </cell>
        </row>
        <row r="43">
          <cell r="E43" t="str">
            <v xml:space="preserve">   Direcção Provincial do Trabalho</v>
          </cell>
          <cell r="F43">
            <v>15162.98</v>
          </cell>
          <cell r="G43">
            <v>3793</v>
          </cell>
        </row>
        <row r="44">
          <cell r="E44" t="str">
            <v xml:space="preserve">   Delegação Provincial do Gabinete de Promoção do Emprego</v>
          </cell>
          <cell r="F44">
            <v>1211.4100000000001</v>
          </cell>
          <cell r="G44">
            <v>60</v>
          </cell>
        </row>
        <row r="45">
          <cell r="E45" t="str">
            <v xml:space="preserve">   Delegação Prov  Instituto Nac de Emprego e Formação Profissional</v>
          </cell>
          <cell r="F45">
            <v>7595.32</v>
          </cell>
          <cell r="G45">
            <v>200</v>
          </cell>
        </row>
        <row r="47">
          <cell r="E47" t="str">
            <v>Estradas</v>
          </cell>
          <cell r="F47">
            <v>0</v>
          </cell>
          <cell r="G47">
            <v>744769.59999999939</v>
          </cell>
        </row>
        <row r="48">
          <cell r="E48" t="str">
            <v xml:space="preserve">   Administração Nacional de Estradas</v>
          </cell>
          <cell r="F48">
            <v>0</v>
          </cell>
          <cell r="G48">
            <v>744769.59999999939</v>
          </cell>
        </row>
        <row r="50">
          <cell r="E50" t="str">
            <v>Sector de Água</v>
          </cell>
          <cell r="F50">
            <v>2727.51</v>
          </cell>
          <cell r="G50">
            <v>36426.9</v>
          </cell>
        </row>
        <row r="51">
          <cell r="E51" t="str">
            <v xml:space="preserve">   Administração das Águas do Sul</v>
          </cell>
          <cell r="F51">
            <v>2727.51</v>
          </cell>
          <cell r="G51">
            <v>36426.9</v>
          </cell>
        </row>
        <row r="53">
          <cell r="E53" t="str">
            <v>Outras Obras Públicas</v>
          </cell>
          <cell r="F53">
            <v>61899.9</v>
          </cell>
          <cell r="G53">
            <v>205835.7</v>
          </cell>
        </row>
        <row r="54">
          <cell r="E54" t="str">
            <v xml:space="preserve">   Ministério das Obras Públicas e Habitação</v>
          </cell>
          <cell r="F54">
            <v>32655.41</v>
          </cell>
          <cell r="G54">
            <v>177785.7</v>
          </cell>
        </row>
        <row r="55">
          <cell r="E55" t="str">
            <v xml:space="preserve">   Direcção Provincial das Obras Públicas e Habitação</v>
          </cell>
          <cell r="F55">
            <v>29244.49</v>
          </cell>
          <cell r="G55">
            <v>28050</v>
          </cell>
        </row>
        <row r="57">
          <cell r="E57" t="str">
            <v>Saúde</v>
          </cell>
          <cell r="F57">
            <v>1280327.23</v>
          </cell>
          <cell r="G57">
            <v>158551.67999999999</v>
          </cell>
        </row>
        <row r="58">
          <cell r="E58" t="str">
            <v xml:space="preserve">   Ministério da Saúde</v>
          </cell>
          <cell r="F58">
            <v>486522.69</v>
          </cell>
          <cell r="G58">
            <v>74633.350000000006</v>
          </cell>
        </row>
        <row r="59">
          <cell r="E59" t="str">
            <v xml:space="preserve">   Hospital Central do Maputo</v>
          </cell>
          <cell r="F59">
            <v>111339.08</v>
          </cell>
          <cell r="G59">
            <v>0</v>
          </cell>
        </row>
        <row r="60">
          <cell r="E60" t="str">
            <v xml:space="preserve">   Direcção Provincial da Saúde</v>
          </cell>
          <cell r="F60">
            <v>616686.75</v>
          </cell>
          <cell r="G60">
            <v>83918.33</v>
          </cell>
        </row>
        <row r="61">
          <cell r="E61" t="str">
            <v xml:space="preserve">      Transferências às Famílias - D. P. Saúde</v>
          </cell>
          <cell r="F61">
            <v>1250</v>
          </cell>
          <cell r="G61">
            <v>0</v>
          </cell>
        </row>
        <row r="62">
          <cell r="E62" t="str">
            <v xml:space="preserve">   Hospital Central</v>
          </cell>
          <cell r="F62">
            <v>64528.71</v>
          </cell>
          <cell r="G62">
            <v>0</v>
          </cell>
        </row>
        <row r="64">
          <cell r="E64" t="str">
            <v>HIV / SIDA</v>
          </cell>
          <cell r="F64">
            <v>0</v>
          </cell>
          <cell r="G64">
            <v>82121</v>
          </cell>
        </row>
        <row r="65">
          <cell r="E65" t="str">
            <v xml:space="preserve">   Conselho Nacional de Combate ao HIV / SIDA</v>
          </cell>
          <cell r="F65">
            <v>0</v>
          </cell>
          <cell r="G65">
            <v>82121</v>
          </cell>
        </row>
        <row r="67">
          <cell r="E67" t="str">
            <v>Área Judicial</v>
          </cell>
          <cell r="F67">
            <v>261799.07</v>
          </cell>
          <cell r="G67">
            <v>97444.42</v>
          </cell>
        </row>
        <row r="68">
          <cell r="E68" t="str">
            <v xml:space="preserve">   Ministério da Justiça</v>
          </cell>
          <cell r="F68">
            <v>25816.09</v>
          </cell>
          <cell r="G68">
            <v>21635.78</v>
          </cell>
        </row>
        <row r="69">
          <cell r="E69" t="str">
            <v xml:space="preserve">   Cadeia Central de Maputo</v>
          </cell>
          <cell r="F69">
            <v>21209.15</v>
          </cell>
          <cell r="G69">
            <v>0</v>
          </cell>
        </row>
        <row r="70">
          <cell r="E70" t="str">
            <v xml:space="preserve">   Direcção Provincial dos Registos e Notariado</v>
          </cell>
          <cell r="F70">
            <v>25324.14</v>
          </cell>
          <cell r="G70">
            <v>3443</v>
          </cell>
        </row>
        <row r="71">
          <cell r="E71" t="str">
            <v xml:space="preserve">   Cadeia Provincial</v>
          </cell>
          <cell r="F71">
            <v>40236.57</v>
          </cell>
          <cell r="G71">
            <v>6858.97</v>
          </cell>
        </row>
        <row r="72">
          <cell r="E72" t="str">
            <v xml:space="preserve">   Tribunal Supremo</v>
          </cell>
          <cell r="F72">
            <v>24165.86</v>
          </cell>
          <cell r="G72">
            <v>33149.11</v>
          </cell>
        </row>
        <row r="73">
          <cell r="E73" t="str">
            <v xml:space="preserve">   Tribunal Judicial de Menores</v>
          </cell>
          <cell r="F73">
            <v>1983.4</v>
          </cell>
          <cell r="G73">
            <v>0</v>
          </cell>
        </row>
        <row r="74">
          <cell r="E74" t="str">
            <v xml:space="preserve">   Tribunal Provincial</v>
          </cell>
          <cell r="F74">
            <v>62678.26</v>
          </cell>
          <cell r="G74">
            <v>10332.4</v>
          </cell>
        </row>
        <row r="75">
          <cell r="E75" t="str">
            <v xml:space="preserve">   Conselho Superior da Magistratura Judicial</v>
          </cell>
          <cell r="F75">
            <v>6200.41</v>
          </cell>
          <cell r="G75">
            <v>875.16</v>
          </cell>
        </row>
        <row r="76">
          <cell r="E76" t="str">
            <v xml:space="preserve">   Tribunal Militar Provincial</v>
          </cell>
          <cell r="F76">
            <v>8836</v>
          </cell>
          <cell r="G76">
            <v>150</v>
          </cell>
        </row>
        <row r="77">
          <cell r="E77" t="str">
            <v xml:space="preserve">   Procuradoria Militar Provincial</v>
          </cell>
          <cell r="F77">
            <v>7195.52</v>
          </cell>
          <cell r="G77">
            <v>870</v>
          </cell>
        </row>
        <row r="78">
          <cell r="E78" t="str">
            <v xml:space="preserve">   Procuradoria Geral da República</v>
          </cell>
          <cell r="F78">
            <v>12749.94</v>
          </cell>
          <cell r="G78">
            <v>7500</v>
          </cell>
        </row>
        <row r="79">
          <cell r="E79" t="str">
            <v xml:space="preserve">   Procuradoria Provincial</v>
          </cell>
          <cell r="F79">
            <v>23593.01</v>
          </cell>
          <cell r="G79">
            <v>12630</v>
          </cell>
        </row>
        <row r="80">
          <cell r="E80" t="str">
            <v xml:space="preserve">   Tribunal da Polícia</v>
          </cell>
          <cell r="F80">
            <v>1810.72</v>
          </cell>
          <cell r="G80">
            <v>0</v>
          </cell>
        </row>
        <row r="82">
          <cell r="E82" t="str">
            <v>Segurança e Ordem Pública</v>
          </cell>
          <cell r="F82">
            <v>1187941.55</v>
          </cell>
          <cell r="G82">
            <v>80000</v>
          </cell>
        </row>
        <row r="83">
          <cell r="E83" t="str">
            <v xml:space="preserve">   Ministério do Interior</v>
          </cell>
          <cell r="F83">
            <v>1028201.16</v>
          </cell>
          <cell r="G83">
            <v>67000</v>
          </cell>
        </row>
        <row r="84">
          <cell r="E84" t="str">
            <v xml:space="preserve">   Serviço de Informação e Segurança do Estado</v>
          </cell>
          <cell r="F84">
            <v>159740.39000000001</v>
          </cell>
          <cell r="G84">
            <v>13000</v>
          </cell>
        </row>
        <row r="86">
          <cell r="E86" t="str">
            <v>Administração Pública</v>
          </cell>
          <cell r="F86">
            <v>121881.87</v>
          </cell>
          <cell r="G86">
            <v>99354.9</v>
          </cell>
        </row>
        <row r="87">
          <cell r="E87" t="str">
            <v xml:space="preserve">   Ministério da Administração Estatal</v>
          </cell>
          <cell r="F87">
            <v>40325.74</v>
          </cell>
          <cell r="G87">
            <v>9427.2000000000007</v>
          </cell>
        </row>
        <row r="88">
          <cell r="E88" t="str">
            <v xml:space="preserve">   Secretariado Técnico de Administração Eleitoral</v>
          </cell>
          <cell r="F88">
            <v>15375.38</v>
          </cell>
          <cell r="G88">
            <v>15184.7</v>
          </cell>
        </row>
        <row r="89">
          <cell r="E89" t="str">
            <v xml:space="preserve">   Direcção Provincial de Apoio e Controle</v>
          </cell>
          <cell r="F89">
            <v>22252.81</v>
          </cell>
          <cell r="G89">
            <v>66243</v>
          </cell>
        </row>
        <row r="90">
          <cell r="E90" t="str">
            <v xml:space="preserve">   Delegação Provincial do Secretariado Técn. Adm. Eleitoral</v>
          </cell>
          <cell r="F90">
            <v>8009.86</v>
          </cell>
          <cell r="G90">
            <v>0</v>
          </cell>
        </row>
        <row r="91">
          <cell r="E91" t="str">
            <v xml:space="preserve">   Tribunal Administrativo</v>
          </cell>
          <cell r="F91">
            <v>35918.080000000002</v>
          </cell>
          <cell r="G91">
            <v>8500</v>
          </cell>
        </row>
        <row r="94">
          <cell r="E94" t="str">
            <v>Outros</v>
          </cell>
          <cell r="F94">
            <v>4913542.1100000003</v>
          </cell>
          <cell r="G94">
            <v>1174805.79</v>
          </cell>
        </row>
        <row r="95">
          <cell r="E95" t="str">
            <v>sub-Outros</v>
          </cell>
          <cell r="F95">
            <v>541987.75</v>
          </cell>
          <cell r="G95">
            <v>230696.35</v>
          </cell>
        </row>
        <row r="96">
          <cell r="E96" t="str">
            <v xml:space="preserve">   Presidência da República</v>
          </cell>
          <cell r="F96">
            <v>143513.25</v>
          </cell>
          <cell r="G96">
            <v>5465.2</v>
          </cell>
        </row>
        <row r="97">
          <cell r="E97" t="str">
            <v xml:space="preserve">   Casa Militar</v>
          </cell>
          <cell r="F97">
            <v>81788.990000000005</v>
          </cell>
          <cell r="G97">
            <v>10000</v>
          </cell>
        </row>
        <row r="98">
          <cell r="E98" t="str">
            <v xml:space="preserve">   Gabinete do Governador</v>
          </cell>
          <cell r="F98">
            <v>35640.949999999997</v>
          </cell>
          <cell r="G98">
            <v>16298.1</v>
          </cell>
        </row>
        <row r="99">
          <cell r="E99" t="str">
            <v xml:space="preserve">   Gabinete do Primeiro Ministro</v>
          </cell>
          <cell r="F99">
            <v>17106.939999999999</v>
          </cell>
          <cell r="G99">
            <v>66877.05</v>
          </cell>
        </row>
        <row r="100">
          <cell r="E100" t="str">
            <v xml:space="preserve">   Conselho Superior da Comunicação Social</v>
          </cell>
          <cell r="F100">
            <v>2472.6</v>
          </cell>
          <cell r="G100">
            <v>0</v>
          </cell>
        </row>
        <row r="101">
          <cell r="E101" t="str">
            <v xml:space="preserve">   Gabinete de Informação</v>
          </cell>
          <cell r="F101">
            <v>23066.65</v>
          </cell>
          <cell r="G101">
            <v>80321</v>
          </cell>
        </row>
        <row r="102">
          <cell r="E102" t="str">
            <v xml:space="preserve">   Gabinete Central de Prevenção e Combate à Droga</v>
          </cell>
          <cell r="F102">
            <v>14752.94</v>
          </cell>
          <cell r="G102">
            <v>1200</v>
          </cell>
        </row>
        <row r="103">
          <cell r="E103" t="str">
            <v xml:space="preserve">   Delegação Provincial da Comunicação Social</v>
          </cell>
          <cell r="F103">
            <v>9078.0300000000007</v>
          </cell>
          <cell r="G103">
            <v>2102</v>
          </cell>
        </row>
        <row r="104">
          <cell r="E104" t="str">
            <v xml:space="preserve">   Assembleia da República</v>
          </cell>
          <cell r="F104">
            <v>120797.29</v>
          </cell>
          <cell r="G104">
            <v>16251.3</v>
          </cell>
        </row>
        <row r="105">
          <cell r="E105" t="str">
            <v xml:space="preserve">   Assembleia Provincial</v>
          </cell>
          <cell r="F105">
            <v>7786.24</v>
          </cell>
          <cell r="G105">
            <v>342</v>
          </cell>
        </row>
        <row r="106">
          <cell r="E106" t="str">
            <v xml:space="preserve">   Ministério para os Assuntos dos Antigos Combatentes</v>
          </cell>
          <cell r="F106">
            <v>10891.68</v>
          </cell>
          <cell r="G106">
            <v>6135.7</v>
          </cell>
        </row>
        <row r="107">
          <cell r="E107" t="str">
            <v xml:space="preserve">   Direcção Provincial para os Assuntos dos Antigos Combatentes</v>
          </cell>
          <cell r="F107">
            <v>7071.94</v>
          </cell>
          <cell r="G107">
            <v>1360</v>
          </cell>
        </row>
        <row r="108">
          <cell r="E108" t="str">
            <v xml:space="preserve">   Ministério da Cultura</v>
          </cell>
          <cell r="F108">
            <v>21998.6</v>
          </cell>
          <cell r="G108">
            <v>10654</v>
          </cell>
        </row>
        <row r="109">
          <cell r="E109" t="str">
            <v xml:space="preserve">   Comissão de Coordenação dos Progr. Informação e Cultura da SADC</v>
          </cell>
          <cell r="F109">
            <v>7671.42</v>
          </cell>
          <cell r="G109">
            <v>500</v>
          </cell>
        </row>
        <row r="110">
          <cell r="E110" t="str">
            <v xml:space="preserve">   Fundo Bibliográfico da Língua Portuguesa</v>
          </cell>
          <cell r="F110">
            <v>6152.62</v>
          </cell>
          <cell r="G110">
            <v>4820</v>
          </cell>
        </row>
        <row r="111">
          <cell r="E111" t="str">
            <v xml:space="preserve">   Ministério da Juventude e Desportos</v>
          </cell>
          <cell r="F111">
            <v>10584.3</v>
          </cell>
          <cell r="G111">
            <v>4000</v>
          </cell>
        </row>
        <row r="112">
          <cell r="E112" t="str">
            <v xml:space="preserve">   Direcção Provincial da Cultura, Juventude e Desportos</v>
          </cell>
          <cell r="F112">
            <v>19367.05</v>
          </cell>
          <cell r="G112">
            <v>1200</v>
          </cell>
        </row>
        <row r="113">
          <cell r="E113" t="str">
            <v xml:space="preserve">   Direcção Provincial da Cultura</v>
          </cell>
          <cell r="F113">
            <v>0</v>
          </cell>
          <cell r="G113">
            <v>3170</v>
          </cell>
        </row>
        <row r="114">
          <cell r="E114" t="str">
            <v xml:space="preserve">   Comissão Nacional para a Unesco</v>
          </cell>
          <cell r="F114">
            <v>2246.2600000000002</v>
          </cell>
          <cell r="G114">
            <v>0</v>
          </cell>
        </row>
        <row r="116">
          <cell r="E116" t="str">
            <v>Defesa</v>
          </cell>
          <cell r="F116">
            <v>659970.31999999995</v>
          </cell>
          <cell r="G116">
            <v>63200</v>
          </cell>
        </row>
        <row r="117">
          <cell r="E117" t="str">
            <v xml:space="preserve">   Ministério da Defesa Nacional</v>
          </cell>
          <cell r="F117">
            <v>659970.31999999995</v>
          </cell>
          <cell r="G117">
            <v>63200</v>
          </cell>
        </row>
        <row r="119">
          <cell r="E119" t="str">
            <v>Negócios Estrangeiros</v>
          </cell>
          <cell r="F119">
            <v>546366.67000000004</v>
          </cell>
          <cell r="G119">
            <v>69355</v>
          </cell>
        </row>
        <row r="120">
          <cell r="E120" t="str">
            <v xml:space="preserve">   Ministério dos Negócios Estrangeiros e Cooperação</v>
          </cell>
          <cell r="F120">
            <v>506397.48</v>
          </cell>
          <cell r="G120">
            <v>17000</v>
          </cell>
        </row>
        <row r="121">
          <cell r="E121" t="str">
            <v xml:space="preserve">   Núcleo de Apoio aos Refugiados</v>
          </cell>
          <cell r="F121">
            <v>4069.09</v>
          </cell>
          <cell r="G121">
            <v>2400</v>
          </cell>
        </row>
        <row r="122">
          <cell r="E122" t="str">
            <v xml:space="preserve">   Instituto Nacional de Apoio aos Moçambicanos Emigrantes</v>
          </cell>
          <cell r="F122">
            <v>3482.67</v>
          </cell>
          <cell r="G122">
            <v>2100</v>
          </cell>
        </row>
        <row r="123">
          <cell r="E123" t="str">
            <v xml:space="preserve">   Instituto Nacional de Desminagem</v>
          </cell>
          <cell r="F123">
            <v>9759.33</v>
          </cell>
          <cell r="G123">
            <v>0</v>
          </cell>
        </row>
        <row r="124">
          <cell r="E124" t="str">
            <v xml:space="preserve">   Instituto Nacional de Gestão de Calamidades</v>
          </cell>
          <cell r="F124">
            <v>11509.69</v>
          </cell>
          <cell r="G124">
            <v>23015</v>
          </cell>
        </row>
        <row r="125">
          <cell r="E125" t="str">
            <v xml:space="preserve">   Delegação do Instituto Nacional de Gestão das Calamidades</v>
          </cell>
          <cell r="F125">
            <v>10712.65</v>
          </cell>
          <cell r="G125">
            <v>24840</v>
          </cell>
        </row>
        <row r="126">
          <cell r="E126" t="str">
            <v xml:space="preserve">   Delegação do Instituto Nacional de Desminagem</v>
          </cell>
          <cell r="F126">
            <v>435.76</v>
          </cell>
          <cell r="G126">
            <v>0</v>
          </cell>
        </row>
        <row r="128">
          <cell r="E128" t="str">
            <v>Finanças</v>
          </cell>
          <cell r="F128">
            <v>2918284.9000000004</v>
          </cell>
          <cell r="G128">
            <v>666809.66</v>
          </cell>
        </row>
        <row r="129">
          <cell r="E129" t="str">
            <v xml:space="preserve">   Ministério do Plano e Finanças</v>
          </cell>
          <cell r="F129">
            <v>91911.62</v>
          </cell>
          <cell r="G129">
            <v>67379.38</v>
          </cell>
        </row>
        <row r="130">
          <cell r="E130" t="str">
            <v xml:space="preserve">      Serviços - M. P. F.</v>
          </cell>
          <cell r="F130">
            <v>279000</v>
          </cell>
          <cell r="G130">
            <v>0</v>
          </cell>
        </row>
        <row r="131">
          <cell r="E131" t="str">
            <v xml:space="preserve">      Encargos da Dívida  - M. P. F.</v>
          </cell>
          <cell r="F131">
            <v>515000</v>
          </cell>
          <cell r="G131">
            <v>0</v>
          </cell>
        </row>
        <row r="132">
          <cell r="E132" t="str">
            <v xml:space="preserve">      Transferências às Administrações Públicas - M. P. F.</v>
          </cell>
          <cell r="F132">
            <v>114400</v>
          </cell>
          <cell r="G132">
            <v>0</v>
          </cell>
        </row>
        <row r="133">
          <cell r="E133" t="str">
            <v xml:space="preserve">      Transferências às Administrações Privadas - M. P. F.</v>
          </cell>
          <cell r="F133">
            <v>123000</v>
          </cell>
          <cell r="G133">
            <v>0</v>
          </cell>
        </row>
        <row r="134">
          <cell r="E134" t="str">
            <v xml:space="preserve">      Transferências às Famílias - M. P. F.</v>
          </cell>
          <cell r="F134">
            <v>318818.2</v>
          </cell>
          <cell r="G134">
            <v>0</v>
          </cell>
        </row>
        <row r="135">
          <cell r="E135" t="str">
            <v xml:space="preserve">      Transferências ao Exterior - M. P. F.</v>
          </cell>
          <cell r="F135">
            <v>7628.71</v>
          </cell>
          <cell r="G135">
            <v>0</v>
          </cell>
        </row>
        <row r="136">
          <cell r="E136" t="str">
            <v xml:space="preserve">      Subsídios - M. P. F.</v>
          </cell>
          <cell r="F136">
            <v>78000</v>
          </cell>
          <cell r="G136">
            <v>0</v>
          </cell>
        </row>
        <row r="137">
          <cell r="E137" t="str">
            <v xml:space="preserve">      Outras Despesas Correntes - M. P. F.</v>
          </cell>
          <cell r="F137">
            <v>215490.24</v>
          </cell>
          <cell r="G137">
            <v>0</v>
          </cell>
        </row>
        <row r="138">
          <cell r="E138" t="str">
            <v xml:space="preserve">   Outras Despesas de Capital - M. P. F.</v>
          </cell>
          <cell r="F138">
            <v>0</v>
          </cell>
          <cell r="G138">
            <v>553377.98</v>
          </cell>
        </row>
        <row r="139">
          <cell r="E139" t="str">
            <v xml:space="preserve">   Direcção Provincial do Plano e Finanças</v>
          </cell>
          <cell r="F139">
            <v>51775.360000000001</v>
          </cell>
          <cell r="G139">
            <v>43350.3</v>
          </cell>
        </row>
        <row r="140">
          <cell r="E140" t="str">
            <v xml:space="preserve">      Transferências às Administrações Públicas -  D. P. P. F.</v>
          </cell>
          <cell r="F140">
            <v>139600</v>
          </cell>
          <cell r="G140">
            <v>0</v>
          </cell>
        </row>
        <row r="141">
          <cell r="E141" t="str">
            <v xml:space="preserve">      Transferências às Famílias - D. P. P. F.</v>
          </cell>
          <cell r="F141">
            <v>964160.77</v>
          </cell>
          <cell r="G141">
            <v>0</v>
          </cell>
        </row>
        <row r="142">
          <cell r="E142" t="str">
            <v xml:space="preserve">      Outras Despesas Correntes - D. P. P. F.</v>
          </cell>
          <cell r="F142">
            <v>19500</v>
          </cell>
          <cell r="G142">
            <v>0</v>
          </cell>
        </row>
        <row r="143">
          <cell r="E143" t="str">
            <v xml:space="preserve">      Outras Despesas de Capital - D.P.P.F.</v>
          </cell>
          <cell r="F143">
            <v>0</v>
          </cell>
          <cell r="G143">
            <v>2702</v>
          </cell>
        </row>
        <row r="145">
          <cell r="E145" t="str">
            <v>Estatística</v>
          </cell>
          <cell r="F145">
            <v>30110.46</v>
          </cell>
          <cell r="G145">
            <v>8288.6</v>
          </cell>
        </row>
        <row r="146">
          <cell r="E146" t="str">
            <v xml:space="preserve">   Instituto Nacional de Estatística</v>
          </cell>
          <cell r="F146">
            <v>19220.330000000002</v>
          </cell>
          <cell r="G146">
            <v>6817.6</v>
          </cell>
        </row>
        <row r="147">
          <cell r="E147" t="str">
            <v xml:space="preserve">   Delegação Provincial do Instituto Nacional de Estatística</v>
          </cell>
          <cell r="F147">
            <v>10890.13</v>
          </cell>
          <cell r="G147">
            <v>1471</v>
          </cell>
        </row>
        <row r="149">
          <cell r="E149" t="str">
            <v>Ambiente</v>
          </cell>
          <cell r="F149">
            <v>48808</v>
          </cell>
          <cell r="G149">
            <v>28529.599999999999</v>
          </cell>
        </row>
        <row r="150">
          <cell r="E150" t="str">
            <v xml:space="preserve">   Ministério para a Coordenação da Acção Ambiental</v>
          </cell>
          <cell r="F150">
            <v>26674.58</v>
          </cell>
          <cell r="G150">
            <v>10000</v>
          </cell>
        </row>
        <row r="151">
          <cell r="E151" t="str">
            <v xml:space="preserve">   Direcção Provincial de Coordenação da Acção Ambiental</v>
          </cell>
          <cell r="F151">
            <v>22133.42</v>
          </cell>
          <cell r="G151">
            <v>18529.599999999999</v>
          </cell>
        </row>
        <row r="153">
          <cell r="E153" t="str">
            <v>Pescas</v>
          </cell>
          <cell r="F153">
            <v>23390.379999999997</v>
          </cell>
          <cell r="G153">
            <v>10195.5</v>
          </cell>
        </row>
        <row r="154">
          <cell r="E154" t="str">
            <v xml:space="preserve">   Ministério das Pescas</v>
          </cell>
          <cell r="F154">
            <v>19441.62</v>
          </cell>
          <cell r="G154">
            <v>0</v>
          </cell>
        </row>
        <row r="155">
          <cell r="E155" t="str">
            <v xml:space="preserve">   Direcção Provicial das Pescas</v>
          </cell>
          <cell r="F155">
            <v>3948.76</v>
          </cell>
          <cell r="G155">
            <v>1845.5</v>
          </cell>
        </row>
        <row r="156">
          <cell r="E156" t="str">
            <v xml:space="preserve">   Fundo de Fomento Pesqueiro</v>
          </cell>
          <cell r="F156">
            <v>0</v>
          </cell>
          <cell r="G156">
            <v>8350</v>
          </cell>
        </row>
        <row r="158">
          <cell r="E158" t="str">
            <v>Indústria e Comércio</v>
          </cell>
          <cell r="F158">
            <v>54350.65</v>
          </cell>
          <cell r="G158">
            <v>14037</v>
          </cell>
        </row>
        <row r="159">
          <cell r="E159" t="str">
            <v xml:space="preserve">   Ministério da Indústria e Comércio</v>
          </cell>
          <cell r="F159">
            <v>33155.01</v>
          </cell>
          <cell r="G159">
            <v>9400</v>
          </cell>
        </row>
        <row r="160">
          <cell r="E160" t="str">
            <v xml:space="preserve">   Direcção Provincial da Indústria, Comércio e Turismo</v>
          </cell>
          <cell r="F160">
            <v>21195.64</v>
          </cell>
          <cell r="G160">
            <v>0</v>
          </cell>
        </row>
        <row r="161">
          <cell r="E161" t="str">
            <v xml:space="preserve">   Direcção Provincial da Indústria e Comércio</v>
          </cell>
          <cell r="F161">
            <v>0</v>
          </cell>
          <cell r="G161">
            <v>4637</v>
          </cell>
        </row>
        <row r="163">
          <cell r="E163" t="str">
            <v>Turismo</v>
          </cell>
          <cell r="F163">
            <v>16326.13</v>
          </cell>
          <cell r="G163">
            <v>25200</v>
          </cell>
        </row>
        <row r="164">
          <cell r="E164" t="str">
            <v xml:space="preserve">   Ministério do Turismo</v>
          </cell>
          <cell r="F164">
            <v>16326.13</v>
          </cell>
          <cell r="G164">
            <v>15000</v>
          </cell>
        </row>
        <row r="165">
          <cell r="E165" t="str">
            <v xml:space="preserve">   Fundo Nacional do Turismo</v>
          </cell>
          <cell r="F165">
            <v>0</v>
          </cell>
          <cell r="G165">
            <v>10000</v>
          </cell>
        </row>
        <row r="166">
          <cell r="E166" t="str">
            <v xml:space="preserve">   Direcção Provincial do Turismo</v>
          </cell>
          <cell r="F166">
            <v>0</v>
          </cell>
          <cell r="G166">
            <v>200</v>
          </cell>
        </row>
        <row r="168">
          <cell r="E168" t="str">
            <v>Transportes e Comunicações</v>
          </cell>
          <cell r="F168">
            <v>73946.850000000006</v>
          </cell>
          <cell r="G168">
            <v>58494.080000000002</v>
          </cell>
        </row>
        <row r="169">
          <cell r="E169" t="str">
            <v xml:space="preserve">   Ministério dos Transportes e Comunicações</v>
          </cell>
          <cell r="F169">
            <v>31050.14</v>
          </cell>
          <cell r="G169">
            <v>45488.08</v>
          </cell>
        </row>
        <row r="170">
          <cell r="E170" t="str">
            <v xml:space="preserve">   Secretaria de Estado da Aeronáutica Civil</v>
          </cell>
          <cell r="F170">
            <v>6427.91</v>
          </cell>
          <cell r="G170">
            <v>4200</v>
          </cell>
        </row>
        <row r="171">
          <cell r="E171" t="str">
            <v xml:space="preserve">   Instituto Nacional de Meteorologia</v>
          </cell>
          <cell r="F171">
            <v>9794.68</v>
          </cell>
          <cell r="G171">
            <v>5200</v>
          </cell>
        </row>
        <row r="172">
          <cell r="E172" t="str">
            <v xml:space="preserve">   Direcção Provincial dos Transportes e Comunicações</v>
          </cell>
          <cell r="F172">
            <v>26674.12</v>
          </cell>
          <cell r="G172">
            <v>3606</v>
          </cell>
        </row>
        <row r="174">
          <cell r="E174" t="str">
            <v>Total</v>
          </cell>
          <cell r="F174">
            <v>10751999.970000003</v>
          </cell>
          <cell r="G174">
            <v>3136999.9999999995</v>
          </cell>
        </row>
        <row r="176">
          <cell r="E176" t="str">
            <v>Limites</v>
          </cell>
          <cell r="F176">
            <v>10751999.949999999</v>
          </cell>
          <cell r="G176">
            <v>3136999.9999999986</v>
          </cell>
        </row>
        <row r="178">
          <cell r="F178">
            <v>-2.0000003278255463E-2</v>
          </cell>
          <cell r="G178">
            <v>0</v>
          </cell>
        </row>
      </sheetData>
      <sheetData sheetId="1" refreshError="1">
        <row r="4">
          <cell r="Z4">
            <v>0</v>
          </cell>
          <cell r="AA4" t="str">
            <v>Orcamento,Modalidade</v>
          </cell>
          <cell r="AB4">
            <v>0</v>
          </cell>
          <cell r="AC4">
            <v>0</v>
          </cell>
          <cell r="AD4">
            <v>0</v>
          </cell>
          <cell r="AE4">
            <v>0</v>
          </cell>
          <cell r="AF4">
            <v>0</v>
          </cell>
          <cell r="AG4">
            <v>0</v>
          </cell>
        </row>
        <row r="5">
          <cell r="Z5">
            <v>0</v>
          </cell>
          <cell r="AA5">
            <v>1</v>
          </cell>
          <cell r="AB5">
            <v>0</v>
          </cell>
          <cell r="AC5">
            <v>0</v>
          </cell>
          <cell r="AD5">
            <v>2</v>
          </cell>
          <cell r="AE5">
            <v>0</v>
          </cell>
          <cell r="AF5">
            <v>0</v>
          </cell>
          <cell r="AG5" t="str">
            <v>Total</v>
          </cell>
        </row>
        <row r="6">
          <cell r="Z6">
            <v>0</v>
          </cell>
          <cell r="AA6">
            <v>1</v>
          </cell>
          <cell r="AB6">
            <v>2</v>
          </cell>
          <cell r="AC6">
            <v>3</v>
          </cell>
          <cell r="AD6">
            <v>1</v>
          </cell>
          <cell r="AE6">
            <v>2</v>
          </cell>
          <cell r="AF6">
            <v>3</v>
          </cell>
          <cell r="AG6">
            <v>0</v>
          </cell>
        </row>
        <row r="7">
          <cell r="Z7" t="str">
            <v>Orgaos</v>
          </cell>
          <cell r="AA7" t="str">
            <v>PropMZM</v>
          </cell>
          <cell r="AB7" t="str">
            <v>PropMZM</v>
          </cell>
          <cell r="AC7" t="str">
            <v>PropMZM</v>
          </cell>
          <cell r="AD7" t="str">
            <v>PropMZM</v>
          </cell>
          <cell r="AE7" t="str">
            <v>PropMZM</v>
          </cell>
          <cell r="AF7" t="str">
            <v>PropMZM</v>
          </cell>
          <cell r="AG7" t="str">
            <v>PropMZM</v>
          </cell>
        </row>
        <row r="8">
          <cell r="Z8" t="str">
            <v>0101</v>
          </cell>
          <cell r="AA8">
            <v>137598</v>
          </cell>
          <cell r="AB8">
            <v>0</v>
          </cell>
          <cell r="AC8">
            <v>0</v>
          </cell>
          <cell r="AD8">
            <v>14102.8</v>
          </cell>
          <cell r="AE8">
            <v>0</v>
          </cell>
          <cell r="AF8">
            <v>0</v>
          </cell>
          <cell r="AG8">
            <v>151700.79999999999</v>
          </cell>
        </row>
        <row r="9">
          <cell r="Z9" t="str">
            <v>0105</v>
          </cell>
          <cell r="AA9">
            <v>88300</v>
          </cell>
          <cell r="AB9">
            <v>0</v>
          </cell>
          <cell r="AC9">
            <v>0</v>
          </cell>
          <cell r="AD9">
            <v>12000</v>
          </cell>
          <cell r="AE9">
            <v>0</v>
          </cell>
          <cell r="AF9">
            <v>0</v>
          </cell>
          <cell r="AG9">
            <v>100300</v>
          </cell>
        </row>
        <row r="10">
          <cell r="Z10" t="str">
            <v>0121</v>
          </cell>
          <cell r="AA10">
            <v>43890.69</v>
          </cell>
          <cell r="AB10">
            <v>0</v>
          </cell>
          <cell r="AC10">
            <v>0</v>
          </cell>
          <cell r="AD10">
            <v>15999.35</v>
          </cell>
          <cell r="AE10">
            <v>0</v>
          </cell>
          <cell r="AF10">
            <v>0</v>
          </cell>
          <cell r="AG10">
            <v>59890.04</v>
          </cell>
        </row>
        <row r="11">
          <cell r="Z11" t="str">
            <v>0301</v>
          </cell>
          <cell r="AA11">
            <v>18837.66</v>
          </cell>
          <cell r="AB11">
            <v>0</v>
          </cell>
          <cell r="AC11">
            <v>0</v>
          </cell>
          <cell r="AD11">
            <v>114861.45</v>
          </cell>
          <cell r="AE11">
            <v>0</v>
          </cell>
          <cell r="AF11">
            <v>0</v>
          </cell>
          <cell r="AG11">
            <v>133699.10999999999</v>
          </cell>
        </row>
        <row r="12">
          <cell r="Z12" t="str">
            <v>0303</v>
          </cell>
          <cell r="AA12">
            <v>5175.93</v>
          </cell>
          <cell r="AB12">
            <v>0</v>
          </cell>
          <cell r="AC12">
            <v>0</v>
          </cell>
          <cell r="AD12">
            <v>2500</v>
          </cell>
          <cell r="AE12">
            <v>0</v>
          </cell>
          <cell r="AF12">
            <v>0</v>
          </cell>
          <cell r="AG12">
            <v>7675.93</v>
          </cell>
        </row>
        <row r="13">
          <cell r="Z13" t="str">
            <v>0305</v>
          </cell>
          <cell r="AA13">
            <v>21755.93</v>
          </cell>
          <cell r="AB13">
            <v>0</v>
          </cell>
          <cell r="AC13">
            <v>0</v>
          </cell>
          <cell r="AD13">
            <v>23000</v>
          </cell>
          <cell r="AE13">
            <v>0</v>
          </cell>
          <cell r="AF13">
            <v>0</v>
          </cell>
          <cell r="AG13">
            <v>44755.93</v>
          </cell>
        </row>
        <row r="14">
          <cell r="Z14" t="str">
            <v>0307</v>
          </cell>
          <cell r="AA14">
            <v>15148.05</v>
          </cell>
          <cell r="AB14">
            <v>0</v>
          </cell>
          <cell r="AC14">
            <v>0</v>
          </cell>
          <cell r="AD14">
            <v>1500</v>
          </cell>
          <cell r="AE14">
            <v>0</v>
          </cell>
          <cell r="AF14">
            <v>0</v>
          </cell>
          <cell r="AG14">
            <v>16648.05</v>
          </cell>
        </row>
        <row r="15">
          <cell r="Z15" t="str">
            <v>0323</v>
          </cell>
          <cell r="AA15">
            <v>11518.24</v>
          </cell>
          <cell r="AB15">
            <v>0</v>
          </cell>
          <cell r="AC15">
            <v>0</v>
          </cell>
          <cell r="AD15">
            <v>1250</v>
          </cell>
          <cell r="AE15">
            <v>1209</v>
          </cell>
          <cell r="AF15">
            <v>0</v>
          </cell>
          <cell r="AG15">
            <v>13977.24</v>
          </cell>
        </row>
        <row r="16">
          <cell r="Z16" t="str">
            <v>0501</v>
          </cell>
          <cell r="AA16">
            <v>148322.72</v>
          </cell>
          <cell r="AB16">
            <v>0</v>
          </cell>
          <cell r="AC16">
            <v>0</v>
          </cell>
          <cell r="AD16">
            <v>5000</v>
          </cell>
          <cell r="AE16">
            <v>0</v>
          </cell>
          <cell r="AF16">
            <v>0</v>
          </cell>
          <cell r="AG16">
            <v>153322.72</v>
          </cell>
        </row>
        <row r="17">
          <cell r="Z17" t="str">
            <v>0521</v>
          </cell>
          <cell r="AA17">
            <v>8014.71</v>
          </cell>
          <cell r="AB17">
            <v>0</v>
          </cell>
          <cell r="AC17">
            <v>0</v>
          </cell>
          <cell r="AD17">
            <v>0</v>
          </cell>
          <cell r="AE17">
            <v>0</v>
          </cell>
          <cell r="AF17">
            <v>0</v>
          </cell>
          <cell r="AG17">
            <v>8014.71</v>
          </cell>
        </row>
        <row r="18">
          <cell r="Z18" t="str">
            <v>0701</v>
          </cell>
          <cell r="AA18">
            <v>27663.03</v>
          </cell>
          <cell r="AB18">
            <v>0</v>
          </cell>
          <cell r="AC18">
            <v>0</v>
          </cell>
          <cell r="AD18">
            <v>51866.22</v>
          </cell>
          <cell r="AE18">
            <v>0</v>
          </cell>
          <cell r="AF18">
            <v>0</v>
          </cell>
          <cell r="AG18">
            <v>79529.25</v>
          </cell>
        </row>
        <row r="19">
          <cell r="Z19" t="str">
            <v>0721</v>
          </cell>
          <cell r="AA19">
            <v>64171.6</v>
          </cell>
          <cell r="AB19">
            <v>0</v>
          </cell>
          <cell r="AC19">
            <v>0</v>
          </cell>
          <cell r="AD19">
            <v>4093.3</v>
          </cell>
          <cell r="AE19">
            <v>0</v>
          </cell>
          <cell r="AF19">
            <v>0</v>
          </cell>
          <cell r="AG19">
            <v>68264.899999999994</v>
          </cell>
        </row>
        <row r="20">
          <cell r="Z20" t="str">
            <v>0723</v>
          </cell>
          <cell r="AA20">
            <v>1976.87</v>
          </cell>
          <cell r="AB20">
            <v>0</v>
          </cell>
          <cell r="AC20">
            <v>0</v>
          </cell>
          <cell r="AD20">
            <v>350</v>
          </cell>
          <cell r="AE20">
            <v>0</v>
          </cell>
          <cell r="AF20">
            <v>0</v>
          </cell>
          <cell r="AG20">
            <v>2326.87</v>
          </cell>
        </row>
        <row r="21">
          <cell r="Z21" t="str">
            <v>0725</v>
          </cell>
          <cell r="AA21">
            <v>1818.59</v>
          </cell>
          <cell r="AB21">
            <v>0</v>
          </cell>
          <cell r="AC21">
            <v>0</v>
          </cell>
          <cell r="AD21">
            <v>350</v>
          </cell>
          <cell r="AE21">
            <v>0</v>
          </cell>
          <cell r="AF21">
            <v>0</v>
          </cell>
          <cell r="AG21">
            <v>2168.59</v>
          </cell>
        </row>
        <row r="22">
          <cell r="Z22" t="str">
            <v>0727</v>
          </cell>
          <cell r="AA22">
            <v>5686.63</v>
          </cell>
          <cell r="AB22">
            <v>0</v>
          </cell>
          <cell r="AC22">
            <v>0</v>
          </cell>
          <cell r="AD22">
            <v>600</v>
          </cell>
          <cell r="AE22">
            <v>0</v>
          </cell>
          <cell r="AF22">
            <v>0</v>
          </cell>
          <cell r="AG22">
            <v>6286.63</v>
          </cell>
        </row>
        <row r="23">
          <cell r="Z23" t="str">
            <v>0901</v>
          </cell>
          <cell r="AA23">
            <v>6364</v>
          </cell>
          <cell r="AB23">
            <v>0</v>
          </cell>
          <cell r="AC23">
            <v>0</v>
          </cell>
          <cell r="AD23">
            <v>600</v>
          </cell>
          <cell r="AE23">
            <v>0</v>
          </cell>
          <cell r="AF23">
            <v>0</v>
          </cell>
          <cell r="AG23">
            <v>6964</v>
          </cell>
        </row>
        <row r="24">
          <cell r="Z24" t="str">
            <v>1101</v>
          </cell>
          <cell r="AA24">
            <v>35297.57</v>
          </cell>
          <cell r="AB24">
            <v>0</v>
          </cell>
          <cell r="AC24">
            <v>0</v>
          </cell>
          <cell r="AD24">
            <v>17700</v>
          </cell>
          <cell r="AE24">
            <v>0</v>
          </cell>
          <cell r="AF24">
            <v>0</v>
          </cell>
          <cell r="AG24">
            <v>52997.57</v>
          </cell>
        </row>
        <row r="25">
          <cell r="Z25" t="str">
            <v>1301</v>
          </cell>
          <cell r="AA25">
            <v>18118.5</v>
          </cell>
          <cell r="AB25">
            <v>0</v>
          </cell>
          <cell r="AC25">
            <v>0</v>
          </cell>
          <cell r="AD25">
            <v>26300</v>
          </cell>
          <cell r="AE25">
            <v>0</v>
          </cell>
          <cell r="AF25">
            <v>0</v>
          </cell>
          <cell r="AG25">
            <v>44418.5</v>
          </cell>
        </row>
        <row r="26">
          <cell r="Z26" t="str">
            <v>1321</v>
          </cell>
          <cell r="AA26">
            <v>24408.53</v>
          </cell>
          <cell r="AB26">
            <v>0</v>
          </cell>
          <cell r="AC26">
            <v>0</v>
          </cell>
          <cell r="AD26">
            <v>1400</v>
          </cell>
          <cell r="AE26">
            <v>0</v>
          </cell>
          <cell r="AF26">
            <v>0</v>
          </cell>
          <cell r="AG26">
            <v>25808.53</v>
          </cell>
        </row>
        <row r="27">
          <cell r="Z27" t="str">
            <v>1501</v>
          </cell>
          <cell r="AA27">
            <v>117231.28</v>
          </cell>
          <cell r="AB27">
            <v>0</v>
          </cell>
          <cell r="AC27">
            <v>0</v>
          </cell>
          <cell r="AD27">
            <v>8200</v>
          </cell>
          <cell r="AE27">
            <v>0</v>
          </cell>
          <cell r="AF27">
            <v>0</v>
          </cell>
          <cell r="AG27">
            <v>125431.28</v>
          </cell>
        </row>
        <row r="28">
          <cell r="Z28" t="str">
            <v>1502</v>
          </cell>
          <cell r="AA28">
            <v>605917</v>
          </cell>
          <cell r="AB28">
            <v>0</v>
          </cell>
          <cell r="AC28">
            <v>0</v>
          </cell>
          <cell r="AD28">
            <v>56400</v>
          </cell>
          <cell r="AE28">
            <v>0</v>
          </cell>
          <cell r="AF28">
            <v>0</v>
          </cell>
          <cell r="AG28">
            <v>662317</v>
          </cell>
        </row>
        <row r="29">
          <cell r="Z29" t="str">
            <v>1525</v>
          </cell>
          <cell r="AA29">
            <v>9659.98</v>
          </cell>
          <cell r="AB29">
            <v>0</v>
          </cell>
          <cell r="AC29">
            <v>0</v>
          </cell>
          <cell r="AD29">
            <v>1500</v>
          </cell>
          <cell r="AE29">
            <v>0</v>
          </cell>
          <cell r="AF29">
            <v>0</v>
          </cell>
          <cell r="AG29">
            <v>11159.98</v>
          </cell>
        </row>
        <row r="30">
          <cell r="Z30" t="str">
            <v>1527</v>
          </cell>
          <cell r="AA30">
            <v>7503.35</v>
          </cell>
          <cell r="AB30">
            <v>0</v>
          </cell>
          <cell r="AC30">
            <v>0</v>
          </cell>
          <cell r="AD30">
            <v>250</v>
          </cell>
          <cell r="AE30">
            <v>0</v>
          </cell>
          <cell r="AF30">
            <v>0</v>
          </cell>
          <cell r="AG30">
            <v>7753.35</v>
          </cell>
        </row>
        <row r="31">
          <cell r="Z31" t="str">
            <v>1701</v>
          </cell>
          <cell r="AA31">
            <v>1111294.6599999999</v>
          </cell>
          <cell r="AB31">
            <v>0</v>
          </cell>
          <cell r="AC31">
            <v>0</v>
          </cell>
          <cell r="AD31">
            <v>56406</v>
          </cell>
          <cell r="AE31">
            <v>0</v>
          </cell>
          <cell r="AF31">
            <v>0</v>
          </cell>
          <cell r="AG31">
            <v>1167700.6599999999</v>
          </cell>
        </row>
        <row r="32">
          <cell r="Z32" t="str">
            <v>1901</v>
          </cell>
          <cell r="AA32">
            <v>171646.11</v>
          </cell>
          <cell r="AB32">
            <v>0</v>
          </cell>
          <cell r="AC32">
            <v>0</v>
          </cell>
          <cell r="AD32">
            <v>10500</v>
          </cell>
          <cell r="AE32">
            <v>0</v>
          </cell>
          <cell r="AF32">
            <v>0</v>
          </cell>
          <cell r="AG32">
            <v>182146.11</v>
          </cell>
        </row>
        <row r="33">
          <cell r="Z33" t="str">
            <v>2101</v>
          </cell>
          <cell r="AA33">
            <v>105717.13</v>
          </cell>
          <cell r="AB33">
            <v>0</v>
          </cell>
          <cell r="AC33">
            <v>0</v>
          </cell>
          <cell r="AD33">
            <v>4000</v>
          </cell>
          <cell r="AE33">
            <v>128797.52</v>
          </cell>
          <cell r="AF33">
            <v>0</v>
          </cell>
          <cell r="AG33">
            <v>238514.65</v>
          </cell>
        </row>
        <row r="34">
          <cell r="Z34" t="str">
            <v>2103</v>
          </cell>
          <cell r="AA34">
            <v>474000</v>
          </cell>
          <cell r="AB34">
            <v>0</v>
          </cell>
          <cell r="AC34">
            <v>0</v>
          </cell>
          <cell r="AD34">
            <v>1500</v>
          </cell>
          <cell r="AE34">
            <v>0</v>
          </cell>
          <cell r="AF34">
            <v>0</v>
          </cell>
          <cell r="AG34">
            <v>475500</v>
          </cell>
        </row>
        <row r="35">
          <cell r="Z35" t="str">
            <v>2105</v>
          </cell>
          <cell r="AA35">
            <v>5943</v>
          </cell>
          <cell r="AB35">
            <v>0</v>
          </cell>
          <cell r="AC35">
            <v>0</v>
          </cell>
          <cell r="AD35">
            <v>2000</v>
          </cell>
          <cell r="AE35">
            <v>0</v>
          </cell>
          <cell r="AF35">
            <v>0</v>
          </cell>
          <cell r="AG35">
            <v>7943</v>
          </cell>
        </row>
        <row r="36">
          <cell r="Z36" t="str">
            <v>2107</v>
          </cell>
          <cell r="AA36">
            <v>3731.17</v>
          </cell>
          <cell r="AB36">
            <v>0</v>
          </cell>
          <cell r="AC36">
            <v>0</v>
          </cell>
          <cell r="AD36">
            <v>0</v>
          </cell>
          <cell r="AE36">
            <v>0</v>
          </cell>
          <cell r="AF36">
            <v>0</v>
          </cell>
          <cell r="AG36">
            <v>3731.17</v>
          </cell>
        </row>
        <row r="37">
          <cell r="Z37" t="str">
            <v>2108</v>
          </cell>
          <cell r="AA37">
            <v>10903.2</v>
          </cell>
          <cell r="AB37">
            <v>0</v>
          </cell>
          <cell r="AC37">
            <v>0</v>
          </cell>
          <cell r="AD37">
            <v>0</v>
          </cell>
          <cell r="AE37">
            <v>0</v>
          </cell>
          <cell r="AF37">
            <v>0</v>
          </cell>
          <cell r="AG37">
            <v>10903.2</v>
          </cell>
        </row>
        <row r="38">
          <cell r="Z38" t="str">
            <v>2109</v>
          </cell>
          <cell r="AA38">
            <v>11821.81</v>
          </cell>
          <cell r="AB38">
            <v>0</v>
          </cell>
          <cell r="AC38">
            <v>0</v>
          </cell>
          <cell r="AD38">
            <v>1000</v>
          </cell>
          <cell r="AE38">
            <v>0</v>
          </cell>
          <cell r="AF38">
            <v>0</v>
          </cell>
          <cell r="AG38">
            <v>12821.81</v>
          </cell>
        </row>
        <row r="39">
          <cell r="Z39" t="str">
            <v>2128</v>
          </cell>
          <cell r="AA39">
            <v>591.37</v>
          </cell>
          <cell r="AB39">
            <v>0</v>
          </cell>
          <cell r="AC39">
            <v>0</v>
          </cell>
          <cell r="AD39">
            <v>0</v>
          </cell>
          <cell r="AE39">
            <v>0</v>
          </cell>
          <cell r="AF39">
            <v>0</v>
          </cell>
          <cell r="AG39">
            <v>591.37</v>
          </cell>
        </row>
        <row r="40">
          <cell r="Z40" t="str">
            <v>2129</v>
          </cell>
          <cell r="AA40">
            <v>11429.25</v>
          </cell>
          <cell r="AB40">
            <v>0</v>
          </cell>
          <cell r="AC40">
            <v>0</v>
          </cell>
          <cell r="AD40">
            <v>700</v>
          </cell>
          <cell r="AE40">
            <v>0</v>
          </cell>
          <cell r="AF40">
            <v>0</v>
          </cell>
          <cell r="AG40">
            <v>12129.25</v>
          </cell>
        </row>
        <row r="41">
          <cell r="Z41" t="str">
            <v>2301</v>
          </cell>
          <cell r="AA41">
            <v>26450.46</v>
          </cell>
          <cell r="AB41">
            <v>0</v>
          </cell>
          <cell r="AC41">
            <v>0</v>
          </cell>
          <cell r="AD41">
            <v>29706</v>
          </cell>
          <cell r="AE41">
            <v>0</v>
          </cell>
          <cell r="AF41">
            <v>0</v>
          </cell>
          <cell r="AG41">
            <v>56156.46</v>
          </cell>
        </row>
        <row r="42">
          <cell r="Z42" t="str">
            <v>2303</v>
          </cell>
          <cell r="AA42">
            <v>18866.919999999998</v>
          </cell>
          <cell r="AB42">
            <v>0</v>
          </cell>
          <cell r="AC42">
            <v>0</v>
          </cell>
          <cell r="AD42">
            <v>0</v>
          </cell>
          <cell r="AE42">
            <v>0</v>
          </cell>
          <cell r="AF42">
            <v>0</v>
          </cell>
          <cell r="AG42">
            <v>18866.919999999998</v>
          </cell>
        </row>
        <row r="43">
          <cell r="Z43" t="str">
            <v>2305</v>
          </cell>
          <cell r="AA43">
            <v>3307.51</v>
          </cell>
          <cell r="AB43">
            <v>0</v>
          </cell>
          <cell r="AC43">
            <v>0</v>
          </cell>
          <cell r="AD43">
            <v>0</v>
          </cell>
          <cell r="AE43">
            <v>0</v>
          </cell>
          <cell r="AF43">
            <v>0</v>
          </cell>
          <cell r="AG43">
            <v>3307.51</v>
          </cell>
        </row>
        <row r="44">
          <cell r="Z44" t="str">
            <v>2321</v>
          </cell>
          <cell r="AA44">
            <v>27345.09</v>
          </cell>
          <cell r="AB44">
            <v>0</v>
          </cell>
          <cell r="AC44">
            <v>0</v>
          </cell>
          <cell r="AD44">
            <v>6076</v>
          </cell>
          <cell r="AE44">
            <v>0</v>
          </cell>
          <cell r="AF44">
            <v>0</v>
          </cell>
          <cell r="AG44">
            <v>33421.089999999997</v>
          </cell>
        </row>
        <row r="45">
          <cell r="Z45" t="str">
            <v>2323</v>
          </cell>
          <cell r="AA45">
            <v>39855.46</v>
          </cell>
          <cell r="AB45">
            <v>0</v>
          </cell>
          <cell r="AC45">
            <v>0</v>
          </cell>
          <cell r="AD45">
            <v>7431.88</v>
          </cell>
          <cell r="AE45">
            <v>0</v>
          </cell>
          <cell r="AF45">
            <v>0</v>
          </cell>
          <cell r="AG45">
            <v>47287.34</v>
          </cell>
        </row>
        <row r="46">
          <cell r="Z46" t="str">
            <v>2325</v>
          </cell>
          <cell r="AA46">
            <v>9117.48</v>
          </cell>
          <cell r="AB46">
            <v>0</v>
          </cell>
          <cell r="AC46">
            <v>0</v>
          </cell>
          <cell r="AD46">
            <v>0</v>
          </cell>
          <cell r="AE46">
            <v>0</v>
          </cell>
          <cell r="AF46">
            <v>0</v>
          </cell>
          <cell r="AG46">
            <v>9117.48</v>
          </cell>
        </row>
        <row r="47">
          <cell r="Z47" t="str">
            <v>2501</v>
          </cell>
          <cell r="AA47">
            <v>40544.199999999997</v>
          </cell>
          <cell r="AB47">
            <v>0</v>
          </cell>
          <cell r="AC47">
            <v>0</v>
          </cell>
          <cell r="AD47">
            <v>4830</v>
          </cell>
          <cell r="AE47">
            <v>0</v>
          </cell>
          <cell r="AF47">
            <v>0</v>
          </cell>
          <cell r="AG47">
            <v>45374.2</v>
          </cell>
        </row>
        <row r="48">
          <cell r="Z48" t="str">
            <v>2503</v>
          </cell>
          <cell r="AA48">
            <v>15796.51</v>
          </cell>
          <cell r="AB48">
            <v>0</v>
          </cell>
          <cell r="AC48">
            <v>0</v>
          </cell>
          <cell r="AD48">
            <v>3000</v>
          </cell>
          <cell r="AE48">
            <v>0</v>
          </cell>
          <cell r="AF48">
            <v>0</v>
          </cell>
          <cell r="AG48">
            <v>18796.509999999998</v>
          </cell>
        </row>
        <row r="49">
          <cell r="Z49" t="str">
            <v>2521</v>
          </cell>
          <cell r="AA49">
            <v>31209.35</v>
          </cell>
          <cell r="AB49">
            <v>0</v>
          </cell>
          <cell r="AC49">
            <v>0</v>
          </cell>
          <cell r="AD49">
            <v>40124.33</v>
          </cell>
          <cell r="AE49">
            <v>25532.799999999999</v>
          </cell>
          <cell r="AF49">
            <v>0</v>
          </cell>
          <cell r="AG49">
            <v>96866.48</v>
          </cell>
        </row>
        <row r="50">
          <cell r="Z50" t="str">
            <v>2523</v>
          </cell>
          <cell r="AA50">
            <v>9393.0400000000009</v>
          </cell>
          <cell r="AB50">
            <v>0</v>
          </cell>
          <cell r="AC50">
            <v>0</v>
          </cell>
          <cell r="AD50">
            <v>1253</v>
          </cell>
          <cell r="AE50">
            <v>0</v>
          </cell>
          <cell r="AF50">
            <v>0</v>
          </cell>
          <cell r="AG50">
            <v>10646.04</v>
          </cell>
        </row>
        <row r="51">
          <cell r="Z51" t="str">
            <v>2701</v>
          </cell>
          <cell r="AA51">
            <v>94809.99</v>
          </cell>
          <cell r="AB51">
            <v>0</v>
          </cell>
          <cell r="AC51">
            <v>0</v>
          </cell>
          <cell r="AD51">
            <v>20828</v>
          </cell>
          <cell r="AE51">
            <v>0</v>
          </cell>
          <cell r="AF51">
            <v>15645.11</v>
          </cell>
          <cell r="AG51">
            <v>131283.1</v>
          </cell>
        </row>
        <row r="52">
          <cell r="Z52" t="str">
            <v>2703</v>
          </cell>
          <cell r="AA52">
            <v>166400</v>
          </cell>
          <cell r="AB52">
            <v>0</v>
          </cell>
          <cell r="AC52">
            <v>0</v>
          </cell>
          <cell r="AD52">
            <v>30000</v>
          </cell>
          <cell r="AE52">
            <v>0</v>
          </cell>
          <cell r="AF52">
            <v>0</v>
          </cell>
          <cell r="AG52">
            <v>196400</v>
          </cell>
        </row>
        <row r="53">
          <cell r="Z53" t="str">
            <v>2707</v>
          </cell>
          <cell r="AA53">
            <v>19278.259999999998</v>
          </cell>
          <cell r="AB53">
            <v>0</v>
          </cell>
          <cell r="AC53">
            <v>0</v>
          </cell>
          <cell r="AD53">
            <v>2000</v>
          </cell>
          <cell r="AE53">
            <v>0</v>
          </cell>
          <cell r="AF53">
            <v>0</v>
          </cell>
          <cell r="AG53">
            <v>21278.26</v>
          </cell>
        </row>
        <row r="54">
          <cell r="Z54" t="str">
            <v>2721</v>
          </cell>
          <cell r="AA54">
            <v>72167.149999999994</v>
          </cell>
          <cell r="AB54">
            <v>0</v>
          </cell>
          <cell r="AC54">
            <v>0</v>
          </cell>
          <cell r="AD54">
            <v>26944.36</v>
          </cell>
          <cell r="AE54">
            <v>0</v>
          </cell>
          <cell r="AF54">
            <v>0</v>
          </cell>
          <cell r="AG54">
            <v>99111.51</v>
          </cell>
        </row>
        <row r="55">
          <cell r="Z55" t="str">
            <v>2727</v>
          </cell>
          <cell r="AA55">
            <v>12265.3</v>
          </cell>
          <cell r="AB55">
            <v>0</v>
          </cell>
          <cell r="AC55">
            <v>0</v>
          </cell>
          <cell r="AD55">
            <v>1775</v>
          </cell>
          <cell r="AE55">
            <v>0</v>
          </cell>
          <cell r="AF55">
            <v>0</v>
          </cell>
          <cell r="AG55">
            <v>14040.3</v>
          </cell>
        </row>
        <row r="56">
          <cell r="Z56" t="str">
            <v>3101</v>
          </cell>
          <cell r="AA56">
            <v>20891.22</v>
          </cell>
          <cell r="AB56">
            <v>0</v>
          </cell>
          <cell r="AC56">
            <v>0</v>
          </cell>
          <cell r="AD56">
            <v>5000</v>
          </cell>
          <cell r="AE56">
            <v>61057.29</v>
          </cell>
          <cell r="AF56">
            <v>0</v>
          </cell>
          <cell r="AG56">
            <v>86948.51</v>
          </cell>
        </row>
        <row r="57">
          <cell r="Z57" t="str">
            <v>3103</v>
          </cell>
          <cell r="AA57">
            <v>14150</v>
          </cell>
          <cell r="AB57">
            <v>0</v>
          </cell>
          <cell r="AC57">
            <v>0</v>
          </cell>
          <cell r="AD57">
            <v>0</v>
          </cell>
          <cell r="AE57">
            <v>0</v>
          </cell>
          <cell r="AF57">
            <v>0</v>
          </cell>
          <cell r="AG57">
            <v>14150</v>
          </cell>
        </row>
        <row r="58">
          <cell r="Z58" t="str">
            <v>3105</v>
          </cell>
          <cell r="AA58">
            <v>1031.1400000000001</v>
          </cell>
          <cell r="AB58">
            <v>0</v>
          </cell>
          <cell r="AC58">
            <v>0</v>
          </cell>
          <cell r="AD58">
            <v>0</v>
          </cell>
          <cell r="AE58">
            <v>0</v>
          </cell>
          <cell r="AF58">
            <v>0</v>
          </cell>
          <cell r="AG58">
            <v>1031.1400000000001</v>
          </cell>
        </row>
        <row r="59">
          <cell r="Z59" t="str">
            <v>3107</v>
          </cell>
          <cell r="AA59">
            <v>6134.4</v>
          </cell>
          <cell r="AB59">
            <v>0</v>
          </cell>
          <cell r="AC59">
            <v>0</v>
          </cell>
          <cell r="AD59">
            <v>3000</v>
          </cell>
          <cell r="AE59">
            <v>0</v>
          </cell>
          <cell r="AF59">
            <v>0</v>
          </cell>
          <cell r="AG59">
            <v>9134.4</v>
          </cell>
        </row>
        <row r="60">
          <cell r="Z60" t="str">
            <v>3121</v>
          </cell>
          <cell r="AA60">
            <v>15961.5</v>
          </cell>
          <cell r="AB60">
            <v>0</v>
          </cell>
          <cell r="AC60">
            <v>0</v>
          </cell>
          <cell r="AD60">
            <v>650</v>
          </cell>
          <cell r="AE60">
            <v>0</v>
          </cell>
          <cell r="AF60">
            <v>0</v>
          </cell>
          <cell r="AG60">
            <v>16611.5</v>
          </cell>
        </row>
        <row r="61">
          <cell r="Z61" t="str">
            <v>3125</v>
          </cell>
          <cell r="AA61">
            <v>1500.2</v>
          </cell>
          <cell r="AB61">
            <v>0</v>
          </cell>
          <cell r="AC61">
            <v>0</v>
          </cell>
          <cell r="AD61">
            <v>55.1</v>
          </cell>
          <cell r="AE61">
            <v>0</v>
          </cell>
          <cell r="AF61">
            <v>0</v>
          </cell>
          <cell r="AG61">
            <v>1555.3</v>
          </cell>
        </row>
        <row r="62">
          <cell r="Z62" t="str">
            <v>3127</v>
          </cell>
          <cell r="AA62">
            <v>7635.81</v>
          </cell>
          <cell r="AB62">
            <v>0</v>
          </cell>
          <cell r="AC62">
            <v>0</v>
          </cell>
          <cell r="AD62">
            <v>800</v>
          </cell>
          <cell r="AE62">
            <v>0</v>
          </cell>
          <cell r="AF62">
            <v>0</v>
          </cell>
          <cell r="AG62">
            <v>8435.81</v>
          </cell>
        </row>
        <row r="63">
          <cell r="Z63" t="str">
            <v>3301</v>
          </cell>
          <cell r="AA63">
            <v>23344.52</v>
          </cell>
          <cell r="AB63">
            <v>0</v>
          </cell>
          <cell r="AC63">
            <v>0</v>
          </cell>
          <cell r="AD63">
            <v>3000</v>
          </cell>
          <cell r="AE63">
            <v>0</v>
          </cell>
          <cell r="AF63">
            <v>0</v>
          </cell>
          <cell r="AG63">
            <v>26344.52</v>
          </cell>
        </row>
        <row r="64">
          <cell r="Z64" t="str">
            <v>3321</v>
          </cell>
          <cell r="AA64">
            <v>21475.38</v>
          </cell>
          <cell r="AB64">
            <v>0</v>
          </cell>
          <cell r="AC64">
            <v>0</v>
          </cell>
          <cell r="AD64">
            <v>15401</v>
          </cell>
          <cell r="AE64">
            <v>0</v>
          </cell>
          <cell r="AF64">
            <v>0</v>
          </cell>
          <cell r="AG64">
            <v>36876.379999999997</v>
          </cell>
        </row>
        <row r="65">
          <cell r="Z65" t="str">
            <v>35011</v>
          </cell>
          <cell r="AA65">
            <v>16413.86</v>
          </cell>
          <cell r="AB65">
            <v>0</v>
          </cell>
          <cell r="AC65">
            <v>0</v>
          </cell>
          <cell r="AD65">
            <v>9964.08</v>
          </cell>
          <cell r="AE65">
            <v>54206.48</v>
          </cell>
          <cell r="AF65">
            <v>26054.97</v>
          </cell>
          <cell r="AG65">
            <v>106639.39</v>
          </cell>
        </row>
        <row r="66">
          <cell r="Z66" t="str">
            <v>35012</v>
          </cell>
          <cell r="AA66">
            <v>3779.8</v>
          </cell>
          <cell r="AB66">
            <v>0</v>
          </cell>
          <cell r="AC66">
            <v>0</v>
          </cell>
          <cell r="AD66">
            <v>4130.58</v>
          </cell>
          <cell r="AE66">
            <v>23715.46</v>
          </cell>
          <cell r="AF66">
            <v>77.98</v>
          </cell>
          <cell r="AG66">
            <v>31703.82</v>
          </cell>
        </row>
        <row r="67">
          <cell r="Z67" t="str">
            <v>35013</v>
          </cell>
          <cell r="AA67">
            <v>18771.330000000002</v>
          </cell>
          <cell r="AB67">
            <v>0</v>
          </cell>
          <cell r="AC67">
            <v>0</v>
          </cell>
          <cell r="AD67">
            <v>5137.26</v>
          </cell>
          <cell r="AE67">
            <v>27378.67</v>
          </cell>
          <cell r="AF67">
            <v>14348.19</v>
          </cell>
          <cell r="AG67">
            <v>65635.45</v>
          </cell>
        </row>
        <row r="68">
          <cell r="Z68" t="str">
            <v>35014</v>
          </cell>
          <cell r="AA68">
            <v>7210.17</v>
          </cell>
          <cell r="AB68">
            <v>0</v>
          </cell>
          <cell r="AC68">
            <v>0</v>
          </cell>
          <cell r="AD68">
            <v>4300.3900000000003</v>
          </cell>
          <cell r="AE68">
            <v>30072.87</v>
          </cell>
          <cell r="AF68">
            <v>1707.11</v>
          </cell>
          <cell r="AG68">
            <v>43290.54</v>
          </cell>
        </row>
        <row r="69">
          <cell r="Z69" t="str">
            <v>35015</v>
          </cell>
          <cell r="AA69">
            <v>4302.1899999999996</v>
          </cell>
          <cell r="AB69">
            <v>0</v>
          </cell>
          <cell r="AC69">
            <v>0</v>
          </cell>
          <cell r="AD69">
            <v>3220</v>
          </cell>
          <cell r="AE69">
            <v>214687.86</v>
          </cell>
          <cell r="AF69">
            <v>14004.25</v>
          </cell>
          <cell r="AG69">
            <v>236214.3</v>
          </cell>
        </row>
        <row r="70">
          <cell r="Z70" t="str">
            <v>35019</v>
          </cell>
          <cell r="AA70">
            <v>41534.400000000001</v>
          </cell>
          <cell r="AB70">
            <v>0</v>
          </cell>
          <cell r="AC70">
            <v>0</v>
          </cell>
          <cell r="AD70">
            <v>11931.35</v>
          </cell>
          <cell r="AE70">
            <v>70676.33</v>
          </cell>
          <cell r="AF70">
            <v>55472.38</v>
          </cell>
          <cell r="AG70">
            <v>179614.46</v>
          </cell>
        </row>
        <row r="71">
          <cell r="Z71" t="str">
            <v>35211</v>
          </cell>
          <cell r="AA71">
            <v>19678.95</v>
          </cell>
          <cell r="AB71">
            <v>0</v>
          </cell>
          <cell r="AC71">
            <v>0</v>
          </cell>
          <cell r="AD71">
            <v>32507.07</v>
          </cell>
          <cell r="AE71">
            <v>0</v>
          </cell>
          <cell r="AF71">
            <v>0</v>
          </cell>
          <cell r="AG71">
            <v>52186.02</v>
          </cell>
        </row>
        <row r="72">
          <cell r="Z72" t="str">
            <v>35212</v>
          </cell>
          <cell r="AA72">
            <v>6532.86</v>
          </cell>
          <cell r="AB72">
            <v>0</v>
          </cell>
          <cell r="AC72">
            <v>0</v>
          </cell>
          <cell r="AD72">
            <v>396</v>
          </cell>
          <cell r="AE72">
            <v>0</v>
          </cell>
          <cell r="AF72">
            <v>0</v>
          </cell>
          <cell r="AG72">
            <v>6928.86</v>
          </cell>
        </row>
        <row r="73">
          <cell r="Z73" t="str">
            <v>35214</v>
          </cell>
          <cell r="AA73">
            <v>4319.09</v>
          </cell>
          <cell r="AB73">
            <v>0</v>
          </cell>
          <cell r="AC73">
            <v>0</v>
          </cell>
          <cell r="AD73">
            <v>0</v>
          </cell>
          <cell r="AE73">
            <v>0</v>
          </cell>
          <cell r="AF73">
            <v>0</v>
          </cell>
          <cell r="AG73">
            <v>4319.09</v>
          </cell>
        </row>
        <row r="74">
          <cell r="Z74" t="str">
            <v>35215</v>
          </cell>
          <cell r="AA74">
            <v>12538.22</v>
          </cell>
          <cell r="AB74">
            <v>0</v>
          </cell>
          <cell r="AC74">
            <v>0</v>
          </cell>
          <cell r="AD74">
            <v>829.32</v>
          </cell>
          <cell r="AE74">
            <v>0</v>
          </cell>
          <cell r="AF74">
            <v>0</v>
          </cell>
          <cell r="AG74">
            <v>13367.54</v>
          </cell>
        </row>
        <row r="75">
          <cell r="Z75" t="str">
            <v>35219</v>
          </cell>
          <cell r="AA75">
            <v>59734.7</v>
          </cell>
          <cell r="AB75">
            <v>0</v>
          </cell>
          <cell r="AC75">
            <v>0</v>
          </cell>
          <cell r="AD75">
            <v>4253.84</v>
          </cell>
          <cell r="AE75">
            <v>0</v>
          </cell>
          <cell r="AF75">
            <v>0</v>
          </cell>
          <cell r="AG75">
            <v>63988.54</v>
          </cell>
        </row>
        <row r="76">
          <cell r="Z76" t="str">
            <v>3585</v>
          </cell>
          <cell r="AA76">
            <v>0</v>
          </cell>
          <cell r="AB76">
            <v>0</v>
          </cell>
          <cell r="AC76">
            <v>0</v>
          </cell>
          <cell r="AD76">
            <v>0</v>
          </cell>
          <cell r="AE76">
            <v>469.5</v>
          </cell>
          <cell r="AF76">
            <v>2970.11</v>
          </cell>
          <cell r="AG76">
            <v>3439.61</v>
          </cell>
        </row>
        <row r="77">
          <cell r="Z77" t="str">
            <v>3701</v>
          </cell>
          <cell r="AA77">
            <v>29908.35</v>
          </cell>
          <cell r="AB77">
            <v>0</v>
          </cell>
          <cell r="AC77">
            <v>0</v>
          </cell>
          <cell r="AD77">
            <v>0</v>
          </cell>
          <cell r="AE77">
            <v>0</v>
          </cell>
          <cell r="AF77">
            <v>0</v>
          </cell>
          <cell r="AG77">
            <v>29908.35</v>
          </cell>
        </row>
        <row r="78">
          <cell r="Z78" t="str">
            <v>3721</v>
          </cell>
          <cell r="AA78">
            <v>8135.1</v>
          </cell>
          <cell r="AB78">
            <v>0</v>
          </cell>
          <cell r="AC78">
            <v>0</v>
          </cell>
          <cell r="AD78">
            <v>550</v>
          </cell>
          <cell r="AE78">
            <v>0</v>
          </cell>
          <cell r="AF78">
            <v>0</v>
          </cell>
          <cell r="AG78">
            <v>8685.1</v>
          </cell>
        </row>
        <row r="79">
          <cell r="Z79" t="str">
            <v>3781</v>
          </cell>
          <cell r="AA79">
            <v>0</v>
          </cell>
          <cell r="AB79">
            <v>0</v>
          </cell>
          <cell r="AC79">
            <v>0</v>
          </cell>
          <cell r="AD79">
            <v>13223.4</v>
          </cell>
          <cell r="AE79">
            <v>163030.9</v>
          </cell>
          <cell r="AF79">
            <v>0</v>
          </cell>
          <cell r="AG79">
            <v>176254.3</v>
          </cell>
        </row>
        <row r="80">
          <cell r="Z80" t="str">
            <v>39011</v>
          </cell>
          <cell r="AA80">
            <v>26273.15</v>
          </cell>
          <cell r="AB80">
            <v>0</v>
          </cell>
          <cell r="AC80">
            <v>0</v>
          </cell>
          <cell r="AD80">
            <v>11030</v>
          </cell>
          <cell r="AE80">
            <v>16337.43</v>
          </cell>
          <cell r="AF80">
            <v>4231.5</v>
          </cell>
          <cell r="AG80">
            <v>57872.08</v>
          </cell>
        </row>
        <row r="81">
          <cell r="Z81" t="str">
            <v>39012</v>
          </cell>
          <cell r="AA81">
            <v>0</v>
          </cell>
          <cell r="AB81">
            <v>0</v>
          </cell>
          <cell r="AC81">
            <v>0</v>
          </cell>
          <cell r="AD81">
            <v>4154</v>
          </cell>
          <cell r="AE81">
            <v>0</v>
          </cell>
          <cell r="AF81">
            <v>22165</v>
          </cell>
          <cell r="AG81">
            <v>26319</v>
          </cell>
        </row>
        <row r="82">
          <cell r="Z82" t="str">
            <v>39013</v>
          </cell>
          <cell r="AA82">
            <v>0</v>
          </cell>
          <cell r="AB82">
            <v>0</v>
          </cell>
          <cell r="AC82">
            <v>0</v>
          </cell>
          <cell r="AD82">
            <v>31813</v>
          </cell>
          <cell r="AE82">
            <v>53790.57</v>
          </cell>
          <cell r="AF82">
            <v>256169.95</v>
          </cell>
          <cell r="AG82">
            <v>341773.52</v>
          </cell>
        </row>
        <row r="83">
          <cell r="Z83" t="str">
            <v>39019</v>
          </cell>
          <cell r="AA83">
            <v>0</v>
          </cell>
          <cell r="AB83">
            <v>0</v>
          </cell>
          <cell r="AC83">
            <v>0</v>
          </cell>
          <cell r="AD83">
            <v>2459.87</v>
          </cell>
          <cell r="AE83">
            <v>0</v>
          </cell>
          <cell r="AF83">
            <v>0</v>
          </cell>
          <cell r="AG83">
            <v>2459.87</v>
          </cell>
        </row>
        <row r="84">
          <cell r="Z84" t="str">
            <v>39211</v>
          </cell>
          <cell r="AA84">
            <v>2419.69</v>
          </cell>
          <cell r="AB84">
            <v>0</v>
          </cell>
          <cell r="AC84">
            <v>0</v>
          </cell>
          <cell r="AD84">
            <v>1024</v>
          </cell>
          <cell r="AE84">
            <v>0</v>
          </cell>
          <cell r="AF84">
            <v>0</v>
          </cell>
          <cell r="AG84">
            <v>3443.69</v>
          </cell>
        </row>
        <row r="85">
          <cell r="Z85" t="str">
            <v>39212</v>
          </cell>
          <cell r="AA85">
            <v>226.13</v>
          </cell>
          <cell r="AB85">
            <v>0</v>
          </cell>
          <cell r="AC85">
            <v>0</v>
          </cell>
          <cell r="AD85">
            <v>0</v>
          </cell>
          <cell r="AE85">
            <v>0</v>
          </cell>
          <cell r="AF85">
            <v>0</v>
          </cell>
          <cell r="AG85">
            <v>226.13</v>
          </cell>
        </row>
        <row r="86">
          <cell r="Z86" t="str">
            <v>39213</v>
          </cell>
          <cell r="AA86">
            <v>1346.48</v>
          </cell>
          <cell r="AB86">
            <v>0</v>
          </cell>
          <cell r="AC86">
            <v>0</v>
          </cell>
          <cell r="AD86">
            <v>5950</v>
          </cell>
          <cell r="AE86">
            <v>0</v>
          </cell>
          <cell r="AF86">
            <v>0</v>
          </cell>
          <cell r="AG86">
            <v>7296.48</v>
          </cell>
        </row>
        <row r="87">
          <cell r="Z87" t="str">
            <v>39219</v>
          </cell>
          <cell r="AA87">
            <v>11236.87</v>
          </cell>
          <cell r="AB87">
            <v>0</v>
          </cell>
          <cell r="AC87">
            <v>0</v>
          </cell>
          <cell r="AD87">
            <v>1100</v>
          </cell>
          <cell r="AE87">
            <v>0</v>
          </cell>
          <cell r="AF87">
            <v>0</v>
          </cell>
          <cell r="AG87">
            <v>12336.87</v>
          </cell>
        </row>
        <row r="88">
          <cell r="Z88" t="str">
            <v>3981</v>
          </cell>
          <cell r="AA88">
            <v>0</v>
          </cell>
          <cell r="AB88">
            <v>0</v>
          </cell>
          <cell r="AC88">
            <v>0</v>
          </cell>
          <cell r="AD88">
            <v>1000</v>
          </cell>
          <cell r="AE88">
            <v>0</v>
          </cell>
          <cell r="AF88">
            <v>0</v>
          </cell>
          <cell r="AG88">
            <v>1000</v>
          </cell>
        </row>
        <row r="89">
          <cell r="Z89" t="str">
            <v>41011</v>
          </cell>
          <cell r="AA89">
            <v>13004.46</v>
          </cell>
          <cell r="AB89">
            <v>0</v>
          </cell>
          <cell r="AC89">
            <v>0</v>
          </cell>
          <cell r="AD89">
            <v>150</v>
          </cell>
          <cell r="AE89">
            <v>0</v>
          </cell>
          <cell r="AF89">
            <v>0</v>
          </cell>
          <cell r="AG89">
            <v>13154.46</v>
          </cell>
        </row>
        <row r="90">
          <cell r="Z90" t="str">
            <v>41012</v>
          </cell>
          <cell r="AA90">
            <v>21829.59</v>
          </cell>
          <cell r="AB90">
            <v>0</v>
          </cell>
          <cell r="AC90">
            <v>0</v>
          </cell>
          <cell r="AD90">
            <v>1300</v>
          </cell>
          <cell r="AE90">
            <v>0</v>
          </cell>
          <cell r="AF90">
            <v>0</v>
          </cell>
          <cell r="AG90">
            <v>23129.59</v>
          </cell>
        </row>
        <row r="91">
          <cell r="Z91" t="str">
            <v>41019</v>
          </cell>
          <cell r="AA91">
            <v>6848.86</v>
          </cell>
          <cell r="AB91">
            <v>0</v>
          </cell>
          <cell r="AC91">
            <v>0</v>
          </cell>
          <cell r="AD91">
            <v>7050</v>
          </cell>
          <cell r="AE91">
            <v>0</v>
          </cell>
          <cell r="AF91">
            <v>22868.25</v>
          </cell>
          <cell r="AG91">
            <v>36767.11</v>
          </cell>
        </row>
        <row r="92">
          <cell r="Z92" t="str">
            <v>41211</v>
          </cell>
          <cell r="AA92">
            <v>2093.37</v>
          </cell>
          <cell r="AB92">
            <v>0</v>
          </cell>
          <cell r="AC92">
            <v>0</v>
          </cell>
          <cell r="AD92">
            <v>658.7</v>
          </cell>
          <cell r="AE92">
            <v>0</v>
          </cell>
          <cell r="AF92">
            <v>0</v>
          </cell>
          <cell r="AG92">
            <v>2752.07</v>
          </cell>
        </row>
        <row r="93">
          <cell r="Z93" t="str">
            <v>41212</v>
          </cell>
          <cell r="AA93">
            <v>4515.21</v>
          </cell>
          <cell r="AB93">
            <v>0</v>
          </cell>
          <cell r="AC93">
            <v>0</v>
          </cell>
          <cell r="AD93">
            <v>0</v>
          </cell>
          <cell r="AE93">
            <v>0</v>
          </cell>
          <cell r="AF93">
            <v>0</v>
          </cell>
          <cell r="AG93">
            <v>4515.21</v>
          </cell>
        </row>
        <row r="94">
          <cell r="Z94" t="str">
            <v>41219</v>
          </cell>
          <cell r="AA94">
            <v>12599.82</v>
          </cell>
          <cell r="AB94">
            <v>0</v>
          </cell>
          <cell r="AC94">
            <v>0</v>
          </cell>
          <cell r="AD94">
            <v>2750</v>
          </cell>
          <cell r="AE94">
            <v>0</v>
          </cell>
          <cell r="AF94">
            <v>0</v>
          </cell>
          <cell r="AG94">
            <v>15349.82</v>
          </cell>
        </row>
        <row r="95">
          <cell r="Z95" t="str">
            <v>4301</v>
          </cell>
          <cell r="AA95">
            <v>19268.669999999998</v>
          </cell>
          <cell r="AB95">
            <v>0</v>
          </cell>
          <cell r="AC95">
            <v>0</v>
          </cell>
          <cell r="AD95">
            <v>13706.6</v>
          </cell>
          <cell r="AE95">
            <v>0</v>
          </cell>
          <cell r="AF95">
            <v>17637.09</v>
          </cell>
          <cell r="AG95">
            <v>50612.36</v>
          </cell>
        </row>
        <row r="96">
          <cell r="Z96" t="str">
            <v>4321</v>
          </cell>
          <cell r="AA96">
            <v>13533.83</v>
          </cell>
          <cell r="AB96">
            <v>0</v>
          </cell>
          <cell r="AC96">
            <v>0</v>
          </cell>
          <cell r="AD96">
            <v>250</v>
          </cell>
          <cell r="AE96">
            <v>0</v>
          </cell>
          <cell r="AF96">
            <v>0</v>
          </cell>
          <cell r="AG96">
            <v>13783.83</v>
          </cell>
        </row>
        <row r="97">
          <cell r="Z97" t="str">
            <v>4381</v>
          </cell>
          <cell r="AA97">
            <v>0</v>
          </cell>
          <cell r="AB97">
            <v>0</v>
          </cell>
          <cell r="AC97">
            <v>0</v>
          </cell>
          <cell r="AD97">
            <v>10000</v>
          </cell>
          <cell r="AE97">
            <v>0</v>
          </cell>
          <cell r="AF97">
            <v>0</v>
          </cell>
          <cell r="AG97">
            <v>10000</v>
          </cell>
        </row>
        <row r="98">
          <cell r="Z98" t="str">
            <v>4501</v>
          </cell>
          <cell r="AA98">
            <v>35439.46</v>
          </cell>
          <cell r="AB98">
            <v>0</v>
          </cell>
          <cell r="AC98">
            <v>0</v>
          </cell>
          <cell r="AD98">
            <v>32960</v>
          </cell>
          <cell r="AE98">
            <v>191707.1</v>
          </cell>
          <cell r="AF98">
            <v>0</v>
          </cell>
          <cell r="AG98">
            <v>260106.56</v>
          </cell>
        </row>
        <row r="99">
          <cell r="Z99" t="str">
            <v>4503</v>
          </cell>
          <cell r="AA99">
            <v>9895.7800000000007</v>
          </cell>
          <cell r="AB99">
            <v>0</v>
          </cell>
          <cell r="AC99">
            <v>0</v>
          </cell>
          <cell r="AD99">
            <v>2800</v>
          </cell>
          <cell r="AE99">
            <v>0</v>
          </cell>
          <cell r="AF99">
            <v>0</v>
          </cell>
          <cell r="AG99">
            <v>12695.78</v>
          </cell>
        </row>
        <row r="100">
          <cell r="Z100" t="str">
            <v>4505</v>
          </cell>
          <cell r="AA100">
            <v>3230.37</v>
          </cell>
          <cell r="AB100">
            <v>0</v>
          </cell>
          <cell r="AC100">
            <v>0</v>
          </cell>
          <cell r="AD100">
            <v>3000</v>
          </cell>
          <cell r="AE100">
            <v>0</v>
          </cell>
          <cell r="AF100">
            <v>0</v>
          </cell>
          <cell r="AG100">
            <v>6230.37</v>
          </cell>
        </row>
        <row r="101">
          <cell r="Z101" t="str">
            <v>4521</v>
          </cell>
          <cell r="AA101">
            <v>28025.37</v>
          </cell>
          <cell r="AB101">
            <v>0</v>
          </cell>
          <cell r="AC101">
            <v>0</v>
          </cell>
          <cell r="AD101">
            <v>5398</v>
          </cell>
          <cell r="AE101">
            <v>0</v>
          </cell>
          <cell r="AF101">
            <v>0</v>
          </cell>
          <cell r="AG101">
            <v>33423.370000000003</v>
          </cell>
        </row>
        <row r="102">
          <cell r="Z102" t="str">
            <v>4525</v>
          </cell>
          <cell r="AA102">
            <v>1057.77</v>
          </cell>
          <cell r="AB102">
            <v>0</v>
          </cell>
          <cell r="AC102">
            <v>0</v>
          </cell>
          <cell r="AD102">
            <v>0</v>
          </cell>
          <cell r="AE102">
            <v>0</v>
          </cell>
          <cell r="AF102">
            <v>0</v>
          </cell>
          <cell r="AG102">
            <v>1057.77</v>
          </cell>
        </row>
        <row r="103">
          <cell r="Z103" t="str">
            <v>47012</v>
          </cell>
          <cell r="AA103">
            <v>0</v>
          </cell>
          <cell r="AB103">
            <v>0</v>
          </cell>
          <cell r="AC103">
            <v>0</v>
          </cell>
          <cell r="AD103">
            <v>137360</v>
          </cell>
          <cell r="AE103">
            <v>171566.24</v>
          </cell>
          <cell r="AF103">
            <v>419300.61</v>
          </cell>
          <cell r="AG103">
            <v>728226.85</v>
          </cell>
        </row>
        <row r="104">
          <cell r="Z104" t="str">
            <v>47019</v>
          </cell>
          <cell r="AA104">
            <v>34254.04</v>
          </cell>
          <cell r="AB104">
            <v>0</v>
          </cell>
          <cell r="AC104">
            <v>0</v>
          </cell>
          <cell r="AD104">
            <v>17400</v>
          </cell>
          <cell r="AE104">
            <v>0</v>
          </cell>
          <cell r="AF104">
            <v>0</v>
          </cell>
          <cell r="AG104">
            <v>51654.04</v>
          </cell>
        </row>
        <row r="105">
          <cell r="Z105" t="str">
            <v>47211</v>
          </cell>
          <cell r="AA105">
            <v>4352.1099999999997</v>
          </cell>
          <cell r="AB105">
            <v>0</v>
          </cell>
          <cell r="AC105">
            <v>0</v>
          </cell>
          <cell r="AD105">
            <v>280</v>
          </cell>
          <cell r="AE105">
            <v>0</v>
          </cell>
          <cell r="AF105">
            <v>0</v>
          </cell>
          <cell r="AG105">
            <v>4632.1099999999997</v>
          </cell>
        </row>
        <row r="106">
          <cell r="Z106" t="str">
            <v>47212</v>
          </cell>
          <cell r="AA106">
            <v>2922.38</v>
          </cell>
          <cell r="AB106">
            <v>0</v>
          </cell>
          <cell r="AC106">
            <v>0</v>
          </cell>
          <cell r="AD106">
            <v>21845.97</v>
          </cell>
          <cell r="AE106">
            <v>0</v>
          </cell>
          <cell r="AF106">
            <v>0</v>
          </cell>
          <cell r="AG106">
            <v>24768.35</v>
          </cell>
        </row>
        <row r="107">
          <cell r="Z107" t="str">
            <v>47213</v>
          </cell>
          <cell r="AA107">
            <v>5016.82</v>
          </cell>
          <cell r="AB107">
            <v>0</v>
          </cell>
          <cell r="AC107">
            <v>0</v>
          </cell>
          <cell r="AD107">
            <v>51730</v>
          </cell>
          <cell r="AE107">
            <v>3474.28</v>
          </cell>
          <cell r="AF107">
            <v>0</v>
          </cell>
          <cell r="AG107">
            <v>60221.1</v>
          </cell>
        </row>
        <row r="108">
          <cell r="Z108" t="str">
            <v>47219</v>
          </cell>
          <cell r="AA108">
            <v>20459.509999999998</v>
          </cell>
          <cell r="AB108">
            <v>0</v>
          </cell>
          <cell r="AC108">
            <v>0</v>
          </cell>
          <cell r="AD108">
            <v>12754.8</v>
          </cell>
          <cell r="AE108">
            <v>0</v>
          </cell>
          <cell r="AF108">
            <v>0</v>
          </cell>
          <cell r="AG108">
            <v>33214.31</v>
          </cell>
        </row>
        <row r="109">
          <cell r="Z109" t="str">
            <v>4723</v>
          </cell>
          <cell r="AA109">
            <v>438.56</v>
          </cell>
          <cell r="AB109">
            <v>0</v>
          </cell>
          <cell r="AC109">
            <v>0</v>
          </cell>
          <cell r="AD109">
            <v>0</v>
          </cell>
          <cell r="AE109">
            <v>0</v>
          </cell>
          <cell r="AF109">
            <v>0</v>
          </cell>
          <cell r="AG109">
            <v>438.56</v>
          </cell>
        </row>
        <row r="110">
          <cell r="Z110" t="str">
            <v>4753</v>
          </cell>
          <cell r="AA110">
            <v>0</v>
          </cell>
          <cell r="AB110">
            <v>0</v>
          </cell>
          <cell r="AC110">
            <v>0</v>
          </cell>
          <cell r="AD110">
            <v>700004</v>
          </cell>
          <cell r="AE110">
            <v>1030966.7</v>
          </cell>
          <cell r="AF110">
            <v>445473.17</v>
          </cell>
          <cell r="AG110">
            <v>2176443.87</v>
          </cell>
        </row>
        <row r="111">
          <cell r="Z111" t="str">
            <v>4756</v>
          </cell>
          <cell r="AA111">
            <v>3320.83</v>
          </cell>
          <cell r="AB111">
            <v>0</v>
          </cell>
          <cell r="AC111">
            <v>0</v>
          </cell>
          <cell r="AD111">
            <v>44224.35</v>
          </cell>
          <cell r="AE111">
            <v>976407.85</v>
          </cell>
          <cell r="AF111">
            <v>172412.47</v>
          </cell>
          <cell r="AG111">
            <v>1196365.5</v>
          </cell>
        </row>
        <row r="112">
          <cell r="Z112" t="str">
            <v>50011</v>
          </cell>
          <cell r="AA112">
            <v>80457.95</v>
          </cell>
          <cell r="AB112">
            <v>0</v>
          </cell>
          <cell r="AC112">
            <v>0</v>
          </cell>
          <cell r="AD112">
            <v>101458.5</v>
          </cell>
          <cell r="AE112">
            <v>135550.65</v>
          </cell>
          <cell r="AF112">
            <v>116765.6</v>
          </cell>
          <cell r="AG112">
            <v>434232.7</v>
          </cell>
        </row>
        <row r="113">
          <cell r="Z113" t="str">
            <v>50012</v>
          </cell>
          <cell r="AA113">
            <v>52713.85</v>
          </cell>
          <cell r="AB113">
            <v>0</v>
          </cell>
          <cell r="AC113">
            <v>0</v>
          </cell>
          <cell r="AD113">
            <v>15555.5</v>
          </cell>
          <cell r="AE113">
            <v>355270.7</v>
          </cell>
          <cell r="AF113">
            <v>47780.39</v>
          </cell>
          <cell r="AG113">
            <v>471320.44</v>
          </cell>
        </row>
        <row r="114">
          <cell r="Z114" t="str">
            <v>50014</v>
          </cell>
          <cell r="AA114">
            <v>0</v>
          </cell>
          <cell r="AB114">
            <v>0</v>
          </cell>
          <cell r="AC114">
            <v>0</v>
          </cell>
          <cell r="AD114">
            <v>4000</v>
          </cell>
          <cell r="AE114">
            <v>0</v>
          </cell>
          <cell r="AF114">
            <v>10150.56</v>
          </cell>
          <cell r="AG114">
            <v>14150.56</v>
          </cell>
        </row>
        <row r="115">
          <cell r="Z115" t="str">
            <v>50015</v>
          </cell>
          <cell r="AA115">
            <v>0</v>
          </cell>
          <cell r="AB115">
            <v>0</v>
          </cell>
          <cell r="AC115">
            <v>0</v>
          </cell>
          <cell r="AD115">
            <v>6326.8</v>
          </cell>
          <cell r="AE115">
            <v>0</v>
          </cell>
          <cell r="AF115">
            <v>4126.79</v>
          </cell>
          <cell r="AG115">
            <v>10453.59</v>
          </cell>
        </row>
        <row r="116">
          <cell r="Z116" t="str">
            <v>50016</v>
          </cell>
          <cell r="AA116">
            <v>0</v>
          </cell>
          <cell r="AB116">
            <v>0</v>
          </cell>
          <cell r="AC116">
            <v>0</v>
          </cell>
          <cell r="AD116">
            <v>5000</v>
          </cell>
          <cell r="AE116">
            <v>0</v>
          </cell>
          <cell r="AF116">
            <v>0</v>
          </cell>
          <cell r="AG116">
            <v>5000</v>
          </cell>
        </row>
        <row r="117">
          <cell r="Z117" t="str">
            <v>50017</v>
          </cell>
          <cell r="AA117">
            <v>66585.87</v>
          </cell>
          <cell r="AB117">
            <v>0</v>
          </cell>
          <cell r="AC117">
            <v>0</v>
          </cell>
          <cell r="AD117">
            <v>5800</v>
          </cell>
          <cell r="AE117">
            <v>168753.74</v>
          </cell>
          <cell r="AF117">
            <v>0</v>
          </cell>
          <cell r="AG117">
            <v>241139.61</v>
          </cell>
        </row>
        <row r="118">
          <cell r="Z118" t="str">
            <v>50019</v>
          </cell>
          <cell r="AA118">
            <v>77683.5</v>
          </cell>
          <cell r="AB118">
            <v>0</v>
          </cell>
          <cell r="AC118">
            <v>0</v>
          </cell>
          <cell r="AD118">
            <v>2742.4</v>
          </cell>
          <cell r="AE118">
            <v>0</v>
          </cell>
          <cell r="AF118">
            <v>0</v>
          </cell>
          <cell r="AG118">
            <v>80425.899999999994</v>
          </cell>
        </row>
        <row r="119">
          <cell r="Z119" t="str">
            <v>5003</v>
          </cell>
          <cell r="AA119">
            <v>2650.82</v>
          </cell>
          <cell r="AB119">
            <v>0</v>
          </cell>
          <cell r="AC119">
            <v>0</v>
          </cell>
          <cell r="AD119">
            <v>0</v>
          </cell>
          <cell r="AE119">
            <v>0</v>
          </cell>
          <cell r="AF119">
            <v>0</v>
          </cell>
          <cell r="AG119">
            <v>2650.82</v>
          </cell>
        </row>
        <row r="120">
          <cell r="Z120" t="str">
            <v>50211</v>
          </cell>
          <cell r="AA120">
            <v>1562220.08</v>
          </cell>
          <cell r="AB120">
            <v>0</v>
          </cell>
          <cell r="AC120">
            <v>0</v>
          </cell>
          <cell r="AD120">
            <v>16350</v>
          </cell>
          <cell r="AE120">
            <v>0</v>
          </cell>
          <cell r="AF120">
            <v>0</v>
          </cell>
          <cell r="AG120">
            <v>1578570.08</v>
          </cell>
        </row>
        <row r="121">
          <cell r="Z121" t="str">
            <v>50212</v>
          </cell>
          <cell r="AA121">
            <v>571519.18000000005</v>
          </cell>
          <cell r="AB121">
            <v>0</v>
          </cell>
          <cell r="AC121">
            <v>0</v>
          </cell>
          <cell r="AD121">
            <v>11400</v>
          </cell>
          <cell r="AE121">
            <v>0</v>
          </cell>
          <cell r="AF121">
            <v>0</v>
          </cell>
          <cell r="AG121">
            <v>582919.18000000005</v>
          </cell>
        </row>
        <row r="122">
          <cell r="Z122" t="str">
            <v>50213</v>
          </cell>
          <cell r="AA122">
            <v>0</v>
          </cell>
          <cell r="AB122">
            <v>0</v>
          </cell>
          <cell r="AC122">
            <v>0</v>
          </cell>
          <cell r="AD122">
            <v>12100</v>
          </cell>
          <cell r="AE122">
            <v>0</v>
          </cell>
          <cell r="AF122">
            <v>0</v>
          </cell>
          <cell r="AG122">
            <v>12100</v>
          </cell>
        </row>
        <row r="123">
          <cell r="Z123" t="str">
            <v>50215</v>
          </cell>
          <cell r="AA123">
            <v>0</v>
          </cell>
          <cell r="AB123">
            <v>0</v>
          </cell>
          <cell r="AC123">
            <v>0</v>
          </cell>
          <cell r="AD123">
            <v>2700</v>
          </cell>
          <cell r="AE123">
            <v>0</v>
          </cell>
          <cell r="AF123">
            <v>0</v>
          </cell>
          <cell r="AG123">
            <v>2700</v>
          </cell>
        </row>
        <row r="124">
          <cell r="Z124" t="str">
            <v>50216</v>
          </cell>
          <cell r="AA124">
            <v>0</v>
          </cell>
          <cell r="AB124">
            <v>0</v>
          </cell>
          <cell r="AC124">
            <v>0</v>
          </cell>
          <cell r="AD124">
            <v>4125</v>
          </cell>
          <cell r="AE124">
            <v>0</v>
          </cell>
          <cell r="AF124">
            <v>0</v>
          </cell>
          <cell r="AG124">
            <v>4125</v>
          </cell>
        </row>
        <row r="125">
          <cell r="Z125" t="str">
            <v>50217</v>
          </cell>
          <cell r="AA125">
            <v>228245.65</v>
          </cell>
          <cell r="AB125">
            <v>0</v>
          </cell>
          <cell r="AC125">
            <v>0</v>
          </cell>
          <cell r="AD125">
            <v>41620</v>
          </cell>
          <cell r="AE125">
            <v>0</v>
          </cell>
          <cell r="AF125">
            <v>0</v>
          </cell>
          <cell r="AG125">
            <v>269865.65000000002</v>
          </cell>
        </row>
        <row r="126">
          <cell r="Z126" t="str">
            <v>50219</v>
          </cell>
          <cell r="AA126">
            <v>49003.64</v>
          </cell>
          <cell r="AB126">
            <v>0</v>
          </cell>
          <cell r="AC126">
            <v>0</v>
          </cell>
          <cell r="AD126">
            <v>20000</v>
          </cell>
          <cell r="AE126">
            <v>66339.13</v>
          </cell>
          <cell r="AF126">
            <v>0</v>
          </cell>
          <cell r="AG126">
            <v>135342.76999999999</v>
          </cell>
        </row>
        <row r="127">
          <cell r="Z127" t="str">
            <v>5201</v>
          </cell>
          <cell r="AA127">
            <v>8622.9599999999991</v>
          </cell>
          <cell r="AB127">
            <v>0</v>
          </cell>
          <cell r="AC127">
            <v>0</v>
          </cell>
          <cell r="AD127">
            <v>10000</v>
          </cell>
          <cell r="AE127">
            <v>0</v>
          </cell>
          <cell r="AF127">
            <v>0</v>
          </cell>
          <cell r="AG127">
            <v>18622.96</v>
          </cell>
        </row>
        <row r="128">
          <cell r="Z128" t="str">
            <v>5203</v>
          </cell>
          <cell r="AA128">
            <v>267727.7</v>
          </cell>
          <cell r="AB128">
            <v>0</v>
          </cell>
          <cell r="AC128">
            <v>0</v>
          </cell>
          <cell r="AD128">
            <v>50145.1</v>
          </cell>
          <cell r="AE128">
            <v>91808.73</v>
          </cell>
          <cell r="AF128">
            <v>56422.82</v>
          </cell>
          <cell r="AG128">
            <v>466104.35</v>
          </cell>
        </row>
        <row r="129">
          <cell r="Z129" t="str">
            <v>5205</v>
          </cell>
          <cell r="AA129">
            <v>53926.66</v>
          </cell>
          <cell r="AB129">
            <v>0</v>
          </cell>
          <cell r="AC129">
            <v>0</v>
          </cell>
          <cell r="AD129">
            <v>8150</v>
          </cell>
          <cell r="AE129">
            <v>0</v>
          </cell>
          <cell r="AF129">
            <v>0</v>
          </cell>
          <cell r="AG129">
            <v>62076.66</v>
          </cell>
        </row>
        <row r="130">
          <cell r="Z130" t="str">
            <v>5207</v>
          </cell>
          <cell r="AA130">
            <v>26121.52</v>
          </cell>
          <cell r="AB130">
            <v>0</v>
          </cell>
          <cell r="AC130">
            <v>0</v>
          </cell>
          <cell r="AD130">
            <v>6800</v>
          </cell>
          <cell r="AE130">
            <v>0</v>
          </cell>
          <cell r="AF130">
            <v>0</v>
          </cell>
          <cell r="AG130">
            <v>32921.519999999997</v>
          </cell>
        </row>
        <row r="131">
          <cell r="Z131" t="str">
            <v>5225</v>
          </cell>
          <cell r="AA131">
            <v>23093.7</v>
          </cell>
          <cell r="AB131">
            <v>0</v>
          </cell>
          <cell r="AC131">
            <v>0</v>
          </cell>
          <cell r="AD131">
            <v>0</v>
          </cell>
          <cell r="AE131">
            <v>0</v>
          </cell>
          <cell r="AF131">
            <v>0</v>
          </cell>
          <cell r="AG131">
            <v>23093.7</v>
          </cell>
        </row>
        <row r="132">
          <cell r="Z132" t="str">
            <v>5401</v>
          </cell>
          <cell r="AA132">
            <v>14040.61</v>
          </cell>
          <cell r="AB132">
            <v>0</v>
          </cell>
          <cell r="AC132">
            <v>0</v>
          </cell>
          <cell r="AD132">
            <v>1150</v>
          </cell>
          <cell r="AE132">
            <v>0</v>
          </cell>
          <cell r="AF132">
            <v>0</v>
          </cell>
          <cell r="AG132">
            <v>15190.61</v>
          </cell>
        </row>
        <row r="133">
          <cell r="Z133" t="str">
            <v>5421</v>
          </cell>
          <cell r="AA133">
            <v>12153.71</v>
          </cell>
          <cell r="AB133">
            <v>0</v>
          </cell>
          <cell r="AC133">
            <v>0</v>
          </cell>
          <cell r="AD133">
            <v>5400</v>
          </cell>
          <cell r="AE133">
            <v>0</v>
          </cell>
          <cell r="AF133">
            <v>0</v>
          </cell>
          <cell r="AG133">
            <v>17553.71</v>
          </cell>
        </row>
        <row r="134">
          <cell r="Z134" t="str">
            <v>5601</v>
          </cell>
          <cell r="AA134">
            <v>22179.119999999999</v>
          </cell>
          <cell r="AB134">
            <v>0</v>
          </cell>
          <cell r="AC134">
            <v>0</v>
          </cell>
          <cell r="AD134">
            <v>13030</v>
          </cell>
          <cell r="AE134">
            <v>0</v>
          </cell>
          <cell r="AF134">
            <v>0</v>
          </cell>
          <cell r="AG134">
            <v>35209.120000000003</v>
          </cell>
        </row>
        <row r="135">
          <cell r="Z135" t="str">
            <v>5603</v>
          </cell>
          <cell r="AA135">
            <v>7958.93</v>
          </cell>
          <cell r="AB135">
            <v>0</v>
          </cell>
          <cell r="AC135">
            <v>0</v>
          </cell>
          <cell r="AD135">
            <v>0</v>
          </cell>
          <cell r="AE135">
            <v>0</v>
          </cell>
          <cell r="AF135">
            <v>0</v>
          </cell>
          <cell r="AG135">
            <v>7958.93</v>
          </cell>
        </row>
        <row r="136">
          <cell r="Z136" t="str">
            <v>5621</v>
          </cell>
          <cell r="AA136">
            <v>16140.83</v>
          </cell>
          <cell r="AB136">
            <v>0</v>
          </cell>
          <cell r="AC136">
            <v>0</v>
          </cell>
          <cell r="AD136">
            <v>2400</v>
          </cell>
          <cell r="AE136">
            <v>0</v>
          </cell>
          <cell r="AF136">
            <v>0</v>
          </cell>
          <cell r="AG136">
            <v>18540.830000000002</v>
          </cell>
        </row>
        <row r="137">
          <cell r="Z137" t="str">
            <v>5680</v>
          </cell>
          <cell r="AA137">
            <v>7174.03</v>
          </cell>
          <cell r="AB137">
            <v>0</v>
          </cell>
          <cell r="AC137">
            <v>0</v>
          </cell>
          <cell r="AD137">
            <v>3058.61</v>
          </cell>
          <cell r="AE137">
            <v>0</v>
          </cell>
          <cell r="AF137">
            <v>0</v>
          </cell>
          <cell r="AG137">
            <v>10232.64</v>
          </cell>
        </row>
        <row r="138">
          <cell r="Z138" t="str">
            <v>58011</v>
          </cell>
          <cell r="AA138">
            <v>0</v>
          </cell>
          <cell r="AB138">
            <v>0</v>
          </cell>
          <cell r="AC138">
            <v>0</v>
          </cell>
          <cell r="AD138">
            <v>37790</v>
          </cell>
          <cell r="AE138">
            <v>138514.38</v>
          </cell>
          <cell r="AF138">
            <v>152977.35</v>
          </cell>
          <cell r="AG138">
            <v>329281.73</v>
          </cell>
        </row>
        <row r="139">
          <cell r="Z139" t="str">
            <v>58012</v>
          </cell>
          <cell r="AA139">
            <v>64260.61</v>
          </cell>
          <cell r="AB139">
            <v>0</v>
          </cell>
          <cell r="AC139">
            <v>0</v>
          </cell>
          <cell r="AD139">
            <v>35770</v>
          </cell>
          <cell r="AE139">
            <v>100677.1</v>
          </cell>
          <cell r="AF139">
            <v>455551.2</v>
          </cell>
          <cell r="AG139">
            <v>656258.91</v>
          </cell>
        </row>
        <row r="140">
          <cell r="Z140" t="str">
            <v>58013</v>
          </cell>
          <cell r="AA140">
            <v>317442.19</v>
          </cell>
          <cell r="AB140">
            <v>0</v>
          </cell>
          <cell r="AC140">
            <v>0</v>
          </cell>
          <cell r="AD140">
            <v>6370</v>
          </cell>
          <cell r="AE140">
            <v>440845.6</v>
          </cell>
          <cell r="AF140">
            <v>0</v>
          </cell>
          <cell r="AG140">
            <v>764657.79</v>
          </cell>
        </row>
        <row r="141">
          <cell r="Z141" t="str">
            <v>58019</v>
          </cell>
          <cell r="AA141">
            <v>246940.55</v>
          </cell>
          <cell r="AB141">
            <v>0</v>
          </cell>
          <cell r="AC141">
            <v>0</v>
          </cell>
          <cell r="AD141">
            <v>9751</v>
          </cell>
          <cell r="AE141">
            <v>312958.71000000002</v>
          </cell>
          <cell r="AF141">
            <v>3828.5</v>
          </cell>
          <cell r="AG141">
            <v>573478.76</v>
          </cell>
        </row>
        <row r="142">
          <cell r="Z142" t="str">
            <v>5803</v>
          </cell>
          <cell r="AA142">
            <v>0</v>
          </cell>
          <cell r="AB142">
            <v>0</v>
          </cell>
          <cell r="AC142">
            <v>0</v>
          </cell>
          <cell r="AD142">
            <v>70000</v>
          </cell>
          <cell r="AE142">
            <v>130308.03</v>
          </cell>
          <cell r="AF142">
            <v>0</v>
          </cell>
          <cell r="AG142">
            <v>200308.03</v>
          </cell>
        </row>
        <row r="143">
          <cell r="Z143" t="str">
            <v>5807</v>
          </cell>
          <cell r="AA143">
            <v>119974.79</v>
          </cell>
          <cell r="AB143">
            <v>0</v>
          </cell>
          <cell r="AC143">
            <v>0</v>
          </cell>
          <cell r="AD143">
            <v>0</v>
          </cell>
          <cell r="AE143">
            <v>0</v>
          </cell>
          <cell r="AF143">
            <v>0</v>
          </cell>
          <cell r="AG143">
            <v>119974.79</v>
          </cell>
        </row>
        <row r="144">
          <cell r="Z144" t="str">
            <v>58211</v>
          </cell>
          <cell r="AA144">
            <v>424573.17</v>
          </cell>
          <cell r="AB144">
            <v>0</v>
          </cell>
          <cell r="AC144">
            <v>0</v>
          </cell>
          <cell r="AD144">
            <v>47008</v>
          </cell>
          <cell r="AE144">
            <v>51804.84</v>
          </cell>
          <cell r="AF144">
            <v>0</v>
          </cell>
          <cell r="AG144">
            <v>523386.01</v>
          </cell>
        </row>
        <row r="145">
          <cell r="Z145" t="str">
            <v>58212</v>
          </cell>
          <cell r="AA145">
            <v>67032.86</v>
          </cell>
          <cell r="AB145">
            <v>0</v>
          </cell>
          <cell r="AC145">
            <v>0</v>
          </cell>
          <cell r="AD145">
            <v>4153</v>
          </cell>
          <cell r="AE145">
            <v>40702.29</v>
          </cell>
          <cell r="AF145">
            <v>0</v>
          </cell>
          <cell r="AG145">
            <v>111888.15</v>
          </cell>
        </row>
        <row r="146">
          <cell r="Z146" t="str">
            <v>58213</v>
          </cell>
          <cell r="AA146">
            <v>13951.01</v>
          </cell>
          <cell r="AB146">
            <v>0</v>
          </cell>
          <cell r="AC146">
            <v>0</v>
          </cell>
          <cell r="AD146">
            <v>3641</v>
          </cell>
          <cell r="AE146">
            <v>0</v>
          </cell>
          <cell r="AF146">
            <v>0</v>
          </cell>
          <cell r="AG146">
            <v>17592.009999999998</v>
          </cell>
        </row>
        <row r="147">
          <cell r="Z147" t="str">
            <v>58219</v>
          </cell>
          <cell r="AA147">
            <v>170099.01</v>
          </cell>
          <cell r="AB147">
            <v>0</v>
          </cell>
          <cell r="AC147">
            <v>0</v>
          </cell>
          <cell r="AD147">
            <v>7666</v>
          </cell>
          <cell r="AE147">
            <v>18109.95</v>
          </cell>
          <cell r="AF147">
            <v>0</v>
          </cell>
          <cell r="AG147">
            <v>195874.96</v>
          </cell>
        </row>
        <row r="148">
          <cell r="Z148" t="str">
            <v>5827</v>
          </cell>
          <cell r="AA148">
            <v>73902.69</v>
          </cell>
          <cell r="AB148">
            <v>0</v>
          </cell>
          <cell r="AC148">
            <v>0</v>
          </cell>
          <cell r="AD148">
            <v>6000</v>
          </cell>
          <cell r="AE148">
            <v>0</v>
          </cell>
          <cell r="AF148">
            <v>0</v>
          </cell>
          <cell r="AG148">
            <v>79902.69</v>
          </cell>
        </row>
        <row r="149">
          <cell r="Z149" t="str">
            <v>6001</v>
          </cell>
          <cell r="AA149">
            <v>10889.01</v>
          </cell>
          <cell r="AB149">
            <v>0</v>
          </cell>
          <cell r="AC149">
            <v>0</v>
          </cell>
          <cell r="AD149">
            <v>6500</v>
          </cell>
          <cell r="AE149">
            <v>0</v>
          </cell>
          <cell r="AF149">
            <v>0</v>
          </cell>
          <cell r="AG149">
            <v>17389.009999999998</v>
          </cell>
        </row>
        <row r="150">
          <cell r="Z150" t="str">
            <v>6021</v>
          </cell>
          <cell r="AA150">
            <v>8052.37</v>
          </cell>
          <cell r="AB150">
            <v>0</v>
          </cell>
          <cell r="AC150">
            <v>0</v>
          </cell>
          <cell r="AD150">
            <v>1790</v>
          </cell>
          <cell r="AE150">
            <v>0</v>
          </cell>
          <cell r="AF150">
            <v>0</v>
          </cell>
          <cell r="AG150">
            <v>9842.3700000000008</v>
          </cell>
        </row>
        <row r="151">
          <cell r="Z151" t="str">
            <v>6201</v>
          </cell>
          <cell r="AA151">
            <v>18921.88</v>
          </cell>
          <cell r="AB151">
            <v>0</v>
          </cell>
          <cell r="AC151">
            <v>0</v>
          </cell>
          <cell r="AD151">
            <v>700</v>
          </cell>
          <cell r="AE151">
            <v>45398.96</v>
          </cell>
          <cell r="AF151">
            <v>0</v>
          </cell>
          <cell r="AG151">
            <v>65020.84</v>
          </cell>
        </row>
        <row r="152">
          <cell r="Z152" t="str">
            <v>6203</v>
          </cell>
          <cell r="AA152">
            <v>11184.01</v>
          </cell>
          <cell r="AB152">
            <v>0</v>
          </cell>
          <cell r="AC152">
            <v>0</v>
          </cell>
          <cell r="AD152">
            <v>1590</v>
          </cell>
          <cell r="AE152">
            <v>40868.230000000003</v>
          </cell>
          <cell r="AF152">
            <v>0</v>
          </cell>
          <cell r="AG152">
            <v>53642.239999999998</v>
          </cell>
        </row>
        <row r="153">
          <cell r="Z153" t="str">
            <v>6205</v>
          </cell>
          <cell r="AA153">
            <v>2503.42</v>
          </cell>
          <cell r="AB153">
            <v>0</v>
          </cell>
          <cell r="AC153">
            <v>0</v>
          </cell>
          <cell r="AD153">
            <v>2130</v>
          </cell>
          <cell r="AE153">
            <v>8401.75</v>
          </cell>
          <cell r="AF153">
            <v>0</v>
          </cell>
          <cell r="AG153">
            <v>13035.17</v>
          </cell>
        </row>
        <row r="154">
          <cell r="Z154" t="str">
            <v>6221</v>
          </cell>
          <cell r="AA154">
            <v>31551.03</v>
          </cell>
          <cell r="AB154">
            <v>0</v>
          </cell>
          <cell r="AC154">
            <v>0</v>
          </cell>
          <cell r="AD154">
            <v>4200</v>
          </cell>
          <cell r="AE154">
            <v>0</v>
          </cell>
          <cell r="AF154">
            <v>0</v>
          </cell>
          <cell r="AG154">
            <v>35751.03</v>
          </cell>
        </row>
        <row r="155">
          <cell r="Z155" t="str">
            <v>6223</v>
          </cell>
          <cell r="AA155">
            <v>13915.92</v>
          </cell>
          <cell r="AB155">
            <v>0</v>
          </cell>
          <cell r="AC155">
            <v>0</v>
          </cell>
          <cell r="AD155">
            <v>0</v>
          </cell>
          <cell r="AE155">
            <v>0</v>
          </cell>
          <cell r="AF155">
            <v>0</v>
          </cell>
          <cell r="AG155">
            <v>13915.92</v>
          </cell>
        </row>
        <row r="156">
          <cell r="Z156" t="str">
            <v>6225</v>
          </cell>
          <cell r="AA156">
            <v>5661.21</v>
          </cell>
          <cell r="AB156">
            <v>0</v>
          </cell>
          <cell r="AC156">
            <v>0</v>
          </cell>
          <cell r="AD156">
            <v>4450</v>
          </cell>
          <cell r="AE156">
            <v>0</v>
          </cell>
          <cell r="AF156">
            <v>0</v>
          </cell>
          <cell r="AG156">
            <v>10111.209999999999</v>
          </cell>
        </row>
        <row r="157">
          <cell r="Z157" t="str">
            <v>6511</v>
          </cell>
          <cell r="AA157">
            <v>313683.06</v>
          </cell>
          <cell r="AB157">
            <v>0</v>
          </cell>
          <cell r="AC157">
            <v>0</v>
          </cell>
          <cell r="AD157">
            <v>0</v>
          </cell>
          <cell r="AE157">
            <v>0</v>
          </cell>
          <cell r="AF157">
            <v>0</v>
          </cell>
          <cell r="AG157">
            <v>313683.06</v>
          </cell>
        </row>
        <row r="158">
          <cell r="Z158" t="str">
            <v>6512</v>
          </cell>
          <cell r="AA158">
            <v>1088000</v>
          </cell>
          <cell r="AB158">
            <v>0</v>
          </cell>
          <cell r="AC158">
            <v>0</v>
          </cell>
          <cell r="AD158">
            <v>0</v>
          </cell>
          <cell r="AE158">
            <v>0</v>
          </cell>
          <cell r="AF158">
            <v>0</v>
          </cell>
          <cell r="AG158">
            <v>1088000</v>
          </cell>
        </row>
        <row r="159">
          <cell r="Z159" t="str">
            <v>6513</v>
          </cell>
          <cell r="AA159">
            <v>177095.11</v>
          </cell>
          <cell r="AB159">
            <v>0</v>
          </cell>
          <cell r="AC159">
            <v>0</v>
          </cell>
          <cell r="AD159">
            <v>0</v>
          </cell>
          <cell r="AE159">
            <v>0</v>
          </cell>
          <cell r="AF159">
            <v>0</v>
          </cell>
          <cell r="AG159">
            <v>177095.11</v>
          </cell>
        </row>
        <row r="160">
          <cell r="Z160" t="str">
            <v>6514</v>
          </cell>
          <cell r="AA160">
            <v>147550</v>
          </cell>
          <cell r="AB160">
            <v>0</v>
          </cell>
          <cell r="AC160">
            <v>0</v>
          </cell>
          <cell r="AD160">
            <v>0</v>
          </cell>
          <cell r="AE160">
            <v>0</v>
          </cell>
          <cell r="AF160">
            <v>0</v>
          </cell>
          <cell r="AG160">
            <v>147550</v>
          </cell>
        </row>
        <row r="161">
          <cell r="Z161" t="str">
            <v>6515</v>
          </cell>
          <cell r="AA161">
            <v>765020.81</v>
          </cell>
          <cell r="AB161">
            <v>0</v>
          </cell>
          <cell r="AC161">
            <v>0</v>
          </cell>
          <cell r="AD161">
            <v>0</v>
          </cell>
          <cell r="AE161">
            <v>0</v>
          </cell>
          <cell r="AF161">
            <v>0</v>
          </cell>
          <cell r="AG161">
            <v>765020.81</v>
          </cell>
        </row>
        <row r="162">
          <cell r="Z162" t="str">
            <v>6516</v>
          </cell>
          <cell r="AA162">
            <v>10000</v>
          </cell>
          <cell r="AB162">
            <v>0</v>
          </cell>
          <cell r="AC162">
            <v>0</v>
          </cell>
          <cell r="AD162">
            <v>0</v>
          </cell>
          <cell r="AE162">
            <v>0</v>
          </cell>
          <cell r="AF162">
            <v>0</v>
          </cell>
          <cell r="AG162">
            <v>10000</v>
          </cell>
        </row>
        <row r="163">
          <cell r="Z163" t="str">
            <v>6517</v>
          </cell>
          <cell r="AA163">
            <v>93000</v>
          </cell>
          <cell r="AB163">
            <v>0</v>
          </cell>
          <cell r="AC163">
            <v>0</v>
          </cell>
          <cell r="AD163">
            <v>0</v>
          </cell>
          <cell r="AE163">
            <v>0</v>
          </cell>
          <cell r="AF163">
            <v>0</v>
          </cell>
          <cell r="AG163">
            <v>93000</v>
          </cell>
        </row>
        <row r="164">
          <cell r="Z164" t="str">
            <v>6518</v>
          </cell>
          <cell r="AA164">
            <v>175546.36</v>
          </cell>
          <cell r="AB164">
            <v>0</v>
          </cell>
          <cell r="AC164">
            <v>0</v>
          </cell>
          <cell r="AD164">
            <v>0</v>
          </cell>
          <cell r="AE164">
            <v>0</v>
          </cell>
          <cell r="AF164">
            <v>0</v>
          </cell>
          <cell r="AG164">
            <v>175546.36</v>
          </cell>
        </row>
        <row r="165">
          <cell r="Z165" t="str">
            <v>6519</v>
          </cell>
          <cell r="AA165">
            <v>0</v>
          </cell>
          <cell r="AB165">
            <v>0</v>
          </cell>
          <cell r="AC165">
            <v>0</v>
          </cell>
          <cell r="AD165">
            <v>608770.72</v>
          </cell>
          <cell r="AE165">
            <v>0</v>
          </cell>
          <cell r="AF165">
            <v>0</v>
          </cell>
          <cell r="AG165">
            <v>608770.72</v>
          </cell>
        </row>
        <row r="166">
          <cell r="Z166" t="str">
            <v>6523</v>
          </cell>
          <cell r="AA166">
            <v>180600</v>
          </cell>
          <cell r="AB166">
            <v>0</v>
          </cell>
          <cell r="AC166">
            <v>0</v>
          </cell>
          <cell r="AD166">
            <v>0</v>
          </cell>
          <cell r="AE166">
            <v>0</v>
          </cell>
          <cell r="AF166">
            <v>0</v>
          </cell>
          <cell r="AG166">
            <v>180600</v>
          </cell>
        </row>
        <row r="167">
          <cell r="Z167" t="str">
            <v>6525</v>
          </cell>
          <cell r="AA167">
            <v>829153.03</v>
          </cell>
          <cell r="AB167">
            <v>0</v>
          </cell>
          <cell r="AC167">
            <v>0</v>
          </cell>
          <cell r="AD167">
            <v>0</v>
          </cell>
          <cell r="AE167">
            <v>0</v>
          </cell>
          <cell r="AF167">
            <v>0</v>
          </cell>
          <cell r="AG167">
            <v>829153.03</v>
          </cell>
        </row>
        <row r="168">
          <cell r="Z168" t="str">
            <v>65031</v>
          </cell>
          <cell r="AA168">
            <v>0</v>
          </cell>
          <cell r="AB168">
            <v>0</v>
          </cell>
          <cell r="AC168">
            <v>0</v>
          </cell>
          <cell r="AD168">
            <v>0</v>
          </cell>
          <cell r="AE168">
            <v>0</v>
          </cell>
          <cell r="AF168">
            <v>0</v>
          </cell>
          <cell r="AG168">
            <v>0</v>
          </cell>
        </row>
        <row r="169">
          <cell r="Z169" t="str">
            <v>Total</v>
          </cell>
          <cell r="AA169">
            <v>14042580.01</v>
          </cell>
          <cell r="AB169">
            <v>0</v>
          </cell>
          <cell r="AC169">
            <v>0</v>
          </cell>
          <cell r="AD169">
            <v>3059992</v>
          </cell>
          <cell r="AE169">
            <v>5391397.6399999997</v>
          </cell>
          <cell r="AF169">
            <v>2338141.35</v>
          </cell>
          <cell r="AG169">
            <v>24832111</v>
          </cell>
        </row>
        <row r="170">
          <cell r="Z170">
            <v>0</v>
          </cell>
          <cell r="AA170">
            <v>0</v>
          </cell>
          <cell r="AB170">
            <v>0</v>
          </cell>
          <cell r="AC170">
            <v>0</v>
          </cell>
          <cell r="AD170">
            <v>0</v>
          </cell>
          <cell r="AE170">
            <v>0</v>
          </cell>
          <cell r="AF170">
            <v>0</v>
          </cell>
          <cell r="AG170">
            <v>0</v>
          </cell>
        </row>
        <row r="171">
          <cell r="Z171">
            <v>0</v>
          </cell>
          <cell r="AA171">
            <v>0</v>
          </cell>
          <cell r="AB171">
            <v>0</v>
          </cell>
          <cell r="AC171">
            <v>0</v>
          </cell>
          <cell r="AD171">
            <v>0</v>
          </cell>
          <cell r="AE171">
            <v>0</v>
          </cell>
          <cell r="AF171">
            <v>0</v>
          </cell>
          <cell r="AG171">
            <v>0</v>
          </cell>
        </row>
        <row r="172">
          <cell r="Z172">
            <v>0</v>
          </cell>
          <cell r="AA172">
            <v>0</v>
          </cell>
          <cell r="AB172">
            <v>0</v>
          </cell>
          <cell r="AC172">
            <v>0</v>
          </cell>
          <cell r="AD172">
            <v>0</v>
          </cell>
          <cell r="AE172">
            <v>0</v>
          </cell>
          <cell r="AF172">
            <v>0</v>
          </cell>
          <cell r="AG172">
            <v>0</v>
          </cell>
        </row>
        <row r="173">
          <cell r="Z173">
            <v>0</v>
          </cell>
          <cell r="AA173">
            <v>0</v>
          </cell>
          <cell r="AB173">
            <v>0</v>
          </cell>
          <cell r="AC173">
            <v>0</v>
          </cell>
          <cell r="AD173">
            <v>0</v>
          </cell>
          <cell r="AE173">
            <v>0</v>
          </cell>
          <cell r="AF173">
            <v>0</v>
          </cell>
          <cell r="AG173">
            <v>0</v>
          </cell>
        </row>
      </sheetData>
      <sheetData sheetId="2" refreshError="1"/>
      <sheetData sheetId="3" refreshError="1"/>
      <sheetData sheetId="4" refreshError="1"/>
      <sheetData sheetId="5" refreshError="1"/>
      <sheetData sheetId="6" refreshError="1"/>
      <sheetData sheetId="7"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rvice"/>
      <sheetName val="current account"/>
      <sheetName val="current account composition"/>
      <sheetName val="Sheet1"/>
      <sheetName val="Import"/>
      <sheetName val="Export"/>
      <sheetName val="Import (2)"/>
      <sheetName val="Export (2)"/>
      <sheetName val="EXIM"/>
      <sheetName val="4.10."/>
      <sheetName val="4.11."/>
      <sheetName val="4.12."/>
      <sheetName val="4.13."/>
      <sheetName val="4.14."/>
      <sheetName val="4.15. Financial acc"/>
      <sheetName val="Reporting BOP 2008"/>
      <sheetName val="Foreign trade table"/>
      <sheetName val="Sheet13"/>
      <sheetName val="gold copper export"/>
      <sheetName val="cashmere pivot"/>
      <sheetName val="cashmere export"/>
      <sheetName val="Sheet6"/>
      <sheetName val="total export 2007-200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ow r="1">
          <cell r="A1" t="str">
            <v>P1</v>
          </cell>
          <cell r="B1" t="str">
            <v>P2</v>
          </cell>
          <cell r="C1" t="str">
            <v>G_BURDELT</v>
          </cell>
          <cell r="D1" t="str">
            <v>XARILCAA</v>
          </cell>
          <cell r="E1" t="str">
            <v>E_TOO</v>
          </cell>
          <cell r="F1" t="str">
            <v>E_VAL_DOLL</v>
          </cell>
          <cell r="G1" t="str">
            <v>E_STOO</v>
          </cell>
          <cell r="H1" t="str">
            <v>E_SVAL_DOLL</v>
          </cell>
          <cell r="I1" t="str">
            <v>C_DATE</v>
          </cell>
          <cell r="J1" t="str">
            <v>m</v>
          </cell>
          <cell r="K1" t="str">
            <v>нэр төрөл</v>
          </cell>
        </row>
        <row r="2">
          <cell r="A2" t="str">
            <v>5102.11.20</v>
          </cell>
          <cell r="B2" t="str">
            <v xml:space="preserve">156 </v>
          </cell>
          <cell r="C2" t="str">
            <v>100</v>
          </cell>
          <cell r="D2" t="str">
            <v>111</v>
          </cell>
          <cell r="E2">
            <v>32054.6</v>
          </cell>
          <cell r="F2">
            <v>957057.89999999991</v>
          </cell>
          <cell r="G2">
            <v>1929181.6300000004</v>
          </cell>
          <cell r="H2">
            <v>77228777.650000006</v>
          </cell>
          <cell r="I2">
            <v>39818.506402627318</v>
          </cell>
          <cell r="J2">
            <v>12</v>
          </cell>
          <cell r="K2" t="str">
            <v>ноолуур</v>
          </cell>
        </row>
        <row r="3">
          <cell r="A3" t="str">
            <v>5102.11.41</v>
          </cell>
          <cell r="B3" t="str">
            <v xml:space="preserve">156 </v>
          </cell>
          <cell r="C3" t="str">
            <v>100</v>
          </cell>
          <cell r="D3" t="str">
            <v>111</v>
          </cell>
          <cell r="E3">
            <v>0</v>
          </cell>
          <cell r="F3">
            <v>0</v>
          </cell>
          <cell r="G3">
            <v>2282.1999999999998</v>
          </cell>
          <cell r="H3">
            <v>456.44000000000005</v>
          </cell>
          <cell r="I3">
            <v>39818.506402627318</v>
          </cell>
          <cell r="J3">
            <v>12</v>
          </cell>
          <cell r="K3" t="str">
            <v>ноолуур</v>
          </cell>
        </row>
        <row r="4">
          <cell r="A4" t="str">
            <v>5102.11.42</v>
          </cell>
          <cell r="B4" t="str">
            <v xml:space="preserve">156 </v>
          </cell>
          <cell r="C4" t="str">
            <v>100</v>
          </cell>
          <cell r="D4" t="str">
            <v>111</v>
          </cell>
          <cell r="E4">
            <v>9302.6</v>
          </cell>
          <cell r="F4">
            <v>13953.9</v>
          </cell>
          <cell r="G4">
            <v>1050686.2699999996</v>
          </cell>
          <cell r="H4">
            <v>2066641.1689999998</v>
          </cell>
          <cell r="I4">
            <v>39818.506402627318</v>
          </cell>
          <cell r="J4">
            <v>12</v>
          </cell>
          <cell r="K4" t="str">
            <v>ноолуур</v>
          </cell>
        </row>
        <row r="5">
          <cell r="A5" t="str">
            <v>5103.20.11</v>
          </cell>
          <cell r="B5" t="str">
            <v xml:space="preserve">156 </v>
          </cell>
          <cell r="C5" t="str">
            <v>100</v>
          </cell>
          <cell r="D5" t="str">
            <v>111</v>
          </cell>
          <cell r="E5">
            <v>0</v>
          </cell>
          <cell r="F5">
            <v>0</v>
          </cell>
          <cell r="G5">
            <v>126222.6</v>
          </cell>
          <cell r="H5">
            <v>186541.16</v>
          </cell>
          <cell r="I5">
            <v>39818.506402627318</v>
          </cell>
          <cell r="J5">
            <v>12</v>
          </cell>
          <cell r="K5" t="str">
            <v>ноолуур</v>
          </cell>
        </row>
        <row r="6">
          <cell r="A6" t="str">
            <v>5103.20.12</v>
          </cell>
          <cell r="B6" t="str">
            <v xml:space="preserve">156 </v>
          </cell>
          <cell r="C6" t="str">
            <v>100</v>
          </cell>
          <cell r="D6" t="str">
            <v>111</v>
          </cell>
          <cell r="E6">
            <v>0</v>
          </cell>
          <cell r="F6">
            <v>0</v>
          </cell>
          <cell r="G6">
            <v>51739.4</v>
          </cell>
          <cell r="H6">
            <v>36306.33</v>
          </cell>
          <cell r="I6">
            <v>39818.506402627318</v>
          </cell>
          <cell r="J6">
            <v>12</v>
          </cell>
          <cell r="K6" t="str">
            <v>ноолуур</v>
          </cell>
        </row>
        <row r="7">
          <cell r="A7" t="str">
            <v>5105.31.10</v>
          </cell>
          <cell r="B7" t="str">
            <v xml:space="preserve">276 </v>
          </cell>
          <cell r="C7" t="str">
            <v>100</v>
          </cell>
          <cell r="D7" t="str">
            <v>111</v>
          </cell>
          <cell r="E7">
            <v>2000</v>
          </cell>
          <cell r="F7">
            <v>107500</v>
          </cell>
          <cell r="G7">
            <v>2000</v>
          </cell>
          <cell r="H7">
            <v>107500</v>
          </cell>
          <cell r="I7">
            <v>39818.506402627318</v>
          </cell>
          <cell r="J7">
            <v>12</v>
          </cell>
          <cell r="K7" t="str">
            <v>ноолуур</v>
          </cell>
        </row>
        <row r="8">
          <cell r="A8" t="str">
            <v>5105.31.10</v>
          </cell>
          <cell r="B8" t="str">
            <v xml:space="preserve">356 </v>
          </cell>
          <cell r="C8" t="str">
            <v>100</v>
          </cell>
          <cell r="D8" t="str">
            <v>111</v>
          </cell>
          <cell r="E8">
            <v>3157</v>
          </cell>
          <cell r="F8">
            <v>207402.59999999998</v>
          </cell>
          <cell r="G8">
            <v>9943.4</v>
          </cell>
          <cell r="H8">
            <v>785821.79999999993</v>
          </cell>
          <cell r="I8">
            <v>39818.506402627318</v>
          </cell>
          <cell r="J8">
            <v>12</v>
          </cell>
          <cell r="K8" t="str">
            <v>ноолуур</v>
          </cell>
        </row>
        <row r="9">
          <cell r="A9" t="str">
            <v>5105.31.10</v>
          </cell>
          <cell r="B9" t="str">
            <v xml:space="preserve">344 </v>
          </cell>
          <cell r="C9" t="str">
            <v>100</v>
          </cell>
          <cell r="D9" t="str">
            <v>111</v>
          </cell>
          <cell r="E9">
            <v>0</v>
          </cell>
          <cell r="F9">
            <v>0</v>
          </cell>
          <cell r="G9">
            <v>10030</v>
          </cell>
          <cell r="H9">
            <v>406215</v>
          </cell>
          <cell r="I9">
            <v>39818.506402627318</v>
          </cell>
          <cell r="J9">
            <v>12</v>
          </cell>
          <cell r="K9" t="str">
            <v>ноолуур</v>
          </cell>
        </row>
        <row r="10">
          <cell r="A10" t="str">
            <v>5105.31.10</v>
          </cell>
          <cell r="B10" t="str">
            <v xml:space="preserve">156 </v>
          </cell>
          <cell r="C10" t="str">
            <v>100</v>
          </cell>
          <cell r="D10" t="str">
            <v>111</v>
          </cell>
          <cell r="E10">
            <v>41449</v>
          </cell>
          <cell r="F10">
            <v>2115989.7999999998</v>
          </cell>
          <cell r="G10">
            <v>759139.4999650002</v>
          </cell>
          <cell r="H10">
            <v>43779717.600000001</v>
          </cell>
          <cell r="I10">
            <v>39818.506402627318</v>
          </cell>
          <cell r="J10">
            <v>12</v>
          </cell>
          <cell r="K10" t="str">
            <v>ноолуур</v>
          </cell>
        </row>
        <row r="11">
          <cell r="A11" t="str">
            <v>5105.31.10</v>
          </cell>
          <cell r="B11" t="str">
            <v xml:space="preserve">826 </v>
          </cell>
          <cell r="C11" t="str">
            <v>100</v>
          </cell>
          <cell r="D11" t="str">
            <v>111</v>
          </cell>
          <cell r="E11">
            <v>15886.9</v>
          </cell>
          <cell r="F11">
            <v>939780.6</v>
          </cell>
          <cell r="G11">
            <v>135608.6</v>
          </cell>
          <cell r="H11">
            <v>9237150.9013694245</v>
          </cell>
          <cell r="I11">
            <v>39818.506402627318</v>
          </cell>
          <cell r="J11">
            <v>12</v>
          </cell>
          <cell r="K11" t="str">
            <v>ноолуур</v>
          </cell>
        </row>
        <row r="12">
          <cell r="A12" t="str">
            <v>5105.31.10</v>
          </cell>
          <cell r="B12" t="str">
            <v xml:space="preserve">840 </v>
          </cell>
          <cell r="C12" t="str">
            <v>100</v>
          </cell>
          <cell r="D12" t="str">
            <v>111</v>
          </cell>
          <cell r="E12">
            <v>0</v>
          </cell>
          <cell r="F12">
            <v>0</v>
          </cell>
          <cell r="G12">
            <v>15241.3</v>
          </cell>
          <cell r="H12">
            <v>952920.10000000009</v>
          </cell>
          <cell r="I12">
            <v>39818.506402627318</v>
          </cell>
          <cell r="J12">
            <v>12</v>
          </cell>
          <cell r="K12" t="str">
            <v>ноолуур</v>
          </cell>
        </row>
        <row r="13">
          <cell r="A13" t="str">
            <v>5105.31.10</v>
          </cell>
          <cell r="B13" t="str">
            <v xml:space="preserve">380 </v>
          </cell>
          <cell r="C13" t="str">
            <v>100</v>
          </cell>
          <cell r="D13" t="str">
            <v>111</v>
          </cell>
          <cell r="E13">
            <v>70352.5</v>
          </cell>
          <cell r="F13">
            <v>4395797.05</v>
          </cell>
          <cell r="G13">
            <v>603446.64999999967</v>
          </cell>
          <cell r="H13">
            <v>40107544.399999999</v>
          </cell>
          <cell r="I13">
            <v>39818.506402627318</v>
          </cell>
          <cell r="J13">
            <v>12</v>
          </cell>
          <cell r="K13" t="str">
            <v>ноолуур</v>
          </cell>
        </row>
        <row r="14">
          <cell r="A14" t="str">
            <v>5105.31.10</v>
          </cell>
          <cell r="B14" t="str">
            <v xml:space="preserve">410 </v>
          </cell>
          <cell r="C14" t="str">
            <v>100</v>
          </cell>
          <cell r="D14" t="str">
            <v>111</v>
          </cell>
          <cell r="E14">
            <v>5000</v>
          </cell>
          <cell r="F14">
            <v>307105</v>
          </cell>
          <cell r="G14">
            <v>6952</v>
          </cell>
          <cell r="H14">
            <v>442913</v>
          </cell>
          <cell r="I14">
            <v>39818.506402627318</v>
          </cell>
          <cell r="J14">
            <v>12</v>
          </cell>
          <cell r="K14" t="str">
            <v>ноолуур</v>
          </cell>
        </row>
        <row r="15">
          <cell r="A15" t="str">
            <v>5105.31.10</v>
          </cell>
          <cell r="B15" t="str">
            <v xml:space="preserve">392 </v>
          </cell>
          <cell r="C15" t="str">
            <v>100</v>
          </cell>
          <cell r="D15" t="str">
            <v>111</v>
          </cell>
          <cell r="E15">
            <v>3424.5</v>
          </cell>
          <cell r="F15">
            <v>184530.32085039985</v>
          </cell>
          <cell r="G15">
            <v>22964.450000000004</v>
          </cell>
          <cell r="H15">
            <v>1706590.1108502967</v>
          </cell>
          <cell r="I15">
            <v>39818.506402627318</v>
          </cell>
          <cell r="J15">
            <v>12</v>
          </cell>
          <cell r="K15" t="str">
            <v>ноолуур</v>
          </cell>
        </row>
        <row r="16">
          <cell r="A16" t="str">
            <v>5105.31.10</v>
          </cell>
          <cell r="B16" t="str">
            <v xml:space="preserve">524 </v>
          </cell>
          <cell r="C16" t="str">
            <v>100</v>
          </cell>
          <cell r="D16" t="str">
            <v>111</v>
          </cell>
          <cell r="E16">
            <v>0</v>
          </cell>
          <cell r="F16">
            <v>0</v>
          </cell>
          <cell r="G16">
            <v>1406</v>
          </cell>
          <cell r="H16">
            <v>87877.2</v>
          </cell>
          <cell r="I16">
            <v>39818.506402627318</v>
          </cell>
          <cell r="J16">
            <v>12</v>
          </cell>
          <cell r="K16" t="str">
            <v>ноолуур</v>
          </cell>
        </row>
        <row r="17">
          <cell r="A17" t="str">
            <v>5105.31.10</v>
          </cell>
          <cell r="B17" t="str">
            <v xml:space="preserve">380 </v>
          </cell>
          <cell r="C17" t="str">
            <v>100</v>
          </cell>
          <cell r="D17" t="str">
            <v>180</v>
          </cell>
          <cell r="E17">
            <v>0</v>
          </cell>
          <cell r="F17">
            <v>0</v>
          </cell>
          <cell r="G17">
            <v>1.9</v>
          </cell>
          <cell r="H17">
            <v>4.9999999099999997</v>
          </cell>
          <cell r="I17">
            <v>39818.506402627318</v>
          </cell>
          <cell r="J17">
            <v>12</v>
          </cell>
          <cell r="K17" t="str">
            <v>ноолуур</v>
          </cell>
        </row>
        <row r="18">
          <cell r="A18" t="str">
            <v>5105.31.20</v>
          </cell>
          <cell r="B18" t="str">
            <v xml:space="preserve">826 </v>
          </cell>
          <cell r="C18" t="str">
            <v>100</v>
          </cell>
          <cell r="D18" t="str">
            <v>111</v>
          </cell>
          <cell r="E18">
            <v>0</v>
          </cell>
          <cell r="F18">
            <v>0</v>
          </cell>
          <cell r="G18">
            <v>4007.5</v>
          </cell>
          <cell r="H18">
            <v>360858.64863057469</v>
          </cell>
          <cell r="I18">
            <v>39818.506402627318</v>
          </cell>
          <cell r="J18">
            <v>12</v>
          </cell>
          <cell r="K18" t="str">
            <v>ноолууран бүтээгдэхүүн</v>
          </cell>
        </row>
        <row r="19">
          <cell r="A19" t="str">
            <v>5105.31.30</v>
          </cell>
          <cell r="B19" t="str">
            <v xml:space="preserve">156 </v>
          </cell>
          <cell r="C19" t="str">
            <v>100</v>
          </cell>
          <cell r="D19" t="str">
            <v>111</v>
          </cell>
          <cell r="E19">
            <v>0</v>
          </cell>
          <cell r="F19">
            <v>0</v>
          </cell>
          <cell r="G19">
            <v>1422.2</v>
          </cell>
          <cell r="H19">
            <v>82487.600000000006</v>
          </cell>
          <cell r="I19">
            <v>39818.506402627318</v>
          </cell>
          <cell r="J19">
            <v>12</v>
          </cell>
          <cell r="K19" t="str">
            <v>ноолуур</v>
          </cell>
        </row>
        <row r="20">
          <cell r="A20" t="str">
            <v>5105.31.30</v>
          </cell>
          <cell r="B20" t="str">
            <v xml:space="preserve">392 </v>
          </cell>
          <cell r="C20" t="str">
            <v>100</v>
          </cell>
          <cell r="D20" t="str">
            <v>111</v>
          </cell>
          <cell r="E20">
            <v>139.1</v>
          </cell>
          <cell r="F20">
            <v>5180.4791496001553</v>
          </cell>
          <cell r="G20">
            <v>139.1</v>
          </cell>
          <cell r="H20">
            <v>5180.4791496001553</v>
          </cell>
          <cell r="I20">
            <v>39818.506402627318</v>
          </cell>
          <cell r="J20">
            <v>12</v>
          </cell>
          <cell r="K20" t="str">
            <v>ноолуур</v>
          </cell>
        </row>
        <row r="21">
          <cell r="A21" t="str">
            <v>6101.90.20</v>
          </cell>
          <cell r="B21" t="str">
            <v xml:space="preserve">643 </v>
          </cell>
          <cell r="C21" t="str">
            <v>100</v>
          </cell>
          <cell r="D21" t="str">
            <v>111</v>
          </cell>
          <cell r="E21">
            <v>0</v>
          </cell>
          <cell r="F21">
            <v>0</v>
          </cell>
          <cell r="G21">
            <v>5</v>
          </cell>
          <cell r="H21">
            <v>275.11157302683864</v>
          </cell>
          <cell r="I21">
            <v>39818.506402627318</v>
          </cell>
          <cell r="J21">
            <v>12</v>
          </cell>
          <cell r="K21" t="str">
            <v>ноолууран бүтээгдэхүүн</v>
          </cell>
        </row>
        <row r="22">
          <cell r="A22" t="str">
            <v>6101.90.20</v>
          </cell>
          <cell r="B22" t="str">
            <v xml:space="preserve">380 </v>
          </cell>
          <cell r="C22" t="str">
            <v>100</v>
          </cell>
          <cell r="D22" t="str">
            <v>111</v>
          </cell>
          <cell r="E22">
            <v>0</v>
          </cell>
          <cell r="F22">
            <v>0</v>
          </cell>
          <cell r="G22">
            <v>43</v>
          </cell>
          <cell r="H22">
            <v>5070.5957853720565</v>
          </cell>
          <cell r="I22">
            <v>39818.506402627318</v>
          </cell>
          <cell r="J22">
            <v>12</v>
          </cell>
          <cell r="K22" t="str">
            <v>ноолууран бүтээгдэхүүн</v>
          </cell>
        </row>
        <row r="23">
          <cell r="A23" t="str">
            <v>6102.10.20</v>
          </cell>
          <cell r="B23" t="str">
            <v xml:space="preserve">276 </v>
          </cell>
          <cell r="C23" t="str">
            <v>100</v>
          </cell>
          <cell r="D23" t="str">
            <v>111</v>
          </cell>
          <cell r="E23">
            <v>416</v>
          </cell>
          <cell r="F23">
            <v>34528</v>
          </cell>
          <cell r="G23">
            <v>1359</v>
          </cell>
          <cell r="H23">
            <v>116303</v>
          </cell>
          <cell r="I23">
            <v>39818.506402627318</v>
          </cell>
          <cell r="J23">
            <v>12</v>
          </cell>
          <cell r="K23" t="str">
            <v>ноолууран бүтээгдэхүүн</v>
          </cell>
        </row>
        <row r="24">
          <cell r="A24" t="str">
            <v>6102.10.20</v>
          </cell>
          <cell r="B24" t="str">
            <v xml:space="preserve">392 </v>
          </cell>
          <cell r="C24" t="str">
            <v>100</v>
          </cell>
          <cell r="D24" t="str">
            <v>111</v>
          </cell>
          <cell r="E24">
            <v>0</v>
          </cell>
          <cell r="F24">
            <v>0</v>
          </cell>
          <cell r="G24">
            <v>97</v>
          </cell>
          <cell r="H24">
            <v>11601.999989971</v>
          </cell>
          <cell r="I24">
            <v>39818.506402627318</v>
          </cell>
          <cell r="J24">
            <v>12</v>
          </cell>
          <cell r="K24" t="str">
            <v>ноолууран бүтээгдэхүүн</v>
          </cell>
        </row>
        <row r="25">
          <cell r="A25" t="str">
            <v>6102.10.20</v>
          </cell>
          <cell r="B25" t="str">
            <v xml:space="preserve">724 </v>
          </cell>
          <cell r="C25" t="str">
            <v>100</v>
          </cell>
          <cell r="D25" t="str">
            <v>111</v>
          </cell>
          <cell r="E25">
            <v>0</v>
          </cell>
          <cell r="F25">
            <v>0</v>
          </cell>
          <cell r="G25">
            <v>7</v>
          </cell>
          <cell r="H25">
            <v>1403.5</v>
          </cell>
          <cell r="I25">
            <v>39818.506402627318</v>
          </cell>
          <cell r="J25">
            <v>12</v>
          </cell>
          <cell r="K25" t="str">
            <v>ноолууран бүтээгдэхүүн</v>
          </cell>
        </row>
        <row r="26">
          <cell r="A26" t="str">
            <v>6102.10.20</v>
          </cell>
          <cell r="B26" t="str">
            <v xml:space="preserve">756 </v>
          </cell>
          <cell r="C26" t="str">
            <v>100</v>
          </cell>
          <cell r="D26" t="str">
            <v>111</v>
          </cell>
          <cell r="E26">
            <v>0</v>
          </cell>
          <cell r="F26">
            <v>0</v>
          </cell>
          <cell r="G26">
            <v>298</v>
          </cell>
          <cell r="H26">
            <v>26618.219999999998</v>
          </cell>
          <cell r="I26">
            <v>39818.506402627318</v>
          </cell>
          <cell r="J26">
            <v>12</v>
          </cell>
          <cell r="K26" t="str">
            <v>ноолууран бүтээгдэхүүн</v>
          </cell>
        </row>
        <row r="27">
          <cell r="A27" t="str">
            <v>6102.10.20</v>
          </cell>
          <cell r="B27" t="str">
            <v xml:space="preserve">040 </v>
          </cell>
          <cell r="C27" t="str">
            <v>100</v>
          </cell>
          <cell r="D27" t="str">
            <v>111</v>
          </cell>
          <cell r="E27">
            <v>0</v>
          </cell>
          <cell r="F27">
            <v>0</v>
          </cell>
          <cell r="G27">
            <v>42</v>
          </cell>
          <cell r="H27">
            <v>3823.7321801526978</v>
          </cell>
          <cell r="I27">
            <v>39818.506402627318</v>
          </cell>
          <cell r="J27">
            <v>12</v>
          </cell>
          <cell r="K27" t="str">
            <v>ноолууран бүтээгдэхүүн</v>
          </cell>
        </row>
        <row r="28">
          <cell r="A28" t="str">
            <v>6102.10.20</v>
          </cell>
          <cell r="B28" t="str">
            <v xml:space="preserve">414 </v>
          </cell>
          <cell r="C28" t="str">
            <v>100</v>
          </cell>
          <cell r="D28" t="str">
            <v>111</v>
          </cell>
          <cell r="E28">
            <v>0</v>
          </cell>
          <cell r="F28">
            <v>0</v>
          </cell>
          <cell r="G28">
            <v>56</v>
          </cell>
          <cell r="H28">
            <v>6870.2399999520003</v>
          </cell>
          <cell r="I28">
            <v>39818.506402627318</v>
          </cell>
          <cell r="J28">
            <v>12</v>
          </cell>
          <cell r="K28" t="str">
            <v>ноолууран бүтээгдэхүүн</v>
          </cell>
        </row>
        <row r="29">
          <cell r="A29" t="str">
            <v>6102.10.20</v>
          </cell>
          <cell r="B29" t="str">
            <v xml:space="preserve">840 </v>
          </cell>
          <cell r="C29" t="str">
            <v>100</v>
          </cell>
          <cell r="D29" t="str">
            <v>111</v>
          </cell>
          <cell r="E29">
            <v>30</v>
          </cell>
          <cell r="F29">
            <v>2880</v>
          </cell>
          <cell r="G29">
            <v>292</v>
          </cell>
          <cell r="H29">
            <v>23127.399999999998</v>
          </cell>
          <cell r="I29">
            <v>39818.506402627318</v>
          </cell>
          <cell r="J29">
            <v>12</v>
          </cell>
          <cell r="K29" t="str">
            <v>ноолууран бүтээгдэхүүн</v>
          </cell>
        </row>
        <row r="30">
          <cell r="A30" t="str">
            <v>6102.10.20</v>
          </cell>
          <cell r="B30" t="str">
            <v xml:space="preserve">276 </v>
          </cell>
          <cell r="C30" t="str">
            <v>100</v>
          </cell>
          <cell r="D30" t="str">
            <v>180</v>
          </cell>
          <cell r="E30">
            <v>44</v>
          </cell>
          <cell r="F30">
            <v>1797.4</v>
          </cell>
          <cell r="G30">
            <v>44</v>
          </cell>
          <cell r="H30">
            <v>1797.4</v>
          </cell>
          <cell r="I30">
            <v>39818.506402627318</v>
          </cell>
          <cell r="J30">
            <v>12</v>
          </cell>
          <cell r="K30" t="str">
            <v>ноолууран бүтээгдэхүүн</v>
          </cell>
        </row>
        <row r="31">
          <cell r="A31" t="str">
            <v>6102.10.20</v>
          </cell>
          <cell r="B31" t="str">
            <v xml:space="preserve">398 </v>
          </cell>
          <cell r="C31" t="str">
            <v>100</v>
          </cell>
          <cell r="D31" t="str">
            <v>111</v>
          </cell>
          <cell r="E31">
            <v>0</v>
          </cell>
          <cell r="F31">
            <v>0</v>
          </cell>
          <cell r="G31">
            <v>5</v>
          </cell>
          <cell r="H31">
            <v>160</v>
          </cell>
          <cell r="I31">
            <v>39818.506402627318</v>
          </cell>
          <cell r="J31">
            <v>12</v>
          </cell>
          <cell r="K31" t="str">
            <v>ноолууран бүтээгдэхүүн</v>
          </cell>
        </row>
        <row r="32">
          <cell r="A32" t="str">
            <v>6102.10.20</v>
          </cell>
          <cell r="B32" t="str">
            <v xml:space="preserve">826 </v>
          </cell>
          <cell r="C32" t="str">
            <v>100</v>
          </cell>
          <cell r="D32" t="str">
            <v>111</v>
          </cell>
          <cell r="E32">
            <v>16</v>
          </cell>
          <cell r="F32">
            <v>640</v>
          </cell>
          <cell r="G32">
            <v>324</v>
          </cell>
          <cell r="H32">
            <v>25619.88</v>
          </cell>
          <cell r="I32">
            <v>39818.506402627318</v>
          </cell>
          <cell r="J32">
            <v>12</v>
          </cell>
          <cell r="K32" t="str">
            <v>ноолууран бүтээгдэхүүн</v>
          </cell>
        </row>
        <row r="33">
          <cell r="A33" t="str">
            <v>6102.10.20</v>
          </cell>
          <cell r="B33" t="str">
            <v xml:space="preserve">756 </v>
          </cell>
          <cell r="C33" t="str">
            <v>100</v>
          </cell>
          <cell r="D33" t="str">
            <v>180</v>
          </cell>
          <cell r="E33">
            <v>0</v>
          </cell>
          <cell r="F33">
            <v>0</v>
          </cell>
          <cell r="G33">
            <v>4</v>
          </cell>
          <cell r="H33">
            <v>801.4</v>
          </cell>
          <cell r="I33">
            <v>39818.506402627318</v>
          </cell>
          <cell r="J33">
            <v>12</v>
          </cell>
          <cell r="K33" t="str">
            <v>ноолууран бүтээгдэхүүн</v>
          </cell>
        </row>
        <row r="34">
          <cell r="A34" t="str">
            <v>6102.10.20</v>
          </cell>
          <cell r="B34" t="str">
            <v xml:space="preserve">250 </v>
          </cell>
          <cell r="C34" t="str">
            <v>100</v>
          </cell>
          <cell r="D34" t="str">
            <v>111</v>
          </cell>
          <cell r="E34">
            <v>6</v>
          </cell>
          <cell r="F34">
            <v>689</v>
          </cell>
          <cell r="G34">
            <v>23</v>
          </cell>
          <cell r="H34">
            <v>1443.98</v>
          </cell>
          <cell r="I34">
            <v>39818.506402627318</v>
          </cell>
          <cell r="J34">
            <v>12</v>
          </cell>
          <cell r="K34" t="str">
            <v>ноолууран бүтээгдэхүүн</v>
          </cell>
        </row>
        <row r="35">
          <cell r="A35" t="str">
            <v>6102.10.20</v>
          </cell>
          <cell r="B35" t="str">
            <v xml:space="preserve">804 </v>
          </cell>
          <cell r="C35" t="str">
            <v>100</v>
          </cell>
          <cell r="D35" t="str">
            <v>111</v>
          </cell>
          <cell r="E35">
            <v>0</v>
          </cell>
          <cell r="F35">
            <v>0</v>
          </cell>
          <cell r="G35">
            <v>13</v>
          </cell>
          <cell r="H35">
            <v>1808.3569596125012</v>
          </cell>
          <cell r="I35">
            <v>39818.506402627318</v>
          </cell>
          <cell r="J35">
            <v>12</v>
          </cell>
          <cell r="K35" t="str">
            <v>ноолууран бүтээгдэхүүн</v>
          </cell>
        </row>
        <row r="36">
          <cell r="A36" t="str">
            <v>6102.10.20</v>
          </cell>
          <cell r="B36" t="str">
            <v xml:space="preserve">203 </v>
          </cell>
          <cell r="C36" t="str">
            <v>100</v>
          </cell>
          <cell r="D36" t="str">
            <v>111</v>
          </cell>
          <cell r="E36">
            <v>0</v>
          </cell>
          <cell r="F36">
            <v>0</v>
          </cell>
          <cell r="G36">
            <v>10</v>
          </cell>
          <cell r="H36">
            <v>612.84</v>
          </cell>
          <cell r="I36">
            <v>39818.506402627318</v>
          </cell>
          <cell r="J36">
            <v>12</v>
          </cell>
          <cell r="K36" t="str">
            <v>ноолууран бүтээгдэхүүн</v>
          </cell>
        </row>
        <row r="37">
          <cell r="A37" t="str">
            <v>6102.10.20</v>
          </cell>
          <cell r="B37" t="str">
            <v xml:space="preserve">643 </v>
          </cell>
          <cell r="C37" t="str">
            <v>100</v>
          </cell>
          <cell r="D37" t="str">
            <v>111</v>
          </cell>
          <cell r="E37">
            <v>4</v>
          </cell>
          <cell r="F37">
            <v>281.39</v>
          </cell>
          <cell r="G37">
            <v>55</v>
          </cell>
          <cell r="H37">
            <v>2242.807301199312</v>
          </cell>
          <cell r="I37">
            <v>39818.506402627318</v>
          </cell>
          <cell r="J37">
            <v>12</v>
          </cell>
          <cell r="K37" t="str">
            <v>ноолууран бүтээгдэхүүн</v>
          </cell>
        </row>
        <row r="38">
          <cell r="A38" t="str">
            <v>6102.10.20</v>
          </cell>
          <cell r="B38" t="str">
            <v xml:space="preserve">410 </v>
          </cell>
          <cell r="C38" t="str">
            <v>100</v>
          </cell>
          <cell r="D38" t="str">
            <v>111</v>
          </cell>
          <cell r="E38">
            <v>0</v>
          </cell>
          <cell r="F38">
            <v>0</v>
          </cell>
          <cell r="G38">
            <v>143</v>
          </cell>
          <cell r="H38">
            <v>20395.839999936001</v>
          </cell>
          <cell r="I38">
            <v>39818.506402627318</v>
          </cell>
          <cell r="J38">
            <v>12</v>
          </cell>
          <cell r="K38" t="str">
            <v>ноолууран бүтээгдэхүүн</v>
          </cell>
        </row>
        <row r="39">
          <cell r="A39" t="str">
            <v>6102.10.20</v>
          </cell>
          <cell r="B39" t="str">
            <v xml:space="preserve">380 </v>
          </cell>
          <cell r="C39" t="str">
            <v>100</v>
          </cell>
          <cell r="D39" t="str">
            <v>180</v>
          </cell>
          <cell r="E39">
            <v>0</v>
          </cell>
          <cell r="F39">
            <v>0</v>
          </cell>
          <cell r="G39">
            <v>4</v>
          </cell>
          <cell r="H39">
            <v>376.57578242677823</v>
          </cell>
          <cell r="I39">
            <v>39818.506402627318</v>
          </cell>
          <cell r="J39">
            <v>12</v>
          </cell>
          <cell r="K39" t="str">
            <v>ноолууран бүтээгдэхүүн</v>
          </cell>
        </row>
        <row r="40">
          <cell r="A40" t="str">
            <v>6102.10.20</v>
          </cell>
          <cell r="B40" t="str">
            <v xml:space="preserve">380 </v>
          </cell>
          <cell r="C40" t="str">
            <v>100</v>
          </cell>
          <cell r="D40" t="str">
            <v>111</v>
          </cell>
          <cell r="E40">
            <v>3</v>
          </cell>
          <cell r="F40">
            <v>419.18</v>
          </cell>
          <cell r="G40">
            <v>127</v>
          </cell>
          <cell r="H40">
            <v>13615.480116498515</v>
          </cell>
          <cell r="I40">
            <v>39818.506402627318</v>
          </cell>
          <cell r="J40">
            <v>12</v>
          </cell>
          <cell r="K40" t="str">
            <v>ноолууран бүтээгдэхүүн</v>
          </cell>
        </row>
        <row r="41">
          <cell r="A41" t="str">
            <v>6102.10.20</v>
          </cell>
          <cell r="B41" t="str">
            <v xml:space="preserve">056 </v>
          </cell>
          <cell r="C41" t="str">
            <v>100</v>
          </cell>
          <cell r="D41" t="str">
            <v>111</v>
          </cell>
          <cell r="E41">
            <v>0</v>
          </cell>
          <cell r="F41">
            <v>0</v>
          </cell>
          <cell r="G41">
            <v>30</v>
          </cell>
          <cell r="H41">
            <v>1983.3999999993998</v>
          </cell>
          <cell r="I41">
            <v>39818.506402627318</v>
          </cell>
          <cell r="J41">
            <v>12</v>
          </cell>
          <cell r="K41" t="str">
            <v>ноолууран бүтээгдэхүүн</v>
          </cell>
        </row>
        <row r="42">
          <cell r="A42" t="str">
            <v>6102.10.20</v>
          </cell>
          <cell r="B42" t="str">
            <v xml:space="preserve">840 </v>
          </cell>
          <cell r="C42" t="str">
            <v>100</v>
          </cell>
          <cell r="D42" t="str">
            <v>180</v>
          </cell>
          <cell r="E42">
            <v>0</v>
          </cell>
          <cell r="F42">
            <v>0</v>
          </cell>
          <cell r="G42">
            <v>7</v>
          </cell>
          <cell r="H42">
            <v>1645</v>
          </cell>
          <cell r="I42">
            <v>39818.506402627318</v>
          </cell>
          <cell r="J42">
            <v>12</v>
          </cell>
          <cell r="K42" t="str">
            <v>ноолууран бүтээгдэхүүн</v>
          </cell>
        </row>
        <row r="43">
          <cell r="A43" t="str">
            <v>6102.10.20</v>
          </cell>
          <cell r="B43" t="str">
            <v xml:space="preserve">826 </v>
          </cell>
          <cell r="C43" t="str">
            <v>100</v>
          </cell>
          <cell r="D43" t="str">
            <v>180</v>
          </cell>
          <cell r="E43">
            <v>0</v>
          </cell>
          <cell r="F43">
            <v>0</v>
          </cell>
          <cell r="G43">
            <v>8</v>
          </cell>
          <cell r="H43">
            <v>720</v>
          </cell>
          <cell r="I43">
            <v>39818.506402627318</v>
          </cell>
          <cell r="J43">
            <v>12</v>
          </cell>
          <cell r="K43" t="str">
            <v>ноолууран бүтээгдэхүүн</v>
          </cell>
        </row>
        <row r="44">
          <cell r="A44" t="str">
            <v>6102.10.20</v>
          </cell>
          <cell r="B44" t="str">
            <v xml:space="preserve">826 </v>
          </cell>
          <cell r="C44" t="str">
            <v>100</v>
          </cell>
          <cell r="D44" t="str">
            <v>900</v>
          </cell>
          <cell r="E44">
            <v>0</v>
          </cell>
          <cell r="F44">
            <v>0</v>
          </cell>
          <cell r="G44">
            <v>1</v>
          </cell>
          <cell r="H44">
            <v>146.15</v>
          </cell>
          <cell r="I44">
            <v>39818.506402627318</v>
          </cell>
          <cell r="J44">
            <v>12</v>
          </cell>
          <cell r="K44" t="str">
            <v>ноолууран бүтээгдэхүүн</v>
          </cell>
        </row>
        <row r="45">
          <cell r="A45" t="str">
            <v>6104.31.20</v>
          </cell>
          <cell r="B45" t="str">
            <v xml:space="preserve">040 </v>
          </cell>
          <cell r="C45" t="str">
            <v>100</v>
          </cell>
          <cell r="D45" t="str">
            <v>180</v>
          </cell>
          <cell r="E45">
            <v>0</v>
          </cell>
          <cell r="F45">
            <v>0</v>
          </cell>
          <cell r="G45">
            <v>2</v>
          </cell>
          <cell r="H45">
            <v>81.7</v>
          </cell>
          <cell r="I45">
            <v>39818.506402627318</v>
          </cell>
          <cell r="J45">
            <v>12</v>
          </cell>
          <cell r="K45" t="str">
            <v>ноолууран бүтээгдэхүүн</v>
          </cell>
        </row>
        <row r="46">
          <cell r="A46" t="str">
            <v>6104.31.20</v>
          </cell>
          <cell r="B46" t="str">
            <v xml:space="preserve">840 </v>
          </cell>
          <cell r="C46" t="str">
            <v>100</v>
          </cell>
          <cell r="D46" t="str">
            <v>111</v>
          </cell>
          <cell r="E46">
            <v>0</v>
          </cell>
          <cell r="F46">
            <v>0</v>
          </cell>
          <cell r="G46">
            <v>1</v>
          </cell>
          <cell r="H46">
            <v>118</v>
          </cell>
          <cell r="I46">
            <v>39818.506402627318</v>
          </cell>
          <cell r="J46">
            <v>12</v>
          </cell>
          <cell r="K46" t="str">
            <v>ноолууран бүтээгдэхүүн</v>
          </cell>
        </row>
        <row r="47">
          <cell r="A47" t="str">
            <v>6104.31.20</v>
          </cell>
          <cell r="B47" t="str">
            <v xml:space="preserve">124 </v>
          </cell>
          <cell r="C47" t="str">
            <v>100</v>
          </cell>
          <cell r="D47" t="str">
            <v>111</v>
          </cell>
          <cell r="E47">
            <v>0</v>
          </cell>
          <cell r="F47">
            <v>0</v>
          </cell>
          <cell r="G47">
            <v>51</v>
          </cell>
          <cell r="H47">
            <v>2285.5499999972999</v>
          </cell>
          <cell r="I47">
            <v>39818.506402627318</v>
          </cell>
          <cell r="J47">
            <v>12</v>
          </cell>
          <cell r="K47" t="str">
            <v>ноолууран бүтээгдэхүүн</v>
          </cell>
        </row>
        <row r="48">
          <cell r="A48" t="str">
            <v>6104.31.20</v>
          </cell>
          <cell r="B48" t="str">
            <v xml:space="preserve">040 </v>
          </cell>
          <cell r="C48" t="str">
            <v>100</v>
          </cell>
          <cell r="D48" t="str">
            <v>111</v>
          </cell>
          <cell r="E48">
            <v>0</v>
          </cell>
          <cell r="F48">
            <v>0</v>
          </cell>
          <cell r="G48">
            <v>1</v>
          </cell>
          <cell r="H48">
            <v>94.352906604898791</v>
          </cell>
          <cell r="I48">
            <v>39818.506402627318</v>
          </cell>
          <cell r="J48">
            <v>12</v>
          </cell>
          <cell r="K48" t="str">
            <v>ноолууран бүтээгдэхүүн</v>
          </cell>
        </row>
        <row r="49">
          <cell r="A49" t="str">
            <v>6104.31.20</v>
          </cell>
          <cell r="B49" t="str">
            <v xml:space="preserve">392 </v>
          </cell>
          <cell r="C49" t="str">
            <v>100</v>
          </cell>
          <cell r="D49" t="str">
            <v>180</v>
          </cell>
          <cell r="E49">
            <v>0</v>
          </cell>
          <cell r="F49">
            <v>0</v>
          </cell>
          <cell r="G49">
            <v>1</v>
          </cell>
          <cell r="H49">
            <v>438</v>
          </cell>
          <cell r="I49">
            <v>39818.506402627318</v>
          </cell>
          <cell r="J49">
            <v>12</v>
          </cell>
          <cell r="K49" t="str">
            <v>ноолууран бүтээгдэхүүн</v>
          </cell>
        </row>
        <row r="50">
          <cell r="A50" t="str">
            <v>6104.31.20</v>
          </cell>
          <cell r="B50" t="str">
            <v xml:space="preserve">804 </v>
          </cell>
          <cell r="C50" t="str">
            <v>100</v>
          </cell>
          <cell r="D50" t="str">
            <v>111</v>
          </cell>
          <cell r="E50">
            <v>0</v>
          </cell>
          <cell r="F50">
            <v>0</v>
          </cell>
          <cell r="G50">
            <v>8</v>
          </cell>
          <cell r="H50">
            <v>605.12401506119124</v>
          </cell>
          <cell r="I50">
            <v>39818.506402627318</v>
          </cell>
          <cell r="J50">
            <v>12</v>
          </cell>
          <cell r="K50" t="str">
            <v>ноолууран бүтээгдэхүүн</v>
          </cell>
        </row>
        <row r="51">
          <cell r="A51" t="str">
            <v>6104.31.20</v>
          </cell>
          <cell r="B51" t="str">
            <v xml:space="preserve">250 </v>
          </cell>
          <cell r="C51" t="str">
            <v>100</v>
          </cell>
          <cell r="D51" t="str">
            <v>111</v>
          </cell>
          <cell r="E51">
            <v>0</v>
          </cell>
          <cell r="F51">
            <v>0</v>
          </cell>
          <cell r="G51">
            <v>12</v>
          </cell>
          <cell r="H51">
            <v>363</v>
          </cell>
          <cell r="I51">
            <v>39818.506402627318</v>
          </cell>
          <cell r="J51">
            <v>12</v>
          </cell>
          <cell r="K51" t="str">
            <v>ноолууран бүтээгдэхүүн</v>
          </cell>
        </row>
        <row r="52">
          <cell r="A52" t="str">
            <v>6104.31.20</v>
          </cell>
          <cell r="B52" t="str">
            <v xml:space="preserve">756 </v>
          </cell>
          <cell r="C52" t="str">
            <v>100</v>
          </cell>
          <cell r="D52" t="str">
            <v>111</v>
          </cell>
          <cell r="E52">
            <v>0</v>
          </cell>
          <cell r="F52">
            <v>0</v>
          </cell>
          <cell r="G52">
            <v>1</v>
          </cell>
          <cell r="H52">
            <v>35.340000000000003</v>
          </cell>
          <cell r="I52">
            <v>39818.506402627318</v>
          </cell>
          <cell r="J52">
            <v>12</v>
          </cell>
          <cell r="K52" t="str">
            <v>ноолууран бүтээгдэхүүн</v>
          </cell>
        </row>
        <row r="53">
          <cell r="A53" t="str">
            <v>6104.41.20</v>
          </cell>
          <cell r="B53" t="str">
            <v xml:space="preserve">398 </v>
          </cell>
          <cell r="C53" t="str">
            <v>100</v>
          </cell>
          <cell r="D53" t="str">
            <v>111</v>
          </cell>
          <cell r="E53">
            <v>0</v>
          </cell>
          <cell r="F53">
            <v>0</v>
          </cell>
          <cell r="G53">
            <v>6</v>
          </cell>
          <cell r="H53">
            <v>169</v>
          </cell>
          <cell r="I53">
            <v>39818.506402627318</v>
          </cell>
          <cell r="J53">
            <v>12</v>
          </cell>
          <cell r="K53" t="str">
            <v>ноолууран бүтээгдэхүүн</v>
          </cell>
        </row>
        <row r="54">
          <cell r="A54" t="str">
            <v>6104.41.20</v>
          </cell>
          <cell r="B54" t="str">
            <v xml:space="preserve">398 </v>
          </cell>
          <cell r="C54" t="str">
            <v>100</v>
          </cell>
          <cell r="D54" t="str">
            <v>900</v>
          </cell>
          <cell r="E54">
            <v>0</v>
          </cell>
          <cell r="F54">
            <v>0</v>
          </cell>
          <cell r="G54">
            <v>20</v>
          </cell>
          <cell r="H54">
            <v>380</v>
          </cell>
          <cell r="I54">
            <v>39818.506402627318</v>
          </cell>
          <cell r="J54">
            <v>12</v>
          </cell>
          <cell r="K54" t="str">
            <v>ноолууран бүтээгдэхүүн</v>
          </cell>
        </row>
        <row r="55">
          <cell r="A55" t="str">
            <v>6104.41.20</v>
          </cell>
          <cell r="B55" t="str">
            <v xml:space="preserve">528 </v>
          </cell>
          <cell r="C55" t="str">
            <v>100</v>
          </cell>
          <cell r="D55" t="str">
            <v>111</v>
          </cell>
          <cell r="E55">
            <v>0</v>
          </cell>
          <cell r="F55">
            <v>0</v>
          </cell>
          <cell r="G55">
            <v>12</v>
          </cell>
          <cell r="H55">
            <v>1163.1428571428571</v>
          </cell>
          <cell r="I55">
            <v>39818.506402627318</v>
          </cell>
          <cell r="J55">
            <v>12</v>
          </cell>
          <cell r="K55" t="str">
            <v>ноолууран бүтээгдэхүүн</v>
          </cell>
        </row>
        <row r="56">
          <cell r="A56" t="str">
            <v>6104.41.20</v>
          </cell>
          <cell r="B56" t="str">
            <v xml:space="preserve">276 </v>
          </cell>
          <cell r="C56" t="str">
            <v>100</v>
          </cell>
          <cell r="D56" t="str">
            <v>111</v>
          </cell>
          <cell r="E56">
            <v>0</v>
          </cell>
          <cell r="F56">
            <v>0</v>
          </cell>
          <cell r="G56">
            <v>878</v>
          </cell>
          <cell r="H56">
            <v>61650.899055119502</v>
          </cell>
          <cell r="I56">
            <v>39818.506402627318</v>
          </cell>
          <cell r="J56">
            <v>12</v>
          </cell>
          <cell r="K56" t="str">
            <v>ноолууран бүтээгдэхүүн</v>
          </cell>
        </row>
        <row r="57">
          <cell r="A57" t="str">
            <v>6104.41.20</v>
          </cell>
          <cell r="B57" t="str">
            <v xml:space="preserve">804 </v>
          </cell>
          <cell r="C57" t="str">
            <v>100</v>
          </cell>
          <cell r="D57" t="str">
            <v>111</v>
          </cell>
          <cell r="E57">
            <v>0</v>
          </cell>
          <cell r="F57">
            <v>0</v>
          </cell>
          <cell r="G57">
            <v>17</v>
          </cell>
          <cell r="H57">
            <v>1023.4862859504096</v>
          </cell>
          <cell r="I57">
            <v>39818.506402627318</v>
          </cell>
          <cell r="J57">
            <v>12</v>
          </cell>
          <cell r="K57" t="str">
            <v>ноолууран бүтээгдэхүүн</v>
          </cell>
        </row>
        <row r="58">
          <cell r="A58" t="str">
            <v>6104.41.20</v>
          </cell>
          <cell r="B58" t="str">
            <v xml:space="preserve">752 </v>
          </cell>
          <cell r="C58" t="str">
            <v>100</v>
          </cell>
          <cell r="D58" t="str">
            <v>111</v>
          </cell>
          <cell r="E58">
            <v>0</v>
          </cell>
          <cell r="F58">
            <v>0</v>
          </cell>
          <cell r="G58">
            <v>34</v>
          </cell>
          <cell r="H58">
            <v>2131.8000000000002</v>
          </cell>
          <cell r="I58">
            <v>39818.506402627318</v>
          </cell>
          <cell r="J58">
            <v>12</v>
          </cell>
          <cell r="K58" t="str">
            <v>ноолууран бүтээгдэхүүн</v>
          </cell>
        </row>
        <row r="59">
          <cell r="A59" t="str">
            <v>6104.41.20</v>
          </cell>
          <cell r="B59" t="str">
            <v xml:space="preserve">840 </v>
          </cell>
          <cell r="C59" t="str">
            <v>100</v>
          </cell>
          <cell r="D59" t="str">
            <v>111</v>
          </cell>
          <cell r="E59">
            <v>6</v>
          </cell>
          <cell r="F59">
            <v>302.10000000000002</v>
          </cell>
          <cell r="G59">
            <v>512</v>
          </cell>
          <cell r="H59">
            <v>40587.499999982996</v>
          </cell>
          <cell r="I59">
            <v>39818.506402627318</v>
          </cell>
          <cell r="J59">
            <v>12</v>
          </cell>
          <cell r="K59" t="str">
            <v>ноолууран бүтээгдэхүүн</v>
          </cell>
        </row>
        <row r="60">
          <cell r="A60" t="str">
            <v>6104.41.20</v>
          </cell>
          <cell r="B60" t="str">
            <v xml:space="preserve">276 </v>
          </cell>
          <cell r="C60" t="str">
            <v>100</v>
          </cell>
          <cell r="D60" t="str">
            <v>180</v>
          </cell>
          <cell r="E60">
            <v>25</v>
          </cell>
          <cell r="F60">
            <v>1425</v>
          </cell>
          <cell r="G60">
            <v>25</v>
          </cell>
          <cell r="H60">
            <v>1425</v>
          </cell>
          <cell r="I60">
            <v>39818.506402627318</v>
          </cell>
          <cell r="J60">
            <v>12</v>
          </cell>
          <cell r="K60" t="str">
            <v>ноолууран бүтээгдэхүүн</v>
          </cell>
        </row>
        <row r="61">
          <cell r="A61" t="str">
            <v>6104.41.20</v>
          </cell>
          <cell r="B61" t="str">
            <v xml:space="preserve">840 </v>
          </cell>
          <cell r="C61" t="str">
            <v>300</v>
          </cell>
          <cell r="D61" t="str">
            <v>113</v>
          </cell>
          <cell r="E61">
            <v>0</v>
          </cell>
          <cell r="F61">
            <v>0</v>
          </cell>
          <cell r="G61">
            <v>47</v>
          </cell>
          <cell r="H61">
            <v>2778</v>
          </cell>
          <cell r="I61">
            <v>39818.506402627318</v>
          </cell>
          <cell r="J61">
            <v>12</v>
          </cell>
          <cell r="K61" t="str">
            <v>ноолууран бүтээгдэхүүн</v>
          </cell>
        </row>
        <row r="62">
          <cell r="A62" t="str">
            <v>6104.41.20</v>
          </cell>
          <cell r="B62" t="str">
            <v xml:space="preserve">380 </v>
          </cell>
          <cell r="C62" t="str">
            <v>100</v>
          </cell>
          <cell r="D62" t="str">
            <v>180</v>
          </cell>
          <cell r="E62">
            <v>0</v>
          </cell>
          <cell r="F62">
            <v>0</v>
          </cell>
          <cell r="G62">
            <v>5</v>
          </cell>
          <cell r="H62">
            <v>359.00546548117148</v>
          </cell>
          <cell r="I62">
            <v>39818.506402627318</v>
          </cell>
          <cell r="J62">
            <v>12</v>
          </cell>
          <cell r="K62" t="str">
            <v>ноолууран бүтээгдэхүүн</v>
          </cell>
        </row>
        <row r="63">
          <cell r="A63" t="str">
            <v>6104.41.20</v>
          </cell>
          <cell r="B63" t="str">
            <v xml:space="preserve">250 </v>
          </cell>
          <cell r="C63" t="str">
            <v>100</v>
          </cell>
          <cell r="D63" t="str">
            <v>111</v>
          </cell>
          <cell r="E63">
            <v>6</v>
          </cell>
          <cell r="F63">
            <v>378</v>
          </cell>
          <cell r="G63">
            <v>986</v>
          </cell>
          <cell r="H63">
            <v>73723.384569614704</v>
          </cell>
          <cell r="I63">
            <v>39818.506402627318</v>
          </cell>
          <cell r="J63">
            <v>12</v>
          </cell>
          <cell r="K63" t="str">
            <v>ноолууран бүтээгдэхүүн</v>
          </cell>
        </row>
        <row r="64">
          <cell r="A64" t="str">
            <v>6104.41.20</v>
          </cell>
          <cell r="B64" t="str">
            <v xml:space="preserve">752 </v>
          </cell>
          <cell r="C64" t="str">
            <v>100</v>
          </cell>
          <cell r="D64" t="str">
            <v>180</v>
          </cell>
          <cell r="E64">
            <v>0</v>
          </cell>
          <cell r="F64">
            <v>0</v>
          </cell>
          <cell r="G64">
            <v>4</v>
          </cell>
          <cell r="H64">
            <v>258.39999999999998</v>
          </cell>
          <cell r="I64">
            <v>39818.506402627318</v>
          </cell>
          <cell r="J64">
            <v>12</v>
          </cell>
          <cell r="K64" t="str">
            <v>ноолууран бүтээгдэхүүн</v>
          </cell>
        </row>
        <row r="65">
          <cell r="A65" t="str">
            <v>6104.41.20</v>
          </cell>
          <cell r="B65" t="str">
            <v xml:space="preserve">826 </v>
          </cell>
          <cell r="C65" t="str">
            <v>100</v>
          </cell>
          <cell r="D65" t="str">
            <v>111</v>
          </cell>
          <cell r="E65">
            <v>0</v>
          </cell>
          <cell r="F65">
            <v>0</v>
          </cell>
          <cell r="G65">
            <v>315</v>
          </cell>
          <cell r="H65">
            <v>30371.529999905706</v>
          </cell>
          <cell r="I65">
            <v>39818.506402627318</v>
          </cell>
          <cell r="J65">
            <v>12</v>
          </cell>
          <cell r="K65" t="str">
            <v>ноолууран бүтээгдэхүүн</v>
          </cell>
        </row>
        <row r="66">
          <cell r="A66" t="str">
            <v>6104.41.20</v>
          </cell>
          <cell r="B66" t="str">
            <v xml:space="preserve">643 </v>
          </cell>
          <cell r="C66" t="str">
            <v>100</v>
          </cell>
          <cell r="D66" t="str">
            <v>111</v>
          </cell>
          <cell r="E66">
            <v>82</v>
          </cell>
          <cell r="F66">
            <v>4498.5999999994001</v>
          </cell>
          <cell r="G66">
            <v>338</v>
          </cell>
          <cell r="H66">
            <v>16714.448313590543</v>
          </cell>
          <cell r="I66">
            <v>39818.506402627318</v>
          </cell>
          <cell r="J66">
            <v>12</v>
          </cell>
          <cell r="K66" t="str">
            <v>ноолууран бүтээгдэхүүн</v>
          </cell>
        </row>
        <row r="67">
          <cell r="A67" t="str">
            <v>6104.41.20</v>
          </cell>
          <cell r="B67" t="str">
            <v xml:space="preserve">040 </v>
          </cell>
          <cell r="C67" t="str">
            <v>100</v>
          </cell>
          <cell r="D67" t="str">
            <v>111</v>
          </cell>
          <cell r="E67">
            <v>0</v>
          </cell>
          <cell r="F67">
            <v>0</v>
          </cell>
          <cell r="G67">
            <v>221</v>
          </cell>
          <cell r="H67">
            <v>15349.077709017578</v>
          </cell>
          <cell r="I67">
            <v>39818.506402627318</v>
          </cell>
          <cell r="J67">
            <v>12</v>
          </cell>
          <cell r="K67" t="str">
            <v>ноолууран бүтээгдэхүүн</v>
          </cell>
        </row>
        <row r="68">
          <cell r="A68" t="str">
            <v>6104.41.20</v>
          </cell>
          <cell r="B68" t="str">
            <v xml:space="preserve">756 </v>
          </cell>
          <cell r="C68" t="str">
            <v>100</v>
          </cell>
          <cell r="D68" t="str">
            <v>111</v>
          </cell>
          <cell r="E68">
            <v>0</v>
          </cell>
          <cell r="F68">
            <v>0</v>
          </cell>
          <cell r="G68">
            <v>4</v>
          </cell>
          <cell r="H68">
            <v>291.77999999999997</v>
          </cell>
          <cell r="I68">
            <v>39818.506402627318</v>
          </cell>
          <cell r="J68">
            <v>12</v>
          </cell>
          <cell r="K68" t="str">
            <v>ноолууран бүтээгдэхүүн</v>
          </cell>
        </row>
        <row r="69">
          <cell r="A69" t="str">
            <v>6104.41.20</v>
          </cell>
          <cell r="B69" t="str">
            <v xml:space="preserve">840 </v>
          </cell>
          <cell r="C69" t="str">
            <v>100</v>
          </cell>
          <cell r="D69" t="str">
            <v>180</v>
          </cell>
          <cell r="E69">
            <v>0</v>
          </cell>
          <cell r="F69">
            <v>0</v>
          </cell>
          <cell r="G69">
            <v>8</v>
          </cell>
          <cell r="H69">
            <v>576</v>
          </cell>
          <cell r="I69">
            <v>39818.506402627318</v>
          </cell>
          <cell r="J69">
            <v>12</v>
          </cell>
          <cell r="K69" t="str">
            <v>ноолууран бүтээгдэхүүн</v>
          </cell>
        </row>
        <row r="70">
          <cell r="A70" t="str">
            <v>6104.41.20</v>
          </cell>
          <cell r="B70" t="str">
            <v xml:space="preserve">124 </v>
          </cell>
          <cell r="C70" t="str">
            <v>100</v>
          </cell>
          <cell r="D70" t="str">
            <v>111</v>
          </cell>
          <cell r="E70">
            <v>0</v>
          </cell>
          <cell r="F70">
            <v>0</v>
          </cell>
          <cell r="G70">
            <v>119</v>
          </cell>
          <cell r="H70">
            <v>7031.9999997998002</v>
          </cell>
          <cell r="I70">
            <v>39818.506402627318</v>
          </cell>
          <cell r="J70">
            <v>12</v>
          </cell>
          <cell r="K70" t="str">
            <v>ноолууран бүтээгдэхүүн</v>
          </cell>
        </row>
        <row r="71">
          <cell r="A71" t="str">
            <v>6104.41.20</v>
          </cell>
          <cell r="B71" t="str">
            <v xml:space="preserve">392 </v>
          </cell>
          <cell r="C71" t="str">
            <v>100</v>
          </cell>
          <cell r="D71" t="str">
            <v>180</v>
          </cell>
          <cell r="E71">
            <v>0</v>
          </cell>
          <cell r="F71">
            <v>0</v>
          </cell>
          <cell r="G71">
            <v>1</v>
          </cell>
          <cell r="H71">
            <v>156</v>
          </cell>
          <cell r="I71">
            <v>39818.506402627318</v>
          </cell>
          <cell r="J71">
            <v>12</v>
          </cell>
          <cell r="K71" t="str">
            <v>ноолууран бүтээгдэхүүн</v>
          </cell>
        </row>
        <row r="72">
          <cell r="A72" t="str">
            <v>6104.41.20</v>
          </cell>
          <cell r="B72" t="str">
            <v xml:space="preserve">203 </v>
          </cell>
          <cell r="C72" t="str">
            <v>100</v>
          </cell>
          <cell r="D72" t="str">
            <v>111</v>
          </cell>
          <cell r="E72">
            <v>0</v>
          </cell>
          <cell r="F72">
            <v>0</v>
          </cell>
          <cell r="G72">
            <v>43</v>
          </cell>
          <cell r="H72">
            <v>1479.6099999582</v>
          </cell>
          <cell r="I72">
            <v>39818.506402627318</v>
          </cell>
          <cell r="J72">
            <v>12</v>
          </cell>
          <cell r="K72" t="str">
            <v>ноолууран бүтээгдэхүүн</v>
          </cell>
        </row>
        <row r="73">
          <cell r="A73" t="str">
            <v>6104.41.20</v>
          </cell>
          <cell r="B73" t="str">
            <v xml:space="preserve">392 </v>
          </cell>
          <cell r="C73" t="str">
            <v>100</v>
          </cell>
          <cell r="D73" t="str">
            <v>111</v>
          </cell>
          <cell r="E73">
            <v>0</v>
          </cell>
          <cell r="F73">
            <v>0</v>
          </cell>
          <cell r="G73">
            <v>42</v>
          </cell>
          <cell r="H73">
            <v>3192</v>
          </cell>
          <cell r="I73">
            <v>39818.506402627318</v>
          </cell>
          <cell r="J73">
            <v>12</v>
          </cell>
          <cell r="K73" t="str">
            <v>ноолууран бүтээгдэхүүн</v>
          </cell>
        </row>
        <row r="74">
          <cell r="A74" t="str">
            <v>6104.41.20</v>
          </cell>
          <cell r="B74" t="str">
            <v xml:space="preserve">250 </v>
          </cell>
          <cell r="C74" t="str">
            <v>100</v>
          </cell>
          <cell r="D74" t="str">
            <v>180</v>
          </cell>
          <cell r="E74">
            <v>0</v>
          </cell>
          <cell r="F74">
            <v>0</v>
          </cell>
          <cell r="G74">
            <v>2</v>
          </cell>
          <cell r="H74">
            <v>124.8</v>
          </cell>
          <cell r="I74">
            <v>39818.506402627318</v>
          </cell>
          <cell r="J74">
            <v>12</v>
          </cell>
          <cell r="K74" t="str">
            <v>ноолууран бүтээгдэхүүн</v>
          </cell>
        </row>
        <row r="75">
          <cell r="A75" t="str">
            <v>6104.41.20</v>
          </cell>
          <cell r="B75" t="str">
            <v xml:space="preserve">826 </v>
          </cell>
          <cell r="C75" t="str">
            <v>100</v>
          </cell>
          <cell r="D75" t="str">
            <v>180</v>
          </cell>
          <cell r="E75">
            <v>0</v>
          </cell>
          <cell r="F75">
            <v>0</v>
          </cell>
          <cell r="G75">
            <v>1</v>
          </cell>
          <cell r="H75">
            <v>118</v>
          </cell>
          <cell r="I75">
            <v>39818.506402627318</v>
          </cell>
          <cell r="J75">
            <v>12</v>
          </cell>
          <cell r="K75" t="str">
            <v>ноолууран бүтээгдэхүүн</v>
          </cell>
        </row>
        <row r="76">
          <cell r="A76" t="str">
            <v>6104.41.20</v>
          </cell>
          <cell r="B76" t="str">
            <v xml:space="preserve">410 </v>
          </cell>
          <cell r="C76" t="str">
            <v>100</v>
          </cell>
          <cell r="D76" t="str">
            <v>111</v>
          </cell>
          <cell r="E76">
            <v>0</v>
          </cell>
          <cell r="F76">
            <v>0</v>
          </cell>
          <cell r="G76">
            <v>64</v>
          </cell>
          <cell r="H76">
            <v>5629.4999879999996</v>
          </cell>
          <cell r="I76">
            <v>39818.506402627318</v>
          </cell>
          <cell r="J76">
            <v>12</v>
          </cell>
          <cell r="K76" t="str">
            <v>ноолууран бүтээгдэхүүн</v>
          </cell>
        </row>
        <row r="77">
          <cell r="A77" t="str">
            <v>6104.41.20</v>
          </cell>
          <cell r="B77" t="str">
            <v xml:space="preserve">414 </v>
          </cell>
          <cell r="C77" t="str">
            <v>100</v>
          </cell>
          <cell r="D77" t="str">
            <v>111</v>
          </cell>
          <cell r="E77">
            <v>0</v>
          </cell>
          <cell r="F77">
            <v>0</v>
          </cell>
          <cell r="G77">
            <v>7</v>
          </cell>
          <cell r="H77">
            <v>315</v>
          </cell>
          <cell r="I77">
            <v>39818.506402627318</v>
          </cell>
          <cell r="J77">
            <v>12</v>
          </cell>
          <cell r="K77" t="str">
            <v>ноолууран бүтээгдэхүүн</v>
          </cell>
        </row>
        <row r="78">
          <cell r="A78" t="str">
            <v>6104.41.20</v>
          </cell>
          <cell r="B78" t="str">
            <v xml:space="preserve">056 </v>
          </cell>
          <cell r="C78" t="str">
            <v>100</v>
          </cell>
          <cell r="D78" t="str">
            <v>111</v>
          </cell>
          <cell r="E78">
            <v>0</v>
          </cell>
          <cell r="F78">
            <v>0</v>
          </cell>
          <cell r="G78">
            <v>73</v>
          </cell>
          <cell r="H78">
            <v>4014.8</v>
          </cell>
          <cell r="I78">
            <v>39818.506402627318</v>
          </cell>
          <cell r="J78">
            <v>12</v>
          </cell>
          <cell r="K78" t="str">
            <v>ноолууран бүтээгдэхүүн</v>
          </cell>
        </row>
        <row r="79">
          <cell r="A79" t="str">
            <v>6104.41.20</v>
          </cell>
          <cell r="B79" t="str">
            <v xml:space="preserve">380 </v>
          </cell>
          <cell r="C79" t="str">
            <v>100</v>
          </cell>
          <cell r="D79" t="str">
            <v>111</v>
          </cell>
          <cell r="E79">
            <v>8</v>
          </cell>
          <cell r="F79">
            <v>538.4</v>
          </cell>
          <cell r="G79">
            <v>250</v>
          </cell>
          <cell r="H79">
            <v>19009.503825216205</v>
          </cell>
          <cell r="I79">
            <v>39818.506402627318</v>
          </cell>
          <cell r="J79">
            <v>12</v>
          </cell>
          <cell r="K79" t="str">
            <v>ноолууран бүтээгдэхүүн</v>
          </cell>
        </row>
        <row r="80">
          <cell r="A80" t="str">
            <v>6104.51.20</v>
          </cell>
          <cell r="B80" t="str">
            <v xml:space="preserve">826 </v>
          </cell>
          <cell r="C80" t="str">
            <v>100</v>
          </cell>
          <cell r="D80" t="str">
            <v>111</v>
          </cell>
          <cell r="E80">
            <v>0</v>
          </cell>
          <cell r="F80">
            <v>0</v>
          </cell>
          <cell r="G80">
            <v>2</v>
          </cell>
          <cell r="H80">
            <v>100</v>
          </cell>
          <cell r="I80">
            <v>39818.506402627318</v>
          </cell>
          <cell r="J80">
            <v>12</v>
          </cell>
          <cell r="K80" t="str">
            <v>ноолууран бүтээгдэхүүн</v>
          </cell>
        </row>
        <row r="81">
          <cell r="A81" t="str">
            <v>6104.51.20</v>
          </cell>
          <cell r="B81" t="str">
            <v xml:space="preserve">056 </v>
          </cell>
          <cell r="C81" t="str">
            <v>100</v>
          </cell>
          <cell r="D81" t="str">
            <v>111</v>
          </cell>
          <cell r="E81">
            <v>10</v>
          </cell>
          <cell r="F81">
            <v>396</v>
          </cell>
          <cell r="G81">
            <v>45</v>
          </cell>
          <cell r="H81">
            <v>1530.6000000000001</v>
          </cell>
          <cell r="I81">
            <v>39818.506402627318</v>
          </cell>
          <cell r="J81">
            <v>12</v>
          </cell>
          <cell r="K81" t="str">
            <v>ноолууран бүтээгдэхүүн</v>
          </cell>
        </row>
        <row r="82">
          <cell r="A82" t="str">
            <v>6104.51.20</v>
          </cell>
          <cell r="B82" t="str">
            <v xml:space="preserve">410 </v>
          </cell>
          <cell r="C82" t="str">
            <v>100</v>
          </cell>
          <cell r="D82" t="str">
            <v>111</v>
          </cell>
          <cell r="E82">
            <v>0</v>
          </cell>
          <cell r="F82">
            <v>0</v>
          </cell>
          <cell r="G82">
            <v>23</v>
          </cell>
          <cell r="H82">
            <v>906.02999999969995</v>
          </cell>
          <cell r="I82">
            <v>39818.506402627318</v>
          </cell>
          <cell r="J82">
            <v>12</v>
          </cell>
          <cell r="K82" t="str">
            <v>ноолууран бүтээгдэхүүн</v>
          </cell>
        </row>
        <row r="83">
          <cell r="A83" t="str">
            <v>6104.51.20</v>
          </cell>
          <cell r="B83" t="str">
            <v xml:space="preserve">643 </v>
          </cell>
          <cell r="C83" t="str">
            <v>100</v>
          </cell>
          <cell r="D83" t="str">
            <v>111</v>
          </cell>
          <cell r="E83">
            <v>65</v>
          </cell>
          <cell r="F83">
            <v>1872</v>
          </cell>
          <cell r="G83">
            <v>179</v>
          </cell>
          <cell r="H83">
            <v>4522.5991711662409</v>
          </cell>
          <cell r="I83">
            <v>39818.506402627318</v>
          </cell>
          <cell r="J83">
            <v>12</v>
          </cell>
          <cell r="K83" t="str">
            <v>ноолууран бүтээгдэхүүн</v>
          </cell>
        </row>
        <row r="84">
          <cell r="A84" t="str">
            <v>6104.51.20</v>
          </cell>
          <cell r="B84" t="str">
            <v xml:space="preserve">276 </v>
          </cell>
          <cell r="C84" t="str">
            <v>100</v>
          </cell>
          <cell r="D84" t="str">
            <v>111</v>
          </cell>
          <cell r="E84">
            <v>0</v>
          </cell>
          <cell r="F84">
            <v>0</v>
          </cell>
          <cell r="G84">
            <v>50</v>
          </cell>
          <cell r="H84">
            <v>1342.9999999984</v>
          </cell>
          <cell r="I84">
            <v>39818.506402627318</v>
          </cell>
          <cell r="J84">
            <v>12</v>
          </cell>
          <cell r="K84" t="str">
            <v>ноолууран бүтээгдэхүүн</v>
          </cell>
        </row>
        <row r="85">
          <cell r="A85" t="str">
            <v>6104.51.20</v>
          </cell>
          <cell r="B85" t="str">
            <v xml:space="preserve">380 </v>
          </cell>
          <cell r="C85" t="str">
            <v>100</v>
          </cell>
          <cell r="D85" t="str">
            <v>111</v>
          </cell>
          <cell r="E85">
            <v>0</v>
          </cell>
          <cell r="F85">
            <v>0</v>
          </cell>
          <cell r="G85">
            <v>96</v>
          </cell>
          <cell r="H85">
            <v>3323.5016385515619</v>
          </cell>
          <cell r="I85">
            <v>39818.506402627318</v>
          </cell>
          <cell r="J85">
            <v>12</v>
          </cell>
          <cell r="K85" t="str">
            <v>ноолууран бүтээгдэхүүн</v>
          </cell>
        </row>
        <row r="86">
          <cell r="A86" t="str">
            <v>6104.51.20</v>
          </cell>
          <cell r="B86" t="str">
            <v xml:space="preserve">826 </v>
          </cell>
          <cell r="C86" t="str">
            <v>100</v>
          </cell>
          <cell r="D86" t="str">
            <v>180</v>
          </cell>
          <cell r="E86">
            <v>0</v>
          </cell>
          <cell r="F86">
            <v>0</v>
          </cell>
          <cell r="G86">
            <v>1</v>
          </cell>
          <cell r="H86">
            <v>48.6</v>
          </cell>
          <cell r="I86">
            <v>39818.506402627318</v>
          </cell>
          <cell r="J86">
            <v>12</v>
          </cell>
          <cell r="K86" t="str">
            <v>ноолууран бүтээгдэхүүн</v>
          </cell>
        </row>
        <row r="87">
          <cell r="A87" t="str">
            <v>6104.51.20</v>
          </cell>
          <cell r="B87" t="str">
            <v xml:space="preserve">203 </v>
          </cell>
          <cell r="C87" t="str">
            <v>100</v>
          </cell>
          <cell r="D87" t="str">
            <v>111</v>
          </cell>
          <cell r="E87">
            <v>0</v>
          </cell>
          <cell r="F87">
            <v>0</v>
          </cell>
          <cell r="G87">
            <v>19</v>
          </cell>
          <cell r="H87">
            <v>725.88</v>
          </cell>
          <cell r="I87">
            <v>39818.506402627318</v>
          </cell>
          <cell r="J87">
            <v>12</v>
          </cell>
          <cell r="K87" t="str">
            <v>ноолууран бүтээгдэхүүн</v>
          </cell>
        </row>
        <row r="88">
          <cell r="A88" t="str">
            <v>6104.51.20</v>
          </cell>
          <cell r="B88" t="str">
            <v xml:space="preserve">124 </v>
          </cell>
          <cell r="C88" t="str">
            <v>100</v>
          </cell>
          <cell r="D88" t="str">
            <v>111</v>
          </cell>
          <cell r="E88">
            <v>0</v>
          </cell>
          <cell r="F88">
            <v>0</v>
          </cell>
          <cell r="G88">
            <v>32</v>
          </cell>
          <cell r="H88">
            <v>1521</v>
          </cell>
          <cell r="I88">
            <v>39818.506402627318</v>
          </cell>
          <cell r="J88">
            <v>12</v>
          </cell>
          <cell r="K88" t="str">
            <v>ноолууран бүтээгдэхүүн</v>
          </cell>
        </row>
        <row r="89">
          <cell r="A89" t="str">
            <v>6104.51.20</v>
          </cell>
          <cell r="B89" t="str">
            <v xml:space="preserve">398 </v>
          </cell>
          <cell r="C89" t="str">
            <v>100</v>
          </cell>
          <cell r="D89" t="str">
            <v>111</v>
          </cell>
          <cell r="E89">
            <v>0</v>
          </cell>
          <cell r="F89">
            <v>0</v>
          </cell>
          <cell r="G89">
            <v>1</v>
          </cell>
          <cell r="H89">
            <v>26</v>
          </cell>
          <cell r="I89">
            <v>39818.506402627318</v>
          </cell>
          <cell r="J89">
            <v>12</v>
          </cell>
          <cell r="K89" t="str">
            <v>ноолууран бүтээгдэхүүн</v>
          </cell>
        </row>
        <row r="90">
          <cell r="A90" t="str">
            <v>6104.61.20</v>
          </cell>
          <cell r="B90" t="str">
            <v xml:space="preserve">414 </v>
          </cell>
          <cell r="C90" t="str">
            <v>100</v>
          </cell>
          <cell r="D90" t="str">
            <v>111</v>
          </cell>
          <cell r="E90">
            <v>0</v>
          </cell>
          <cell r="F90">
            <v>0</v>
          </cell>
          <cell r="G90">
            <v>3</v>
          </cell>
          <cell r="H90">
            <v>148.80000000000001</v>
          </cell>
          <cell r="I90">
            <v>39818.506402627318</v>
          </cell>
          <cell r="J90">
            <v>12</v>
          </cell>
          <cell r="K90" t="str">
            <v>ноолууран бүтээгдэхүүн</v>
          </cell>
        </row>
        <row r="91">
          <cell r="A91" t="str">
            <v>6104.61.20</v>
          </cell>
          <cell r="B91" t="str">
            <v xml:space="preserve">380 </v>
          </cell>
          <cell r="C91" t="str">
            <v>100</v>
          </cell>
          <cell r="D91" t="str">
            <v>111</v>
          </cell>
          <cell r="E91">
            <v>0</v>
          </cell>
          <cell r="F91">
            <v>0</v>
          </cell>
          <cell r="G91">
            <v>1</v>
          </cell>
          <cell r="H91">
            <v>55.768931701925304</v>
          </cell>
          <cell r="I91">
            <v>39818.506402627318</v>
          </cell>
          <cell r="J91">
            <v>12</v>
          </cell>
          <cell r="K91" t="str">
            <v>ноолууран бүтээгдэхүүн</v>
          </cell>
        </row>
        <row r="92">
          <cell r="A92" t="str">
            <v>6104.61.20</v>
          </cell>
          <cell r="B92" t="str">
            <v xml:space="preserve">124 </v>
          </cell>
          <cell r="C92" t="str">
            <v>100</v>
          </cell>
          <cell r="D92" t="str">
            <v>111</v>
          </cell>
          <cell r="E92">
            <v>0</v>
          </cell>
          <cell r="F92">
            <v>0</v>
          </cell>
          <cell r="G92">
            <v>27</v>
          </cell>
          <cell r="H92">
            <v>1339.2</v>
          </cell>
          <cell r="I92">
            <v>39818.506402627318</v>
          </cell>
          <cell r="J92">
            <v>12</v>
          </cell>
          <cell r="K92" t="str">
            <v>ноолууран бүтээгдэхүүн</v>
          </cell>
        </row>
        <row r="93">
          <cell r="A93" t="str">
            <v>6104.61.20</v>
          </cell>
          <cell r="B93" t="str">
            <v xml:space="preserve">410 </v>
          </cell>
          <cell r="C93" t="str">
            <v>100</v>
          </cell>
          <cell r="D93" t="str">
            <v>111</v>
          </cell>
          <cell r="E93">
            <v>0</v>
          </cell>
          <cell r="F93">
            <v>0</v>
          </cell>
          <cell r="G93">
            <v>20</v>
          </cell>
          <cell r="H93">
            <v>1571.6</v>
          </cell>
          <cell r="I93">
            <v>39818.506402627318</v>
          </cell>
          <cell r="J93">
            <v>12</v>
          </cell>
          <cell r="K93" t="str">
            <v>ноолууран бүтээгдэхүүн</v>
          </cell>
        </row>
        <row r="94">
          <cell r="A94" t="str">
            <v>6104.61.20</v>
          </cell>
          <cell r="B94" t="str">
            <v xml:space="preserve">276 </v>
          </cell>
          <cell r="C94" t="str">
            <v>100</v>
          </cell>
          <cell r="D94" t="str">
            <v>111</v>
          </cell>
          <cell r="E94">
            <v>0</v>
          </cell>
          <cell r="F94">
            <v>0</v>
          </cell>
          <cell r="G94">
            <v>13</v>
          </cell>
          <cell r="H94">
            <v>377</v>
          </cell>
          <cell r="I94">
            <v>39818.506402627318</v>
          </cell>
          <cell r="J94">
            <v>12</v>
          </cell>
          <cell r="K94" t="str">
            <v>ноолууран бүтээгдэхүүн</v>
          </cell>
        </row>
        <row r="95">
          <cell r="A95" t="str">
            <v>6104.61.20</v>
          </cell>
          <cell r="B95" t="str">
            <v xml:space="preserve">392 </v>
          </cell>
          <cell r="C95" t="str">
            <v>100</v>
          </cell>
          <cell r="D95" t="str">
            <v>111</v>
          </cell>
          <cell r="E95">
            <v>0</v>
          </cell>
          <cell r="F95">
            <v>0</v>
          </cell>
          <cell r="G95">
            <v>85</v>
          </cell>
          <cell r="H95">
            <v>4351</v>
          </cell>
          <cell r="I95">
            <v>39818.506402627318</v>
          </cell>
          <cell r="J95">
            <v>12</v>
          </cell>
          <cell r="K95" t="str">
            <v>ноолууран бүтээгдэхүүн</v>
          </cell>
        </row>
        <row r="96">
          <cell r="A96" t="str">
            <v>6104.61.20</v>
          </cell>
          <cell r="B96" t="str">
            <v xml:space="preserve">528 </v>
          </cell>
          <cell r="C96" t="str">
            <v>300</v>
          </cell>
          <cell r="D96" t="str">
            <v>113</v>
          </cell>
          <cell r="E96">
            <v>0</v>
          </cell>
          <cell r="F96">
            <v>0</v>
          </cell>
          <cell r="G96">
            <v>400</v>
          </cell>
          <cell r="H96">
            <v>14960</v>
          </cell>
          <cell r="I96">
            <v>39818.506402627318</v>
          </cell>
          <cell r="J96">
            <v>12</v>
          </cell>
          <cell r="K96" t="str">
            <v>ноолууран бүтээгдэхүүн</v>
          </cell>
        </row>
        <row r="97">
          <cell r="A97" t="str">
            <v>6104.61.20</v>
          </cell>
          <cell r="B97" t="str">
            <v xml:space="preserve">392 </v>
          </cell>
          <cell r="C97" t="str">
            <v>300</v>
          </cell>
          <cell r="D97" t="str">
            <v>113</v>
          </cell>
          <cell r="E97">
            <v>0</v>
          </cell>
          <cell r="F97">
            <v>0</v>
          </cell>
          <cell r="G97">
            <v>1025</v>
          </cell>
          <cell r="H97">
            <v>43755.75</v>
          </cell>
          <cell r="I97">
            <v>39818.506402627318</v>
          </cell>
          <cell r="J97">
            <v>12</v>
          </cell>
          <cell r="K97" t="str">
            <v>ноолууран бүтээгдэхүүн</v>
          </cell>
        </row>
        <row r="98">
          <cell r="A98" t="str">
            <v>6104.61.20</v>
          </cell>
          <cell r="B98" t="str">
            <v xml:space="preserve">203 </v>
          </cell>
          <cell r="C98" t="str">
            <v>100</v>
          </cell>
          <cell r="D98" t="str">
            <v>111</v>
          </cell>
          <cell r="E98">
            <v>0</v>
          </cell>
          <cell r="F98">
            <v>0</v>
          </cell>
          <cell r="G98">
            <v>2</v>
          </cell>
          <cell r="H98">
            <v>122.64</v>
          </cell>
          <cell r="I98">
            <v>39818.506402627318</v>
          </cell>
          <cell r="J98">
            <v>12</v>
          </cell>
          <cell r="K98" t="str">
            <v>ноолууран бүтээгдэхүүн</v>
          </cell>
        </row>
        <row r="99">
          <cell r="A99" t="str">
            <v>6104.61.20</v>
          </cell>
          <cell r="B99" t="str">
            <v xml:space="preserve">643 </v>
          </cell>
          <cell r="C99" t="str">
            <v>100</v>
          </cell>
          <cell r="D99" t="str">
            <v>111</v>
          </cell>
          <cell r="E99">
            <v>5</v>
          </cell>
          <cell r="F99">
            <v>222</v>
          </cell>
          <cell r="G99">
            <v>56</v>
          </cell>
          <cell r="H99">
            <v>2080.0499960000002</v>
          </cell>
          <cell r="I99">
            <v>39818.506402627318</v>
          </cell>
          <cell r="J99">
            <v>12</v>
          </cell>
          <cell r="K99" t="str">
            <v>ноолууран бүтээгдэхүүн</v>
          </cell>
        </row>
        <row r="100">
          <cell r="A100" t="str">
            <v>6104.61.20</v>
          </cell>
          <cell r="B100" t="str">
            <v xml:space="preserve">250 </v>
          </cell>
          <cell r="C100" t="str">
            <v>100</v>
          </cell>
          <cell r="D100" t="str">
            <v>111</v>
          </cell>
          <cell r="E100">
            <v>3</v>
          </cell>
          <cell r="F100">
            <v>105</v>
          </cell>
          <cell r="G100">
            <v>32</v>
          </cell>
          <cell r="H100">
            <v>1877.4539860806412</v>
          </cell>
          <cell r="I100">
            <v>39818.506402627318</v>
          </cell>
          <cell r="J100">
            <v>12</v>
          </cell>
          <cell r="K100" t="str">
            <v>ноолууран бүтээгдэхүүн</v>
          </cell>
        </row>
        <row r="101">
          <cell r="A101" t="str">
            <v>6110.12.00</v>
          </cell>
          <cell r="B101" t="str">
            <v xml:space="preserve">840 </v>
          </cell>
          <cell r="C101" t="str">
            <v>300</v>
          </cell>
          <cell r="D101" t="str">
            <v>113</v>
          </cell>
          <cell r="E101">
            <v>0</v>
          </cell>
          <cell r="F101">
            <v>0</v>
          </cell>
          <cell r="G101">
            <v>253</v>
          </cell>
          <cell r="H101">
            <v>17660</v>
          </cell>
          <cell r="I101">
            <v>39818.506402627318</v>
          </cell>
          <cell r="J101">
            <v>12</v>
          </cell>
          <cell r="K101" t="str">
            <v>ноолууран бүтээгдэхүүн</v>
          </cell>
        </row>
        <row r="102">
          <cell r="A102" t="str">
            <v>6110.12.00</v>
          </cell>
          <cell r="B102" t="str">
            <v xml:space="preserve">752 </v>
          </cell>
          <cell r="C102" t="str">
            <v>100</v>
          </cell>
          <cell r="D102" t="str">
            <v>111</v>
          </cell>
          <cell r="E102">
            <v>0</v>
          </cell>
          <cell r="F102">
            <v>0</v>
          </cell>
          <cell r="G102">
            <v>456</v>
          </cell>
          <cell r="H102">
            <v>18138.649999996396</v>
          </cell>
          <cell r="I102">
            <v>39818.506402627318</v>
          </cell>
          <cell r="J102">
            <v>12</v>
          </cell>
          <cell r="K102" t="str">
            <v>ноолууран бүтээгдэхүүн</v>
          </cell>
        </row>
        <row r="103">
          <cell r="A103" t="str">
            <v>6110.12.00</v>
          </cell>
          <cell r="B103" t="str">
            <v xml:space="preserve">344 </v>
          </cell>
          <cell r="C103" t="str">
            <v>300</v>
          </cell>
          <cell r="D103" t="str">
            <v>113</v>
          </cell>
          <cell r="E103">
            <v>108</v>
          </cell>
          <cell r="F103">
            <v>10152.700000000001</v>
          </cell>
          <cell r="G103">
            <v>4822</v>
          </cell>
          <cell r="H103">
            <v>439734.8000000001</v>
          </cell>
          <cell r="I103">
            <v>39818.506402627318</v>
          </cell>
          <cell r="J103">
            <v>12</v>
          </cell>
          <cell r="K103" t="str">
            <v>ноолууран бүтээгдэхүүн</v>
          </cell>
        </row>
        <row r="104">
          <cell r="A104" t="str">
            <v>6110.12.00</v>
          </cell>
          <cell r="B104" t="str">
            <v xml:space="preserve">276 </v>
          </cell>
          <cell r="C104" t="str">
            <v>100</v>
          </cell>
          <cell r="D104" t="str">
            <v>111</v>
          </cell>
          <cell r="E104">
            <v>134</v>
          </cell>
          <cell r="F104">
            <v>4927.0499999972999</v>
          </cell>
          <cell r="G104">
            <v>5024</v>
          </cell>
          <cell r="H104">
            <v>169736.38461352943</v>
          </cell>
          <cell r="I104">
            <v>39818.506402627318</v>
          </cell>
          <cell r="J104">
            <v>12</v>
          </cell>
          <cell r="K104" t="str">
            <v>ноолууран бүтээгдэхүүн</v>
          </cell>
        </row>
        <row r="105">
          <cell r="A105" t="str">
            <v>6110.12.00</v>
          </cell>
          <cell r="B105" t="str">
            <v xml:space="preserve">040 </v>
          </cell>
          <cell r="C105" t="str">
            <v>100</v>
          </cell>
          <cell r="D105" t="str">
            <v>111</v>
          </cell>
          <cell r="E105">
            <v>24</v>
          </cell>
          <cell r="F105">
            <v>1200</v>
          </cell>
          <cell r="G105">
            <v>3803</v>
          </cell>
          <cell r="H105">
            <v>190076.98642079337</v>
          </cell>
          <cell r="I105">
            <v>39818.506402627318</v>
          </cell>
          <cell r="J105">
            <v>12</v>
          </cell>
          <cell r="K105" t="str">
            <v>ноолууран бүтээгдэхүүн</v>
          </cell>
        </row>
        <row r="106">
          <cell r="A106" t="str">
            <v>6110.12.00</v>
          </cell>
          <cell r="B106" t="str">
            <v xml:space="preserve">410 </v>
          </cell>
          <cell r="C106" t="str">
            <v>300</v>
          </cell>
          <cell r="D106" t="str">
            <v>113</v>
          </cell>
          <cell r="E106">
            <v>0</v>
          </cell>
          <cell r="F106">
            <v>0</v>
          </cell>
          <cell r="G106">
            <v>674</v>
          </cell>
          <cell r="H106">
            <v>7414</v>
          </cell>
          <cell r="I106">
            <v>39818.506402627318</v>
          </cell>
          <cell r="J106">
            <v>12</v>
          </cell>
          <cell r="K106" t="str">
            <v>ноолууран бүтээгдэхүүн</v>
          </cell>
        </row>
        <row r="107">
          <cell r="A107" t="str">
            <v>6110.12.00</v>
          </cell>
          <cell r="B107" t="str">
            <v xml:space="preserve">250 </v>
          </cell>
          <cell r="C107" t="str">
            <v>100</v>
          </cell>
          <cell r="D107" t="str">
            <v>111</v>
          </cell>
          <cell r="E107">
            <v>51</v>
          </cell>
          <cell r="F107">
            <v>2647</v>
          </cell>
          <cell r="G107">
            <v>6764</v>
          </cell>
          <cell r="H107">
            <v>191364.9130685323</v>
          </cell>
          <cell r="I107">
            <v>39818.506402627318</v>
          </cell>
          <cell r="J107">
            <v>12</v>
          </cell>
          <cell r="K107" t="str">
            <v>ноолууран бүтээгдэхүүн</v>
          </cell>
        </row>
        <row r="108">
          <cell r="A108" t="str">
            <v>6110.12.00</v>
          </cell>
          <cell r="B108" t="str">
            <v xml:space="preserve">752 </v>
          </cell>
          <cell r="C108" t="str">
            <v>100</v>
          </cell>
          <cell r="D108" t="str">
            <v>180</v>
          </cell>
          <cell r="E108">
            <v>0</v>
          </cell>
          <cell r="F108">
            <v>0</v>
          </cell>
          <cell r="G108">
            <v>17</v>
          </cell>
          <cell r="H108">
            <v>687</v>
          </cell>
          <cell r="I108">
            <v>39818.506402627318</v>
          </cell>
          <cell r="J108">
            <v>12</v>
          </cell>
          <cell r="K108" t="str">
            <v>ноолууран бүтээгдэхүүн</v>
          </cell>
        </row>
        <row r="109">
          <cell r="A109" t="str">
            <v>6110.12.00</v>
          </cell>
          <cell r="B109" t="str">
            <v xml:space="preserve">056 </v>
          </cell>
          <cell r="C109" t="str">
            <v>300</v>
          </cell>
          <cell r="D109" t="str">
            <v>113</v>
          </cell>
          <cell r="E109">
            <v>0</v>
          </cell>
          <cell r="F109">
            <v>0</v>
          </cell>
          <cell r="G109">
            <v>2040</v>
          </cell>
          <cell r="H109">
            <v>86627.059999997597</v>
          </cell>
          <cell r="I109">
            <v>39818.506402627318</v>
          </cell>
          <cell r="J109">
            <v>12</v>
          </cell>
          <cell r="K109" t="str">
            <v>ноолууран бүтээгдэхүүн</v>
          </cell>
        </row>
        <row r="110">
          <cell r="A110" t="str">
            <v>6110.12.00</v>
          </cell>
          <cell r="B110" t="str">
            <v xml:space="preserve">040 </v>
          </cell>
          <cell r="C110" t="str">
            <v>100</v>
          </cell>
          <cell r="D110" t="str">
            <v>180</v>
          </cell>
          <cell r="E110">
            <v>8</v>
          </cell>
          <cell r="F110">
            <v>389</v>
          </cell>
          <cell r="G110">
            <v>200</v>
          </cell>
          <cell r="H110">
            <v>25315.112177007697</v>
          </cell>
          <cell r="I110">
            <v>39818.506402627318</v>
          </cell>
          <cell r="J110">
            <v>12</v>
          </cell>
          <cell r="K110" t="str">
            <v>ноолууран бүтээгдэхүүн</v>
          </cell>
        </row>
        <row r="111">
          <cell r="A111" t="str">
            <v>6110.12.00</v>
          </cell>
          <cell r="B111" t="str">
            <v xml:space="preserve">344 </v>
          </cell>
          <cell r="C111" t="str">
            <v>100</v>
          </cell>
          <cell r="D111" t="str">
            <v>111</v>
          </cell>
          <cell r="E111">
            <v>0</v>
          </cell>
          <cell r="F111">
            <v>0</v>
          </cell>
          <cell r="G111">
            <v>286</v>
          </cell>
          <cell r="H111">
            <v>19820</v>
          </cell>
          <cell r="I111">
            <v>39818.506402627318</v>
          </cell>
          <cell r="J111">
            <v>12</v>
          </cell>
          <cell r="K111" t="str">
            <v>ноолууран бүтээгдэхүүн</v>
          </cell>
        </row>
        <row r="112">
          <cell r="A112" t="str">
            <v>6110.12.00</v>
          </cell>
          <cell r="B112" t="str">
            <v xml:space="preserve">826 </v>
          </cell>
          <cell r="C112" t="str">
            <v>100</v>
          </cell>
          <cell r="D112" t="str">
            <v>180</v>
          </cell>
          <cell r="E112">
            <v>0</v>
          </cell>
          <cell r="F112">
            <v>0</v>
          </cell>
          <cell r="G112">
            <v>84</v>
          </cell>
          <cell r="H112">
            <v>4730.5</v>
          </cell>
          <cell r="I112">
            <v>39818.506402627318</v>
          </cell>
          <cell r="J112">
            <v>12</v>
          </cell>
          <cell r="K112" t="str">
            <v>ноолууран бүтээгдэхүүн</v>
          </cell>
        </row>
        <row r="113">
          <cell r="A113" t="str">
            <v>6110.12.00</v>
          </cell>
          <cell r="B113" t="str">
            <v xml:space="preserve">792 </v>
          </cell>
          <cell r="C113" t="str">
            <v>100</v>
          </cell>
          <cell r="D113" t="str">
            <v>180</v>
          </cell>
          <cell r="E113">
            <v>0</v>
          </cell>
          <cell r="F113">
            <v>0</v>
          </cell>
          <cell r="G113">
            <v>10</v>
          </cell>
          <cell r="H113">
            <v>10</v>
          </cell>
          <cell r="I113">
            <v>39818.506402627318</v>
          </cell>
          <cell r="J113">
            <v>12</v>
          </cell>
          <cell r="K113" t="str">
            <v>ноолууран бүтээгдэхүүн</v>
          </cell>
        </row>
        <row r="114">
          <cell r="A114" t="str">
            <v>6110.12.00</v>
          </cell>
          <cell r="B114" t="str">
            <v xml:space="preserve">398 </v>
          </cell>
          <cell r="C114" t="str">
            <v>100</v>
          </cell>
          <cell r="D114" t="str">
            <v>111</v>
          </cell>
          <cell r="E114">
            <v>0</v>
          </cell>
          <cell r="F114">
            <v>0</v>
          </cell>
          <cell r="G114">
            <v>168</v>
          </cell>
          <cell r="H114">
            <v>4018.6</v>
          </cell>
          <cell r="I114">
            <v>39818.506402627318</v>
          </cell>
          <cell r="J114">
            <v>12</v>
          </cell>
          <cell r="K114" t="str">
            <v>ноолууран бүтээгдэхүүн</v>
          </cell>
        </row>
        <row r="115">
          <cell r="A115" t="str">
            <v>6110.12.00</v>
          </cell>
          <cell r="B115" t="str">
            <v xml:space="preserve">036 </v>
          </cell>
          <cell r="C115" t="str">
            <v>100</v>
          </cell>
          <cell r="D115" t="str">
            <v>111</v>
          </cell>
          <cell r="E115">
            <v>0</v>
          </cell>
          <cell r="F115">
            <v>0</v>
          </cell>
          <cell r="G115">
            <v>177</v>
          </cell>
          <cell r="H115">
            <v>6287</v>
          </cell>
          <cell r="I115">
            <v>39818.506402627318</v>
          </cell>
          <cell r="J115">
            <v>12</v>
          </cell>
          <cell r="K115" t="str">
            <v>ноолууран бүтээгдэхүүн</v>
          </cell>
        </row>
        <row r="116">
          <cell r="A116" t="str">
            <v>6110.12.00</v>
          </cell>
          <cell r="B116" t="str">
            <v xml:space="preserve">380 </v>
          </cell>
          <cell r="C116" t="str">
            <v>100</v>
          </cell>
          <cell r="D116" t="str">
            <v>320</v>
          </cell>
          <cell r="E116">
            <v>0</v>
          </cell>
          <cell r="F116">
            <v>0</v>
          </cell>
          <cell r="G116">
            <v>29</v>
          </cell>
          <cell r="H116">
            <v>1193.4699999994</v>
          </cell>
          <cell r="I116">
            <v>39818.506402627318</v>
          </cell>
          <cell r="J116">
            <v>12</v>
          </cell>
          <cell r="K116" t="str">
            <v>ноолууран бүтээгдэхүүн</v>
          </cell>
        </row>
        <row r="117">
          <cell r="A117" t="str">
            <v>6110.12.00</v>
          </cell>
          <cell r="B117" t="str">
            <v xml:space="preserve">392 </v>
          </cell>
          <cell r="C117" t="str">
            <v>300</v>
          </cell>
          <cell r="D117" t="str">
            <v>113</v>
          </cell>
          <cell r="E117">
            <v>100</v>
          </cell>
          <cell r="F117">
            <v>3300</v>
          </cell>
          <cell r="G117">
            <v>4303</v>
          </cell>
          <cell r="H117">
            <v>160751.32999915112</v>
          </cell>
          <cell r="I117">
            <v>39818.506402627318</v>
          </cell>
          <cell r="J117">
            <v>12</v>
          </cell>
          <cell r="K117" t="str">
            <v>ноолууран бүтээгдэхүүн</v>
          </cell>
        </row>
        <row r="118">
          <cell r="A118" t="str">
            <v>6110.12.00</v>
          </cell>
          <cell r="B118" t="str">
            <v xml:space="preserve">276 </v>
          </cell>
          <cell r="C118" t="str">
            <v>100</v>
          </cell>
          <cell r="D118" t="str">
            <v>180</v>
          </cell>
          <cell r="E118">
            <v>108</v>
          </cell>
          <cell r="F118">
            <v>3178.0199999999995</v>
          </cell>
          <cell r="G118">
            <v>142</v>
          </cell>
          <cell r="H118">
            <v>4536.5200000000004</v>
          </cell>
          <cell r="I118">
            <v>39818.506402627318</v>
          </cell>
          <cell r="J118">
            <v>12</v>
          </cell>
          <cell r="K118" t="str">
            <v>ноолууран бүтээгдэхүүн</v>
          </cell>
        </row>
        <row r="119">
          <cell r="A119" t="str">
            <v>6110.12.00</v>
          </cell>
          <cell r="B119" t="str">
            <v xml:space="preserve">276 </v>
          </cell>
          <cell r="C119" t="str">
            <v>300</v>
          </cell>
          <cell r="D119" t="str">
            <v>113</v>
          </cell>
          <cell r="E119">
            <v>0</v>
          </cell>
          <cell r="F119">
            <v>0</v>
          </cell>
          <cell r="G119">
            <v>466</v>
          </cell>
          <cell r="H119">
            <v>17663.3</v>
          </cell>
          <cell r="I119">
            <v>39818.506402627318</v>
          </cell>
          <cell r="J119">
            <v>12</v>
          </cell>
          <cell r="K119" t="str">
            <v>ноолууран бүтээгдэхүүн</v>
          </cell>
        </row>
        <row r="120">
          <cell r="A120" t="str">
            <v>6110.12.00</v>
          </cell>
          <cell r="B120" t="str">
            <v xml:space="preserve">392 </v>
          </cell>
          <cell r="C120" t="str">
            <v>100</v>
          </cell>
          <cell r="D120" t="str">
            <v>180</v>
          </cell>
          <cell r="E120">
            <v>0</v>
          </cell>
          <cell r="F120">
            <v>0</v>
          </cell>
          <cell r="G120">
            <v>6</v>
          </cell>
          <cell r="H120">
            <v>823</v>
          </cell>
          <cell r="I120">
            <v>39818.506402627318</v>
          </cell>
          <cell r="J120">
            <v>12</v>
          </cell>
          <cell r="K120" t="str">
            <v>ноолууран бүтээгдэхүүн</v>
          </cell>
        </row>
        <row r="121">
          <cell r="A121" t="str">
            <v>6110.12.00</v>
          </cell>
          <cell r="B121" t="str">
            <v xml:space="preserve">124 </v>
          </cell>
          <cell r="C121" t="str">
            <v>100</v>
          </cell>
          <cell r="D121" t="str">
            <v>111</v>
          </cell>
          <cell r="E121">
            <v>50</v>
          </cell>
          <cell r="F121">
            <v>3250</v>
          </cell>
          <cell r="G121">
            <v>1330</v>
          </cell>
          <cell r="H121">
            <v>64716.189932949281</v>
          </cell>
          <cell r="I121">
            <v>39818.506402627318</v>
          </cell>
          <cell r="J121">
            <v>12</v>
          </cell>
          <cell r="K121" t="str">
            <v>ноолууран бүтээгдэхүүн</v>
          </cell>
        </row>
        <row r="122">
          <cell r="A122" t="str">
            <v>6110.12.00</v>
          </cell>
          <cell r="B122" t="str">
            <v xml:space="preserve">344 </v>
          </cell>
          <cell r="C122" t="str">
            <v>100</v>
          </cell>
          <cell r="D122" t="str">
            <v>180</v>
          </cell>
          <cell r="E122">
            <v>0</v>
          </cell>
          <cell r="F122">
            <v>0</v>
          </cell>
          <cell r="G122">
            <v>45</v>
          </cell>
          <cell r="H122">
            <v>3346.9999999900001</v>
          </cell>
          <cell r="I122">
            <v>39818.506402627318</v>
          </cell>
          <cell r="J122">
            <v>12</v>
          </cell>
          <cell r="K122" t="str">
            <v>ноолууран бүтээгдэхүүн</v>
          </cell>
        </row>
        <row r="123">
          <cell r="A123" t="str">
            <v>6110.12.00</v>
          </cell>
          <cell r="B123" t="str">
            <v xml:space="preserve">398 </v>
          </cell>
          <cell r="C123" t="str">
            <v>100</v>
          </cell>
          <cell r="D123" t="str">
            <v>900</v>
          </cell>
          <cell r="E123">
            <v>27</v>
          </cell>
          <cell r="F123">
            <v>1220.47992</v>
          </cell>
          <cell r="G123">
            <v>203</v>
          </cell>
          <cell r="H123">
            <v>4740.6398599999993</v>
          </cell>
          <cell r="I123">
            <v>39818.506402627318</v>
          </cell>
          <cell r="J123">
            <v>12</v>
          </cell>
          <cell r="K123" t="str">
            <v>ноолууран бүтээгдэхүүн</v>
          </cell>
        </row>
        <row r="124">
          <cell r="A124" t="str">
            <v>6110.12.00</v>
          </cell>
          <cell r="B124" t="str">
            <v xml:space="preserve">208 </v>
          </cell>
          <cell r="C124" t="str">
            <v>100</v>
          </cell>
          <cell r="D124" t="str">
            <v>111</v>
          </cell>
          <cell r="E124">
            <v>0</v>
          </cell>
          <cell r="F124">
            <v>0</v>
          </cell>
          <cell r="G124">
            <v>45</v>
          </cell>
          <cell r="H124">
            <v>1478.9999700000001</v>
          </cell>
          <cell r="I124">
            <v>39818.506402627318</v>
          </cell>
          <cell r="J124">
            <v>12</v>
          </cell>
          <cell r="K124" t="str">
            <v>ноолууран бүтээгдэхүүн</v>
          </cell>
        </row>
        <row r="125">
          <cell r="A125" t="str">
            <v>6110.12.00</v>
          </cell>
          <cell r="B125" t="str">
            <v xml:space="preserve">250 </v>
          </cell>
          <cell r="C125" t="str">
            <v>300</v>
          </cell>
          <cell r="D125" t="str">
            <v>113</v>
          </cell>
          <cell r="E125">
            <v>0</v>
          </cell>
          <cell r="F125">
            <v>0</v>
          </cell>
          <cell r="G125">
            <v>80</v>
          </cell>
          <cell r="H125">
            <v>2400</v>
          </cell>
          <cell r="I125">
            <v>39818.506402627318</v>
          </cell>
          <cell r="J125">
            <v>12</v>
          </cell>
          <cell r="K125" t="str">
            <v>ноолууран бүтээгдэхүүн</v>
          </cell>
        </row>
        <row r="126">
          <cell r="A126" t="str">
            <v>6110.12.00</v>
          </cell>
          <cell r="B126" t="str">
            <v xml:space="preserve">528 </v>
          </cell>
          <cell r="C126" t="str">
            <v>100</v>
          </cell>
          <cell r="D126" t="str">
            <v>111</v>
          </cell>
          <cell r="E126">
            <v>0</v>
          </cell>
          <cell r="F126">
            <v>0</v>
          </cell>
          <cell r="G126">
            <v>28</v>
          </cell>
          <cell r="H126">
            <v>1979.8571428571427</v>
          </cell>
          <cell r="I126">
            <v>39818.506402627318</v>
          </cell>
          <cell r="J126">
            <v>12</v>
          </cell>
          <cell r="K126" t="str">
            <v>ноолууран бүтээгдэхүүн</v>
          </cell>
        </row>
        <row r="127">
          <cell r="A127" t="str">
            <v>6110.12.00</v>
          </cell>
          <cell r="B127" t="str">
            <v xml:space="preserve">380 </v>
          </cell>
          <cell r="C127" t="str">
            <v>100</v>
          </cell>
          <cell r="D127" t="str">
            <v>111</v>
          </cell>
          <cell r="E127">
            <v>254</v>
          </cell>
          <cell r="F127">
            <v>16596.294968263963</v>
          </cell>
          <cell r="G127">
            <v>2727</v>
          </cell>
          <cell r="H127">
            <v>117743.46533852452</v>
          </cell>
          <cell r="I127">
            <v>39818.506402627318</v>
          </cell>
          <cell r="J127">
            <v>12</v>
          </cell>
          <cell r="K127" t="str">
            <v>ноолууран бүтээгдэхүүн</v>
          </cell>
        </row>
        <row r="128">
          <cell r="A128" t="str">
            <v>6110.12.00</v>
          </cell>
          <cell r="B128" t="str">
            <v xml:space="preserve">756 </v>
          </cell>
          <cell r="C128" t="str">
            <v>100</v>
          </cell>
          <cell r="D128" t="str">
            <v>180</v>
          </cell>
          <cell r="E128">
            <v>22</v>
          </cell>
          <cell r="F128">
            <v>772.68999999840003</v>
          </cell>
          <cell r="G128">
            <v>45</v>
          </cell>
          <cell r="H128">
            <v>1990.68999999839</v>
          </cell>
          <cell r="I128">
            <v>39818.506402627318</v>
          </cell>
          <cell r="J128">
            <v>12</v>
          </cell>
          <cell r="K128" t="str">
            <v>ноолууран бүтээгдэхүүн</v>
          </cell>
        </row>
        <row r="129">
          <cell r="A129" t="str">
            <v>6110.12.00</v>
          </cell>
          <cell r="B129" t="str">
            <v xml:space="preserve">804 </v>
          </cell>
          <cell r="C129" t="str">
            <v>100</v>
          </cell>
          <cell r="D129" t="str">
            <v>111</v>
          </cell>
          <cell r="E129">
            <v>0</v>
          </cell>
          <cell r="F129">
            <v>0</v>
          </cell>
          <cell r="G129">
            <v>106</v>
          </cell>
          <cell r="H129">
            <v>6800.9910506827973</v>
          </cell>
          <cell r="I129">
            <v>39818.506402627318</v>
          </cell>
          <cell r="J129">
            <v>12</v>
          </cell>
          <cell r="K129" t="str">
            <v>ноолууран бүтээгдэхүүн</v>
          </cell>
        </row>
        <row r="130">
          <cell r="A130" t="str">
            <v>6110.12.00</v>
          </cell>
          <cell r="B130" t="str">
            <v xml:space="preserve">250 </v>
          </cell>
          <cell r="C130" t="str">
            <v>100</v>
          </cell>
          <cell r="D130" t="str">
            <v>180</v>
          </cell>
          <cell r="E130">
            <v>0</v>
          </cell>
          <cell r="F130">
            <v>0</v>
          </cell>
          <cell r="G130">
            <v>132</v>
          </cell>
          <cell r="H130">
            <v>4593.1374669280867</v>
          </cell>
          <cell r="I130">
            <v>39818.506402627318</v>
          </cell>
          <cell r="J130">
            <v>12</v>
          </cell>
          <cell r="K130" t="str">
            <v>ноолууран бүтээгдэхүүн</v>
          </cell>
        </row>
        <row r="131">
          <cell r="A131" t="str">
            <v>6110.12.00</v>
          </cell>
          <cell r="B131" t="str">
            <v xml:space="preserve">203 </v>
          </cell>
          <cell r="C131" t="str">
            <v>100</v>
          </cell>
          <cell r="D131" t="str">
            <v>111</v>
          </cell>
          <cell r="E131">
            <v>0</v>
          </cell>
          <cell r="F131">
            <v>0</v>
          </cell>
          <cell r="G131">
            <v>940</v>
          </cell>
          <cell r="H131">
            <v>44934.430017923303</v>
          </cell>
          <cell r="I131">
            <v>39818.506402627318</v>
          </cell>
          <cell r="J131">
            <v>12</v>
          </cell>
          <cell r="K131" t="str">
            <v>ноолууран бүтээгдэхүүн</v>
          </cell>
        </row>
        <row r="132">
          <cell r="A132" t="str">
            <v>6110.12.00</v>
          </cell>
          <cell r="B132" t="str">
            <v xml:space="preserve">410 </v>
          </cell>
          <cell r="C132" t="str">
            <v>100</v>
          </cell>
          <cell r="D132" t="str">
            <v>111</v>
          </cell>
          <cell r="E132">
            <v>0</v>
          </cell>
          <cell r="F132">
            <v>0</v>
          </cell>
          <cell r="G132">
            <v>155</v>
          </cell>
          <cell r="H132">
            <v>6246.9999999995998</v>
          </cell>
          <cell r="I132">
            <v>39818.506402627318</v>
          </cell>
          <cell r="J132">
            <v>12</v>
          </cell>
          <cell r="K132" t="str">
            <v>ноолууран бүтээгдэхүүн</v>
          </cell>
        </row>
        <row r="133">
          <cell r="A133" t="str">
            <v>6110.12.00</v>
          </cell>
          <cell r="B133" t="str">
            <v xml:space="preserve">156 </v>
          </cell>
          <cell r="C133" t="str">
            <v>100</v>
          </cell>
          <cell r="D133" t="str">
            <v>111</v>
          </cell>
          <cell r="E133">
            <v>0</v>
          </cell>
          <cell r="F133">
            <v>0</v>
          </cell>
          <cell r="G133">
            <v>21</v>
          </cell>
          <cell r="H133">
            <v>1143</v>
          </cell>
          <cell r="I133">
            <v>39818.506402627318</v>
          </cell>
          <cell r="J133">
            <v>12</v>
          </cell>
          <cell r="K133" t="str">
            <v>ноолууран бүтээгдэхүүн</v>
          </cell>
        </row>
        <row r="134">
          <cell r="A134" t="str">
            <v>6110.12.00</v>
          </cell>
          <cell r="B134" t="str">
            <v xml:space="preserve">056 </v>
          </cell>
          <cell r="C134" t="str">
            <v>100</v>
          </cell>
          <cell r="D134" t="str">
            <v>180</v>
          </cell>
          <cell r="E134">
            <v>0</v>
          </cell>
          <cell r="F134">
            <v>0</v>
          </cell>
          <cell r="G134">
            <v>6</v>
          </cell>
          <cell r="H134">
            <v>265.90000000000003</v>
          </cell>
          <cell r="I134">
            <v>39818.506402627318</v>
          </cell>
          <cell r="J134">
            <v>12</v>
          </cell>
          <cell r="K134" t="str">
            <v>ноолууран бүтээгдэхүүн</v>
          </cell>
        </row>
        <row r="135">
          <cell r="A135" t="str">
            <v>6110.12.00</v>
          </cell>
          <cell r="B135" t="str">
            <v xml:space="preserve">056 </v>
          </cell>
          <cell r="C135" t="str">
            <v>100</v>
          </cell>
          <cell r="D135" t="str">
            <v>111</v>
          </cell>
          <cell r="E135">
            <v>71</v>
          </cell>
          <cell r="F135">
            <v>3479</v>
          </cell>
          <cell r="G135">
            <v>831</v>
          </cell>
          <cell r="H135">
            <v>47012.739999990707</v>
          </cell>
          <cell r="I135">
            <v>39818.506402627318</v>
          </cell>
          <cell r="J135">
            <v>12</v>
          </cell>
          <cell r="K135" t="str">
            <v>ноолууран бүтээгдэхүүн</v>
          </cell>
        </row>
        <row r="136">
          <cell r="A136" t="str">
            <v>6110.12.00</v>
          </cell>
          <cell r="B136" t="str">
            <v xml:space="preserve">528 </v>
          </cell>
          <cell r="C136" t="str">
            <v>300</v>
          </cell>
          <cell r="D136" t="str">
            <v>113</v>
          </cell>
          <cell r="E136">
            <v>74</v>
          </cell>
          <cell r="F136">
            <v>2182.2599999999998</v>
          </cell>
          <cell r="G136">
            <v>1632</v>
          </cell>
          <cell r="H136">
            <v>57019.619999940005</v>
          </cell>
          <cell r="I136">
            <v>39818.506402627318</v>
          </cell>
          <cell r="J136">
            <v>12</v>
          </cell>
          <cell r="K136" t="str">
            <v>ноолууран бүтээгдэхүүн</v>
          </cell>
        </row>
        <row r="137">
          <cell r="A137" t="str">
            <v>6110.12.00</v>
          </cell>
          <cell r="B137" t="str">
            <v xml:space="preserve">380 </v>
          </cell>
          <cell r="C137" t="str">
            <v>300</v>
          </cell>
          <cell r="D137" t="str">
            <v>113</v>
          </cell>
          <cell r="E137">
            <v>0</v>
          </cell>
          <cell r="F137">
            <v>0</v>
          </cell>
          <cell r="G137">
            <v>472</v>
          </cell>
          <cell r="H137">
            <v>21240</v>
          </cell>
          <cell r="I137">
            <v>39818.506402627318</v>
          </cell>
          <cell r="J137">
            <v>12</v>
          </cell>
          <cell r="K137" t="str">
            <v>ноолууран бүтээгдэхүүн</v>
          </cell>
        </row>
        <row r="138">
          <cell r="A138" t="str">
            <v>6110.12.00</v>
          </cell>
          <cell r="B138" t="str">
            <v xml:space="preserve">040 </v>
          </cell>
          <cell r="C138" t="str">
            <v>300</v>
          </cell>
          <cell r="D138" t="str">
            <v>113</v>
          </cell>
          <cell r="E138">
            <v>889</v>
          </cell>
          <cell r="F138">
            <v>75962.976560356503</v>
          </cell>
          <cell r="G138">
            <v>1905</v>
          </cell>
          <cell r="H138">
            <v>221696.08607528408</v>
          </cell>
          <cell r="I138">
            <v>39818.506402627318</v>
          </cell>
          <cell r="J138">
            <v>12</v>
          </cell>
          <cell r="K138" t="str">
            <v>ноолууран бүтээгдэхүүн</v>
          </cell>
        </row>
        <row r="139">
          <cell r="A139" t="str">
            <v>6110.12.00</v>
          </cell>
          <cell r="B139" t="str">
            <v xml:space="preserve">417 </v>
          </cell>
          <cell r="C139" t="str">
            <v>100</v>
          </cell>
          <cell r="D139" t="str">
            <v>111</v>
          </cell>
          <cell r="E139">
            <v>0</v>
          </cell>
          <cell r="F139">
            <v>0</v>
          </cell>
          <cell r="G139">
            <v>400</v>
          </cell>
          <cell r="H139">
            <v>22400</v>
          </cell>
          <cell r="I139">
            <v>39818.506402627318</v>
          </cell>
          <cell r="J139">
            <v>12</v>
          </cell>
          <cell r="K139" t="str">
            <v>ноолууран бүтээгдэхүүн</v>
          </cell>
        </row>
        <row r="140">
          <cell r="A140" t="str">
            <v>6110.12.00</v>
          </cell>
          <cell r="B140" t="str">
            <v xml:space="preserve">840 </v>
          </cell>
          <cell r="C140" t="str">
            <v>100</v>
          </cell>
          <cell r="D140" t="str">
            <v>180</v>
          </cell>
          <cell r="E140">
            <v>0</v>
          </cell>
          <cell r="F140">
            <v>0</v>
          </cell>
          <cell r="G140">
            <v>81</v>
          </cell>
          <cell r="H140">
            <v>5843.01</v>
          </cell>
          <cell r="I140">
            <v>39818.506402627318</v>
          </cell>
          <cell r="J140">
            <v>12</v>
          </cell>
          <cell r="K140" t="str">
            <v>ноолууран бүтээгдэхүүн</v>
          </cell>
        </row>
        <row r="141">
          <cell r="A141" t="str">
            <v>6110.12.00</v>
          </cell>
          <cell r="B141" t="str">
            <v xml:space="preserve">392 </v>
          </cell>
          <cell r="C141" t="str">
            <v>100</v>
          </cell>
          <cell r="D141" t="str">
            <v>111</v>
          </cell>
          <cell r="E141">
            <v>0</v>
          </cell>
          <cell r="F141">
            <v>0</v>
          </cell>
          <cell r="G141">
            <v>1488</v>
          </cell>
          <cell r="H141">
            <v>66624.100157811074</v>
          </cell>
          <cell r="I141">
            <v>39818.506402627318</v>
          </cell>
          <cell r="J141">
            <v>12</v>
          </cell>
          <cell r="K141" t="str">
            <v>ноолууран бүтээгдэхүүн</v>
          </cell>
        </row>
        <row r="142">
          <cell r="A142" t="str">
            <v>6110.12.00</v>
          </cell>
          <cell r="B142" t="str">
            <v xml:space="preserve">756 </v>
          </cell>
          <cell r="C142" t="str">
            <v>100</v>
          </cell>
          <cell r="D142" t="str">
            <v>111</v>
          </cell>
          <cell r="E142">
            <v>4</v>
          </cell>
          <cell r="F142">
            <v>643.45675057208246</v>
          </cell>
          <cell r="G142">
            <v>329</v>
          </cell>
          <cell r="H142">
            <v>19730.3096973145</v>
          </cell>
          <cell r="I142">
            <v>39818.506402627318</v>
          </cell>
          <cell r="J142">
            <v>12</v>
          </cell>
          <cell r="K142" t="str">
            <v>ноолууран бүтээгдэхүүн</v>
          </cell>
        </row>
        <row r="143">
          <cell r="A143" t="str">
            <v>6110.12.00</v>
          </cell>
          <cell r="B143" t="str">
            <v xml:space="preserve">643 </v>
          </cell>
          <cell r="C143" t="str">
            <v>100</v>
          </cell>
          <cell r="D143" t="str">
            <v>111</v>
          </cell>
          <cell r="E143">
            <v>0</v>
          </cell>
          <cell r="F143">
            <v>0</v>
          </cell>
          <cell r="G143">
            <v>2964</v>
          </cell>
          <cell r="H143">
            <v>60299.935335541442</v>
          </cell>
          <cell r="I143">
            <v>39818.506402627318</v>
          </cell>
          <cell r="J143">
            <v>12</v>
          </cell>
          <cell r="K143" t="str">
            <v>ноолууран бүтээгдэхүүн</v>
          </cell>
        </row>
        <row r="144">
          <cell r="A144" t="str">
            <v>6110.12.00</v>
          </cell>
          <cell r="B144" t="str">
            <v xml:space="preserve">380 </v>
          </cell>
          <cell r="C144" t="str">
            <v>100</v>
          </cell>
          <cell r="D144" t="str">
            <v>180</v>
          </cell>
          <cell r="E144">
            <v>15</v>
          </cell>
          <cell r="F144">
            <v>780.90000000000009</v>
          </cell>
          <cell r="G144">
            <v>260</v>
          </cell>
          <cell r="H144">
            <v>4453.8944267782435</v>
          </cell>
          <cell r="I144">
            <v>39818.506402627318</v>
          </cell>
          <cell r="J144">
            <v>12</v>
          </cell>
          <cell r="K144" t="str">
            <v>ноолууран бүтээгдэхүүн</v>
          </cell>
        </row>
        <row r="145">
          <cell r="A145" t="str">
            <v>6110.12.00</v>
          </cell>
          <cell r="B145" t="str">
            <v xml:space="preserve">826 </v>
          </cell>
          <cell r="C145" t="str">
            <v>100</v>
          </cell>
          <cell r="D145" t="str">
            <v>111</v>
          </cell>
          <cell r="E145">
            <v>16</v>
          </cell>
          <cell r="F145">
            <v>856.8</v>
          </cell>
          <cell r="G145">
            <v>2171</v>
          </cell>
          <cell r="H145">
            <v>109202.46999973198</v>
          </cell>
          <cell r="I145">
            <v>39818.506402627318</v>
          </cell>
          <cell r="J145">
            <v>12</v>
          </cell>
          <cell r="K145" t="str">
            <v>ноолууран бүтээгдэхүүн</v>
          </cell>
        </row>
        <row r="146">
          <cell r="A146" t="str">
            <v>6110.12.00</v>
          </cell>
          <cell r="B146" t="str">
            <v xml:space="preserve">840 </v>
          </cell>
          <cell r="C146" t="str">
            <v>100</v>
          </cell>
          <cell r="D146" t="str">
            <v>111</v>
          </cell>
          <cell r="E146">
            <v>63</v>
          </cell>
          <cell r="F146">
            <v>2201.9</v>
          </cell>
          <cell r="G146">
            <v>800</v>
          </cell>
          <cell r="H146">
            <v>46225.699999979304</v>
          </cell>
          <cell r="I146">
            <v>39818.506402627318</v>
          </cell>
          <cell r="J146">
            <v>12</v>
          </cell>
          <cell r="K146" t="str">
            <v>ноолууран бүтээгдэхүүн</v>
          </cell>
        </row>
        <row r="147">
          <cell r="A147" t="str">
            <v>6301.20.10</v>
          </cell>
          <cell r="B147" t="str">
            <v xml:space="preserve">392 </v>
          </cell>
          <cell r="C147" t="str">
            <v>100</v>
          </cell>
          <cell r="D147" t="str">
            <v>111</v>
          </cell>
          <cell r="E147">
            <v>69</v>
          </cell>
          <cell r="F147">
            <v>13830</v>
          </cell>
          <cell r="G147">
            <v>69</v>
          </cell>
          <cell r="H147">
            <v>13830</v>
          </cell>
          <cell r="I147">
            <v>39818.506402627318</v>
          </cell>
          <cell r="J147">
            <v>12</v>
          </cell>
          <cell r="K147" t="str">
            <v>ноолууран бүтээгдэхүүн</v>
          </cell>
        </row>
        <row r="148">
          <cell r="A148" t="str">
            <v>6301.20.10</v>
          </cell>
          <cell r="B148" t="str">
            <v xml:space="preserve">276 </v>
          </cell>
          <cell r="C148" t="str">
            <v>100</v>
          </cell>
          <cell r="D148" t="str">
            <v>111</v>
          </cell>
          <cell r="E148">
            <v>7</v>
          </cell>
          <cell r="F148">
            <v>1078</v>
          </cell>
          <cell r="G148">
            <v>74</v>
          </cell>
          <cell r="H148">
            <v>6159.5</v>
          </cell>
          <cell r="I148">
            <v>39818.506402627318</v>
          </cell>
          <cell r="J148">
            <v>12</v>
          </cell>
          <cell r="K148" t="str">
            <v>ноолууран бүтээгдэхүүн</v>
          </cell>
        </row>
        <row r="149">
          <cell r="A149" t="str">
            <v>6301.20.10</v>
          </cell>
          <cell r="B149" t="str">
            <v xml:space="preserve">268 </v>
          </cell>
          <cell r="C149" t="str">
            <v>100</v>
          </cell>
          <cell r="D149" t="str">
            <v>111</v>
          </cell>
          <cell r="E149">
            <v>0</v>
          </cell>
          <cell r="F149">
            <v>0</v>
          </cell>
          <cell r="G149">
            <v>10</v>
          </cell>
          <cell r="H149">
            <v>1906</v>
          </cell>
          <cell r="I149">
            <v>39818.506402627318</v>
          </cell>
          <cell r="J149">
            <v>12</v>
          </cell>
          <cell r="K149" t="str">
            <v>ноолууран бүтээгдэхүүн</v>
          </cell>
        </row>
        <row r="150">
          <cell r="A150" t="str">
            <v>6301.20.10</v>
          </cell>
          <cell r="B150" t="str">
            <v xml:space="preserve">203 </v>
          </cell>
          <cell r="C150" t="str">
            <v>100</v>
          </cell>
          <cell r="D150" t="str">
            <v>111</v>
          </cell>
          <cell r="E150">
            <v>0</v>
          </cell>
          <cell r="F150">
            <v>0</v>
          </cell>
          <cell r="G150">
            <v>2</v>
          </cell>
          <cell r="H150">
            <v>439.32</v>
          </cell>
          <cell r="I150">
            <v>39818.506402627318</v>
          </cell>
          <cell r="J150">
            <v>12</v>
          </cell>
          <cell r="K150" t="str">
            <v>ноолууран бүтээгдэхүүн</v>
          </cell>
        </row>
        <row r="151">
          <cell r="A151" t="str">
            <v>6301.20.10</v>
          </cell>
          <cell r="B151" t="str">
            <v xml:space="preserve">276 </v>
          </cell>
          <cell r="C151" t="str">
            <v>100</v>
          </cell>
          <cell r="D151" t="str">
            <v>180</v>
          </cell>
          <cell r="E151">
            <v>1</v>
          </cell>
          <cell r="F151">
            <v>109.23</v>
          </cell>
          <cell r="G151">
            <v>1</v>
          </cell>
          <cell r="H151">
            <v>109.23</v>
          </cell>
          <cell r="I151">
            <v>39818.506402627318</v>
          </cell>
          <cell r="J151">
            <v>12</v>
          </cell>
          <cell r="K151" t="str">
            <v>ноолууран бүтээгдэхүүн</v>
          </cell>
        </row>
        <row r="152">
          <cell r="A152" t="str">
            <v>6301.20.10</v>
          </cell>
          <cell r="B152" t="str">
            <v xml:space="preserve">840 </v>
          </cell>
          <cell r="C152" t="str">
            <v>100</v>
          </cell>
          <cell r="D152" t="str">
            <v>111</v>
          </cell>
          <cell r="E152">
            <v>0</v>
          </cell>
          <cell r="F152">
            <v>0</v>
          </cell>
          <cell r="G152">
            <v>7</v>
          </cell>
          <cell r="H152">
            <v>776</v>
          </cell>
          <cell r="I152">
            <v>39818.506402627318</v>
          </cell>
          <cell r="J152">
            <v>12</v>
          </cell>
          <cell r="K152" t="str">
            <v>ноолууран бүтээгдэхүүн</v>
          </cell>
        </row>
        <row r="153">
          <cell r="A153" t="str">
            <v>6301.20.10</v>
          </cell>
          <cell r="B153" t="str">
            <v xml:space="preserve">414 </v>
          </cell>
          <cell r="C153" t="str">
            <v>100</v>
          </cell>
          <cell r="D153" t="str">
            <v>111</v>
          </cell>
          <cell r="E153">
            <v>0</v>
          </cell>
          <cell r="F153">
            <v>0</v>
          </cell>
          <cell r="G153">
            <v>194</v>
          </cell>
          <cell r="H153">
            <v>30010.009993986801</v>
          </cell>
          <cell r="I153">
            <v>39818.506402627318</v>
          </cell>
          <cell r="J153">
            <v>12</v>
          </cell>
          <cell r="K153" t="str">
            <v>ноолууран бүтээгдэхүүн</v>
          </cell>
        </row>
        <row r="154">
          <cell r="A154" t="str">
            <v>6301.20.10</v>
          </cell>
          <cell r="B154" t="str">
            <v xml:space="preserve">826 </v>
          </cell>
          <cell r="C154" t="str">
            <v>100</v>
          </cell>
          <cell r="D154" t="str">
            <v>111</v>
          </cell>
          <cell r="E154">
            <v>2</v>
          </cell>
          <cell r="F154">
            <v>596.79999999999995</v>
          </cell>
          <cell r="G154">
            <v>355</v>
          </cell>
          <cell r="H154">
            <v>17262.999999997599</v>
          </cell>
          <cell r="I154">
            <v>39818.506402627318</v>
          </cell>
          <cell r="J154">
            <v>12</v>
          </cell>
          <cell r="K154" t="str">
            <v>ноолууран бүтээгдэхүүн</v>
          </cell>
        </row>
        <row r="155">
          <cell r="A155" t="str">
            <v>6301.20.10</v>
          </cell>
          <cell r="B155" t="str">
            <v xml:space="preserve">158 </v>
          </cell>
          <cell r="C155" t="str">
            <v>100</v>
          </cell>
          <cell r="D155" t="str">
            <v>111</v>
          </cell>
          <cell r="E155">
            <v>0</v>
          </cell>
          <cell r="F155">
            <v>0</v>
          </cell>
          <cell r="G155">
            <v>50</v>
          </cell>
          <cell r="H155">
            <v>1550</v>
          </cell>
          <cell r="I155">
            <v>39818.506402627318</v>
          </cell>
          <cell r="J155">
            <v>12</v>
          </cell>
          <cell r="K155" t="str">
            <v>ноолууран бүтээгдэхүүн</v>
          </cell>
        </row>
        <row r="156">
          <cell r="A156" t="str">
            <v>6301.20.10</v>
          </cell>
          <cell r="B156" t="str">
            <v xml:space="preserve">643 </v>
          </cell>
          <cell r="C156" t="str">
            <v>100</v>
          </cell>
          <cell r="D156" t="str">
            <v>111</v>
          </cell>
          <cell r="E156">
            <v>0</v>
          </cell>
          <cell r="F156">
            <v>0</v>
          </cell>
          <cell r="G156">
            <v>162</v>
          </cell>
          <cell r="H156">
            <v>18264.451711516071</v>
          </cell>
          <cell r="I156">
            <v>39818.506402627318</v>
          </cell>
          <cell r="J156">
            <v>12</v>
          </cell>
          <cell r="K156" t="str">
            <v>ноолууран бүтээгдэхүүн</v>
          </cell>
        </row>
        <row r="157">
          <cell r="A157" t="str">
            <v>6301.20.10</v>
          </cell>
          <cell r="B157" t="str">
            <v xml:space="preserve">410 </v>
          </cell>
          <cell r="C157" t="str">
            <v>100</v>
          </cell>
          <cell r="D157" t="str">
            <v>111</v>
          </cell>
          <cell r="E157">
            <v>0</v>
          </cell>
          <cell r="F157">
            <v>0</v>
          </cell>
          <cell r="G157">
            <v>14</v>
          </cell>
          <cell r="H157">
            <v>2720.4</v>
          </cell>
          <cell r="I157">
            <v>39818.506402627318</v>
          </cell>
          <cell r="J157">
            <v>12</v>
          </cell>
          <cell r="K157" t="str">
            <v>ноолууран бүтээгдэхүүн</v>
          </cell>
        </row>
        <row r="158">
          <cell r="A158" t="str">
            <v>6301.20.10</v>
          </cell>
          <cell r="B158" t="str">
            <v xml:space="preserve">250 </v>
          </cell>
          <cell r="C158" t="str">
            <v>100</v>
          </cell>
          <cell r="D158" t="str">
            <v>111</v>
          </cell>
          <cell r="E158">
            <v>17</v>
          </cell>
          <cell r="F158">
            <v>820.49999999998397</v>
          </cell>
          <cell r="G158">
            <v>49</v>
          </cell>
          <cell r="H158">
            <v>3057.6099999899843</v>
          </cell>
          <cell r="I158">
            <v>39818.506402627318</v>
          </cell>
          <cell r="J158">
            <v>12</v>
          </cell>
          <cell r="K158" t="str">
            <v>ноолууран бүтээгдэхүүн</v>
          </cell>
        </row>
        <row r="159">
          <cell r="A159" t="str">
            <v>6301.20.10</v>
          </cell>
          <cell r="B159" t="str">
            <v xml:space="preserve">840 </v>
          </cell>
          <cell r="C159" t="str">
            <v>100</v>
          </cell>
          <cell r="D159" t="str">
            <v>180</v>
          </cell>
          <cell r="E159">
            <v>0</v>
          </cell>
          <cell r="F159">
            <v>0</v>
          </cell>
          <cell r="G159">
            <v>13</v>
          </cell>
          <cell r="H159">
            <v>3762.54</v>
          </cell>
          <cell r="I159">
            <v>39818.506402627318</v>
          </cell>
          <cell r="J159">
            <v>12</v>
          </cell>
          <cell r="K159" t="str">
            <v>ноолууран бүтээгдэхүүн</v>
          </cell>
        </row>
        <row r="160">
          <cell r="A160" t="str">
            <v>6301.20.10</v>
          </cell>
          <cell r="B160" t="str">
            <v xml:space="preserve">826 </v>
          </cell>
          <cell r="C160" t="str">
            <v>100</v>
          </cell>
          <cell r="D160" t="str">
            <v>180</v>
          </cell>
          <cell r="E160">
            <v>8</v>
          </cell>
          <cell r="F160">
            <v>1877.6</v>
          </cell>
          <cell r="G160">
            <v>18</v>
          </cell>
          <cell r="H160">
            <v>3997.2</v>
          </cell>
          <cell r="I160">
            <v>39818.506402627318</v>
          </cell>
          <cell r="J160">
            <v>12</v>
          </cell>
          <cell r="K160" t="str">
            <v>ноолууран бүтээгдэхүүн</v>
          </cell>
        </row>
        <row r="161">
          <cell r="A161" t="str">
            <v>6301.20.10</v>
          </cell>
          <cell r="B161" t="str">
            <v xml:space="preserve">756 </v>
          </cell>
          <cell r="C161" t="str">
            <v>100</v>
          </cell>
          <cell r="D161" t="str">
            <v>111</v>
          </cell>
          <cell r="E161">
            <v>0</v>
          </cell>
          <cell r="F161">
            <v>0</v>
          </cell>
          <cell r="G161">
            <v>2</v>
          </cell>
          <cell r="H161">
            <v>438</v>
          </cell>
          <cell r="I161">
            <v>39818.506402627318</v>
          </cell>
          <cell r="J161">
            <v>12</v>
          </cell>
          <cell r="K161" t="str">
            <v>ноолууран бүтээгдэхүүн</v>
          </cell>
        </row>
        <row r="162">
          <cell r="A162" t="str">
            <v>6301.20.10</v>
          </cell>
          <cell r="B162" t="str">
            <v xml:space="preserve">380 </v>
          </cell>
          <cell r="C162" t="str">
            <v>100</v>
          </cell>
          <cell r="D162" t="str">
            <v>111</v>
          </cell>
          <cell r="E162">
            <v>0</v>
          </cell>
          <cell r="F162">
            <v>0</v>
          </cell>
          <cell r="G162">
            <v>90</v>
          </cell>
          <cell r="H162">
            <v>10075.97485362947</v>
          </cell>
          <cell r="I162">
            <v>39818.506402627318</v>
          </cell>
          <cell r="J162">
            <v>12</v>
          </cell>
          <cell r="K162" t="str">
            <v>ноолууран бүтээгдэхүүн</v>
          </cell>
        </row>
        <row r="163">
          <cell r="A163" t="str">
            <v>6110.12.00</v>
          </cell>
          <cell r="B163" t="str">
            <v xml:space="preserve">414 </v>
          </cell>
          <cell r="C163" t="str">
            <v>100</v>
          </cell>
          <cell r="D163" t="str">
            <v>111</v>
          </cell>
          <cell r="E163">
            <v>0</v>
          </cell>
          <cell r="F163">
            <v>0</v>
          </cell>
          <cell r="G163">
            <v>1536</v>
          </cell>
          <cell r="H163">
            <v>89988.489999903904</v>
          </cell>
          <cell r="I163">
            <v>39527.737374305558</v>
          </cell>
          <cell r="J163">
            <v>12</v>
          </cell>
          <cell r="K163" t="str">
            <v>ноолууран бүтээгдэхүүн</v>
          </cell>
        </row>
        <row r="164">
          <cell r="A164" t="str">
            <v>6110.12.00</v>
          </cell>
          <cell r="B164" t="str">
            <v xml:space="preserve">040 </v>
          </cell>
          <cell r="C164" t="str">
            <v>100</v>
          </cell>
          <cell r="D164" t="str">
            <v>111</v>
          </cell>
          <cell r="E164">
            <v>881</v>
          </cell>
          <cell r="F164">
            <v>38499.650183663412</v>
          </cell>
          <cell r="G164">
            <v>7480</v>
          </cell>
          <cell r="H164">
            <v>415218.47977009218</v>
          </cell>
          <cell r="I164">
            <v>39527.737374305558</v>
          </cell>
          <cell r="J164">
            <v>12</v>
          </cell>
          <cell r="K164" t="str">
            <v>ноолууран бүтээгдэхүүн</v>
          </cell>
        </row>
        <row r="165">
          <cell r="A165" t="str">
            <v>6101.90.20</v>
          </cell>
          <cell r="B165" t="str">
            <v xml:space="preserve">380 </v>
          </cell>
          <cell r="C165" t="str">
            <v>100</v>
          </cell>
          <cell r="D165" t="str">
            <v>111</v>
          </cell>
          <cell r="E165">
            <v>0</v>
          </cell>
          <cell r="F165">
            <v>0</v>
          </cell>
          <cell r="G165">
            <v>14</v>
          </cell>
          <cell r="H165">
            <v>450.09999999999997</v>
          </cell>
          <cell r="I165">
            <v>39527.737374305558</v>
          </cell>
          <cell r="J165">
            <v>12</v>
          </cell>
          <cell r="K165" t="str">
            <v>ноолууран бүтээгдэхүүн</v>
          </cell>
        </row>
        <row r="166">
          <cell r="A166" t="str">
            <v>6110.12.00</v>
          </cell>
          <cell r="B166" t="str">
            <v xml:space="preserve">398 </v>
          </cell>
          <cell r="C166" t="str">
            <v>100</v>
          </cell>
          <cell r="D166" t="str">
            <v>900</v>
          </cell>
          <cell r="E166">
            <v>211</v>
          </cell>
          <cell r="F166">
            <v>3297.93</v>
          </cell>
          <cell r="G166">
            <v>312</v>
          </cell>
          <cell r="H166">
            <v>8809.9</v>
          </cell>
          <cell r="I166">
            <v>39527.737374305558</v>
          </cell>
          <cell r="J166">
            <v>12</v>
          </cell>
          <cell r="K166" t="str">
            <v>ноолууран бүтээгдэхүүн</v>
          </cell>
        </row>
        <row r="167">
          <cell r="A167" t="str">
            <v>6110.12.00</v>
          </cell>
          <cell r="B167" t="str">
            <v xml:space="preserve">208 </v>
          </cell>
          <cell r="C167" t="str">
            <v>100</v>
          </cell>
          <cell r="D167" t="str">
            <v>111</v>
          </cell>
          <cell r="E167">
            <v>335</v>
          </cell>
          <cell r="F167">
            <v>5817.4999999695001</v>
          </cell>
          <cell r="G167">
            <v>335</v>
          </cell>
          <cell r="H167">
            <v>5817.4999999695001</v>
          </cell>
          <cell r="I167">
            <v>39527.737374305558</v>
          </cell>
          <cell r="J167">
            <v>12</v>
          </cell>
          <cell r="K167" t="str">
            <v>ноолууран бүтээгдэхүүн</v>
          </cell>
        </row>
        <row r="168">
          <cell r="A168" t="str">
            <v>6102.10.20</v>
          </cell>
          <cell r="B168" t="str">
            <v xml:space="preserve">203 </v>
          </cell>
          <cell r="C168" t="str">
            <v>100</v>
          </cell>
          <cell r="D168" t="str">
            <v>111</v>
          </cell>
          <cell r="E168">
            <v>0</v>
          </cell>
          <cell r="F168">
            <v>0</v>
          </cell>
          <cell r="G168">
            <v>6</v>
          </cell>
          <cell r="H168">
            <v>288</v>
          </cell>
          <cell r="I168">
            <v>39527.737374305558</v>
          </cell>
          <cell r="J168">
            <v>12</v>
          </cell>
          <cell r="K168" t="str">
            <v>ноолууран бүтээгдэхүүн</v>
          </cell>
        </row>
        <row r="169">
          <cell r="A169" t="str">
            <v>6104.41.20</v>
          </cell>
          <cell r="B169" t="str">
            <v xml:space="preserve">124 </v>
          </cell>
          <cell r="C169" t="str">
            <v>100</v>
          </cell>
          <cell r="D169" t="str">
            <v>111</v>
          </cell>
          <cell r="E169">
            <v>0</v>
          </cell>
          <cell r="F169">
            <v>0</v>
          </cell>
          <cell r="G169">
            <v>26</v>
          </cell>
          <cell r="H169">
            <v>1092</v>
          </cell>
          <cell r="I169">
            <v>39527.737374305558</v>
          </cell>
          <cell r="J169">
            <v>12</v>
          </cell>
          <cell r="K169" t="str">
            <v>ноолууран бүтээгдэхүүн</v>
          </cell>
        </row>
        <row r="170">
          <cell r="A170" t="str">
            <v>6110.12.00</v>
          </cell>
          <cell r="B170" t="str">
            <v xml:space="preserve">643 </v>
          </cell>
          <cell r="C170" t="str">
            <v>100</v>
          </cell>
          <cell r="D170" t="str">
            <v>900</v>
          </cell>
          <cell r="E170">
            <v>83</v>
          </cell>
          <cell r="F170">
            <v>1494</v>
          </cell>
          <cell r="G170">
            <v>83</v>
          </cell>
          <cell r="H170">
            <v>1494</v>
          </cell>
          <cell r="I170">
            <v>39527.737374305558</v>
          </cell>
          <cell r="J170">
            <v>12</v>
          </cell>
          <cell r="K170" t="str">
            <v>ноолууран бүтээгдэхүүн</v>
          </cell>
        </row>
        <row r="171">
          <cell r="A171" t="str">
            <v>6102.10.20</v>
          </cell>
          <cell r="B171" t="str">
            <v xml:space="preserve">826 </v>
          </cell>
          <cell r="C171" t="str">
            <v>100</v>
          </cell>
          <cell r="D171" t="str">
            <v>111</v>
          </cell>
          <cell r="E171">
            <v>82</v>
          </cell>
          <cell r="F171">
            <v>5084.799999999309</v>
          </cell>
          <cell r="G171">
            <v>1338</v>
          </cell>
          <cell r="H171">
            <v>85703.10999963127</v>
          </cell>
          <cell r="I171">
            <v>39527.737374305558</v>
          </cell>
          <cell r="J171">
            <v>12</v>
          </cell>
          <cell r="K171" t="str">
            <v>ноолууран бүтээгдэхүүн</v>
          </cell>
        </row>
        <row r="172">
          <cell r="A172" t="str">
            <v>5105.31.10</v>
          </cell>
          <cell r="B172" t="str">
            <v xml:space="preserve">392 </v>
          </cell>
          <cell r="C172" t="str">
            <v>100</v>
          </cell>
          <cell r="D172" t="str">
            <v>111</v>
          </cell>
          <cell r="E172">
            <v>0</v>
          </cell>
          <cell r="F172">
            <v>0</v>
          </cell>
          <cell r="G172">
            <v>44284.6</v>
          </cell>
          <cell r="H172">
            <v>3335988.3101674342</v>
          </cell>
          <cell r="I172">
            <v>39527.737374305558</v>
          </cell>
          <cell r="J172">
            <v>12</v>
          </cell>
          <cell r="K172" t="str">
            <v>ноолуур</v>
          </cell>
        </row>
        <row r="173">
          <cell r="A173" t="str">
            <v>6110.12.00</v>
          </cell>
          <cell r="B173" t="str">
            <v xml:space="preserve">398 </v>
          </cell>
          <cell r="C173" t="str">
            <v>100</v>
          </cell>
          <cell r="D173" t="str">
            <v>111</v>
          </cell>
          <cell r="E173">
            <v>0</v>
          </cell>
          <cell r="F173">
            <v>0</v>
          </cell>
          <cell r="G173">
            <v>88</v>
          </cell>
          <cell r="H173">
            <v>1527.87994</v>
          </cell>
          <cell r="I173">
            <v>39527.737374305558</v>
          </cell>
          <cell r="J173">
            <v>12</v>
          </cell>
          <cell r="K173" t="str">
            <v>ноолууран бүтээгдэхүүн</v>
          </cell>
        </row>
        <row r="174">
          <cell r="A174" t="str">
            <v>5105.31.30</v>
          </cell>
          <cell r="B174" t="str">
            <v xml:space="preserve">156 </v>
          </cell>
          <cell r="C174" t="str">
            <v>100</v>
          </cell>
          <cell r="D174" t="str">
            <v>111</v>
          </cell>
          <cell r="E174">
            <v>0</v>
          </cell>
          <cell r="F174">
            <v>0</v>
          </cell>
          <cell r="G174">
            <v>24196.7</v>
          </cell>
          <cell r="H174">
            <v>1101534</v>
          </cell>
          <cell r="I174">
            <v>39527.737374305558</v>
          </cell>
          <cell r="J174">
            <v>12</v>
          </cell>
          <cell r="K174" t="str">
            <v>ноолуур</v>
          </cell>
        </row>
        <row r="175">
          <cell r="A175" t="str">
            <v>6110.12.00</v>
          </cell>
          <cell r="B175" t="str">
            <v xml:space="preserve">208 </v>
          </cell>
          <cell r="C175" t="str">
            <v>100</v>
          </cell>
          <cell r="D175" t="str">
            <v>180</v>
          </cell>
          <cell r="E175">
            <v>60</v>
          </cell>
          <cell r="F175">
            <v>1740</v>
          </cell>
          <cell r="G175">
            <v>60</v>
          </cell>
          <cell r="H175">
            <v>1740</v>
          </cell>
          <cell r="I175">
            <v>39527.737374305558</v>
          </cell>
          <cell r="J175">
            <v>12</v>
          </cell>
          <cell r="K175" t="str">
            <v>ноолууран бүтээгдэхүүн</v>
          </cell>
        </row>
        <row r="176">
          <cell r="A176" t="str">
            <v>6110.12.00</v>
          </cell>
          <cell r="B176" t="str">
            <v xml:space="preserve">752 </v>
          </cell>
          <cell r="C176" t="str">
            <v>100</v>
          </cell>
          <cell r="D176" t="str">
            <v>180</v>
          </cell>
          <cell r="E176">
            <v>29</v>
          </cell>
          <cell r="F176">
            <v>1479</v>
          </cell>
          <cell r="G176">
            <v>608</v>
          </cell>
          <cell r="H176">
            <v>25780.39745</v>
          </cell>
          <cell r="I176">
            <v>39527.737374305558</v>
          </cell>
          <cell r="J176">
            <v>12</v>
          </cell>
          <cell r="K176" t="str">
            <v>ноолууран бүтээгдэхүүн</v>
          </cell>
        </row>
        <row r="177">
          <cell r="A177" t="str">
            <v>6110.12.00</v>
          </cell>
          <cell r="B177" t="str">
            <v xml:space="preserve">724 </v>
          </cell>
          <cell r="C177" t="str">
            <v>100</v>
          </cell>
          <cell r="D177" t="str">
            <v>111</v>
          </cell>
          <cell r="E177">
            <v>0</v>
          </cell>
          <cell r="F177">
            <v>0</v>
          </cell>
          <cell r="G177">
            <v>316</v>
          </cell>
          <cell r="H177">
            <v>12433.199999982298</v>
          </cell>
          <cell r="I177">
            <v>39527.737374305558</v>
          </cell>
          <cell r="J177">
            <v>12</v>
          </cell>
          <cell r="K177" t="str">
            <v>ноолууран бүтээгдэхүүн</v>
          </cell>
        </row>
        <row r="178">
          <cell r="A178" t="str">
            <v>6110.12.00</v>
          </cell>
          <cell r="B178" t="str">
            <v xml:space="preserve">442 </v>
          </cell>
          <cell r="C178" t="str">
            <v>100</v>
          </cell>
          <cell r="D178" t="str">
            <v>111</v>
          </cell>
          <cell r="E178">
            <v>0</v>
          </cell>
          <cell r="F178">
            <v>0</v>
          </cell>
          <cell r="G178">
            <v>75</v>
          </cell>
          <cell r="H178">
            <v>4485</v>
          </cell>
          <cell r="I178">
            <v>39527.737374305558</v>
          </cell>
          <cell r="J178">
            <v>12</v>
          </cell>
          <cell r="K178" t="str">
            <v>ноолууран бүтээгдэхүүн</v>
          </cell>
        </row>
        <row r="179">
          <cell r="A179" t="str">
            <v>6102.10.20</v>
          </cell>
          <cell r="B179" t="str">
            <v xml:space="preserve">643 </v>
          </cell>
          <cell r="C179" t="str">
            <v>100</v>
          </cell>
          <cell r="D179" t="str">
            <v>111</v>
          </cell>
          <cell r="E179">
            <v>0</v>
          </cell>
          <cell r="F179">
            <v>0</v>
          </cell>
          <cell r="G179">
            <v>69</v>
          </cell>
          <cell r="H179">
            <v>690</v>
          </cell>
          <cell r="I179">
            <v>39527.737374305558</v>
          </cell>
          <cell r="J179">
            <v>12</v>
          </cell>
          <cell r="K179" t="str">
            <v>ноолууран бүтээгдэхүүн</v>
          </cell>
        </row>
        <row r="180">
          <cell r="A180" t="str">
            <v>6104.41.20</v>
          </cell>
          <cell r="B180" t="str">
            <v xml:space="preserve">840 </v>
          </cell>
          <cell r="C180" t="str">
            <v>100</v>
          </cell>
          <cell r="D180" t="str">
            <v>111</v>
          </cell>
          <cell r="E180">
            <v>12</v>
          </cell>
          <cell r="F180">
            <v>504.90000000000003</v>
          </cell>
          <cell r="G180">
            <v>12</v>
          </cell>
          <cell r="H180">
            <v>504.90000000000003</v>
          </cell>
          <cell r="I180">
            <v>39527.737374305558</v>
          </cell>
          <cell r="J180">
            <v>12</v>
          </cell>
          <cell r="K180" t="str">
            <v>ноолууран бүтээгдэхүүн</v>
          </cell>
        </row>
        <row r="181">
          <cell r="A181" t="str">
            <v>6301.20.10</v>
          </cell>
          <cell r="B181" t="str">
            <v xml:space="preserve">156 </v>
          </cell>
          <cell r="C181" t="str">
            <v>100</v>
          </cell>
          <cell r="D181" t="str">
            <v>180</v>
          </cell>
          <cell r="E181">
            <v>0</v>
          </cell>
          <cell r="F181">
            <v>0</v>
          </cell>
          <cell r="G181">
            <v>2</v>
          </cell>
          <cell r="H181">
            <v>365.35</v>
          </cell>
          <cell r="I181">
            <v>39527.737374305558</v>
          </cell>
          <cell r="J181">
            <v>12</v>
          </cell>
          <cell r="K181" t="str">
            <v>ноолууран бүтээгдэхүүн</v>
          </cell>
        </row>
        <row r="182">
          <cell r="A182" t="str">
            <v>6301.20.10</v>
          </cell>
          <cell r="B182" t="str">
            <v xml:space="preserve">840 </v>
          </cell>
          <cell r="C182" t="str">
            <v>100</v>
          </cell>
          <cell r="D182" t="str">
            <v>180</v>
          </cell>
          <cell r="E182">
            <v>0</v>
          </cell>
          <cell r="F182">
            <v>0</v>
          </cell>
          <cell r="G182">
            <v>1</v>
          </cell>
          <cell r="H182">
            <v>244.76</v>
          </cell>
          <cell r="I182">
            <v>39527.737374305558</v>
          </cell>
          <cell r="J182">
            <v>12</v>
          </cell>
          <cell r="K182" t="str">
            <v>ноолууран бүтээгдэхүүн</v>
          </cell>
        </row>
        <row r="183">
          <cell r="A183" t="str">
            <v>6102.10.20</v>
          </cell>
          <cell r="B183" t="str">
            <v xml:space="preserve">380 </v>
          </cell>
          <cell r="C183" t="str">
            <v>100</v>
          </cell>
          <cell r="D183" t="str">
            <v>180</v>
          </cell>
          <cell r="E183">
            <v>4</v>
          </cell>
          <cell r="F183">
            <v>173.0550234741784</v>
          </cell>
          <cell r="G183">
            <v>4</v>
          </cell>
          <cell r="H183">
            <v>173.0550234741784</v>
          </cell>
          <cell r="I183">
            <v>39527.737374305558</v>
          </cell>
          <cell r="J183">
            <v>12</v>
          </cell>
          <cell r="K183" t="str">
            <v>ноолууран бүтээгдэхүүн</v>
          </cell>
        </row>
        <row r="184">
          <cell r="A184" t="str">
            <v>6101.90.20</v>
          </cell>
          <cell r="B184" t="str">
            <v xml:space="preserve">392 </v>
          </cell>
          <cell r="C184" t="str">
            <v>100</v>
          </cell>
          <cell r="D184" t="str">
            <v>180</v>
          </cell>
          <cell r="E184">
            <v>0</v>
          </cell>
          <cell r="F184">
            <v>0</v>
          </cell>
          <cell r="G184">
            <v>84</v>
          </cell>
          <cell r="H184">
            <v>12425.6</v>
          </cell>
          <cell r="I184">
            <v>39527.737374305558</v>
          </cell>
          <cell r="J184">
            <v>12</v>
          </cell>
          <cell r="K184" t="str">
            <v>ноолууран бүтээгдэхүүн</v>
          </cell>
        </row>
        <row r="185">
          <cell r="A185" t="str">
            <v>6110.12.00</v>
          </cell>
          <cell r="B185" t="str">
            <v xml:space="preserve">036 </v>
          </cell>
          <cell r="C185" t="str">
            <v>100</v>
          </cell>
          <cell r="D185" t="str">
            <v>180</v>
          </cell>
          <cell r="E185">
            <v>0</v>
          </cell>
          <cell r="F185">
            <v>0</v>
          </cell>
          <cell r="G185">
            <v>54</v>
          </cell>
          <cell r="H185">
            <v>1435.65</v>
          </cell>
          <cell r="I185">
            <v>39527.737374305558</v>
          </cell>
          <cell r="J185">
            <v>12</v>
          </cell>
          <cell r="K185" t="str">
            <v>ноолууран бүтээгдэхүүн</v>
          </cell>
        </row>
        <row r="186">
          <cell r="A186" t="str">
            <v>6104.41.20</v>
          </cell>
          <cell r="B186" t="str">
            <v xml:space="preserve">250 </v>
          </cell>
          <cell r="C186" t="str">
            <v>100</v>
          </cell>
          <cell r="D186" t="str">
            <v>111</v>
          </cell>
          <cell r="E186">
            <v>750</v>
          </cell>
          <cell r="F186">
            <v>37930.5</v>
          </cell>
          <cell r="G186">
            <v>2040</v>
          </cell>
          <cell r="H186">
            <v>103085.5999999419</v>
          </cell>
          <cell r="I186">
            <v>39527.737374305558</v>
          </cell>
          <cell r="J186">
            <v>12</v>
          </cell>
          <cell r="K186" t="str">
            <v>ноолууран бүтээгдэхүүн</v>
          </cell>
        </row>
        <row r="187">
          <cell r="A187" t="str">
            <v>5105.31.10</v>
          </cell>
          <cell r="B187" t="str">
            <v xml:space="preserve">528 </v>
          </cell>
          <cell r="C187" t="str">
            <v>100</v>
          </cell>
          <cell r="D187" t="str">
            <v>111</v>
          </cell>
          <cell r="E187">
            <v>4483.6000000000004</v>
          </cell>
          <cell r="F187">
            <v>258966.40000000002</v>
          </cell>
          <cell r="G187">
            <v>16149.050000000001</v>
          </cell>
          <cell r="H187">
            <v>931158.1</v>
          </cell>
          <cell r="I187">
            <v>39527.737374305558</v>
          </cell>
          <cell r="J187">
            <v>12</v>
          </cell>
          <cell r="K187" t="str">
            <v>ноолуур</v>
          </cell>
        </row>
        <row r="188">
          <cell r="A188" t="str">
            <v>6110.12.00</v>
          </cell>
          <cell r="B188" t="str">
            <v xml:space="preserve">156 </v>
          </cell>
          <cell r="C188" t="str">
            <v>100</v>
          </cell>
          <cell r="D188" t="str">
            <v>111</v>
          </cell>
          <cell r="E188">
            <v>0</v>
          </cell>
          <cell r="F188">
            <v>0</v>
          </cell>
          <cell r="G188">
            <v>6</v>
          </cell>
          <cell r="H188">
            <v>507.99999999599999</v>
          </cell>
          <cell r="I188">
            <v>39527.737374305558</v>
          </cell>
          <cell r="J188">
            <v>12</v>
          </cell>
          <cell r="K188" t="str">
            <v>ноолууран бүтээгдэхүүн</v>
          </cell>
        </row>
        <row r="189">
          <cell r="A189" t="str">
            <v>6110.12.00</v>
          </cell>
          <cell r="B189" t="str">
            <v xml:space="preserve">056 </v>
          </cell>
          <cell r="C189" t="str">
            <v>100</v>
          </cell>
          <cell r="D189" t="str">
            <v>180</v>
          </cell>
          <cell r="E189">
            <v>0</v>
          </cell>
          <cell r="F189">
            <v>0</v>
          </cell>
          <cell r="G189">
            <v>10</v>
          </cell>
          <cell r="H189">
            <v>427.2</v>
          </cell>
          <cell r="I189">
            <v>39527.737374305558</v>
          </cell>
          <cell r="J189">
            <v>12</v>
          </cell>
          <cell r="K189" t="str">
            <v>ноолууран бүтээгдэхүүн</v>
          </cell>
        </row>
        <row r="190">
          <cell r="A190" t="str">
            <v>6301.20.10</v>
          </cell>
          <cell r="B190" t="str">
            <v xml:space="preserve">756 </v>
          </cell>
          <cell r="C190" t="str">
            <v>100</v>
          </cell>
          <cell r="D190" t="str">
            <v>180</v>
          </cell>
          <cell r="E190">
            <v>0</v>
          </cell>
          <cell r="F190">
            <v>0</v>
          </cell>
          <cell r="G190">
            <v>22</v>
          </cell>
          <cell r="H190">
            <v>2255.9999999920001</v>
          </cell>
          <cell r="I190">
            <v>39527.737374305558</v>
          </cell>
          <cell r="J190">
            <v>12</v>
          </cell>
          <cell r="K190" t="str">
            <v>ноолууран бүтээгдэхүүн</v>
          </cell>
        </row>
        <row r="191">
          <cell r="A191" t="str">
            <v>6101.90.20</v>
          </cell>
          <cell r="B191" t="str">
            <v xml:space="preserve">276 </v>
          </cell>
          <cell r="C191" t="str">
            <v>100</v>
          </cell>
          <cell r="D191" t="str">
            <v>111</v>
          </cell>
          <cell r="E191">
            <v>0</v>
          </cell>
          <cell r="F191">
            <v>0</v>
          </cell>
          <cell r="G191">
            <v>34</v>
          </cell>
          <cell r="H191">
            <v>2402.9999999988004</v>
          </cell>
          <cell r="I191">
            <v>39527.737374305558</v>
          </cell>
          <cell r="J191">
            <v>12</v>
          </cell>
          <cell r="K191" t="str">
            <v>ноолууран бүтээгдэхүүн</v>
          </cell>
        </row>
        <row r="192">
          <cell r="A192" t="str">
            <v>5105.31.20</v>
          </cell>
          <cell r="B192" t="str">
            <v xml:space="preserve">344 </v>
          </cell>
          <cell r="C192" t="str">
            <v>100</v>
          </cell>
          <cell r="D192" t="str">
            <v>180</v>
          </cell>
          <cell r="E192">
            <v>0</v>
          </cell>
          <cell r="F192">
            <v>0</v>
          </cell>
          <cell r="G192">
            <v>8</v>
          </cell>
          <cell r="H192">
            <v>400</v>
          </cell>
          <cell r="I192">
            <v>39527.737374305558</v>
          </cell>
          <cell r="J192">
            <v>12</v>
          </cell>
          <cell r="K192" t="str">
            <v>ноолууран бүтээгдэхүүн</v>
          </cell>
        </row>
        <row r="193">
          <cell r="A193" t="str">
            <v>6101.90.20</v>
          </cell>
          <cell r="B193" t="str">
            <v xml:space="preserve">380 </v>
          </cell>
          <cell r="C193" t="str">
            <v>100</v>
          </cell>
          <cell r="D193" t="str">
            <v>180</v>
          </cell>
          <cell r="E193">
            <v>1</v>
          </cell>
          <cell r="F193">
            <v>156.81877934272302</v>
          </cell>
          <cell r="G193">
            <v>1</v>
          </cell>
          <cell r="H193">
            <v>156.81877934272302</v>
          </cell>
          <cell r="I193">
            <v>39527.737374305558</v>
          </cell>
          <cell r="J193">
            <v>12</v>
          </cell>
          <cell r="K193" t="str">
            <v>ноолууран бүтээгдэхүүн</v>
          </cell>
        </row>
        <row r="194">
          <cell r="A194" t="str">
            <v>6110.12.00</v>
          </cell>
          <cell r="B194" t="str">
            <v xml:space="preserve">348 </v>
          </cell>
          <cell r="C194" t="str">
            <v>100</v>
          </cell>
          <cell r="D194" t="str">
            <v>111</v>
          </cell>
          <cell r="E194">
            <v>0</v>
          </cell>
          <cell r="F194">
            <v>0</v>
          </cell>
          <cell r="G194">
            <v>122</v>
          </cell>
          <cell r="H194">
            <v>4409.3999989946005</v>
          </cell>
          <cell r="I194">
            <v>39527.737374305558</v>
          </cell>
          <cell r="J194">
            <v>12</v>
          </cell>
          <cell r="K194" t="str">
            <v>ноолууран бүтээгдэхүүн</v>
          </cell>
        </row>
        <row r="195">
          <cell r="A195" t="str">
            <v>6102.10.20</v>
          </cell>
          <cell r="B195" t="str">
            <v xml:space="preserve">124 </v>
          </cell>
          <cell r="C195" t="str">
            <v>100</v>
          </cell>
          <cell r="D195" t="str">
            <v>111</v>
          </cell>
          <cell r="E195">
            <v>0</v>
          </cell>
          <cell r="F195">
            <v>0</v>
          </cell>
          <cell r="G195">
            <v>93</v>
          </cell>
          <cell r="H195">
            <v>11343.599999964001</v>
          </cell>
          <cell r="I195">
            <v>39527.737374305558</v>
          </cell>
          <cell r="J195">
            <v>12</v>
          </cell>
          <cell r="K195" t="str">
            <v>ноолууран бүтээгдэхүүн</v>
          </cell>
        </row>
        <row r="196">
          <cell r="A196" t="str">
            <v>6301.20.10</v>
          </cell>
          <cell r="B196" t="str">
            <v xml:space="preserve">056 </v>
          </cell>
          <cell r="C196" t="str">
            <v>100</v>
          </cell>
          <cell r="D196" t="str">
            <v>111</v>
          </cell>
          <cell r="E196">
            <v>0</v>
          </cell>
          <cell r="F196">
            <v>0</v>
          </cell>
          <cell r="G196">
            <v>10</v>
          </cell>
          <cell r="H196">
            <v>180</v>
          </cell>
          <cell r="I196">
            <v>39527.737374305558</v>
          </cell>
          <cell r="J196">
            <v>12</v>
          </cell>
          <cell r="K196" t="str">
            <v>ноолууран бүтээгдэхүүн</v>
          </cell>
        </row>
        <row r="197">
          <cell r="A197" t="str">
            <v>6110.12.00</v>
          </cell>
          <cell r="B197" t="str">
            <v xml:space="preserve">840 </v>
          </cell>
          <cell r="C197" t="str">
            <v>100</v>
          </cell>
          <cell r="D197" t="str">
            <v>180</v>
          </cell>
          <cell r="E197">
            <v>0</v>
          </cell>
          <cell r="F197">
            <v>0</v>
          </cell>
          <cell r="G197">
            <v>779</v>
          </cell>
          <cell r="H197">
            <v>31503.099994999942</v>
          </cell>
          <cell r="I197">
            <v>39527.737374305558</v>
          </cell>
          <cell r="J197">
            <v>12</v>
          </cell>
          <cell r="K197" t="str">
            <v>ноолууран бүтээгдэхүүн</v>
          </cell>
        </row>
        <row r="198">
          <cell r="A198" t="str">
            <v>5105.31.30</v>
          </cell>
          <cell r="B198" t="str">
            <v xml:space="preserve">826 </v>
          </cell>
          <cell r="C198" t="str">
            <v>100</v>
          </cell>
          <cell r="D198" t="str">
            <v>111</v>
          </cell>
          <cell r="E198">
            <v>512.70000000000005</v>
          </cell>
          <cell r="F198">
            <v>1822.6946523267591</v>
          </cell>
          <cell r="G198">
            <v>512.70000000000005</v>
          </cell>
          <cell r="H198">
            <v>1822.6946523267591</v>
          </cell>
          <cell r="I198">
            <v>39527.737374305558</v>
          </cell>
          <cell r="J198">
            <v>12</v>
          </cell>
          <cell r="K198" t="str">
            <v>ноолуур</v>
          </cell>
        </row>
        <row r="199">
          <cell r="A199" t="str">
            <v>6104.41.20</v>
          </cell>
          <cell r="B199" t="str">
            <v xml:space="preserve">414 </v>
          </cell>
          <cell r="C199" t="str">
            <v>100</v>
          </cell>
          <cell r="D199" t="str">
            <v>111</v>
          </cell>
          <cell r="E199">
            <v>0</v>
          </cell>
          <cell r="F199">
            <v>0</v>
          </cell>
          <cell r="G199">
            <v>157</v>
          </cell>
          <cell r="H199">
            <v>10441.199999998498</v>
          </cell>
          <cell r="I199">
            <v>39527.737374305558</v>
          </cell>
          <cell r="J199">
            <v>12</v>
          </cell>
          <cell r="K199" t="str">
            <v>ноолууран бүтээгдэхүүн</v>
          </cell>
        </row>
        <row r="200">
          <cell r="A200" t="str">
            <v>5105.31.10</v>
          </cell>
          <cell r="B200" t="str">
            <v xml:space="preserve">356 </v>
          </cell>
          <cell r="C200" t="str">
            <v>100</v>
          </cell>
          <cell r="D200" t="str">
            <v>111</v>
          </cell>
          <cell r="E200">
            <v>900</v>
          </cell>
          <cell r="F200">
            <v>84033</v>
          </cell>
          <cell r="G200">
            <v>3871.3</v>
          </cell>
          <cell r="H200">
            <v>345022.18099999998</v>
          </cell>
          <cell r="I200">
            <v>39527.737374305558</v>
          </cell>
          <cell r="J200">
            <v>12</v>
          </cell>
          <cell r="K200" t="str">
            <v>ноолуур</v>
          </cell>
        </row>
        <row r="201">
          <cell r="A201" t="str">
            <v>6110.12.00</v>
          </cell>
          <cell r="B201" t="str">
            <v xml:space="preserve">203 </v>
          </cell>
          <cell r="C201" t="str">
            <v>100</v>
          </cell>
          <cell r="D201" t="str">
            <v>111</v>
          </cell>
          <cell r="E201">
            <v>95</v>
          </cell>
          <cell r="F201">
            <v>3029.2499999940001</v>
          </cell>
          <cell r="G201">
            <v>1121</v>
          </cell>
          <cell r="H201">
            <v>37541.469999955618</v>
          </cell>
          <cell r="I201">
            <v>39527.737374305558</v>
          </cell>
          <cell r="J201">
            <v>12</v>
          </cell>
          <cell r="K201" t="str">
            <v>ноолууран бүтээгдэхүүн</v>
          </cell>
        </row>
        <row r="202">
          <cell r="A202" t="str">
            <v>6110.12.00</v>
          </cell>
          <cell r="B202" t="str">
            <v xml:space="preserve">643 </v>
          </cell>
          <cell r="C202" t="str">
            <v>100</v>
          </cell>
          <cell r="D202" t="str">
            <v>111</v>
          </cell>
          <cell r="E202">
            <v>1068</v>
          </cell>
          <cell r="F202">
            <v>10690.471182196834</v>
          </cell>
          <cell r="G202">
            <v>5281</v>
          </cell>
          <cell r="H202">
            <v>125993.38463612243</v>
          </cell>
          <cell r="I202">
            <v>39527.737374305558</v>
          </cell>
          <cell r="J202">
            <v>12</v>
          </cell>
          <cell r="K202" t="str">
            <v>ноолууран бүтээгдэхүүн</v>
          </cell>
        </row>
        <row r="203">
          <cell r="A203" t="str">
            <v>5105.31.10</v>
          </cell>
          <cell r="B203" t="str">
            <v xml:space="preserve">826 </v>
          </cell>
          <cell r="C203" t="str">
            <v>100</v>
          </cell>
          <cell r="D203" t="str">
            <v>111</v>
          </cell>
          <cell r="E203">
            <v>25559</v>
          </cell>
          <cell r="F203">
            <v>1839128.6553476732</v>
          </cell>
          <cell r="G203">
            <v>141870</v>
          </cell>
          <cell r="H203">
            <v>9956486.0206073988</v>
          </cell>
          <cell r="I203">
            <v>39527.737374305558</v>
          </cell>
          <cell r="J203">
            <v>12</v>
          </cell>
          <cell r="K203" t="str">
            <v>ноолуур</v>
          </cell>
        </row>
        <row r="204">
          <cell r="A204" t="str">
            <v>6104.51.20</v>
          </cell>
          <cell r="B204" t="str">
            <v xml:space="preserve">442 </v>
          </cell>
          <cell r="C204" t="str">
            <v>100</v>
          </cell>
          <cell r="D204" t="str">
            <v>111</v>
          </cell>
          <cell r="E204">
            <v>0</v>
          </cell>
          <cell r="F204">
            <v>0</v>
          </cell>
          <cell r="G204">
            <v>2</v>
          </cell>
          <cell r="H204">
            <v>138</v>
          </cell>
          <cell r="I204">
            <v>39527.737374305558</v>
          </cell>
          <cell r="J204">
            <v>12</v>
          </cell>
          <cell r="K204" t="str">
            <v>ноолууран бүтээгдэхүүн</v>
          </cell>
        </row>
        <row r="205">
          <cell r="A205" t="str">
            <v>6110.12.00</v>
          </cell>
          <cell r="B205" t="str">
            <v xml:space="preserve">410 </v>
          </cell>
          <cell r="C205" t="str">
            <v>100</v>
          </cell>
          <cell r="D205" t="str">
            <v>111</v>
          </cell>
          <cell r="E205">
            <v>1715</v>
          </cell>
          <cell r="F205">
            <v>68150.509999958012</v>
          </cell>
          <cell r="G205">
            <v>9167</v>
          </cell>
          <cell r="H205">
            <v>395377.19538561685</v>
          </cell>
          <cell r="I205">
            <v>39527.737374305558</v>
          </cell>
          <cell r="J205">
            <v>12</v>
          </cell>
          <cell r="K205" t="str">
            <v>ноолууран бүтээгдэхүүн</v>
          </cell>
        </row>
        <row r="206">
          <cell r="A206" t="str">
            <v>5105.31.10</v>
          </cell>
          <cell r="B206" t="str">
            <v xml:space="preserve">156 </v>
          </cell>
          <cell r="C206" t="str">
            <v>100</v>
          </cell>
          <cell r="D206" t="str">
            <v>111</v>
          </cell>
          <cell r="E206">
            <v>39627.600000000006</v>
          </cell>
          <cell r="F206">
            <v>2452003.9</v>
          </cell>
          <cell r="G206">
            <v>804473.03000000014</v>
          </cell>
          <cell r="H206">
            <v>46473093.010000005</v>
          </cell>
          <cell r="I206">
            <v>39527.737374305558</v>
          </cell>
          <cell r="J206">
            <v>12</v>
          </cell>
          <cell r="K206" t="str">
            <v>ноолуур</v>
          </cell>
        </row>
        <row r="207">
          <cell r="A207" t="str">
            <v>6104.61.20</v>
          </cell>
          <cell r="B207" t="str">
            <v xml:space="preserve">826 </v>
          </cell>
          <cell r="C207" t="str">
            <v>100</v>
          </cell>
          <cell r="D207" t="str">
            <v>111</v>
          </cell>
          <cell r="E207">
            <v>0</v>
          </cell>
          <cell r="F207">
            <v>0</v>
          </cell>
          <cell r="G207">
            <v>16</v>
          </cell>
          <cell r="H207">
            <v>960</v>
          </cell>
          <cell r="I207">
            <v>39527.737374305558</v>
          </cell>
          <cell r="J207">
            <v>12</v>
          </cell>
          <cell r="K207" t="str">
            <v>ноолууран бүтээгдэхүүн</v>
          </cell>
        </row>
        <row r="208">
          <cell r="A208" t="str">
            <v>6110.12.00</v>
          </cell>
          <cell r="B208" t="str">
            <v xml:space="preserve">826 </v>
          </cell>
          <cell r="C208" t="str">
            <v>100</v>
          </cell>
          <cell r="D208" t="str">
            <v>180</v>
          </cell>
          <cell r="E208">
            <v>48</v>
          </cell>
          <cell r="F208">
            <v>4038</v>
          </cell>
          <cell r="G208">
            <v>376</v>
          </cell>
          <cell r="H208">
            <v>17241.039899999942</v>
          </cell>
          <cell r="I208">
            <v>39527.737374305558</v>
          </cell>
          <cell r="J208">
            <v>12</v>
          </cell>
          <cell r="K208" t="str">
            <v>ноолууран бүтээгдэхүүн</v>
          </cell>
        </row>
        <row r="209">
          <cell r="A209" t="str">
            <v>6104.41.20</v>
          </cell>
          <cell r="B209" t="str">
            <v xml:space="preserve">442 </v>
          </cell>
          <cell r="C209" t="str">
            <v>100</v>
          </cell>
          <cell r="D209" t="str">
            <v>111</v>
          </cell>
          <cell r="E209">
            <v>0</v>
          </cell>
          <cell r="F209">
            <v>0</v>
          </cell>
          <cell r="G209">
            <v>3</v>
          </cell>
          <cell r="H209">
            <v>327.99999999999</v>
          </cell>
          <cell r="I209">
            <v>39527.737374305558</v>
          </cell>
          <cell r="J209">
            <v>12</v>
          </cell>
          <cell r="K209" t="str">
            <v>ноолууран бүтээгдэхүүн</v>
          </cell>
        </row>
        <row r="210">
          <cell r="A210" t="str">
            <v>5105.31.10</v>
          </cell>
          <cell r="B210" t="str">
            <v xml:space="preserve">840 </v>
          </cell>
          <cell r="C210" t="str">
            <v>100</v>
          </cell>
          <cell r="D210" t="str">
            <v>111</v>
          </cell>
          <cell r="E210">
            <v>9140.5</v>
          </cell>
          <cell r="F210">
            <v>630694.5</v>
          </cell>
          <cell r="G210">
            <v>18515.5</v>
          </cell>
          <cell r="H210">
            <v>1387469.5</v>
          </cell>
          <cell r="I210">
            <v>39527.737374305558</v>
          </cell>
          <cell r="J210">
            <v>12</v>
          </cell>
          <cell r="K210" t="str">
            <v>ноолуур</v>
          </cell>
        </row>
        <row r="211">
          <cell r="A211" t="str">
            <v>6104.61.20</v>
          </cell>
          <cell r="B211" t="str">
            <v xml:space="preserve">250 </v>
          </cell>
          <cell r="C211" t="str">
            <v>100</v>
          </cell>
          <cell r="D211" t="str">
            <v>111</v>
          </cell>
          <cell r="E211">
            <v>0</v>
          </cell>
          <cell r="F211">
            <v>0</v>
          </cell>
          <cell r="G211">
            <v>114</v>
          </cell>
          <cell r="H211">
            <v>4082.5999999964006</v>
          </cell>
          <cell r="I211">
            <v>39527.737374305558</v>
          </cell>
          <cell r="J211">
            <v>12</v>
          </cell>
          <cell r="K211" t="str">
            <v>ноолууран бүтээгдэхүүн</v>
          </cell>
        </row>
        <row r="212">
          <cell r="A212" t="str">
            <v>6110.12.00</v>
          </cell>
          <cell r="B212" t="str">
            <v xml:space="preserve">826 </v>
          </cell>
          <cell r="C212" t="str">
            <v>100</v>
          </cell>
          <cell r="D212" t="str">
            <v>111</v>
          </cell>
          <cell r="E212">
            <v>429</v>
          </cell>
          <cell r="F212">
            <v>35015.999999999498</v>
          </cell>
          <cell r="G212">
            <v>10048</v>
          </cell>
          <cell r="H212">
            <v>318139.43768177257</v>
          </cell>
          <cell r="I212">
            <v>39527.737374305558</v>
          </cell>
          <cell r="J212">
            <v>12</v>
          </cell>
          <cell r="K212" t="str">
            <v>ноолууран бүтээгдэхүүн</v>
          </cell>
        </row>
        <row r="213">
          <cell r="A213" t="str">
            <v>6104.41.20</v>
          </cell>
          <cell r="B213" t="str">
            <v xml:space="preserve">056 </v>
          </cell>
          <cell r="C213" t="str">
            <v>100</v>
          </cell>
          <cell r="D213" t="str">
            <v>111</v>
          </cell>
          <cell r="E213">
            <v>0</v>
          </cell>
          <cell r="F213">
            <v>0</v>
          </cell>
          <cell r="G213">
            <v>132</v>
          </cell>
          <cell r="H213">
            <v>5877.4</v>
          </cell>
          <cell r="I213">
            <v>39527.737374305558</v>
          </cell>
          <cell r="J213">
            <v>12</v>
          </cell>
          <cell r="K213" t="str">
            <v>ноолууран бүтээгдэхүүн</v>
          </cell>
        </row>
        <row r="214">
          <cell r="A214" t="str">
            <v>5102.11.20</v>
          </cell>
          <cell r="B214" t="str">
            <v xml:space="preserve">356 </v>
          </cell>
          <cell r="C214" t="str">
            <v>100</v>
          </cell>
          <cell r="D214" t="str">
            <v>180</v>
          </cell>
          <cell r="E214">
            <v>0</v>
          </cell>
          <cell r="F214">
            <v>0</v>
          </cell>
          <cell r="G214">
            <v>10</v>
          </cell>
          <cell r="H214">
            <v>690</v>
          </cell>
          <cell r="I214">
            <v>39527.737374305558</v>
          </cell>
          <cell r="J214">
            <v>12</v>
          </cell>
          <cell r="K214" t="str">
            <v>ноолуур</v>
          </cell>
        </row>
        <row r="215">
          <cell r="A215" t="str">
            <v>6104.61.20</v>
          </cell>
          <cell r="B215" t="str">
            <v xml:space="preserve">392 </v>
          </cell>
          <cell r="C215" t="str">
            <v>300</v>
          </cell>
          <cell r="D215" t="str">
            <v>113</v>
          </cell>
          <cell r="E215">
            <v>25</v>
          </cell>
          <cell r="F215">
            <v>1164.75</v>
          </cell>
          <cell r="G215">
            <v>25</v>
          </cell>
          <cell r="H215">
            <v>1164.75</v>
          </cell>
          <cell r="I215">
            <v>39527.737374305558</v>
          </cell>
          <cell r="J215">
            <v>12</v>
          </cell>
          <cell r="K215" t="str">
            <v>ноолууран бүтээгдэхүүн</v>
          </cell>
        </row>
        <row r="216">
          <cell r="A216" t="str">
            <v>6102.10.20</v>
          </cell>
          <cell r="B216" t="str">
            <v xml:space="preserve">040 </v>
          </cell>
          <cell r="C216" t="str">
            <v>100</v>
          </cell>
          <cell r="D216" t="str">
            <v>180</v>
          </cell>
          <cell r="E216">
            <v>0</v>
          </cell>
          <cell r="F216">
            <v>0</v>
          </cell>
          <cell r="G216">
            <v>1</v>
          </cell>
          <cell r="H216">
            <v>144</v>
          </cell>
          <cell r="I216">
            <v>39527.737374305558</v>
          </cell>
          <cell r="J216">
            <v>12</v>
          </cell>
          <cell r="K216" t="str">
            <v>ноолууран бүтээгдэхүүн</v>
          </cell>
        </row>
        <row r="217">
          <cell r="A217" t="str">
            <v>6102.10.20</v>
          </cell>
          <cell r="B217" t="str">
            <v xml:space="preserve">276 </v>
          </cell>
          <cell r="C217" t="str">
            <v>100</v>
          </cell>
          <cell r="D217" t="str">
            <v>310</v>
          </cell>
          <cell r="E217">
            <v>0</v>
          </cell>
          <cell r="F217">
            <v>0</v>
          </cell>
          <cell r="G217">
            <v>15</v>
          </cell>
          <cell r="H217">
            <v>850</v>
          </cell>
          <cell r="I217">
            <v>39527.737374305558</v>
          </cell>
          <cell r="J217">
            <v>12</v>
          </cell>
          <cell r="K217" t="str">
            <v>ноолууран бүтээгдэхүүн</v>
          </cell>
        </row>
        <row r="218">
          <cell r="A218" t="str">
            <v>6110.12.00</v>
          </cell>
          <cell r="B218" t="str">
            <v xml:space="preserve">392 </v>
          </cell>
          <cell r="C218" t="str">
            <v>100</v>
          </cell>
          <cell r="D218" t="str">
            <v>111</v>
          </cell>
          <cell r="E218">
            <v>380</v>
          </cell>
          <cell r="F218">
            <v>10449</v>
          </cell>
          <cell r="G218">
            <v>8830</v>
          </cell>
          <cell r="H218">
            <v>301304.09999968589</v>
          </cell>
          <cell r="I218">
            <v>39527.737374305558</v>
          </cell>
          <cell r="J218">
            <v>12</v>
          </cell>
          <cell r="K218" t="str">
            <v>ноолууран бүтээгдэхүүн</v>
          </cell>
        </row>
        <row r="219">
          <cell r="A219" t="str">
            <v>6301.20.10</v>
          </cell>
          <cell r="B219" t="str">
            <v xml:space="preserve">528 </v>
          </cell>
          <cell r="C219" t="str">
            <v>100</v>
          </cell>
          <cell r="D219" t="str">
            <v>111</v>
          </cell>
          <cell r="E219">
            <v>0</v>
          </cell>
          <cell r="F219">
            <v>0</v>
          </cell>
          <cell r="G219">
            <v>32</v>
          </cell>
          <cell r="H219">
            <v>1168</v>
          </cell>
          <cell r="I219">
            <v>39527.737374305558</v>
          </cell>
          <cell r="J219">
            <v>12</v>
          </cell>
          <cell r="K219" t="str">
            <v>ноолууран бүтээгдэхүүн</v>
          </cell>
        </row>
        <row r="220">
          <cell r="A220" t="str">
            <v>6104.41.20</v>
          </cell>
          <cell r="B220" t="str">
            <v xml:space="preserve">250 </v>
          </cell>
          <cell r="C220" t="str">
            <v>300</v>
          </cell>
          <cell r="D220" t="str">
            <v>113</v>
          </cell>
          <cell r="E220">
            <v>91</v>
          </cell>
          <cell r="F220">
            <v>3917.5499999999997</v>
          </cell>
          <cell r="G220">
            <v>91</v>
          </cell>
          <cell r="H220">
            <v>3917.5499999999997</v>
          </cell>
          <cell r="I220">
            <v>39527.737374305558</v>
          </cell>
          <cell r="J220">
            <v>12</v>
          </cell>
          <cell r="K220" t="str">
            <v>ноолууран бүтээгдэхүүн</v>
          </cell>
        </row>
        <row r="221">
          <cell r="A221" t="str">
            <v>6301.20.10</v>
          </cell>
          <cell r="B221" t="str">
            <v xml:space="preserve">246 </v>
          </cell>
          <cell r="C221" t="str">
            <v>100</v>
          </cell>
          <cell r="D221" t="str">
            <v>111</v>
          </cell>
          <cell r="E221">
            <v>0</v>
          </cell>
          <cell r="F221">
            <v>0</v>
          </cell>
          <cell r="G221">
            <v>12</v>
          </cell>
          <cell r="H221">
            <v>2091</v>
          </cell>
          <cell r="I221">
            <v>39527.737374305558</v>
          </cell>
          <cell r="J221">
            <v>12</v>
          </cell>
          <cell r="K221" t="str">
            <v>ноолууран бүтээгдэхүүн</v>
          </cell>
        </row>
        <row r="222">
          <cell r="A222" t="str">
            <v>6110.12.00</v>
          </cell>
          <cell r="B222" t="str">
            <v xml:space="preserve">840 </v>
          </cell>
          <cell r="C222" t="str">
            <v>100</v>
          </cell>
          <cell r="D222" t="str">
            <v>111</v>
          </cell>
          <cell r="E222">
            <v>360</v>
          </cell>
          <cell r="F222">
            <v>18823.149999990179</v>
          </cell>
          <cell r="G222">
            <v>7233</v>
          </cell>
          <cell r="H222">
            <v>359804.86948777526</v>
          </cell>
          <cell r="I222">
            <v>39527.737374305558</v>
          </cell>
          <cell r="J222">
            <v>12</v>
          </cell>
          <cell r="K222" t="str">
            <v>ноолууран бүтээгдэхүүн</v>
          </cell>
        </row>
        <row r="223">
          <cell r="A223" t="str">
            <v>5105.31.30</v>
          </cell>
          <cell r="B223" t="str">
            <v xml:space="preserve">414 </v>
          </cell>
          <cell r="C223" t="str">
            <v>100</v>
          </cell>
          <cell r="D223" t="str">
            <v>111</v>
          </cell>
          <cell r="E223">
            <v>0</v>
          </cell>
          <cell r="F223">
            <v>0</v>
          </cell>
          <cell r="G223">
            <v>65</v>
          </cell>
          <cell r="H223">
            <v>5200</v>
          </cell>
          <cell r="I223">
            <v>39527.737374305558</v>
          </cell>
          <cell r="J223">
            <v>12</v>
          </cell>
          <cell r="K223" t="str">
            <v>ноолуур</v>
          </cell>
        </row>
        <row r="224">
          <cell r="A224" t="str">
            <v>6104.41.20</v>
          </cell>
          <cell r="B224" t="str">
            <v xml:space="preserve">276 </v>
          </cell>
          <cell r="C224" t="str">
            <v>100</v>
          </cell>
          <cell r="D224" t="str">
            <v>310</v>
          </cell>
          <cell r="E224">
            <v>0</v>
          </cell>
          <cell r="F224">
            <v>0</v>
          </cell>
          <cell r="G224">
            <v>5</v>
          </cell>
          <cell r="H224">
            <v>248</v>
          </cell>
          <cell r="I224">
            <v>39527.737374305558</v>
          </cell>
          <cell r="J224">
            <v>12</v>
          </cell>
          <cell r="K224" t="str">
            <v>ноолууран бүтээгдэхүүн</v>
          </cell>
        </row>
        <row r="225">
          <cell r="A225" t="str">
            <v>6110.12.00</v>
          </cell>
          <cell r="B225" t="str">
            <v xml:space="preserve">276 </v>
          </cell>
          <cell r="C225" t="str">
            <v>100</v>
          </cell>
          <cell r="D225" t="str">
            <v>111</v>
          </cell>
          <cell r="E225">
            <v>756</v>
          </cell>
          <cell r="F225">
            <v>55304.185510865405</v>
          </cell>
          <cell r="G225">
            <v>28558</v>
          </cell>
          <cell r="H225">
            <v>1013978.988633053</v>
          </cell>
          <cell r="I225">
            <v>39527.737374305558</v>
          </cell>
          <cell r="J225">
            <v>12</v>
          </cell>
          <cell r="K225" t="str">
            <v>ноолууран бүтээгдэхүүн</v>
          </cell>
        </row>
        <row r="226">
          <cell r="A226" t="str">
            <v>6110.12.00</v>
          </cell>
          <cell r="B226" t="str">
            <v xml:space="preserve">250 </v>
          </cell>
          <cell r="C226" t="str">
            <v>300</v>
          </cell>
          <cell r="D226" t="str">
            <v>113</v>
          </cell>
          <cell r="E226">
            <v>702</v>
          </cell>
          <cell r="F226">
            <v>37885.499999996602</v>
          </cell>
          <cell r="G226">
            <v>702</v>
          </cell>
          <cell r="H226">
            <v>37885.499999996602</v>
          </cell>
          <cell r="I226">
            <v>39527.737374305558</v>
          </cell>
          <cell r="J226">
            <v>12</v>
          </cell>
          <cell r="K226" t="str">
            <v>ноолууран бүтээгдэхүүн</v>
          </cell>
        </row>
        <row r="227">
          <cell r="A227" t="str">
            <v>6110.12.00</v>
          </cell>
          <cell r="B227" t="str">
            <v xml:space="preserve">724 </v>
          </cell>
          <cell r="C227" t="str">
            <v>100</v>
          </cell>
          <cell r="D227" t="str">
            <v>180</v>
          </cell>
          <cell r="E227">
            <v>0</v>
          </cell>
          <cell r="F227">
            <v>0</v>
          </cell>
          <cell r="G227">
            <v>53</v>
          </cell>
          <cell r="H227">
            <v>1124</v>
          </cell>
          <cell r="I227">
            <v>39527.737374305558</v>
          </cell>
          <cell r="J227">
            <v>12</v>
          </cell>
          <cell r="K227" t="str">
            <v>ноолууран бүтээгдэхүүн</v>
          </cell>
        </row>
        <row r="228">
          <cell r="A228" t="str">
            <v>6102.10.20</v>
          </cell>
          <cell r="B228" t="str">
            <v xml:space="preserve">208 </v>
          </cell>
          <cell r="C228" t="str">
            <v>100</v>
          </cell>
          <cell r="D228" t="str">
            <v>180</v>
          </cell>
          <cell r="E228">
            <v>10</v>
          </cell>
          <cell r="F228">
            <v>460</v>
          </cell>
          <cell r="G228">
            <v>10</v>
          </cell>
          <cell r="H228">
            <v>460</v>
          </cell>
          <cell r="I228">
            <v>39527.737374305558</v>
          </cell>
          <cell r="J228">
            <v>12</v>
          </cell>
          <cell r="K228" t="str">
            <v>ноолууран бүтээгдэхүүн</v>
          </cell>
        </row>
        <row r="229">
          <cell r="A229" t="str">
            <v>6104.41.20</v>
          </cell>
          <cell r="B229" t="str">
            <v xml:space="preserve">414 </v>
          </cell>
          <cell r="C229" t="str">
            <v>100</v>
          </cell>
          <cell r="D229" t="str">
            <v>180</v>
          </cell>
          <cell r="E229">
            <v>1</v>
          </cell>
          <cell r="F229">
            <v>50.4</v>
          </cell>
          <cell r="G229">
            <v>1</v>
          </cell>
          <cell r="H229">
            <v>50.4</v>
          </cell>
          <cell r="I229">
            <v>39527.737374305558</v>
          </cell>
          <cell r="J229">
            <v>12</v>
          </cell>
          <cell r="K229" t="str">
            <v>ноолууран бүтээгдэхүүн</v>
          </cell>
        </row>
        <row r="230">
          <cell r="A230" t="str">
            <v>5105.31.10</v>
          </cell>
          <cell r="B230" t="str">
            <v xml:space="preserve">756 </v>
          </cell>
          <cell r="C230" t="str">
            <v>100</v>
          </cell>
          <cell r="D230" t="str">
            <v>111</v>
          </cell>
          <cell r="E230">
            <v>0</v>
          </cell>
          <cell r="F230">
            <v>0</v>
          </cell>
          <cell r="G230">
            <v>4100</v>
          </cell>
          <cell r="H230">
            <v>233700</v>
          </cell>
          <cell r="I230">
            <v>39527.737374305558</v>
          </cell>
          <cell r="J230">
            <v>12</v>
          </cell>
          <cell r="K230" t="str">
            <v>ноолуур</v>
          </cell>
        </row>
        <row r="231">
          <cell r="A231" t="str">
            <v>6110.12.00</v>
          </cell>
          <cell r="B231" t="str">
            <v xml:space="preserve">380 </v>
          </cell>
          <cell r="C231" t="str">
            <v>100</v>
          </cell>
          <cell r="D231" t="str">
            <v>111</v>
          </cell>
          <cell r="E231">
            <v>2768</v>
          </cell>
          <cell r="F231">
            <v>108888.05837208821</v>
          </cell>
          <cell r="G231">
            <v>44048</v>
          </cell>
          <cell r="H231">
            <v>1639971.8461496898</v>
          </cell>
          <cell r="I231">
            <v>39527.737374305558</v>
          </cell>
          <cell r="J231">
            <v>12</v>
          </cell>
          <cell r="K231" t="str">
            <v>ноолууран бүтээгдэхүүн</v>
          </cell>
        </row>
        <row r="232">
          <cell r="A232" t="str">
            <v>6301.20.10</v>
          </cell>
          <cell r="B232" t="str">
            <v xml:space="preserve">036 </v>
          </cell>
          <cell r="C232" t="str">
            <v>100</v>
          </cell>
          <cell r="D232" t="str">
            <v>111</v>
          </cell>
          <cell r="E232">
            <v>7</v>
          </cell>
          <cell r="F232">
            <v>476</v>
          </cell>
          <cell r="G232">
            <v>7</v>
          </cell>
          <cell r="H232">
            <v>476</v>
          </cell>
          <cell r="I232">
            <v>39527.737374305558</v>
          </cell>
          <cell r="J232">
            <v>12</v>
          </cell>
          <cell r="K232" t="str">
            <v>ноолууран бүтээгдэхүүн</v>
          </cell>
        </row>
        <row r="233">
          <cell r="A233" t="str">
            <v>6102.10.20</v>
          </cell>
          <cell r="B233" t="str">
            <v xml:space="preserve">392 </v>
          </cell>
          <cell r="C233" t="str">
            <v>100</v>
          </cell>
          <cell r="D233" t="str">
            <v>180</v>
          </cell>
          <cell r="E233">
            <v>0</v>
          </cell>
          <cell r="F233">
            <v>0</v>
          </cell>
          <cell r="G233">
            <v>1</v>
          </cell>
          <cell r="H233">
            <v>56.8</v>
          </cell>
          <cell r="I233">
            <v>39527.737374305558</v>
          </cell>
          <cell r="J233">
            <v>12</v>
          </cell>
          <cell r="K233" t="str">
            <v>ноолууран бүтээгдэхүүн</v>
          </cell>
        </row>
        <row r="234">
          <cell r="A234" t="str">
            <v>6104.41.20</v>
          </cell>
          <cell r="B234" t="str">
            <v xml:space="preserve">380 </v>
          </cell>
          <cell r="C234" t="str">
            <v>100</v>
          </cell>
          <cell r="D234" t="str">
            <v>111</v>
          </cell>
          <cell r="E234">
            <v>0</v>
          </cell>
          <cell r="F234">
            <v>0</v>
          </cell>
          <cell r="G234">
            <v>35</v>
          </cell>
          <cell r="H234">
            <v>1895.5817502276752</v>
          </cell>
          <cell r="I234">
            <v>39527.737374305558</v>
          </cell>
          <cell r="J234">
            <v>12</v>
          </cell>
          <cell r="K234" t="str">
            <v>ноолууран бүтээгдэхүүн</v>
          </cell>
        </row>
        <row r="235">
          <cell r="A235" t="str">
            <v>6110.12.00</v>
          </cell>
          <cell r="B235" t="str">
            <v xml:space="preserve">276 </v>
          </cell>
          <cell r="C235" t="str">
            <v>100</v>
          </cell>
          <cell r="D235" t="str">
            <v>310</v>
          </cell>
          <cell r="E235">
            <v>0</v>
          </cell>
          <cell r="F235">
            <v>0</v>
          </cell>
          <cell r="G235">
            <v>53</v>
          </cell>
          <cell r="H235">
            <v>2025.9999999979002</v>
          </cell>
          <cell r="I235">
            <v>39527.737374305558</v>
          </cell>
          <cell r="J235">
            <v>12</v>
          </cell>
          <cell r="K235" t="str">
            <v>ноолууран бүтээгдэхүүн</v>
          </cell>
        </row>
        <row r="236">
          <cell r="A236" t="str">
            <v>6110.12.00</v>
          </cell>
          <cell r="B236" t="str">
            <v xml:space="preserve">392 </v>
          </cell>
          <cell r="C236" t="str">
            <v>100</v>
          </cell>
          <cell r="D236" t="str">
            <v>310</v>
          </cell>
          <cell r="E236">
            <v>0</v>
          </cell>
          <cell r="F236">
            <v>0</v>
          </cell>
          <cell r="G236">
            <v>32</v>
          </cell>
          <cell r="H236">
            <v>2160</v>
          </cell>
          <cell r="I236">
            <v>39527.737374305558</v>
          </cell>
          <cell r="J236">
            <v>12</v>
          </cell>
          <cell r="K236" t="str">
            <v>ноолууран бүтээгдэхүүн</v>
          </cell>
        </row>
        <row r="237">
          <cell r="A237" t="str">
            <v>6102.10.20</v>
          </cell>
          <cell r="B237" t="str">
            <v xml:space="preserve">392 </v>
          </cell>
          <cell r="C237" t="str">
            <v>100</v>
          </cell>
          <cell r="D237" t="str">
            <v>111</v>
          </cell>
          <cell r="E237">
            <v>0</v>
          </cell>
          <cell r="F237">
            <v>0</v>
          </cell>
          <cell r="G237">
            <v>91</v>
          </cell>
          <cell r="H237">
            <v>7591.9999999949996</v>
          </cell>
          <cell r="I237">
            <v>39527.737374305558</v>
          </cell>
          <cell r="J237">
            <v>12</v>
          </cell>
          <cell r="K237" t="str">
            <v>ноолууран бүтээгдэхүүн</v>
          </cell>
        </row>
        <row r="238">
          <cell r="A238" t="str">
            <v>6301.20.10</v>
          </cell>
          <cell r="B238" t="str">
            <v xml:space="preserve">276 </v>
          </cell>
          <cell r="C238" t="str">
            <v>100</v>
          </cell>
          <cell r="D238" t="str">
            <v>111</v>
          </cell>
          <cell r="E238">
            <v>17</v>
          </cell>
          <cell r="F238">
            <v>905.69999999940001</v>
          </cell>
          <cell r="G238">
            <v>32</v>
          </cell>
          <cell r="H238">
            <v>1973.6999999994</v>
          </cell>
          <cell r="I238">
            <v>39527.737374305558</v>
          </cell>
          <cell r="J238">
            <v>12</v>
          </cell>
          <cell r="K238" t="str">
            <v>ноолууран бүтээгдэхүүн</v>
          </cell>
        </row>
        <row r="239">
          <cell r="A239" t="str">
            <v>6104.61.20</v>
          </cell>
          <cell r="B239" t="str">
            <v xml:space="preserve">276 </v>
          </cell>
          <cell r="C239" t="str">
            <v>100</v>
          </cell>
          <cell r="D239" t="str">
            <v>111</v>
          </cell>
          <cell r="E239">
            <v>0</v>
          </cell>
          <cell r="F239">
            <v>0</v>
          </cell>
          <cell r="G239">
            <v>4</v>
          </cell>
          <cell r="H239">
            <v>282.50976008400875</v>
          </cell>
          <cell r="I239">
            <v>39527.737374305558</v>
          </cell>
          <cell r="J239">
            <v>12</v>
          </cell>
          <cell r="K239" t="str">
            <v>ноолууран бүтээгдэхүүн</v>
          </cell>
        </row>
        <row r="240">
          <cell r="A240" t="str">
            <v>6102.10.20</v>
          </cell>
          <cell r="B240" t="str">
            <v xml:space="preserve">250 </v>
          </cell>
          <cell r="C240" t="str">
            <v>100</v>
          </cell>
          <cell r="D240" t="str">
            <v>111</v>
          </cell>
          <cell r="E240">
            <v>0</v>
          </cell>
          <cell r="F240">
            <v>0</v>
          </cell>
          <cell r="G240">
            <v>30</v>
          </cell>
          <cell r="H240">
            <v>4894.3500000000004</v>
          </cell>
          <cell r="I240">
            <v>39527.737374305558</v>
          </cell>
          <cell r="J240">
            <v>12</v>
          </cell>
          <cell r="K240" t="str">
            <v>ноолууран бүтээгдэхүүн</v>
          </cell>
        </row>
        <row r="241">
          <cell r="A241" t="str">
            <v>6102.10.20</v>
          </cell>
          <cell r="B241" t="str">
            <v xml:space="preserve">040 </v>
          </cell>
          <cell r="C241" t="str">
            <v>100</v>
          </cell>
          <cell r="D241" t="str">
            <v>111</v>
          </cell>
          <cell r="E241">
            <v>0</v>
          </cell>
          <cell r="F241">
            <v>0</v>
          </cell>
          <cell r="G241">
            <v>21</v>
          </cell>
          <cell r="H241">
            <v>1723.12</v>
          </cell>
          <cell r="I241">
            <v>39527.737374305558</v>
          </cell>
          <cell r="J241">
            <v>12</v>
          </cell>
          <cell r="K241" t="str">
            <v>ноолууран бүтээгдэхүүн</v>
          </cell>
        </row>
        <row r="242">
          <cell r="A242" t="str">
            <v>6110.12.00</v>
          </cell>
          <cell r="B242" t="str">
            <v xml:space="preserve">392 </v>
          </cell>
          <cell r="C242" t="str">
            <v>300</v>
          </cell>
          <cell r="D242" t="str">
            <v>113</v>
          </cell>
          <cell r="E242">
            <v>10064</v>
          </cell>
          <cell r="F242">
            <v>403040.55096773931</v>
          </cell>
          <cell r="G242">
            <v>10685</v>
          </cell>
          <cell r="H242">
            <v>420688.50096773938</v>
          </cell>
          <cell r="I242">
            <v>39527.737374305558</v>
          </cell>
          <cell r="J242">
            <v>12</v>
          </cell>
          <cell r="K242" t="str">
            <v>ноолууран бүтээгдэхүүн</v>
          </cell>
        </row>
        <row r="243">
          <cell r="A243" t="str">
            <v>6102.10.20</v>
          </cell>
          <cell r="B243" t="str">
            <v xml:space="preserve">208 </v>
          </cell>
          <cell r="C243" t="str">
            <v>100</v>
          </cell>
          <cell r="D243" t="str">
            <v>111</v>
          </cell>
          <cell r="E243">
            <v>0</v>
          </cell>
          <cell r="F243">
            <v>0</v>
          </cell>
          <cell r="G243">
            <v>26</v>
          </cell>
          <cell r="H243">
            <v>1671</v>
          </cell>
          <cell r="I243">
            <v>39527.737374305558</v>
          </cell>
          <cell r="J243">
            <v>12</v>
          </cell>
          <cell r="K243" t="str">
            <v>ноолууран бүтээгдэхүүн</v>
          </cell>
        </row>
        <row r="244">
          <cell r="A244" t="str">
            <v>6110.12.00</v>
          </cell>
          <cell r="B244" t="str">
            <v xml:space="preserve">276 </v>
          </cell>
          <cell r="C244" t="str">
            <v>300</v>
          </cell>
          <cell r="D244" t="str">
            <v>113</v>
          </cell>
          <cell r="E244">
            <v>77704</v>
          </cell>
          <cell r="F244">
            <v>2350974.8599999375</v>
          </cell>
          <cell r="G244">
            <v>86298</v>
          </cell>
          <cell r="H244">
            <v>2644092.9599999278</v>
          </cell>
          <cell r="I244">
            <v>39527.737374305558</v>
          </cell>
          <cell r="J244">
            <v>12</v>
          </cell>
          <cell r="K244" t="str">
            <v>ноолууран бүтээгдэхүүн</v>
          </cell>
        </row>
        <row r="245">
          <cell r="A245" t="str">
            <v>6301.20.10</v>
          </cell>
          <cell r="B245" t="str">
            <v xml:space="preserve">158 </v>
          </cell>
          <cell r="C245" t="str">
            <v>100</v>
          </cell>
          <cell r="D245" t="str">
            <v>111</v>
          </cell>
          <cell r="E245">
            <v>0</v>
          </cell>
          <cell r="F245">
            <v>0</v>
          </cell>
          <cell r="G245">
            <v>53</v>
          </cell>
          <cell r="H245">
            <v>29786</v>
          </cell>
          <cell r="I245">
            <v>39527.737374305558</v>
          </cell>
          <cell r="J245">
            <v>12</v>
          </cell>
          <cell r="K245" t="str">
            <v>ноолууран бүтээгдэхүүн</v>
          </cell>
        </row>
        <row r="246">
          <cell r="A246" t="str">
            <v>6301.20.10</v>
          </cell>
          <cell r="B246" t="str">
            <v xml:space="preserve">643 </v>
          </cell>
          <cell r="C246" t="str">
            <v>100</v>
          </cell>
          <cell r="D246" t="str">
            <v>111</v>
          </cell>
          <cell r="E246">
            <v>0</v>
          </cell>
          <cell r="F246">
            <v>0</v>
          </cell>
          <cell r="G246">
            <v>279</v>
          </cell>
          <cell r="H246">
            <v>21832.009999987997</v>
          </cell>
          <cell r="I246">
            <v>39527.737374305558</v>
          </cell>
          <cell r="J246">
            <v>12</v>
          </cell>
          <cell r="K246" t="str">
            <v>ноолууран бүтээгдэхүүн</v>
          </cell>
        </row>
        <row r="247">
          <cell r="A247" t="str">
            <v>6104.51.20</v>
          </cell>
          <cell r="B247" t="str">
            <v xml:space="preserve">348 </v>
          </cell>
          <cell r="C247" t="str">
            <v>100</v>
          </cell>
          <cell r="D247" t="str">
            <v>111</v>
          </cell>
          <cell r="E247">
            <v>0</v>
          </cell>
          <cell r="F247">
            <v>0</v>
          </cell>
          <cell r="G247">
            <v>18</v>
          </cell>
          <cell r="H247">
            <v>634.99999999860006</v>
          </cell>
          <cell r="I247">
            <v>39527.737374305558</v>
          </cell>
          <cell r="J247">
            <v>12</v>
          </cell>
          <cell r="K247" t="str">
            <v>ноолууран бүтээгдэхүүн</v>
          </cell>
        </row>
        <row r="248">
          <cell r="A248" t="str">
            <v>6104.51.20</v>
          </cell>
          <cell r="B248" t="str">
            <v xml:space="preserve">414 </v>
          </cell>
          <cell r="C248" t="str">
            <v>100</v>
          </cell>
          <cell r="D248" t="str">
            <v>111</v>
          </cell>
          <cell r="E248">
            <v>0</v>
          </cell>
          <cell r="F248">
            <v>0</v>
          </cell>
          <cell r="G248">
            <v>125</v>
          </cell>
          <cell r="H248">
            <v>7736.8999999949992</v>
          </cell>
          <cell r="I248">
            <v>39527.737374305558</v>
          </cell>
          <cell r="J248">
            <v>12</v>
          </cell>
          <cell r="K248" t="str">
            <v>ноолууран бүтээгдэхүүн</v>
          </cell>
        </row>
        <row r="249">
          <cell r="A249" t="str">
            <v>6104.41.20</v>
          </cell>
          <cell r="B249" t="str">
            <v xml:space="preserve">392 </v>
          </cell>
          <cell r="C249" t="str">
            <v>100</v>
          </cell>
          <cell r="D249" t="str">
            <v>111</v>
          </cell>
          <cell r="E249">
            <v>0</v>
          </cell>
          <cell r="F249">
            <v>0</v>
          </cell>
          <cell r="G249">
            <v>55</v>
          </cell>
          <cell r="H249">
            <v>4620</v>
          </cell>
          <cell r="I249">
            <v>39527.737374305558</v>
          </cell>
          <cell r="J249">
            <v>12</v>
          </cell>
          <cell r="K249" t="str">
            <v>ноолууран бүтээгдэхүүн</v>
          </cell>
        </row>
        <row r="250">
          <cell r="A250" t="str">
            <v>6104.51.20</v>
          </cell>
          <cell r="B250" t="str">
            <v xml:space="preserve">040 </v>
          </cell>
          <cell r="C250" t="str">
            <v>100</v>
          </cell>
          <cell r="D250" t="str">
            <v>111</v>
          </cell>
          <cell r="E250">
            <v>0</v>
          </cell>
          <cell r="F250">
            <v>0</v>
          </cell>
          <cell r="G250">
            <v>12</v>
          </cell>
          <cell r="H250">
            <v>420.79999199999997</v>
          </cell>
          <cell r="I250">
            <v>39527.737374305558</v>
          </cell>
          <cell r="J250">
            <v>12</v>
          </cell>
          <cell r="K250" t="str">
            <v>ноолууран бүтээгдэхүүн</v>
          </cell>
        </row>
        <row r="251">
          <cell r="A251" t="str">
            <v>6102.10.20</v>
          </cell>
          <cell r="B251" t="str">
            <v xml:space="preserve">380 </v>
          </cell>
          <cell r="C251" t="str">
            <v>100</v>
          </cell>
          <cell r="D251" t="str">
            <v>111</v>
          </cell>
          <cell r="E251">
            <v>0</v>
          </cell>
          <cell r="F251">
            <v>0</v>
          </cell>
          <cell r="G251">
            <v>23</v>
          </cell>
          <cell r="H251">
            <v>1886</v>
          </cell>
          <cell r="I251">
            <v>39527.737374305558</v>
          </cell>
          <cell r="J251">
            <v>12</v>
          </cell>
          <cell r="K251" t="str">
            <v>ноолууран бүтээгдэхүүн</v>
          </cell>
        </row>
        <row r="252">
          <cell r="A252" t="str">
            <v>6301.20.10</v>
          </cell>
          <cell r="B252" t="str">
            <v xml:space="preserve">380 </v>
          </cell>
          <cell r="C252" t="str">
            <v>100</v>
          </cell>
          <cell r="D252" t="str">
            <v>111</v>
          </cell>
          <cell r="E252">
            <v>133</v>
          </cell>
          <cell r="F252">
            <v>25796.789221464998</v>
          </cell>
          <cell r="G252">
            <v>133</v>
          </cell>
          <cell r="H252">
            <v>25796.789221464998</v>
          </cell>
          <cell r="I252">
            <v>39527.737374305558</v>
          </cell>
          <cell r="J252">
            <v>12</v>
          </cell>
          <cell r="K252" t="str">
            <v>ноолууран бүтээгдэхүүн</v>
          </cell>
        </row>
        <row r="253">
          <cell r="A253" t="str">
            <v>6110.12.00</v>
          </cell>
          <cell r="B253" t="str">
            <v xml:space="preserve">040 </v>
          </cell>
          <cell r="C253" t="str">
            <v>300</v>
          </cell>
          <cell r="D253" t="str">
            <v>113</v>
          </cell>
          <cell r="E253">
            <v>1315</v>
          </cell>
          <cell r="F253">
            <v>190936.44356478431</v>
          </cell>
          <cell r="G253">
            <v>1315</v>
          </cell>
          <cell r="H253">
            <v>190936.44356478431</v>
          </cell>
          <cell r="I253">
            <v>39527.737374305558</v>
          </cell>
          <cell r="J253">
            <v>12</v>
          </cell>
          <cell r="K253" t="str">
            <v>ноолууран бүтээгдэхүүн</v>
          </cell>
        </row>
        <row r="254">
          <cell r="A254" t="str">
            <v>6104.41.20</v>
          </cell>
          <cell r="B254" t="str">
            <v xml:space="preserve">276 </v>
          </cell>
          <cell r="C254" t="str">
            <v>100</v>
          </cell>
          <cell r="D254" t="str">
            <v>111</v>
          </cell>
          <cell r="E254">
            <v>14</v>
          </cell>
          <cell r="F254">
            <v>1048</v>
          </cell>
          <cell r="G254">
            <v>168</v>
          </cell>
          <cell r="H254">
            <v>10015.513440537847</v>
          </cell>
          <cell r="I254">
            <v>39527.737374305558</v>
          </cell>
          <cell r="J254">
            <v>12</v>
          </cell>
          <cell r="K254" t="str">
            <v>ноолууран бүтээгдэхүүн</v>
          </cell>
        </row>
        <row r="255">
          <cell r="A255" t="str">
            <v>6301.20.10</v>
          </cell>
          <cell r="B255" t="str">
            <v xml:space="preserve">826 </v>
          </cell>
          <cell r="C255" t="str">
            <v>100</v>
          </cell>
          <cell r="D255" t="str">
            <v>180</v>
          </cell>
          <cell r="E255">
            <v>0</v>
          </cell>
          <cell r="F255">
            <v>0</v>
          </cell>
          <cell r="G255">
            <v>6</v>
          </cell>
          <cell r="H255">
            <v>459</v>
          </cell>
          <cell r="I255">
            <v>39527.737374305558</v>
          </cell>
          <cell r="J255">
            <v>12</v>
          </cell>
          <cell r="K255" t="str">
            <v>ноолууран бүтээгдэхүүн</v>
          </cell>
        </row>
        <row r="256">
          <cell r="A256" t="str">
            <v>6110.12.00</v>
          </cell>
          <cell r="B256" t="str">
            <v xml:space="preserve">643 </v>
          </cell>
          <cell r="C256" t="str">
            <v>100</v>
          </cell>
          <cell r="D256" t="str">
            <v>180</v>
          </cell>
          <cell r="E256">
            <v>0</v>
          </cell>
          <cell r="F256">
            <v>0</v>
          </cell>
          <cell r="G256">
            <v>20</v>
          </cell>
          <cell r="H256">
            <v>1178</v>
          </cell>
          <cell r="I256">
            <v>39527.737374305558</v>
          </cell>
          <cell r="J256">
            <v>12</v>
          </cell>
          <cell r="K256" t="str">
            <v>ноолууран бүтээгдэхүүн</v>
          </cell>
        </row>
        <row r="257">
          <cell r="A257" t="str">
            <v>6110.12.00</v>
          </cell>
          <cell r="B257" t="str">
            <v xml:space="preserve">124 </v>
          </cell>
          <cell r="C257" t="str">
            <v>100</v>
          </cell>
          <cell r="D257" t="str">
            <v>180</v>
          </cell>
          <cell r="E257">
            <v>90</v>
          </cell>
          <cell r="F257">
            <v>2419.9999998000003</v>
          </cell>
          <cell r="G257">
            <v>878</v>
          </cell>
          <cell r="H257">
            <v>27343.496249790453</v>
          </cell>
          <cell r="I257">
            <v>39527.737374305558</v>
          </cell>
          <cell r="J257">
            <v>12</v>
          </cell>
          <cell r="K257" t="str">
            <v>ноолууран бүтээгдэхүүн</v>
          </cell>
        </row>
        <row r="258">
          <cell r="A258" t="str">
            <v>6110.12.00</v>
          </cell>
          <cell r="B258" t="str">
            <v xml:space="preserve">756 </v>
          </cell>
          <cell r="C258" t="str">
            <v>100</v>
          </cell>
          <cell r="D258" t="str">
            <v>180</v>
          </cell>
          <cell r="E258">
            <v>3</v>
          </cell>
          <cell r="F258">
            <v>6</v>
          </cell>
          <cell r="G258">
            <v>179</v>
          </cell>
          <cell r="H258">
            <v>3635.9999999955999</v>
          </cell>
          <cell r="I258">
            <v>39527.737374305558</v>
          </cell>
          <cell r="J258">
            <v>12</v>
          </cell>
          <cell r="K258" t="str">
            <v>ноолууран бүтээгдэхүүн</v>
          </cell>
        </row>
        <row r="259">
          <cell r="A259" t="str">
            <v>6301.20.10</v>
          </cell>
          <cell r="B259" t="str">
            <v xml:space="preserve">392 </v>
          </cell>
          <cell r="C259" t="str">
            <v>100</v>
          </cell>
          <cell r="D259" t="str">
            <v>180</v>
          </cell>
          <cell r="E259">
            <v>0</v>
          </cell>
          <cell r="F259">
            <v>0</v>
          </cell>
          <cell r="G259">
            <v>2</v>
          </cell>
          <cell r="H259">
            <v>152.94</v>
          </cell>
          <cell r="I259">
            <v>39527.737374305558</v>
          </cell>
          <cell r="J259">
            <v>12</v>
          </cell>
          <cell r="K259" t="str">
            <v>ноолууран бүтээгдэхүүн</v>
          </cell>
        </row>
        <row r="260">
          <cell r="A260" t="str">
            <v>6110.12.00</v>
          </cell>
          <cell r="B260" t="str">
            <v xml:space="preserve">344 </v>
          </cell>
          <cell r="C260" t="str">
            <v>300</v>
          </cell>
          <cell r="D260" t="str">
            <v>113</v>
          </cell>
          <cell r="E260">
            <v>1858</v>
          </cell>
          <cell r="F260">
            <v>158908</v>
          </cell>
          <cell r="G260">
            <v>1858</v>
          </cell>
          <cell r="H260">
            <v>158908</v>
          </cell>
          <cell r="I260">
            <v>39527.737374305558</v>
          </cell>
          <cell r="J260">
            <v>12</v>
          </cell>
          <cell r="K260" t="str">
            <v>ноолууран бүтээгдэхүүн</v>
          </cell>
        </row>
        <row r="261">
          <cell r="A261" t="str">
            <v>6301.20.10</v>
          </cell>
          <cell r="B261" t="str">
            <v xml:space="preserve">414 </v>
          </cell>
          <cell r="C261" t="str">
            <v>100</v>
          </cell>
          <cell r="D261" t="str">
            <v>111</v>
          </cell>
          <cell r="E261">
            <v>0</v>
          </cell>
          <cell r="F261">
            <v>0</v>
          </cell>
          <cell r="G261">
            <v>30</v>
          </cell>
          <cell r="H261">
            <v>14170</v>
          </cell>
          <cell r="I261">
            <v>39527.737374305558</v>
          </cell>
          <cell r="J261">
            <v>12</v>
          </cell>
          <cell r="K261" t="str">
            <v>ноолууран бүтээгдэхүүн</v>
          </cell>
        </row>
        <row r="262">
          <cell r="A262" t="str">
            <v>6102.10.20</v>
          </cell>
          <cell r="B262" t="str">
            <v xml:space="preserve">840 </v>
          </cell>
          <cell r="C262" t="str">
            <v>100</v>
          </cell>
          <cell r="D262" t="str">
            <v>180</v>
          </cell>
          <cell r="E262">
            <v>20</v>
          </cell>
          <cell r="F262">
            <v>1040</v>
          </cell>
          <cell r="G262">
            <v>40</v>
          </cell>
          <cell r="H262">
            <v>2080</v>
          </cell>
          <cell r="I262">
            <v>39527.737374305558</v>
          </cell>
          <cell r="J262">
            <v>12</v>
          </cell>
          <cell r="K262" t="str">
            <v>ноолууран бүтээгдэхүүн</v>
          </cell>
        </row>
        <row r="263">
          <cell r="A263" t="str">
            <v>5105.31.10</v>
          </cell>
          <cell r="B263" t="str">
            <v xml:space="preserve">380 </v>
          </cell>
          <cell r="C263" t="str">
            <v>100</v>
          </cell>
          <cell r="D263" t="str">
            <v>111</v>
          </cell>
          <cell r="E263">
            <v>118734.99999999999</v>
          </cell>
          <cell r="F263">
            <v>8270668.5000000009</v>
          </cell>
          <cell r="G263">
            <v>707311.94999999984</v>
          </cell>
          <cell r="H263">
            <v>48742822.619999997</v>
          </cell>
          <cell r="I263">
            <v>39527.737374305558</v>
          </cell>
          <cell r="J263">
            <v>12</v>
          </cell>
          <cell r="K263" t="str">
            <v>ноолуур</v>
          </cell>
        </row>
        <row r="264">
          <cell r="A264" t="str">
            <v>6110.12.00</v>
          </cell>
          <cell r="B264" t="str">
            <v xml:space="preserve">414 </v>
          </cell>
          <cell r="C264" t="str">
            <v>100</v>
          </cell>
          <cell r="D264" t="str">
            <v>180</v>
          </cell>
          <cell r="E264">
            <v>1</v>
          </cell>
          <cell r="F264">
            <v>18.399999999999999</v>
          </cell>
          <cell r="G264">
            <v>1</v>
          </cell>
          <cell r="H264">
            <v>18.399999999999999</v>
          </cell>
          <cell r="I264">
            <v>39527.737374305558</v>
          </cell>
          <cell r="J264">
            <v>12</v>
          </cell>
          <cell r="K264" t="str">
            <v>ноолууран бүтээгдэхүүн</v>
          </cell>
        </row>
        <row r="265">
          <cell r="A265" t="str">
            <v>6102.10.20</v>
          </cell>
          <cell r="B265" t="str">
            <v xml:space="preserve">724 </v>
          </cell>
          <cell r="C265" t="str">
            <v>100</v>
          </cell>
          <cell r="D265" t="str">
            <v>180</v>
          </cell>
          <cell r="E265">
            <v>0</v>
          </cell>
          <cell r="F265">
            <v>0</v>
          </cell>
          <cell r="G265">
            <v>7</v>
          </cell>
          <cell r="H265">
            <v>161</v>
          </cell>
          <cell r="I265">
            <v>39527.737374305558</v>
          </cell>
          <cell r="J265">
            <v>12</v>
          </cell>
          <cell r="K265" t="str">
            <v>ноолууран бүтээгдэхүүн</v>
          </cell>
        </row>
        <row r="266">
          <cell r="A266" t="str">
            <v>6110.12.00</v>
          </cell>
          <cell r="B266" t="str">
            <v xml:space="preserve">040 </v>
          </cell>
          <cell r="C266" t="str">
            <v>100</v>
          </cell>
          <cell r="D266" t="str">
            <v>900</v>
          </cell>
          <cell r="E266">
            <v>8</v>
          </cell>
          <cell r="F266">
            <v>182.64</v>
          </cell>
          <cell r="G266">
            <v>8</v>
          </cell>
          <cell r="H266">
            <v>182.64</v>
          </cell>
          <cell r="I266">
            <v>39527.737374305558</v>
          </cell>
          <cell r="J266">
            <v>12</v>
          </cell>
          <cell r="K266" t="str">
            <v>ноолууран бүтээгдэхүүн</v>
          </cell>
        </row>
        <row r="267">
          <cell r="A267" t="str">
            <v>5105.31.20</v>
          </cell>
          <cell r="B267" t="str">
            <v xml:space="preserve">826 </v>
          </cell>
          <cell r="C267" t="str">
            <v>100</v>
          </cell>
          <cell r="D267" t="str">
            <v>111</v>
          </cell>
          <cell r="E267">
            <v>0</v>
          </cell>
          <cell r="F267">
            <v>0</v>
          </cell>
          <cell r="G267">
            <v>1504</v>
          </cell>
          <cell r="H267">
            <v>131173</v>
          </cell>
          <cell r="I267">
            <v>39527.737374305558</v>
          </cell>
          <cell r="J267">
            <v>12</v>
          </cell>
          <cell r="K267" t="str">
            <v>ноолууран бүтээгдэхүүн</v>
          </cell>
        </row>
        <row r="268">
          <cell r="A268" t="str">
            <v>6104.61.20</v>
          </cell>
          <cell r="B268" t="str">
            <v xml:space="preserve">250 </v>
          </cell>
          <cell r="C268" t="str">
            <v>300</v>
          </cell>
          <cell r="D268" t="str">
            <v>113</v>
          </cell>
          <cell r="E268">
            <v>57</v>
          </cell>
          <cell r="F268">
            <v>2034.9</v>
          </cell>
          <cell r="G268">
            <v>57</v>
          </cell>
          <cell r="H268">
            <v>2034.9</v>
          </cell>
          <cell r="I268">
            <v>39527.737374305558</v>
          </cell>
          <cell r="J268">
            <v>12</v>
          </cell>
          <cell r="K268" t="str">
            <v>ноолууран бүтээгдэхүүн</v>
          </cell>
        </row>
        <row r="269">
          <cell r="A269" t="str">
            <v>6110.12.00</v>
          </cell>
          <cell r="B269" t="str">
            <v xml:space="preserve">250 </v>
          </cell>
          <cell r="C269" t="str">
            <v>100</v>
          </cell>
          <cell r="D269" t="str">
            <v>111</v>
          </cell>
          <cell r="E269">
            <v>8304</v>
          </cell>
          <cell r="F269">
            <v>284923.38684199454</v>
          </cell>
          <cell r="G269">
            <v>102638</v>
          </cell>
          <cell r="H269">
            <v>2915844.1900887457</v>
          </cell>
          <cell r="I269">
            <v>39527.737374305558</v>
          </cell>
          <cell r="J269">
            <v>12</v>
          </cell>
          <cell r="K269" t="str">
            <v>ноолууран бүтээгдэхүүн</v>
          </cell>
        </row>
        <row r="270">
          <cell r="A270" t="str">
            <v>6110.12.00</v>
          </cell>
          <cell r="B270" t="str">
            <v xml:space="preserve">826 </v>
          </cell>
          <cell r="C270" t="str">
            <v>300</v>
          </cell>
          <cell r="D270" t="str">
            <v>113</v>
          </cell>
          <cell r="E270">
            <v>1732</v>
          </cell>
          <cell r="F270">
            <v>111680.62999999999</v>
          </cell>
          <cell r="G270">
            <v>1732</v>
          </cell>
          <cell r="H270">
            <v>111680.62999999999</v>
          </cell>
          <cell r="I270">
            <v>39527.737374305558</v>
          </cell>
          <cell r="J270">
            <v>12</v>
          </cell>
          <cell r="K270" t="str">
            <v>ноолууран бүтээгдэхүүн</v>
          </cell>
        </row>
        <row r="271">
          <cell r="A271" t="str">
            <v>5105.31.10</v>
          </cell>
          <cell r="B271" t="str">
            <v xml:space="preserve">392 </v>
          </cell>
          <cell r="C271" t="str">
            <v>100</v>
          </cell>
          <cell r="D271" t="str">
            <v>180</v>
          </cell>
          <cell r="E271">
            <v>0</v>
          </cell>
          <cell r="F271">
            <v>0</v>
          </cell>
          <cell r="G271">
            <v>20</v>
          </cell>
          <cell r="H271">
            <v>1500</v>
          </cell>
          <cell r="I271">
            <v>39527.737374305558</v>
          </cell>
          <cell r="J271">
            <v>12</v>
          </cell>
          <cell r="K271" t="str">
            <v>ноолуур</v>
          </cell>
        </row>
        <row r="272">
          <cell r="A272" t="str">
            <v>6104.51.20</v>
          </cell>
          <cell r="B272" t="str">
            <v xml:space="preserve">276 </v>
          </cell>
          <cell r="C272" t="str">
            <v>100</v>
          </cell>
          <cell r="D272" t="str">
            <v>111</v>
          </cell>
          <cell r="E272">
            <v>0</v>
          </cell>
          <cell r="F272">
            <v>0</v>
          </cell>
          <cell r="G272">
            <v>2</v>
          </cell>
          <cell r="H272">
            <v>50</v>
          </cell>
          <cell r="I272">
            <v>39527.737374305558</v>
          </cell>
          <cell r="J272">
            <v>12</v>
          </cell>
          <cell r="K272" t="str">
            <v>ноолууран бүтээгдэхүүн</v>
          </cell>
        </row>
        <row r="273">
          <cell r="A273" t="str">
            <v>5105.31.10</v>
          </cell>
          <cell r="B273" t="str">
            <v xml:space="preserve">792 </v>
          </cell>
          <cell r="C273" t="str">
            <v>100</v>
          </cell>
          <cell r="D273" t="str">
            <v>320</v>
          </cell>
          <cell r="E273">
            <v>0</v>
          </cell>
          <cell r="F273">
            <v>0</v>
          </cell>
          <cell r="G273">
            <v>10</v>
          </cell>
          <cell r="H273">
            <v>850</v>
          </cell>
          <cell r="I273">
            <v>39527.737374305558</v>
          </cell>
          <cell r="J273">
            <v>12</v>
          </cell>
          <cell r="K273" t="str">
            <v>ноолуур</v>
          </cell>
        </row>
        <row r="274">
          <cell r="A274" t="str">
            <v>5102.11.20</v>
          </cell>
          <cell r="B274" t="str">
            <v xml:space="preserve">156 </v>
          </cell>
          <cell r="C274" t="str">
            <v>100</v>
          </cell>
          <cell r="D274" t="str">
            <v>111</v>
          </cell>
          <cell r="E274">
            <v>0</v>
          </cell>
          <cell r="F274">
            <v>0</v>
          </cell>
          <cell r="G274">
            <v>1508993.8299999996</v>
          </cell>
          <cell r="H274">
            <v>63415263.879292466</v>
          </cell>
          <cell r="I274">
            <v>39527.737374305558</v>
          </cell>
          <cell r="J274">
            <v>12</v>
          </cell>
          <cell r="K274" t="str">
            <v>ноолуур</v>
          </cell>
        </row>
        <row r="275">
          <cell r="A275" t="str">
            <v>6110.12.00</v>
          </cell>
          <cell r="B275" t="str">
            <v xml:space="preserve">250 </v>
          </cell>
          <cell r="C275" t="str">
            <v>100</v>
          </cell>
          <cell r="D275" t="str">
            <v>180</v>
          </cell>
          <cell r="E275">
            <v>30</v>
          </cell>
          <cell r="F275">
            <v>2823.875980920141</v>
          </cell>
          <cell r="G275">
            <v>492</v>
          </cell>
          <cell r="H275">
            <v>14381.14489292014</v>
          </cell>
          <cell r="I275">
            <v>39527.737374305558</v>
          </cell>
          <cell r="J275">
            <v>12</v>
          </cell>
          <cell r="K275" t="str">
            <v>ноолууран бүтээгдэхүүн</v>
          </cell>
        </row>
        <row r="276">
          <cell r="A276" t="str">
            <v>6104.31.20</v>
          </cell>
          <cell r="B276" t="str">
            <v xml:space="preserve">643 </v>
          </cell>
          <cell r="C276" t="str">
            <v>100</v>
          </cell>
          <cell r="D276" t="str">
            <v>111</v>
          </cell>
          <cell r="E276">
            <v>0</v>
          </cell>
          <cell r="F276">
            <v>0</v>
          </cell>
          <cell r="G276">
            <v>22</v>
          </cell>
          <cell r="H276">
            <v>487.63</v>
          </cell>
          <cell r="I276">
            <v>39527.737374305558</v>
          </cell>
          <cell r="J276">
            <v>12</v>
          </cell>
          <cell r="K276" t="str">
            <v>ноолууран бүтээгдэхүүн</v>
          </cell>
        </row>
        <row r="277">
          <cell r="A277" t="str">
            <v>6110.12.00</v>
          </cell>
          <cell r="B277" t="str">
            <v xml:space="preserve">356 </v>
          </cell>
          <cell r="C277" t="str">
            <v>100</v>
          </cell>
          <cell r="D277" t="str">
            <v>180</v>
          </cell>
          <cell r="E277">
            <v>17</v>
          </cell>
          <cell r="F277">
            <v>170</v>
          </cell>
          <cell r="G277">
            <v>17</v>
          </cell>
          <cell r="H277">
            <v>170</v>
          </cell>
          <cell r="I277">
            <v>39527.737374305558</v>
          </cell>
          <cell r="J277">
            <v>12</v>
          </cell>
          <cell r="K277" t="str">
            <v>ноолууран бүтээгдэхүүн</v>
          </cell>
        </row>
        <row r="278">
          <cell r="A278" t="str">
            <v>6104.31.20</v>
          </cell>
          <cell r="B278" t="str">
            <v xml:space="preserve">276 </v>
          </cell>
          <cell r="C278" t="str">
            <v>100</v>
          </cell>
          <cell r="D278" t="str">
            <v>111</v>
          </cell>
          <cell r="E278">
            <v>0</v>
          </cell>
          <cell r="F278">
            <v>0</v>
          </cell>
          <cell r="G278">
            <v>14</v>
          </cell>
          <cell r="H278">
            <v>692.14891220582138</v>
          </cell>
          <cell r="I278">
            <v>39527.737374305558</v>
          </cell>
          <cell r="J278">
            <v>12</v>
          </cell>
          <cell r="K278" t="str">
            <v>ноолууран бүтээгдэхүүн</v>
          </cell>
        </row>
        <row r="279">
          <cell r="A279" t="str">
            <v>6110.12.00</v>
          </cell>
          <cell r="B279" t="str">
            <v xml:space="preserve">756 </v>
          </cell>
          <cell r="C279" t="str">
            <v>100</v>
          </cell>
          <cell r="D279" t="str">
            <v>111</v>
          </cell>
          <cell r="E279">
            <v>26</v>
          </cell>
          <cell r="F279">
            <v>1535.9999999994</v>
          </cell>
          <cell r="G279">
            <v>933</v>
          </cell>
          <cell r="H279">
            <v>53120.848659037198</v>
          </cell>
          <cell r="I279">
            <v>39527.737374305558</v>
          </cell>
          <cell r="J279">
            <v>12</v>
          </cell>
          <cell r="K279" t="str">
            <v>ноолууран бүтээгдэхүүн</v>
          </cell>
        </row>
        <row r="280">
          <cell r="A280" t="str">
            <v>6110.12.00</v>
          </cell>
          <cell r="B280" t="str">
            <v xml:space="preserve">380 </v>
          </cell>
          <cell r="C280" t="str">
            <v>100</v>
          </cell>
          <cell r="D280" t="str">
            <v>180</v>
          </cell>
          <cell r="E280">
            <v>61</v>
          </cell>
          <cell r="F280">
            <v>4624.2217840373523</v>
          </cell>
          <cell r="G280">
            <v>1479</v>
          </cell>
          <cell r="H280">
            <v>50112.820667637345</v>
          </cell>
          <cell r="I280">
            <v>39527.737374305558</v>
          </cell>
          <cell r="J280">
            <v>12</v>
          </cell>
          <cell r="K280" t="str">
            <v>ноолууран бүтээгдэхүүн</v>
          </cell>
        </row>
        <row r="281">
          <cell r="A281" t="str">
            <v>5102.11.41</v>
          </cell>
          <cell r="B281" t="str">
            <v xml:space="preserve">156 </v>
          </cell>
          <cell r="C281" t="str">
            <v>100</v>
          </cell>
          <cell r="D281" t="str">
            <v>111</v>
          </cell>
          <cell r="E281">
            <v>9600</v>
          </cell>
          <cell r="F281">
            <v>1920</v>
          </cell>
          <cell r="G281">
            <v>674079.70000000019</v>
          </cell>
          <cell r="H281">
            <v>1186443.33</v>
          </cell>
          <cell r="I281">
            <v>39527.737374305558</v>
          </cell>
          <cell r="J281">
            <v>12</v>
          </cell>
          <cell r="K281" t="str">
            <v>ноолуур</v>
          </cell>
        </row>
        <row r="282">
          <cell r="A282" t="str">
            <v>6301.20.10</v>
          </cell>
          <cell r="B282" t="str">
            <v xml:space="preserve">528 </v>
          </cell>
          <cell r="C282" t="str">
            <v>100</v>
          </cell>
          <cell r="D282" t="str">
            <v>180</v>
          </cell>
          <cell r="E282">
            <v>0</v>
          </cell>
          <cell r="F282">
            <v>0</v>
          </cell>
          <cell r="G282">
            <v>6</v>
          </cell>
          <cell r="H282">
            <v>252</v>
          </cell>
          <cell r="I282">
            <v>39527.737374305558</v>
          </cell>
          <cell r="J282">
            <v>12</v>
          </cell>
          <cell r="K282" t="str">
            <v>ноолууран бүтээгдэхүүн</v>
          </cell>
        </row>
        <row r="283">
          <cell r="A283" t="str">
            <v>6301.20.10</v>
          </cell>
          <cell r="B283" t="str">
            <v xml:space="preserve">276 </v>
          </cell>
          <cell r="C283" t="str">
            <v>300</v>
          </cell>
          <cell r="D283" t="str">
            <v>113</v>
          </cell>
          <cell r="E283">
            <v>1</v>
          </cell>
          <cell r="F283">
            <v>58.68</v>
          </cell>
          <cell r="G283">
            <v>1</v>
          </cell>
          <cell r="H283">
            <v>58.68</v>
          </cell>
          <cell r="I283">
            <v>39527.737374305558</v>
          </cell>
          <cell r="J283">
            <v>12</v>
          </cell>
          <cell r="K283" t="str">
            <v>ноолууран бүтээгдэхүүн</v>
          </cell>
        </row>
        <row r="284">
          <cell r="A284" t="str">
            <v>6104.51.20</v>
          </cell>
          <cell r="B284" t="str">
            <v xml:space="preserve">250 </v>
          </cell>
          <cell r="C284" t="str">
            <v>100</v>
          </cell>
          <cell r="D284" t="str">
            <v>111</v>
          </cell>
          <cell r="E284">
            <v>0</v>
          </cell>
          <cell r="F284">
            <v>0</v>
          </cell>
          <cell r="G284">
            <v>8</v>
          </cell>
          <cell r="H284">
            <v>360</v>
          </cell>
          <cell r="I284">
            <v>39527.737374305558</v>
          </cell>
          <cell r="J284">
            <v>12</v>
          </cell>
          <cell r="K284" t="str">
            <v>ноолууран бүтээгдэхүүн</v>
          </cell>
        </row>
        <row r="285">
          <cell r="A285" t="str">
            <v>5105.31.10</v>
          </cell>
          <cell r="B285" t="str">
            <v xml:space="preserve">410 </v>
          </cell>
          <cell r="C285" t="str">
            <v>100</v>
          </cell>
          <cell r="D285" t="str">
            <v>111</v>
          </cell>
          <cell r="E285">
            <v>4960</v>
          </cell>
          <cell r="F285">
            <v>342240</v>
          </cell>
          <cell r="G285">
            <v>7018.9</v>
          </cell>
          <cell r="H285">
            <v>499608.7</v>
          </cell>
          <cell r="I285">
            <v>39527.737374305558</v>
          </cell>
          <cell r="J285">
            <v>12</v>
          </cell>
          <cell r="K285" t="str">
            <v>ноолуур</v>
          </cell>
        </row>
        <row r="286">
          <cell r="A286" t="str">
            <v>6110.12.00</v>
          </cell>
          <cell r="B286" t="str">
            <v xml:space="preserve">710 </v>
          </cell>
          <cell r="C286" t="str">
            <v>100</v>
          </cell>
          <cell r="D286" t="str">
            <v>180</v>
          </cell>
          <cell r="E286">
            <v>0</v>
          </cell>
          <cell r="F286">
            <v>0</v>
          </cell>
          <cell r="G286">
            <v>86</v>
          </cell>
          <cell r="H286">
            <v>3284.3999999999478</v>
          </cell>
          <cell r="I286">
            <v>39527.737374305558</v>
          </cell>
          <cell r="J286">
            <v>12</v>
          </cell>
          <cell r="K286" t="str">
            <v>ноолууран бүтээгдэхүүн</v>
          </cell>
        </row>
        <row r="287">
          <cell r="A287" t="str">
            <v>5105.31.10</v>
          </cell>
          <cell r="B287" t="str">
            <v xml:space="preserve">344 </v>
          </cell>
          <cell r="C287" t="str">
            <v>100</v>
          </cell>
          <cell r="D287" t="str">
            <v>111</v>
          </cell>
          <cell r="E287">
            <v>0</v>
          </cell>
          <cell r="F287">
            <v>0</v>
          </cell>
          <cell r="G287">
            <v>36001</v>
          </cell>
          <cell r="H287">
            <v>2293737.5</v>
          </cell>
          <cell r="I287">
            <v>39527.737374305558</v>
          </cell>
          <cell r="J287">
            <v>12</v>
          </cell>
          <cell r="K287" t="str">
            <v>ноолуур</v>
          </cell>
        </row>
        <row r="288">
          <cell r="A288" t="str">
            <v>6110.12.00</v>
          </cell>
          <cell r="B288" t="str">
            <v xml:space="preserve">380 </v>
          </cell>
          <cell r="C288" t="str">
            <v>100</v>
          </cell>
          <cell r="D288" t="str">
            <v>320</v>
          </cell>
          <cell r="E288">
            <v>0</v>
          </cell>
          <cell r="F288">
            <v>0</v>
          </cell>
          <cell r="G288">
            <v>22</v>
          </cell>
          <cell r="H288">
            <v>952</v>
          </cell>
          <cell r="I288">
            <v>39527.737374305558</v>
          </cell>
          <cell r="J288">
            <v>12</v>
          </cell>
          <cell r="K288" t="str">
            <v>ноолууран бүтээгдэхүүн</v>
          </cell>
        </row>
        <row r="289">
          <cell r="A289" t="str">
            <v>6110.12.00</v>
          </cell>
          <cell r="B289" t="str">
            <v xml:space="preserve">276 </v>
          </cell>
          <cell r="C289" t="str">
            <v>100</v>
          </cell>
          <cell r="D289" t="str">
            <v>180</v>
          </cell>
          <cell r="E289">
            <v>0</v>
          </cell>
          <cell r="F289">
            <v>0</v>
          </cell>
          <cell r="G289">
            <v>550</v>
          </cell>
          <cell r="H289">
            <v>33529.996039999998</v>
          </cell>
          <cell r="I289">
            <v>39527.737374305558</v>
          </cell>
          <cell r="J289">
            <v>12</v>
          </cell>
          <cell r="K289" t="str">
            <v>ноолууран бүтээгдэхүүн</v>
          </cell>
        </row>
        <row r="290">
          <cell r="A290" t="str">
            <v>6101.90.20</v>
          </cell>
          <cell r="B290" t="str">
            <v xml:space="preserve">392 </v>
          </cell>
          <cell r="C290" t="str">
            <v>100</v>
          </cell>
          <cell r="D290" t="str">
            <v>111</v>
          </cell>
          <cell r="E290">
            <v>0</v>
          </cell>
          <cell r="F290">
            <v>0</v>
          </cell>
          <cell r="G290">
            <v>4</v>
          </cell>
          <cell r="H290">
            <v>460</v>
          </cell>
          <cell r="I290">
            <v>39527.737374305558</v>
          </cell>
          <cell r="J290">
            <v>12</v>
          </cell>
          <cell r="K290" t="str">
            <v>ноолууран бүтээгдэхүүн</v>
          </cell>
        </row>
        <row r="291">
          <cell r="A291" t="str">
            <v>6301.20.10</v>
          </cell>
          <cell r="B291" t="str">
            <v xml:space="preserve">826 </v>
          </cell>
          <cell r="C291" t="str">
            <v>100</v>
          </cell>
          <cell r="D291" t="str">
            <v>111</v>
          </cell>
          <cell r="E291">
            <v>0</v>
          </cell>
          <cell r="F291">
            <v>0</v>
          </cell>
          <cell r="G291">
            <v>1483</v>
          </cell>
          <cell r="H291">
            <v>84165.399999979607</v>
          </cell>
          <cell r="I291">
            <v>39527.737374305558</v>
          </cell>
          <cell r="J291">
            <v>12</v>
          </cell>
          <cell r="K291" t="str">
            <v>ноолууран бүтээгдэхүүн</v>
          </cell>
        </row>
        <row r="292">
          <cell r="A292" t="str">
            <v>6110.12.00</v>
          </cell>
          <cell r="B292" t="str">
            <v xml:space="preserve">840 </v>
          </cell>
          <cell r="C292" t="str">
            <v>100</v>
          </cell>
          <cell r="D292" t="str">
            <v>900</v>
          </cell>
          <cell r="E292">
            <v>0</v>
          </cell>
          <cell r="F292">
            <v>0</v>
          </cell>
          <cell r="G292">
            <v>159</v>
          </cell>
          <cell r="H292">
            <v>4750.0499999862004</v>
          </cell>
          <cell r="I292">
            <v>39527.737374305558</v>
          </cell>
          <cell r="J292">
            <v>12</v>
          </cell>
          <cell r="K292" t="str">
            <v>ноолууран бүтээгдэхүүн</v>
          </cell>
        </row>
        <row r="293">
          <cell r="A293" t="str">
            <v>5105.31.20</v>
          </cell>
          <cell r="B293" t="str">
            <v xml:space="preserve">344 </v>
          </cell>
          <cell r="C293" t="str">
            <v>100</v>
          </cell>
          <cell r="D293" t="str">
            <v>111</v>
          </cell>
          <cell r="E293">
            <v>0</v>
          </cell>
          <cell r="F293">
            <v>0</v>
          </cell>
          <cell r="G293">
            <v>10000</v>
          </cell>
          <cell r="H293">
            <v>500000</v>
          </cell>
          <cell r="I293">
            <v>39527.737374305558</v>
          </cell>
          <cell r="J293">
            <v>12</v>
          </cell>
          <cell r="K293" t="str">
            <v>ноолууран бүтээгдэхүүн</v>
          </cell>
        </row>
        <row r="294">
          <cell r="A294" t="str">
            <v>6110.12.00</v>
          </cell>
          <cell r="B294" t="str">
            <v xml:space="preserve">398 </v>
          </cell>
          <cell r="C294" t="str">
            <v>100</v>
          </cell>
          <cell r="D294" t="str">
            <v>112</v>
          </cell>
          <cell r="E294">
            <v>0</v>
          </cell>
          <cell r="F294">
            <v>0</v>
          </cell>
          <cell r="G294">
            <v>314</v>
          </cell>
          <cell r="H294">
            <v>5838.6284999999998</v>
          </cell>
          <cell r="I294">
            <v>39527.737374305558</v>
          </cell>
          <cell r="J294">
            <v>12</v>
          </cell>
          <cell r="K294" t="str">
            <v>ноолууран бүтээгдэхүүн</v>
          </cell>
        </row>
        <row r="295">
          <cell r="A295" t="str">
            <v>6104.51.20</v>
          </cell>
          <cell r="B295" t="str">
            <v xml:space="preserve">276 </v>
          </cell>
          <cell r="C295" t="str">
            <v>100</v>
          </cell>
          <cell r="D295" t="str">
            <v>310</v>
          </cell>
          <cell r="E295">
            <v>0</v>
          </cell>
          <cell r="F295">
            <v>0</v>
          </cell>
          <cell r="G295">
            <v>6</v>
          </cell>
          <cell r="H295">
            <v>228</v>
          </cell>
          <cell r="I295">
            <v>39527.737374305558</v>
          </cell>
          <cell r="J295">
            <v>12</v>
          </cell>
          <cell r="K295" t="str">
            <v>ноолууран бүтээгдэхүүн</v>
          </cell>
        </row>
        <row r="296">
          <cell r="A296" t="str">
            <v>5105.31.30</v>
          </cell>
          <cell r="B296" t="str">
            <v xml:space="preserve">380 </v>
          </cell>
          <cell r="C296" t="str">
            <v>100</v>
          </cell>
          <cell r="D296" t="str">
            <v>111</v>
          </cell>
          <cell r="E296">
            <v>0</v>
          </cell>
          <cell r="F296">
            <v>0</v>
          </cell>
          <cell r="G296">
            <v>18635.150000000001</v>
          </cell>
          <cell r="H296">
            <v>977571.4</v>
          </cell>
          <cell r="I296">
            <v>39527.737374305558</v>
          </cell>
          <cell r="J296">
            <v>12</v>
          </cell>
          <cell r="K296" t="str">
            <v>ноолуур</v>
          </cell>
        </row>
        <row r="297">
          <cell r="A297" t="str">
            <v>6101.90.20</v>
          </cell>
          <cell r="B297" t="str">
            <v xml:space="preserve">643 </v>
          </cell>
          <cell r="C297" t="str">
            <v>100</v>
          </cell>
          <cell r="D297" t="str">
            <v>111</v>
          </cell>
          <cell r="E297">
            <v>0</v>
          </cell>
          <cell r="F297">
            <v>0</v>
          </cell>
          <cell r="G297">
            <v>7</v>
          </cell>
          <cell r="H297">
            <v>595.32000000000005</v>
          </cell>
          <cell r="I297">
            <v>39527.737374305558</v>
          </cell>
          <cell r="J297">
            <v>12</v>
          </cell>
          <cell r="K297" t="str">
            <v>ноолууран бүтээгдэхүүн</v>
          </cell>
        </row>
        <row r="298">
          <cell r="A298" t="str">
            <v>6110.12.00</v>
          </cell>
          <cell r="B298" t="str">
            <v xml:space="preserve">276 </v>
          </cell>
          <cell r="C298" t="str">
            <v>100</v>
          </cell>
          <cell r="D298" t="str">
            <v>900</v>
          </cell>
          <cell r="E298">
            <v>0</v>
          </cell>
          <cell r="F298">
            <v>0</v>
          </cell>
          <cell r="G298">
            <v>48</v>
          </cell>
          <cell r="H298">
            <v>2145</v>
          </cell>
          <cell r="I298">
            <v>39527.737374305558</v>
          </cell>
          <cell r="J298">
            <v>12</v>
          </cell>
          <cell r="K298" t="str">
            <v>ноолууран бүтээгдэхүүн</v>
          </cell>
        </row>
        <row r="299">
          <cell r="A299" t="str">
            <v>6104.51.20</v>
          </cell>
          <cell r="B299" t="str">
            <v xml:space="preserve">056 </v>
          </cell>
          <cell r="C299" t="str">
            <v>100</v>
          </cell>
          <cell r="D299" t="str">
            <v>111</v>
          </cell>
          <cell r="E299">
            <v>0</v>
          </cell>
          <cell r="F299">
            <v>0</v>
          </cell>
          <cell r="G299">
            <v>36</v>
          </cell>
          <cell r="H299">
            <v>1172.95</v>
          </cell>
          <cell r="I299">
            <v>39527.737374305558</v>
          </cell>
          <cell r="J299">
            <v>12</v>
          </cell>
          <cell r="K299" t="str">
            <v>ноолууран бүтээгдэхүүн</v>
          </cell>
        </row>
        <row r="300">
          <cell r="A300" t="str">
            <v>6110.12.00</v>
          </cell>
          <cell r="B300" t="str">
            <v xml:space="preserve">056 </v>
          </cell>
          <cell r="C300" t="str">
            <v>300</v>
          </cell>
          <cell r="D300" t="str">
            <v>113</v>
          </cell>
          <cell r="E300">
            <v>496</v>
          </cell>
          <cell r="F300">
            <v>22932.399999968402</v>
          </cell>
          <cell r="G300">
            <v>496</v>
          </cell>
          <cell r="H300">
            <v>22932.399999968402</v>
          </cell>
          <cell r="I300">
            <v>39527.737374305558</v>
          </cell>
          <cell r="J300">
            <v>12</v>
          </cell>
          <cell r="K300" t="str">
            <v>ноолууран бүтээгдэхүүн</v>
          </cell>
        </row>
        <row r="301">
          <cell r="A301" t="str">
            <v>6110.12.00</v>
          </cell>
          <cell r="B301" t="str">
            <v xml:space="preserve">040 </v>
          </cell>
          <cell r="C301" t="str">
            <v>100</v>
          </cell>
          <cell r="D301" t="str">
            <v>180</v>
          </cell>
          <cell r="E301">
            <v>1357</v>
          </cell>
          <cell r="F301">
            <v>53378.701692310264</v>
          </cell>
          <cell r="G301">
            <v>1654</v>
          </cell>
          <cell r="H301">
            <v>76740.334180186954</v>
          </cell>
          <cell r="I301">
            <v>39527.737374305558</v>
          </cell>
          <cell r="J301">
            <v>12</v>
          </cell>
          <cell r="K301" t="str">
            <v>ноолууран бүтээгдэхүүн</v>
          </cell>
        </row>
        <row r="302">
          <cell r="A302" t="str">
            <v>6110.12.00</v>
          </cell>
          <cell r="B302" t="str">
            <v xml:space="preserve">344 </v>
          </cell>
          <cell r="C302" t="str">
            <v>100</v>
          </cell>
          <cell r="D302" t="str">
            <v>111</v>
          </cell>
          <cell r="E302">
            <v>153</v>
          </cell>
          <cell r="F302">
            <v>10998</v>
          </cell>
          <cell r="G302">
            <v>586</v>
          </cell>
          <cell r="H302">
            <v>33433.999999980995</v>
          </cell>
          <cell r="I302">
            <v>39527.737374305558</v>
          </cell>
          <cell r="J302">
            <v>12</v>
          </cell>
          <cell r="K302" t="str">
            <v>ноолууран бүтээгдэхүүн</v>
          </cell>
        </row>
        <row r="303">
          <cell r="A303" t="str">
            <v>6104.41.20</v>
          </cell>
          <cell r="B303" t="str">
            <v xml:space="preserve">392 </v>
          </cell>
          <cell r="C303" t="str">
            <v>300</v>
          </cell>
          <cell r="D303" t="str">
            <v>113</v>
          </cell>
          <cell r="E303">
            <v>60</v>
          </cell>
          <cell r="F303">
            <v>2320.2000000000003</v>
          </cell>
          <cell r="G303">
            <v>60</v>
          </cell>
          <cell r="H303">
            <v>2320.2000000000003</v>
          </cell>
          <cell r="I303">
            <v>39527.737374305558</v>
          </cell>
          <cell r="J303">
            <v>12</v>
          </cell>
          <cell r="K303" t="str">
            <v>ноолууран бүтээгдэхүүн</v>
          </cell>
        </row>
        <row r="304">
          <cell r="A304" t="str">
            <v>6104.41.20</v>
          </cell>
          <cell r="B304" t="str">
            <v xml:space="preserve">203 </v>
          </cell>
          <cell r="C304" t="str">
            <v>100</v>
          </cell>
          <cell r="D304" t="str">
            <v>111</v>
          </cell>
          <cell r="E304">
            <v>0</v>
          </cell>
          <cell r="F304">
            <v>0</v>
          </cell>
          <cell r="G304">
            <v>20</v>
          </cell>
          <cell r="H304">
            <v>652.5</v>
          </cell>
          <cell r="I304">
            <v>39527.737374305558</v>
          </cell>
          <cell r="J304">
            <v>12</v>
          </cell>
          <cell r="K304" t="str">
            <v>ноолууран бүтээгдэхүүн</v>
          </cell>
        </row>
        <row r="305">
          <cell r="A305" t="str">
            <v>5103.20.11</v>
          </cell>
          <cell r="B305" t="str">
            <v xml:space="preserve">156 </v>
          </cell>
          <cell r="C305" t="str">
            <v>100</v>
          </cell>
          <cell r="D305" t="str">
            <v>111</v>
          </cell>
          <cell r="E305">
            <v>43599.45</v>
          </cell>
          <cell r="F305">
            <v>53370</v>
          </cell>
          <cell r="G305">
            <v>574475.39999999991</v>
          </cell>
          <cell r="H305">
            <v>965317.2649999999</v>
          </cell>
          <cell r="I305">
            <v>39527.737374305558</v>
          </cell>
          <cell r="J305">
            <v>12</v>
          </cell>
          <cell r="K305" t="str">
            <v>ноолуур</v>
          </cell>
        </row>
        <row r="306">
          <cell r="A306" t="str">
            <v>6104.41.20</v>
          </cell>
          <cell r="B306" t="str">
            <v xml:space="preserve">410 </v>
          </cell>
          <cell r="C306" t="str">
            <v>100</v>
          </cell>
          <cell r="D306" t="str">
            <v>111</v>
          </cell>
          <cell r="E306">
            <v>0</v>
          </cell>
          <cell r="F306">
            <v>0</v>
          </cell>
          <cell r="G306">
            <v>98</v>
          </cell>
          <cell r="H306">
            <v>6617.4500000000007</v>
          </cell>
          <cell r="I306">
            <v>39527.737374305558</v>
          </cell>
          <cell r="J306">
            <v>12</v>
          </cell>
          <cell r="K306" t="str">
            <v>ноолууран бүтээгдэхүүн</v>
          </cell>
        </row>
        <row r="307">
          <cell r="A307" t="str">
            <v>5102.11.42</v>
          </cell>
          <cell r="B307" t="str">
            <v xml:space="preserve">156 </v>
          </cell>
          <cell r="C307" t="str">
            <v>100</v>
          </cell>
          <cell r="D307" t="str">
            <v>111</v>
          </cell>
          <cell r="E307">
            <v>0</v>
          </cell>
          <cell r="F307">
            <v>0</v>
          </cell>
          <cell r="G307">
            <v>13984.25</v>
          </cell>
          <cell r="H307">
            <v>41814.020000000004</v>
          </cell>
          <cell r="I307">
            <v>39527.737374305558</v>
          </cell>
          <cell r="J307">
            <v>12</v>
          </cell>
          <cell r="K307" t="str">
            <v>ноолуур</v>
          </cell>
        </row>
        <row r="308">
          <cell r="A308" t="str">
            <v>6110.12.00</v>
          </cell>
          <cell r="B308" t="str">
            <v xml:space="preserve">840 </v>
          </cell>
          <cell r="C308" t="str">
            <v>100</v>
          </cell>
          <cell r="D308" t="str">
            <v>310</v>
          </cell>
          <cell r="E308">
            <v>0</v>
          </cell>
          <cell r="F308">
            <v>0</v>
          </cell>
          <cell r="G308">
            <v>16</v>
          </cell>
          <cell r="H308">
            <v>800</v>
          </cell>
          <cell r="I308">
            <v>39527.737374305558</v>
          </cell>
          <cell r="J308">
            <v>12</v>
          </cell>
          <cell r="K308" t="str">
            <v>ноолууран бүтээгдэхүүн</v>
          </cell>
        </row>
        <row r="309">
          <cell r="A309" t="str">
            <v>6110.12.00</v>
          </cell>
          <cell r="B309" t="str">
            <v xml:space="preserve">203 </v>
          </cell>
          <cell r="C309" t="str">
            <v>100</v>
          </cell>
          <cell r="D309" t="str">
            <v>900</v>
          </cell>
          <cell r="E309">
            <v>0</v>
          </cell>
          <cell r="F309">
            <v>0</v>
          </cell>
          <cell r="G309">
            <v>19</v>
          </cell>
          <cell r="H309">
            <v>809.99999999869999</v>
          </cell>
          <cell r="I309">
            <v>39527.737374305558</v>
          </cell>
          <cell r="J309">
            <v>12</v>
          </cell>
          <cell r="K309" t="str">
            <v>ноолууран бүтээгдэхүүн</v>
          </cell>
        </row>
        <row r="310">
          <cell r="A310" t="str">
            <v>6301.20.10</v>
          </cell>
          <cell r="B310" t="str">
            <v xml:space="preserve">124 </v>
          </cell>
          <cell r="C310" t="str">
            <v>100</v>
          </cell>
          <cell r="D310" t="str">
            <v>111</v>
          </cell>
          <cell r="E310">
            <v>0</v>
          </cell>
          <cell r="F310">
            <v>0</v>
          </cell>
          <cell r="G310">
            <v>11</v>
          </cell>
          <cell r="H310">
            <v>4730</v>
          </cell>
          <cell r="I310">
            <v>39527.737374305558</v>
          </cell>
          <cell r="J310">
            <v>12</v>
          </cell>
          <cell r="K310" t="str">
            <v>ноолууран бүтээгдэхүүн</v>
          </cell>
        </row>
        <row r="311">
          <cell r="A311" t="str">
            <v>6104.51.20</v>
          </cell>
          <cell r="B311" t="str">
            <v xml:space="preserve">643 </v>
          </cell>
          <cell r="C311" t="str">
            <v>100</v>
          </cell>
          <cell r="D311" t="str">
            <v>111</v>
          </cell>
          <cell r="E311">
            <v>0</v>
          </cell>
          <cell r="F311">
            <v>0</v>
          </cell>
          <cell r="G311">
            <v>34</v>
          </cell>
          <cell r="H311">
            <v>945.6</v>
          </cell>
          <cell r="I311">
            <v>39527.737374305558</v>
          </cell>
          <cell r="J311">
            <v>12</v>
          </cell>
          <cell r="K311" t="str">
            <v>ноолууран бүтээгдэхүүн</v>
          </cell>
        </row>
        <row r="312">
          <cell r="A312" t="str">
            <v>6102.10.20</v>
          </cell>
          <cell r="B312" t="str">
            <v xml:space="preserve">276 </v>
          </cell>
          <cell r="C312" t="str">
            <v>100</v>
          </cell>
          <cell r="D312" t="str">
            <v>111</v>
          </cell>
          <cell r="E312">
            <v>7</v>
          </cell>
          <cell r="F312">
            <v>617.4</v>
          </cell>
          <cell r="G312">
            <v>74</v>
          </cell>
          <cell r="H312">
            <v>9369.16</v>
          </cell>
          <cell r="I312">
            <v>39527.737374305558</v>
          </cell>
          <cell r="J312">
            <v>12</v>
          </cell>
          <cell r="K312" t="str">
            <v>ноолууран бүтээгдэхүүн</v>
          </cell>
        </row>
        <row r="313">
          <cell r="A313" t="str">
            <v>6110.12.00</v>
          </cell>
          <cell r="B313" t="str">
            <v xml:space="preserve">840 </v>
          </cell>
          <cell r="C313" t="str">
            <v>300</v>
          </cell>
          <cell r="D313" t="str">
            <v>113</v>
          </cell>
          <cell r="E313">
            <v>889</v>
          </cell>
          <cell r="F313">
            <v>69907</v>
          </cell>
          <cell r="G313">
            <v>889</v>
          </cell>
          <cell r="H313">
            <v>69907</v>
          </cell>
          <cell r="I313">
            <v>39527.737374305558</v>
          </cell>
          <cell r="J313">
            <v>12</v>
          </cell>
          <cell r="K313" t="str">
            <v>ноолууран бүтээгдэхүүн</v>
          </cell>
        </row>
        <row r="314">
          <cell r="A314" t="str">
            <v>6301.20.10</v>
          </cell>
          <cell r="B314" t="str">
            <v xml:space="preserve">392 </v>
          </cell>
          <cell r="C314" t="str">
            <v>100</v>
          </cell>
          <cell r="D314" t="str">
            <v>111</v>
          </cell>
          <cell r="E314">
            <v>0</v>
          </cell>
          <cell r="F314">
            <v>0</v>
          </cell>
          <cell r="G314">
            <v>50</v>
          </cell>
          <cell r="H314">
            <v>9203.8255033556998</v>
          </cell>
          <cell r="I314">
            <v>39527.737374305558</v>
          </cell>
          <cell r="J314">
            <v>12</v>
          </cell>
          <cell r="K314" t="str">
            <v>ноолууран бүтээгдэхүүн</v>
          </cell>
        </row>
        <row r="315">
          <cell r="A315" t="str">
            <v>6104.41.20</v>
          </cell>
          <cell r="B315" t="str">
            <v xml:space="preserve">826 </v>
          </cell>
          <cell r="C315" t="str">
            <v>100</v>
          </cell>
          <cell r="D315" t="str">
            <v>111</v>
          </cell>
          <cell r="E315">
            <v>0</v>
          </cell>
          <cell r="F315">
            <v>0</v>
          </cell>
          <cell r="G315">
            <v>338</v>
          </cell>
          <cell r="H315">
            <v>38443.999999904001</v>
          </cell>
          <cell r="I315">
            <v>39527.737374305558</v>
          </cell>
          <cell r="J315">
            <v>12</v>
          </cell>
          <cell r="K315" t="str">
            <v>ноолууран бүтээгдэхүүн</v>
          </cell>
        </row>
        <row r="316">
          <cell r="A316" t="str">
            <v>6110.12.00</v>
          </cell>
          <cell r="B316" t="str">
            <v xml:space="preserve">392 </v>
          </cell>
          <cell r="C316" t="str">
            <v>100</v>
          </cell>
          <cell r="D316" t="str">
            <v>180</v>
          </cell>
          <cell r="E316">
            <v>0</v>
          </cell>
          <cell r="F316">
            <v>0</v>
          </cell>
          <cell r="G316">
            <v>496</v>
          </cell>
          <cell r="H316">
            <v>14321.589991999999</v>
          </cell>
          <cell r="I316">
            <v>39527.737374305558</v>
          </cell>
          <cell r="J316">
            <v>12</v>
          </cell>
          <cell r="K316" t="str">
            <v>ноолууран бүтээгдэхүүн</v>
          </cell>
        </row>
        <row r="317">
          <cell r="A317" t="str">
            <v>6101.90.20</v>
          </cell>
          <cell r="B317" t="str">
            <v xml:space="preserve">250 </v>
          </cell>
          <cell r="C317" t="str">
            <v>300</v>
          </cell>
          <cell r="D317" t="str">
            <v>113</v>
          </cell>
          <cell r="E317">
            <v>2</v>
          </cell>
          <cell r="F317">
            <v>319.73</v>
          </cell>
          <cell r="G317">
            <v>2</v>
          </cell>
          <cell r="H317">
            <v>319.73</v>
          </cell>
          <cell r="I317">
            <v>39527.737374305558</v>
          </cell>
          <cell r="J317">
            <v>12</v>
          </cell>
          <cell r="K317" t="str">
            <v>ноолууран бүтээгдэхүүн</v>
          </cell>
        </row>
        <row r="318">
          <cell r="A318" t="str">
            <v>6104.51.20</v>
          </cell>
          <cell r="B318" t="str">
            <v xml:space="preserve">124 </v>
          </cell>
          <cell r="C318" t="str">
            <v>100</v>
          </cell>
          <cell r="D318" t="str">
            <v>111</v>
          </cell>
          <cell r="E318">
            <v>0</v>
          </cell>
          <cell r="F318">
            <v>0</v>
          </cell>
          <cell r="G318">
            <v>51</v>
          </cell>
          <cell r="H318">
            <v>2142</v>
          </cell>
          <cell r="I318">
            <v>39527.737374305558</v>
          </cell>
          <cell r="J318">
            <v>12</v>
          </cell>
          <cell r="K318" t="str">
            <v>ноолууран бүтээгдэхүүн</v>
          </cell>
        </row>
        <row r="319">
          <cell r="A319" t="str">
            <v>6110.12.00</v>
          </cell>
          <cell r="B319" t="str">
            <v xml:space="preserve">752 </v>
          </cell>
          <cell r="C319" t="str">
            <v>100</v>
          </cell>
          <cell r="D319" t="str">
            <v>111</v>
          </cell>
          <cell r="E319">
            <v>0</v>
          </cell>
          <cell r="F319">
            <v>0</v>
          </cell>
          <cell r="G319">
            <v>319</v>
          </cell>
          <cell r="H319">
            <v>11852.649999982699</v>
          </cell>
          <cell r="I319">
            <v>39527.737374305558</v>
          </cell>
          <cell r="J319">
            <v>12</v>
          </cell>
          <cell r="K319" t="str">
            <v>ноолууран бүтээгдэхүүн</v>
          </cell>
        </row>
        <row r="320">
          <cell r="A320" t="str">
            <v>6110.12.00</v>
          </cell>
          <cell r="B320" t="str">
            <v xml:space="preserve">056 </v>
          </cell>
          <cell r="C320" t="str">
            <v>100</v>
          </cell>
          <cell r="D320" t="str">
            <v>111</v>
          </cell>
          <cell r="E320">
            <v>0</v>
          </cell>
          <cell r="F320">
            <v>0</v>
          </cell>
          <cell r="G320">
            <v>6295</v>
          </cell>
          <cell r="H320">
            <v>242903.96999580285</v>
          </cell>
          <cell r="I320">
            <v>39527.737374305558</v>
          </cell>
          <cell r="J320">
            <v>12</v>
          </cell>
          <cell r="K320" t="str">
            <v>ноолууран бүтээгдэхүүн</v>
          </cell>
        </row>
        <row r="321">
          <cell r="A321" t="str">
            <v>6110.12.00</v>
          </cell>
          <cell r="B321" t="str">
            <v xml:space="preserve">036 </v>
          </cell>
          <cell r="C321" t="str">
            <v>100</v>
          </cell>
          <cell r="D321" t="str">
            <v>111</v>
          </cell>
          <cell r="E321">
            <v>0</v>
          </cell>
          <cell r="F321">
            <v>0</v>
          </cell>
          <cell r="G321">
            <v>416</v>
          </cell>
          <cell r="H321">
            <v>23828.199999991801</v>
          </cell>
          <cell r="I321">
            <v>39527.737374305558</v>
          </cell>
          <cell r="J321">
            <v>12</v>
          </cell>
          <cell r="K321" t="str">
            <v>ноолууран бүтээгдэхүүн</v>
          </cell>
        </row>
        <row r="322">
          <cell r="A322" t="str">
            <v>6104.61.20</v>
          </cell>
          <cell r="B322" t="str">
            <v xml:space="preserve">414 </v>
          </cell>
          <cell r="C322" t="str">
            <v>100</v>
          </cell>
          <cell r="D322" t="str">
            <v>180</v>
          </cell>
          <cell r="E322">
            <v>1</v>
          </cell>
          <cell r="F322">
            <v>21.6</v>
          </cell>
          <cell r="G322">
            <v>1</v>
          </cell>
          <cell r="H322">
            <v>21.6</v>
          </cell>
          <cell r="I322">
            <v>39527.737374305558</v>
          </cell>
          <cell r="J322">
            <v>12</v>
          </cell>
          <cell r="K322" t="str">
            <v>ноолууран бүтээгдэхүүн</v>
          </cell>
        </row>
        <row r="323">
          <cell r="A323" t="str">
            <v>5103.20.12</v>
          </cell>
          <cell r="B323" t="str">
            <v xml:space="preserve">156 </v>
          </cell>
          <cell r="C323" t="str">
            <v>100</v>
          </cell>
          <cell r="D323" t="str">
            <v>111</v>
          </cell>
          <cell r="E323">
            <v>0</v>
          </cell>
          <cell r="F323">
            <v>0</v>
          </cell>
          <cell r="G323">
            <v>2168.9</v>
          </cell>
          <cell r="H323">
            <v>1975.48</v>
          </cell>
          <cell r="I323">
            <v>39527.737374305558</v>
          </cell>
          <cell r="J323">
            <v>12</v>
          </cell>
          <cell r="K323" t="str">
            <v>ноолуур</v>
          </cell>
        </row>
        <row r="324">
          <cell r="A324" t="str">
            <v>6110.12.00</v>
          </cell>
          <cell r="B324" t="str">
            <v xml:space="preserve">124 </v>
          </cell>
          <cell r="C324" t="str">
            <v>100</v>
          </cell>
          <cell r="D324" t="str">
            <v>111</v>
          </cell>
          <cell r="E324">
            <v>0</v>
          </cell>
          <cell r="F324">
            <v>0</v>
          </cell>
          <cell r="G324">
            <v>8075</v>
          </cell>
          <cell r="H324">
            <v>314716.66497956472</v>
          </cell>
          <cell r="I324">
            <v>39527.737374305558</v>
          </cell>
          <cell r="J324">
            <v>12</v>
          </cell>
          <cell r="K324" t="str">
            <v>ноолууран бүтээгдэхүүн</v>
          </cell>
        </row>
        <row r="325">
          <cell r="A325" t="str">
            <v>5105.31.20</v>
          </cell>
          <cell r="B325" t="str">
            <v xml:space="preserve">392 </v>
          </cell>
          <cell r="C325" t="str">
            <v>100</v>
          </cell>
          <cell r="D325" t="str">
            <v>111</v>
          </cell>
          <cell r="E325">
            <v>0</v>
          </cell>
          <cell r="F325">
            <v>0</v>
          </cell>
          <cell r="G325">
            <v>4018.6000000000004</v>
          </cell>
          <cell r="H325">
            <v>374625.21999985795</v>
          </cell>
          <cell r="I325">
            <v>39527.737374305558</v>
          </cell>
          <cell r="J325">
            <v>12</v>
          </cell>
          <cell r="K325" t="str">
            <v>ноолууран бүтээгдэхүүн</v>
          </cell>
        </row>
        <row r="326">
          <cell r="A326" t="str">
            <v>5105.31.10</v>
          </cell>
          <cell r="B326" t="str">
            <v xml:space="preserve">524 </v>
          </cell>
          <cell r="C326" t="str">
            <v>100</v>
          </cell>
          <cell r="D326" t="str">
            <v>111</v>
          </cell>
          <cell r="E326">
            <v>0</v>
          </cell>
          <cell r="F326">
            <v>0</v>
          </cell>
          <cell r="G326">
            <v>900</v>
          </cell>
          <cell r="H326">
            <v>75600</v>
          </cell>
          <cell r="I326">
            <v>39527.737374305558</v>
          </cell>
          <cell r="J326">
            <v>12</v>
          </cell>
          <cell r="K326" t="str">
            <v>ноолуур</v>
          </cell>
        </row>
        <row r="327">
          <cell r="A327" t="str">
            <v>6110.12.00</v>
          </cell>
          <cell r="B327" t="str">
            <v xml:space="preserve">380 </v>
          </cell>
          <cell r="C327" t="str">
            <v>300</v>
          </cell>
          <cell r="D327" t="str">
            <v>113</v>
          </cell>
          <cell r="E327">
            <v>1895</v>
          </cell>
          <cell r="F327">
            <v>60924.25</v>
          </cell>
          <cell r="G327">
            <v>1895</v>
          </cell>
          <cell r="H327">
            <v>60924.25</v>
          </cell>
          <cell r="I327">
            <v>39527.737374305558</v>
          </cell>
          <cell r="J327">
            <v>12</v>
          </cell>
          <cell r="K327" t="str">
            <v>ноолууран бүтээгдэхүүн</v>
          </cell>
        </row>
        <row r="328">
          <cell r="A328" t="str">
            <v>6104.41.20</v>
          </cell>
          <cell r="B328" t="str">
            <v xml:space="preserve">643 </v>
          </cell>
          <cell r="C328" t="str">
            <v>100</v>
          </cell>
          <cell r="D328" t="str">
            <v>111</v>
          </cell>
          <cell r="E328">
            <v>0</v>
          </cell>
          <cell r="F328">
            <v>0</v>
          </cell>
          <cell r="G328">
            <v>65</v>
          </cell>
          <cell r="H328">
            <v>4326.6240626124445</v>
          </cell>
          <cell r="I328">
            <v>39527.737374305558</v>
          </cell>
          <cell r="J328">
            <v>12</v>
          </cell>
          <cell r="K328" t="str">
            <v>ноолууран бүтээгдэхүүн</v>
          </cell>
        </row>
        <row r="329">
          <cell r="A329" t="str">
            <v>6102.10.20</v>
          </cell>
          <cell r="B329" t="str">
            <v xml:space="preserve">414 </v>
          </cell>
          <cell r="C329" t="str">
            <v>100</v>
          </cell>
          <cell r="D329" t="str">
            <v>111</v>
          </cell>
          <cell r="E329">
            <v>0</v>
          </cell>
          <cell r="F329">
            <v>0</v>
          </cell>
          <cell r="G329">
            <v>25</v>
          </cell>
          <cell r="H329">
            <v>2551.85</v>
          </cell>
          <cell r="I329">
            <v>39527.737374305558</v>
          </cell>
          <cell r="J329">
            <v>12</v>
          </cell>
          <cell r="K329" t="str">
            <v>ноолууран бүтээгдэхүүн</v>
          </cell>
        </row>
        <row r="330">
          <cell r="A330" t="str">
            <v>6102.10.20</v>
          </cell>
          <cell r="B330" t="str">
            <v xml:space="preserve">840 </v>
          </cell>
          <cell r="C330" t="str">
            <v>100</v>
          </cell>
          <cell r="D330" t="str">
            <v>111</v>
          </cell>
          <cell r="E330">
            <v>0</v>
          </cell>
          <cell r="F330">
            <v>0</v>
          </cell>
          <cell r="G330">
            <v>28</v>
          </cell>
          <cell r="H330">
            <v>6228</v>
          </cell>
          <cell r="I330">
            <v>39527.737374305558</v>
          </cell>
          <cell r="J330">
            <v>12</v>
          </cell>
          <cell r="K330" t="str">
            <v>ноолууран бүтээгдэхүүн</v>
          </cell>
        </row>
        <row r="331">
          <cell r="A331" t="str">
            <v>6301.20.10</v>
          </cell>
          <cell r="B331" t="str">
            <v xml:space="preserve">040 </v>
          </cell>
          <cell r="C331" t="str">
            <v>100</v>
          </cell>
          <cell r="D331" t="str">
            <v>111</v>
          </cell>
          <cell r="E331">
            <v>0</v>
          </cell>
          <cell r="F331">
            <v>0</v>
          </cell>
          <cell r="G331">
            <v>5</v>
          </cell>
          <cell r="H331">
            <v>294.52615780445967</v>
          </cell>
          <cell r="I331">
            <v>39527.737374305558</v>
          </cell>
          <cell r="J331">
            <v>12</v>
          </cell>
          <cell r="K331" t="str">
            <v>ноолууран бүтээгдэхүүн</v>
          </cell>
        </row>
      </sheetData>
      <sheetData sheetId="21" refreshError="1"/>
      <sheetData sheetId="22"/>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CE"/>
      <sheetName val="tzshi"/>
      <sheetName val="repayment-1"/>
      <sheetName val="foreing_loan"/>
      <sheetName val="own-rev"/>
      <sheetName val="grant"/>
      <sheetName val="portfolio-legal"/>
      <sheetName val="law-MTFF"/>
      <sheetName val="Law-central"/>
      <sheetName val="law-ssf"/>
      <sheetName val="Bal-Gen"/>
      <sheetName val="Bal-Gen GDP"/>
      <sheetName val="Bal-Gen-2"/>
      <sheetName val="Bal-Gen 3"/>
      <sheetName val="Bal-Cent"/>
      <sheetName val="Gen-Rev "/>
      <sheetName val="Cent-Rev"/>
      <sheetName val="Loc-rev-2"/>
      <sheetName val="HDF-Rev"/>
      <sheetName val="Oron-nutag-shiljuuleg"/>
      <sheetName val="SSF"/>
      <sheetName val="Portfolio-new"/>
      <sheetName val="Port"/>
      <sheetName val="Port-tovch"/>
      <sheetName val="Loans"/>
      <sheetName val="Eco-Gen (new)"/>
      <sheetName val="eco_zoriulalt"/>
      <sheetName val="Check-1"/>
      <sheetName val="Check-2"/>
      <sheetName val="Check-3"/>
      <sheetName val="Check-4"/>
      <sheetName val="cent-new"/>
      <sheetName val="local-new"/>
      <sheetName val="SSF - exp-n"/>
      <sheetName val="HDF-exp-n"/>
      <sheetName val="health"/>
      <sheetName val="local-rev-data"/>
      <sheetName val="local-aimag-rev-data"/>
      <sheetName val="loan_data"/>
      <sheetName val="cent-PIU-n"/>
      <sheetName val="local-piu-n"/>
      <sheetName val="Cent_act"/>
      <sheetName val="local_act"/>
      <sheetName val="SSF_act"/>
      <sheetName val="HDF_AC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ow r="16">
          <cell r="AF16" t="str">
            <v>210101</v>
          </cell>
        </row>
        <row r="17">
          <cell r="AF17" t="str">
            <v>210102</v>
          </cell>
        </row>
        <row r="18">
          <cell r="AF18" t="str">
            <v>210103</v>
          </cell>
        </row>
        <row r="19">
          <cell r="AF19" t="str">
            <v>210104</v>
          </cell>
        </row>
        <row r="20">
          <cell r="AF20" t="str">
            <v>210105</v>
          </cell>
        </row>
        <row r="21">
          <cell r="AF21" t="str">
            <v>2102</v>
          </cell>
        </row>
        <row r="22">
          <cell r="AF22" t="str">
            <v>210201</v>
          </cell>
        </row>
        <row r="23">
          <cell r="AF23" t="str">
            <v>210202</v>
          </cell>
        </row>
        <row r="24">
          <cell r="AF24" t="str">
            <v>210203</v>
          </cell>
        </row>
        <row r="25">
          <cell r="AF25" t="str">
            <v>210204</v>
          </cell>
        </row>
        <row r="26">
          <cell r="AF26" t="str">
            <v>210205</v>
          </cell>
        </row>
        <row r="27">
          <cell r="AF27" t="str">
            <v>2103</v>
          </cell>
        </row>
        <row r="28">
          <cell r="AF28" t="str">
            <v>210301</v>
          </cell>
        </row>
        <row r="29">
          <cell r="AF29" t="str">
            <v>210302</v>
          </cell>
        </row>
        <row r="30">
          <cell r="AF30" t="str">
            <v>210303</v>
          </cell>
        </row>
        <row r="31">
          <cell r="AF31" t="str">
            <v>210304</v>
          </cell>
        </row>
        <row r="32">
          <cell r="AF32" t="str">
            <v>2104</v>
          </cell>
        </row>
        <row r="33">
          <cell r="AF33" t="str">
            <v>210401</v>
          </cell>
        </row>
        <row r="34">
          <cell r="AF34" t="str">
            <v>210402</v>
          </cell>
        </row>
        <row r="35">
          <cell r="AF35" t="str">
            <v>210403</v>
          </cell>
        </row>
        <row r="36">
          <cell r="AF36" t="str">
            <v>210404</v>
          </cell>
        </row>
        <row r="37">
          <cell r="AF37" t="str">
            <v>210405</v>
          </cell>
        </row>
        <row r="38">
          <cell r="AF38" t="str">
            <v>210406</v>
          </cell>
        </row>
        <row r="39">
          <cell r="AF39" t="str">
            <v>2105</v>
          </cell>
        </row>
        <row r="40">
          <cell r="AF40" t="str">
            <v>210501</v>
          </cell>
        </row>
        <row r="41">
          <cell r="AF41" t="str">
            <v>210502</v>
          </cell>
        </row>
        <row r="42">
          <cell r="AF42" t="str">
            <v>210503</v>
          </cell>
        </row>
        <row r="43">
          <cell r="AF43" t="str">
            <v>2106</v>
          </cell>
        </row>
        <row r="44">
          <cell r="AF44" t="str">
            <v>210601</v>
          </cell>
        </row>
        <row r="45">
          <cell r="AF45" t="str">
            <v>210602</v>
          </cell>
        </row>
        <row r="46">
          <cell r="AF46" t="str">
            <v>210603</v>
          </cell>
        </row>
        <row r="47">
          <cell r="AF47" t="str">
            <v>210604</v>
          </cell>
        </row>
        <row r="48">
          <cell r="AF48" t="str">
            <v>2107</v>
          </cell>
        </row>
        <row r="49">
          <cell r="AF49" t="str">
            <v>210701</v>
          </cell>
        </row>
        <row r="50">
          <cell r="AF50" t="str">
            <v>210702</v>
          </cell>
        </row>
        <row r="51">
          <cell r="AF51" t="str">
            <v>210703</v>
          </cell>
        </row>
        <row r="52">
          <cell r="AF52" t="str">
            <v>2108</v>
          </cell>
        </row>
        <row r="53">
          <cell r="AF53" t="str">
            <v>210801</v>
          </cell>
        </row>
        <row r="54">
          <cell r="AF54" t="str">
            <v>210802</v>
          </cell>
        </row>
        <row r="55">
          <cell r="AF55" t="str">
            <v>210803</v>
          </cell>
        </row>
        <row r="56">
          <cell r="AF56" t="str">
            <v>210804</v>
          </cell>
        </row>
        <row r="57">
          <cell r="AF57" t="str">
            <v>210805</v>
          </cell>
        </row>
        <row r="58">
          <cell r="AF58" t="str">
            <v>210806</v>
          </cell>
        </row>
        <row r="59">
          <cell r="AF59" t="str">
            <v>210807</v>
          </cell>
        </row>
        <row r="60">
          <cell r="AF60" t="str">
            <v>210808</v>
          </cell>
        </row>
        <row r="61">
          <cell r="AF61" t="str">
            <v>210809</v>
          </cell>
        </row>
        <row r="62">
          <cell r="AF62" t="str">
            <v>2109</v>
          </cell>
        </row>
        <row r="63">
          <cell r="AF63" t="str">
            <v>210901</v>
          </cell>
        </row>
        <row r="64">
          <cell r="AF64" t="str">
            <v>210902</v>
          </cell>
        </row>
        <row r="65">
          <cell r="AF65" t="str">
            <v>211</v>
          </cell>
        </row>
        <row r="66">
          <cell r="AF66" t="str">
            <v>2111</v>
          </cell>
        </row>
        <row r="67">
          <cell r="AF67" t="str">
            <v>211101</v>
          </cell>
        </row>
        <row r="68">
          <cell r="AF68" t="str">
            <v>2112</v>
          </cell>
        </row>
        <row r="69">
          <cell r="AF69" t="str">
            <v>211201</v>
          </cell>
        </row>
        <row r="70">
          <cell r="AF70" t="str">
            <v>212</v>
          </cell>
        </row>
        <row r="71">
          <cell r="AF71" t="str">
            <v>2121</v>
          </cell>
        </row>
        <row r="72">
          <cell r="AF72" t="str">
            <v>212101</v>
          </cell>
        </row>
        <row r="73">
          <cell r="AF73" t="str">
            <v>2122</v>
          </cell>
        </row>
        <row r="74">
          <cell r="AF74" t="str">
            <v>212201</v>
          </cell>
        </row>
        <row r="75">
          <cell r="AF75" t="str">
            <v>213</v>
          </cell>
        </row>
        <row r="76">
          <cell r="AF76" t="str">
            <v>2131</v>
          </cell>
        </row>
        <row r="77">
          <cell r="AF77" t="str">
            <v>213101</v>
          </cell>
        </row>
        <row r="78">
          <cell r="AF78" t="str">
            <v>213102</v>
          </cell>
        </row>
        <row r="79">
          <cell r="AF79" t="str">
            <v>2132</v>
          </cell>
        </row>
        <row r="80">
          <cell r="AF80" t="str">
            <v>213202</v>
          </cell>
        </row>
        <row r="81">
          <cell r="AF81" t="str">
            <v>213203</v>
          </cell>
        </row>
        <row r="82">
          <cell r="AF82" t="str">
            <v>213204</v>
          </cell>
        </row>
        <row r="83">
          <cell r="AF83" t="str">
            <v>213205</v>
          </cell>
        </row>
        <row r="84">
          <cell r="AF84" t="str">
            <v>213206</v>
          </cell>
        </row>
        <row r="85">
          <cell r="AF85" t="str">
            <v>213207</v>
          </cell>
        </row>
        <row r="86">
          <cell r="AF86" t="str">
            <v>213208</v>
          </cell>
        </row>
        <row r="87">
          <cell r="AF87" t="str">
            <v>213209</v>
          </cell>
        </row>
        <row r="88">
          <cell r="AF88" t="str">
            <v>22</v>
          </cell>
        </row>
        <row r="89">
          <cell r="AF89" t="str">
            <v>220001</v>
          </cell>
        </row>
        <row r="90">
          <cell r="AF90" t="str">
            <v>221001</v>
          </cell>
        </row>
        <row r="91">
          <cell r="AF91" t="str">
            <v>222001</v>
          </cell>
        </row>
        <row r="92">
          <cell r="AF92" t="str">
            <v>223001</v>
          </cell>
        </row>
        <row r="93">
          <cell r="AF93" t="str">
            <v>224001</v>
          </cell>
        </row>
        <row r="94">
          <cell r="AF94" t="str">
            <v>23</v>
          </cell>
        </row>
        <row r="95">
          <cell r="AF95" t="str">
            <v>230001</v>
          </cell>
        </row>
        <row r="96">
          <cell r="AF96" t="str">
            <v>232</v>
          </cell>
        </row>
        <row r="97">
          <cell r="AF97" t="str">
            <v>232001</v>
          </cell>
        </row>
        <row r="98">
          <cell r="AF98" t="str">
            <v>3</v>
          </cell>
        </row>
        <row r="99">
          <cell r="AF99" t="str">
            <v>31</v>
          </cell>
        </row>
        <row r="100">
          <cell r="AF100" t="str">
            <v>310001</v>
          </cell>
        </row>
        <row r="101">
          <cell r="AF101" t="str">
            <v>310002</v>
          </cell>
        </row>
        <row r="102">
          <cell r="AF102" t="str">
            <v>33</v>
          </cell>
        </row>
        <row r="103">
          <cell r="AF103" t="str">
            <v>330002</v>
          </cell>
        </row>
        <row r="104">
          <cell r="AF104" t="str">
            <v>35</v>
          </cell>
        </row>
        <row r="105">
          <cell r="AF105" t="str">
            <v>350001</v>
          </cell>
        </row>
        <row r="106">
          <cell r="AF106" t="str">
            <v>350002</v>
          </cell>
        </row>
        <row r="107">
          <cell r="AF107" t="str">
            <v>350004</v>
          </cell>
        </row>
        <row r="108">
          <cell r="AF108" t="str">
            <v>36</v>
          </cell>
        </row>
        <row r="109">
          <cell r="AF109" t="str">
            <v>360001</v>
          </cell>
        </row>
        <row r="110">
          <cell r="AF110" t="str">
            <v>37</v>
          </cell>
        </row>
        <row r="111">
          <cell r="AF111" t="str">
            <v>370001</v>
          </cell>
        </row>
        <row r="112">
          <cell r="AF112" t="str">
            <v>4</v>
          </cell>
        </row>
        <row r="113">
          <cell r="AF113" t="str">
            <v>41</v>
          </cell>
        </row>
        <row r="114">
          <cell r="AF114" t="str">
            <v>410001</v>
          </cell>
        </row>
        <row r="115">
          <cell r="AF115" t="str">
            <v>410002</v>
          </cell>
        </row>
        <row r="116">
          <cell r="AF116" t="str">
            <v>42</v>
          </cell>
        </row>
        <row r="117">
          <cell r="AF117" t="str">
            <v>420001</v>
          </cell>
        </row>
        <row r="118">
          <cell r="AF118" t="str">
            <v>420002</v>
          </cell>
        </row>
        <row r="119">
          <cell r="AF119" t="str">
            <v>420003</v>
          </cell>
        </row>
        <row r="120">
          <cell r="AF120" t="str">
            <v>420004</v>
          </cell>
        </row>
        <row r="121">
          <cell r="AF121" t="str">
            <v>43</v>
          </cell>
        </row>
        <row r="122">
          <cell r="AF122" t="str">
            <v>430</v>
          </cell>
        </row>
        <row r="123">
          <cell r="AF123" t="str">
            <v>430001</v>
          </cell>
        </row>
        <row r="124">
          <cell r="AF124" t="str">
            <v>431</v>
          </cell>
        </row>
        <row r="125">
          <cell r="AF125" t="str">
            <v>431001</v>
          </cell>
        </row>
        <row r="126">
          <cell r="AF126" t="str">
            <v>432</v>
          </cell>
        </row>
        <row r="127">
          <cell r="AF127" t="str">
            <v>432001</v>
          </cell>
        </row>
        <row r="128">
          <cell r="AF128" t="str">
            <v>432002</v>
          </cell>
        </row>
        <row r="129">
          <cell r="AF129" t="str">
            <v>45</v>
          </cell>
        </row>
        <row r="130">
          <cell r="AF130" t="str">
            <v>450001</v>
          </cell>
        </row>
        <row r="131">
          <cell r="AF131" t="str">
            <v>450002</v>
          </cell>
        </row>
        <row r="132">
          <cell r="AF132" t="str">
            <v>450003</v>
          </cell>
        </row>
        <row r="133">
          <cell r="AF133" t="str">
            <v>450004</v>
          </cell>
        </row>
        <row r="134">
          <cell r="AF134" t="str">
            <v>450005</v>
          </cell>
        </row>
        <row r="135">
          <cell r="AF135" t="str">
            <v>450006</v>
          </cell>
        </row>
        <row r="136">
          <cell r="AF136" t="str">
            <v>450007</v>
          </cell>
        </row>
        <row r="137">
          <cell r="AF137" t="str">
            <v>450008</v>
          </cell>
        </row>
        <row r="138">
          <cell r="AF138" t="str">
            <v>450009</v>
          </cell>
        </row>
        <row r="139">
          <cell r="AF139" t="str">
            <v>450010</v>
          </cell>
        </row>
        <row r="140">
          <cell r="AF140" t="str">
            <v>450011</v>
          </cell>
        </row>
      </sheetData>
      <sheetData sheetId="32">
        <row r="16">
          <cell r="AF16" t="str">
            <v>210101</v>
          </cell>
        </row>
        <row r="17">
          <cell r="AF17" t="str">
            <v>210102</v>
          </cell>
        </row>
        <row r="18">
          <cell r="AF18" t="str">
            <v>210103</v>
          </cell>
        </row>
        <row r="19">
          <cell r="AF19" t="str">
            <v>210104</v>
          </cell>
        </row>
        <row r="20">
          <cell r="AF20" t="str">
            <v>210105</v>
          </cell>
        </row>
        <row r="21">
          <cell r="AF21" t="str">
            <v>2102</v>
          </cell>
        </row>
        <row r="22">
          <cell r="AF22" t="str">
            <v>210201</v>
          </cell>
        </row>
        <row r="23">
          <cell r="AF23" t="str">
            <v>210202</v>
          </cell>
        </row>
        <row r="24">
          <cell r="AF24" t="str">
            <v>210203</v>
          </cell>
        </row>
        <row r="25">
          <cell r="AF25" t="str">
            <v>210204</v>
          </cell>
        </row>
        <row r="26">
          <cell r="AF26" t="str">
            <v>210205</v>
          </cell>
        </row>
        <row r="27">
          <cell r="AF27" t="str">
            <v>2103</v>
          </cell>
        </row>
        <row r="28">
          <cell r="AF28" t="str">
            <v>210301</v>
          </cell>
        </row>
        <row r="29">
          <cell r="AF29" t="str">
            <v>210302</v>
          </cell>
        </row>
        <row r="30">
          <cell r="AF30" t="str">
            <v>210303</v>
          </cell>
        </row>
        <row r="31">
          <cell r="AF31" t="str">
            <v>210304</v>
          </cell>
        </row>
        <row r="32">
          <cell r="AF32" t="str">
            <v>2104</v>
          </cell>
        </row>
        <row r="33">
          <cell r="AF33" t="str">
            <v>210401</v>
          </cell>
        </row>
        <row r="34">
          <cell r="AF34" t="str">
            <v>210402</v>
          </cell>
        </row>
        <row r="35">
          <cell r="AF35" t="str">
            <v>210403</v>
          </cell>
        </row>
        <row r="36">
          <cell r="AF36" t="str">
            <v>210404</v>
          </cell>
        </row>
        <row r="37">
          <cell r="AF37" t="str">
            <v>210405</v>
          </cell>
        </row>
        <row r="38">
          <cell r="AF38" t="str">
            <v>210406</v>
          </cell>
        </row>
        <row r="39">
          <cell r="AF39" t="str">
            <v>2105</v>
          </cell>
        </row>
        <row r="40">
          <cell r="AF40" t="str">
            <v>210501</v>
          </cell>
        </row>
        <row r="41">
          <cell r="AF41" t="str">
            <v>210502</v>
          </cell>
        </row>
        <row r="42">
          <cell r="AF42" t="str">
            <v>210503</v>
          </cell>
        </row>
        <row r="43">
          <cell r="AF43" t="str">
            <v>2106</v>
          </cell>
        </row>
        <row r="44">
          <cell r="AF44" t="str">
            <v>210601</v>
          </cell>
        </row>
        <row r="45">
          <cell r="AF45" t="str">
            <v>210602</v>
          </cell>
        </row>
        <row r="46">
          <cell r="AF46" t="str">
            <v>210603</v>
          </cell>
        </row>
        <row r="47">
          <cell r="AF47" t="str">
            <v>210604</v>
          </cell>
        </row>
        <row r="48">
          <cell r="AF48" t="str">
            <v>2107</v>
          </cell>
        </row>
        <row r="49">
          <cell r="AF49" t="str">
            <v>210702</v>
          </cell>
        </row>
        <row r="50">
          <cell r="AF50" t="str">
            <v>210703</v>
          </cell>
        </row>
        <row r="51">
          <cell r="AF51" t="str">
            <v>2108</v>
          </cell>
        </row>
        <row r="52">
          <cell r="AF52" t="str">
            <v>210801</v>
          </cell>
        </row>
        <row r="53">
          <cell r="AF53" t="str">
            <v>210802</v>
          </cell>
        </row>
        <row r="54">
          <cell r="AF54" t="str">
            <v>210803</v>
          </cell>
        </row>
        <row r="55">
          <cell r="AF55" t="str">
            <v>210804</v>
          </cell>
        </row>
        <row r="56">
          <cell r="AF56" t="str">
            <v>210805</v>
          </cell>
        </row>
        <row r="57">
          <cell r="AF57" t="str">
            <v>210806</v>
          </cell>
        </row>
        <row r="58">
          <cell r="AF58" t="str">
            <v>210807</v>
          </cell>
        </row>
        <row r="59">
          <cell r="AF59" t="str">
            <v>210808</v>
          </cell>
        </row>
        <row r="60">
          <cell r="AF60" t="str">
            <v>210809</v>
          </cell>
        </row>
        <row r="61">
          <cell r="AF61" t="str">
            <v>2109</v>
          </cell>
        </row>
        <row r="62">
          <cell r="AF62" t="str">
            <v>210901</v>
          </cell>
        </row>
        <row r="63">
          <cell r="AF63" t="str">
            <v>210902</v>
          </cell>
        </row>
        <row r="64">
          <cell r="AF64" t="str">
            <v>212</v>
          </cell>
        </row>
        <row r="65">
          <cell r="AF65" t="str">
            <v>2121</v>
          </cell>
        </row>
        <row r="66">
          <cell r="AF66" t="str">
            <v>212101</v>
          </cell>
        </row>
        <row r="67">
          <cell r="AF67" t="str">
            <v>2122</v>
          </cell>
        </row>
        <row r="68">
          <cell r="AF68" t="str">
            <v>212201</v>
          </cell>
        </row>
        <row r="69">
          <cell r="AF69" t="str">
            <v>213</v>
          </cell>
        </row>
        <row r="70">
          <cell r="AF70" t="str">
            <v>2131</v>
          </cell>
        </row>
        <row r="71">
          <cell r="AF71" t="str">
            <v>213101</v>
          </cell>
        </row>
        <row r="72">
          <cell r="AF72" t="str">
            <v>213102</v>
          </cell>
        </row>
        <row r="73">
          <cell r="AF73" t="str">
            <v>2132</v>
          </cell>
        </row>
        <row r="74">
          <cell r="AF74" t="str">
            <v>213203</v>
          </cell>
        </row>
        <row r="75">
          <cell r="AF75" t="str">
            <v>213204</v>
          </cell>
        </row>
        <row r="76">
          <cell r="AF76" t="str">
            <v>213205</v>
          </cell>
        </row>
        <row r="77">
          <cell r="AF77" t="str">
            <v>213206</v>
          </cell>
        </row>
        <row r="78">
          <cell r="AF78" t="str">
            <v>213207</v>
          </cell>
        </row>
        <row r="79">
          <cell r="AF79" t="str">
            <v>213208</v>
          </cell>
        </row>
        <row r="80">
          <cell r="AF80" t="str">
            <v>213209</v>
          </cell>
        </row>
        <row r="81">
          <cell r="AF81" t="str">
            <v>22</v>
          </cell>
        </row>
        <row r="82">
          <cell r="AF82" t="str">
            <v>220001</v>
          </cell>
        </row>
        <row r="83">
          <cell r="AF83" t="str">
            <v>222001</v>
          </cell>
        </row>
        <row r="84">
          <cell r="AF84" t="str">
            <v>223001</v>
          </cell>
        </row>
        <row r="85">
          <cell r="AF85" t="str">
            <v>23</v>
          </cell>
        </row>
        <row r="86">
          <cell r="AF86" t="str">
            <v>230001</v>
          </cell>
        </row>
        <row r="87">
          <cell r="AF87" t="str">
            <v>3</v>
          </cell>
        </row>
        <row r="88">
          <cell r="AF88" t="str">
            <v>31</v>
          </cell>
        </row>
        <row r="89">
          <cell r="AF89" t="str">
            <v>310001</v>
          </cell>
        </row>
        <row r="90">
          <cell r="AF90" t="str">
            <v>310002</v>
          </cell>
        </row>
        <row r="91">
          <cell r="AF91" t="str">
            <v>310003</v>
          </cell>
        </row>
        <row r="92">
          <cell r="AF92" t="str">
            <v>310004</v>
          </cell>
        </row>
        <row r="93">
          <cell r="AF93" t="str">
            <v>32</v>
          </cell>
        </row>
        <row r="94">
          <cell r="AF94" t="str">
            <v>320001</v>
          </cell>
        </row>
        <row r="95">
          <cell r="AF95" t="str">
            <v>35</v>
          </cell>
        </row>
        <row r="96">
          <cell r="AF96" t="str">
            <v>350001</v>
          </cell>
        </row>
        <row r="97">
          <cell r="AF97" t="str">
            <v>350002</v>
          </cell>
        </row>
        <row r="98">
          <cell r="AF98" t="str">
            <v>350004</v>
          </cell>
        </row>
        <row r="99">
          <cell r="AF99" t="str">
            <v>36</v>
          </cell>
        </row>
        <row r="100">
          <cell r="AF100" t="str">
            <v>360001</v>
          </cell>
        </row>
        <row r="101">
          <cell r="AF101" t="str">
            <v>4</v>
          </cell>
        </row>
        <row r="102">
          <cell r="AF102" t="str">
            <v>41</v>
          </cell>
        </row>
        <row r="103">
          <cell r="AF103" t="str">
            <v>410001</v>
          </cell>
        </row>
        <row r="104">
          <cell r="AF104" t="str">
            <v>410002</v>
          </cell>
        </row>
        <row r="105">
          <cell r="AF105" t="str">
            <v>42</v>
          </cell>
        </row>
        <row r="106">
          <cell r="AF106" t="str">
            <v>420001</v>
          </cell>
        </row>
        <row r="107">
          <cell r="AF107" t="str">
            <v>420002</v>
          </cell>
        </row>
        <row r="108">
          <cell r="AF108" t="str">
            <v>420003</v>
          </cell>
        </row>
        <row r="109">
          <cell r="AF109" t="str">
            <v>420004</v>
          </cell>
        </row>
        <row r="110">
          <cell r="AF110" t="str">
            <v>43</v>
          </cell>
        </row>
        <row r="111">
          <cell r="AF111" t="str">
            <v>430</v>
          </cell>
        </row>
        <row r="112">
          <cell r="AF112" t="str">
            <v>430001</v>
          </cell>
        </row>
        <row r="113">
          <cell r="AF113" t="str">
            <v>430002</v>
          </cell>
        </row>
        <row r="114">
          <cell r="AF114" t="str">
            <v>431</v>
          </cell>
        </row>
        <row r="115">
          <cell r="AF115" t="str">
            <v>431001</v>
          </cell>
        </row>
        <row r="116">
          <cell r="AF116" t="str">
            <v>431002</v>
          </cell>
        </row>
        <row r="117">
          <cell r="AF117" t="str">
            <v>45</v>
          </cell>
        </row>
        <row r="118">
          <cell r="AF118" t="str">
            <v>450001</v>
          </cell>
        </row>
        <row r="119">
          <cell r="AF119" t="str">
            <v>450002</v>
          </cell>
        </row>
        <row r="120">
          <cell r="AF120" t="str">
            <v>450004</v>
          </cell>
        </row>
        <row r="121">
          <cell r="AF121" t="str">
            <v>450005</v>
          </cell>
        </row>
        <row r="122">
          <cell r="AF122" t="str">
            <v>450006</v>
          </cell>
        </row>
        <row r="123">
          <cell r="AF123" t="str">
            <v>450008</v>
          </cell>
        </row>
        <row r="124">
          <cell r="AF124" t="str">
            <v>450009</v>
          </cell>
        </row>
        <row r="125">
          <cell r="AF125" t="str">
            <v>450010</v>
          </cell>
        </row>
        <row r="126">
          <cell r="AF126" t="str">
            <v>450011</v>
          </cell>
        </row>
      </sheetData>
      <sheetData sheetId="33">
        <row r="16">
          <cell r="AF16" t="str">
            <v>210101</v>
          </cell>
        </row>
        <row r="17">
          <cell r="AF17" t="str">
            <v>210103</v>
          </cell>
        </row>
        <row r="18">
          <cell r="AF18" t="str">
            <v>210105</v>
          </cell>
        </row>
        <row r="19">
          <cell r="AF19" t="str">
            <v>2102</v>
          </cell>
        </row>
        <row r="20">
          <cell r="AF20" t="str">
            <v>210201</v>
          </cell>
        </row>
        <row r="21">
          <cell r="AF21" t="str">
            <v>210202</v>
          </cell>
        </row>
        <row r="22">
          <cell r="AF22" t="str">
            <v>210203</v>
          </cell>
        </row>
        <row r="23">
          <cell r="AF23" t="str">
            <v>210204</v>
          </cell>
        </row>
        <row r="24">
          <cell r="AF24" t="str">
            <v>210205</v>
          </cell>
        </row>
        <row r="25">
          <cell r="AF25" t="str">
            <v>2103</v>
          </cell>
        </row>
        <row r="26">
          <cell r="AF26" t="str">
            <v>210301</v>
          </cell>
        </row>
        <row r="27">
          <cell r="AF27" t="str">
            <v>210302</v>
          </cell>
        </row>
        <row r="28">
          <cell r="AF28" t="str">
            <v>210303</v>
          </cell>
        </row>
        <row r="29">
          <cell r="AF29" t="str">
            <v>210304</v>
          </cell>
        </row>
        <row r="30">
          <cell r="AF30" t="str">
            <v>2104</v>
          </cell>
        </row>
        <row r="31">
          <cell r="AF31" t="str">
            <v>210401</v>
          </cell>
        </row>
        <row r="32">
          <cell r="AF32" t="str">
            <v>210402</v>
          </cell>
        </row>
        <row r="33">
          <cell r="AF33" t="str">
            <v>210403</v>
          </cell>
        </row>
        <row r="34">
          <cell r="AF34" t="str">
            <v>210404</v>
          </cell>
        </row>
        <row r="35">
          <cell r="AF35" t="str">
            <v>210405</v>
          </cell>
        </row>
        <row r="36">
          <cell r="AF36" t="str">
            <v>210406</v>
          </cell>
        </row>
        <row r="37">
          <cell r="AF37" t="str">
            <v>2106</v>
          </cell>
        </row>
        <row r="38">
          <cell r="AF38" t="str">
            <v>210601</v>
          </cell>
        </row>
        <row r="39">
          <cell r="AF39" t="str">
            <v>210602</v>
          </cell>
        </row>
        <row r="40">
          <cell r="AF40" t="str">
            <v>210604</v>
          </cell>
        </row>
        <row r="41">
          <cell r="AF41" t="str">
            <v>2107</v>
          </cell>
        </row>
        <row r="42">
          <cell r="AF42" t="str">
            <v>210701</v>
          </cell>
        </row>
        <row r="43">
          <cell r="AF43" t="str">
            <v>210702</v>
          </cell>
        </row>
        <row r="44">
          <cell r="AF44" t="str">
            <v>2108</v>
          </cell>
        </row>
        <row r="45">
          <cell r="AF45" t="str">
            <v>210801</v>
          </cell>
        </row>
        <row r="46">
          <cell r="AF46" t="str">
            <v>210802</v>
          </cell>
        </row>
        <row r="47">
          <cell r="AF47" t="str">
            <v>210803</v>
          </cell>
        </row>
        <row r="48">
          <cell r="AF48" t="str">
            <v>210804</v>
          </cell>
        </row>
        <row r="49">
          <cell r="AF49" t="str">
            <v>210806</v>
          </cell>
        </row>
        <row r="50">
          <cell r="AF50" t="str">
            <v>210807</v>
          </cell>
        </row>
        <row r="51">
          <cell r="AF51" t="str">
            <v>210808</v>
          </cell>
        </row>
        <row r="52">
          <cell r="AF52" t="str">
            <v>210809</v>
          </cell>
        </row>
        <row r="53">
          <cell r="AF53" t="str">
            <v>2109</v>
          </cell>
        </row>
        <row r="54">
          <cell r="AF54" t="str">
            <v>210901</v>
          </cell>
        </row>
        <row r="55">
          <cell r="AF55" t="str">
            <v>210902</v>
          </cell>
        </row>
        <row r="56">
          <cell r="AF56" t="str">
            <v>212</v>
          </cell>
        </row>
        <row r="57">
          <cell r="AF57" t="str">
            <v>2122</v>
          </cell>
        </row>
        <row r="58">
          <cell r="AF58" t="str">
            <v>212201</v>
          </cell>
        </row>
        <row r="59">
          <cell r="AF59" t="str">
            <v>213</v>
          </cell>
        </row>
        <row r="60">
          <cell r="AF60" t="str">
            <v>2131</v>
          </cell>
        </row>
        <row r="61">
          <cell r="AF61" t="str">
            <v>213101</v>
          </cell>
        </row>
        <row r="62">
          <cell r="AF62" t="str">
            <v>2132</v>
          </cell>
        </row>
        <row r="63">
          <cell r="AF63" t="str">
            <v>213202</v>
          </cell>
        </row>
        <row r="64">
          <cell r="AF64" t="str">
            <v>213204</v>
          </cell>
        </row>
        <row r="65">
          <cell r="AF65" t="str">
            <v>213206</v>
          </cell>
        </row>
        <row r="66">
          <cell r="AF66" t="str">
            <v>213207</v>
          </cell>
        </row>
        <row r="67">
          <cell r="AF67" t="str">
            <v>213209</v>
          </cell>
        </row>
        <row r="68">
          <cell r="AF68" t="str">
            <v>22</v>
          </cell>
        </row>
        <row r="69">
          <cell r="AF69" t="str">
            <v>220001</v>
          </cell>
        </row>
        <row r="70">
          <cell r="AF70" t="str">
            <v>221001</v>
          </cell>
        </row>
        <row r="71">
          <cell r="AF71" t="str">
            <v>222001</v>
          </cell>
        </row>
        <row r="72">
          <cell r="AF72" t="str">
            <v>3</v>
          </cell>
        </row>
        <row r="73">
          <cell r="AF73" t="str">
            <v>31</v>
          </cell>
        </row>
        <row r="74">
          <cell r="AF74" t="str">
            <v>310001</v>
          </cell>
        </row>
        <row r="75">
          <cell r="AF75" t="str">
            <v>33</v>
          </cell>
        </row>
        <row r="76">
          <cell r="AF76" t="str">
            <v>330001</v>
          </cell>
        </row>
        <row r="77">
          <cell r="AF77" t="str">
            <v>330002</v>
          </cell>
        </row>
        <row r="78">
          <cell r="AF78" t="str">
            <v>35</v>
          </cell>
        </row>
        <row r="79">
          <cell r="AF79" t="str">
            <v>350002</v>
          </cell>
        </row>
        <row r="80">
          <cell r="AF80" t="str">
            <v>4</v>
          </cell>
        </row>
        <row r="81">
          <cell r="AF81" t="str">
            <v>41</v>
          </cell>
        </row>
        <row r="82">
          <cell r="AF82" t="str">
            <v>410001</v>
          </cell>
        </row>
        <row r="83">
          <cell r="AF83" t="str">
            <v>42</v>
          </cell>
        </row>
        <row r="84">
          <cell r="AF84" t="str">
            <v>420001</v>
          </cell>
        </row>
        <row r="85">
          <cell r="AF85" t="str">
            <v>420002</v>
          </cell>
        </row>
        <row r="86">
          <cell r="AF86" t="str">
            <v>420003</v>
          </cell>
        </row>
        <row r="87">
          <cell r="AF87" t="str">
            <v>420004</v>
          </cell>
        </row>
        <row r="88">
          <cell r="AF88" t="str">
            <v>45</v>
          </cell>
        </row>
        <row r="89">
          <cell r="AF89" t="str">
            <v>450001</v>
          </cell>
        </row>
        <row r="90">
          <cell r="AF90" t="str">
            <v>450008</v>
          </cell>
        </row>
        <row r="91">
          <cell r="AF91" t="str">
            <v>450009</v>
          </cell>
        </row>
        <row r="92">
          <cell r="AF92" t="str">
            <v>450010</v>
          </cell>
        </row>
      </sheetData>
      <sheetData sheetId="34">
        <row r="15">
          <cell r="AF15" t="str">
            <v>2112</v>
          </cell>
        </row>
        <row r="16">
          <cell r="AF16" t="str">
            <v>211201</v>
          </cell>
        </row>
        <row r="17">
          <cell r="AF17" t="str">
            <v>213</v>
          </cell>
        </row>
        <row r="18">
          <cell r="AF18" t="str">
            <v>2132</v>
          </cell>
        </row>
        <row r="19">
          <cell r="AF19" t="str">
            <v>213203</v>
          </cell>
        </row>
        <row r="20">
          <cell r="AF20" t="str">
            <v>22</v>
          </cell>
        </row>
        <row r="21">
          <cell r="AF21" t="str">
            <v>221001</v>
          </cell>
        </row>
        <row r="22">
          <cell r="AF22" t="str">
            <v>3</v>
          </cell>
        </row>
        <row r="23">
          <cell r="AF23" t="str">
            <v>34</v>
          </cell>
        </row>
        <row r="24">
          <cell r="AF24" t="str">
            <v>340001</v>
          </cell>
        </row>
      </sheetData>
      <sheetData sheetId="35"/>
      <sheetData sheetId="36"/>
      <sheetData sheetId="37"/>
      <sheetData sheetId="38"/>
      <sheetData sheetId="39">
        <row r="15">
          <cell r="AF15" t="str">
            <v>2101</v>
          </cell>
        </row>
        <row r="16">
          <cell r="AF16" t="str">
            <v>210101</v>
          </cell>
        </row>
        <row r="17">
          <cell r="AF17" t="str">
            <v>210105</v>
          </cell>
        </row>
        <row r="18">
          <cell r="AF18" t="str">
            <v>2102</v>
          </cell>
        </row>
        <row r="19">
          <cell r="AF19" t="str">
            <v>210201</v>
          </cell>
        </row>
        <row r="20">
          <cell r="AF20" t="str">
            <v>210202</v>
          </cell>
        </row>
        <row r="21">
          <cell r="AF21" t="str">
            <v>210203</v>
          </cell>
        </row>
        <row r="22">
          <cell r="AF22" t="str">
            <v>210204</v>
          </cell>
        </row>
        <row r="23">
          <cell r="AF23" t="str">
            <v>210205</v>
          </cell>
        </row>
        <row r="24">
          <cell r="AF24" t="str">
            <v>2108</v>
          </cell>
        </row>
        <row r="25">
          <cell r="AF25" t="str">
            <v>210801</v>
          </cell>
        </row>
        <row r="26">
          <cell r="AF26" t="str">
            <v>2109</v>
          </cell>
        </row>
        <row r="27">
          <cell r="AF27" t="str">
            <v>210901</v>
          </cell>
        </row>
        <row r="28">
          <cell r="AF28" t="str">
            <v>22</v>
          </cell>
        </row>
        <row r="29">
          <cell r="AF29" t="str">
            <v>220001</v>
          </cell>
        </row>
        <row r="30">
          <cell r="AF30" t="str">
            <v>221001</v>
          </cell>
        </row>
        <row r="31">
          <cell r="AF31" t="str">
            <v>222001</v>
          </cell>
        </row>
        <row r="32">
          <cell r="AF32" t="str">
            <v>223001</v>
          </cell>
        </row>
        <row r="33">
          <cell r="AF33" t="str">
            <v>23</v>
          </cell>
        </row>
        <row r="34">
          <cell r="AF34" t="str">
            <v>232</v>
          </cell>
        </row>
        <row r="35">
          <cell r="AF35" t="str">
            <v>232001</v>
          </cell>
        </row>
        <row r="36">
          <cell r="AF36" t="str">
            <v>3</v>
          </cell>
        </row>
        <row r="37">
          <cell r="AF37" t="str">
            <v>35</v>
          </cell>
        </row>
        <row r="38">
          <cell r="AF38" t="str">
            <v>350004</v>
          </cell>
        </row>
        <row r="39">
          <cell r="AF39" t="str">
            <v>36</v>
          </cell>
        </row>
        <row r="40">
          <cell r="AF40" t="str">
            <v>360001</v>
          </cell>
        </row>
      </sheetData>
      <sheetData sheetId="40">
        <row r="16">
          <cell r="AF16" t="str">
            <v>210101</v>
          </cell>
        </row>
        <row r="17">
          <cell r="AF17" t="str">
            <v>2108</v>
          </cell>
        </row>
        <row r="18">
          <cell r="AF18" t="str">
            <v>210801</v>
          </cell>
        </row>
        <row r="19">
          <cell r="AF19" t="str">
            <v>2109</v>
          </cell>
        </row>
        <row r="20">
          <cell r="AF20" t="str">
            <v>210901</v>
          </cell>
        </row>
        <row r="21">
          <cell r="AF21" t="str">
            <v>22</v>
          </cell>
        </row>
        <row r="22">
          <cell r="AF22" t="str">
            <v>220001</v>
          </cell>
        </row>
        <row r="23">
          <cell r="AF23" t="str">
            <v>222001</v>
          </cell>
        </row>
        <row r="24">
          <cell r="AF24" t="str">
            <v>223001</v>
          </cell>
        </row>
        <row r="25">
          <cell r="AF25" t="str">
            <v>3</v>
          </cell>
        </row>
        <row r="26">
          <cell r="AF26" t="str">
            <v>35</v>
          </cell>
        </row>
        <row r="27">
          <cell r="AF27" t="str">
            <v>350004</v>
          </cell>
        </row>
        <row r="28">
          <cell r="AF28" t="str">
            <v>36</v>
          </cell>
        </row>
        <row r="29">
          <cell r="AF29" t="str">
            <v>360001</v>
          </cell>
        </row>
      </sheetData>
      <sheetData sheetId="41"/>
      <sheetData sheetId="42"/>
      <sheetData sheetId="43"/>
      <sheetData sheetId="44"/>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puts"/>
      <sheetName val="Input 2 (march 2000)"/>
      <sheetName val="Outputs"/>
      <sheetName val="TOFE"/>
      <sheetName val="quarterly"/>
      <sheetName val="monthly"/>
      <sheetName val="TOFE_SR"/>
      <sheetName val="Projections_SR"/>
      <sheetName val="Educ and Health"/>
      <sheetName val="Indicators"/>
      <sheetName val="Debt"/>
      <sheetName val="Fiscal93-99"/>
      <sheetName val="Semesters"/>
      <sheetName val="DENOS+Arriérés"/>
      <sheetName val="DENO"/>
      <sheetName val="Dep fonct"/>
      <sheetName val="Dep_capital"/>
      <sheetName val="ext_fin"/>
      <sheetName val="RED_19"/>
      <sheetName val="RED_20"/>
      <sheetName val="RED_21"/>
      <sheetName val="RED_22_23"/>
      <sheetName val="RED_25"/>
      <sheetName val="RED_26"/>
      <sheetName val="RED_28"/>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te"/>
      <sheetName val="2005"/>
      <sheetName val="2004"/>
      <sheetName val="2006"/>
      <sheetName val="2003prj"/>
      <sheetName val="2003hbg"/>
      <sheetName val="2002.12.31"/>
      <sheetName val="2002.12.31 (2)"/>
      <sheetName val="Negtgel"/>
      <sheetName val="2039"/>
    </sheetNames>
    <sheetDataSet>
      <sheetData sheetId="0" refreshError="1">
        <row r="3">
          <cell r="A3" t="str">
            <v>ATS</v>
          </cell>
          <cell r="L3">
            <v>14.995925251281401</v>
          </cell>
          <cell r="M3">
            <v>15.575031481304</v>
          </cell>
          <cell r="N3">
            <v>13.2378463314519</v>
          </cell>
          <cell r="R3">
            <v>12.865367013860412</v>
          </cell>
          <cell r="S3">
            <v>12.650881293817719</v>
          </cell>
          <cell r="U3">
            <v>12.650881293817719</v>
          </cell>
        </row>
        <row r="4">
          <cell r="L4">
            <v>43.962277351814301</v>
          </cell>
          <cell r="M4">
            <v>45.659993783032</v>
          </cell>
          <cell r="N4">
            <v>38.808267060030602</v>
          </cell>
        </row>
        <row r="5">
          <cell r="L5">
            <v>1.6633057</v>
          </cell>
          <cell r="M5">
            <v>1.6765556100000001</v>
          </cell>
          <cell r="N5">
            <v>1.39925373134328</v>
          </cell>
          <cell r="R5">
            <v>1.3826561552456034</v>
          </cell>
          <cell r="S5">
            <v>1.4138691497182063</v>
          </cell>
          <cell r="U5">
            <v>1.4138691497182063</v>
          </cell>
        </row>
        <row r="6">
          <cell r="L6">
            <v>8.2779957999999993</v>
          </cell>
          <cell r="M6">
            <v>8.2794891100000001</v>
          </cell>
          <cell r="N6">
            <v>8.2781456953642394</v>
          </cell>
          <cell r="R6">
            <v>8.2788671023965144</v>
          </cell>
          <cell r="S6">
            <v>8.278335724533715</v>
          </cell>
          <cell r="U6">
            <v>8.278335724533715</v>
          </cell>
        </row>
        <row r="7">
          <cell r="L7">
            <v>2.1314564714587498</v>
          </cell>
          <cell r="M7">
            <v>2.2137681461944001</v>
          </cell>
          <cell r="N7">
            <v>1.88157067727038</v>
          </cell>
        </row>
        <row r="8">
          <cell r="L8">
            <v>181.326861976826</v>
          </cell>
          <cell r="M8">
            <v>188.32926520848</v>
          </cell>
          <cell r="N8">
            <v>160.06862493586399</v>
          </cell>
        </row>
        <row r="9">
          <cell r="L9">
            <v>1.08979638898</v>
          </cell>
          <cell r="M9">
            <v>1.13188168</v>
          </cell>
          <cell r="N9">
            <v>0.96203181118521996</v>
          </cell>
          <cell r="R9">
            <v>1.0199999998572</v>
          </cell>
          <cell r="S9">
            <v>0.9193753983428935</v>
          </cell>
          <cell r="U9">
            <v>0.9193753983428935</v>
          </cell>
        </row>
        <row r="10">
          <cell r="L10">
            <v>6.4796350838500496</v>
          </cell>
          <cell r="M10">
            <v>6.7298628612264002</v>
          </cell>
          <cell r="N10">
            <v>5.7199814007182903</v>
          </cell>
        </row>
        <row r="11">
          <cell r="L11">
            <v>7.1485956992615298</v>
          </cell>
          <cell r="M11">
            <v>7.4246571116776003</v>
          </cell>
          <cell r="N11">
            <v>6.31051500769623</v>
          </cell>
        </row>
        <row r="12">
          <cell r="L12">
            <v>0.85828440329064404</v>
          </cell>
          <cell r="M12">
            <v>0.89142926342752005</v>
          </cell>
          <cell r="N12">
            <v>0.75766162134427595</v>
          </cell>
        </row>
        <row r="13">
          <cell r="L13">
            <v>2110.1400540903001</v>
          </cell>
          <cell r="M13">
            <v>2191.6285405335998</v>
          </cell>
          <cell r="N13">
            <v>1862.7533350435999</v>
          </cell>
        </row>
        <row r="14">
          <cell r="L14">
            <v>112.62833999999999</v>
          </cell>
          <cell r="M14">
            <v>131.34684147999999</v>
          </cell>
          <cell r="N14">
            <v>119.93603411513899</v>
          </cell>
          <cell r="R14">
            <v>117.98999326867087</v>
          </cell>
          <cell r="S14">
            <v>117.03853955375254</v>
          </cell>
          <cell r="U14">
            <v>117.03853955375254</v>
          </cell>
        </row>
        <row r="15">
          <cell r="L15">
            <v>1232.5843</v>
          </cell>
          <cell r="M15">
            <v>1327.71084337</v>
          </cell>
          <cell r="N15">
            <v>1196.8085106383</v>
          </cell>
          <cell r="R15">
            <v>1198.9200128524226</v>
          </cell>
          <cell r="S15">
            <v>1177.5510204081634</v>
          </cell>
          <cell r="U15">
            <v>1177.5510204081634</v>
          </cell>
        </row>
        <row r="16">
          <cell r="L16">
            <v>0.30541869999999999</v>
          </cell>
          <cell r="M16">
            <v>0.30726334999999999</v>
          </cell>
          <cell r="N16">
            <v>0.29995200767877001</v>
          </cell>
          <cell r="R16">
            <v>0.3017000000324026</v>
          </cell>
          <cell r="S16">
            <v>0.29974025974025975</v>
          </cell>
          <cell r="U16">
            <v>0.29974025974025975</v>
          </cell>
        </row>
        <row r="17">
          <cell r="L17">
            <v>43.962277351814301</v>
          </cell>
          <cell r="M17">
            <v>45.659993783032</v>
          </cell>
          <cell r="N17">
            <v>38.808267060030602</v>
          </cell>
        </row>
        <row r="18">
          <cell r="L18">
            <v>1097</v>
          </cell>
          <cell r="M18">
            <v>1102</v>
          </cell>
          <cell r="N18">
            <v>1125</v>
          </cell>
          <cell r="R18">
            <v>1130</v>
          </cell>
          <cell r="S18">
            <v>1154</v>
          </cell>
          <cell r="U18">
            <v>1175.0999999999999</v>
          </cell>
        </row>
        <row r="19">
          <cell r="L19">
            <v>2.4015952003591101</v>
          </cell>
          <cell r="M19">
            <v>2.4943389770327999</v>
          </cell>
          <cell r="N19">
            <v>2.1200391226269799</v>
          </cell>
        </row>
        <row r="20">
          <cell r="L20">
            <v>218.484559655488</v>
          </cell>
          <cell r="M20">
            <v>226.92190296976</v>
          </cell>
          <cell r="N20">
            <v>192.87006157003501</v>
          </cell>
        </row>
        <row r="21">
          <cell r="L21">
            <v>27.998978999999999</v>
          </cell>
          <cell r="M21">
            <v>30.441988949999999</v>
          </cell>
          <cell r="N21">
            <v>31.779661016949198</v>
          </cell>
        </row>
        <row r="22">
          <cell r="L22">
            <v>0.76876719999999998</v>
          </cell>
          <cell r="M22">
            <v>0.79716434999999997</v>
          </cell>
          <cell r="N22">
            <v>0.74052132701422002</v>
          </cell>
          <cell r="R22">
            <v>0.75000000000018752</v>
          </cell>
          <cell r="S22">
            <v>0.72936417646315255</v>
          </cell>
          <cell r="U22">
            <v>0.72936417646315255</v>
          </cell>
        </row>
        <row r="23">
          <cell r="L23">
            <v>1</v>
          </cell>
          <cell r="M23">
            <v>1</v>
          </cell>
          <cell r="N23">
            <v>1</v>
          </cell>
          <cell r="R23">
            <v>1</v>
          </cell>
          <cell r="S23">
            <v>1</v>
          </cell>
          <cell r="U23">
            <v>1</v>
          </cell>
        </row>
      </sheetData>
      <sheetData sheetId="1" refreshError="1"/>
      <sheetData sheetId="2" refreshError="1"/>
      <sheetData sheetId="3" refreshError="1"/>
      <sheetData sheetId="4" refreshError="1"/>
      <sheetData sheetId="5" refreshError="1"/>
      <sheetData sheetId="6" refreshError="1">
        <row r="7">
          <cell r="F7" t="str">
            <v>JPY</v>
          </cell>
          <cell r="AJ7">
            <v>0</v>
          </cell>
          <cell r="AK7">
            <v>0</v>
          </cell>
          <cell r="AM7">
            <v>1999457.6952200001</v>
          </cell>
          <cell r="AN7">
            <v>2259387195.5985999</v>
          </cell>
          <cell r="AQ7">
            <v>2319054280</v>
          </cell>
          <cell r="AS7">
            <v>374857.22114829504</v>
          </cell>
          <cell r="AT7">
            <v>423588659.89757341</v>
          </cell>
          <cell r="AW7">
            <v>434768232.99000001</v>
          </cell>
          <cell r="BA7">
            <v>35990238.513960004</v>
          </cell>
          <cell r="BB7">
            <v>40668969520.774803</v>
          </cell>
          <cell r="BG7">
            <v>2015712.097053726</v>
          </cell>
          <cell r="BH7">
            <v>2368663285.2478333</v>
          </cell>
        </row>
        <row r="8">
          <cell r="AJ8">
            <v>0</v>
          </cell>
          <cell r="AK8">
            <v>0</v>
          </cell>
          <cell r="AM8">
            <v>0</v>
          </cell>
          <cell r="AN8">
            <v>0</v>
          </cell>
          <cell r="AS8">
            <v>0</v>
          </cell>
          <cell r="AT8">
            <v>0</v>
          </cell>
          <cell r="BA8">
            <v>0</v>
          </cell>
          <cell r="BB8">
            <v>0</v>
          </cell>
        </row>
        <row r="9">
          <cell r="AJ9">
            <v>0</v>
          </cell>
          <cell r="AK9">
            <v>0</v>
          </cell>
          <cell r="AM9">
            <v>0</v>
          </cell>
          <cell r="AN9">
            <v>0</v>
          </cell>
          <cell r="AS9">
            <v>0</v>
          </cell>
          <cell r="AT9">
            <v>0</v>
          </cell>
          <cell r="BA9">
            <v>0</v>
          </cell>
          <cell r="BB9">
            <v>0</v>
          </cell>
        </row>
        <row r="10">
          <cell r="F10" t="str">
            <v>JPY</v>
          </cell>
          <cell r="AJ10">
            <v>0</v>
          </cell>
          <cell r="AK10">
            <v>0</v>
          </cell>
          <cell r="AM10">
            <v>1126434.50786</v>
          </cell>
          <cell r="AN10">
            <v>1272870993.8817999</v>
          </cell>
          <cell r="AQ10">
            <v>1264619620</v>
          </cell>
          <cell r="AS10">
            <v>171804.40000400002</v>
          </cell>
          <cell r="AT10">
            <v>194138972.00452003</v>
          </cell>
          <cell r="AW10">
            <v>192813121.90000001</v>
          </cell>
          <cell r="BA10">
            <v>16333300.363970002</v>
          </cell>
          <cell r="BB10">
            <v>18456629411.286102</v>
          </cell>
          <cell r="BG10">
            <v>1135591.7504332755</v>
          </cell>
          <cell r="BH10">
            <v>1334433865.9341419</v>
          </cell>
        </row>
        <row r="11">
          <cell r="AJ11">
            <v>0</v>
          </cell>
          <cell r="AK11">
            <v>0</v>
          </cell>
          <cell r="AM11">
            <v>0</v>
          </cell>
          <cell r="AN11">
            <v>0</v>
          </cell>
          <cell r="AS11">
            <v>0</v>
          </cell>
          <cell r="AT11">
            <v>0</v>
          </cell>
          <cell r="BA11">
            <v>0</v>
          </cell>
          <cell r="BB11">
            <v>0</v>
          </cell>
        </row>
        <row r="12">
          <cell r="AJ12">
            <v>0</v>
          </cell>
          <cell r="AK12">
            <v>0</v>
          </cell>
          <cell r="AM12">
            <v>0</v>
          </cell>
          <cell r="AN12">
            <v>0</v>
          </cell>
          <cell r="AS12">
            <v>0</v>
          </cell>
          <cell r="AT12">
            <v>0</v>
          </cell>
          <cell r="BA12">
            <v>0</v>
          </cell>
          <cell r="BB12">
            <v>0</v>
          </cell>
        </row>
        <row r="13">
          <cell r="F13" t="str">
            <v>JPY</v>
          </cell>
          <cell r="AJ13">
            <v>0</v>
          </cell>
          <cell r="AK13">
            <v>0</v>
          </cell>
          <cell r="AM13">
            <v>683745.48353687511</v>
          </cell>
          <cell r="AN13">
            <v>772632396.39666891</v>
          </cell>
          <cell r="AQ13">
            <v>795456732.5</v>
          </cell>
          <cell r="AS13">
            <v>280250.46094125003</v>
          </cell>
          <cell r="AT13">
            <v>316683020.86361253</v>
          </cell>
          <cell r="AW13">
            <v>956152075.70000005</v>
          </cell>
          <cell r="BA13">
            <v>27341301.670000002</v>
          </cell>
          <cell r="BB13">
            <v>30895670887.100002</v>
          </cell>
          <cell r="BG13">
            <v>1378178.5095320623</v>
          </cell>
          <cell r="BH13">
            <v>1619497566.5511262</v>
          </cell>
        </row>
        <row r="14">
          <cell r="AJ14">
            <v>0</v>
          </cell>
          <cell r="AK14">
            <v>0</v>
          </cell>
          <cell r="AM14">
            <v>0</v>
          </cell>
          <cell r="AN14">
            <v>0</v>
          </cell>
          <cell r="AS14">
            <v>0</v>
          </cell>
          <cell r="AT14">
            <v>0</v>
          </cell>
          <cell r="BA14">
            <v>0</v>
          </cell>
          <cell r="BB14">
            <v>0</v>
          </cell>
        </row>
        <row r="15">
          <cell r="AJ15">
            <v>0</v>
          </cell>
          <cell r="AK15">
            <v>0</v>
          </cell>
          <cell r="AM15">
            <v>0</v>
          </cell>
          <cell r="AN15">
            <v>0</v>
          </cell>
          <cell r="AS15">
            <v>0</v>
          </cell>
          <cell r="AT15">
            <v>0</v>
          </cell>
          <cell r="BA15">
            <v>0</v>
          </cell>
          <cell r="BB15">
            <v>0</v>
          </cell>
        </row>
        <row r="16">
          <cell r="F16" t="str">
            <v>JPY</v>
          </cell>
          <cell r="AJ16">
            <v>0</v>
          </cell>
          <cell r="AK16">
            <v>0</v>
          </cell>
          <cell r="AM16">
            <v>0</v>
          </cell>
          <cell r="AN16">
            <v>0</v>
          </cell>
          <cell r="AS16">
            <v>1010420.0423889301</v>
          </cell>
          <cell r="AT16">
            <v>1141774647.8994911</v>
          </cell>
          <cell r="AW16">
            <v>1133034936.9000001</v>
          </cell>
          <cell r="BA16">
            <v>38862309.582125574</v>
          </cell>
          <cell r="BB16">
            <v>43914409827.801903</v>
          </cell>
        </row>
        <row r="17">
          <cell r="AJ17">
            <v>0</v>
          </cell>
          <cell r="AK17">
            <v>0</v>
          </cell>
          <cell r="AM17">
            <v>0</v>
          </cell>
          <cell r="AN17">
            <v>0</v>
          </cell>
          <cell r="AS17">
            <v>0</v>
          </cell>
          <cell r="AT17">
            <v>0</v>
          </cell>
          <cell r="BA17">
            <v>0</v>
          </cell>
          <cell r="BB17">
            <v>0</v>
          </cell>
        </row>
        <row r="18">
          <cell r="AJ18">
            <v>0</v>
          </cell>
          <cell r="AK18">
            <v>0</v>
          </cell>
          <cell r="AM18">
            <v>0</v>
          </cell>
          <cell r="AN18">
            <v>0</v>
          </cell>
          <cell r="AS18">
            <v>0</v>
          </cell>
          <cell r="AT18">
            <v>0</v>
          </cell>
          <cell r="BA18">
            <v>0</v>
          </cell>
          <cell r="BB18">
            <v>0</v>
          </cell>
        </row>
        <row r="19">
          <cell r="F19" t="str">
            <v>JPY</v>
          </cell>
          <cell r="AJ19">
            <v>0</v>
          </cell>
          <cell r="AK19">
            <v>0</v>
          </cell>
          <cell r="AM19">
            <v>0</v>
          </cell>
          <cell r="AN19">
            <v>0</v>
          </cell>
          <cell r="AS19">
            <v>875828.50152970513</v>
          </cell>
          <cell r="AT19">
            <v>989686206.72856677</v>
          </cell>
          <cell r="AW19">
            <v>1001403030.88</v>
          </cell>
          <cell r="BA19">
            <v>38079500.435000002</v>
          </cell>
          <cell r="BB19">
            <v>43029835491.550003</v>
          </cell>
        </row>
        <row r="20">
          <cell r="AJ20">
            <v>0</v>
          </cell>
          <cell r="AK20">
            <v>0</v>
          </cell>
          <cell r="AM20">
            <v>0</v>
          </cell>
          <cell r="AN20">
            <v>0</v>
          </cell>
          <cell r="AS20">
            <v>0</v>
          </cell>
          <cell r="AT20">
            <v>0</v>
          </cell>
          <cell r="BA20">
            <v>0</v>
          </cell>
          <cell r="BB20">
            <v>0</v>
          </cell>
        </row>
        <row r="21">
          <cell r="AJ21">
            <v>0</v>
          </cell>
          <cell r="AK21">
            <v>0</v>
          </cell>
          <cell r="AM21">
            <v>0</v>
          </cell>
          <cell r="AN21">
            <v>0</v>
          </cell>
          <cell r="AS21">
            <v>0</v>
          </cell>
          <cell r="AT21">
            <v>0</v>
          </cell>
          <cell r="BA21">
            <v>0</v>
          </cell>
          <cell r="BB21">
            <v>0</v>
          </cell>
        </row>
        <row r="22">
          <cell r="F22" t="str">
            <v>JPY</v>
          </cell>
          <cell r="AJ22">
            <v>0</v>
          </cell>
          <cell r="AK22">
            <v>0</v>
          </cell>
          <cell r="AM22">
            <v>0</v>
          </cell>
          <cell r="AN22">
            <v>0</v>
          </cell>
          <cell r="AS22">
            <v>1134608.056932115</v>
          </cell>
          <cell r="AT22">
            <v>1282107104.3332899</v>
          </cell>
          <cell r="AW22">
            <v>1273647314.1199999</v>
          </cell>
          <cell r="BA22">
            <v>49330785.253510907</v>
          </cell>
          <cell r="BB22">
            <v>55743787336.467323</v>
          </cell>
        </row>
        <row r="23">
          <cell r="AJ23">
            <v>0</v>
          </cell>
          <cell r="AK23">
            <v>0</v>
          </cell>
          <cell r="AM23">
            <v>0</v>
          </cell>
          <cell r="AN23">
            <v>0</v>
          </cell>
          <cell r="AS23">
            <v>0</v>
          </cell>
          <cell r="AT23">
            <v>0</v>
          </cell>
          <cell r="BA23">
            <v>0</v>
          </cell>
          <cell r="BB23">
            <v>0</v>
          </cell>
        </row>
        <row r="24">
          <cell r="AJ24">
            <v>0</v>
          </cell>
          <cell r="AK24">
            <v>0</v>
          </cell>
          <cell r="AM24">
            <v>0</v>
          </cell>
          <cell r="AN24">
            <v>0</v>
          </cell>
          <cell r="AS24">
            <v>0</v>
          </cell>
          <cell r="AT24">
            <v>0</v>
          </cell>
          <cell r="BA24">
            <v>0</v>
          </cell>
          <cell r="BB24">
            <v>0</v>
          </cell>
        </row>
        <row r="25">
          <cell r="F25" t="str">
            <v>JPY</v>
          </cell>
          <cell r="AJ25">
            <v>0</v>
          </cell>
          <cell r="AK25">
            <v>0</v>
          </cell>
          <cell r="AM25">
            <v>0</v>
          </cell>
          <cell r="AN25">
            <v>0</v>
          </cell>
          <cell r="AS25">
            <v>0</v>
          </cell>
          <cell r="AT25">
            <v>0</v>
          </cell>
          <cell r="BA25">
            <v>0</v>
          </cell>
          <cell r="BB25">
            <v>0</v>
          </cell>
        </row>
        <row r="26">
          <cell r="AJ26">
            <v>0</v>
          </cell>
          <cell r="AK26">
            <v>0</v>
          </cell>
          <cell r="AM26">
            <v>0</v>
          </cell>
          <cell r="AN26">
            <v>0</v>
          </cell>
          <cell r="AS26">
            <v>0</v>
          </cell>
          <cell r="AT26">
            <v>0</v>
          </cell>
          <cell r="BA26">
            <v>0</v>
          </cell>
          <cell r="BB26">
            <v>0</v>
          </cell>
        </row>
        <row r="27">
          <cell r="AJ27">
            <v>0</v>
          </cell>
          <cell r="AK27">
            <v>0</v>
          </cell>
          <cell r="AM27">
            <v>0</v>
          </cell>
          <cell r="AN27">
            <v>0</v>
          </cell>
          <cell r="AS27">
            <v>0</v>
          </cell>
          <cell r="AT27">
            <v>0</v>
          </cell>
          <cell r="BA27">
            <v>0</v>
          </cell>
          <cell r="BB27">
            <v>0</v>
          </cell>
        </row>
        <row r="28">
          <cell r="F28" t="str">
            <v>USD</v>
          </cell>
          <cell r="AJ28">
            <v>0</v>
          </cell>
          <cell r="AK28">
            <v>0</v>
          </cell>
          <cell r="AM28">
            <v>0</v>
          </cell>
          <cell r="AN28">
            <v>0</v>
          </cell>
          <cell r="AS28">
            <v>0</v>
          </cell>
          <cell r="AT28">
            <v>0</v>
          </cell>
          <cell r="BA28">
            <v>0</v>
          </cell>
          <cell r="BB28">
            <v>0</v>
          </cell>
        </row>
        <row r="29">
          <cell r="AJ29">
            <v>0</v>
          </cell>
          <cell r="AK29">
            <v>0</v>
          </cell>
          <cell r="AM29">
            <v>0</v>
          </cell>
          <cell r="AN29">
            <v>0</v>
          </cell>
          <cell r="AS29">
            <v>0</v>
          </cell>
          <cell r="AT29">
            <v>0</v>
          </cell>
          <cell r="BA29">
            <v>0</v>
          </cell>
          <cell r="BB29">
            <v>0</v>
          </cell>
        </row>
        <row r="30">
          <cell r="AJ30">
            <v>0</v>
          </cell>
          <cell r="AK30">
            <v>0</v>
          </cell>
          <cell r="AM30">
            <v>0</v>
          </cell>
          <cell r="AN30">
            <v>0</v>
          </cell>
          <cell r="AS30">
            <v>0</v>
          </cell>
          <cell r="AT30">
            <v>0</v>
          </cell>
          <cell r="BA30">
            <v>0</v>
          </cell>
          <cell r="BB30">
            <v>0</v>
          </cell>
        </row>
        <row r="31">
          <cell r="F31" t="str">
            <v>JPY</v>
          </cell>
          <cell r="AH31">
            <v>15200311683.460001</v>
          </cell>
          <cell r="AJ31">
            <v>16575410.420158854</v>
          </cell>
          <cell r="AK31">
            <v>18730213774.779503</v>
          </cell>
          <cell r="AM31">
            <v>0</v>
          </cell>
          <cell r="AN31">
            <v>0</v>
          </cell>
          <cell r="AS31">
            <v>776188.11268308875</v>
          </cell>
          <cell r="AT31">
            <v>877092567.33189034</v>
          </cell>
          <cell r="AW31">
            <v>426166071.47000003</v>
          </cell>
          <cell r="BA31">
            <v>30237530.227466464</v>
          </cell>
          <cell r="BB31">
            <v>34168409157.037106</v>
          </cell>
          <cell r="BD31">
            <v>512175.73483535525</v>
          </cell>
          <cell r="BE31">
            <v>601857706.00502586</v>
          </cell>
        </row>
        <row r="32">
          <cell r="AJ32">
            <v>0</v>
          </cell>
          <cell r="AK32">
            <v>0</v>
          </cell>
          <cell r="AM32">
            <v>0</v>
          </cell>
          <cell r="AN32">
            <v>0</v>
          </cell>
          <cell r="AS32">
            <v>0</v>
          </cell>
          <cell r="AT32">
            <v>0</v>
          </cell>
          <cell r="BA32">
            <v>0</v>
          </cell>
          <cell r="BB32">
            <v>0</v>
          </cell>
        </row>
        <row r="33">
          <cell r="AJ33">
            <v>0</v>
          </cell>
          <cell r="AK33">
            <v>0</v>
          </cell>
          <cell r="AM33">
            <v>0</v>
          </cell>
          <cell r="AN33">
            <v>0</v>
          </cell>
          <cell r="AS33">
            <v>0</v>
          </cell>
          <cell r="AT33">
            <v>0</v>
          </cell>
          <cell r="BA33">
            <v>0</v>
          </cell>
          <cell r="BB33">
            <v>0</v>
          </cell>
        </row>
        <row r="34">
          <cell r="F34" t="str">
            <v>JPY</v>
          </cell>
          <cell r="AH34">
            <v>3615801795.0799994</v>
          </cell>
          <cell r="AJ34">
            <v>11946091.925443482</v>
          </cell>
          <cell r="AK34">
            <v>13499083875.751135</v>
          </cell>
          <cell r="AM34">
            <v>0</v>
          </cell>
          <cell r="AN34">
            <v>0</v>
          </cell>
          <cell r="AS34">
            <v>104537.58921155961</v>
          </cell>
          <cell r="AT34">
            <v>118127475.80906236</v>
          </cell>
          <cell r="AW34">
            <v>32460226.490000002</v>
          </cell>
          <cell r="BA34">
            <v>3460458.8210313353</v>
          </cell>
          <cell r="BB34">
            <v>3910318467.765409</v>
          </cell>
          <cell r="BD34">
            <v>13239314.211438473</v>
          </cell>
          <cell r="BE34">
            <v>15557518129.861349</v>
          </cell>
        </row>
        <row r="35">
          <cell r="AJ35">
            <v>0</v>
          </cell>
          <cell r="AK35">
            <v>0</v>
          </cell>
          <cell r="AM35">
            <v>0</v>
          </cell>
          <cell r="AN35">
            <v>0</v>
          </cell>
          <cell r="AS35">
            <v>0</v>
          </cell>
          <cell r="AT35">
            <v>0</v>
          </cell>
          <cell r="BA35">
            <v>0</v>
          </cell>
          <cell r="BB35">
            <v>0</v>
          </cell>
        </row>
        <row r="36">
          <cell r="AJ36">
            <v>0</v>
          </cell>
          <cell r="AK36">
            <v>0</v>
          </cell>
          <cell r="AM36">
            <v>0</v>
          </cell>
          <cell r="AN36">
            <v>0</v>
          </cell>
          <cell r="AS36">
            <v>0</v>
          </cell>
          <cell r="AT36">
            <v>0</v>
          </cell>
          <cell r="BA36">
            <v>0</v>
          </cell>
          <cell r="BB36">
            <v>0</v>
          </cell>
        </row>
        <row r="37">
          <cell r="F37" t="str">
            <v>JPY</v>
          </cell>
          <cell r="AJ37">
            <v>28521502.345602334</v>
          </cell>
          <cell r="AM37">
            <v>3809637.6866168752</v>
          </cell>
          <cell r="AN37">
            <v>4304890585.8770695</v>
          </cell>
          <cell r="AS37">
            <v>4728494.3848389443</v>
          </cell>
          <cell r="AT37">
            <v>5343198654.8680067</v>
          </cell>
          <cell r="BA37">
            <v>239635424.8670643</v>
          </cell>
          <cell r="BB37">
            <v>270788030099.78265</v>
          </cell>
        </row>
        <row r="38">
          <cell r="F38" t="str">
            <v>USD</v>
          </cell>
          <cell r="AJ38">
            <v>0</v>
          </cell>
          <cell r="AM38">
            <v>0</v>
          </cell>
          <cell r="AN38">
            <v>0</v>
          </cell>
          <cell r="AS38">
            <v>0</v>
          </cell>
          <cell r="AT38">
            <v>0</v>
          </cell>
          <cell r="BA38">
            <v>0</v>
          </cell>
          <cell r="BB38">
            <v>0</v>
          </cell>
        </row>
        <row r="39">
          <cell r="F39" t="str">
            <v>USD</v>
          </cell>
          <cell r="AJ39">
            <v>28057794.478655994</v>
          </cell>
          <cell r="AM39">
            <v>3747699.8916124729</v>
          </cell>
          <cell r="AN39">
            <v>4234900877.5220942</v>
          </cell>
          <cell r="AS39">
            <v>4651617.6474745292</v>
          </cell>
          <cell r="AT39">
            <v>5256327941.6462183</v>
          </cell>
          <cell r="BA39">
            <v>235739387.75220945</v>
          </cell>
          <cell r="BB39">
            <v>266385508159.99667</v>
          </cell>
        </row>
        <row r="40">
          <cell r="AJ40">
            <v>0</v>
          </cell>
          <cell r="AK40">
            <v>0</v>
          </cell>
          <cell r="AM40">
            <v>0</v>
          </cell>
          <cell r="AN40">
            <v>0</v>
          </cell>
          <cell r="AS40">
            <v>0</v>
          </cell>
          <cell r="AT40">
            <v>0</v>
          </cell>
          <cell r="BA40">
            <v>0</v>
          </cell>
          <cell r="BB40">
            <v>0</v>
          </cell>
        </row>
        <row r="41">
          <cell r="F41" t="str">
            <v>EUR</v>
          </cell>
          <cell r="AJ41">
            <v>0</v>
          </cell>
          <cell r="AK41">
            <v>0</v>
          </cell>
          <cell r="AM41">
            <v>150379.96507876451</v>
          </cell>
          <cell r="AN41">
            <v>169929360.53900391</v>
          </cell>
          <cell r="AQ41">
            <v>197118353.36000001</v>
          </cell>
          <cell r="AS41">
            <v>32425.686279049398</v>
          </cell>
          <cell r="AT41">
            <v>36641025.495325819</v>
          </cell>
          <cell r="AW41">
            <v>42512253.659999996</v>
          </cell>
          <cell r="BA41">
            <v>4210639.0222054059</v>
          </cell>
          <cell r="BB41">
            <v>4758022095.0921087</v>
          </cell>
          <cell r="BG41">
            <v>166838.88282777127</v>
          </cell>
          <cell r="BH41">
            <v>196052371.21091402</v>
          </cell>
        </row>
        <row r="42">
          <cell r="AJ42">
            <v>0</v>
          </cell>
          <cell r="AK42">
            <v>0</v>
          </cell>
          <cell r="AM42">
            <v>0</v>
          </cell>
          <cell r="AN42">
            <v>0</v>
          </cell>
          <cell r="AS42">
            <v>0</v>
          </cell>
          <cell r="AT42">
            <v>0</v>
          </cell>
          <cell r="BA42">
            <v>0</v>
          </cell>
          <cell r="BB42">
            <v>0</v>
          </cell>
        </row>
        <row r="43">
          <cell r="AJ43">
            <v>0</v>
          </cell>
          <cell r="AK43">
            <v>0</v>
          </cell>
          <cell r="AM43">
            <v>0</v>
          </cell>
          <cell r="AN43">
            <v>0</v>
          </cell>
          <cell r="AS43">
            <v>0</v>
          </cell>
          <cell r="AT43">
            <v>0</v>
          </cell>
          <cell r="BA43">
            <v>0</v>
          </cell>
          <cell r="BB43">
            <v>0</v>
          </cell>
        </row>
        <row r="44">
          <cell r="F44" t="str">
            <v>EUR</v>
          </cell>
          <cell r="AJ44">
            <v>0</v>
          </cell>
          <cell r="AK44">
            <v>0</v>
          </cell>
          <cell r="AM44">
            <v>82207.714243057941</v>
          </cell>
          <cell r="AN44">
            <v>92894717.094655469</v>
          </cell>
          <cell r="AQ44">
            <v>107758025.29000001</v>
          </cell>
          <cell r="AS44">
            <v>18034.313728015</v>
          </cell>
          <cell r="AT44">
            <v>20378774.512656949</v>
          </cell>
          <cell r="AW44">
            <v>23644115.380000003</v>
          </cell>
          <cell r="BA44">
            <v>2342919.8559271516</v>
          </cell>
          <cell r="BB44">
            <v>2647499437.1976814</v>
          </cell>
          <cell r="BG44">
            <v>91205.255945848301</v>
          </cell>
          <cell r="BH44">
            <v>107175296.26196633</v>
          </cell>
        </row>
        <row r="45">
          <cell r="AJ45">
            <v>0</v>
          </cell>
          <cell r="AK45">
            <v>0</v>
          </cell>
          <cell r="AM45">
            <v>0</v>
          </cell>
          <cell r="AN45">
            <v>0</v>
          </cell>
          <cell r="AS45">
            <v>0</v>
          </cell>
          <cell r="AT45">
            <v>0</v>
          </cell>
          <cell r="BA45">
            <v>0</v>
          </cell>
          <cell r="BB45">
            <v>0</v>
          </cell>
        </row>
        <row r="46">
          <cell r="AJ46">
            <v>0</v>
          </cell>
          <cell r="AK46">
            <v>0</v>
          </cell>
          <cell r="AM46">
            <v>0</v>
          </cell>
          <cell r="AN46">
            <v>0</v>
          </cell>
          <cell r="AS46">
            <v>0</v>
          </cell>
          <cell r="AT46">
            <v>0</v>
          </cell>
          <cell r="BA46">
            <v>0</v>
          </cell>
          <cell r="BB46">
            <v>0</v>
          </cell>
        </row>
        <row r="47">
          <cell r="F47" t="str">
            <v>EUR</v>
          </cell>
          <cell r="AJ47">
            <v>0</v>
          </cell>
          <cell r="AK47">
            <v>0</v>
          </cell>
          <cell r="AM47">
            <v>166420.49468716606</v>
          </cell>
          <cell r="AN47">
            <v>188055158.99649766</v>
          </cell>
          <cell r="AQ47">
            <v>218144311.38999999</v>
          </cell>
          <cell r="AS47">
            <v>37272.980397375082</v>
          </cell>
          <cell r="AT47">
            <v>42118467.84903384</v>
          </cell>
          <cell r="AW47">
            <v>48880096.129999995</v>
          </cell>
          <cell r="BA47">
            <v>4844915.9147182927</v>
          </cell>
          <cell r="BB47">
            <v>5474754983.631671</v>
          </cell>
          <cell r="BG47">
            <v>184635.03032940021</v>
          </cell>
          <cell r="BH47">
            <v>216964624.14007816</v>
          </cell>
        </row>
        <row r="48">
          <cell r="AJ48">
            <v>0</v>
          </cell>
          <cell r="AK48">
            <v>0</v>
          </cell>
          <cell r="AM48">
            <v>0</v>
          </cell>
          <cell r="AN48">
            <v>0</v>
          </cell>
          <cell r="AS48">
            <v>0</v>
          </cell>
          <cell r="AT48">
            <v>0</v>
          </cell>
          <cell r="BA48">
            <v>0</v>
          </cell>
          <cell r="BB48">
            <v>0</v>
          </cell>
        </row>
        <row r="49">
          <cell r="AJ49">
            <v>0</v>
          </cell>
          <cell r="AK49">
            <v>0</v>
          </cell>
          <cell r="AM49">
            <v>0</v>
          </cell>
          <cell r="AN49">
            <v>0</v>
          </cell>
          <cell r="AS49">
            <v>0</v>
          </cell>
          <cell r="AT49">
            <v>0</v>
          </cell>
          <cell r="BA49">
            <v>0</v>
          </cell>
          <cell r="BB49">
            <v>0</v>
          </cell>
        </row>
        <row r="50">
          <cell r="F50" t="str">
            <v>EUR</v>
          </cell>
          <cell r="AJ50">
            <v>0</v>
          </cell>
          <cell r="AK50">
            <v>0</v>
          </cell>
          <cell r="AM50">
            <v>32081.059216803096</v>
          </cell>
          <cell r="AN50">
            <v>36251596.914987497</v>
          </cell>
          <cell r="AQ50">
            <v>42051916.07</v>
          </cell>
          <cell r="AS50">
            <v>7458.8431382991403</v>
          </cell>
          <cell r="AT50">
            <v>8428492.7462780289</v>
          </cell>
          <cell r="AW50">
            <v>9778901.1699999999</v>
          </cell>
          <cell r="BA50">
            <v>970452.04130829358</v>
          </cell>
          <cell r="BB50">
            <v>1096610806.6783717</v>
          </cell>
          <cell r="BG50">
            <v>35592.295003257866</v>
          </cell>
          <cell r="BH50">
            <v>41824505.858328313</v>
          </cell>
        </row>
        <row r="51">
          <cell r="AJ51">
            <v>0</v>
          </cell>
          <cell r="AK51">
            <v>0</v>
          </cell>
          <cell r="AM51">
            <v>0</v>
          </cell>
          <cell r="AN51">
            <v>0</v>
          </cell>
          <cell r="AS51">
            <v>0</v>
          </cell>
          <cell r="AT51">
            <v>0</v>
          </cell>
          <cell r="BA51">
            <v>0</v>
          </cell>
          <cell r="BB51">
            <v>0</v>
          </cell>
        </row>
        <row r="52">
          <cell r="AJ52">
            <v>0</v>
          </cell>
          <cell r="AK52">
            <v>0</v>
          </cell>
          <cell r="AM52">
            <v>0</v>
          </cell>
          <cell r="AN52">
            <v>0</v>
          </cell>
          <cell r="AS52">
            <v>0</v>
          </cell>
          <cell r="AT52">
            <v>0</v>
          </cell>
          <cell r="BA52">
            <v>0</v>
          </cell>
          <cell r="BB52">
            <v>0</v>
          </cell>
        </row>
        <row r="53">
          <cell r="F53" t="str">
            <v>EUR</v>
          </cell>
          <cell r="AJ53">
            <v>0</v>
          </cell>
          <cell r="AK53">
            <v>0</v>
          </cell>
          <cell r="AM53">
            <v>73686.182888594602</v>
          </cell>
          <cell r="AN53">
            <v>83265386.664111897</v>
          </cell>
          <cell r="AQ53">
            <v>94340719.030000001</v>
          </cell>
          <cell r="AS53">
            <v>33835.490200815395</v>
          </cell>
          <cell r="AT53">
            <v>38234103.926921397</v>
          </cell>
          <cell r="AW53">
            <v>44351628.219999999</v>
          </cell>
          <cell r="BA53">
            <v>4437712.7694743406</v>
          </cell>
          <cell r="BB53">
            <v>5014615429.5060053</v>
          </cell>
          <cell r="BG53">
            <v>163502.10517121584</v>
          </cell>
          <cell r="BH53">
            <v>192131323.78669572</v>
          </cell>
        </row>
        <row r="54">
          <cell r="AJ54">
            <v>0</v>
          </cell>
          <cell r="AK54">
            <v>0</v>
          </cell>
          <cell r="AM54">
            <v>0</v>
          </cell>
          <cell r="AN54">
            <v>0</v>
          </cell>
          <cell r="AS54">
            <v>0</v>
          </cell>
          <cell r="AT54">
            <v>0</v>
          </cell>
          <cell r="BA54">
            <v>0</v>
          </cell>
          <cell r="BB54">
            <v>0</v>
          </cell>
        </row>
        <row r="55">
          <cell r="AJ55">
            <v>0</v>
          </cell>
          <cell r="AK55">
            <v>0</v>
          </cell>
          <cell r="AM55">
            <v>0</v>
          </cell>
          <cell r="AN55">
            <v>0</v>
          </cell>
          <cell r="AS55">
            <v>0</v>
          </cell>
          <cell r="AT55">
            <v>0</v>
          </cell>
          <cell r="BA55">
            <v>0</v>
          </cell>
          <cell r="BB55">
            <v>0</v>
          </cell>
        </row>
        <row r="56">
          <cell r="F56" t="str">
            <v>EUR</v>
          </cell>
          <cell r="AJ56">
            <v>0</v>
          </cell>
          <cell r="AK56">
            <v>0</v>
          </cell>
          <cell r="AM56">
            <v>0</v>
          </cell>
          <cell r="AN56">
            <v>0</v>
          </cell>
          <cell r="AS56">
            <v>37595.000005263304</v>
          </cell>
          <cell r="AT56">
            <v>42482350.00594753</v>
          </cell>
          <cell r="AW56">
            <v>49279601.189999998</v>
          </cell>
          <cell r="BA56">
            <v>5012665.502625485</v>
          </cell>
          <cell r="BB56">
            <v>5664312017.9667978</v>
          </cell>
        </row>
        <row r="57">
          <cell r="AJ57">
            <v>0</v>
          </cell>
          <cell r="AK57">
            <v>0</v>
          </cell>
          <cell r="AM57">
            <v>0</v>
          </cell>
          <cell r="AN57">
            <v>0</v>
          </cell>
          <cell r="AS57">
            <v>0</v>
          </cell>
          <cell r="AT57">
            <v>0</v>
          </cell>
          <cell r="BA57">
            <v>0</v>
          </cell>
          <cell r="BB57">
            <v>0</v>
          </cell>
        </row>
        <row r="58">
          <cell r="AJ58">
            <v>0</v>
          </cell>
          <cell r="AK58">
            <v>0</v>
          </cell>
          <cell r="AM58">
            <v>0</v>
          </cell>
          <cell r="AN58">
            <v>0</v>
          </cell>
          <cell r="AS58">
            <v>0</v>
          </cell>
          <cell r="AT58">
            <v>0</v>
          </cell>
          <cell r="BA58">
            <v>0</v>
          </cell>
          <cell r="BB58">
            <v>0</v>
          </cell>
        </row>
        <row r="59">
          <cell r="F59" t="str">
            <v>EUR</v>
          </cell>
          <cell r="AJ59">
            <v>0</v>
          </cell>
          <cell r="AK59">
            <v>0</v>
          </cell>
          <cell r="AM59">
            <v>832102.47343583032</v>
          </cell>
          <cell r="AN59">
            <v>940275794.98248827</v>
          </cell>
          <cell r="AQ59">
            <v>996850438.74000001</v>
          </cell>
          <cell r="AS59">
            <v>49926.148406149805</v>
          </cell>
          <cell r="AT59">
            <v>56416547.698949277</v>
          </cell>
          <cell r="AW59">
            <v>60558664.640000001</v>
          </cell>
          <cell r="BA59">
            <v>832102.47343582986</v>
          </cell>
          <cell r="BB59">
            <v>940275794.9824878</v>
          </cell>
          <cell r="BG59">
            <v>923175.15164700104</v>
          </cell>
          <cell r="BH59">
            <v>1084823120.7003908</v>
          </cell>
        </row>
        <row r="60">
          <cell r="AJ60">
            <v>0</v>
          </cell>
          <cell r="AK60">
            <v>0</v>
          </cell>
          <cell r="AM60">
            <v>0</v>
          </cell>
          <cell r="AN60">
            <v>0</v>
          </cell>
          <cell r="AS60">
            <v>0</v>
          </cell>
          <cell r="AT60">
            <v>0</v>
          </cell>
          <cell r="BA60">
            <v>0</v>
          </cell>
          <cell r="BB60">
            <v>0</v>
          </cell>
        </row>
        <row r="61">
          <cell r="AJ61">
            <v>0</v>
          </cell>
          <cell r="AK61">
            <v>0</v>
          </cell>
          <cell r="AM61">
            <v>0</v>
          </cell>
          <cell r="AN61">
            <v>0</v>
          </cell>
          <cell r="AS61">
            <v>0</v>
          </cell>
          <cell r="AT61">
            <v>0</v>
          </cell>
          <cell r="BA61">
            <v>0</v>
          </cell>
          <cell r="BB61">
            <v>0</v>
          </cell>
        </row>
        <row r="62">
          <cell r="F62" t="str">
            <v>EUR</v>
          </cell>
          <cell r="AJ62">
            <v>458180.94124061591</v>
          </cell>
          <cell r="AK62">
            <v>517744463.60189599</v>
          </cell>
          <cell r="AM62">
            <v>0</v>
          </cell>
          <cell r="AN62">
            <v>0</v>
          </cell>
          <cell r="AS62">
            <v>50126.655080315424</v>
          </cell>
          <cell r="AT62">
            <v>56643120.24075643</v>
          </cell>
          <cell r="AW62">
            <v>22908483.5</v>
          </cell>
          <cell r="BA62">
            <v>4554484.5667909272</v>
          </cell>
          <cell r="BB62">
            <v>5146567560.4737482</v>
          </cell>
          <cell r="BD62">
            <v>508328.32903986139</v>
          </cell>
          <cell r="BE62">
            <v>597336619.45474112</v>
          </cell>
        </row>
        <row r="63">
          <cell r="AJ63">
            <v>0</v>
          </cell>
          <cell r="AK63">
            <v>0</v>
          </cell>
          <cell r="AM63">
            <v>0</v>
          </cell>
          <cell r="AN63">
            <v>0</v>
          </cell>
          <cell r="AS63">
            <v>0</v>
          </cell>
          <cell r="AT63">
            <v>0</v>
          </cell>
          <cell r="BA63">
            <v>0</v>
          </cell>
          <cell r="BB63">
            <v>0</v>
          </cell>
        </row>
        <row r="64">
          <cell r="AJ64">
            <v>0</v>
          </cell>
          <cell r="AK64">
            <v>0</v>
          </cell>
          <cell r="AM64">
            <v>0</v>
          </cell>
          <cell r="AN64">
            <v>0</v>
          </cell>
          <cell r="AS64">
            <v>0</v>
          </cell>
          <cell r="AT64">
            <v>0</v>
          </cell>
          <cell r="BA64">
            <v>0</v>
          </cell>
          <cell r="BB64">
            <v>0</v>
          </cell>
        </row>
        <row r="65">
          <cell r="F65" t="str">
            <v>EUR</v>
          </cell>
          <cell r="AJ65">
            <v>0</v>
          </cell>
          <cell r="AK65">
            <v>0</v>
          </cell>
          <cell r="AM65">
            <v>0</v>
          </cell>
          <cell r="AN65">
            <v>0</v>
          </cell>
          <cell r="AS65">
            <v>18797.495634845563</v>
          </cell>
          <cell r="AT65">
            <v>21241170.067375489</v>
          </cell>
          <cell r="AW65">
            <v>12033250.939999999</v>
          </cell>
          <cell r="BA65">
            <v>2506332.751312742</v>
          </cell>
          <cell r="BB65">
            <v>2832156008.9833984</v>
          </cell>
        </row>
        <row r="66">
          <cell r="AJ66">
            <v>0</v>
          </cell>
          <cell r="AK66">
            <v>0</v>
          </cell>
          <cell r="AM66">
            <v>0</v>
          </cell>
          <cell r="AN66">
            <v>0</v>
          </cell>
          <cell r="AS66">
            <v>0</v>
          </cell>
          <cell r="AT66">
            <v>0</v>
          </cell>
          <cell r="BA66">
            <v>0</v>
          </cell>
          <cell r="BB66">
            <v>0</v>
          </cell>
        </row>
        <row r="67">
          <cell r="AJ67">
            <v>0</v>
          </cell>
          <cell r="AK67">
            <v>0</v>
          </cell>
          <cell r="AM67">
            <v>0</v>
          </cell>
          <cell r="AN67">
            <v>0</v>
          </cell>
          <cell r="AS67">
            <v>0</v>
          </cell>
          <cell r="AT67">
            <v>0</v>
          </cell>
          <cell r="BA67">
            <v>0</v>
          </cell>
          <cell r="BB67">
            <v>0</v>
          </cell>
        </row>
        <row r="68">
          <cell r="F68" t="str">
            <v>EUR</v>
          </cell>
          <cell r="AJ68">
            <v>748039.21579099994</v>
          </cell>
          <cell r="AK68">
            <v>845284313.84382987</v>
          </cell>
          <cell r="AM68">
            <v>0</v>
          </cell>
          <cell r="AN68">
            <v>0</v>
          </cell>
          <cell r="AS68">
            <v>75189.982519373079</v>
          </cell>
          <cell r="AT68">
            <v>84964680.246891573</v>
          </cell>
          <cell r="AW68">
            <v>98859167.629999995</v>
          </cell>
          <cell r="BA68">
            <v>10025331.002583077</v>
          </cell>
          <cell r="BB68">
            <v>11328624032.918877</v>
          </cell>
        </row>
        <row r="69">
          <cell r="AJ69">
            <v>0</v>
          </cell>
          <cell r="AK69">
            <v>0</v>
          </cell>
          <cell r="AM69">
            <v>0</v>
          </cell>
          <cell r="AN69">
            <v>0</v>
          </cell>
          <cell r="AS69">
            <v>0</v>
          </cell>
          <cell r="AT69">
            <v>0</v>
          </cell>
          <cell r="BA69">
            <v>0</v>
          </cell>
          <cell r="BB69">
            <v>0</v>
          </cell>
        </row>
        <row r="70">
          <cell r="AJ70">
            <v>0</v>
          </cell>
          <cell r="AK70">
            <v>0</v>
          </cell>
          <cell r="AM70">
            <v>0</v>
          </cell>
          <cell r="AN70">
            <v>0</v>
          </cell>
          <cell r="AS70">
            <v>0</v>
          </cell>
          <cell r="AT70">
            <v>0</v>
          </cell>
          <cell r="BA70">
            <v>0</v>
          </cell>
          <cell r="BB70">
            <v>0</v>
          </cell>
        </row>
        <row r="71">
          <cell r="F71" t="str">
            <v>EUR</v>
          </cell>
          <cell r="AH71">
            <v>2533157428.7040005</v>
          </cell>
          <cell r="AJ71">
            <v>1960784.314</v>
          </cell>
          <cell r="AK71">
            <v>2215686274.8200002</v>
          </cell>
          <cell r="AM71">
            <v>0</v>
          </cell>
          <cell r="AN71">
            <v>0</v>
          </cell>
          <cell r="AS71">
            <v>63911.485158474919</v>
          </cell>
          <cell r="AT71">
            <v>72219978.229076654</v>
          </cell>
          <cell r="AW71">
            <v>73299213.699999988</v>
          </cell>
          <cell r="BA71">
            <v>8521531.3402723167</v>
          </cell>
          <cell r="BB71">
            <v>9629330414.5077171</v>
          </cell>
        </row>
        <row r="72">
          <cell r="AJ72">
            <v>0</v>
          </cell>
          <cell r="AK72">
            <v>0</v>
          </cell>
          <cell r="AM72">
            <v>0</v>
          </cell>
          <cell r="AN72">
            <v>0</v>
          </cell>
          <cell r="AS72">
            <v>0</v>
          </cell>
          <cell r="AT72">
            <v>0</v>
          </cell>
          <cell r="BA72">
            <v>0</v>
          </cell>
          <cell r="BB72">
            <v>0</v>
          </cell>
        </row>
        <row r="73">
          <cell r="AJ73">
            <v>0</v>
          </cell>
          <cell r="AK73">
            <v>0</v>
          </cell>
          <cell r="AM73">
            <v>0</v>
          </cell>
          <cell r="AN73">
            <v>0</v>
          </cell>
          <cell r="AS73">
            <v>0</v>
          </cell>
          <cell r="AT73">
            <v>0</v>
          </cell>
          <cell r="BA73">
            <v>0</v>
          </cell>
          <cell r="BB73">
            <v>0</v>
          </cell>
        </row>
        <row r="74">
          <cell r="F74" t="str">
            <v>EUR</v>
          </cell>
          <cell r="AJ74">
            <v>0</v>
          </cell>
          <cell r="AK74">
            <v>0</v>
          </cell>
          <cell r="AM74">
            <v>0</v>
          </cell>
          <cell r="AN74">
            <v>0</v>
          </cell>
          <cell r="AS74">
            <v>56392.490203973379</v>
          </cell>
          <cell r="AT74">
            <v>63723513.93048992</v>
          </cell>
          <cell r="AW74">
            <v>74779517.280000001</v>
          </cell>
          <cell r="BA74">
            <v>7518998.2517081406</v>
          </cell>
          <cell r="BB74">
            <v>8496468024.4301987</v>
          </cell>
        </row>
        <row r="75">
          <cell r="AJ75">
            <v>0</v>
          </cell>
          <cell r="AK75">
            <v>0</v>
          </cell>
          <cell r="AM75">
            <v>0</v>
          </cell>
          <cell r="AN75">
            <v>0</v>
          </cell>
          <cell r="AS75">
            <v>0</v>
          </cell>
          <cell r="AT75">
            <v>0</v>
          </cell>
          <cell r="BA75">
            <v>0</v>
          </cell>
          <cell r="BB75">
            <v>0</v>
          </cell>
        </row>
        <row r="76">
          <cell r="AJ76">
            <v>0</v>
          </cell>
          <cell r="AK76">
            <v>0</v>
          </cell>
          <cell r="AM76">
            <v>0</v>
          </cell>
          <cell r="AN76">
            <v>0</v>
          </cell>
          <cell r="AS76">
            <v>0</v>
          </cell>
          <cell r="AT76">
            <v>0</v>
          </cell>
          <cell r="BA76">
            <v>0</v>
          </cell>
          <cell r="BB76">
            <v>0</v>
          </cell>
        </row>
        <row r="77">
          <cell r="F77" t="str">
            <v>EUR</v>
          </cell>
          <cell r="AH77">
            <v>885034879.99199998</v>
          </cell>
          <cell r="AJ77">
            <v>802852.75501436018</v>
          </cell>
          <cell r="AK77">
            <v>907223613.16622698</v>
          </cell>
          <cell r="AM77">
            <v>0</v>
          </cell>
          <cell r="AN77">
            <v>0</v>
          </cell>
          <cell r="AS77">
            <v>25122.043851946037</v>
          </cell>
          <cell r="AT77">
            <v>28387909.552699022</v>
          </cell>
          <cell r="AW77">
            <v>24898158.620000001</v>
          </cell>
          <cell r="BA77">
            <v>3007599.3107062113</v>
          </cell>
          <cell r="BB77">
            <v>3398587221.0980186</v>
          </cell>
        </row>
        <row r="78">
          <cell r="AJ78">
            <v>0</v>
          </cell>
          <cell r="AK78">
            <v>0</v>
          </cell>
          <cell r="AM78">
            <v>0</v>
          </cell>
          <cell r="AN78">
            <v>0</v>
          </cell>
          <cell r="AS78">
            <v>0</v>
          </cell>
          <cell r="AT78">
            <v>0</v>
          </cell>
          <cell r="BA78">
            <v>0</v>
          </cell>
          <cell r="BB78">
            <v>0</v>
          </cell>
        </row>
        <row r="79">
          <cell r="AJ79">
            <v>0</v>
          </cell>
          <cell r="AK79">
            <v>0</v>
          </cell>
          <cell r="AM79">
            <v>0</v>
          </cell>
          <cell r="AN79">
            <v>0</v>
          </cell>
          <cell r="AS79">
            <v>0</v>
          </cell>
          <cell r="AT79">
            <v>0</v>
          </cell>
          <cell r="BA79">
            <v>0</v>
          </cell>
          <cell r="BB79">
            <v>0</v>
          </cell>
        </row>
        <row r="80">
          <cell r="F80" t="str">
            <v>EUR</v>
          </cell>
          <cell r="AH80">
            <v>1868630850.5279999</v>
          </cell>
          <cell r="AJ80">
            <v>852153.1373742033</v>
          </cell>
          <cell r="AK80">
            <v>962933045.23284972</v>
          </cell>
          <cell r="AM80">
            <v>0</v>
          </cell>
          <cell r="AN80">
            <v>0</v>
          </cell>
          <cell r="AS80">
            <v>10651.91176619715</v>
          </cell>
          <cell r="AT80">
            <v>12036660.295802779</v>
          </cell>
          <cell r="AW80">
            <v>22039673.489999998</v>
          </cell>
          <cell r="BA80">
            <v>1459521.2158906073</v>
          </cell>
          <cell r="BB80">
            <v>1649258973.9563863</v>
          </cell>
        </row>
        <row r="81">
          <cell r="AJ81">
            <v>0</v>
          </cell>
          <cell r="AK81">
            <v>0</v>
          </cell>
          <cell r="AM81">
            <v>0</v>
          </cell>
          <cell r="AN81">
            <v>0</v>
          </cell>
          <cell r="AS81">
            <v>0</v>
          </cell>
          <cell r="AT81">
            <v>0</v>
          </cell>
          <cell r="BA81">
            <v>0</v>
          </cell>
          <cell r="BB81">
            <v>0</v>
          </cell>
        </row>
        <row r="82">
          <cell r="AJ82">
            <v>0</v>
          </cell>
          <cell r="AK82">
            <v>0</v>
          </cell>
          <cell r="AM82">
            <v>0</v>
          </cell>
          <cell r="AN82">
            <v>0</v>
          </cell>
          <cell r="AS82">
            <v>0</v>
          </cell>
          <cell r="AT82">
            <v>0</v>
          </cell>
          <cell r="BA82">
            <v>0</v>
          </cell>
          <cell r="BB82">
            <v>0</v>
          </cell>
        </row>
        <row r="83">
          <cell r="F83" t="str">
            <v>EUR</v>
          </cell>
          <cell r="AH83">
            <v>641773567.77600002</v>
          </cell>
          <cell r="AJ83">
            <v>250633.27454489257</v>
          </cell>
          <cell r="AK83">
            <v>283215600.23572862</v>
          </cell>
          <cell r="AM83">
            <v>0</v>
          </cell>
          <cell r="AN83">
            <v>0</v>
          </cell>
          <cell r="AS83">
            <v>0</v>
          </cell>
          <cell r="AT83">
            <v>0</v>
          </cell>
          <cell r="BA83">
            <v>501266.54908978514</v>
          </cell>
          <cell r="BB83">
            <v>566431200.47145724</v>
          </cell>
        </row>
        <row r="84">
          <cell r="AJ84">
            <v>0</v>
          </cell>
          <cell r="AK84">
            <v>0</v>
          </cell>
          <cell r="AM84">
            <v>0</v>
          </cell>
          <cell r="AN84">
            <v>0</v>
          </cell>
          <cell r="AS84">
            <v>0</v>
          </cell>
          <cell r="AT84">
            <v>0</v>
          </cell>
          <cell r="BA84">
            <v>0</v>
          </cell>
          <cell r="BB84">
            <v>0</v>
          </cell>
        </row>
        <row r="85">
          <cell r="AJ85">
            <v>0</v>
          </cell>
          <cell r="AK85">
            <v>0</v>
          </cell>
          <cell r="AM85">
            <v>0</v>
          </cell>
          <cell r="AN85">
            <v>0</v>
          </cell>
          <cell r="AS85">
            <v>0</v>
          </cell>
          <cell r="AT85">
            <v>0</v>
          </cell>
          <cell r="BA85">
            <v>0</v>
          </cell>
          <cell r="BB85">
            <v>0</v>
          </cell>
        </row>
        <row r="86">
          <cell r="F86" t="str">
            <v>EUR</v>
          </cell>
          <cell r="AJ86">
            <v>392156.8628</v>
          </cell>
          <cell r="AK86">
            <v>443137254.96399999</v>
          </cell>
          <cell r="AM86">
            <v>0</v>
          </cell>
          <cell r="AN86">
            <v>0</v>
          </cell>
          <cell r="AS86">
            <v>11713.34313889477</v>
          </cell>
          <cell r="AT86">
            <v>13236077.74695109</v>
          </cell>
          <cell r="AW86">
            <v>1882800</v>
          </cell>
          <cell r="BA86">
            <v>0</v>
          </cell>
          <cell r="BB86">
            <v>0</v>
          </cell>
          <cell r="BD86">
            <v>353500.86655112653</v>
          </cell>
          <cell r="BE86">
            <v>415398868.28422874</v>
          </cell>
        </row>
        <row r="87">
          <cell r="AJ87">
            <v>0</v>
          </cell>
          <cell r="AK87">
            <v>0</v>
          </cell>
          <cell r="AM87">
            <v>0</v>
          </cell>
          <cell r="AN87">
            <v>0</v>
          </cell>
          <cell r="AS87">
            <v>0</v>
          </cell>
          <cell r="AT87">
            <v>0</v>
          </cell>
          <cell r="BA87">
            <v>0</v>
          </cell>
          <cell r="BB87">
            <v>0</v>
          </cell>
        </row>
        <row r="88">
          <cell r="AJ88">
            <v>0</v>
          </cell>
          <cell r="AK88">
            <v>0</v>
          </cell>
          <cell r="AM88">
            <v>0</v>
          </cell>
          <cell r="AN88">
            <v>0</v>
          </cell>
          <cell r="AS88">
            <v>0</v>
          </cell>
          <cell r="AT88">
            <v>0</v>
          </cell>
          <cell r="BA88">
            <v>0</v>
          </cell>
          <cell r="BB88">
            <v>0</v>
          </cell>
        </row>
        <row r="89">
          <cell r="F89" t="str">
            <v>EUR</v>
          </cell>
          <cell r="AH89">
            <v>1567396921.3199999</v>
          </cell>
          <cell r="AJ89">
            <v>3396078.4318479998</v>
          </cell>
          <cell r="AK89">
            <v>3837568627.9882398</v>
          </cell>
          <cell r="AM89">
            <v>0</v>
          </cell>
          <cell r="AN89">
            <v>0</v>
          </cell>
          <cell r="AS89">
            <v>44894.66667295192</v>
          </cell>
          <cell r="AT89">
            <v>50730973.340435669</v>
          </cell>
          <cell r="AW89">
            <v>25995188.699999999</v>
          </cell>
          <cell r="BA89">
            <v>1224238.0884066874</v>
          </cell>
          <cell r="BB89">
            <v>1383389039.8995566</v>
          </cell>
          <cell r="BD89">
            <v>2298920.6626689779</v>
          </cell>
          <cell r="BE89">
            <v>2701461670.7023158</v>
          </cell>
        </row>
        <row r="90">
          <cell r="AJ90">
            <v>0</v>
          </cell>
          <cell r="AK90">
            <v>0</v>
          </cell>
          <cell r="AM90">
            <v>0</v>
          </cell>
          <cell r="AN90">
            <v>0</v>
          </cell>
          <cell r="AS90">
            <v>0</v>
          </cell>
          <cell r="AT90">
            <v>0</v>
          </cell>
          <cell r="BA90">
            <v>0</v>
          </cell>
          <cell r="BB90">
            <v>0</v>
          </cell>
        </row>
        <row r="91">
          <cell r="AJ91">
            <v>0</v>
          </cell>
          <cell r="AK91">
            <v>0</v>
          </cell>
          <cell r="AM91">
            <v>0</v>
          </cell>
          <cell r="AN91">
            <v>0</v>
          </cell>
          <cell r="AS91">
            <v>0</v>
          </cell>
          <cell r="AT91">
            <v>0</v>
          </cell>
          <cell r="BA91">
            <v>0</v>
          </cell>
          <cell r="BB91">
            <v>0</v>
          </cell>
        </row>
        <row r="92">
          <cell r="F92" t="str">
            <v>EUR</v>
          </cell>
          <cell r="AJ92">
            <v>8860878.9326130729</v>
          </cell>
          <cell r="AM92">
            <v>1336877.8895502165</v>
          </cell>
          <cell r="AN92">
            <v>1510672015.1917446</v>
          </cell>
          <cell r="AS92">
            <v>573348.5361819393</v>
          </cell>
          <cell r="AT92">
            <v>647883845.88559139</v>
          </cell>
          <cell r="BA92">
            <v>61970710.656455293</v>
          </cell>
          <cell r="BB92">
            <v>70026903041.794479</v>
          </cell>
        </row>
        <row r="93">
          <cell r="F93" t="str">
            <v>USD</v>
          </cell>
          <cell r="AJ93">
            <v>9395110.717255719</v>
          </cell>
          <cell r="AM93">
            <v>1417479.6747924269</v>
          </cell>
          <cell r="AN93">
            <v>1601752032.5154424</v>
          </cell>
          <cell r="AS93">
            <v>607916.32725956745</v>
          </cell>
          <cell r="AT93">
            <v>686945449.80331123</v>
          </cell>
          <cell r="BA93">
            <v>65706990.499724515</v>
          </cell>
          <cell r="BB93">
            <v>74248899264.688705</v>
          </cell>
        </row>
        <row r="94">
          <cell r="AJ94">
            <v>0</v>
          </cell>
          <cell r="AK94">
            <v>0</v>
          </cell>
          <cell r="AM94">
            <v>0</v>
          </cell>
          <cell r="AN94">
            <v>0</v>
          </cell>
          <cell r="AS94">
            <v>0</v>
          </cell>
          <cell r="AT94">
            <v>0</v>
          </cell>
          <cell r="BA94">
            <v>0</v>
          </cell>
          <cell r="BB94">
            <v>0</v>
          </cell>
        </row>
        <row r="95">
          <cell r="F95" t="str">
            <v>USD</v>
          </cell>
          <cell r="AJ95">
            <v>0</v>
          </cell>
          <cell r="AK95">
            <v>0</v>
          </cell>
          <cell r="AM95">
            <v>8570070.3099999987</v>
          </cell>
          <cell r="AN95">
            <v>9684179450.2999992</v>
          </cell>
          <cell r="AQ95">
            <v>9744892247.8400002</v>
          </cell>
          <cell r="AS95">
            <v>915562.85000000009</v>
          </cell>
          <cell r="AT95">
            <v>1034586020.5000001</v>
          </cell>
          <cell r="AW95">
            <v>988195005.44000006</v>
          </cell>
          <cell r="BA95">
            <v>11838639.199999999</v>
          </cell>
          <cell r="BB95">
            <v>13377662296</v>
          </cell>
          <cell r="BG95">
            <v>4897211.5599999996</v>
          </cell>
          <cell r="BH95">
            <v>5754713304.1559992</v>
          </cell>
        </row>
        <row r="96">
          <cell r="AJ96">
            <v>0</v>
          </cell>
          <cell r="AK96">
            <v>0</v>
          </cell>
          <cell r="AM96">
            <v>0</v>
          </cell>
          <cell r="AN96">
            <v>0</v>
          </cell>
          <cell r="AS96">
            <v>0</v>
          </cell>
          <cell r="AT96">
            <v>0</v>
          </cell>
          <cell r="BA96">
            <v>0</v>
          </cell>
          <cell r="BB96">
            <v>0</v>
          </cell>
          <cell r="BH96">
            <v>5634731620.9359989</v>
          </cell>
        </row>
        <row r="97">
          <cell r="AJ97">
            <v>0</v>
          </cell>
          <cell r="AK97">
            <v>0</v>
          </cell>
          <cell r="AM97">
            <v>0</v>
          </cell>
          <cell r="AN97">
            <v>0</v>
          </cell>
          <cell r="AS97">
            <v>0</v>
          </cell>
          <cell r="AT97">
            <v>0</v>
          </cell>
          <cell r="BA97">
            <v>0</v>
          </cell>
          <cell r="BB97">
            <v>0</v>
          </cell>
        </row>
        <row r="98">
          <cell r="F98" t="str">
            <v>USD</v>
          </cell>
          <cell r="AJ98">
            <v>0</v>
          </cell>
          <cell r="AK98">
            <v>0</v>
          </cell>
          <cell r="AM98">
            <v>0</v>
          </cell>
          <cell r="AN98">
            <v>0</v>
          </cell>
          <cell r="AS98">
            <v>24.630000000000003</v>
          </cell>
          <cell r="AT98">
            <v>27831.9</v>
          </cell>
          <cell r="BA98">
            <v>-9.3109520094003528E-11</v>
          </cell>
          <cell r="BB98">
            <v>-1.0521375770622399E-7</v>
          </cell>
        </row>
        <row r="99">
          <cell r="AJ99">
            <v>0</v>
          </cell>
          <cell r="AK99">
            <v>0</v>
          </cell>
          <cell r="AM99">
            <v>0</v>
          </cell>
          <cell r="AN99">
            <v>0</v>
          </cell>
          <cell r="AS99">
            <v>0</v>
          </cell>
          <cell r="AT99">
            <v>0</v>
          </cell>
          <cell r="BA99">
            <v>0</v>
          </cell>
          <cell r="BB99">
            <v>0</v>
          </cell>
        </row>
        <row r="100">
          <cell r="AJ100">
            <v>0</v>
          </cell>
          <cell r="AK100">
            <v>0</v>
          </cell>
          <cell r="AM100">
            <v>0</v>
          </cell>
          <cell r="AN100">
            <v>0</v>
          </cell>
          <cell r="AS100">
            <v>0</v>
          </cell>
          <cell r="AT100">
            <v>0</v>
          </cell>
          <cell r="BA100">
            <v>0</v>
          </cell>
          <cell r="BB100">
            <v>0</v>
          </cell>
        </row>
        <row r="101">
          <cell r="F101" t="str">
            <v>USD</v>
          </cell>
          <cell r="AJ101">
            <v>0</v>
          </cell>
          <cell r="AK101">
            <v>0</v>
          </cell>
          <cell r="AM101">
            <v>0</v>
          </cell>
          <cell r="AN101">
            <v>0</v>
          </cell>
          <cell r="AS101">
            <v>0</v>
          </cell>
          <cell r="AT101">
            <v>0</v>
          </cell>
          <cell r="BA101">
            <v>0</v>
          </cell>
          <cell r="BB101">
            <v>0</v>
          </cell>
        </row>
        <row r="102">
          <cell r="AJ102">
            <v>0</v>
          </cell>
          <cell r="AK102">
            <v>0</v>
          </cell>
          <cell r="AM102">
            <v>0</v>
          </cell>
          <cell r="AN102">
            <v>0</v>
          </cell>
          <cell r="AS102">
            <v>0</v>
          </cell>
          <cell r="AT102">
            <v>0</v>
          </cell>
          <cell r="BA102">
            <v>0</v>
          </cell>
          <cell r="BB102">
            <v>0</v>
          </cell>
        </row>
        <row r="103">
          <cell r="AJ103">
            <v>0</v>
          </cell>
          <cell r="AK103">
            <v>0</v>
          </cell>
          <cell r="AM103">
            <v>0</v>
          </cell>
          <cell r="AN103">
            <v>0</v>
          </cell>
          <cell r="AS103">
            <v>0</v>
          </cell>
          <cell r="AT103">
            <v>0</v>
          </cell>
          <cell r="BA103">
            <v>0</v>
          </cell>
          <cell r="BB103">
            <v>0</v>
          </cell>
        </row>
        <row r="104">
          <cell r="F104" t="str">
            <v>USD</v>
          </cell>
          <cell r="AJ104">
            <v>0</v>
          </cell>
          <cell r="AK104">
            <v>0</v>
          </cell>
          <cell r="AM104">
            <v>8570070.3099999987</v>
          </cell>
          <cell r="AN104">
            <v>9684179450.2999992</v>
          </cell>
          <cell r="AS104">
            <v>915587.4800000001</v>
          </cell>
          <cell r="AT104">
            <v>1034613852.4000001</v>
          </cell>
          <cell r="BA104">
            <v>11838639.199999999</v>
          </cell>
          <cell r="BB104">
            <v>13377662296</v>
          </cell>
        </row>
        <row r="105">
          <cell r="AJ105">
            <v>0</v>
          </cell>
          <cell r="AK105">
            <v>0</v>
          </cell>
          <cell r="AM105">
            <v>0</v>
          </cell>
          <cell r="AN105">
            <v>0</v>
          </cell>
          <cell r="AS105">
            <v>0</v>
          </cell>
          <cell r="AT105">
            <v>0</v>
          </cell>
          <cell r="BA105">
            <v>0</v>
          </cell>
          <cell r="BB105">
            <v>0</v>
          </cell>
        </row>
        <row r="106">
          <cell r="F106" t="str">
            <v>CNY</v>
          </cell>
          <cell r="AJ106">
            <v>0</v>
          </cell>
          <cell r="AK106">
            <v>0</v>
          </cell>
          <cell r="AM106">
            <v>0</v>
          </cell>
          <cell r="AN106">
            <v>0</v>
          </cell>
          <cell r="AS106">
            <v>0</v>
          </cell>
          <cell r="AT106">
            <v>0</v>
          </cell>
          <cell r="BA106">
            <v>5328023.6842105258</v>
          </cell>
          <cell r="BB106">
            <v>6020666763.1578941</v>
          </cell>
        </row>
        <row r="107">
          <cell r="AJ107">
            <v>0</v>
          </cell>
          <cell r="AK107">
            <v>0</v>
          </cell>
          <cell r="AM107">
            <v>0</v>
          </cell>
          <cell r="AN107">
            <v>0</v>
          </cell>
          <cell r="AS107">
            <v>0</v>
          </cell>
          <cell r="AT107">
            <v>0</v>
          </cell>
          <cell r="BA107">
            <v>0</v>
          </cell>
          <cell r="BB107">
            <v>0</v>
          </cell>
        </row>
        <row r="108">
          <cell r="AJ108">
            <v>0</v>
          </cell>
          <cell r="AK108">
            <v>0</v>
          </cell>
          <cell r="AM108">
            <v>0</v>
          </cell>
          <cell r="AN108">
            <v>0</v>
          </cell>
          <cell r="AS108">
            <v>0</v>
          </cell>
          <cell r="AT108">
            <v>0</v>
          </cell>
          <cell r="BA108">
            <v>0</v>
          </cell>
          <cell r="BB108">
            <v>0</v>
          </cell>
        </row>
        <row r="109">
          <cell r="F109" t="str">
            <v>CNY</v>
          </cell>
          <cell r="AJ109">
            <v>0</v>
          </cell>
          <cell r="AK109">
            <v>0</v>
          </cell>
          <cell r="AM109">
            <v>0</v>
          </cell>
          <cell r="AN109">
            <v>0</v>
          </cell>
          <cell r="AS109">
            <v>0</v>
          </cell>
          <cell r="AT109">
            <v>0</v>
          </cell>
          <cell r="BA109">
            <v>6038784.942631579</v>
          </cell>
          <cell r="BB109">
            <v>6823826985.1736841</v>
          </cell>
        </row>
        <row r="110">
          <cell r="AJ110">
            <v>0</v>
          </cell>
          <cell r="AK110">
            <v>0</v>
          </cell>
          <cell r="AM110">
            <v>0</v>
          </cell>
          <cell r="AN110">
            <v>0</v>
          </cell>
          <cell r="AS110">
            <v>0</v>
          </cell>
          <cell r="AT110">
            <v>0</v>
          </cell>
          <cell r="BA110">
            <v>0</v>
          </cell>
          <cell r="BB110">
            <v>0</v>
          </cell>
        </row>
        <row r="111">
          <cell r="AJ111">
            <v>0</v>
          </cell>
          <cell r="AK111">
            <v>0</v>
          </cell>
          <cell r="AM111">
            <v>0</v>
          </cell>
          <cell r="AN111">
            <v>0</v>
          </cell>
          <cell r="AS111">
            <v>0</v>
          </cell>
          <cell r="AT111">
            <v>0</v>
          </cell>
          <cell r="BA111">
            <v>0</v>
          </cell>
          <cell r="BB111">
            <v>0</v>
          </cell>
        </row>
        <row r="112">
          <cell r="F112" t="str">
            <v>CNY</v>
          </cell>
          <cell r="AJ112">
            <v>0</v>
          </cell>
          <cell r="AK112">
            <v>0</v>
          </cell>
          <cell r="AM112">
            <v>0</v>
          </cell>
          <cell r="AN112">
            <v>0</v>
          </cell>
          <cell r="AS112">
            <v>0</v>
          </cell>
          <cell r="AT112">
            <v>0</v>
          </cell>
          <cell r="BA112">
            <v>3624372.7105263155</v>
          </cell>
          <cell r="BB112">
            <v>4095541162.8947363</v>
          </cell>
        </row>
        <row r="113">
          <cell r="AJ113">
            <v>0</v>
          </cell>
          <cell r="AK113">
            <v>0</v>
          </cell>
          <cell r="AM113">
            <v>0</v>
          </cell>
          <cell r="AN113">
            <v>0</v>
          </cell>
          <cell r="AS113">
            <v>0</v>
          </cell>
          <cell r="AT113">
            <v>0</v>
          </cell>
          <cell r="BA113">
            <v>0</v>
          </cell>
          <cell r="BB113">
            <v>0</v>
          </cell>
        </row>
        <row r="114">
          <cell r="AJ114">
            <v>0</v>
          </cell>
          <cell r="AK114">
            <v>0</v>
          </cell>
          <cell r="AM114">
            <v>0</v>
          </cell>
          <cell r="AN114">
            <v>0</v>
          </cell>
          <cell r="AS114">
            <v>0</v>
          </cell>
          <cell r="AT114">
            <v>0</v>
          </cell>
          <cell r="BA114">
            <v>0</v>
          </cell>
          <cell r="BB114">
            <v>0</v>
          </cell>
        </row>
        <row r="115">
          <cell r="F115" t="str">
            <v>RMB</v>
          </cell>
          <cell r="AJ115" t="e">
            <v>#DIV/0!</v>
          </cell>
          <cell r="AM115" t="e">
            <v>#DIV/0!</v>
          </cell>
          <cell r="AN115" t="e">
            <v>#DIV/0!</v>
          </cell>
          <cell r="AS115" t="e">
            <v>#DIV/0!</v>
          </cell>
          <cell r="AT115" t="e">
            <v>#DIV/0!</v>
          </cell>
          <cell r="BA115" t="e">
            <v>#DIV/0!</v>
          </cell>
          <cell r="BB115" t="e">
            <v>#DIV/0!</v>
          </cell>
        </row>
        <row r="116">
          <cell r="F116" t="str">
            <v>USD</v>
          </cell>
          <cell r="AJ116">
            <v>0</v>
          </cell>
          <cell r="AK116">
            <v>0</v>
          </cell>
          <cell r="AM116">
            <v>0</v>
          </cell>
          <cell r="AN116">
            <v>0</v>
          </cell>
          <cell r="AS116">
            <v>0</v>
          </cell>
          <cell r="AT116">
            <v>0</v>
          </cell>
          <cell r="BA116">
            <v>14989130.193236716</v>
          </cell>
          <cell r="BB116">
            <v>16937717118.357489</v>
          </cell>
        </row>
        <row r="117">
          <cell r="AJ117">
            <v>0</v>
          </cell>
          <cell r="AK117">
            <v>0</v>
          </cell>
          <cell r="AM117">
            <v>0</v>
          </cell>
          <cell r="AN117">
            <v>0</v>
          </cell>
          <cell r="AS117">
            <v>0</v>
          </cell>
          <cell r="AT117">
            <v>0</v>
          </cell>
          <cell r="BA117">
            <v>0</v>
          </cell>
          <cell r="BB117">
            <v>0</v>
          </cell>
        </row>
        <row r="118">
          <cell r="F118" t="str">
            <v>CHF</v>
          </cell>
          <cell r="AJ118">
            <v>0</v>
          </cell>
          <cell r="AK118">
            <v>0</v>
          </cell>
          <cell r="AM118">
            <v>0</v>
          </cell>
          <cell r="AN118">
            <v>0</v>
          </cell>
          <cell r="AS118">
            <v>0</v>
          </cell>
          <cell r="AT118">
            <v>0</v>
          </cell>
          <cell r="BA118">
            <v>0</v>
          </cell>
          <cell r="BB118">
            <v>0</v>
          </cell>
        </row>
        <row r="119">
          <cell r="AJ119">
            <v>0</v>
          </cell>
          <cell r="AK119">
            <v>0</v>
          </cell>
          <cell r="AM119">
            <v>0</v>
          </cell>
          <cell r="AN119">
            <v>0</v>
          </cell>
          <cell r="AS119">
            <v>0</v>
          </cell>
          <cell r="AT119">
            <v>0</v>
          </cell>
          <cell r="BA119">
            <v>0</v>
          </cell>
          <cell r="BB119">
            <v>0</v>
          </cell>
        </row>
        <row r="120">
          <cell r="AJ120">
            <v>0</v>
          </cell>
          <cell r="AK120">
            <v>0</v>
          </cell>
          <cell r="AM120">
            <v>0</v>
          </cell>
          <cell r="AN120">
            <v>0</v>
          </cell>
          <cell r="AS120">
            <v>0</v>
          </cell>
          <cell r="AT120">
            <v>0</v>
          </cell>
          <cell r="BA120">
            <v>0</v>
          </cell>
          <cell r="BB120">
            <v>0</v>
          </cell>
        </row>
        <row r="121">
          <cell r="F121" t="str">
            <v>CHF</v>
          </cell>
          <cell r="AJ121">
            <v>0</v>
          </cell>
          <cell r="AK121">
            <v>0</v>
          </cell>
          <cell r="AM121">
            <v>0</v>
          </cell>
          <cell r="AN121">
            <v>0</v>
          </cell>
          <cell r="AS121">
            <v>0</v>
          </cell>
          <cell r="AT121">
            <v>0</v>
          </cell>
          <cell r="BA121">
            <v>7227713.1317763161</v>
          </cell>
          <cell r="BB121">
            <v>8167315838.9072371</v>
          </cell>
        </row>
        <row r="122">
          <cell r="AJ122">
            <v>0</v>
          </cell>
          <cell r="AK122">
            <v>0</v>
          </cell>
          <cell r="AM122">
            <v>0</v>
          </cell>
          <cell r="AN122">
            <v>0</v>
          </cell>
          <cell r="AS122">
            <v>0</v>
          </cell>
          <cell r="AT122">
            <v>0</v>
          </cell>
          <cell r="BA122">
            <v>0</v>
          </cell>
          <cell r="BB122">
            <v>0</v>
          </cell>
        </row>
        <row r="123">
          <cell r="AJ123">
            <v>0</v>
          </cell>
          <cell r="AK123">
            <v>0</v>
          </cell>
          <cell r="AM123">
            <v>0</v>
          </cell>
          <cell r="AN123">
            <v>0</v>
          </cell>
          <cell r="AS123">
            <v>0</v>
          </cell>
          <cell r="AT123">
            <v>0</v>
          </cell>
          <cell r="BA123">
            <v>0</v>
          </cell>
          <cell r="BB123">
            <v>0</v>
          </cell>
        </row>
        <row r="124">
          <cell r="F124" t="str">
            <v>CHF</v>
          </cell>
          <cell r="AJ124">
            <v>0</v>
          </cell>
          <cell r="AK124">
            <v>0</v>
          </cell>
          <cell r="AM124">
            <v>0</v>
          </cell>
          <cell r="AN124">
            <v>0</v>
          </cell>
          <cell r="AS124">
            <v>0</v>
          </cell>
          <cell r="AT124">
            <v>0</v>
          </cell>
          <cell r="BA124">
            <v>7227713.1317763161</v>
          </cell>
          <cell r="BB124">
            <v>8167315838.9072371</v>
          </cell>
        </row>
        <row r="125">
          <cell r="F125" t="str">
            <v>USD</v>
          </cell>
          <cell r="AJ125">
            <v>0</v>
          </cell>
          <cell r="AK125">
            <v>0</v>
          </cell>
          <cell r="AM125">
            <v>0</v>
          </cell>
          <cell r="AN125">
            <v>0</v>
          </cell>
          <cell r="AS125">
            <v>0</v>
          </cell>
          <cell r="AT125">
            <v>0</v>
          </cell>
          <cell r="BA125">
            <v>7138172.8928571437</v>
          </cell>
          <cell r="BB125">
            <v>8066135368.9285727</v>
          </cell>
        </row>
        <row r="126">
          <cell r="AJ126">
            <v>0</v>
          </cell>
          <cell r="AK126">
            <v>0</v>
          </cell>
          <cell r="AM126">
            <v>0</v>
          </cell>
          <cell r="AN126">
            <v>0</v>
          </cell>
          <cell r="AS126">
            <v>0</v>
          </cell>
          <cell r="AT126">
            <v>0</v>
          </cell>
          <cell r="BA126">
            <v>0</v>
          </cell>
          <cell r="BB126">
            <v>0</v>
          </cell>
        </row>
        <row r="127">
          <cell r="F127" t="str">
            <v>USD</v>
          </cell>
          <cell r="AJ127">
            <v>0</v>
          </cell>
          <cell r="AK127">
            <v>0</v>
          </cell>
          <cell r="AM127">
            <v>0</v>
          </cell>
          <cell r="AN127">
            <v>0</v>
          </cell>
          <cell r="AS127">
            <v>0</v>
          </cell>
          <cell r="AT127">
            <v>0</v>
          </cell>
          <cell r="BA127">
            <v>0</v>
          </cell>
          <cell r="BB127">
            <v>0</v>
          </cell>
        </row>
        <row r="128">
          <cell r="AJ128">
            <v>0</v>
          </cell>
          <cell r="AK128">
            <v>0</v>
          </cell>
          <cell r="AM128">
            <v>0</v>
          </cell>
          <cell r="AN128">
            <v>0</v>
          </cell>
          <cell r="AS128">
            <v>0</v>
          </cell>
          <cell r="AT128">
            <v>0</v>
          </cell>
          <cell r="BA128">
            <v>0</v>
          </cell>
          <cell r="BB128">
            <v>0</v>
          </cell>
        </row>
        <row r="129">
          <cell r="AJ129">
            <v>0</v>
          </cell>
          <cell r="AK129">
            <v>0</v>
          </cell>
          <cell r="AM129">
            <v>0</v>
          </cell>
          <cell r="AN129">
            <v>0</v>
          </cell>
          <cell r="AS129">
            <v>0</v>
          </cell>
          <cell r="AT129">
            <v>0</v>
          </cell>
          <cell r="BA129">
            <v>0</v>
          </cell>
          <cell r="BB129">
            <v>0</v>
          </cell>
        </row>
        <row r="130">
          <cell r="AJ130">
            <v>0</v>
          </cell>
          <cell r="AK130">
            <v>0</v>
          </cell>
          <cell r="AM130">
            <v>0</v>
          </cell>
          <cell r="AN130">
            <v>0</v>
          </cell>
          <cell r="AS130">
            <v>0</v>
          </cell>
          <cell r="AT130">
            <v>0</v>
          </cell>
          <cell r="BA130">
            <v>0</v>
          </cell>
          <cell r="BB130">
            <v>0</v>
          </cell>
        </row>
        <row r="131">
          <cell r="F131" t="str">
            <v>SDR</v>
          </cell>
          <cell r="AJ131">
            <v>0</v>
          </cell>
          <cell r="AK131">
            <v>0</v>
          </cell>
          <cell r="AM131">
            <v>0</v>
          </cell>
          <cell r="AN131">
            <v>0</v>
          </cell>
          <cell r="AS131">
            <v>85041.733333312077</v>
          </cell>
          <cell r="AT131">
            <v>96097158.666642651</v>
          </cell>
          <cell r="AW131">
            <v>100712786.43000001</v>
          </cell>
          <cell r="BA131">
            <v>8504173.159997873</v>
          </cell>
          <cell r="BB131">
            <v>9609715670.797596</v>
          </cell>
        </row>
        <row r="132">
          <cell r="AJ132">
            <v>0</v>
          </cell>
          <cell r="AK132">
            <v>0</v>
          </cell>
          <cell r="AM132">
            <v>0</v>
          </cell>
          <cell r="AN132">
            <v>0</v>
          </cell>
          <cell r="AS132">
            <v>0</v>
          </cell>
          <cell r="AT132">
            <v>0</v>
          </cell>
          <cell r="BA132">
            <v>0</v>
          </cell>
          <cell r="BB132">
            <v>0</v>
          </cell>
        </row>
        <row r="133">
          <cell r="AJ133">
            <v>0</v>
          </cell>
          <cell r="AK133">
            <v>0</v>
          </cell>
          <cell r="AM133">
            <v>0</v>
          </cell>
          <cell r="AN133">
            <v>0</v>
          </cell>
          <cell r="AS133">
            <v>0</v>
          </cell>
          <cell r="AT133">
            <v>0</v>
          </cell>
          <cell r="BA133">
            <v>0</v>
          </cell>
          <cell r="BB133">
            <v>0</v>
          </cell>
        </row>
        <row r="134">
          <cell r="F134" t="str">
            <v>SDR</v>
          </cell>
          <cell r="AJ134">
            <v>0</v>
          </cell>
          <cell r="AK134">
            <v>0</v>
          </cell>
          <cell r="AM134">
            <v>589599.99999985262</v>
          </cell>
          <cell r="AN134">
            <v>666247999.99983346</v>
          </cell>
          <cell r="AQ134">
            <v>698457171.70000005</v>
          </cell>
          <cell r="AS134">
            <v>287469.99999992811</v>
          </cell>
          <cell r="AT134">
            <v>324841099.99991876</v>
          </cell>
          <cell r="AW134">
            <v>342020825</v>
          </cell>
          <cell r="BA134">
            <v>28304799.999992922</v>
          </cell>
          <cell r="BB134">
            <v>31984423999.992001</v>
          </cell>
          <cell r="BG134">
            <v>606281.49046793766</v>
          </cell>
          <cell r="BH134">
            <v>712441379.44887352</v>
          </cell>
        </row>
        <row r="135">
          <cell r="AJ135">
            <v>0</v>
          </cell>
          <cell r="AK135">
            <v>0</v>
          </cell>
          <cell r="AM135">
            <v>0</v>
          </cell>
          <cell r="AN135">
            <v>0</v>
          </cell>
          <cell r="AS135">
            <v>0</v>
          </cell>
          <cell r="AT135">
            <v>0</v>
          </cell>
          <cell r="BA135">
            <v>0</v>
          </cell>
          <cell r="BB135">
            <v>0</v>
          </cell>
        </row>
        <row r="136">
          <cell r="AJ136">
            <v>0</v>
          </cell>
          <cell r="AK136">
            <v>0</v>
          </cell>
          <cell r="AM136">
            <v>0</v>
          </cell>
          <cell r="AN136">
            <v>0</v>
          </cell>
          <cell r="AS136">
            <v>0</v>
          </cell>
          <cell r="AT136">
            <v>0</v>
          </cell>
          <cell r="BA136">
            <v>0</v>
          </cell>
          <cell r="BB136">
            <v>0</v>
          </cell>
        </row>
        <row r="137">
          <cell r="F137" t="str">
            <v>SDR</v>
          </cell>
          <cell r="AJ137">
            <v>0</v>
          </cell>
          <cell r="AK137">
            <v>0</v>
          </cell>
          <cell r="AM137">
            <v>69333.333333315997</v>
          </cell>
          <cell r="AN137">
            <v>78346666.666647077</v>
          </cell>
          <cell r="AQ137">
            <v>87186510.799999997</v>
          </cell>
          <cell r="AS137">
            <v>33812.999999991545</v>
          </cell>
          <cell r="AT137">
            <v>38208689.999990448</v>
          </cell>
          <cell r="AW137">
            <v>39056420.82</v>
          </cell>
          <cell r="BA137">
            <v>3329306.6666658344</v>
          </cell>
          <cell r="BB137">
            <v>3762116533.3323927</v>
          </cell>
          <cell r="BG137">
            <v>71294.97400346621</v>
          </cell>
          <cell r="BH137">
            <v>83778723.951473132</v>
          </cell>
        </row>
        <row r="138">
          <cell r="AJ138">
            <v>0</v>
          </cell>
          <cell r="AK138">
            <v>0</v>
          </cell>
          <cell r="AM138">
            <v>0</v>
          </cell>
          <cell r="AN138">
            <v>0</v>
          </cell>
          <cell r="AS138">
            <v>0</v>
          </cell>
          <cell r="AT138">
            <v>0</v>
          </cell>
          <cell r="BA138">
            <v>0</v>
          </cell>
          <cell r="BB138">
            <v>0</v>
          </cell>
        </row>
        <row r="139">
          <cell r="AJ139">
            <v>0</v>
          </cell>
          <cell r="AK139">
            <v>0</v>
          </cell>
          <cell r="AM139">
            <v>0</v>
          </cell>
          <cell r="AN139">
            <v>0</v>
          </cell>
          <cell r="AS139">
            <v>0</v>
          </cell>
          <cell r="AT139">
            <v>0</v>
          </cell>
          <cell r="BA139">
            <v>0</v>
          </cell>
          <cell r="BB139">
            <v>0</v>
          </cell>
        </row>
        <row r="140">
          <cell r="F140" t="str">
            <v>SDR</v>
          </cell>
          <cell r="AJ140">
            <v>0</v>
          </cell>
          <cell r="AK140">
            <v>0</v>
          </cell>
          <cell r="AM140">
            <v>288933.33333326108</v>
          </cell>
          <cell r="AN140">
            <v>326494666.66658503</v>
          </cell>
          <cell r="AQ140">
            <v>342862740</v>
          </cell>
          <cell r="AS140">
            <v>288893.33333326108</v>
          </cell>
          <cell r="AT140">
            <v>326449466.66658503</v>
          </cell>
          <cell r="AW140">
            <v>324433802.86000001</v>
          </cell>
          <cell r="BA140">
            <v>28600399.999992847</v>
          </cell>
          <cell r="BB140">
            <v>32318451999.991917</v>
          </cell>
          <cell r="BG140">
            <v>594216.18717504339</v>
          </cell>
          <cell r="BH140">
            <v>698263441.54939342</v>
          </cell>
        </row>
        <row r="141">
          <cell r="AJ141">
            <v>0</v>
          </cell>
          <cell r="AK141">
            <v>0</v>
          </cell>
          <cell r="AM141">
            <v>0</v>
          </cell>
          <cell r="AN141">
            <v>0</v>
          </cell>
          <cell r="AS141">
            <v>0</v>
          </cell>
          <cell r="AT141">
            <v>0</v>
          </cell>
          <cell r="BA141">
            <v>0</v>
          </cell>
          <cell r="BB141">
            <v>0</v>
          </cell>
        </row>
        <row r="142">
          <cell r="AJ142">
            <v>0</v>
          </cell>
          <cell r="AK142">
            <v>0</v>
          </cell>
          <cell r="AM142">
            <v>0</v>
          </cell>
          <cell r="AN142">
            <v>0</v>
          </cell>
          <cell r="AS142">
            <v>0</v>
          </cell>
          <cell r="AT142">
            <v>0</v>
          </cell>
          <cell r="BA142">
            <v>0</v>
          </cell>
          <cell r="BB142">
            <v>0</v>
          </cell>
        </row>
        <row r="143">
          <cell r="F143" t="str">
            <v>SDR</v>
          </cell>
          <cell r="AJ143">
            <v>0</v>
          </cell>
          <cell r="AK143">
            <v>0</v>
          </cell>
          <cell r="AM143">
            <v>0</v>
          </cell>
          <cell r="AN143">
            <v>0</v>
          </cell>
          <cell r="AS143">
            <v>343266.66666658083</v>
          </cell>
          <cell r="AT143">
            <v>387891333.33323634</v>
          </cell>
          <cell r="AW143">
            <v>405585195</v>
          </cell>
          <cell r="BA143">
            <v>34326666.666658081</v>
          </cell>
          <cell r="BB143">
            <v>38789133333.323631</v>
          </cell>
          <cell r="BG143">
            <v>706094.45407279034</v>
          </cell>
          <cell r="BH143">
            <v>829731592.98093581</v>
          </cell>
        </row>
        <row r="144">
          <cell r="AJ144">
            <v>0</v>
          </cell>
          <cell r="AK144">
            <v>0</v>
          </cell>
          <cell r="AM144">
            <v>0</v>
          </cell>
          <cell r="AN144">
            <v>0</v>
          </cell>
          <cell r="AS144">
            <v>0</v>
          </cell>
          <cell r="AT144">
            <v>0</v>
          </cell>
          <cell r="BA144">
            <v>0</v>
          </cell>
          <cell r="BB144">
            <v>0</v>
          </cell>
        </row>
        <row r="145">
          <cell r="AJ145">
            <v>0</v>
          </cell>
          <cell r="AK145">
            <v>0</v>
          </cell>
          <cell r="AM145">
            <v>0</v>
          </cell>
          <cell r="AN145">
            <v>0</v>
          </cell>
          <cell r="AS145">
            <v>0</v>
          </cell>
          <cell r="AT145">
            <v>0</v>
          </cell>
          <cell r="BA145">
            <v>0</v>
          </cell>
          <cell r="BB145">
            <v>0</v>
          </cell>
        </row>
        <row r="146">
          <cell r="F146" t="str">
            <v>SDR</v>
          </cell>
          <cell r="AJ146">
            <v>0</v>
          </cell>
          <cell r="AK146">
            <v>0</v>
          </cell>
          <cell r="AM146">
            <v>0</v>
          </cell>
          <cell r="AN146">
            <v>0</v>
          </cell>
          <cell r="AS146">
            <v>28719.999999992819</v>
          </cell>
          <cell r="AT146">
            <v>32453599.999991886</v>
          </cell>
          <cell r="AW146">
            <v>33100194</v>
          </cell>
          <cell r="BA146">
            <v>2871999.999999282</v>
          </cell>
          <cell r="BB146">
            <v>3245359999.9991884</v>
          </cell>
          <cell r="BG146">
            <v>58955.459272097054</v>
          </cell>
          <cell r="BH146">
            <v>69278560.190641239</v>
          </cell>
        </row>
        <row r="147">
          <cell r="AJ147">
            <v>0</v>
          </cell>
          <cell r="AK147">
            <v>0</v>
          </cell>
          <cell r="AM147">
            <v>0</v>
          </cell>
          <cell r="AN147">
            <v>0</v>
          </cell>
          <cell r="AS147">
            <v>0</v>
          </cell>
          <cell r="AT147">
            <v>0</v>
          </cell>
          <cell r="BA147">
            <v>0</v>
          </cell>
          <cell r="BB147">
            <v>0</v>
          </cell>
        </row>
        <row r="148">
          <cell r="AJ148">
            <v>0</v>
          </cell>
          <cell r="AK148">
            <v>0</v>
          </cell>
          <cell r="AM148">
            <v>0</v>
          </cell>
          <cell r="AN148">
            <v>0</v>
          </cell>
          <cell r="AS148">
            <v>0</v>
          </cell>
          <cell r="AT148">
            <v>0</v>
          </cell>
          <cell r="BA148">
            <v>0</v>
          </cell>
          <cell r="BB148">
            <v>0</v>
          </cell>
        </row>
        <row r="149">
          <cell r="F149" t="str">
            <v>SDR</v>
          </cell>
          <cell r="AJ149">
            <v>0</v>
          </cell>
          <cell r="AK149">
            <v>0</v>
          </cell>
          <cell r="AM149">
            <v>0</v>
          </cell>
          <cell r="AN149">
            <v>0</v>
          </cell>
          <cell r="AS149">
            <v>231232.03319994218</v>
          </cell>
          <cell r="AT149">
            <v>261292197.51593465</v>
          </cell>
          <cell r="AW149">
            <v>279821842.22000003</v>
          </cell>
          <cell r="BA149">
            <v>23123203.319994215</v>
          </cell>
          <cell r="BB149">
            <v>26129219751.593464</v>
          </cell>
          <cell r="BG149">
            <v>238838.16291161178</v>
          </cell>
          <cell r="BH149">
            <v>280658725.23743498</v>
          </cell>
        </row>
        <row r="150">
          <cell r="AJ150">
            <v>0</v>
          </cell>
          <cell r="AK150">
            <v>0</v>
          </cell>
          <cell r="AM150">
            <v>0</v>
          </cell>
          <cell r="AN150">
            <v>0</v>
          </cell>
          <cell r="AS150">
            <v>0</v>
          </cell>
          <cell r="AT150">
            <v>0</v>
          </cell>
          <cell r="BA150">
            <v>0</v>
          </cell>
          <cell r="BB150">
            <v>0</v>
          </cell>
        </row>
        <row r="151">
          <cell r="AJ151">
            <v>0</v>
          </cell>
          <cell r="AK151">
            <v>0</v>
          </cell>
          <cell r="AM151">
            <v>0</v>
          </cell>
          <cell r="AN151">
            <v>0</v>
          </cell>
          <cell r="AS151">
            <v>0</v>
          </cell>
          <cell r="AT151">
            <v>0</v>
          </cell>
          <cell r="BA151">
            <v>0</v>
          </cell>
          <cell r="BB151">
            <v>0</v>
          </cell>
        </row>
        <row r="152">
          <cell r="F152" t="str">
            <v>SDR</v>
          </cell>
          <cell r="AJ152">
            <v>0</v>
          </cell>
          <cell r="AK152">
            <v>0</v>
          </cell>
          <cell r="AM152">
            <v>0</v>
          </cell>
          <cell r="AN152">
            <v>0</v>
          </cell>
          <cell r="AS152">
            <v>361893.33333324286</v>
          </cell>
          <cell r="AT152">
            <v>408939466.6665644</v>
          </cell>
          <cell r="AW152">
            <v>430064661.68000001</v>
          </cell>
          <cell r="BA152">
            <v>35869998.399991035</v>
          </cell>
          <cell r="BB152">
            <v>40533098191.989868</v>
          </cell>
        </row>
        <row r="153">
          <cell r="AJ153">
            <v>0</v>
          </cell>
          <cell r="AK153">
            <v>0</v>
          </cell>
          <cell r="AM153">
            <v>0</v>
          </cell>
          <cell r="AN153">
            <v>0</v>
          </cell>
          <cell r="AS153">
            <v>0</v>
          </cell>
          <cell r="AT153">
            <v>0</v>
          </cell>
          <cell r="BA153">
            <v>0</v>
          </cell>
          <cell r="BB153">
            <v>0</v>
          </cell>
        </row>
        <row r="154">
          <cell r="AJ154">
            <v>0</v>
          </cell>
          <cell r="AK154">
            <v>0</v>
          </cell>
          <cell r="AM154">
            <v>0</v>
          </cell>
          <cell r="AN154">
            <v>0</v>
          </cell>
          <cell r="AS154">
            <v>0</v>
          </cell>
          <cell r="AT154">
            <v>0</v>
          </cell>
          <cell r="BA154">
            <v>0</v>
          </cell>
          <cell r="BB154">
            <v>0</v>
          </cell>
        </row>
        <row r="155">
          <cell r="F155" t="str">
            <v>SDR</v>
          </cell>
          <cell r="AJ155">
            <v>0</v>
          </cell>
          <cell r="AK155">
            <v>0</v>
          </cell>
          <cell r="AM155">
            <v>0</v>
          </cell>
          <cell r="AN155">
            <v>0</v>
          </cell>
          <cell r="AS155">
            <v>202361.30666661609</v>
          </cell>
          <cell r="AT155">
            <v>228668276.53327617</v>
          </cell>
          <cell r="AW155">
            <v>248955200</v>
          </cell>
          <cell r="BA155">
            <v>20236130.03999494</v>
          </cell>
          <cell r="BB155">
            <v>22866826945.194283</v>
          </cell>
        </row>
        <row r="156">
          <cell r="AJ156">
            <v>0</v>
          </cell>
          <cell r="AK156">
            <v>0</v>
          </cell>
          <cell r="AM156">
            <v>0</v>
          </cell>
          <cell r="AN156">
            <v>0</v>
          </cell>
          <cell r="AS156">
            <v>0</v>
          </cell>
          <cell r="AT156">
            <v>0</v>
          </cell>
          <cell r="BA156">
            <v>0</v>
          </cell>
          <cell r="BB156">
            <v>0</v>
          </cell>
        </row>
        <row r="157">
          <cell r="AJ157">
            <v>0</v>
          </cell>
          <cell r="AK157">
            <v>0</v>
          </cell>
          <cell r="AM157">
            <v>0</v>
          </cell>
          <cell r="AN157">
            <v>0</v>
          </cell>
          <cell r="AS157">
            <v>0</v>
          </cell>
          <cell r="AT157">
            <v>0</v>
          </cell>
          <cell r="BA157">
            <v>0</v>
          </cell>
          <cell r="BB157">
            <v>0</v>
          </cell>
        </row>
        <row r="158">
          <cell r="F158" t="str">
            <v>SDR</v>
          </cell>
          <cell r="AJ158">
            <v>0</v>
          </cell>
          <cell r="AK158">
            <v>0</v>
          </cell>
          <cell r="AM158">
            <v>0</v>
          </cell>
          <cell r="AN158">
            <v>0</v>
          </cell>
          <cell r="AS158">
            <v>208026.66666661465</v>
          </cell>
          <cell r="AT158">
            <v>235070133.33327454</v>
          </cell>
          <cell r="AW158">
            <v>245236485.91</v>
          </cell>
          <cell r="BA158">
            <v>20802666.666661464</v>
          </cell>
          <cell r="BB158">
            <v>23507013333.327454</v>
          </cell>
        </row>
        <row r="159">
          <cell r="AJ159">
            <v>0</v>
          </cell>
          <cell r="AK159">
            <v>0</v>
          </cell>
          <cell r="AM159">
            <v>0</v>
          </cell>
          <cell r="AN159">
            <v>0</v>
          </cell>
          <cell r="AS159">
            <v>0</v>
          </cell>
          <cell r="AT159">
            <v>0</v>
          </cell>
          <cell r="BA159">
            <v>0</v>
          </cell>
          <cell r="BB159">
            <v>0</v>
          </cell>
        </row>
        <row r="160">
          <cell r="AJ160">
            <v>0</v>
          </cell>
          <cell r="AK160">
            <v>0</v>
          </cell>
          <cell r="AM160">
            <v>0</v>
          </cell>
          <cell r="AN160">
            <v>0</v>
          </cell>
          <cell r="AS160">
            <v>0</v>
          </cell>
          <cell r="AT160">
            <v>0</v>
          </cell>
          <cell r="BA160">
            <v>0</v>
          </cell>
          <cell r="BB160">
            <v>0</v>
          </cell>
        </row>
        <row r="161">
          <cell r="F161" t="str">
            <v>SDR</v>
          </cell>
          <cell r="AJ161">
            <v>0</v>
          </cell>
          <cell r="AK161">
            <v>0</v>
          </cell>
          <cell r="AM161">
            <v>0</v>
          </cell>
          <cell r="AN161">
            <v>0</v>
          </cell>
          <cell r="AS161">
            <v>312253.33333325526</v>
          </cell>
          <cell r="AT161">
            <v>352846266.66657841</v>
          </cell>
          <cell r="AW161">
            <v>372417909</v>
          </cell>
          <cell r="BA161">
            <v>31225333.333325528</v>
          </cell>
          <cell r="BB161">
            <v>35284626666.657845</v>
          </cell>
        </row>
        <row r="162">
          <cell r="AJ162">
            <v>0</v>
          </cell>
          <cell r="AK162">
            <v>0</v>
          </cell>
          <cell r="AM162">
            <v>0</v>
          </cell>
          <cell r="AN162">
            <v>0</v>
          </cell>
          <cell r="AS162">
            <v>0</v>
          </cell>
          <cell r="AT162">
            <v>0</v>
          </cell>
          <cell r="BA162">
            <v>0</v>
          </cell>
          <cell r="BB162">
            <v>0</v>
          </cell>
        </row>
        <row r="163">
          <cell r="AJ163">
            <v>0</v>
          </cell>
          <cell r="AK163">
            <v>0</v>
          </cell>
          <cell r="AM163">
            <v>0</v>
          </cell>
          <cell r="AN163">
            <v>0</v>
          </cell>
          <cell r="AS163">
            <v>0</v>
          </cell>
          <cell r="AT163">
            <v>0</v>
          </cell>
          <cell r="BA163">
            <v>0</v>
          </cell>
          <cell r="BB163">
            <v>0</v>
          </cell>
        </row>
        <row r="164">
          <cell r="F164" t="str">
            <v>SDR</v>
          </cell>
          <cell r="AJ164">
            <v>0</v>
          </cell>
          <cell r="AK164">
            <v>0</v>
          </cell>
          <cell r="AM164">
            <v>0</v>
          </cell>
          <cell r="AN164">
            <v>0</v>
          </cell>
          <cell r="AS164">
            <v>322679.99999991932</v>
          </cell>
          <cell r="AT164">
            <v>364628399.99990886</v>
          </cell>
          <cell r="AW164">
            <v>375894100</v>
          </cell>
          <cell r="BA164">
            <v>32267999.999991931</v>
          </cell>
          <cell r="BB164">
            <v>36462839999.990883</v>
          </cell>
        </row>
        <row r="165">
          <cell r="AJ165">
            <v>0</v>
          </cell>
          <cell r="AK165">
            <v>0</v>
          </cell>
          <cell r="AM165">
            <v>0</v>
          </cell>
          <cell r="AN165">
            <v>0</v>
          </cell>
          <cell r="AS165">
            <v>0</v>
          </cell>
          <cell r="AT165">
            <v>0</v>
          </cell>
          <cell r="BA165">
            <v>0</v>
          </cell>
          <cell r="BB165">
            <v>0</v>
          </cell>
        </row>
        <row r="166">
          <cell r="AJ166">
            <v>0</v>
          </cell>
          <cell r="AK166">
            <v>0</v>
          </cell>
          <cell r="AM166">
            <v>0</v>
          </cell>
          <cell r="AN166">
            <v>0</v>
          </cell>
          <cell r="AS166">
            <v>0</v>
          </cell>
          <cell r="AT166">
            <v>0</v>
          </cell>
          <cell r="BA166">
            <v>0</v>
          </cell>
          <cell r="BB166">
            <v>0</v>
          </cell>
        </row>
        <row r="167">
          <cell r="F167" t="str">
            <v>SDR</v>
          </cell>
          <cell r="AJ167">
            <v>0</v>
          </cell>
          <cell r="AK167">
            <v>0</v>
          </cell>
          <cell r="AM167">
            <v>0</v>
          </cell>
          <cell r="AN167">
            <v>0</v>
          </cell>
          <cell r="AS167">
            <v>24146.373333327294</v>
          </cell>
          <cell r="AT167">
            <v>27285401.866659842</v>
          </cell>
          <cell r="AW167">
            <v>28935300</v>
          </cell>
          <cell r="BA167">
            <v>2414637.3333327295</v>
          </cell>
          <cell r="BB167">
            <v>2728540186.6659842</v>
          </cell>
        </row>
        <row r="168">
          <cell r="AJ168">
            <v>0</v>
          </cell>
          <cell r="AK168">
            <v>0</v>
          </cell>
          <cell r="AM168">
            <v>0</v>
          </cell>
          <cell r="AN168">
            <v>0</v>
          </cell>
          <cell r="AS168">
            <v>0</v>
          </cell>
          <cell r="AT168">
            <v>0</v>
          </cell>
          <cell r="BA168">
            <v>0</v>
          </cell>
          <cell r="BB168">
            <v>0</v>
          </cell>
        </row>
        <row r="169">
          <cell r="AJ169">
            <v>0</v>
          </cell>
          <cell r="AK169">
            <v>0</v>
          </cell>
          <cell r="AM169">
            <v>0</v>
          </cell>
          <cell r="AN169">
            <v>0</v>
          </cell>
          <cell r="AS169">
            <v>0</v>
          </cell>
          <cell r="AT169">
            <v>0</v>
          </cell>
          <cell r="BA169">
            <v>0</v>
          </cell>
          <cell r="BB169">
            <v>0</v>
          </cell>
        </row>
        <row r="170">
          <cell r="F170" t="str">
            <v>SDR</v>
          </cell>
          <cell r="AJ170">
            <v>0</v>
          </cell>
          <cell r="AK170">
            <v>0</v>
          </cell>
          <cell r="AM170">
            <v>0</v>
          </cell>
          <cell r="AN170">
            <v>0</v>
          </cell>
          <cell r="AS170">
            <v>82413.333333312723</v>
          </cell>
          <cell r="AT170">
            <v>93127066.666643381</v>
          </cell>
          <cell r="AW170">
            <v>99380691</v>
          </cell>
          <cell r="BA170">
            <v>8176934.6666646218</v>
          </cell>
          <cell r="BB170">
            <v>9239936173.3310223</v>
          </cell>
        </row>
        <row r="171">
          <cell r="AJ171">
            <v>0</v>
          </cell>
          <cell r="AK171">
            <v>0</v>
          </cell>
          <cell r="AM171">
            <v>0</v>
          </cell>
          <cell r="AN171">
            <v>0</v>
          </cell>
          <cell r="AS171">
            <v>0</v>
          </cell>
          <cell r="AT171">
            <v>0</v>
          </cell>
          <cell r="BA171">
            <v>0</v>
          </cell>
          <cell r="BB171">
            <v>0</v>
          </cell>
        </row>
        <row r="172">
          <cell r="AJ172">
            <v>0</v>
          </cell>
          <cell r="AK172">
            <v>0</v>
          </cell>
          <cell r="AM172">
            <v>0</v>
          </cell>
          <cell r="AN172">
            <v>0</v>
          </cell>
          <cell r="AS172">
            <v>0</v>
          </cell>
          <cell r="AT172">
            <v>0</v>
          </cell>
          <cell r="BA172">
            <v>0</v>
          </cell>
          <cell r="BB172">
            <v>0</v>
          </cell>
        </row>
        <row r="173">
          <cell r="F173" t="str">
            <v>SDR</v>
          </cell>
          <cell r="AJ173">
            <v>0</v>
          </cell>
          <cell r="AK173">
            <v>0</v>
          </cell>
          <cell r="AM173">
            <v>0</v>
          </cell>
          <cell r="AN173">
            <v>0</v>
          </cell>
          <cell r="AS173">
            <v>59519.999999985121</v>
          </cell>
          <cell r="AT173">
            <v>67257599.999983191</v>
          </cell>
          <cell r="AW173">
            <v>70313405.939999998</v>
          </cell>
          <cell r="BA173">
            <v>5951999.9999985117</v>
          </cell>
          <cell r="BB173">
            <v>6725759999.9983187</v>
          </cell>
        </row>
        <row r="174">
          <cell r="AJ174">
            <v>0</v>
          </cell>
          <cell r="AK174">
            <v>0</v>
          </cell>
          <cell r="AM174">
            <v>0</v>
          </cell>
          <cell r="AN174">
            <v>0</v>
          </cell>
          <cell r="AS174">
            <v>0</v>
          </cell>
          <cell r="AT174">
            <v>0</v>
          </cell>
          <cell r="BA174">
            <v>0</v>
          </cell>
          <cell r="BB174">
            <v>0</v>
          </cell>
        </row>
        <row r="175">
          <cell r="AJ175">
            <v>0</v>
          </cell>
          <cell r="AK175">
            <v>0</v>
          </cell>
          <cell r="AM175">
            <v>0</v>
          </cell>
          <cell r="AN175">
            <v>0</v>
          </cell>
          <cell r="AS175">
            <v>0</v>
          </cell>
          <cell r="AT175">
            <v>0</v>
          </cell>
          <cell r="BA175">
            <v>0</v>
          </cell>
          <cell r="BB175">
            <v>0</v>
          </cell>
        </row>
        <row r="176">
          <cell r="F176" t="str">
            <v>SDR</v>
          </cell>
          <cell r="AJ176">
            <v>0</v>
          </cell>
          <cell r="AK176">
            <v>0</v>
          </cell>
          <cell r="AM176">
            <v>0</v>
          </cell>
          <cell r="AN176">
            <v>0</v>
          </cell>
          <cell r="AS176">
            <v>66839.999999983294</v>
          </cell>
          <cell r="AT176">
            <v>75529199.99998112</v>
          </cell>
          <cell r="AW176">
            <v>77207043</v>
          </cell>
          <cell r="BA176">
            <v>6500587.5066650417</v>
          </cell>
          <cell r="BB176">
            <v>7345663882.531497</v>
          </cell>
        </row>
        <row r="177">
          <cell r="AJ177">
            <v>0</v>
          </cell>
          <cell r="AK177">
            <v>0</v>
          </cell>
          <cell r="AM177">
            <v>0</v>
          </cell>
          <cell r="AN177">
            <v>0</v>
          </cell>
          <cell r="AS177">
            <v>0</v>
          </cell>
          <cell r="AT177">
            <v>0</v>
          </cell>
          <cell r="BA177">
            <v>0</v>
          </cell>
          <cell r="BB177">
            <v>0</v>
          </cell>
        </row>
        <row r="178">
          <cell r="AJ178">
            <v>0</v>
          </cell>
          <cell r="AK178">
            <v>0</v>
          </cell>
          <cell r="AM178">
            <v>0</v>
          </cell>
          <cell r="AN178">
            <v>0</v>
          </cell>
          <cell r="AS178">
            <v>0</v>
          </cell>
          <cell r="AT178">
            <v>0</v>
          </cell>
          <cell r="BA178">
            <v>0</v>
          </cell>
          <cell r="BB178">
            <v>0</v>
          </cell>
        </row>
        <row r="179">
          <cell r="F179" t="str">
            <v>SDR</v>
          </cell>
          <cell r="AH179">
            <v>1487720176.9380002</v>
          </cell>
          <cell r="AJ179">
            <v>0</v>
          </cell>
          <cell r="AK179">
            <v>0</v>
          </cell>
          <cell r="AM179">
            <v>0</v>
          </cell>
          <cell r="AN179">
            <v>0</v>
          </cell>
          <cell r="AS179">
            <v>116586.66386663751</v>
          </cell>
          <cell r="AT179">
            <v>131742930.16930038</v>
          </cell>
          <cell r="AW179">
            <v>69173784</v>
          </cell>
          <cell r="BA179">
            <v>11658666.38666375</v>
          </cell>
          <cell r="BB179">
            <v>13174293016.930037</v>
          </cell>
        </row>
        <row r="180">
          <cell r="AJ180">
            <v>0</v>
          </cell>
          <cell r="AK180">
            <v>0</v>
          </cell>
          <cell r="AM180">
            <v>0</v>
          </cell>
          <cell r="AN180">
            <v>0</v>
          </cell>
          <cell r="AS180">
            <v>0</v>
          </cell>
          <cell r="AT180">
            <v>0</v>
          </cell>
          <cell r="BA180">
            <v>0</v>
          </cell>
          <cell r="BB180">
            <v>0</v>
          </cell>
        </row>
        <row r="181">
          <cell r="AJ181">
            <v>0</v>
          </cell>
          <cell r="AK181">
            <v>0</v>
          </cell>
          <cell r="AM181">
            <v>0</v>
          </cell>
          <cell r="AN181">
            <v>0</v>
          </cell>
          <cell r="AS181">
            <v>0</v>
          </cell>
          <cell r="AT181">
            <v>0</v>
          </cell>
          <cell r="BA181">
            <v>0</v>
          </cell>
          <cell r="BB181">
            <v>0</v>
          </cell>
        </row>
        <row r="182">
          <cell r="F182" t="str">
            <v>SDR</v>
          </cell>
          <cell r="AJ182">
            <v>0</v>
          </cell>
          <cell r="AK182">
            <v>0</v>
          </cell>
          <cell r="AM182">
            <v>0</v>
          </cell>
          <cell r="AN182">
            <v>0</v>
          </cell>
          <cell r="AS182">
            <v>39186.666666656871</v>
          </cell>
          <cell r="AT182">
            <v>44280933.333322264</v>
          </cell>
          <cell r="AW182">
            <v>46507829</v>
          </cell>
          <cell r="BA182">
            <v>3918666.6666656868</v>
          </cell>
          <cell r="BB182">
            <v>4428093333.3322258</v>
          </cell>
        </row>
        <row r="183">
          <cell r="AJ183">
            <v>0</v>
          </cell>
          <cell r="AK183">
            <v>0</v>
          </cell>
          <cell r="AM183">
            <v>0</v>
          </cell>
          <cell r="AN183">
            <v>0</v>
          </cell>
          <cell r="AS183">
            <v>0</v>
          </cell>
          <cell r="AT183">
            <v>0</v>
          </cell>
          <cell r="BA183">
            <v>0</v>
          </cell>
          <cell r="BB183">
            <v>0</v>
          </cell>
        </row>
        <row r="184">
          <cell r="AJ184">
            <v>0</v>
          </cell>
          <cell r="AK184">
            <v>0</v>
          </cell>
          <cell r="AM184">
            <v>0</v>
          </cell>
          <cell r="AN184">
            <v>0</v>
          </cell>
          <cell r="AS184">
            <v>0</v>
          </cell>
          <cell r="AT184">
            <v>0</v>
          </cell>
          <cell r="BA184">
            <v>0</v>
          </cell>
          <cell r="BB184">
            <v>0</v>
          </cell>
        </row>
        <row r="185">
          <cell r="F185" t="str">
            <v>SDR</v>
          </cell>
          <cell r="AH185">
            <v>7958466000.000001</v>
          </cell>
          <cell r="AJ185">
            <v>3906666.66666569</v>
          </cell>
          <cell r="AK185">
            <v>4414533333.3322296</v>
          </cell>
          <cell r="AM185">
            <v>0</v>
          </cell>
          <cell r="AN185">
            <v>0</v>
          </cell>
          <cell r="AS185">
            <v>0</v>
          </cell>
          <cell r="AT185">
            <v>0</v>
          </cell>
          <cell r="BA185">
            <v>18926994.666661933</v>
          </cell>
          <cell r="BB185">
            <v>21387503973.327984</v>
          </cell>
          <cell r="BD185">
            <v>5861721.205902948</v>
          </cell>
          <cell r="BE185">
            <v>6888108589.0565538</v>
          </cell>
        </row>
        <row r="186">
          <cell r="AJ186">
            <v>0</v>
          </cell>
          <cell r="AK186">
            <v>0</v>
          </cell>
          <cell r="AM186">
            <v>0</v>
          </cell>
          <cell r="AN186">
            <v>0</v>
          </cell>
          <cell r="AS186">
            <v>0</v>
          </cell>
          <cell r="AT186">
            <v>0</v>
          </cell>
          <cell r="BA186">
            <v>0</v>
          </cell>
          <cell r="BB186">
            <v>0</v>
          </cell>
        </row>
        <row r="187">
          <cell r="AJ187">
            <v>0</v>
          </cell>
          <cell r="AK187">
            <v>0</v>
          </cell>
          <cell r="AM187">
            <v>0</v>
          </cell>
          <cell r="AN187">
            <v>0</v>
          </cell>
          <cell r="AS187">
            <v>0</v>
          </cell>
          <cell r="AT187">
            <v>0</v>
          </cell>
          <cell r="BA187">
            <v>0</v>
          </cell>
          <cell r="BB187">
            <v>0</v>
          </cell>
        </row>
        <row r="188">
          <cell r="F188" t="str">
            <v>SDR</v>
          </cell>
          <cell r="AJ188">
            <v>0</v>
          </cell>
          <cell r="AK188">
            <v>0</v>
          </cell>
          <cell r="AM188">
            <v>0</v>
          </cell>
          <cell r="AN188">
            <v>0</v>
          </cell>
          <cell r="AS188">
            <v>243173.33333327255</v>
          </cell>
          <cell r="AT188">
            <v>274785866.66659796</v>
          </cell>
          <cell r="AW188">
            <v>281558513.40999997</v>
          </cell>
          <cell r="BA188">
            <v>24317333.333327252</v>
          </cell>
          <cell r="BB188">
            <v>27478586666.659794</v>
          </cell>
        </row>
        <row r="189">
          <cell r="AJ189">
            <v>0</v>
          </cell>
          <cell r="AK189">
            <v>0</v>
          </cell>
          <cell r="AM189">
            <v>0</v>
          </cell>
          <cell r="AN189">
            <v>0</v>
          </cell>
          <cell r="AS189">
            <v>0</v>
          </cell>
          <cell r="AT189">
            <v>0</v>
          </cell>
          <cell r="BA189">
            <v>0</v>
          </cell>
          <cell r="BB189">
            <v>0</v>
          </cell>
        </row>
        <row r="190">
          <cell r="AJ190">
            <v>0</v>
          </cell>
          <cell r="AK190">
            <v>0</v>
          </cell>
          <cell r="AM190">
            <v>0</v>
          </cell>
          <cell r="AN190">
            <v>0</v>
          </cell>
          <cell r="AS190">
            <v>0</v>
          </cell>
          <cell r="AT190">
            <v>0</v>
          </cell>
          <cell r="BA190">
            <v>0</v>
          </cell>
          <cell r="BB190">
            <v>0</v>
          </cell>
        </row>
        <row r="191">
          <cell r="F191" t="str">
            <v>SDR</v>
          </cell>
          <cell r="AH191">
            <v>5407498546.9200001</v>
          </cell>
          <cell r="AJ191">
            <v>3999999.9999989998</v>
          </cell>
          <cell r="AK191">
            <v>4519999999.9988699</v>
          </cell>
          <cell r="AM191">
            <v>0</v>
          </cell>
          <cell r="AN191">
            <v>0</v>
          </cell>
          <cell r="AS191">
            <v>0</v>
          </cell>
          <cell r="AT191">
            <v>0</v>
          </cell>
          <cell r="BA191">
            <v>10330226.133330749</v>
          </cell>
          <cell r="BB191">
            <v>11673155530.663746</v>
          </cell>
          <cell r="BD191">
            <v>4532715.0779896015</v>
          </cell>
          <cell r="BE191">
            <v>5326393488.1455803</v>
          </cell>
        </row>
        <row r="192">
          <cell r="AJ192">
            <v>0</v>
          </cell>
          <cell r="AK192">
            <v>0</v>
          </cell>
          <cell r="AM192">
            <v>0</v>
          </cell>
          <cell r="AN192">
            <v>0</v>
          </cell>
          <cell r="AS192">
            <v>0</v>
          </cell>
          <cell r="AT192">
            <v>0</v>
          </cell>
          <cell r="BA192">
            <v>0</v>
          </cell>
          <cell r="BB192">
            <v>0</v>
          </cell>
        </row>
        <row r="193">
          <cell r="AJ193">
            <v>0</v>
          </cell>
          <cell r="AK193">
            <v>0</v>
          </cell>
          <cell r="AM193">
            <v>0</v>
          </cell>
          <cell r="AN193">
            <v>0</v>
          </cell>
          <cell r="AS193">
            <v>0</v>
          </cell>
          <cell r="AT193">
            <v>0</v>
          </cell>
          <cell r="BA193">
            <v>0</v>
          </cell>
          <cell r="BB193">
            <v>0</v>
          </cell>
        </row>
        <row r="194">
          <cell r="F194" t="str">
            <v>SDR</v>
          </cell>
          <cell r="AH194">
            <v>440980483.87800002</v>
          </cell>
          <cell r="AJ194">
            <v>1333333.3333330001</v>
          </cell>
          <cell r="AK194">
            <v>1506666666.66629</v>
          </cell>
          <cell r="AM194">
            <v>0</v>
          </cell>
          <cell r="AN194">
            <v>0</v>
          </cell>
          <cell r="AS194">
            <v>0</v>
          </cell>
          <cell r="AT194">
            <v>0</v>
          </cell>
          <cell r="BA194">
            <v>807328.65333313146</v>
          </cell>
          <cell r="BB194">
            <v>912281378.2664386</v>
          </cell>
          <cell r="BD194">
            <v>1371057.19237435</v>
          </cell>
          <cell r="BE194">
            <v>1611129306.7590985</v>
          </cell>
        </row>
        <row r="195">
          <cell r="AJ195">
            <v>0</v>
          </cell>
          <cell r="AK195">
            <v>0</v>
          </cell>
          <cell r="AM195">
            <v>0</v>
          </cell>
          <cell r="AN195">
            <v>0</v>
          </cell>
          <cell r="AS195">
            <v>0</v>
          </cell>
          <cell r="AT195">
            <v>0</v>
          </cell>
          <cell r="BA195">
            <v>0</v>
          </cell>
          <cell r="BB195">
            <v>0</v>
          </cell>
        </row>
        <row r="196">
          <cell r="AJ196">
            <v>0</v>
          </cell>
          <cell r="AK196">
            <v>0</v>
          </cell>
          <cell r="AM196">
            <v>0</v>
          </cell>
          <cell r="AN196">
            <v>0</v>
          </cell>
          <cell r="AS196">
            <v>0</v>
          </cell>
          <cell r="AT196">
            <v>0</v>
          </cell>
          <cell r="BA196">
            <v>0</v>
          </cell>
          <cell r="BB196">
            <v>0</v>
          </cell>
        </row>
        <row r="197">
          <cell r="F197" t="str">
            <v>SDR</v>
          </cell>
          <cell r="AJ197">
            <v>0</v>
          </cell>
          <cell r="AK197">
            <v>0</v>
          </cell>
          <cell r="AM197">
            <v>0</v>
          </cell>
          <cell r="AN197">
            <v>0</v>
          </cell>
          <cell r="AS197">
            <v>21266.666666661349</v>
          </cell>
          <cell r="AT197">
            <v>24031333.333327323</v>
          </cell>
          <cell r="AW197">
            <v>25807245</v>
          </cell>
          <cell r="BA197">
            <v>2126666.6666661347</v>
          </cell>
          <cell r="BB197">
            <v>2403133333.3327322</v>
          </cell>
          <cell r="BD197">
            <v>3279568.8041594457</v>
          </cell>
          <cell r="BE197">
            <v>3853821301.7677641</v>
          </cell>
        </row>
        <row r="198">
          <cell r="AJ198">
            <v>0</v>
          </cell>
          <cell r="AK198">
            <v>0</v>
          </cell>
          <cell r="AM198">
            <v>0</v>
          </cell>
          <cell r="AN198">
            <v>0</v>
          </cell>
          <cell r="AS198">
            <v>0</v>
          </cell>
          <cell r="AT198">
            <v>0</v>
          </cell>
          <cell r="BA198">
            <v>0</v>
          </cell>
          <cell r="BB198">
            <v>0</v>
          </cell>
        </row>
        <row r="199">
          <cell r="AJ199">
            <v>0</v>
          </cell>
          <cell r="AK199">
            <v>0</v>
          </cell>
          <cell r="AM199">
            <v>0</v>
          </cell>
          <cell r="AN199">
            <v>0</v>
          </cell>
          <cell r="AS199">
            <v>0</v>
          </cell>
          <cell r="AT199">
            <v>0</v>
          </cell>
          <cell r="BA199">
            <v>0</v>
          </cell>
          <cell r="BB199">
            <v>0</v>
          </cell>
        </row>
        <row r="200">
          <cell r="F200" t="str">
            <v>SDR</v>
          </cell>
          <cell r="AH200">
            <v>2937756969.9000001</v>
          </cell>
          <cell r="AJ200">
            <v>1999999.9999994999</v>
          </cell>
          <cell r="AK200">
            <v>2259999999.9994349</v>
          </cell>
          <cell r="AM200">
            <v>0</v>
          </cell>
          <cell r="AN200">
            <v>0</v>
          </cell>
          <cell r="AS200">
            <v>0</v>
          </cell>
          <cell r="AT200">
            <v>0</v>
          </cell>
          <cell r="AW200">
            <v>11592621.18</v>
          </cell>
          <cell r="BA200">
            <v>3643061.9999990892</v>
          </cell>
          <cell r="BB200">
            <v>4116660059.998971</v>
          </cell>
          <cell r="BD200">
            <v>2435952.7892027735</v>
          </cell>
          <cell r="BE200">
            <v>2862488122.5921788</v>
          </cell>
        </row>
        <row r="201">
          <cell r="AJ201">
            <v>0</v>
          </cell>
          <cell r="AK201">
            <v>0</v>
          </cell>
          <cell r="AM201">
            <v>0</v>
          </cell>
          <cell r="AN201">
            <v>0</v>
          </cell>
          <cell r="AS201">
            <v>0</v>
          </cell>
          <cell r="AT201">
            <v>0</v>
          </cell>
          <cell r="BA201">
            <v>0</v>
          </cell>
          <cell r="BB201">
            <v>0</v>
          </cell>
        </row>
        <row r="202">
          <cell r="AJ202">
            <v>0</v>
          </cell>
          <cell r="AK202">
            <v>0</v>
          </cell>
          <cell r="AM202">
            <v>0</v>
          </cell>
          <cell r="AN202">
            <v>0</v>
          </cell>
          <cell r="AS202">
            <v>0</v>
          </cell>
          <cell r="AT202">
            <v>0</v>
          </cell>
          <cell r="BA202">
            <v>0</v>
          </cell>
          <cell r="BB202">
            <v>0</v>
          </cell>
        </row>
        <row r="203">
          <cell r="F203" t="str">
            <v>SDR</v>
          </cell>
          <cell r="AH203">
            <v>4303584000</v>
          </cell>
          <cell r="AJ203">
            <v>3626666.6666657599</v>
          </cell>
          <cell r="AK203">
            <v>4098133333.3323088</v>
          </cell>
          <cell r="AM203">
            <v>0</v>
          </cell>
          <cell r="AN203">
            <v>0</v>
          </cell>
          <cell r="AS203">
            <v>72533.333333315197</v>
          </cell>
          <cell r="AT203">
            <v>81962666.666646168</v>
          </cell>
          <cell r="AW203">
            <v>40726303.739999995</v>
          </cell>
          <cell r="BA203">
            <v>7253333.3333315197</v>
          </cell>
          <cell r="BB203">
            <v>8196266666.6646175</v>
          </cell>
        </row>
        <row r="204">
          <cell r="AJ204">
            <v>0</v>
          </cell>
          <cell r="AK204">
            <v>0</v>
          </cell>
          <cell r="AM204">
            <v>0</v>
          </cell>
          <cell r="AN204">
            <v>0</v>
          </cell>
          <cell r="AS204">
            <v>0</v>
          </cell>
          <cell r="AT204">
            <v>0</v>
          </cell>
          <cell r="BA204">
            <v>0</v>
          </cell>
          <cell r="BB204">
            <v>0</v>
          </cell>
        </row>
        <row r="205">
          <cell r="AJ205">
            <v>0</v>
          </cell>
          <cell r="AK205">
            <v>0</v>
          </cell>
          <cell r="AM205">
            <v>0</v>
          </cell>
          <cell r="AN205">
            <v>0</v>
          </cell>
          <cell r="AS205">
            <v>0</v>
          </cell>
          <cell r="AT205">
            <v>0</v>
          </cell>
          <cell r="BA205">
            <v>0</v>
          </cell>
          <cell r="BB205">
            <v>0</v>
          </cell>
        </row>
        <row r="206">
          <cell r="F206" t="str">
            <v>SDR</v>
          </cell>
          <cell r="AH206">
            <v>12075350400</v>
          </cell>
          <cell r="AJ206">
            <v>10175999.999997456</v>
          </cell>
          <cell r="AK206">
            <v>11498879999.997126</v>
          </cell>
          <cell r="AM206">
            <v>0</v>
          </cell>
          <cell r="AN206">
            <v>0</v>
          </cell>
          <cell r="AS206">
            <v>152639.99999996184</v>
          </cell>
          <cell r="AT206">
            <v>172483199.99995688</v>
          </cell>
          <cell r="AW206">
            <v>57702982.590000004</v>
          </cell>
          <cell r="BA206">
            <v>15263999.999996183</v>
          </cell>
          <cell r="BB206">
            <v>17248319999.995686</v>
          </cell>
          <cell r="BD206">
            <v>0</v>
          </cell>
          <cell r="BE206">
            <v>0</v>
          </cell>
        </row>
        <row r="207">
          <cell r="AJ207">
            <v>0</v>
          </cell>
          <cell r="AK207">
            <v>0</v>
          </cell>
          <cell r="AM207">
            <v>0</v>
          </cell>
          <cell r="AN207">
            <v>0</v>
          </cell>
          <cell r="AS207">
            <v>0</v>
          </cell>
          <cell r="AT207">
            <v>0</v>
          </cell>
          <cell r="BA207">
            <v>0</v>
          </cell>
          <cell r="BB207">
            <v>0</v>
          </cell>
        </row>
        <row r="208">
          <cell r="AJ208">
            <v>0</v>
          </cell>
          <cell r="AK208">
            <v>0</v>
          </cell>
          <cell r="AM208">
            <v>0</v>
          </cell>
          <cell r="AN208">
            <v>0</v>
          </cell>
          <cell r="AS208">
            <v>0</v>
          </cell>
          <cell r="AT208">
            <v>0</v>
          </cell>
          <cell r="BA208">
            <v>0</v>
          </cell>
          <cell r="BB208">
            <v>0</v>
          </cell>
        </row>
        <row r="209">
          <cell r="F209" t="str">
            <v>SDR</v>
          </cell>
          <cell r="AH209">
            <v>1013525248.806</v>
          </cell>
          <cell r="AJ209">
            <v>1599999.9999996</v>
          </cell>
          <cell r="AK209">
            <v>1807999999.999548</v>
          </cell>
          <cell r="AM209">
            <v>0</v>
          </cell>
          <cell r="AN209">
            <v>0</v>
          </cell>
          <cell r="AS209">
            <v>0</v>
          </cell>
          <cell r="AT209">
            <v>0</v>
          </cell>
          <cell r="BA209">
            <v>1497247.6399996257</v>
          </cell>
          <cell r="BB209">
            <v>1691889833.1995771</v>
          </cell>
          <cell r="BD209">
            <v>507291.16117850953</v>
          </cell>
          <cell r="BE209">
            <v>596117843.50086653</v>
          </cell>
        </row>
        <row r="210">
          <cell r="AJ210">
            <v>0</v>
          </cell>
          <cell r="AK210">
            <v>0</v>
          </cell>
          <cell r="AM210">
            <v>0</v>
          </cell>
          <cell r="AN210">
            <v>0</v>
          </cell>
          <cell r="AS210">
            <v>0</v>
          </cell>
          <cell r="AT210">
            <v>0</v>
          </cell>
          <cell r="BA210">
            <v>0</v>
          </cell>
          <cell r="BB210">
            <v>0</v>
          </cell>
        </row>
        <row r="211">
          <cell r="AJ211">
            <v>0</v>
          </cell>
          <cell r="AK211">
            <v>0</v>
          </cell>
          <cell r="AM211">
            <v>0</v>
          </cell>
          <cell r="AN211">
            <v>0</v>
          </cell>
          <cell r="AS211">
            <v>0</v>
          </cell>
          <cell r="AT211">
            <v>0</v>
          </cell>
          <cell r="BA211">
            <v>0</v>
          </cell>
          <cell r="BB211">
            <v>0</v>
          </cell>
        </row>
        <row r="212">
          <cell r="F212" t="str">
            <v>SDR</v>
          </cell>
          <cell r="AH212">
            <v>204898365.01800004</v>
          </cell>
          <cell r="AJ212">
            <v>556341.55999986082</v>
          </cell>
          <cell r="AK212">
            <v>628665962.79984272</v>
          </cell>
          <cell r="AM212">
            <v>0</v>
          </cell>
          <cell r="AN212">
            <v>0</v>
          </cell>
          <cell r="AS212">
            <v>0</v>
          </cell>
          <cell r="AT212">
            <v>0</v>
          </cell>
          <cell r="BA212">
            <v>669625.58666649938</v>
          </cell>
          <cell r="BB212">
            <v>756676912.93314433</v>
          </cell>
          <cell r="BD212">
            <v>407712.20961525128</v>
          </cell>
          <cell r="BE212">
            <v>479102617.51888174</v>
          </cell>
        </row>
        <row r="213">
          <cell r="AJ213">
            <v>0</v>
          </cell>
          <cell r="AK213">
            <v>0</v>
          </cell>
          <cell r="AM213">
            <v>0</v>
          </cell>
          <cell r="AN213">
            <v>0</v>
          </cell>
          <cell r="AS213">
            <v>0</v>
          </cell>
          <cell r="AT213">
            <v>0</v>
          </cell>
          <cell r="BA213">
            <v>0</v>
          </cell>
          <cell r="BB213">
            <v>0</v>
          </cell>
        </row>
        <row r="214">
          <cell r="AJ214">
            <v>0</v>
          </cell>
          <cell r="AK214">
            <v>0</v>
          </cell>
          <cell r="AM214">
            <v>0</v>
          </cell>
          <cell r="AN214">
            <v>0</v>
          </cell>
          <cell r="AS214">
            <v>0</v>
          </cell>
          <cell r="AT214">
            <v>0</v>
          </cell>
          <cell r="BA214">
            <v>0</v>
          </cell>
          <cell r="BB214">
            <v>0</v>
          </cell>
        </row>
        <row r="215">
          <cell r="F215" t="str">
            <v>SDR</v>
          </cell>
          <cell r="AH215">
            <v>2337808943.9879999</v>
          </cell>
          <cell r="AJ215">
            <v>4397752.0799989002</v>
          </cell>
          <cell r="AK215">
            <v>4969459850.398757</v>
          </cell>
          <cell r="AM215">
            <v>0</v>
          </cell>
          <cell r="AN215">
            <v>0</v>
          </cell>
          <cell r="AS215">
            <v>0</v>
          </cell>
          <cell r="AT215">
            <v>0</v>
          </cell>
          <cell r="BA215">
            <v>2585856.7199993534</v>
          </cell>
          <cell r="BB215">
            <v>2922018093.5992694</v>
          </cell>
          <cell r="BD215">
            <v>2584168.5961871753</v>
          </cell>
          <cell r="BE215">
            <v>3036656517.3795495</v>
          </cell>
        </row>
        <row r="216">
          <cell r="AJ216">
            <v>0</v>
          </cell>
          <cell r="AK216">
            <v>0</v>
          </cell>
          <cell r="AM216">
            <v>0</v>
          </cell>
          <cell r="AN216">
            <v>0</v>
          </cell>
          <cell r="AS216">
            <v>0</v>
          </cell>
          <cell r="AT216">
            <v>0</v>
          </cell>
          <cell r="BA216">
            <v>0</v>
          </cell>
          <cell r="BB216">
            <v>0</v>
          </cell>
        </row>
        <row r="217">
          <cell r="AJ217">
            <v>0</v>
          </cell>
          <cell r="AK217">
            <v>0</v>
          </cell>
          <cell r="AM217">
            <v>0</v>
          </cell>
          <cell r="AN217">
            <v>0</v>
          </cell>
          <cell r="AS217">
            <v>0</v>
          </cell>
          <cell r="AT217">
            <v>0</v>
          </cell>
          <cell r="BA217">
            <v>0</v>
          </cell>
          <cell r="BB217">
            <v>0</v>
          </cell>
        </row>
        <row r="218">
          <cell r="F218" t="str">
            <v>SDR</v>
          </cell>
          <cell r="AJ218">
            <v>133333.33333329999</v>
          </cell>
          <cell r="AK218">
            <v>150666666.66662899</v>
          </cell>
          <cell r="AM218">
            <v>0</v>
          </cell>
          <cell r="AN218">
            <v>0</v>
          </cell>
          <cell r="AS218">
            <v>1333.3333333329999</v>
          </cell>
          <cell r="AT218">
            <v>1506666.66666629</v>
          </cell>
          <cell r="BA218">
            <v>0</v>
          </cell>
          <cell r="BB218">
            <v>0</v>
          </cell>
        </row>
        <row r="219">
          <cell r="AJ219">
            <v>0</v>
          </cell>
          <cell r="AK219">
            <v>0</v>
          </cell>
          <cell r="AM219">
            <v>0</v>
          </cell>
          <cell r="AN219">
            <v>0</v>
          </cell>
          <cell r="AS219">
            <v>0</v>
          </cell>
          <cell r="AT219">
            <v>0</v>
          </cell>
          <cell r="BA219">
            <v>0</v>
          </cell>
          <cell r="BB219">
            <v>0</v>
          </cell>
        </row>
        <row r="220">
          <cell r="AJ220">
            <v>0</v>
          </cell>
          <cell r="AK220">
            <v>0</v>
          </cell>
          <cell r="AM220">
            <v>0</v>
          </cell>
          <cell r="AN220">
            <v>0</v>
          </cell>
          <cell r="AS220">
            <v>0</v>
          </cell>
          <cell r="AT220">
            <v>0</v>
          </cell>
          <cell r="BA220">
            <v>0</v>
          </cell>
          <cell r="BB220">
            <v>0</v>
          </cell>
        </row>
        <row r="221">
          <cell r="F221" t="str">
            <v>SDR</v>
          </cell>
          <cell r="AH221">
            <v>1174776348.4559999</v>
          </cell>
          <cell r="AJ221">
            <v>666666.66666650004</v>
          </cell>
          <cell r="AK221">
            <v>753333333.33314502</v>
          </cell>
          <cell r="AM221">
            <v>0</v>
          </cell>
          <cell r="AN221">
            <v>0</v>
          </cell>
          <cell r="AS221">
            <v>6666.6666666649999</v>
          </cell>
          <cell r="AT221">
            <v>7533333.3333314499</v>
          </cell>
          <cell r="BA221">
            <v>989993.97333308577</v>
          </cell>
          <cell r="BB221">
            <v>1118693189.8663869</v>
          </cell>
          <cell r="BD221">
            <v>2879436.2100207973</v>
          </cell>
          <cell r="BE221">
            <v>3383625490.3954387</v>
          </cell>
        </row>
        <row r="222">
          <cell r="AJ222">
            <v>0</v>
          </cell>
          <cell r="AK222">
            <v>0</v>
          </cell>
          <cell r="AM222">
            <v>0</v>
          </cell>
          <cell r="AN222">
            <v>0</v>
          </cell>
          <cell r="AS222">
            <v>0</v>
          </cell>
          <cell r="AT222">
            <v>0</v>
          </cell>
          <cell r="BA222">
            <v>0</v>
          </cell>
          <cell r="BB222">
            <v>0</v>
          </cell>
        </row>
        <row r="223">
          <cell r="AJ223">
            <v>0</v>
          </cell>
          <cell r="AK223">
            <v>0</v>
          </cell>
          <cell r="AM223">
            <v>0</v>
          </cell>
          <cell r="AN223">
            <v>0</v>
          </cell>
          <cell r="AS223">
            <v>0</v>
          </cell>
          <cell r="AT223">
            <v>0</v>
          </cell>
          <cell r="BA223">
            <v>0</v>
          </cell>
          <cell r="BB223">
            <v>0</v>
          </cell>
        </row>
        <row r="224">
          <cell r="F224" t="str">
            <v>SDR</v>
          </cell>
          <cell r="AJ224">
            <v>399999.9999999</v>
          </cell>
          <cell r="AK224">
            <v>451999999.99988699</v>
          </cell>
          <cell r="AM224">
            <v>0</v>
          </cell>
          <cell r="AN224">
            <v>0</v>
          </cell>
          <cell r="AS224">
            <v>3999.999999999</v>
          </cell>
          <cell r="AT224">
            <v>4519999.9999988703</v>
          </cell>
          <cell r="BA224">
            <v>0</v>
          </cell>
          <cell r="BB224">
            <v>0</v>
          </cell>
          <cell r="BD224">
            <v>205658.57885615251</v>
          </cell>
          <cell r="BE224">
            <v>241669396.01386479</v>
          </cell>
        </row>
        <row r="225">
          <cell r="AJ225">
            <v>0</v>
          </cell>
          <cell r="AK225">
            <v>0</v>
          </cell>
          <cell r="AM225">
            <v>0</v>
          </cell>
          <cell r="AN225">
            <v>0</v>
          </cell>
          <cell r="AS225">
            <v>0</v>
          </cell>
          <cell r="AT225">
            <v>0</v>
          </cell>
          <cell r="BA225">
            <v>0</v>
          </cell>
          <cell r="BB225">
            <v>0</v>
          </cell>
        </row>
        <row r="226">
          <cell r="AJ226">
            <v>0</v>
          </cell>
          <cell r="AK226">
            <v>0</v>
          </cell>
          <cell r="AM226">
            <v>0</v>
          </cell>
          <cell r="AN226">
            <v>0</v>
          </cell>
          <cell r="AS226">
            <v>0</v>
          </cell>
          <cell r="AT226">
            <v>0</v>
          </cell>
          <cell r="BA226">
            <v>0</v>
          </cell>
          <cell r="BB226">
            <v>0</v>
          </cell>
        </row>
        <row r="227">
          <cell r="F227" t="str">
            <v>SDR</v>
          </cell>
          <cell r="AH227">
            <v>816749455.57200015</v>
          </cell>
          <cell r="AJ227">
            <v>799999.9999998</v>
          </cell>
          <cell r="AK227">
            <v>903999999.99977398</v>
          </cell>
          <cell r="AM227">
            <v>0</v>
          </cell>
          <cell r="AN227">
            <v>0</v>
          </cell>
          <cell r="AS227">
            <v>7999.999999998</v>
          </cell>
          <cell r="AT227">
            <v>9039999.9999977406</v>
          </cell>
          <cell r="AW227">
            <v>4746600</v>
          </cell>
          <cell r="BA227">
            <v>688281.67999982787</v>
          </cell>
          <cell r="BB227">
            <v>777758298.39980555</v>
          </cell>
          <cell r="BD227">
            <v>1756296.842287695</v>
          </cell>
          <cell r="BE227">
            <v>2063824419.3722703</v>
          </cell>
        </row>
        <row r="228">
          <cell r="AJ228">
            <v>0</v>
          </cell>
          <cell r="AK228">
            <v>0</v>
          </cell>
          <cell r="AM228">
            <v>0</v>
          </cell>
          <cell r="AN228">
            <v>0</v>
          </cell>
          <cell r="AS228">
            <v>0</v>
          </cell>
          <cell r="AT228">
            <v>0</v>
          </cell>
          <cell r="BA228">
            <v>0</v>
          </cell>
          <cell r="BB228">
            <v>0</v>
          </cell>
        </row>
        <row r="229">
          <cell r="AJ229">
            <v>0</v>
          </cell>
          <cell r="AK229">
            <v>0</v>
          </cell>
          <cell r="AM229">
            <v>0</v>
          </cell>
          <cell r="AN229">
            <v>0</v>
          </cell>
          <cell r="AS229">
            <v>0</v>
          </cell>
          <cell r="AT229">
            <v>0</v>
          </cell>
          <cell r="BA229">
            <v>0</v>
          </cell>
          <cell r="BB229">
            <v>0</v>
          </cell>
        </row>
        <row r="230">
          <cell r="F230" t="str">
            <v>SDR</v>
          </cell>
          <cell r="AJ230">
            <v>33596760.306658268</v>
          </cell>
          <cell r="AM230">
            <v>947866.66666642972</v>
          </cell>
          <cell r="AN230">
            <v>1071089333.3330656</v>
          </cell>
          <cell r="AS230">
            <v>3603957.7770657656</v>
          </cell>
          <cell r="AT230">
            <v>4072472288.0843153</v>
          </cell>
          <cell r="BA230">
            <v>397184121.19990075</v>
          </cell>
          <cell r="BB230">
            <v>448818056955.88782</v>
          </cell>
        </row>
        <row r="231">
          <cell r="F231" t="str">
            <v>USD</v>
          </cell>
          <cell r="AJ231">
            <v>34016719.810500003</v>
          </cell>
          <cell r="AM231">
            <v>959715.00000000012</v>
          </cell>
          <cell r="AN231">
            <v>1084477950.0000002</v>
          </cell>
          <cell r="AS231">
            <v>3649007.2492800001</v>
          </cell>
          <cell r="AT231">
            <v>4123378191.6863999</v>
          </cell>
          <cell r="BA231">
            <v>402148922.71500009</v>
          </cell>
          <cell r="BB231">
            <v>454428282667.95013</v>
          </cell>
        </row>
        <row r="232">
          <cell r="AJ232">
            <v>0</v>
          </cell>
          <cell r="AK232">
            <v>0</v>
          </cell>
          <cell r="AM232">
            <v>0</v>
          </cell>
          <cell r="AN232">
            <v>0</v>
          </cell>
          <cell r="AS232">
            <v>0</v>
          </cell>
          <cell r="AT232">
            <v>0</v>
          </cell>
          <cell r="BA232">
            <v>0</v>
          </cell>
          <cell r="BB232">
            <v>0</v>
          </cell>
        </row>
        <row r="233">
          <cell r="F233" t="str">
            <v>SDR</v>
          </cell>
          <cell r="AJ233">
            <v>0</v>
          </cell>
          <cell r="AK233">
            <v>0</v>
          </cell>
          <cell r="AM233">
            <v>93512.719999976616</v>
          </cell>
          <cell r="AN233">
            <v>105669373.59997357</v>
          </cell>
          <cell r="AQ233">
            <v>109460900.8</v>
          </cell>
          <cell r="AS233">
            <v>34190.589349991445</v>
          </cell>
          <cell r="AT233">
            <v>38635365.965490334</v>
          </cell>
          <cell r="AW233">
            <v>41481666.859999999</v>
          </cell>
          <cell r="BA233">
            <v>4488610.7066655438</v>
          </cell>
          <cell r="BB233">
            <v>5072130098.5320644</v>
          </cell>
          <cell r="BG233">
            <v>96158.465500866543</v>
          </cell>
          <cell r="BH233">
            <v>112995812.81006826</v>
          </cell>
        </row>
        <row r="234">
          <cell r="AJ234">
            <v>0</v>
          </cell>
          <cell r="AK234">
            <v>0</v>
          </cell>
          <cell r="AM234">
            <v>0</v>
          </cell>
          <cell r="AN234">
            <v>0</v>
          </cell>
          <cell r="AS234">
            <v>0</v>
          </cell>
          <cell r="AT234">
            <v>0</v>
          </cell>
          <cell r="BA234">
            <v>0</v>
          </cell>
          <cell r="BB234">
            <v>0</v>
          </cell>
        </row>
        <row r="235">
          <cell r="AJ235">
            <v>0</v>
          </cell>
          <cell r="AK235">
            <v>0</v>
          </cell>
          <cell r="AM235">
            <v>0</v>
          </cell>
          <cell r="AN235">
            <v>0</v>
          </cell>
          <cell r="AS235">
            <v>0</v>
          </cell>
          <cell r="AT235">
            <v>0</v>
          </cell>
          <cell r="BA235">
            <v>0</v>
          </cell>
          <cell r="BB235">
            <v>0</v>
          </cell>
        </row>
        <row r="236">
          <cell r="F236" t="str">
            <v>SDR</v>
          </cell>
          <cell r="AJ236">
            <v>0</v>
          </cell>
          <cell r="AK236">
            <v>0</v>
          </cell>
          <cell r="AM236">
            <v>589694.82666651928</v>
          </cell>
          <cell r="AN236">
            <v>666355154.13316679</v>
          </cell>
          <cell r="AQ236">
            <v>692609134.82999992</v>
          </cell>
          <cell r="AS236">
            <v>215607.17609994608</v>
          </cell>
          <cell r="AT236">
            <v>243636108.99293908</v>
          </cell>
          <cell r="AW236">
            <v>252237766.73000002</v>
          </cell>
          <cell r="BA236">
            <v>28305352.359992921</v>
          </cell>
          <cell r="BB236">
            <v>31985048166.792</v>
          </cell>
          <cell r="BG236">
            <v>606379.00005545933</v>
          </cell>
          <cell r="BH236">
            <v>712555962.96517015</v>
          </cell>
        </row>
        <row r="237">
          <cell r="AJ237">
            <v>0</v>
          </cell>
          <cell r="AK237">
            <v>0</v>
          </cell>
          <cell r="AM237">
            <v>0</v>
          </cell>
          <cell r="AN237">
            <v>0</v>
          </cell>
          <cell r="AS237">
            <v>0</v>
          </cell>
          <cell r="AT237">
            <v>0</v>
          </cell>
          <cell r="BA237">
            <v>0</v>
          </cell>
          <cell r="BB237">
            <v>0</v>
          </cell>
        </row>
        <row r="238">
          <cell r="AJ238">
            <v>0</v>
          </cell>
          <cell r="AK238">
            <v>0</v>
          </cell>
          <cell r="AM238">
            <v>0</v>
          </cell>
          <cell r="AN238">
            <v>0</v>
          </cell>
          <cell r="AS238">
            <v>0</v>
          </cell>
          <cell r="AT238">
            <v>0</v>
          </cell>
          <cell r="BA238">
            <v>0</v>
          </cell>
          <cell r="BB238">
            <v>0</v>
          </cell>
        </row>
        <row r="239">
          <cell r="F239" t="str">
            <v>SDR</v>
          </cell>
          <cell r="AJ239">
            <v>0</v>
          </cell>
          <cell r="AK239">
            <v>0</v>
          </cell>
          <cell r="AM239">
            <v>0</v>
          </cell>
          <cell r="AN239">
            <v>0</v>
          </cell>
          <cell r="AS239">
            <v>138795.05669996529</v>
          </cell>
          <cell r="AT239">
            <v>156838414.07096079</v>
          </cell>
          <cell r="AW239">
            <v>168168920</v>
          </cell>
          <cell r="BA239">
            <v>18506007.559995372</v>
          </cell>
          <cell r="BB239">
            <v>20911788542.794769</v>
          </cell>
          <cell r="BG239">
            <v>380591.90313691506</v>
          </cell>
          <cell r="BH239">
            <v>447233545.37618887</v>
          </cell>
        </row>
        <row r="240">
          <cell r="AJ240">
            <v>0</v>
          </cell>
          <cell r="AK240">
            <v>0</v>
          </cell>
          <cell r="AM240">
            <v>0</v>
          </cell>
          <cell r="AN240">
            <v>0</v>
          </cell>
          <cell r="AS240">
            <v>0</v>
          </cell>
          <cell r="AT240">
            <v>0</v>
          </cell>
          <cell r="BA240">
            <v>0</v>
          </cell>
          <cell r="BB240">
            <v>0</v>
          </cell>
        </row>
        <row r="241">
          <cell r="AJ241">
            <v>0</v>
          </cell>
          <cell r="AK241">
            <v>0</v>
          </cell>
          <cell r="AM241">
            <v>0</v>
          </cell>
          <cell r="AN241">
            <v>0</v>
          </cell>
          <cell r="AS241">
            <v>0</v>
          </cell>
          <cell r="AT241">
            <v>0</v>
          </cell>
          <cell r="BA241">
            <v>0</v>
          </cell>
          <cell r="BB241">
            <v>0</v>
          </cell>
        </row>
        <row r="242">
          <cell r="F242" t="str">
            <v>SDR</v>
          </cell>
          <cell r="AJ242">
            <v>0</v>
          </cell>
          <cell r="AK242">
            <v>0</v>
          </cell>
          <cell r="AM242">
            <v>0</v>
          </cell>
          <cell r="AN242">
            <v>0</v>
          </cell>
          <cell r="AS242">
            <v>215999.99999994598</v>
          </cell>
          <cell r="AT242">
            <v>244079999.99993896</v>
          </cell>
          <cell r="AW242">
            <v>252588250</v>
          </cell>
          <cell r="BA242">
            <v>28534033.5733262</v>
          </cell>
          <cell r="BB242">
            <v>32243457937.858604</v>
          </cell>
          <cell r="BG242">
            <v>293413.43721837091</v>
          </cell>
          <cell r="BH242">
            <v>344790130.07530761</v>
          </cell>
        </row>
        <row r="243">
          <cell r="AJ243">
            <v>0</v>
          </cell>
          <cell r="AK243">
            <v>0</v>
          </cell>
          <cell r="AM243">
            <v>0</v>
          </cell>
          <cell r="AN243">
            <v>0</v>
          </cell>
          <cell r="AS243">
            <v>0</v>
          </cell>
          <cell r="AT243">
            <v>0</v>
          </cell>
          <cell r="BA243">
            <v>0</v>
          </cell>
          <cell r="BB243">
            <v>0</v>
          </cell>
        </row>
        <row r="244">
          <cell r="AJ244">
            <v>0</v>
          </cell>
          <cell r="AK244">
            <v>0</v>
          </cell>
          <cell r="AM244">
            <v>0</v>
          </cell>
          <cell r="AN244">
            <v>0</v>
          </cell>
          <cell r="AS244">
            <v>0</v>
          </cell>
          <cell r="AT244">
            <v>0</v>
          </cell>
          <cell r="BA244">
            <v>0</v>
          </cell>
          <cell r="BB244">
            <v>0</v>
          </cell>
        </row>
        <row r="245">
          <cell r="F245" t="str">
            <v>SDR</v>
          </cell>
          <cell r="AJ245">
            <v>0</v>
          </cell>
          <cell r="AK245">
            <v>0</v>
          </cell>
          <cell r="AM245">
            <v>0</v>
          </cell>
          <cell r="AN245">
            <v>0</v>
          </cell>
          <cell r="AS245">
            <v>64846.655299983788</v>
          </cell>
          <cell r="AT245">
            <v>73276720.488981679</v>
          </cell>
          <cell r="AW245">
            <v>76679908.5</v>
          </cell>
          <cell r="BA245">
            <v>8646220.7066645045</v>
          </cell>
          <cell r="BB245">
            <v>9770229398.5308895</v>
          </cell>
        </row>
        <row r="246">
          <cell r="AJ246">
            <v>0</v>
          </cell>
          <cell r="AK246">
            <v>0</v>
          </cell>
          <cell r="AM246">
            <v>0</v>
          </cell>
          <cell r="AN246">
            <v>0</v>
          </cell>
          <cell r="AS246">
            <v>0</v>
          </cell>
          <cell r="AT246">
            <v>0</v>
          </cell>
          <cell r="BA246">
            <v>0</v>
          </cell>
          <cell r="BB246">
            <v>0</v>
          </cell>
        </row>
        <row r="247">
          <cell r="AJ247">
            <v>0</v>
          </cell>
          <cell r="AK247">
            <v>0</v>
          </cell>
          <cell r="AM247">
            <v>0</v>
          </cell>
          <cell r="AN247">
            <v>0</v>
          </cell>
          <cell r="AS247">
            <v>0</v>
          </cell>
          <cell r="AT247">
            <v>0</v>
          </cell>
          <cell r="BA247">
            <v>0</v>
          </cell>
          <cell r="BB247">
            <v>0</v>
          </cell>
        </row>
        <row r="248">
          <cell r="F248" t="str">
            <v>SDR</v>
          </cell>
          <cell r="AJ248">
            <v>0</v>
          </cell>
          <cell r="AK248">
            <v>0</v>
          </cell>
          <cell r="AM248">
            <v>0</v>
          </cell>
          <cell r="AN248">
            <v>0</v>
          </cell>
          <cell r="AS248">
            <v>237999.99999994048</v>
          </cell>
          <cell r="AT248">
            <v>268939999.99993277</v>
          </cell>
          <cell r="AW248">
            <v>279364550</v>
          </cell>
          <cell r="BA248">
            <v>31457859.879992135</v>
          </cell>
          <cell r="BB248">
            <v>35547381664.391113</v>
          </cell>
        </row>
        <row r="249">
          <cell r="AJ249">
            <v>0</v>
          </cell>
          <cell r="AK249">
            <v>0</v>
          </cell>
          <cell r="AM249">
            <v>0</v>
          </cell>
          <cell r="AN249">
            <v>0</v>
          </cell>
          <cell r="AS249">
            <v>0</v>
          </cell>
          <cell r="AT249">
            <v>0</v>
          </cell>
          <cell r="BA249">
            <v>0</v>
          </cell>
          <cell r="BB249">
            <v>0</v>
          </cell>
        </row>
        <row r="250">
          <cell r="AJ250">
            <v>0</v>
          </cell>
          <cell r="AK250">
            <v>0</v>
          </cell>
          <cell r="AM250">
            <v>0</v>
          </cell>
          <cell r="AN250">
            <v>0</v>
          </cell>
          <cell r="AS250">
            <v>0</v>
          </cell>
          <cell r="AT250">
            <v>0</v>
          </cell>
          <cell r="BA250">
            <v>0</v>
          </cell>
          <cell r="BB250">
            <v>0</v>
          </cell>
        </row>
        <row r="251">
          <cell r="F251" t="str">
            <v>SDR</v>
          </cell>
          <cell r="AJ251">
            <v>0</v>
          </cell>
          <cell r="AK251">
            <v>0</v>
          </cell>
          <cell r="AM251">
            <v>0</v>
          </cell>
          <cell r="AN251">
            <v>0</v>
          </cell>
          <cell r="AS251">
            <v>14999.999999996249</v>
          </cell>
          <cell r="AT251">
            <v>16949999.999995761</v>
          </cell>
          <cell r="AW251">
            <v>17661120</v>
          </cell>
          <cell r="BA251">
            <v>1950148.186666179</v>
          </cell>
          <cell r="BB251">
            <v>2203667450.9327822</v>
          </cell>
        </row>
        <row r="252">
          <cell r="AJ252">
            <v>0</v>
          </cell>
          <cell r="AK252">
            <v>0</v>
          </cell>
          <cell r="AM252">
            <v>0</v>
          </cell>
          <cell r="AN252">
            <v>0</v>
          </cell>
          <cell r="AS252">
            <v>0</v>
          </cell>
          <cell r="AT252">
            <v>0</v>
          </cell>
          <cell r="BA252">
            <v>0</v>
          </cell>
          <cell r="BB252">
            <v>0</v>
          </cell>
        </row>
        <row r="253">
          <cell r="AJ253">
            <v>0</v>
          </cell>
          <cell r="AK253">
            <v>0</v>
          </cell>
          <cell r="AM253">
            <v>0</v>
          </cell>
          <cell r="AN253">
            <v>0</v>
          </cell>
          <cell r="AS253">
            <v>0</v>
          </cell>
          <cell r="AT253">
            <v>0</v>
          </cell>
          <cell r="BA253">
            <v>0</v>
          </cell>
          <cell r="BB253">
            <v>0</v>
          </cell>
        </row>
        <row r="254">
          <cell r="F254" t="str">
            <v>SDR</v>
          </cell>
          <cell r="AJ254">
            <v>0</v>
          </cell>
          <cell r="AK254">
            <v>0</v>
          </cell>
          <cell r="AM254">
            <v>0</v>
          </cell>
          <cell r="AN254">
            <v>0</v>
          </cell>
          <cell r="AS254">
            <v>71999.999999981999</v>
          </cell>
          <cell r="AT254">
            <v>81359999.99997966</v>
          </cell>
          <cell r="AW254">
            <v>87231720</v>
          </cell>
          <cell r="BA254">
            <v>9599999.9999975991</v>
          </cell>
          <cell r="BB254">
            <v>10847999999.997288</v>
          </cell>
        </row>
        <row r="255">
          <cell r="AJ255">
            <v>0</v>
          </cell>
          <cell r="AK255">
            <v>0</v>
          </cell>
          <cell r="AM255">
            <v>0</v>
          </cell>
          <cell r="AN255">
            <v>0</v>
          </cell>
          <cell r="AS255">
            <v>0</v>
          </cell>
          <cell r="AT255">
            <v>0</v>
          </cell>
          <cell r="BA255">
            <v>0</v>
          </cell>
          <cell r="BB255">
            <v>0</v>
          </cell>
        </row>
        <row r="256">
          <cell r="AJ256">
            <v>0</v>
          </cell>
          <cell r="AK256">
            <v>0</v>
          </cell>
          <cell r="AM256">
            <v>0</v>
          </cell>
          <cell r="AN256">
            <v>0</v>
          </cell>
          <cell r="AS256">
            <v>0</v>
          </cell>
          <cell r="AT256">
            <v>0</v>
          </cell>
          <cell r="BA256">
            <v>0</v>
          </cell>
          <cell r="BB256">
            <v>0</v>
          </cell>
        </row>
        <row r="257">
          <cell r="F257" t="str">
            <v>SDR</v>
          </cell>
          <cell r="AH257">
            <v>1990993330.4400003</v>
          </cell>
          <cell r="AJ257">
            <v>634334.87999984133</v>
          </cell>
          <cell r="AK257">
            <v>716798414.39982069</v>
          </cell>
          <cell r="AM257">
            <v>0</v>
          </cell>
          <cell r="AN257">
            <v>0</v>
          </cell>
          <cell r="AS257">
            <v>104510.92169997386</v>
          </cell>
          <cell r="AT257">
            <v>118097341.52097046</v>
          </cell>
          <cell r="AW257">
            <v>127015688.64</v>
          </cell>
          <cell r="BA257">
            <v>14978281.613329589</v>
          </cell>
          <cell r="BB257">
            <v>16925458223.062435</v>
          </cell>
          <cell r="BD257">
            <v>365097.16077816288</v>
          </cell>
          <cell r="BE257">
            <v>429025673.63041919</v>
          </cell>
        </row>
        <row r="258">
          <cell r="AJ258">
            <v>0</v>
          </cell>
          <cell r="AK258">
            <v>0</v>
          </cell>
          <cell r="AM258">
            <v>0</v>
          </cell>
          <cell r="AN258">
            <v>0</v>
          </cell>
          <cell r="AS258">
            <v>0</v>
          </cell>
          <cell r="AT258">
            <v>0</v>
          </cell>
          <cell r="BA258">
            <v>0</v>
          </cell>
          <cell r="BB258">
            <v>0</v>
          </cell>
        </row>
        <row r="259">
          <cell r="AJ259">
            <v>0</v>
          </cell>
          <cell r="AK259">
            <v>0</v>
          </cell>
          <cell r="AM259">
            <v>0</v>
          </cell>
          <cell r="AN259">
            <v>0</v>
          </cell>
          <cell r="AS259">
            <v>0</v>
          </cell>
          <cell r="AT259">
            <v>0</v>
          </cell>
          <cell r="BA259">
            <v>0</v>
          </cell>
          <cell r="BB259">
            <v>0</v>
          </cell>
        </row>
        <row r="260">
          <cell r="F260" t="str">
            <v>SDR</v>
          </cell>
          <cell r="AH260">
            <v>1875729854.7540007</v>
          </cell>
          <cell r="AJ260">
            <v>0</v>
          </cell>
          <cell r="AK260">
            <v>0</v>
          </cell>
          <cell r="AM260">
            <v>0</v>
          </cell>
          <cell r="AN260">
            <v>0</v>
          </cell>
          <cell r="AS260">
            <v>37999.999999990498</v>
          </cell>
          <cell r="AT260">
            <v>42939999.999989264</v>
          </cell>
          <cell r="AW260">
            <v>15795470</v>
          </cell>
          <cell r="BA260">
            <v>3290843.9999991772</v>
          </cell>
          <cell r="BB260">
            <v>3718653719.9990702</v>
          </cell>
          <cell r="BD260">
            <v>1826065.8296360485</v>
          </cell>
          <cell r="BE260">
            <v>2145809956.4053204</v>
          </cell>
        </row>
        <row r="261">
          <cell r="AJ261">
            <v>0</v>
          </cell>
          <cell r="AK261">
            <v>0</v>
          </cell>
          <cell r="AM261">
            <v>0</v>
          </cell>
          <cell r="AN261">
            <v>0</v>
          </cell>
          <cell r="AS261">
            <v>0</v>
          </cell>
          <cell r="AT261">
            <v>0</v>
          </cell>
          <cell r="BA261">
            <v>0</v>
          </cell>
          <cell r="BB261">
            <v>0</v>
          </cell>
        </row>
        <row r="262">
          <cell r="AJ262">
            <v>0</v>
          </cell>
          <cell r="AK262">
            <v>0</v>
          </cell>
          <cell r="AM262">
            <v>0</v>
          </cell>
          <cell r="AN262">
            <v>0</v>
          </cell>
          <cell r="AS262">
            <v>0</v>
          </cell>
          <cell r="AT262">
            <v>0</v>
          </cell>
          <cell r="BA262">
            <v>0</v>
          </cell>
          <cell r="BB262">
            <v>0</v>
          </cell>
        </row>
        <row r="263">
          <cell r="F263" t="str">
            <v>SDR</v>
          </cell>
          <cell r="AH263">
            <v>2042187927.1380002</v>
          </cell>
          <cell r="AJ263">
            <v>1199999.9999996999</v>
          </cell>
          <cell r="AK263">
            <v>1355999999.999661</v>
          </cell>
          <cell r="AM263">
            <v>0</v>
          </cell>
          <cell r="AN263">
            <v>0</v>
          </cell>
          <cell r="AS263">
            <v>67393.386799983142</v>
          </cell>
          <cell r="AT263">
            <v>76154527.083980948</v>
          </cell>
          <cell r="AW263">
            <v>69241440</v>
          </cell>
          <cell r="BA263">
            <v>9506753.9599976223</v>
          </cell>
          <cell r="BB263">
            <v>10742631974.797314</v>
          </cell>
          <cell r="BD263">
            <v>835169.32920103986</v>
          </cell>
          <cell r="BE263">
            <v>981407478.74414182</v>
          </cell>
        </row>
        <row r="264">
          <cell r="AJ264">
            <v>0</v>
          </cell>
          <cell r="AK264">
            <v>0</v>
          </cell>
          <cell r="AM264">
            <v>0</v>
          </cell>
          <cell r="AN264">
            <v>0</v>
          </cell>
          <cell r="AS264">
            <v>0</v>
          </cell>
          <cell r="AT264">
            <v>0</v>
          </cell>
          <cell r="BA264">
            <v>0</v>
          </cell>
          <cell r="BB264">
            <v>0</v>
          </cell>
        </row>
        <row r="265">
          <cell r="AJ265">
            <v>0</v>
          </cell>
          <cell r="AK265">
            <v>0</v>
          </cell>
          <cell r="AM265">
            <v>0</v>
          </cell>
          <cell r="AN265">
            <v>0</v>
          </cell>
          <cell r="AS265">
            <v>0</v>
          </cell>
          <cell r="AT265">
            <v>0</v>
          </cell>
          <cell r="BA265">
            <v>0</v>
          </cell>
          <cell r="BB265">
            <v>0</v>
          </cell>
        </row>
        <row r="266">
          <cell r="F266" t="str">
            <v>SDR</v>
          </cell>
          <cell r="AH266">
            <v>9493200000</v>
          </cell>
          <cell r="AJ266">
            <v>11999999.999996999</v>
          </cell>
          <cell r="AK266">
            <v>13559999999.996609</v>
          </cell>
          <cell r="AM266">
            <v>0</v>
          </cell>
          <cell r="AN266">
            <v>0</v>
          </cell>
          <cell r="AS266">
            <v>149999.99999996249</v>
          </cell>
          <cell r="AT266">
            <v>169499999.99995762</v>
          </cell>
          <cell r="AW266">
            <v>108554400</v>
          </cell>
          <cell r="BA266">
            <v>19999999.999995001</v>
          </cell>
          <cell r="BB266">
            <v>22599999999.99435</v>
          </cell>
          <cell r="BD266">
            <v>12339514.731369151</v>
          </cell>
          <cell r="BE266">
            <v>14500163760.831888</v>
          </cell>
        </row>
        <row r="267">
          <cell r="AJ267">
            <v>0</v>
          </cell>
          <cell r="AK267">
            <v>0</v>
          </cell>
          <cell r="AM267">
            <v>0</v>
          </cell>
          <cell r="AN267">
            <v>0</v>
          </cell>
          <cell r="AS267">
            <v>0</v>
          </cell>
          <cell r="AT267">
            <v>0</v>
          </cell>
          <cell r="BA267">
            <v>0</v>
          </cell>
          <cell r="BB267">
            <v>0</v>
          </cell>
        </row>
        <row r="268">
          <cell r="AJ268">
            <v>0</v>
          </cell>
          <cell r="AK268">
            <v>0</v>
          </cell>
          <cell r="AM268">
            <v>0</v>
          </cell>
          <cell r="AN268">
            <v>0</v>
          </cell>
          <cell r="AS268">
            <v>0</v>
          </cell>
          <cell r="AT268">
            <v>0</v>
          </cell>
          <cell r="BA268">
            <v>0</v>
          </cell>
          <cell r="BB268">
            <v>0</v>
          </cell>
        </row>
        <row r="269">
          <cell r="F269" t="str">
            <v>SDR</v>
          </cell>
          <cell r="AH269">
            <v>10241104943.214001</v>
          </cell>
          <cell r="AJ269">
            <v>3780217.5333323879</v>
          </cell>
          <cell r="AK269">
            <v>4271645812.6655984</v>
          </cell>
          <cell r="AM269">
            <v>0</v>
          </cell>
          <cell r="AN269">
            <v>0</v>
          </cell>
          <cell r="AS269">
            <v>230382.33736660908</v>
          </cell>
          <cell r="AT269">
            <v>260332041.22426826</v>
          </cell>
          <cell r="AW269">
            <v>121685561.69</v>
          </cell>
          <cell r="BA269">
            <v>19042548.173328571</v>
          </cell>
          <cell r="BB269">
            <v>21518079435.861286</v>
          </cell>
          <cell r="BD269">
            <v>4596341.578299826</v>
          </cell>
          <cell r="BE269">
            <v>5401160988.6601248</v>
          </cell>
        </row>
        <row r="270">
          <cell r="AJ270">
            <v>0</v>
          </cell>
          <cell r="AK270">
            <v>0</v>
          </cell>
          <cell r="AM270">
            <v>0</v>
          </cell>
          <cell r="AN270">
            <v>0</v>
          </cell>
          <cell r="AS270">
            <v>0</v>
          </cell>
          <cell r="AT270">
            <v>0</v>
          </cell>
          <cell r="BA270">
            <v>0</v>
          </cell>
          <cell r="BB270">
            <v>0</v>
          </cell>
        </row>
        <row r="271">
          <cell r="AJ271">
            <v>0</v>
          </cell>
          <cell r="AK271">
            <v>0</v>
          </cell>
          <cell r="AM271">
            <v>0</v>
          </cell>
          <cell r="AN271">
            <v>0</v>
          </cell>
          <cell r="AS271">
            <v>0</v>
          </cell>
          <cell r="AT271">
            <v>0</v>
          </cell>
          <cell r="BA271">
            <v>0</v>
          </cell>
          <cell r="BB271">
            <v>0</v>
          </cell>
        </row>
        <row r="272">
          <cell r="F272" t="str">
            <v>SDR</v>
          </cell>
          <cell r="AH272">
            <v>1493095748.904</v>
          </cell>
          <cell r="AJ272">
            <v>5333333.3333320003</v>
          </cell>
          <cell r="AK272">
            <v>6026666666.6651602</v>
          </cell>
          <cell r="AM272">
            <v>0</v>
          </cell>
          <cell r="AN272">
            <v>0</v>
          </cell>
          <cell r="AS272">
            <v>195999.99999995099</v>
          </cell>
          <cell r="AT272">
            <v>221479999.99994463</v>
          </cell>
          <cell r="AW272">
            <v>116291700</v>
          </cell>
          <cell r="BA272">
            <v>1258244.4266663522</v>
          </cell>
          <cell r="BB272">
            <v>1421816202.132978</v>
          </cell>
          <cell r="BD272">
            <v>4204575.408228769</v>
          </cell>
          <cell r="BE272">
            <v>4940796562.2096262</v>
          </cell>
        </row>
        <row r="273">
          <cell r="AJ273">
            <v>0</v>
          </cell>
          <cell r="AK273">
            <v>0</v>
          </cell>
          <cell r="AM273">
            <v>0</v>
          </cell>
          <cell r="AN273">
            <v>0</v>
          </cell>
          <cell r="AS273">
            <v>0</v>
          </cell>
          <cell r="AT273">
            <v>0</v>
          </cell>
          <cell r="BA273">
            <v>0</v>
          </cell>
          <cell r="BB273">
            <v>0</v>
          </cell>
        </row>
        <row r="274">
          <cell r="AJ274">
            <v>0</v>
          </cell>
          <cell r="AK274">
            <v>0</v>
          </cell>
          <cell r="AM274">
            <v>0</v>
          </cell>
          <cell r="AN274">
            <v>0</v>
          </cell>
          <cell r="AS274">
            <v>0</v>
          </cell>
          <cell r="AT274">
            <v>0</v>
          </cell>
          <cell r="BA274">
            <v>0</v>
          </cell>
          <cell r="BB274">
            <v>0</v>
          </cell>
        </row>
        <row r="275">
          <cell r="F275" t="str">
            <v>SDR</v>
          </cell>
          <cell r="AH275">
            <v>683185068.03600001</v>
          </cell>
          <cell r="AJ275">
            <v>0</v>
          </cell>
          <cell r="AK275">
            <v>0</v>
          </cell>
          <cell r="AM275">
            <v>0</v>
          </cell>
          <cell r="AN275">
            <v>0</v>
          </cell>
          <cell r="AS275">
            <v>26666.666666659999</v>
          </cell>
          <cell r="AT275">
            <v>30133333.3333258</v>
          </cell>
          <cell r="AW275">
            <v>1780243.97</v>
          </cell>
          <cell r="BA275">
            <v>575725.83999985608</v>
          </cell>
          <cell r="BB275">
            <v>650570199.19983733</v>
          </cell>
          <cell r="BD275">
            <v>2710860.6835996532</v>
          </cell>
          <cell r="BE275">
            <v>3185532389.2979522</v>
          </cell>
        </row>
        <row r="276">
          <cell r="AJ276">
            <v>0</v>
          </cell>
          <cell r="AK276">
            <v>0</v>
          </cell>
          <cell r="AM276">
            <v>0</v>
          </cell>
          <cell r="AN276">
            <v>0</v>
          </cell>
          <cell r="AS276">
            <v>0</v>
          </cell>
          <cell r="AT276">
            <v>0</v>
          </cell>
          <cell r="BA276">
            <v>0</v>
          </cell>
          <cell r="BB276">
            <v>0</v>
          </cell>
        </row>
        <row r="277">
          <cell r="AJ277">
            <v>0</v>
          </cell>
          <cell r="AK277">
            <v>0</v>
          </cell>
          <cell r="AM277">
            <v>0</v>
          </cell>
          <cell r="AN277">
            <v>0</v>
          </cell>
          <cell r="AS277">
            <v>0</v>
          </cell>
          <cell r="AT277">
            <v>0</v>
          </cell>
          <cell r="BA277">
            <v>0</v>
          </cell>
          <cell r="BB277">
            <v>0</v>
          </cell>
        </row>
        <row r="278">
          <cell r="F278" t="str">
            <v>SDR</v>
          </cell>
          <cell r="AH278">
            <v>1074541162.1399996</v>
          </cell>
          <cell r="AJ278">
            <v>1279999.9999996799</v>
          </cell>
          <cell r="AK278">
            <v>1446399999.9996383</v>
          </cell>
          <cell r="AM278">
            <v>0</v>
          </cell>
          <cell r="AN278">
            <v>0</v>
          </cell>
          <cell r="AS278">
            <v>36896.105799990772</v>
          </cell>
          <cell r="AT278">
            <v>41692599.553989574</v>
          </cell>
          <cell r="AW278">
            <v>1887240</v>
          </cell>
          <cell r="BA278">
            <v>1157300.586666377</v>
          </cell>
          <cell r="BB278">
            <v>1307749662.933006</v>
          </cell>
          <cell r="BD278">
            <v>2088077.3818440209</v>
          </cell>
          <cell r="BE278">
            <v>2453699731.4049087</v>
          </cell>
        </row>
        <row r="279">
          <cell r="AJ279">
            <v>0</v>
          </cell>
          <cell r="AK279">
            <v>0</v>
          </cell>
          <cell r="AM279">
            <v>0</v>
          </cell>
          <cell r="AN279">
            <v>0</v>
          </cell>
          <cell r="AS279">
            <v>0</v>
          </cell>
          <cell r="AT279">
            <v>0</v>
          </cell>
          <cell r="BA279">
            <v>0</v>
          </cell>
          <cell r="BB279">
            <v>0</v>
          </cell>
        </row>
        <row r="280">
          <cell r="AJ280">
            <v>0</v>
          </cell>
          <cell r="AK280">
            <v>0</v>
          </cell>
          <cell r="AM280">
            <v>0</v>
          </cell>
          <cell r="AN280">
            <v>0</v>
          </cell>
          <cell r="AS280">
            <v>0</v>
          </cell>
          <cell r="AT280">
            <v>0</v>
          </cell>
          <cell r="BA280">
            <v>0</v>
          </cell>
          <cell r="BB280">
            <v>0</v>
          </cell>
        </row>
        <row r="281">
          <cell r="F281" t="str">
            <v>SDR</v>
          </cell>
          <cell r="AH281">
            <v>3488662649.9519997</v>
          </cell>
          <cell r="AJ281">
            <v>1273333.333333015</v>
          </cell>
          <cell r="AK281">
            <v>1438866666.666307</v>
          </cell>
          <cell r="AM281">
            <v>0</v>
          </cell>
          <cell r="AN281">
            <v>0</v>
          </cell>
          <cell r="AS281">
            <v>110808.87823330563</v>
          </cell>
          <cell r="AT281">
            <v>125214032.40363537</v>
          </cell>
          <cell r="AW281">
            <v>16392668.18</v>
          </cell>
          <cell r="BA281">
            <v>3443476.8399991388</v>
          </cell>
          <cell r="BB281">
            <v>3891128829.1990271</v>
          </cell>
          <cell r="BD281">
            <v>2784555.6383760832</v>
          </cell>
          <cell r="BE281">
            <v>3272131330.655735</v>
          </cell>
        </row>
        <row r="282">
          <cell r="AJ282">
            <v>0</v>
          </cell>
          <cell r="AK282">
            <v>0</v>
          </cell>
          <cell r="AM282">
            <v>0</v>
          </cell>
          <cell r="AN282">
            <v>0</v>
          </cell>
          <cell r="AS282">
            <v>0</v>
          </cell>
          <cell r="AT282">
            <v>0</v>
          </cell>
          <cell r="BA282">
            <v>0</v>
          </cell>
          <cell r="BB282">
            <v>0</v>
          </cell>
        </row>
        <row r="283">
          <cell r="AJ283">
            <v>0</v>
          </cell>
          <cell r="AK283">
            <v>0</v>
          </cell>
          <cell r="AM283">
            <v>0</v>
          </cell>
          <cell r="AN283">
            <v>0</v>
          </cell>
          <cell r="AS283">
            <v>0</v>
          </cell>
          <cell r="AT283">
            <v>0</v>
          </cell>
          <cell r="BA283">
            <v>0</v>
          </cell>
          <cell r="BB283">
            <v>0</v>
          </cell>
        </row>
        <row r="284">
          <cell r="F284" t="str">
            <v>SDR</v>
          </cell>
          <cell r="AJ284">
            <v>25501219.079993621</v>
          </cell>
          <cell r="AM284">
            <v>683207.54666649585</v>
          </cell>
          <cell r="AN284">
            <v>772024527.73314035</v>
          </cell>
          <cell r="AS284">
            <v>1955097.7740161777</v>
          </cell>
          <cell r="AT284">
            <v>2209260484.6382809</v>
          </cell>
          <cell r="BA284">
            <v>204741408.41328216</v>
          </cell>
          <cell r="BB284">
            <v>231357791507.00885</v>
          </cell>
        </row>
        <row r="285">
          <cell r="F285" t="str">
            <v>USD</v>
          </cell>
          <cell r="AJ285">
            <v>25819984.318500001</v>
          </cell>
          <cell r="AM285">
            <v>691747.64100000006</v>
          </cell>
          <cell r="AN285">
            <v>781674834.33000004</v>
          </cell>
          <cell r="AS285">
            <v>1979536.4961918751</v>
          </cell>
          <cell r="AT285">
            <v>2236876240.6968188</v>
          </cell>
          <cell r="BA285">
            <v>207300676.01850003</v>
          </cell>
          <cell r="BB285">
            <v>234249763900.90503</v>
          </cell>
        </row>
        <row r="286">
          <cell r="AJ286">
            <v>0</v>
          </cell>
          <cell r="AK286">
            <v>0</v>
          </cell>
          <cell r="AM286">
            <v>0</v>
          </cell>
          <cell r="AN286">
            <v>0</v>
          </cell>
          <cell r="AS286">
            <v>0</v>
          </cell>
          <cell r="AT286">
            <v>0</v>
          </cell>
          <cell r="BA286">
            <v>0</v>
          </cell>
          <cell r="BB286">
            <v>0</v>
          </cell>
        </row>
        <row r="287">
          <cell r="F287" t="str">
            <v>SDR</v>
          </cell>
          <cell r="AJ287">
            <v>0</v>
          </cell>
          <cell r="AK287">
            <v>0</v>
          </cell>
          <cell r="AM287">
            <v>0</v>
          </cell>
          <cell r="AN287">
            <v>0</v>
          </cell>
          <cell r="AS287">
            <v>39790.216666656714</v>
          </cell>
          <cell r="AT287">
            <v>44962944.833322085</v>
          </cell>
          <cell r="AW287">
            <v>46373188.719999999</v>
          </cell>
          <cell r="BA287">
            <v>5249419.9999986878</v>
          </cell>
          <cell r="BB287">
            <v>5931844599.998517</v>
          </cell>
        </row>
        <row r="288">
          <cell r="AJ288">
            <v>0</v>
          </cell>
          <cell r="AK288">
            <v>0</v>
          </cell>
          <cell r="AM288">
            <v>0</v>
          </cell>
          <cell r="AN288">
            <v>0</v>
          </cell>
          <cell r="AS288">
            <v>0</v>
          </cell>
          <cell r="AT288">
            <v>0</v>
          </cell>
          <cell r="BA288">
            <v>0</v>
          </cell>
          <cell r="BB288">
            <v>0</v>
          </cell>
        </row>
        <row r="289">
          <cell r="AJ289">
            <v>0</v>
          </cell>
          <cell r="AK289">
            <v>0</v>
          </cell>
          <cell r="AM289">
            <v>0</v>
          </cell>
          <cell r="AN289">
            <v>0</v>
          </cell>
          <cell r="AS289">
            <v>0</v>
          </cell>
          <cell r="AT289">
            <v>0</v>
          </cell>
          <cell r="BA289">
            <v>0</v>
          </cell>
          <cell r="BB289">
            <v>0</v>
          </cell>
        </row>
        <row r="290">
          <cell r="F290" t="str">
            <v>SDR</v>
          </cell>
          <cell r="AJ290">
            <v>0</v>
          </cell>
          <cell r="AK290">
            <v>0</v>
          </cell>
          <cell r="AM290">
            <v>0</v>
          </cell>
          <cell r="AN290">
            <v>0</v>
          </cell>
          <cell r="AS290">
            <v>49522.366666654278</v>
          </cell>
          <cell r="AT290">
            <v>55960274.333319336</v>
          </cell>
          <cell r="AW290">
            <v>57205317.57</v>
          </cell>
          <cell r="BA290">
            <v>6475613.3333317144</v>
          </cell>
          <cell r="BB290">
            <v>7317443066.6648369</v>
          </cell>
          <cell r="BG290">
            <v>66588.271767764294</v>
          </cell>
          <cell r="BH290">
            <v>78247878.154299811</v>
          </cell>
        </row>
        <row r="291">
          <cell r="AJ291">
            <v>0</v>
          </cell>
          <cell r="AK291">
            <v>0</v>
          </cell>
          <cell r="AM291">
            <v>0</v>
          </cell>
          <cell r="AN291">
            <v>0</v>
          </cell>
          <cell r="AS291">
            <v>0</v>
          </cell>
          <cell r="AT291">
            <v>0</v>
          </cell>
          <cell r="BA291">
            <v>0</v>
          </cell>
          <cell r="BB291">
            <v>0</v>
          </cell>
        </row>
        <row r="292">
          <cell r="AJ292">
            <v>0</v>
          </cell>
          <cell r="AK292">
            <v>0</v>
          </cell>
          <cell r="AM292">
            <v>0</v>
          </cell>
          <cell r="AN292">
            <v>0</v>
          </cell>
          <cell r="AS292">
            <v>0</v>
          </cell>
          <cell r="AT292">
            <v>0</v>
          </cell>
          <cell r="BA292">
            <v>0</v>
          </cell>
          <cell r="BB292">
            <v>0</v>
          </cell>
        </row>
        <row r="293">
          <cell r="F293" t="str">
            <v>SDR</v>
          </cell>
          <cell r="AH293">
            <v>2402067228.138</v>
          </cell>
          <cell r="AJ293">
            <v>2397959.1066660671</v>
          </cell>
          <cell r="AK293">
            <v>2709693790.5326557</v>
          </cell>
          <cell r="AM293">
            <v>0</v>
          </cell>
          <cell r="AN293">
            <v>0</v>
          </cell>
          <cell r="AS293">
            <v>39974.666666656674</v>
          </cell>
          <cell r="AT293">
            <v>45171373.333322041</v>
          </cell>
          <cell r="AW293">
            <v>26401719.489999998</v>
          </cell>
          <cell r="BA293">
            <v>2758802.3866659771</v>
          </cell>
          <cell r="BB293">
            <v>3117446696.9325542</v>
          </cell>
          <cell r="BD293">
            <v>3744217.6324627385</v>
          </cell>
          <cell r="BE293">
            <v>4399830139.9069633</v>
          </cell>
        </row>
        <row r="294">
          <cell r="AJ294">
            <v>0</v>
          </cell>
          <cell r="AK294">
            <v>0</v>
          </cell>
          <cell r="AM294">
            <v>0</v>
          </cell>
          <cell r="AN294">
            <v>0</v>
          </cell>
          <cell r="AS294">
            <v>0</v>
          </cell>
          <cell r="AT294">
            <v>0</v>
          </cell>
          <cell r="BA294">
            <v>0</v>
          </cell>
          <cell r="BB294">
            <v>0</v>
          </cell>
        </row>
        <row r="295">
          <cell r="AJ295">
            <v>0</v>
          </cell>
          <cell r="AK295">
            <v>0</v>
          </cell>
          <cell r="AM295">
            <v>0</v>
          </cell>
          <cell r="AN295">
            <v>0</v>
          </cell>
          <cell r="AS295">
            <v>0</v>
          </cell>
          <cell r="AT295">
            <v>0</v>
          </cell>
          <cell r="BA295">
            <v>0</v>
          </cell>
          <cell r="BB295">
            <v>0</v>
          </cell>
        </row>
        <row r="296">
          <cell r="F296" t="str">
            <v>EUR</v>
          </cell>
          <cell r="AH296">
            <v>828912829.46400011</v>
          </cell>
          <cell r="AJ296">
            <v>1610784.3139509999</v>
          </cell>
          <cell r="AK296">
            <v>1820186274.7646298</v>
          </cell>
          <cell r="AM296">
            <v>0</v>
          </cell>
          <cell r="AN296">
            <v>0</v>
          </cell>
          <cell r="AS296">
            <v>28747.549023632499</v>
          </cell>
          <cell r="AT296">
            <v>32484730.396704722</v>
          </cell>
          <cell r="AW296">
            <v>16923213.140000001</v>
          </cell>
          <cell r="BA296">
            <v>647434.38244358206</v>
          </cell>
          <cell r="BB296">
            <v>731600852.16124773</v>
          </cell>
          <cell r="BD296">
            <v>1260638.4748700175</v>
          </cell>
          <cell r="BE296">
            <v>1481376271.8197575</v>
          </cell>
        </row>
        <row r="297">
          <cell r="AK297">
            <v>0</v>
          </cell>
          <cell r="AM297">
            <v>0</v>
          </cell>
          <cell r="AN297">
            <v>0</v>
          </cell>
          <cell r="AS297">
            <v>0</v>
          </cell>
          <cell r="AT297">
            <v>0</v>
          </cell>
          <cell r="BA297">
            <v>0</v>
          </cell>
          <cell r="BB297">
            <v>0</v>
          </cell>
        </row>
        <row r="298">
          <cell r="AJ298">
            <v>0</v>
          </cell>
          <cell r="AK298">
            <v>0</v>
          </cell>
          <cell r="AM298">
            <v>0</v>
          </cell>
          <cell r="AN298">
            <v>0</v>
          </cell>
          <cell r="AS298">
            <v>0</v>
          </cell>
          <cell r="AT298">
            <v>0</v>
          </cell>
          <cell r="BA298">
            <v>0</v>
          </cell>
          <cell r="BB298">
            <v>0</v>
          </cell>
        </row>
        <row r="299">
          <cell r="F299" t="str">
            <v>EUR</v>
          </cell>
          <cell r="AH299">
            <v>2198199124.8000002</v>
          </cell>
          <cell r="AJ299">
            <v>0</v>
          </cell>
          <cell r="AK299">
            <v>0</v>
          </cell>
          <cell r="AM299">
            <v>0</v>
          </cell>
          <cell r="AN299">
            <v>0</v>
          </cell>
          <cell r="AS299">
            <v>26960.784317499998</v>
          </cell>
          <cell r="AT299">
            <v>30465686.278774999</v>
          </cell>
          <cell r="AW299">
            <v>150372.96</v>
          </cell>
          <cell r="BA299">
            <v>1716935.2943580179</v>
          </cell>
          <cell r="BB299">
            <v>1940136882.6245601</v>
          </cell>
          <cell r="BD299">
            <v>870155.97920277307</v>
          </cell>
          <cell r="BE299">
            <v>1022520291.1611786</v>
          </cell>
        </row>
        <row r="300">
          <cell r="AJ300">
            <v>0</v>
          </cell>
          <cell r="AK300">
            <v>0</v>
          </cell>
          <cell r="AM300">
            <v>0</v>
          </cell>
          <cell r="AN300">
            <v>0</v>
          </cell>
          <cell r="AS300">
            <v>0</v>
          </cell>
          <cell r="AT300">
            <v>0</v>
          </cell>
          <cell r="BA300">
            <v>0</v>
          </cell>
          <cell r="BB300">
            <v>0</v>
          </cell>
        </row>
        <row r="301">
          <cell r="AJ301">
            <v>0</v>
          </cell>
          <cell r="AK301">
            <v>0</v>
          </cell>
          <cell r="AM301">
            <v>0</v>
          </cell>
          <cell r="AN301">
            <v>0</v>
          </cell>
          <cell r="AS301">
            <v>0</v>
          </cell>
          <cell r="AT301">
            <v>0</v>
          </cell>
          <cell r="BA301">
            <v>0</v>
          </cell>
          <cell r="BB301">
            <v>0</v>
          </cell>
        </row>
        <row r="302">
          <cell r="F302" t="str">
            <v>SDR</v>
          </cell>
          <cell r="AJ302">
            <v>2397959.1066660671</v>
          </cell>
          <cell r="AM302">
            <v>0</v>
          </cell>
          <cell r="AN302">
            <v>0</v>
          </cell>
          <cell r="AS302">
            <v>168383.91666662457</v>
          </cell>
          <cell r="AT302">
            <v>190273825.83328578</v>
          </cell>
          <cell r="BA302">
            <v>15364346.479996158</v>
          </cell>
          <cell r="BB302">
            <v>17361711522.395657</v>
          </cell>
        </row>
        <row r="303">
          <cell r="F303" t="str">
            <v>EUR</v>
          </cell>
          <cell r="AJ303">
            <v>1610784.3139509999</v>
          </cell>
          <cell r="AM303">
            <v>0</v>
          </cell>
          <cell r="AN303">
            <v>0</v>
          </cell>
          <cell r="AS303">
            <v>26960.784317499998</v>
          </cell>
          <cell r="AT303">
            <v>30465686.278774999</v>
          </cell>
          <cell r="BA303">
            <v>1716935.2943580179</v>
          </cell>
          <cell r="BB303">
            <v>1940136882.6245601</v>
          </cell>
        </row>
        <row r="304">
          <cell r="F304" t="str">
            <v>USD</v>
          </cell>
          <cell r="AJ304">
            <v>4135833.8034002082</v>
          </cell>
          <cell r="AM304">
            <v>0</v>
          </cell>
          <cell r="AN304">
            <v>0</v>
          </cell>
          <cell r="AS304">
            <v>196943.71562500001</v>
          </cell>
          <cell r="AT304">
            <v>222546398.65625</v>
          </cell>
          <cell r="BA304">
            <v>17241126.399</v>
          </cell>
          <cell r="BB304">
            <v>19482472830.869999</v>
          </cell>
        </row>
        <row r="305">
          <cell r="AJ305">
            <v>0</v>
          </cell>
          <cell r="AK305">
            <v>0</v>
          </cell>
          <cell r="AM305">
            <v>0</v>
          </cell>
          <cell r="AN305">
            <v>0</v>
          </cell>
          <cell r="AS305">
            <v>0</v>
          </cell>
          <cell r="AT305">
            <v>0</v>
          </cell>
          <cell r="BA305">
            <v>0</v>
          </cell>
          <cell r="BB305">
            <v>0</v>
          </cell>
        </row>
        <row r="306">
          <cell r="F306" t="str">
            <v>SDR</v>
          </cell>
          <cell r="AJ306">
            <v>0</v>
          </cell>
          <cell r="AK306">
            <v>0</v>
          </cell>
          <cell r="AM306">
            <v>0</v>
          </cell>
          <cell r="AN306">
            <v>0</v>
          </cell>
          <cell r="AS306">
            <v>0</v>
          </cell>
          <cell r="AT306">
            <v>0</v>
          </cell>
          <cell r="BA306">
            <v>0</v>
          </cell>
          <cell r="BB306">
            <v>0</v>
          </cell>
        </row>
        <row r="307">
          <cell r="AJ307">
            <v>0</v>
          </cell>
          <cell r="AK307">
            <v>0</v>
          </cell>
          <cell r="AM307">
            <v>0</v>
          </cell>
          <cell r="AN307">
            <v>0</v>
          </cell>
          <cell r="AS307">
            <v>0</v>
          </cell>
          <cell r="AT307">
            <v>0</v>
          </cell>
          <cell r="BA307">
            <v>0</v>
          </cell>
          <cell r="BB307">
            <v>0</v>
          </cell>
        </row>
        <row r="308">
          <cell r="AJ308">
            <v>0</v>
          </cell>
          <cell r="AK308">
            <v>0</v>
          </cell>
          <cell r="AM308">
            <v>0</v>
          </cell>
          <cell r="AN308">
            <v>0</v>
          </cell>
          <cell r="AS308">
            <v>0</v>
          </cell>
          <cell r="AT308">
            <v>0</v>
          </cell>
          <cell r="BA308">
            <v>0</v>
          </cell>
          <cell r="BB308">
            <v>0</v>
          </cell>
        </row>
        <row r="309">
          <cell r="F309" t="str">
            <v>SDR</v>
          </cell>
          <cell r="AH309">
            <v>12879108000</v>
          </cell>
          <cell r="AJ309">
            <v>10853333.33333062</v>
          </cell>
          <cell r="AK309">
            <v>12264266666.663601</v>
          </cell>
          <cell r="AM309">
            <v>3501333.333332458</v>
          </cell>
          <cell r="AN309">
            <v>3956506666.6656775</v>
          </cell>
          <cell r="AQ309">
            <v>4139276200</v>
          </cell>
          <cell r="AS309">
            <v>231679.99999994208</v>
          </cell>
          <cell r="AT309">
            <v>261798399.99993455</v>
          </cell>
          <cell r="AW309">
            <v>212966719.63</v>
          </cell>
          <cell r="BA309">
            <v>49136666.666654378</v>
          </cell>
          <cell r="BB309">
            <v>55524433333.31945</v>
          </cell>
          <cell r="BD309">
            <v>11160405.54592721</v>
          </cell>
          <cell r="BE309">
            <v>13114592557.019064</v>
          </cell>
          <cell r="BG309">
            <v>4414255.7365684574</v>
          </cell>
          <cell r="BH309">
            <v>5187191916.0415936</v>
          </cell>
        </row>
        <row r="310">
          <cell r="AJ310">
            <v>0</v>
          </cell>
          <cell r="AK310">
            <v>0</v>
          </cell>
          <cell r="AM310">
            <v>0</v>
          </cell>
          <cell r="AN310">
            <v>0</v>
          </cell>
          <cell r="AS310">
            <v>0</v>
          </cell>
          <cell r="AT310">
            <v>0</v>
          </cell>
          <cell r="BA310">
            <v>0</v>
          </cell>
          <cell r="BB310">
            <v>0</v>
          </cell>
        </row>
        <row r="311">
          <cell r="AJ311">
            <v>0</v>
          </cell>
          <cell r="AK311">
            <v>0</v>
          </cell>
          <cell r="AM311">
            <v>0</v>
          </cell>
          <cell r="AN311">
            <v>0</v>
          </cell>
          <cell r="AS311">
            <v>0</v>
          </cell>
          <cell r="AT311">
            <v>0</v>
          </cell>
          <cell r="BA311">
            <v>0</v>
          </cell>
          <cell r="BB311">
            <v>0</v>
          </cell>
        </row>
        <row r="312">
          <cell r="F312" t="str">
            <v>SDR</v>
          </cell>
          <cell r="AJ312">
            <v>10853333.33333062</v>
          </cell>
          <cell r="AM312">
            <v>3501333.333332458</v>
          </cell>
          <cell r="AN312">
            <v>3956506666.6656775</v>
          </cell>
          <cell r="AS312">
            <v>231679.99999994208</v>
          </cell>
          <cell r="AT312">
            <v>261798399.99993455</v>
          </cell>
          <cell r="BA312">
            <v>49136666.666654378</v>
          </cell>
          <cell r="BB312">
            <v>55524433333.31945</v>
          </cell>
        </row>
        <row r="313">
          <cell r="F313" t="str">
            <v>USD</v>
          </cell>
          <cell r="AJ313">
            <v>10989000</v>
          </cell>
          <cell r="AM313">
            <v>3545100.0000000005</v>
          </cell>
          <cell r="AN313">
            <v>4005963000.0000005</v>
          </cell>
          <cell r="AS313">
            <v>234576.00000000003</v>
          </cell>
          <cell r="AT313">
            <v>265070880.00000003</v>
          </cell>
          <cell r="BA313">
            <v>49750875</v>
          </cell>
          <cell r="BB313">
            <v>56218488750</v>
          </cell>
        </row>
        <row r="314">
          <cell r="AJ314">
            <v>0</v>
          </cell>
          <cell r="AK314">
            <v>0</v>
          </cell>
          <cell r="AM314">
            <v>0</v>
          </cell>
          <cell r="AN314">
            <v>0</v>
          </cell>
          <cell r="AS314">
            <v>0</v>
          </cell>
          <cell r="AT314">
            <v>0</v>
          </cell>
          <cell r="BA314">
            <v>0</v>
          </cell>
          <cell r="BB314">
            <v>0</v>
          </cell>
        </row>
        <row r="315">
          <cell r="F315" t="str">
            <v>KRW</v>
          </cell>
          <cell r="AJ315">
            <v>0</v>
          </cell>
          <cell r="AK315">
            <v>0</v>
          </cell>
          <cell r="AM315">
            <v>225099.25358399999</v>
          </cell>
          <cell r="AN315">
            <v>254362156.54991999</v>
          </cell>
          <cell r="AQ315">
            <v>261526693.73000002</v>
          </cell>
          <cell r="AS315">
            <v>84693.595912556397</v>
          </cell>
          <cell r="AT315">
            <v>95703763.381188735</v>
          </cell>
          <cell r="AW315">
            <v>98363907.069999993</v>
          </cell>
          <cell r="BA315">
            <v>2250992.58588504</v>
          </cell>
          <cell r="BB315">
            <v>2543621622.0500951</v>
          </cell>
          <cell r="BG315">
            <v>229184.1247833622</v>
          </cell>
          <cell r="BH315">
            <v>269314265.03292888</v>
          </cell>
        </row>
        <row r="316">
          <cell r="AJ316">
            <v>0</v>
          </cell>
          <cell r="AK316">
            <v>0</v>
          </cell>
          <cell r="AM316">
            <v>0</v>
          </cell>
          <cell r="AN316">
            <v>0</v>
          </cell>
          <cell r="AS316">
            <v>0</v>
          </cell>
          <cell r="AT316">
            <v>0</v>
          </cell>
          <cell r="BA316">
            <v>0</v>
          </cell>
          <cell r="BB316">
            <v>0</v>
          </cell>
        </row>
        <row r="317">
          <cell r="AJ317">
            <v>0</v>
          </cell>
          <cell r="AK317">
            <v>0</v>
          </cell>
          <cell r="AM317">
            <v>0</v>
          </cell>
          <cell r="AN317">
            <v>0</v>
          </cell>
          <cell r="AS317">
            <v>0</v>
          </cell>
          <cell r="AT317">
            <v>0</v>
          </cell>
          <cell r="BA317">
            <v>0</v>
          </cell>
          <cell r="BB317">
            <v>0</v>
          </cell>
        </row>
        <row r="318">
          <cell r="F318" t="str">
            <v>KRW</v>
          </cell>
          <cell r="AJ318">
            <v>0</v>
          </cell>
          <cell r="AK318">
            <v>0</v>
          </cell>
          <cell r="AM318">
            <v>349758.11188799998</v>
          </cell>
          <cell r="AN318">
            <v>395226666.43343997</v>
          </cell>
          <cell r="AQ318">
            <v>408867800.04000002</v>
          </cell>
          <cell r="AS318">
            <v>149521.919376006</v>
          </cell>
          <cell r="AT318">
            <v>168959768.89488679</v>
          </cell>
          <cell r="AW318">
            <v>174636001.38</v>
          </cell>
          <cell r="BA318">
            <v>4721745.3952842001</v>
          </cell>
          <cell r="BB318">
            <v>5335572296.6711464</v>
          </cell>
          <cell r="BG318">
            <v>356106.28561525128</v>
          </cell>
          <cell r="BH318">
            <v>418460496.22648174</v>
          </cell>
        </row>
        <row r="319">
          <cell r="AJ319">
            <v>0</v>
          </cell>
          <cell r="AK319">
            <v>0</v>
          </cell>
          <cell r="AM319">
            <v>0</v>
          </cell>
          <cell r="AN319">
            <v>0</v>
          </cell>
          <cell r="AS319">
            <v>0</v>
          </cell>
          <cell r="AT319">
            <v>0</v>
          </cell>
          <cell r="BA319">
            <v>0</v>
          </cell>
          <cell r="BB319">
            <v>0</v>
          </cell>
        </row>
        <row r="320">
          <cell r="AJ320">
            <v>0</v>
          </cell>
          <cell r="AK320">
            <v>0</v>
          </cell>
          <cell r="AM320">
            <v>0</v>
          </cell>
          <cell r="AN320">
            <v>0</v>
          </cell>
          <cell r="AS320">
            <v>0</v>
          </cell>
          <cell r="AT320">
            <v>0</v>
          </cell>
          <cell r="BA320">
            <v>0</v>
          </cell>
          <cell r="BB320">
            <v>0</v>
          </cell>
        </row>
        <row r="321">
          <cell r="F321" t="str">
            <v>KRW</v>
          </cell>
          <cell r="AJ321">
            <v>0</v>
          </cell>
          <cell r="AK321">
            <v>0</v>
          </cell>
          <cell r="AM321">
            <v>51920.060831999996</v>
          </cell>
          <cell r="AN321">
            <v>58669668.740159996</v>
          </cell>
          <cell r="AQ321">
            <v>60694444.260000005</v>
          </cell>
          <cell r="AS321">
            <v>22935.686872536</v>
          </cell>
          <cell r="AT321">
            <v>25917326.16596568</v>
          </cell>
          <cell r="AW321">
            <v>61112433.699999996</v>
          </cell>
          <cell r="BA321">
            <v>700920.82123200002</v>
          </cell>
          <cell r="BB321">
            <v>792040527.99215996</v>
          </cell>
          <cell r="BG321">
            <v>52862.253032928937</v>
          </cell>
          <cell r="BH321">
            <v>62118433.538994789</v>
          </cell>
        </row>
        <row r="322">
          <cell r="F322" t="str">
            <v>USD</v>
          </cell>
          <cell r="AJ322">
            <v>0</v>
          </cell>
          <cell r="AK322">
            <v>0</v>
          </cell>
          <cell r="AM322">
            <v>0</v>
          </cell>
          <cell r="AN322">
            <v>0</v>
          </cell>
          <cell r="AS322">
            <v>0</v>
          </cell>
          <cell r="AT322">
            <v>0</v>
          </cell>
          <cell r="BA322">
            <v>0</v>
          </cell>
          <cell r="BB322">
            <v>0</v>
          </cell>
        </row>
        <row r="323">
          <cell r="AJ323">
            <v>0</v>
          </cell>
          <cell r="AK323">
            <v>0</v>
          </cell>
          <cell r="AM323">
            <v>0</v>
          </cell>
          <cell r="AN323">
            <v>0</v>
          </cell>
          <cell r="AS323">
            <v>0</v>
          </cell>
          <cell r="AT323">
            <v>0</v>
          </cell>
          <cell r="BA323">
            <v>0</v>
          </cell>
          <cell r="BB323">
            <v>0</v>
          </cell>
        </row>
        <row r="324">
          <cell r="F324" t="str">
            <v>KRW</v>
          </cell>
          <cell r="AH324">
            <v>2365357448.9999995</v>
          </cell>
          <cell r="AJ324">
            <v>0</v>
          </cell>
          <cell r="AK324">
            <v>0</v>
          </cell>
          <cell r="AM324">
            <v>0</v>
          </cell>
          <cell r="AN324">
            <v>0</v>
          </cell>
          <cell r="AS324">
            <v>68292.558896569564</v>
          </cell>
          <cell r="AT324">
            <v>77170591.553123608</v>
          </cell>
          <cell r="AW324">
            <v>63719698</v>
          </cell>
          <cell r="BA324">
            <v>5265196.8207465596</v>
          </cell>
          <cell r="BB324">
            <v>5949672407.4436121</v>
          </cell>
          <cell r="BD324">
            <v>569359.75459272088</v>
          </cell>
          <cell r="BE324">
            <v>669054647.62190628</v>
          </cell>
        </row>
        <row r="325">
          <cell r="F325" t="str">
            <v>USD</v>
          </cell>
          <cell r="AJ325">
            <v>0</v>
          </cell>
          <cell r="AK325">
            <v>0</v>
          </cell>
          <cell r="AM325">
            <v>0</v>
          </cell>
          <cell r="AN325">
            <v>0</v>
          </cell>
          <cell r="AS325">
            <v>0</v>
          </cell>
          <cell r="AT325">
            <v>0</v>
          </cell>
          <cell r="BA325">
            <v>0</v>
          </cell>
          <cell r="BB325">
            <v>0</v>
          </cell>
        </row>
        <row r="326">
          <cell r="AJ326">
            <v>0</v>
          </cell>
          <cell r="AK326">
            <v>0</v>
          </cell>
          <cell r="AM326">
            <v>0</v>
          </cell>
          <cell r="AN326">
            <v>0</v>
          </cell>
          <cell r="AS326">
            <v>0</v>
          </cell>
          <cell r="AT326">
            <v>0</v>
          </cell>
          <cell r="BA326">
            <v>0</v>
          </cell>
          <cell r="BB326">
            <v>0</v>
          </cell>
        </row>
        <row r="327">
          <cell r="F327" t="str">
            <v>KRW</v>
          </cell>
          <cell r="AH327">
            <v>1398711066.1999998</v>
          </cell>
          <cell r="AJ327">
            <v>917492.39999999991</v>
          </cell>
          <cell r="AK327">
            <v>1036766411.9999999</v>
          </cell>
          <cell r="AM327">
            <v>0</v>
          </cell>
          <cell r="AN327">
            <v>0</v>
          </cell>
          <cell r="AS327">
            <v>149142.95680541795</v>
          </cell>
          <cell r="AT327">
            <v>168531541.19012228</v>
          </cell>
          <cell r="AW327">
            <v>145681671.59999999</v>
          </cell>
          <cell r="BA327">
            <v>13831409.770654319</v>
          </cell>
          <cell r="BB327">
            <v>15629493040.83938</v>
          </cell>
          <cell r="BD327">
            <v>1679966.2908145578</v>
          </cell>
          <cell r="BE327">
            <v>1974128388.3361866</v>
          </cell>
        </row>
        <row r="328">
          <cell r="F328" t="str">
            <v>USD</v>
          </cell>
          <cell r="AJ328">
            <v>0</v>
          </cell>
          <cell r="AK328">
            <v>0</v>
          </cell>
          <cell r="AM328">
            <v>0</v>
          </cell>
          <cell r="AN328">
            <v>0</v>
          </cell>
          <cell r="AS328">
            <v>0</v>
          </cell>
          <cell r="AT328">
            <v>0</v>
          </cell>
          <cell r="BA328">
            <v>0</v>
          </cell>
          <cell r="BB328">
            <v>0</v>
          </cell>
        </row>
        <row r="329">
          <cell r="AJ329">
            <v>0</v>
          </cell>
          <cell r="AK329">
            <v>0</v>
          </cell>
          <cell r="AM329">
            <v>0</v>
          </cell>
          <cell r="AN329">
            <v>0</v>
          </cell>
          <cell r="AS329">
            <v>0</v>
          </cell>
          <cell r="AT329">
            <v>0</v>
          </cell>
          <cell r="BA329">
            <v>0</v>
          </cell>
          <cell r="BB329">
            <v>0</v>
          </cell>
        </row>
        <row r="330">
          <cell r="F330" t="str">
            <v>KRW</v>
          </cell>
          <cell r="AJ330">
            <v>917492.39999999991</v>
          </cell>
          <cell r="AM330">
            <v>626777.42630399996</v>
          </cell>
          <cell r="AN330">
            <v>708258491.72351992</v>
          </cell>
          <cell r="AS330">
            <v>474586.71786308597</v>
          </cell>
          <cell r="AT330">
            <v>536282991.18528712</v>
          </cell>
          <cell r="BA330">
            <v>26770265.393802118</v>
          </cell>
          <cell r="BB330">
            <v>30250399894.996391</v>
          </cell>
        </row>
        <row r="331">
          <cell r="F331" t="str">
            <v>USD</v>
          </cell>
          <cell r="AJ331">
            <v>919109.96732981852</v>
          </cell>
          <cell r="AM331">
            <v>627882.45419072371</v>
          </cell>
          <cell r="AN331">
            <v>709507173.23551774</v>
          </cell>
          <cell r="AS331">
            <v>475423.42884835531</v>
          </cell>
          <cell r="AT331">
            <v>537228474.59864151</v>
          </cell>
          <cell r="BA331">
            <v>26817462.195335936</v>
          </cell>
          <cell r="BB331">
            <v>30303732280.729607</v>
          </cell>
        </row>
        <row r="332">
          <cell r="AJ332">
            <v>0</v>
          </cell>
          <cell r="AK332">
            <v>0</v>
          </cell>
          <cell r="AM332">
            <v>0</v>
          </cell>
          <cell r="AN332">
            <v>0</v>
          </cell>
          <cell r="AS332">
            <v>0</v>
          </cell>
          <cell r="AT332">
            <v>0</v>
          </cell>
          <cell r="BA332">
            <v>0</v>
          </cell>
          <cell r="BB332">
            <v>0</v>
          </cell>
        </row>
        <row r="333">
          <cell r="F333" t="str">
            <v>USD</v>
          </cell>
          <cell r="AJ333">
            <v>0</v>
          </cell>
          <cell r="AK333">
            <v>0</v>
          </cell>
          <cell r="AM333">
            <v>146000</v>
          </cell>
          <cell r="AN333">
            <v>164980000</v>
          </cell>
          <cell r="AQ333">
            <v>167462000</v>
          </cell>
          <cell r="AS333">
            <v>23675.63</v>
          </cell>
          <cell r="AT333">
            <v>26753461.900000002</v>
          </cell>
          <cell r="AW333">
            <v>27125949.52</v>
          </cell>
          <cell r="BA333">
            <v>592000</v>
          </cell>
          <cell r="BB333">
            <v>668960000</v>
          </cell>
          <cell r="BG333">
            <v>146000</v>
          </cell>
          <cell r="BH333">
            <v>171564600</v>
          </cell>
        </row>
        <row r="334">
          <cell r="AJ334">
            <v>0</v>
          </cell>
          <cell r="AK334">
            <v>0</v>
          </cell>
          <cell r="AM334">
            <v>0</v>
          </cell>
          <cell r="AN334">
            <v>0</v>
          </cell>
          <cell r="AS334">
            <v>0</v>
          </cell>
          <cell r="AT334">
            <v>0</v>
          </cell>
          <cell r="BA334">
            <v>0</v>
          </cell>
          <cell r="BB334">
            <v>0</v>
          </cell>
        </row>
        <row r="335">
          <cell r="AJ335">
            <v>0</v>
          </cell>
          <cell r="AK335">
            <v>0</v>
          </cell>
          <cell r="AM335">
            <v>0</v>
          </cell>
          <cell r="AN335">
            <v>0</v>
          </cell>
          <cell r="AS335">
            <v>0</v>
          </cell>
          <cell r="AT335">
            <v>0</v>
          </cell>
          <cell r="BA335">
            <v>0</v>
          </cell>
          <cell r="BB335">
            <v>0</v>
          </cell>
        </row>
        <row r="336">
          <cell r="F336" t="str">
            <v>ATS</v>
          </cell>
          <cell r="AJ336">
            <v>0</v>
          </cell>
          <cell r="AK336">
            <v>0</v>
          </cell>
          <cell r="AM336">
            <v>0</v>
          </cell>
          <cell r="AN336">
            <v>0</v>
          </cell>
          <cell r="AS336">
            <v>0</v>
          </cell>
          <cell r="AT336">
            <v>0</v>
          </cell>
          <cell r="BA336">
            <v>0</v>
          </cell>
          <cell r="BB336">
            <v>0</v>
          </cell>
        </row>
        <row r="337">
          <cell r="AJ337">
            <v>0</v>
          </cell>
          <cell r="AK337">
            <v>0</v>
          </cell>
          <cell r="AM337">
            <v>0</v>
          </cell>
          <cell r="AN337">
            <v>0</v>
          </cell>
          <cell r="AS337">
            <v>0</v>
          </cell>
          <cell r="AT337">
            <v>0</v>
          </cell>
          <cell r="BA337">
            <v>0</v>
          </cell>
          <cell r="BB337">
            <v>0</v>
          </cell>
        </row>
        <row r="338">
          <cell r="AJ338">
            <v>0</v>
          </cell>
          <cell r="AK338">
            <v>0</v>
          </cell>
          <cell r="AM338">
            <v>0</v>
          </cell>
          <cell r="AN338">
            <v>0</v>
          </cell>
          <cell r="AS338">
            <v>0</v>
          </cell>
          <cell r="AT338">
            <v>0</v>
          </cell>
          <cell r="BA338">
            <v>0</v>
          </cell>
          <cell r="BB338">
            <v>0</v>
          </cell>
        </row>
        <row r="339">
          <cell r="F339" t="str">
            <v>USD</v>
          </cell>
          <cell r="AJ339">
            <v>0</v>
          </cell>
          <cell r="AK339">
            <v>0</v>
          </cell>
          <cell r="AM339">
            <v>0</v>
          </cell>
          <cell r="AN339">
            <v>0</v>
          </cell>
          <cell r="AS339">
            <v>0</v>
          </cell>
          <cell r="AT339">
            <v>0</v>
          </cell>
          <cell r="BA339">
            <v>0</v>
          </cell>
          <cell r="BB339">
            <v>0</v>
          </cell>
        </row>
        <row r="340">
          <cell r="AJ340">
            <v>0</v>
          </cell>
          <cell r="AK340">
            <v>0</v>
          </cell>
          <cell r="AM340">
            <v>0</v>
          </cell>
          <cell r="AN340">
            <v>0</v>
          </cell>
          <cell r="AS340">
            <v>0</v>
          </cell>
          <cell r="AT340">
            <v>0</v>
          </cell>
          <cell r="BA340">
            <v>0</v>
          </cell>
          <cell r="BB340">
            <v>0</v>
          </cell>
        </row>
        <row r="341">
          <cell r="F341" t="str">
            <v>USD</v>
          </cell>
          <cell r="AJ341">
            <v>0</v>
          </cell>
          <cell r="AK341">
            <v>0</v>
          </cell>
          <cell r="AM341">
            <v>0</v>
          </cell>
          <cell r="AN341">
            <v>0</v>
          </cell>
          <cell r="AS341">
            <v>0</v>
          </cell>
          <cell r="AT341">
            <v>0</v>
          </cell>
          <cell r="BA341">
            <v>13005000</v>
          </cell>
          <cell r="BB341">
            <v>14695650000</v>
          </cell>
        </row>
        <row r="342">
          <cell r="AJ342">
            <v>0</v>
          </cell>
          <cell r="AK342">
            <v>0</v>
          </cell>
          <cell r="AM342">
            <v>0</v>
          </cell>
          <cell r="AN342">
            <v>0</v>
          </cell>
          <cell r="AS342">
            <v>0</v>
          </cell>
          <cell r="AT342">
            <v>0</v>
          </cell>
          <cell r="BA342">
            <v>0</v>
          </cell>
          <cell r="BB342">
            <v>0</v>
          </cell>
        </row>
        <row r="343">
          <cell r="AJ343">
            <v>0</v>
          </cell>
          <cell r="AK343">
            <v>0</v>
          </cell>
          <cell r="AM343">
            <v>0</v>
          </cell>
          <cell r="AN343">
            <v>0</v>
          </cell>
          <cell r="AS343">
            <v>0</v>
          </cell>
          <cell r="AT343">
            <v>0</v>
          </cell>
          <cell r="BA343">
            <v>0</v>
          </cell>
          <cell r="BB343">
            <v>0</v>
          </cell>
        </row>
        <row r="344">
          <cell r="AJ344">
            <v>0</v>
          </cell>
          <cell r="AK344">
            <v>0</v>
          </cell>
          <cell r="AM344">
            <v>0</v>
          </cell>
          <cell r="AN344">
            <v>0</v>
          </cell>
          <cell r="AS344">
            <v>0</v>
          </cell>
          <cell r="AT344">
            <v>0</v>
          </cell>
          <cell r="BA344">
            <v>0</v>
          </cell>
          <cell r="BB344">
            <v>0</v>
          </cell>
        </row>
        <row r="345">
          <cell r="F345" t="str">
            <v>EUR</v>
          </cell>
          <cell r="AH345">
            <v>10097966764.320002</v>
          </cell>
          <cell r="AJ345">
            <v>1274509.8041000001</v>
          </cell>
          <cell r="AK345">
            <v>1440196078.6330001</v>
          </cell>
          <cell r="AM345">
            <v>0</v>
          </cell>
          <cell r="AN345">
            <v>0</v>
          </cell>
          <cell r="AS345">
            <v>12745.098040999999</v>
          </cell>
          <cell r="AT345">
            <v>14401960.78633</v>
          </cell>
          <cell r="AW345">
            <v>44637720.979999997</v>
          </cell>
          <cell r="BA345">
            <v>7887163.334437537</v>
          </cell>
          <cell r="BB345">
            <v>8912494567.9144173</v>
          </cell>
          <cell r="BD345">
            <v>1544189.0250259966</v>
          </cell>
          <cell r="BE345">
            <v>1814576523.3080485</v>
          </cell>
        </row>
        <row r="346">
          <cell r="AJ346">
            <v>0</v>
          </cell>
          <cell r="AK346">
            <v>0</v>
          </cell>
          <cell r="AM346">
            <v>0</v>
          </cell>
          <cell r="AN346">
            <v>0</v>
          </cell>
          <cell r="AS346">
            <v>0</v>
          </cell>
          <cell r="AT346">
            <v>0</v>
          </cell>
          <cell r="BA346">
            <v>0</v>
          </cell>
          <cell r="BB346">
            <v>0</v>
          </cell>
        </row>
        <row r="347">
          <cell r="AJ347">
            <v>0</v>
          </cell>
          <cell r="AK347">
            <v>0</v>
          </cell>
          <cell r="AM347">
            <v>0</v>
          </cell>
          <cell r="AN347">
            <v>0</v>
          </cell>
          <cell r="AS347">
            <v>0</v>
          </cell>
          <cell r="AT347">
            <v>0</v>
          </cell>
          <cell r="BA347">
            <v>0</v>
          </cell>
          <cell r="BB347">
            <v>0</v>
          </cell>
        </row>
        <row r="348">
          <cell r="F348" t="str">
            <v>EUR</v>
          </cell>
          <cell r="AJ348">
            <v>1274509.8041000001</v>
          </cell>
          <cell r="AM348">
            <v>0</v>
          </cell>
          <cell r="AN348">
            <v>0</v>
          </cell>
          <cell r="AS348">
            <v>12745.098040999999</v>
          </cell>
          <cell r="AT348">
            <v>14401960.78633</v>
          </cell>
          <cell r="BA348">
            <v>7887163.334437537</v>
          </cell>
          <cell r="BB348">
            <v>8912494567.9144173</v>
          </cell>
        </row>
        <row r="349">
          <cell r="F349" t="str">
            <v>USD</v>
          </cell>
          <cell r="AJ349">
            <v>1351351.3513513515</v>
          </cell>
          <cell r="AM349">
            <v>0</v>
          </cell>
          <cell r="AN349">
            <v>0</v>
          </cell>
          <cell r="AS349">
            <v>13513.513513513513</v>
          </cell>
          <cell r="AT349">
            <v>15270270.270270269</v>
          </cell>
          <cell r="BA349">
            <v>8362688.7733887741</v>
          </cell>
          <cell r="BB349">
            <v>9449838313.9293156</v>
          </cell>
        </row>
        <row r="350">
          <cell r="AJ350">
            <v>0</v>
          </cell>
          <cell r="AK350">
            <v>0</v>
          </cell>
          <cell r="AM350">
            <v>0</v>
          </cell>
          <cell r="AN350">
            <v>0</v>
          </cell>
          <cell r="AS350">
            <v>0</v>
          </cell>
          <cell r="AT350">
            <v>0</v>
          </cell>
          <cell r="BA350">
            <v>0</v>
          </cell>
          <cell r="BB350">
            <v>0</v>
          </cell>
        </row>
        <row r="351">
          <cell r="F351" t="str">
            <v>USD</v>
          </cell>
          <cell r="AJ351">
            <v>0</v>
          </cell>
          <cell r="AK351">
            <v>0</v>
          </cell>
          <cell r="AM351">
            <v>0</v>
          </cell>
          <cell r="AN351">
            <v>0</v>
          </cell>
          <cell r="AS351">
            <v>0</v>
          </cell>
          <cell r="AT351">
            <v>0</v>
          </cell>
          <cell r="BA351">
            <v>0</v>
          </cell>
          <cell r="BB351">
            <v>0</v>
          </cell>
        </row>
        <row r="352">
          <cell r="AJ352">
            <v>0</v>
          </cell>
          <cell r="AK352">
            <v>0</v>
          </cell>
          <cell r="AM352">
            <v>0</v>
          </cell>
          <cell r="AN352">
            <v>0</v>
          </cell>
          <cell r="AS352">
            <v>0</v>
          </cell>
          <cell r="AT352">
            <v>0</v>
          </cell>
          <cell r="BA352">
            <v>0</v>
          </cell>
          <cell r="BB352">
            <v>0</v>
          </cell>
        </row>
        <row r="353">
          <cell r="AJ353">
            <v>0</v>
          </cell>
          <cell r="AK353">
            <v>0</v>
          </cell>
          <cell r="AM353">
            <v>0</v>
          </cell>
          <cell r="AN353">
            <v>0</v>
          </cell>
          <cell r="AS353">
            <v>0</v>
          </cell>
          <cell r="AT353">
            <v>0</v>
          </cell>
          <cell r="BA353">
            <v>0</v>
          </cell>
          <cell r="BB353">
            <v>0</v>
          </cell>
        </row>
        <row r="354">
          <cell r="F354" t="str">
            <v>USD</v>
          </cell>
          <cell r="AJ354">
            <v>0</v>
          </cell>
          <cell r="AK354">
            <v>0</v>
          </cell>
          <cell r="AM354">
            <v>0</v>
          </cell>
          <cell r="AN354">
            <v>0</v>
          </cell>
          <cell r="AS354">
            <v>0</v>
          </cell>
          <cell r="AT354">
            <v>0</v>
          </cell>
          <cell r="BA354">
            <v>0</v>
          </cell>
          <cell r="BB354">
            <v>0</v>
          </cell>
        </row>
        <row r="355">
          <cell r="AJ355">
            <v>0</v>
          </cell>
          <cell r="AK355">
            <v>0</v>
          </cell>
          <cell r="AM355">
            <v>0</v>
          </cell>
          <cell r="AN355">
            <v>0</v>
          </cell>
          <cell r="AS355">
            <v>0</v>
          </cell>
          <cell r="AT355">
            <v>0</v>
          </cell>
          <cell r="BA355">
            <v>0</v>
          </cell>
          <cell r="BB355">
            <v>0</v>
          </cell>
        </row>
        <row r="356">
          <cell r="AJ356">
            <v>0</v>
          </cell>
          <cell r="AK356">
            <v>0</v>
          </cell>
          <cell r="AM356">
            <v>0</v>
          </cell>
          <cell r="AN356">
            <v>0</v>
          </cell>
          <cell r="AS356">
            <v>0</v>
          </cell>
          <cell r="AT356">
            <v>0</v>
          </cell>
          <cell r="BA356">
            <v>0</v>
          </cell>
          <cell r="BB356">
            <v>0</v>
          </cell>
        </row>
        <row r="357">
          <cell r="F357" t="str">
            <v>USD</v>
          </cell>
          <cell r="AJ357">
            <v>0</v>
          </cell>
          <cell r="AK357">
            <v>0</v>
          </cell>
          <cell r="AM357">
            <v>0</v>
          </cell>
          <cell r="AN357">
            <v>0</v>
          </cell>
          <cell r="AS357">
            <v>0</v>
          </cell>
          <cell r="AT357">
            <v>0</v>
          </cell>
          <cell r="BA357">
            <v>0</v>
          </cell>
          <cell r="BB357">
            <v>0</v>
          </cell>
        </row>
        <row r="358">
          <cell r="AJ358">
            <v>0</v>
          </cell>
          <cell r="AK358">
            <v>0</v>
          </cell>
          <cell r="AM358">
            <v>0</v>
          </cell>
          <cell r="AN358">
            <v>0</v>
          </cell>
          <cell r="AS358">
            <v>0</v>
          </cell>
          <cell r="AT358">
            <v>0</v>
          </cell>
          <cell r="BA358">
            <v>0</v>
          </cell>
          <cell r="BB358">
            <v>0</v>
          </cell>
        </row>
        <row r="359">
          <cell r="AJ359">
            <v>0</v>
          </cell>
          <cell r="AK359">
            <v>0</v>
          </cell>
          <cell r="AM359">
            <v>0</v>
          </cell>
          <cell r="AN359">
            <v>0</v>
          </cell>
          <cell r="AS359">
            <v>0</v>
          </cell>
          <cell r="AT359">
            <v>0</v>
          </cell>
          <cell r="BA359">
            <v>0</v>
          </cell>
          <cell r="BB359">
            <v>0</v>
          </cell>
        </row>
        <row r="360">
          <cell r="AJ360">
            <v>0</v>
          </cell>
          <cell r="AK360">
            <v>0</v>
          </cell>
          <cell r="AM360">
            <v>0</v>
          </cell>
          <cell r="AN360">
            <v>0</v>
          </cell>
          <cell r="AS360">
            <v>0</v>
          </cell>
          <cell r="AT360">
            <v>0</v>
          </cell>
          <cell r="BA360">
            <v>0</v>
          </cell>
          <cell r="BB360">
            <v>0</v>
          </cell>
        </row>
        <row r="361">
          <cell r="F361" t="str">
            <v>KWD</v>
          </cell>
          <cell r="AH361">
            <v>255116053.5</v>
          </cell>
          <cell r="AJ361">
            <v>0</v>
          </cell>
          <cell r="AK361">
            <v>0</v>
          </cell>
          <cell r="AM361">
            <v>1126947.29852</v>
          </cell>
          <cell r="AN361">
            <v>1273450447.3276</v>
          </cell>
          <cell r="AQ361">
            <v>1299395000</v>
          </cell>
          <cell r="AS361">
            <v>263011.18823824247</v>
          </cell>
          <cell r="AT361">
            <v>297202642.70921397</v>
          </cell>
          <cell r="AW361">
            <v>397657542.14999998</v>
          </cell>
          <cell r="BA361">
            <v>9894872.1567099132</v>
          </cell>
          <cell r="BB361">
            <v>11181205537.082201</v>
          </cell>
          <cell r="BG361">
            <v>1134315.424610052</v>
          </cell>
          <cell r="BH361">
            <v>1332934055.4592721</v>
          </cell>
        </row>
        <row r="362">
          <cell r="AJ362">
            <v>0</v>
          </cell>
          <cell r="AK362">
            <v>0</v>
          </cell>
          <cell r="AM362">
            <v>0</v>
          </cell>
          <cell r="AN362">
            <v>0</v>
          </cell>
          <cell r="AS362">
            <v>0</v>
          </cell>
          <cell r="AT362">
            <v>0</v>
          </cell>
          <cell r="BA362">
            <v>0</v>
          </cell>
          <cell r="BB362">
            <v>0</v>
          </cell>
        </row>
        <row r="363">
          <cell r="AJ363">
            <v>0</v>
          </cell>
          <cell r="AK363">
            <v>0</v>
          </cell>
          <cell r="AM363">
            <v>0</v>
          </cell>
          <cell r="AN363">
            <v>0</v>
          </cell>
          <cell r="AS363">
            <v>0</v>
          </cell>
          <cell r="AT363">
            <v>0</v>
          </cell>
          <cell r="BA363">
            <v>0</v>
          </cell>
          <cell r="BB363">
            <v>0</v>
          </cell>
        </row>
        <row r="364">
          <cell r="F364" t="str">
            <v>KWD</v>
          </cell>
          <cell r="AH364">
            <v>778785026.25</v>
          </cell>
          <cell r="AJ364">
            <v>999999.99989259988</v>
          </cell>
          <cell r="AK364">
            <v>1129999999.8786378</v>
          </cell>
          <cell r="AM364">
            <v>0</v>
          </cell>
          <cell r="AN364">
            <v>0</v>
          </cell>
          <cell r="AS364">
            <v>84231.590643920033</v>
          </cell>
          <cell r="AT364">
            <v>95181697.427629635</v>
          </cell>
          <cell r="AW364">
            <v>61509566.07</v>
          </cell>
          <cell r="BA364">
            <v>2478193.0888952604</v>
          </cell>
          <cell r="BB364">
            <v>2800358190.4516444</v>
          </cell>
          <cell r="BD364">
            <v>2244980.2725303299</v>
          </cell>
          <cell r="BE364">
            <v>2638076318.2503905</v>
          </cell>
        </row>
        <row r="365">
          <cell r="AJ365">
            <v>0</v>
          </cell>
          <cell r="AK365">
            <v>0</v>
          </cell>
          <cell r="AM365">
            <v>0</v>
          </cell>
          <cell r="AN365">
            <v>0</v>
          </cell>
          <cell r="AS365">
            <v>0</v>
          </cell>
          <cell r="AT365">
            <v>0</v>
          </cell>
          <cell r="BA365">
            <v>0</v>
          </cell>
          <cell r="BB365">
            <v>0</v>
          </cell>
        </row>
        <row r="366">
          <cell r="AJ366">
            <v>0</v>
          </cell>
          <cell r="AK366">
            <v>0</v>
          </cell>
          <cell r="AM366">
            <v>0</v>
          </cell>
          <cell r="AN366">
            <v>0</v>
          </cell>
          <cell r="AS366">
            <v>0</v>
          </cell>
          <cell r="AT366">
            <v>0</v>
          </cell>
          <cell r="BA366">
            <v>0</v>
          </cell>
          <cell r="BB366">
            <v>0</v>
          </cell>
        </row>
        <row r="367">
          <cell r="F367" t="str">
            <v>KWD</v>
          </cell>
          <cell r="AH367">
            <v>552743460.5</v>
          </cell>
          <cell r="AJ367">
            <v>392442.82395519997</v>
          </cell>
          <cell r="AK367">
            <v>443460391.06937599</v>
          </cell>
          <cell r="AM367">
            <v>0</v>
          </cell>
          <cell r="AN367">
            <v>0</v>
          </cell>
          <cell r="AS367">
            <v>11773.284718655999</v>
          </cell>
          <cell r="AT367">
            <v>13303811.732081279</v>
          </cell>
          <cell r="AW367">
            <v>5698000</v>
          </cell>
          <cell r="BA367">
            <v>475869.17462572292</v>
          </cell>
          <cell r="BB367">
            <v>537732167.3270669</v>
          </cell>
          <cell r="BD367">
            <v>5082039.4007798964</v>
          </cell>
          <cell r="BE367">
            <v>5971904499.8564558</v>
          </cell>
        </row>
        <row r="368">
          <cell r="AJ368">
            <v>0</v>
          </cell>
          <cell r="AK368">
            <v>0</v>
          </cell>
          <cell r="AM368">
            <v>0</v>
          </cell>
          <cell r="AN368">
            <v>0</v>
          </cell>
          <cell r="AS368">
            <v>0</v>
          </cell>
          <cell r="AT368">
            <v>0</v>
          </cell>
          <cell r="BA368">
            <v>0</v>
          </cell>
          <cell r="BB368">
            <v>0</v>
          </cell>
        </row>
        <row r="369">
          <cell r="AJ369">
            <v>0</v>
          </cell>
          <cell r="AK369">
            <v>0</v>
          </cell>
          <cell r="AM369">
            <v>0</v>
          </cell>
          <cell r="AN369">
            <v>0</v>
          </cell>
          <cell r="AS369">
            <v>0</v>
          </cell>
          <cell r="AT369">
            <v>0</v>
          </cell>
          <cell r="BA369">
            <v>0</v>
          </cell>
          <cell r="BB369">
            <v>0</v>
          </cell>
        </row>
        <row r="370">
          <cell r="F370" t="str">
            <v>KWD</v>
          </cell>
          <cell r="AJ370">
            <v>1392442.8238477998</v>
          </cell>
          <cell r="AM370">
            <v>1126947.29852</v>
          </cell>
          <cell r="AN370">
            <v>1273450447.3276</v>
          </cell>
          <cell r="AS370">
            <v>359016.06360081851</v>
          </cell>
          <cell r="AT370">
            <v>405688151.86892492</v>
          </cell>
          <cell r="BA370">
            <v>12848934.420230895</v>
          </cell>
          <cell r="BB370">
            <v>14519295894.860912</v>
          </cell>
        </row>
        <row r="371">
          <cell r="F371" t="str">
            <v>USD</v>
          </cell>
          <cell r="AJ371">
            <v>1400333.3333333335</v>
          </cell>
          <cell r="AM371">
            <v>1133333.3333333335</v>
          </cell>
          <cell r="AN371">
            <v>1280666666.6666667</v>
          </cell>
          <cell r="AS371">
            <v>361050.48800000001</v>
          </cell>
          <cell r="AT371">
            <v>407987051.44</v>
          </cell>
          <cell r="BA371">
            <v>12921745.050000001</v>
          </cell>
          <cell r="BB371">
            <v>14601571906.5</v>
          </cell>
        </row>
        <row r="372">
          <cell r="AJ372">
            <v>0</v>
          </cell>
          <cell r="AK372">
            <v>0</v>
          </cell>
          <cell r="AM372">
            <v>0</v>
          </cell>
          <cell r="AN372">
            <v>0</v>
          </cell>
          <cell r="AS372">
            <v>0</v>
          </cell>
          <cell r="AT372">
            <v>0</v>
          </cell>
          <cell r="BA372">
            <v>0</v>
          </cell>
          <cell r="BB372">
            <v>0</v>
          </cell>
        </row>
        <row r="373">
          <cell r="F373" t="str">
            <v>SDR</v>
          </cell>
          <cell r="AH373">
            <v>738643250.71800005</v>
          </cell>
          <cell r="AJ373">
            <v>1573316.1199996069</v>
          </cell>
          <cell r="AK373">
            <v>1777847215.5995557</v>
          </cell>
          <cell r="AM373">
            <v>0</v>
          </cell>
          <cell r="AN373">
            <v>0</v>
          </cell>
          <cell r="AS373">
            <v>33175.54389999171</v>
          </cell>
          <cell r="AT373">
            <v>37488364.606990635</v>
          </cell>
          <cell r="AW373">
            <v>27639452.120000001</v>
          </cell>
          <cell r="BA373">
            <v>3472550.6533324653</v>
          </cell>
          <cell r="BB373">
            <v>3923982238.265686</v>
          </cell>
        </row>
        <row r="374">
          <cell r="AJ374">
            <v>0</v>
          </cell>
          <cell r="AK374">
            <v>0</v>
          </cell>
          <cell r="AM374">
            <v>0</v>
          </cell>
          <cell r="AN374">
            <v>0</v>
          </cell>
          <cell r="AS374">
            <v>0</v>
          </cell>
          <cell r="AT374">
            <v>0</v>
          </cell>
          <cell r="BA374">
            <v>0</v>
          </cell>
          <cell r="BB374">
            <v>0</v>
          </cell>
        </row>
        <row r="375">
          <cell r="AJ375">
            <v>0</v>
          </cell>
          <cell r="AK375">
            <v>0</v>
          </cell>
          <cell r="AM375">
            <v>0</v>
          </cell>
          <cell r="AN375">
            <v>0</v>
          </cell>
          <cell r="AS375">
            <v>0</v>
          </cell>
          <cell r="AT375">
            <v>0</v>
          </cell>
          <cell r="BA375">
            <v>0</v>
          </cell>
          <cell r="BB375">
            <v>0</v>
          </cell>
        </row>
        <row r="376">
          <cell r="F376" t="str">
            <v>SDR</v>
          </cell>
          <cell r="AH376">
            <v>1582200000</v>
          </cell>
          <cell r="AJ376">
            <v>666666.66666650004</v>
          </cell>
          <cell r="AK376">
            <v>753333333.33314502</v>
          </cell>
          <cell r="AM376">
            <v>0</v>
          </cell>
          <cell r="AN376">
            <v>0</v>
          </cell>
          <cell r="AS376">
            <v>4999.9999999987494</v>
          </cell>
          <cell r="AT376">
            <v>5649999.9999985872</v>
          </cell>
          <cell r="AW376">
            <v>12511687.5</v>
          </cell>
          <cell r="BA376">
            <v>1333333.3333330001</v>
          </cell>
          <cell r="BB376">
            <v>1506666666.66629</v>
          </cell>
          <cell r="BD376">
            <v>2032192.268048527</v>
          </cell>
          <cell r="BE376">
            <v>2388029134.1838241</v>
          </cell>
        </row>
        <row r="377">
          <cell r="AJ377">
            <v>0</v>
          </cell>
          <cell r="AK377">
            <v>0</v>
          </cell>
          <cell r="AM377">
            <v>0</v>
          </cell>
          <cell r="AN377">
            <v>0</v>
          </cell>
          <cell r="AS377">
            <v>0</v>
          </cell>
          <cell r="AT377">
            <v>0</v>
          </cell>
          <cell r="BA377">
            <v>0</v>
          </cell>
          <cell r="BB377">
            <v>0</v>
          </cell>
        </row>
        <row r="378">
          <cell r="AJ378">
            <v>0</v>
          </cell>
          <cell r="AK378">
            <v>0</v>
          </cell>
          <cell r="AM378">
            <v>0</v>
          </cell>
          <cell r="AN378">
            <v>0</v>
          </cell>
          <cell r="AS378">
            <v>0</v>
          </cell>
          <cell r="AT378">
            <v>0</v>
          </cell>
          <cell r="BA378">
            <v>0</v>
          </cell>
          <cell r="BB378">
            <v>0</v>
          </cell>
        </row>
        <row r="379">
          <cell r="AJ379">
            <v>0</v>
          </cell>
          <cell r="AK379">
            <v>0</v>
          </cell>
          <cell r="AM379">
            <v>0</v>
          </cell>
          <cell r="AN379">
            <v>0</v>
          </cell>
          <cell r="AS379">
            <v>0</v>
          </cell>
          <cell r="AT379">
            <v>0</v>
          </cell>
          <cell r="BA379">
            <v>0</v>
          </cell>
          <cell r="BB379">
            <v>0</v>
          </cell>
        </row>
        <row r="380">
          <cell r="F380" t="str">
            <v>USD</v>
          </cell>
          <cell r="AJ380">
            <v>2267982.5715000001</v>
          </cell>
          <cell r="AM380">
            <v>0</v>
          </cell>
          <cell r="AN380">
            <v>0</v>
          </cell>
          <cell r="AS380">
            <v>38652.738198750005</v>
          </cell>
          <cell r="AT380">
            <v>43677594.164587505</v>
          </cell>
          <cell r="BA380">
            <v>4865957.5365000004</v>
          </cell>
          <cell r="BB380">
            <v>5498532016.2450008</v>
          </cell>
        </row>
        <row r="381">
          <cell r="AJ381">
            <v>0</v>
          </cell>
          <cell r="AK381">
            <v>0</v>
          </cell>
          <cell r="AM381">
            <v>0</v>
          </cell>
          <cell r="AN381">
            <v>0</v>
          </cell>
          <cell r="AS381">
            <v>0</v>
          </cell>
          <cell r="AT381">
            <v>0</v>
          </cell>
          <cell r="BA381">
            <v>0</v>
          </cell>
          <cell r="BB381">
            <v>0</v>
          </cell>
        </row>
        <row r="382">
          <cell r="F382" t="str">
            <v>USD</v>
          </cell>
          <cell r="AJ382">
            <v>0</v>
          </cell>
          <cell r="AK382">
            <v>0</v>
          </cell>
          <cell r="AM382">
            <v>0</v>
          </cell>
          <cell r="AN382">
            <v>0</v>
          </cell>
          <cell r="AS382">
            <v>0</v>
          </cell>
          <cell r="AT382">
            <v>0</v>
          </cell>
          <cell r="BA382">
            <v>0</v>
          </cell>
          <cell r="BB382">
            <v>0</v>
          </cell>
        </row>
        <row r="383">
          <cell r="AJ383">
            <v>0</v>
          </cell>
          <cell r="AK383">
            <v>0</v>
          </cell>
          <cell r="AM383">
            <v>0</v>
          </cell>
          <cell r="AN383">
            <v>0</v>
          </cell>
          <cell r="AS383">
            <v>0</v>
          </cell>
          <cell r="AT383">
            <v>0</v>
          </cell>
          <cell r="BA383">
            <v>0</v>
          </cell>
          <cell r="BB383">
            <v>0</v>
          </cell>
        </row>
        <row r="384">
          <cell r="AJ384">
            <v>0</v>
          </cell>
          <cell r="AK384">
            <v>0</v>
          </cell>
          <cell r="AM384">
            <v>0</v>
          </cell>
          <cell r="AN384">
            <v>0</v>
          </cell>
          <cell r="AS384">
            <v>0</v>
          </cell>
          <cell r="AT384">
            <v>0</v>
          </cell>
          <cell r="BA384">
            <v>0</v>
          </cell>
          <cell r="BB384">
            <v>0</v>
          </cell>
        </row>
        <row r="385">
          <cell r="F385" t="str">
            <v>USD</v>
          </cell>
          <cell r="AJ385">
            <v>0</v>
          </cell>
          <cell r="AK385">
            <v>0</v>
          </cell>
          <cell r="AM385">
            <v>0</v>
          </cell>
          <cell r="AN385">
            <v>0</v>
          </cell>
          <cell r="AS385">
            <v>0</v>
          </cell>
          <cell r="AT385">
            <v>0</v>
          </cell>
          <cell r="BA385">
            <v>0</v>
          </cell>
          <cell r="BB385">
            <v>0</v>
          </cell>
          <cell r="BD385">
            <v>1800000</v>
          </cell>
          <cell r="BE385">
            <v>2115179999.9999998</v>
          </cell>
          <cell r="BG385">
            <v>0</v>
          </cell>
          <cell r="BH385">
            <v>0</v>
          </cell>
        </row>
        <row r="386">
          <cell r="BA386">
            <v>0</v>
          </cell>
          <cell r="BB386">
            <v>0</v>
          </cell>
        </row>
        <row r="387">
          <cell r="BA387">
            <v>0</v>
          </cell>
          <cell r="BB387">
            <v>0</v>
          </cell>
        </row>
        <row r="388">
          <cell r="BA388">
            <v>0</v>
          </cell>
          <cell r="BB388">
            <v>0</v>
          </cell>
        </row>
        <row r="389">
          <cell r="F389" t="str">
            <v>USD</v>
          </cell>
          <cell r="AJ389">
            <v>0</v>
          </cell>
          <cell r="AK389">
            <v>0</v>
          </cell>
          <cell r="BA389">
            <v>0</v>
          </cell>
          <cell r="BB389">
            <v>0</v>
          </cell>
          <cell r="BD389">
            <v>1200000</v>
          </cell>
          <cell r="BE389">
            <v>1410120000</v>
          </cell>
        </row>
        <row r="390">
          <cell r="BA390">
            <v>0</v>
          </cell>
          <cell r="BB390">
            <v>0</v>
          </cell>
        </row>
        <row r="391">
          <cell r="BA391">
            <v>0</v>
          </cell>
          <cell r="BB391">
            <v>0</v>
          </cell>
        </row>
        <row r="392">
          <cell r="F392" t="str">
            <v>USD</v>
          </cell>
          <cell r="AJ392">
            <v>118353220.35182641</v>
          </cell>
          <cell r="AM392">
            <v>20839028.304928955</v>
          </cell>
          <cell r="AN392">
            <v>23443906843.045074</v>
          </cell>
          <cell r="AS392">
            <v>13147500.714391589</v>
          </cell>
          <cell r="AT392">
            <v>14790938303.690538</v>
          </cell>
          <cell r="BA392">
            <v>1078418774.2257528</v>
          </cell>
          <cell r="BB392">
            <v>1218613214875.1006</v>
          </cell>
        </row>
      </sheetData>
      <sheetData sheetId="7" refreshError="1"/>
      <sheetData sheetId="8" refreshError="1">
        <row r="7">
          <cell r="V7">
            <v>27</v>
          </cell>
          <cell r="W7">
            <v>1</v>
          </cell>
          <cell r="X7" t="str">
            <v>а.1</v>
          </cell>
        </row>
        <row r="10">
          <cell r="V10">
            <v>27</v>
          </cell>
          <cell r="W10">
            <v>1</v>
          </cell>
          <cell r="X10" t="str">
            <v>а.1</v>
          </cell>
        </row>
        <row r="13">
          <cell r="V13">
            <v>25</v>
          </cell>
          <cell r="W13">
            <v>1</v>
          </cell>
          <cell r="X13" t="str">
            <v>а.1</v>
          </cell>
        </row>
        <row r="16">
          <cell r="V16">
            <v>25</v>
          </cell>
          <cell r="W16">
            <v>1</v>
          </cell>
          <cell r="X16" t="str">
            <v>а.1</v>
          </cell>
        </row>
        <row r="19">
          <cell r="V19">
            <v>26</v>
          </cell>
          <cell r="W19">
            <v>1</v>
          </cell>
          <cell r="X19" t="str">
            <v>а.1</v>
          </cell>
        </row>
        <row r="22">
          <cell r="V22">
            <v>22</v>
          </cell>
          <cell r="W22">
            <v>1</v>
          </cell>
          <cell r="X22" t="str">
            <v>а.1</v>
          </cell>
        </row>
        <row r="25">
          <cell r="V25">
            <v>27</v>
          </cell>
          <cell r="W25">
            <v>1</v>
          </cell>
          <cell r="X25" t="str">
            <v>а.1</v>
          </cell>
        </row>
        <row r="28">
          <cell r="V28">
            <v>27</v>
          </cell>
          <cell r="W28">
            <v>1</v>
          </cell>
          <cell r="X28" t="str">
            <v>а.1</v>
          </cell>
        </row>
        <row r="31">
          <cell r="V31">
            <v>22</v>
          </cell>
          <cell r="W31">
            <v>1</v>
          </cell>
          <cell r="X31" t="str">
            <v>а.1</v>
          </cell>
        </row>
        <row r="34">
          <cell r="V34">
            <v>26</v>
          </cell>
          <cell r="W34">
            <v>1</v>
          </cell>
          <cell r="X34" t="str">
            <v>а.1</v>
          </cell>
        </row>
        <row r="41">
          <cell r="V41">
            <v>27</v>
          </cell>
          <cell r="W41">
            <v>1</v>
          </cell>
          <cell r="X41" t="str">
            <v>а.2</v>
          </cell>
        </row>
        <row r="44">
          <cell r="V44">
            <v>27</v>
          </cell>
          <cell r="W44">
            <v>1</v>
          </cell>
          <cell r="X44" t="str">
            <v>а.2</v>
          </cell>
        </row>
        <row r="47">
          <cell r="V47">
            <v>27</v>
          </cell>
          <cell r="W47">
            <v>1</v>
          </cell>
          <cell r="X47" t="str">
            <v>а.2</v>
          </cell>
        </row>
        <row r="50">
          <cell r="V50">
            <v>27</v>
          </cell>
          <cell r="W50">
            <v>1</v>
          </cell>
          <cell r="X50" t="str">
            <v>а.2</v>
          </cell>
        </row>
        <row r="53">
          <cell r="V53">
            <v>26</v>
          </cell>
          <cell r="W53">
            <v>1</v>
          </cell>
          <cell r="X53" t="str">
            <v>а.2</v>
          </cell>
        </row>
        <row r="56">
          <cell r="V56">
            <v>23</v>
          </cell>
          <cell r="W56">
            <v>1</v>
          </cell>
          <cell r="X56" t="str">
            <v>а.2</v>
          </cell>
        </row>
        <row r="59">
          <cell r="V59">
            <v>27</v>
          </cell>
          <cell r="W59">
            <v>1</v>
          </cell>
          <cell r="X59" t="str">
            <v>а.2</v>
          </cell>
        </row>
        <row r="62">
          <cell r="V62">
            <v>21</v>
          </cell>
          <cell r="W62">
            <v>1</v>
          </cell>
          <cell r="X62" t="str">
            <v>а.2</v>
          </cell>
        </row>
        <row r="65">
          <cell r="V65">
            <v>26</v>
          </cell>
          <cell r="W65">
            <v>1</v>
          </cell>
          <cell r="X65" t="str">
            <v>а.2</v>
          </cell>
        </row>
        <row r="68">
          <cell r="V68">
            <v>23</v>
          </cell>
          <cell r="W68">
            <v>1</v>
          </cell>
          <cell r="X68" t="str">
            <v>а.2</v>
          </cell>
        </row>
        <row r="71">
          <cell r="V71">
            <v>23</v>
          </cell>
          <cell r="W71">
            <v>1</v>
          </cell>
          <cell r="X71" t="str">
            <v>а.2</v>
          </cell>
        </row>
        <row r="74">
          <cell r="V74">
            <v>26</v>
          </cell>
          <cell r="W74">
            <v>1</v>
          </cell>
          <cell r="X74" t="str">
            <v>а.2</v>
          </cell>
        </row>
        <row r="77">
          <cell r="V77">
            <v>26</v>
          </cell>
          <cell r="W77">
            <v>1</v>
          </cell>
          <cell r="X77" t="str">
            <v>а.2</v>
          </cell>
        </row>
        <row r="80">
          <cell r="V80">
            <v>23</v>
          </cell>
          <cell r="W80">
            <v>1</v>
          </cell>
          <cell r="X80" t="str">
            <v>а.2</v>
          </cell>
        </row>
        <row r="83">
          <cell r="V83">
            <v>23</v>
          </cell>
          <cell r="W83">
            <v>1</v>
          </cell>
          <cell r="X83" t="str">
            <v>а.2</v>
          </cell>
        </row>
        <row r="86">
          <cell r="V86">
            <v>21</v>
          </cell>
          <cell r="W86">
            <v>1</v>
          </cell>
          <cell r="X86" t="str">
            <v>а.2</v>
          </cell>
        </row>
        <row r="89">
          <cell r="V89">
            <v>26</v>
          </cell>
          <cell r="W89">
            <v>1</v>
          </cell>
          <cell r="X89" t="str">
            <v>а.2</v>
          </cell>
        </row>
        <row r="95">
          <cell r="V95">
            <v>25</v>
          </cell>
          <cell r="W95">
            <v>1</v>
          </cell>
          <cell r="X95" t="str">
            <v>а.4</v>
          </cell>
        </row>
        <row r="98">
          <cell r="V98">
            <v>25</v>
          </cell>
          <cell r="W98">
            <v>1</v>
          </cell>
          <cell r="X98" t="str">
            <v>а.4</v>
          </cell>
        </row>
        <row r="101">
          <cell r="V101">
            <v>25</v>
          </cell>
          <cell r="W101">
            <v>1</v>
          </cell>
          <cell r="X101" t="str">
            <v>а.4</v>
          </cell>
        </row>
        <row r="106">
          <cell r="V106">
            <v>21</v>
          </cell>
          <cell r="W106">
            <v>1</v>
          </cell>
          <cell r="X106" t="str">
            <v>а.7</v>
          </cell>
        </row>
        <row r="109">
          <cell r="V109">
            <v>21</v>
          </cell>
          <cell r="W109">
            <v>1</v>
          </cell>
          <cell r="X109" t="str">
            <v>а.7</v>
          </cell>
        </row>
        <row r="112">
          <cell r="V112">
            <v>21</v>
          </cell>
          <cell r="W112">
            <v>1</v>
          </cell>
          <cell r="X112" t="str">
            <v>а.7</v>
          </cell>
        </row>
        <row r="118">
          <cell r="V118">
            <v>21</v>
          </cell>
          <cell r="W118">
            <v>1</v>
          </cell>
          <cell r="X118" t="str">
            <v>а.6</v>
          </cell>
        </row>
        <row r="121">
          <cell r="V121">
            <v>21</v>
          </cell>
          <cell r="W121">
            <v>1</v>
          </cell>
          <cell r="X121" t="str">
            <v>а.6</v>
          </cell>
        </row>
        <row r="127">
          <cell r="V127">
            <v>27</v>
          </cell>
          <cell r="W127">
            <v>1</v>
          </cell>
          <cell r="X127" t="str">
            <v>а.11</v>
          </cell>
        </row>
        <row r="131">
          <cell r="V131">
            <v>26</v>
          </cell>
          <cell r="W131">
            <v>1</v>
          </cell>
          <cell r="X131" t="str">
            <v>б.1</v>
          </cell>
        </row>
        <row r="134">
          <cell r="V134">
            <v>27</v>
          </cell>
          <cell r="W134">
            <v>1</v>
          </cell>
          <cell r="X134" t="str">
            <v>б.1</v>
          </cell>
        </row>
        <row r="137">
          <cell r="V137">
            <v>26</v>
          </cell>
          <cell r="W137">
            <v>1</v>
          </cell>
          <cell r="X137" t="str">
            <v>б.1</v>
          </cell>
        </row>
        <row r="140">
          <cell r="V140">
            <v>21</v>
          </cell>
          <cell r="W140">
            <v>3</v>
          </cell>
          <cell r="X140" t="str">
            <v>б.1</v>
          </cell>
        </row>
        <row r="143">
          <cell r="V143">
            <v>25</v>
          </cell>
          <cell r="W143">
            <v>1</v>
          </cell>
          <cell r="X143" t="str">
            <v>б.1</v>
          </cell>
        </row>
        <row r="146">
          <cell r="V146">
            <v>12</v>
          </cell>
          <cell r="W146">
            <v>1</v>
          </cell>
          <cell r="X146" t="str">
            <v>б.1</v>
          </cell>
        </row>
        <row r="149">
          <cell r="V149">
            <v>23</v>
          </cell>
          <cell r="W149">
            <v>1</v>
          </cell>
          <cell r="X149" t="str">
            <v>б.1</v>
          </cell>
        </row>
        <row r="152">
          <cell r="V152">
            <v>26</v>
          </cell>
          <cell r="W152">
            <v>1</v>
          </cell>
          <cell r="X152" t="str">
            <v>б.1</v>
          </cell>
        </row>
        <row r="155">
          <cell r="V155">
            <v>25</v>
          </cell>
          <cell r="W155">
            <v>2</v>
          </cell>
          <cell r="X155" t="str">
            <v>б.1</v>
          </cell>
        </row>
        <row r="158">
          <cell r="V158">
            <v>25</v>
          </cell>
          <cell r="W158">
            <v>2</v>
          </cell>
          <cell r="X158" t="str">
            <v>б.1</v>
          </cell>
        </row>
        <row r="161">
          <cell r="V161">
            <v>24</v>
          </cell>
          <cell r="W161">
            <v>3</v>
          </cell>
          <cell r="X161" t="str">
            <v>б.1</v>
          </cell>
        </row>
        <row r="164">
          <cell r="V164">
            <v>27</v>
          </cell>
          <cell r="W164">
            <v>3</v>
          </cell>
          <cell r="X164" t="str">
            <v>б.1</v>
          </cell>
        </row>
        <row r="167">
          <cell r="V167">
            <v>27</v>
          </cell>
          <cell r="W167">
            <v>1</v>
          </cell>
          <cell r="X167" t="str">
            <v>б.1</v>
          </cell>
        </row>
        <row r="170">
          <cell r="V170">
            <v>11</v>
          </cell>
          <cell r="W170">
            <v>1</v>
          </cell>
          <cell r="X170" t="str">
            <v>б.1</v>
          </cell>
        </row>
        <row r="173">
          <cell r="V173">
            <v>11</v>
          </cell>
          <cell r="W173">
            <v>3</v>
          </cell>
          <cell r="X173" t="str">
            <v>б.1</v>
          </cell>
        </row>
        <row r="176">
          <cell r="V176">
            <v>13</v>
          </cell>
          <cell r="W176">
            <v>1</v>
          </cell>
          <cell r="X176" t="str">
            <v>б.1</v>
          </cell>
        </row>
        <row r="179">
          <cell r="V179">
            <v>14</v>
          </cell>
          <cell r="W179">
            <v>1</v>
          </cell>
          <cell r="X179" t="str">
            <v>б.1</v>
          </cell>
        </row>
        <row r="182">
          <cell r="V182">
            <v>14</v>
          </cell>
          <cell r="W182">
            <v>3</v>
          </cell>
          <cell r="X182" t="str">
            <v>б.1</v>
          </cell>
        </row>
        <row r="185">
          <cell r="V185">
            <v>26</v>
          </cell>
          <cell r="W185">
            <v>1</v>
          </cell>
          <cell r="X185" t="str">
            <v>б.1</v>
          </cell>
        </row>
        <row r="188">
          <cell r="V188">
            <v>27</v>
          </cell>
          <cell r="W188">
            <v>3</v>
          </cell>
          <cell r="X188" t="str">
            <v>б.1</v>
          </cell>
        </row>
        <row r="191">
          <cell r="V191">
            <v>25</v>
          </cell>
          <cell r="W191">
            <v>2</v>
          </cell>
          <cell r="X191" t="str">
            <v>б.1</v>
          </cell>
        </row>
        <row r="194">
          <cell r="V194">
            <v>12</v>
          </cell>
          <cell r="W194">
            <v>1</v>
          </cell>
          <cell r="X194" t="str">
            <v>б.1</v>
          </cell>
        </row>
        <row r="197">
          <cell r="V197">
            <v>12</v>
          </cell>
          <cell r="W197">
            <v>3</v>
          </cell>
          <cell r="X197" t="str">
            <v>б.1</v>
          </cell>
        </row>
        <row r="200">
          <cell r="V200">
            <v>24</v>
          </cell>
          <cell r="W200">
            <v>1</v>
          </cell>
          <cell r="X200" t="str">
            <v>б.1</v>
          </cell>
        </row>
        <row r="203">
          <cell r="V203">
            <v>24</v>
          </cell>
          <cell r="W203">
            <v>3</v>
          </cell>
          <cell r="X203" t="str">
            <v>б.1</v>
          </cell>
        </row>
        <row r="206">
          <cell r="V206">
            <v>27</v>
          </cell>
          <cell r="W206">
            <v>3</v>
          </cell>
          <cell r="X206" t="str">
            <v>б.1</v>
          </cell>
        </row>
        <row r="209">
          <cell r="V209">
            <v>24</v>
          </cell>
          <cell r="W209">
            <v>1</v>
          </cell>
          <cell r="X209" t="str">
            <v>б.1</v>
          </cell>
        </row>
        <row r="212">
          <cell r="V212">
            <v>24</v>
          </cell>
          <cell r="W212">
            <v>1</v>
          </cell>
          <cell r="X212" t="str">
            <v>б.1</v>
          </cell>
        </row>
        <row r="215">
          <cell r="V215">
            <v>13</v>
          </cell>
          <cell r="W215">
            <v>1</v>
          </cell>
          <cell r="X215" t="str">
            <v>б.1</v>
          </cell>
        </row>
        <row r="218">
          <cell r="V218">
            <v>24</v>
          </cell>
          <cell r="W218">
            <v>1</v>
          </cell>
          <cell r="X218" t="str">
            <v>б.1</v>
          </cell>
        </row>
        <row r="221">
          <cell r="V221">
            <v>11</v>
          </cell>
          <cell r="W221">
            <v>1</v>
          </cell>
          <cell r="X221" t="str">
            <v>б.1</v>
          </cell>
        </row>
        <row r="224">
          <cell r="V224">
            <v>14</v>
          </cell>
          <cell r="W224">
            <v>1</v>
          </cell>
          <cell r="X224" t="str">
            <v>б.1</v>
          </cell>
        </row>
        <row r="227">
          <cell r="V227">
            <v>13</v>
          </cell>
          <cell r="W227">
            <v>1</v>
          </cell>
          <cell r="X227" t="str">
            <v>б.1</v>
          </cell>
        </row>
        <row r="233">
          <cell r="V233">
            <v>27</v>
          </cell>
          <cell r="W233">
            <v>1</v>
          </cell>
          <cell r="X233" t="str">
            <v>б.2</v>
          </cell>
        </row>
        <row r="236">
          <cell r="V236">
            <v>27</v>
          </cell>
          <cell r="W236">
            <v>1</v>
          </cell>
          <cell r="X236" t="str">
            <v>б.2</v>
          </cell>
        </row>
        <row r="239">
          <cell r="V239">
            <v>27</v>
          </cell>
          <cell r="W239">
            <v>1</v>
          </cell>
          <cell r="X239" t="str">
            <v>б.2</v>
          </cell>
        </row>
        <row r="242">
          <cell r="V242">
            <v>25</v>
          </cell>
          <cell r="W242">
            <v>2</v>
          </cell>
          <cell r="X242" t="str">
            <v>б.2</v>
          </cell>
        </row>
        <row r="245">
          <cell r="V245">
            <v>12</v>
          </cell>
          <cell r="W245">
            <v>1</v>
          </cell>
          <cell r="X245" t="str">
            <v>б.2</v>
          </cell>
        </row>
        <row r="248">
          <cell r="V248">
            <v>22</v>
          </cell>
          <cell r="W248">
            <v>1</v>
          </cell>
          <cell r="X248" t="str">
            <v>б.2</v>
          </cell>
        </row>
        <row r="251">
          <cell r="V251">
            <v>27</v>
          </cell>
          <cell r="W251">
            <v>1</v>
          </cell>
          <cell r="X251" t="str">
            <v>б.2</v>
          </cell>
        </row>
        <row r="254">
          <cell r="V254">
            <v>27</v>
          </cell>
          <cell r="W254">
            <v>1</v>
          </cell>
          <cell r="X254" t="str">
            <v>б.2</v>
          </cell>
        </row>
        <row r="257">
          <cell r="V257">
            <v>13</v>
          </cell>
          <cell r="W257">
            <v>1</v>
          </cell>
          <cell r="X257" t="str">
            <v>б.2</v>
          </cell>
        </row>
        <row r="260">
          <cell r="V260">
            <v>27</v>
          </cell>
          <cell r="W260">
            <v>1</v>
          </cell>
          <cell r="X260" t="str">
            <v>б.2</v>
          </cell>
        </row>
        <row r="263">
          <cell r="V263">
            <v>27</v>
          </cell>
          <cell r="W263">
            <v>1</v>
          </cell>
          <cell r="X263" t="str">
            <v>б.2</v>
          </cell>
        </row>
        <row r="266">
          <cell r="V266">
            <v>27</v>
          </cell>
          <cell r="W266">
            <v>3</v>
          </cell>
          <cell r="X266" t="str">
            <v>б.2</v>
          </cell>
        </row>
        <row r="269">
          <cell r="V269">
            <v>25</v>
          </cell>
          <cell r="W269">
            <v>2</v>
          </cell>
          <cell r="X269" t="str">
            <v>б.2</v>
          </cell>
        </row>
        <row r="272">
          <cell r="V272">
            <v>26</v>
          </cell>
          <cell r="W272">
            <v>1</v>
          </cell>
          <cell r="X272" t="str">
            <v>б.2</v>
          </cell>
        </row>
        <row r="275">
          <cell r="V275">
            <v>27</v>
          </cell>
          <cell r="W275">
            <v>1</v>
          </cell>
          <cell r="X275" t="str">
            <v>б.2</v>
          </cell>
        </row>
        <row r="278">
          <cell r="V278">
            <v>27</v>
          </cell>
          <cell r="W278">
            <v>1</v>
          </cell>
          <cell r="X278" t="str">
            <v>б.2</v>
          </cell>
        </row>
        <row r="281">
          <cell r="V281">
            <v>12</v>
          </cell>
          <cell r="W281">
            <v>1</v>
          </cell>
          <cell r="X281" t="str">
            <v>б.2</v>
          </cell>
        </row>
        <row r="287">
          <cell r="V287">
            <v>26</v>
          </cell>
          <cell r="W287">
            <v>1</v>
          </cell>
          <cell r="X287" t="str">
            <v>б.4</v>
          </cell>
        </row>
        <row r="290">
          <cell r="V290">
            <v>23</v>
          </cell>
          <cell r="W290">
            <v>1</v>
          </cell>
          <cell r="X290" t="str">
            <v>б.4</v>
          </cell>
        </row>
        <row r="293">
          <cell r="V293">
            <v>25</v>
          </cell>
          <cell r="W293">
            <v>2</v>
          </cell>
          <cell r="X293" t="str">
            <v>б.4</v>
          </cell>
        </row>
        <row r="296">
          <cell r="V296">
            <v>12</v>
          </cell>
          <cell r="W296">
            <v>1</v>
          </cell>
          <cell r="X296" t="str">
            <v>б.4</v>
          </cell>
        </row>
        <row r="299">
          <cell r="V299">
            <v>11</v>
          </cell>
          <cell r="W299">
            <v>1</v>
          </cell>
          <cell r="X299" t="str">
            <v>б.4</v>
          </cell>
        </row>
        <row r="306">
          <cell r="W306">
            <v>4</v>
          </cell>
          <cell r="X306">
            <v>3.1</v>
          </cell>
        </row>
        <row r="309">
          <cell r="W309">
            <v>4</v>
          </cell>
          <cell r="X309">
            <v>3.1</v>
          </cell>
        </row>
        <row r="315">
          <cell r="V315">
            <v>21</v>
          </cell>
          <cell r="W315">
            <v>1</v>
          </cell>
          <cell r="X315" t="str">
            <v>а.3</v>
          </cell>
        </row>
        <row r="318">
          <cell r="V318">
            <v>26</v>
          </cell>
          <cell r="W318">
            <v>1</v>
          </cell>
          <cell r="X318" t="str">
            <v>а.3</v>
          </cell>
        </row>
        <row r="321">
          <cell r="V321">
            <v>26</v>
          </cell>
          <cell r="W321">
            <v>1</v>
          </cell>
          <cell r="X321" t="str">
            <v>а.3</v>
          </cell>
        </row>
        <row r="324">
          <cell r="V324">
            <v>23</v>
          </cell>
          <cell r="W324">
            <v>1</v>
          </cell>
          <cell r="X324" t="str">
            <v>а.3</v>
          </cell>
        </row>
        <row r="327">
          <cell r="V327">
            <v>23</v>
          </cell>
          <cell r="W327">
            <v>1</v>
          </cell>
          <cell r="X327" t="str">
            <v>а.3</v>
          </cell>
        </row>
        <row r="333">
          <cell r="V333">
            <v>21</v>
          </cell>
          <cell r="W333">
            <v>1</v>
          </cell>
          <cell r="X333" t="str">
            <v>а.8</v>
          </cell>
        </row>
        <row r="336">
          <cell r="V336">
            <v>27</v>
          </cell>
          <cell r="W336">
            <v>1</v>
          </cell>
          <cell r="X336" t="str">
            <v>а.12</v>
          </cell>
        </row>
        <row r="341">
          <cell r="V341">
            <v>21</v>
          </cell>
          <cell r="W341">
            <v>1</v>
          </cell>
          <cell r="X341" t="str">
            <v>а.9</v>
          </cell>
        </row>
        <row r="345">
          <cell r="V345">
            <v>13</v>
          </cell>
          <cell r="W345">
            <v>1</v>
          </cell>
          <cell r="X345" t="str">
            <v>а.13</v>
          </cell>
        </row>
        <row r="351">
          <cell r="V351">
            <v>21</v>
          </cell>
          <cell r="W351">
            <v>1</v>
          </cell>
          <cell r="X351" t="str">
            <v>а.10</v>
          </cell>
        </row>
        <row r="354">
          <cell r="V354">
            <v>27</v>
          </cell>
          <cell r="W354">
            <v>1</v>
          </cell>
          <cell r="X354" t="str">
            <v>а.14</v>
          </cell>
        </row>
        <row r="357">
          <cell r="V357">
            <v>27</v>
          </cell>
          <cell r="W357">
            <v>1</v>
          </cell>
          <cell r="X357" t="str">
            <v>а.15</v>
          </cell>
        </row>
        <row r="361">
          <cell r="V361">
            <v>25</v>
          </cell>
          <cell r="W361">
            <v>2</v>
          </cell>
          <cell r="X361" t="str">
            <v>а.5</v>
          </cell>
        </row>
        <row r="364">
          <cell r="V364">
            <v>26</v>
          </cell>
          <cell r="W364">
            <v>1</v>
          </cell>
          <cell r="X364" t="str">
            <v>а.5</v>
          </cell>
        </row>
        <row r="367">
          <cell r="V367">
            <v>25</v>
          </cell>
          <cell r="W367">
            <v>2</v>
          </cell>
          <cell r="X367" t="str">
            <v>а.5</v>
          </cell>
        </row>
        <row r="373">
          <cell r="V373">
            <v>12</v>
          </cell>
          <cell r="W373">
            <v>1</v>
          </cell>
          <cell r="X373" t="str">
            <v>б.3</v>
          </cell>
        </row>
        <row r="376">
          <cell r="V376">
            <v>12</v>
          </cell>
          <cell r="W376">
            <v>1</v>
          </cell>
          <cell r="X376" t="str">
            <v>б.3</v>
          </cell>
        </row>
        <row r="382">
          <cell r="V382">
            <v>27</v>
          </cell>
          <cell r="W382">
            <v>1</v>
          </cell>
          <cell r="X382">
            <v>2.1</v>
          </cell>
        </row>
        <row r="385">
          <cell r="V385">
            <v>26</v>
          </cell>
          <cell r="W385">
            <v>1</v>
          </cell>
          <cell r="X385" t="str">
            <v>а.16</v>
          </cell>
        </row>
        <row r="389">
          <cell r="V389">
            <v>26</v>
          </cell>
          <cell r="W389">
            <v>1</v>
          </cell>
          <cell r="X389" t="str">
            <v>а.17</v>
          </cell>
        </row>
      </sheetData>
      <sheetData sheetId="9"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put_AUTH"/>
      <sheetName val="Input from HUB"/>
      <sheetName val="MSurvey"/>
      <sheetName val="BCEAO"/>
      <sheetName val="Banks"/>
      <sheetName val="PNG"/>
      <sheetName val="BCEAO Banks SR (EN)"/>
      <sheetName val="T4 MSurvey (working)"/>
      <sheetName val="MSurvey_q"/>
      <sheetName val="BCEAO_q"/>
      <sheetName val="Banks_q"/>
      <sheetName val="PNG_q"/>
      <sheetName val="Msurvey_m"/>
      <sheetName val="BCEAO_m"/>
      <sheetName val="Bank_m"/>
      <sheetName val="PNG_m"/>
      <sheetName val="Output to CivWEO"/>
      <sheetName val="DMX_MON"/>
      <sheetName val="FSI"/>
      <sheetName val="Required Reserve "/>
      <sheetName val="Excess Reserves (BCEAO)"/>
      <sheetName val="Marche obligataire"/>
      <sheetName val="Chart-1"/>
      <sheetName val="Chart-2"/>
      <sheetName val="Chart-3"/>
      <sheetName val="Tenders par adjudication"/>
      <sheetName val="Interbank Money Market"/>
      <sheetName val="Output to HUB"/>
      <sheetName val="OLD --&gt;"/>
      <sheetName val="C-monthly"/>
      <sheetName val="Msurvey_in"/>
      <sheetName val="Fin_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
      <sheetName val="OUT"/>
      <sheetName val="CBS"/>
      <sheetName val="DMB"/>
      <sheetName val="Comparing AFR &amp; SRF data"/>
      <sheetName val="MSRV"/>
      <sheetName val="SCSMSRV"/>
      <sheetName val="Broad Money contribution"/>
      <sheetName val="printMRSV"/>
      <sheetName val="SCSCBS"/>
      <sheetName val="VulnInd"/>
      <sheetName val="WETA"/>
      <sheetName val="Figure X"/>
      <sheetName val="Quarterly Interest Rate IFS"/>
      <sheetName val="Annual Interest Rate IFS"/>
      <sheetName val="Development Bank IFS"/>
      <sheetName val="Financial Survey IFS"/>
      <sheetName val="Nonbank Institution IFS"/>
      <sheetName val="Vuln.ind from CBS"/>
      <sheetName val="SoundnessInd."/>
      <sheetName val="FinSoundInd"/>
      <sheetName val="DOMDEBT-M (old)"/>
      <sheetName val="ControlSheet"/>
      <sheetName val="EDSS_OFIM"/>
      <sheetName val="EDSS_OFIQ"/>
      <sheetName val="from CBS on DMB"/>
      <sheetName val="di_RSRV"/>
      <sheetName val="di_OFI"/>
      <sheetName val="di_CRDT"/>
      <sheetName val="di_LQDT"/>
      <sheetName val="di_INT"/>
      <sheetName val="SCRMSRV"/>
      <sheetName val="SCRMCDEV"/>
      <sheetName val="SCRCBS"/>
      <sheetName val="SCRDMB"/>
      <sheetName val="SCROFI"/>
      <sheetName val="SCRCRDT"/>
      <sheetName val="SCRLQDT"/>
      <sheetName val="SCRINT"/>
      <sheetName val="SCRRSRV"/>
      <sheetName val="monetary aggregates"/>
      <sheetName val="mon aggreg in percent"/>
      <sheetName val="Chart2"/>
      <sheetName val="Chart3"/>
      <sheetName val="data for monetary dev chart"/>
      <sheetName val="data for Figure 3"/>
      <sheetName val="Figure 3"/>
      <sheetName val="Chart1"/>
      <sheetName val="Chart4"/>
      <sheetName val="Chart5"/>
      <sheetName val="Panel1"/>
      <sheetName val="Monetary Authorites IFS"/>
      <sheetName val="Banking Institution IFS"/>
      <sheetName val="Banking Survey IFS"/>
      <sheetName val="CBS IFS"/>
      <sheetName val="Commercial Bank Assets IFS"/>
      <sheetName val="Securities-nonbanks"/>
      <sheetName val="SecuritiesDMBs"/>
      <sheetName val="SEC-REDEMP"/>
      <sheetName val="SCRDOMDEBT"/>
      <sheetName val="DOMDEBT-M"/>
      <sheetName val="SCSMSRVHalfYear"/>
      <sheetName val="Sheet1"/>
      <sheetName val="MSRV-PRG"/>
      <sheetName val="DMB-PRG"/>
      <sheetName val="CBS-PRG"/>
      <sheetName val="EDSS_CBSQ"/>
      <sheetName val="EDSS_DMBQ"/>
      <sheetName val="EDSS_CBSM"/>
      <sheetName val="EDSS_DMBM"/>
      <sheetName val="Sheet1 (2)"/>
      <sheetName val="Interest Rate IFS"/>
      <sheetName val="Gvt.Securities-others"/>
      <sheetName val="CBS (SRF pilot)"/>
      <sheetName val="ODCs (SRF pilot)"/>
      <sheetName val="Monetary Survey (SRF pilot) "/>
      <sheetName val="Input from HUB"/>
      <sheetName val="GvtSecurities-DMBs"/>
      <sheetName val="Gvt-Securities"/>
      <sheetName val="Mon-DMX"/>
      <sheetName val="IN_DMX"/>
      <sheetName val="CBS (SRF)"/>
      <sheetName val="ODCs (SRF)"/>
      <sheetName val="Monetary Survey (SRF) "/>
      <sheetName val="FX"/>
      <sheetName val="1SR"/>
      <sheetName val="CBS weekly"/>
      <sheetName val="MS proj"/>
      <sheetName val="Mon Ind"/>
      <sheetName val="Mon Survey Table (2)"/>
      <sheetName val="MS montly"/>
      <sheetName val="CBS BS (2)"/>
      <sheetName val="CBS BS"/>
      <sheetName val="MonQ Prg"/>
      <sheetName val="IFS - Exchange rates"/>
      <sheetName val="WEO_q"/>
      <sheetName val="Raw_1"/>
      <sheetName val="page 1"/>
      <sheetName val="Figure_X"/>
      <sheetName val="Quarterly_Interest_Rate_IFS"/>
      <sheetName val="Annual_Interest_Rate_IFS"/>
      <sheetName val="Development_Bank_IFS"/>
      <sheetName val="Financial_Survey_IFS"/>
      <sheetName val="Nonbank_Institution_IFS"/>
      <sheetName val="Vuln_ind_from_CBS"/>
      <sheetName val="SoundnessInd_"/>
      <sheetName val="DOMDEBT-M_(old)"/>
      <sheetName val="from_CBS_on_DMB"/>
      <sheetName val="monetary_aggregates"/>
      <sheetName val="mon_aggreg_in_percent"/>
      <sheetName val="data_for_monetary_dev_chart"/>
      <sheetName val="data_for_Figure_3"/>
      <sheetName val="Figure_3"/>
      <sheetName val="Monetary_Authorites_IFS"/>
      <sheetName val="Banking_Institution_IFS"/>
      <sheetName val="Banking_Survey_IFS"/>
      <sheetName val="CBS_IFS"/>
      <sheetName val="Commercial_Bank_Assets_IFS"/>
      <sheetName val="Sheet1_(2)"/>
      <sheetName val="Interest_Rate_IFS"/>
      <sheetName val="Gvt_Securities-others"/>
      <sheetName val="Comparing_AFR_&amp;_SRF_data"/>
      <sheetName val="Broad_Money_contribution"/>
      <sheetName val="CBS_(SRF_pilot)"/>
      <sheetName val="ODCs_(SRF_pilot)"/>
      <sheetName val="Monetary_Survey_(SRF_pilot)_"/>
      <sheetName val="CBS_(SRF)"/>
      <sheetName val="ODCs_(SRF)"/>
      <sheetName val="Monetary_Survey_(SRF)_"/>
      <sheetName val="CBS_weekly"/>
      <sheetName val="MS_proj"/>
      <sheetName val="Mon_Ind"/>
      <sheetName val="Mon_Survey_Table_(2)"/>
      <sheetName val="MS_montly"/>
      <sheetName val="CBS_BS_(2)"/>
      <sheetName val="CBS_BS"/>
      <sheetName val="MonQ_Prg"/>
      <sheetName val="IFS_-_Exchange_rates"/>
      <sheetName val="Input_from_HUB"/>
      <sheetName val="page_1"/>
      <sheetName val="Me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alysts"/>
      <sheetName val="Energy"/>
      <sheetName val="Agriculture"/>
      <sheetName val="Metals"/>
      <sheetName val="HELP"/>
    </sheetNames>
    <sheetDataSet>
      <sheetData sheetId="0">
        <row r="38">
          <cell r="A38" t="str">
            <v>Q3 12</v>
          </cell>
        </row>
        <row r="39">
          <cell r="A39">
            <v>2012</v>
          </cell>
        </row>
        <row r="46">
          <cell r="A46" t="str">
            <v>Composite</v>
          </cell>
        </row>
        <row r="47">
          <cell r="A47" t="str">
            <v>ANZ Banking Group Ltd/Melbourne - Mark Pervan</v>
          </cell>
          <cell r="D47" t="str">
            <v>Y</v>
          </cell>
        </row>
        <row r="48">
          <cell r="A48" t="str">
            <v>Ageas - Pierre Crucifix</v>
          </cell>
          <cell r="D48" t="str">
            <v>Q1</v>
          </cell>
        </row>
        <row r="49">
          <cell r="A49" t="str">
            <v>Australia &amp; New Zealand Banking Group Ltd - Andrew Harrington</v>
          </cell>
          <cell r="D49" t="str">
            <v>Q2</v>
          </cell>
        </row>
        <row r="50">
          <cell r="A50" t="str">
            <v>BMO Capital Markets Corp - Randy J Ollenberger</v>
          </cell>
          <cell r="D50" t="str">
            <v>Q3</v>
          </cell>
        </row>
        <row r="51">
          <cell r="A51" t="str">
            <v>BNP Paribas SA - Stephen Briggs</v>
          </cell>
          <cell r="D51" t="str">
            <v>Q4</v>
          </cell>
        </row>
        <row r="52">
          <cell r="A52" t="str">
            <v>BNP Paribas SA - Teri Viswanath</v>
          </cell>
        </row>
        <row r="53">
          <cell r="A53" t="str">
            <v>BNP Paribas SA - Anne-Laure Tremblay</v>
          </cell>
        </row>
        <row r="54">
          <cell r="A54" t="str">
            <v>BNP Paribas SA - Harry Tchilinguirian</v>
          </cell>
        </row>
        <row r="55">
          <cell r="A55" t="str">
            <v>Banco Bilbao Vizcaya Argentaria SA - Pedro Moreno Alonso</v>
          </cell>
        </row>
        <row r="56">
          <cell r="A56" t="str">
            <v>Bank of America Merrill Lynch - Michael Widmer</v>
          </cell>
        </row>
        <row r="57">
          <cell r="A57" t="str">
            <v>Bank of America Merrill Lynch - Francisco Blanch</v>
          </cell>
        </row>
        <row r="58">
          <cell r="A58" t="str">
            <v>Bank of America Merrill Lynch - Sabine Schels</v>
          </cell>
        </row>
        <row r="59">
          <cell r="A59" t="str">
            <v>Barclays PLC - Kevin Norrish</v>
          </cell>
        </row>
        <row r="60">
          <cell r="A60" t="str">
            <v>CIBC World Markets Corp - Katherine Spector</v>
          </cell>
        </row>
        <row r="61">
          <cell r="A61" t="str">
            <v>CIBC World Markets Inc - Peter Buchanan</v>
          </cell>
        </row>
        <row r="62">
          <cell r="A62" t="str">
            <v>COER2 Commodities C2C - Jean-Francois Cauvet</v>
          </cell>
        </row>
        <row r="63">
          <cell r="A63" t="str">
            <v>China International Capital Corp Hong Kong Ltd - James Luke</v>
          </cell>
        </row>
        <row r="64">
          <cell r="A64" t="str">
            <v>China International Capital Corp Hong Kong Ltd - Janet Kong</v>
          </cell>
        </row>
        <row r="65">
          <cell r="A65" t="str">
            <v>Citigroup Inc - Aakash Doshi</v>
          </cell>
        </row>
        <row r="66">
          <cell r="A66" t="str">
            <v>Citigroup Inc - Daniel Hynes</v>
          </cell>
        </row>
        <row r="67">
          <cell r="A67" t="str">
            <v>Citigroup Inc - Anthony Yuen</v>
          </cell>
        </row>
        <row r="68">
          <cell r="A68" t="str">
            <v>Citigroup Inc - Edward Morse</v>
          </cell>
        </row>
        <row r="69">
          <cell r="A69" t="str">
            <v>Citigroup Inc - Johann Steyn</v>
          </cell>
        </row>
        <row r="70">
          <cell r="A70" t="str">
            <v>Citigroup Inc - David Wilson</v>
          </cell>
        </row>
        <row r="71">
          <cell r="A71" t="str">
            <v>Commerzbank AG - Eugen Weinberg</v>
          </cell>
        </row>
        <row r="72">
          <cell r="A72" t="str">
            <v>Commerzbank AG - Barbara Lambrecht</v>
          </cell>
        </row>
        <row r="73">
          <cell r="A73" t="str">
            <v>Credit Agricole Corporate and Investment Bank/London - Christophe Barret</v>
          </cell>
        </row>
        <row r="74">
          <cell r="A74" t="str">
            <v>Credit Suisse Group AG - Jan Stuart</v>
          </cell>
        </row>
        <row r="75">
          <cell r="A75" t="str">
            <v>Credit Suisse Group AG - Andrew Shaw</v>
          </cell>
        </row>
        <row r="76">
          <cell r="A76" t="str">
            <v>Credit Suisse Group AG - Stefan Revielle</v>
          </cell>
        </row>
        <row r="77">
          <cell r="A77" t="str">
            <v>Credit Suisse Group AG - Joachim Azria</v>
          </cell>
        </row>
        <row r="78">
          <cell r="A78" t="str">
            <v>Credit Suisse Group AG - Jonathan Wolff</v>
          </cell>
        </row>
        <row r="79">
          <cell r="A79" t="str">
            <v>Credit Suisse Group AG - Tom Kendall</v>
          </cell>
        </row>
        <row r="80">
          <cell r="A80" t="str">
            <v>Credit Suisse Group AG - Ric Deverell</v>
          </cell>
        </row>
        <row r="81">
          <cell r="A81" t="str">
            <v>DBS Vickers Securities Indonesia PT - Ben Santoso</v>
          </cell>
        </row>
        <row r="82">
          <cell r="A82" t="str">
            <v>Danske Bank A/S - Christin Tuxen</v>
          </cell>
        </row>
        <row r="83">
          <cell r="A83" t="str">
            <v>Davenport &amp; Co LLC - Timothy Hayes</v>
          </cell>
        </row>
        <row r="84">
          <cell r="A84" t="str">
            <v>Deutsche Bank AG - Soozhana Choi</v>
          </cell>
        </row>
        <row r="85">
          <cell r="A85" t="str">
            <v>Deutsche Bank AG - Mark C Lewis</v>
          </cell>
        </row>
        <row r="86">
          <cell r="A86" t="str">
            <v>Deutsche Bank AG - Daniel Brebner</v>
          </cell>
        </row>
        <row r="87">
          <cell r="A87" t="str">
            <v>Dexia Carbon Advisory Services Ltd - Carsten Schmitt</v>
          </cell>
        </row>
        <row r="88">
          <cell r="A88" t="str">
            <v>EnergyQuote JHA - James Hanks</v>
          </cell>
        </row>
        <row r="89">
          <cell r="A89" t="str">
            <v>Erste Bank AG/Austria - Ronald-Peter Stoeferle</v>
          </cell>
        </row>
        <row r="90">
          <cell r="A90" t="str">
            <v>Food &amp; Agricultural Policy Research Institute - John C Beghin</v>
          </cell>
        </row>
        <row r="91">
          <cell r="A91" t="str">
            <v>Fortis Bank - Helios Padilla</v>
          </cell>
        </row>
        <row r="92">
          <cell r="A92" t="str">
            <v>Goldman Sachs Group Inc/The - Samantha Dart</v>
          </cell>
        </row>
        <row r="93">
          <cell r="A93" t="str">
            <v>Goldman Sachs Group Inc/The - David Greely</v>
          </cell>
        </row>
        <row r="94">
          <cell r="A94" t="str">
            <v>Guggenheim Securities LLC - Raoul LeBlanc</v>
          </cell>
        </row>
        <row r="95">
          <cell r="A95" t="str">
            <v>HSH Nordbank AG - Sintje Boie</v>
          </cell>
        </row>
        <row r="96">
          <cell r="A96" t="str">
            <v>JBC Energy GmbH - David Wech</v>
          </cell>
        </row>
        <row r="97">
          <cell r="A97" t="str">
            <v>JPMorgan Chase &amp; Co - Simone Yeoh</v>
          </cell>
        </row>
        <row r="98">
          <cell r="A98" t="str">
            <v>JPMorgan Chase &amp; Co - Scott Speaker</v>
          </cell>
        </row>
        <row r="99">
          <cell r="A99" t="str">
            <v>JPMorgan Chase &amp; Co - Lewis Hagedorn</v>
          </cell>
        </row>
        <row r="100">
          <cell r="A100" t="str">
            <v>JPMorgan Chase &amp; Co - Lawrence Eagles</v>
          </cell>
        </row>
        <row r="101">
          <cell r="A101" t="str">
            <v>JPMorgan Chase &amp; Co - Michael Jansen</v>
          </cell>
        </row>
        <row r="102">
          <cell r="A102" t="str">
            <v>KeyBanc Capital Markets Inc - Jack Aydin</v>
          </cell>
        </row>
        <row r="103">
          <cell r="A103" t="str">
            <v>Kotak Commodity Services Ltd - Si Kannan</v>
          </cell>
        </row>
        <row r="104">
          <cell r="A104" t="str">
            <v>LBBW - Frank Schallenberger</v>
          </cell>
        </row>
        <row r="105">
          <cell r="A105" t="str">
            <v>LBBW - Sven Streitmayer</v>
          </cell>
        </row>
        <row r="106">
          <cell r="A106" t="str">
            <v>LBBW - Thorsten Proettel</v>
          </cell>
        </row>
        <row r="107">
          <cell r="A107" t="str">
            <v>LGT Capital Management/Pfaeffikon - Bayram Dincer</v>
          </cell>
        </row>
        <row r="108">
          <cell r="A108" t="str">
            <v>M&amp;C Energy Group - Paul Love</v>
          </cell>
        </row>
        <row r="109">
          <cell r="A109" t="str">
            <v>MF Global Holdings Ltd - Ashley Thomas</v>
          </cell>
        </row>
        <row r="110">
          <cell r="A110" t="str">
            <v>Mirae Asset Securities HK Ltd - Gordon Kwan</v>
          </cell>
        </row>
        <row r="111">
          <cell r="A111" t="str">
            <v>NE Nomisma Energia Srl - Matteo Mazzoni</v>
          </cell>
        </row>
        <row r="112">
          <cell r="A112" t="str">
            <v>Natexis Commodity Markets Ltd - Jim Boland</v>
          </cell>
        </row>
        <row r="113">
          <cell r="A113" t="str">
            <v>Natexis Commodity Markets Ltd - David Gornall</v>
          </cell>
        </row>
        <row r="114">
          <cell r="A114" t="str">
            <v>National Australia Bank Ltd - Alexandra Knight</v>
          </cell>
        </row>
        <row r="115">
          <cell r="A115" t="str">
            <v>National Australia Bank Ltd - Michael Creed</v>
          </cell>
        </row>
        <row r="116">
          <cell r="A116" t="str">
            <v>Natixis Bleichroeder Inc - Roger Read</v>
          </cell>
        </row>
        <row r="117">
          <cell r="A117" t="str">
            <v>Nomura International PLC - Saeed Amen</v>
          </cell>
        </row>
        <row r="118">
          <cell r="A118" t="str">
            <v>Norddeutsche Landesbank Girozentrale - Norman Rudschuck</v>
          </cell>
        </row>
        <row r="119">
          <cell r="A119" t="str">
            <v>Nordea Bank Norge ASA - Bjornar Tonhaugen</v>
          </cell>
        </row>
        <row r="120">
          <cell r="A120" t="str">
            <v>OSK Research Sdn Bhd - Alvin Tai</v>
          </cell>
        </row>
        <row r="121">
          <cell r="A121" t="str">
            <v>Prestige Economics LLC - Jason Schenker</v>
          </cell>
        </row>
        <row r="122">
          <cell r="A122" t="str">
            <v>RBC Capital Markets - Greg Pardy</v>
          </cell>
        </row>
        <row r="123">
          <cell r="A123" t="str">
            <v>RBC Capital Markets - Scott Hanold</v>
          </cell>
        </row>
        <row r="124">
          <cell r="A124" t="str">
            <v>RBC Capital Partners Ltd - Robin Kazar</v>
          </cell>
        </row>
        <row r="125">
          <cell r="A125" t="str">
            <v>RHB Research Institute Sdn Bhd - Hoe Lee Leng</v>
          </cell>
        </row>
        <row r="126">
          <cell r="A126" t="str">
            <v>Raiffeisen Bank International AG - Hannes Loacker</v>
          </cell>
        </row>
        <row r="127">
          <cell r="A127" t="str">
            <v>Raymond James &amp; Associates Inc - Marshall Adkins</v>
          </cell>
        </row>
        <row r="128">
          <cell r="A128" t="str">
            <v>Royal Bank of Scotland PLC/The - Nick Moore</v>
          </cell>
        </row>
        <row r="129">
          <cell r="A129" t="str">
            <v>Sagacarbon Sarl - Marius Frunza</v>
          </cell>
        </row>
        <row r="130">
          <cell r="A130" t="str">
            <v>Sanford C Bernstein &amp; Co Inc - Oswald Clint</v>
          </cell>
        </row>
        <row r="131">
          <cell r="A131" t="str">
            <v>Sanford C Bernstein &amp; Co Inc - Bob Brackett</v>
          </cell>
        </row>
        <row r="132">
          <cell r="A132" t="str">
            <v>Santander UK PLC - Jason Kenney</v>
          </cell>
        </row>
        <row r="133">
          <cell r="A133" t="str">
            <v>Scotia Capital Inc - David Christie</v>
          </cell>
        </row>
        <row r="134">
          <cell r="A134" t="str">
            <v>Scotia Capital Inc - Lawrence Smith</v>
          </cell>
        </row>
        <row r="135">
          <cell r="A135" t="str">
            <v>Societe Generale SA - Robin Bhar</v>
          </cell>
        </row>
        <row r="136">
          <cell r="A136" t="str">
            <v>Societe Generale SA - Emmanuel Fages</v>
          </cell>
        </row>
        <row r="137">
          <cell r="A137" t="str">
            <v>Societe Generale SA - Mike Wittner</v>
          </cell>
        </row>
        <row r="138">
          <cell r="A138" t="str">
            <v>Societe Generale SA - Emmanuel Jayet</v>
          </cell>
        </row>
        <row r="139">
          <cell r="A139" t="str">
            <v>Societe Generale SA - Laurent Key</v>
          </cell>
        </row>
        <row r="140">
          <cell r="A140" t="str">
            <v>Standard Bank PLC - Jinzhong (James) Zhang</v>
          </cell>
        </row>
        <row r="141">
          <cell r="A141" t="str">
            <v>Standard Chartered Bank - Helen Henton</v>
          </cell>
        </row>
        <row r="142">
          <cell r="A142" t="str">
            <v>Standard Chartered Bank - Daniel Smith</v>
          </cell>
        </row>
        <row r="143">
          <cell r="A143" t="str">
            <v>Stifel Nicolaus &amp; Co Inc/Denver CO - Amir Arif</v>
          </cell>
        </row>
        <row r="144">
          <cell r="A144" t="str">
            <v>SunTrust Robinson Humphrey Capital Markets - John Gerdes</v>
          </cell>
        </row>
        <row r="145">
          <cell r="A145" t="str">
            <v>TA Securities Holdings Bhd - James Ratnam</v>
          </cell>
        </row>
        <row r="146">
          <cell r="A146" t="str">
            <v>TD Newcrest Inc - Greg Barnes</v>
          </cell>
        </row>
        <row r="147">
          <cell r="A147" t="str">
            <v>TFS Energy Futures LLC - Addison Armstrong</v>
          </cell>
        </row>
        <row r="148">
          <cell r="A148" t="str">
            <v>Toronto-Dominion Bank/Toronto - David Bouckhout</v>
          </cell>
        </row>
        <row r="149">
          <cell r="A149" t="str">
            <v>Toronto-Dominion Bank/Toronto - Bart Melek</v>
          </cell>
        </row>
        <row r="150">
          <cell r="A150" t="str">
            <v>UBS Securities LLC - William Featherston</v>
          </cell>
        </row>
        <row r="151">
          <cell r="A151" t="str">
            <v>UBS Warburg Ltd - Angus Staines</v>
          </cell>
        </row>
        <row r="152">
          <cell r="A152" t="str">
            <v>UFS Finance Investment Co LLC/Russia - Pavel Vasiliadi</v>
          </cell>
        </row>
        <row r="153">
          <cell r="A153" t="str">
            <v>UniCredit Bank AG - Carbon Solutions Team</v>
          </cell>
        </row>
        <row r="154">
          <cell r="A154" t="str">
            <v>UniCredit Markets &amp; Investment Banking - Jochen Hitzfeld</v>
          </cell>
        </row>
        <row r="155">
          <cell r="A155" t="str">
            <v>VTB Capital PLC - Colin Smith</v>
          </cell>
        </row>
        <row r="156">
          <cell r="A156" t="str">
            <v>VTB Capital PLC - Wiktor Bielski</v>
          </cell>
        </row>
        <row r="157">
          <cell r="A157" t="str">
            <v>Wells Fargo Securities LLC - David Tameron</v>
          </cell>
        </row>
        <row r="158">
          <cell r="A158" t="str">
            <v>Westpac Banking Corp - Justin Smirk</v>
          </cell>
        </row>
      </sheetData>
      <sheetData sheetId="1"/>
      <sheetData sheetId="2"/>
      <sheetData sheetId="3"/>
      <sheetData sheetId="4"/>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oritarios"/>
      <sheetName val="Codigos"/>
      <sheetName val="Sheet14"/>
      <sheetName val="Sheet15"/>
      <sheetName val="Sheet16"/>
      <sheetName val="Niassa"/>
      <sheetName val="Cabo"/>
      <sheetName val="Nampula"/>
      <sheetName val="Zambezia"/>
      <sheetName val="Tete"/>
      <sheetName val="Manica"/>
      <sheetName val="Sofala"/>
      <sheetName val="Inhambane"/>
      <sheetName val="Gaza"/>
      <sheetName val="Maputo"/>
      <sheetName val="Cidade"/>
      <sheetName val="Sheet5"/>
      <sheetName val="Sheet6"/>
      <sheetName val="Sheet2"/>
      <sheetName val="Sheet3"/>
    </sheetNames>
    <sheetDataSet>
      <sheetData sheetId="0" refreshError="1"/>
      <sheetData sheetId="1" refreshError="1">
        <row r="3">
          <cell r="B3" t="str">
            <v>OrgDNPOs</v>
          </cell>
          <cell r="K3">
            <v>0</v>
          </cell>
          <cell r="L3" t="str">
            <v>Orcamento,Modalidade</v>
          </cell>
          <cell r="M3">
            <v>0</v>
          </cell>
        </row>
        <row r="4">
          <cell r="K4">
            <v>0</v>
          </cell>
          <cell r="L4">
            <v>1</v>
          </cell>
          <cell r="M4" t="str">
            <v>Total</v>
          </cell>
        </row>
        <row r="5">
          <cell r="K5">
            <v>0</v>
          </cell>
          <cell r="L5">
            <v>1</v>
          </cell>
          <cell r="M5">
            <v>0</v>
          </cell>
        </row>
        <row r="6">
          <cell r="K6" t="str">
            <v>Orgaos</v>
          </cell>
          <cell r="L6" t="str">
            <v>PropMZM</v>
          </cell>
          <cell r="M6" t="str">
            <v>PropMZM</v>
          </cell>
        </row>
        <row r="7">
          <cell r="K7" t="str">
            <v>0101</v>
          </cell>
          <cell r="L7">
            <v>137598</v>
          </cell>
          <cell r="M7">
            <v>137598</v>
          </cell>
        </row>
        <row r="8">
          <cell r="K8" t="str">
            <v>0105</v>
          </cell>
          <cell r="L8">
            <v>88300</v>
          </cell>
          <cell r="M8">
            <v>88300</v>
          </cell>
        </row>
        <row r="9">
          <cell r="K9" t="str">
            <v>0121</v>
          </cell>
          <cell r="L9">
            <v>43890.69</v>
          </cell>
          <cell r="M9">
            <v>43890.69</v>
          </cell>
        </row>
        <row r="10">
          <cell r="K10" t="str">
            <v>0301</v>
          </cell>
          <cell r="L10">
            <v>18837.66</v>
          </cell>
          <cell r="M10">
            <v>18837.66</v>
          </cell>
        </row>
        <row r="11">
          <cell r="K11" t="str">
            <v>0303</v>
          </cell>
          <cell r="L11">
            <v>5175.93</v>
          </cell>
          <cell r="M11">
            <v>5175.93</v>
          </cell>
        </row>
        <row r="12">
          <cell r="K12" t="str">
            <v>0305</v>
          </cell>
          <cell r="L12">
            <v>21755.93</v>
          </cell>
          <cell r="M12">
            <v>21755.93</v>
          </cell>
        </row>
        <row r="13">
          <cell r="K13" t="str">
            <v>0307</v>
          </cell>
          <cell r="L13">
            <v>15148.05</v>
          </cell>
          <cell r="M13">
            <v>15148.05</v>
          </cell>
        </row>
        <row r="14">
          <cell r="K14" t="str">
            <v>0323</v>
          </cell>
          <cell r="L14">
            <v>11518.24</v>
          </cell>
          <cell r="M14">
            <v>11518.24</v>
          </cell>
        </row>
        <row r="15">
          <cell r="K15" t="str">
            <v>0501</v>
          </cell>
          <cell r="L15">
            <v>148322.72</v>
          </cell>
          <cell r="M15">
            <v>148322.72</v>
          </cell>
        </row>
        <row r="16">
          <cell r="K16" t="str">
            <v>0521</v>
          </cell>
          <cell r="L16">
            <v>8014.71</v>
          </cell>
          <cell r="M16">
            <v>8014.71</v>
          </cell>
        </row>
        <row r="17">
          <cell r="K17" t="str">
            <v>0701</v>
          </cell>
          <cell r="L17">
            <v>27663.03</v>
          </cell>
          <cell r="M17">
            <v>27663.03</v>
          </cell>
        </row>
        <row r="18">
          <cell r="K18" t="str">
            <v>0721</v>
          </cell>
          <cell r="L18">
            <v>64171.6</v>
          </cell>
          <cell r="M18">
            <v>64171.6</v>
          </cell>
        </row>
        <row r="19">
          <cell r="K19" t="str">
            <v>0723</v>
          </cell>
          <cell r="L19">
            <v>1976.87</v>
          </cell>
          <cell r="M19">
            <v>1976.87</v>
          </cell>
        </row>
        <row r="20">
          <cell r="K20" t="str">
            <v>0725</v>
          </cell>
          <cell r="L20">
            <v>1818.59</v>
          </cell>
          <cell r="M20">
            <v>1818.59</v>
          </cell>
        </row>
        <row r="21">
          <cell r="K21" t="str">
            <v>0727</v>
          </cell>
          <cell r="L21">
            <v>5686.63</v>
          </cell>
          <cell r="M21">
            <v>5686.63</v>
          </cell>
        </row>
        <row r="22">
          <cell r="K22" t="str">
            <v>0901</v>
          </cell>
          <cell r="L22">
            <v>6364</v>
          </cell>
          <cell r="M22">
            <v>6364</v>
          </cell>
        </row>
        <row r="23">
          <cell r="K23" t="str">
            <v>1101</v>
          </cell>
          <cell r="L23">
            <v>35297.57</v>
          </cell>
          <cell r="M23">
            <v>35297.57</v>
          </cell>
        </row>
        <row r="24">
          <cell r="K24" t="str">
            <v>1301</v>
          </cell>
          <cell r="L24">
            <v>18118.5</v>
          </cell>
          <cell r="M24">
            <v>18118.5</v>
          </cell>
        </row>
        <row r="25">
          <cell r="K25" t="str">
            <v>1321</v>
          </cell>
          <cell r="L25">
            <v>24408.53</v>
          </cell>
          <cell r="M25">
            <v>24408.53</v>
          </cell>
        </row>
        <row r="26">
          <cell r="K26" t="str">
            <v>1501</v>
          </cell>
          <cell r="L26">
            <v>117231.28</v>
          </cell>
          <cell r="M26">
            <v>117231.28</v>
          </cell>
        </row>
        <row r="27">
          <cell r="K27" t="str">
            <v>1502</v>
          </cell>
          <cell r="L27">
            <v>605917</v>
          </cell>
          <cell r="M27">
            <v>605917</v>
          </cell>
        </row>
        <row r="28">
          <cell r="K28" t="str">
            <v>1525</v>
          </cell>
          <cell r="L28">
            <v>9659.98</v>
          </cell>
          <cell r="M28">
            <v>9659.98</v>
          </cell>
        </row>
        <row r="29">
          <cell r="K29" t="str">
            <v>1527</v>
          </cell>
          <cell r="L29">
            <v>7503.35</v>
          </cell>
          <cell r="M29">
            <v>7503.35</v>
          </cell>
        </row>
        <row r="30">
          <cell r="K30" t="str">
            <v>1701</v>
          </cell>
          <cell r="L30">
            <v>1111294.6599999999</v>
          </cell>
          <cell r="M30">
            <v>1111294.6599999999</v>
          </cell>
        </row>
        <row r="31">
          <cell r="K31" t="str">
            <v>1901</v>
          </cell>
          <cell r="L31">
            <v>171646.11</v>
          </cell>
          <cell r="M31">
            <v>171646.11</v>
          </cell>
        </row>
        <row r="32">
          <cell r="K32" t="str">
            <v>2101</v>
          </cell>
          <cell r="L32">
            <v>105717.13</v>
          </cell>
          <cell r="M32">
            <v>105717.13</v>
          </cell>
        </row>
        <row r="33">
          <cell r="K33" t="str">
            <v>2103</v>
          </cell>
          <cell r="L33">
            <v>474000</v>
          </cell>
          <cell r="M33">
            <v>474000</v>
          </cell>
        </row>
        <row r="34">
          <cell r="K34" t="str">
            <v>2105</v>
          </cell>
          <cell r="L34">
            <v>5943</v>
          </cell>
          <cell r="M34">
            <v>5943</v>
          </cell>
        </row>
        <row r="35">
          <cell r="K35" t="str">
            <v>2107</v>
          </cell>
          <cell r="L35">
            <v>3731.17</v>
          </cell>
          <cell r="M35">
            <v>3731.17</v>
          </cell>
        </row>
        <row r="36">
          <cell r="K36" t="str">
            <v>2108</v>
          </cell>
          <cell r="L36">
            <v>10903.2</v>
          </cell>
          <cell r="M36">
            <v>10903.2</v>
          </cell>
        </row>
        <row r="37">
          <cell r="K37" t="str">
            <v>2109</v>
          </cell>
          <cell r="L37">
            <v>11821.81</v>
          </cell>
          <cell r="M37">
            <v>11821.81</v>
          </cell>
        </row>
        <row r="38">
          <cell r="K38" t="str">
            <v>2128</v>
          </cell>
          <cell r="L38">
            <v>591.37</v>
          </cell>
          <cell r="M38">
            <v>591.37</v>
          </cell>
        </row>
        <row r="39">
          <cell r="K39" t="str">
            <v>2129</v>
          </cell>
          <cell r="L39">
            <v>11429.25</v>
          </cell>
          <cell r="M39">
            <v>11429.25</v>
          </cell>
        </row>
        <row r="40">
          <cell r="K40" t="str">
            <v>2301</v>
          </cell>
          <cell r="L40">
            <v>26450.46</v>
          </cell>
          <cell r="M40">
            <v>26450.46</v>
          </cell>
        </row>
        <row r="41">
          <cell r="K41" t="str">
            <v>2303</v>
          </cell>
          <cell r="L41">
            <v>18866.919999999998</v>
          </cell>
          <cell r="M41">
            <v>18866.919999999998</v>
          </cell>
        </row>
        <row r="42">
          <cell r="K42" t="str">
            <v>2305</v>
          </cell>
          <cell r="L42">
            <v>3307.51</v>
          </cell>
          <cell r="M42">
            <v>3307.51</v>
          </cell>
        </row>
        <row r="43">
          <cell r="K43" t="str">
            <v>2321</v>
          </cell>
          <cell r="L43">
            <v>27345.09</v>
          </cell>
          <cell r="M43">
            <v>27345.09</v>
          </cell>
        </row>
        <row r="44">
          <cell r="K44" t="str">
            <v>2323</v>
          </cell>
          <cell r="L44">
            <v>39855.46</v>
          </cell>
          <cell r="M44">
            <v>39855.46</v>
          </cell>
        </row>
        <row r="45">
          <cell r="K45" t="str">
            <v>2325</v>
          </cell>
          <cell r="L45">
            <v>9117.48</v>
          </cell>
          <cell r="M45">
            <v>9117.48</v>
          </cell>
        </row>
        <row r="46">
          <cell r="K46" t="str">
            <v>2501</v>
          </cell>
          <cell r="L46">
            <v>40544.199999999997</v>
          </cell>
          <cell r="M46">
            <v>40544.199999999997</v>
          </cell>
        </row>
        <row r="47">
          <cell r="K47" t="str">
            <v>2503</v>
          </cell>
          <cell r="L47">
            <v>15796.51</v>
          </cell>
          <cell r="M47">
            <v>15796.51</v>
          </cell>
        </row>
        <row r="48">
          <cell r="K48" t="str">
            <v>2521</v>
          </cell>
          <cell r="L48">
            <v>31209.35</v>
          </cell>
          <cell r="M48">
            <v>31209.35</v>
          </cell>
        </row>
        <row r="49">
          <cell r="K49" t="str">
            <v>2523</v>
          </cell>
          <cell r="L49">
            <v>9393.0400000000009</v>
          </cell>
          <cell r="M49">
            <v>9393.0400000000009</v>
          </cell>
        </row>
        <row r="50">
          <cell r="K50" t="str">
            <v>2701</v>
          </cell>
          <cell r="L50">
            <v>94809.99</v>
          </cell>
          <cell r="M50">
            <v>94809.99</v>
          </cell>
        </row>
        <row r="51">
          <cell r="K51" t="str">
            <v>2703</v>
          </cell>
          <cell r="L51">
            <v>166400</v>
          </cell>
          <cell r="M51">
            <v>166400</v>
          </cell>
        </row>
        <row r="52">
          <cell r="K52" t="str">
            <v>2707</v>
          </cell>
          <cell r="L52">
            <v>19278.259999999998</v>
          </cell>
          <cell r="M52">
            <v>19278.259999999998</v>
          </cell>
        </row>
        <row r="53">
          <cell r="K53" t="str">
            <v>2721</v>
          </cell>
          <cell r="L53">
            <v>72167.149999999994</v>
          </cell>
          <cell r="M53">
            <v>72167.149999999994</v>
          </cell>
        </row>
        <row r="54">
          <cell r="K54" t="str">
            <v>2727</v>
          </cell>
          <cell r="L54">
            <v>12265.3</v>
          </cell>
          <cell r="M54">
            <v>12265.3</v>
          </cell>
        </row>
        <row r="55">
          <cell r="K55" t="str">
            <v>3101</v>
          </cell>
          <cell r="L55">
            <v>20891.22</v>
          </cell>
          <cell r="M55">
            <v>20891.22</v>
          </cell>
        </row>
        <row r="56">
          <cell r="K56" t="str">
            <v>3103</v>
          </cell>
          <cell r="L56">
            <v>14150</v>
          </cell>
          <cell r="M56">
            <v>14150</v>
          </cell>
        </row>
        <row r="57">
          <cell r="K57" t="str">
            <v>3105</v>
          </cell>
          <cell r="L57">
            <v>1031.1400000000001</v>
          </cell>
          <cell r="M57">
            <v>1031.1400000000001</v>
          </cell>
        </row>
        <row r="58">
          <cell r="K58" t="str">
            <v>3107</v>
          </cell>
          <cell r="L58">
            <v>6134.4</v>
          </cell>
          <cell r="M58">
            <v>6134.4</v>
          </cell>
        </row>
        <row r="59">
          <cell r="K59" t="str">
            <v>3121</v>
          </cell>
          <cell r="L59">
            <v>15961.5</v>
          </cell>
          <cell r="M59">
            <v>15961.5</v>
          </cell>
        </row>
        <row r="60">
          <cell r="K60" t="str">
            <v>3125</v>
          </cell>
          <cell r="L60">
            <v>1500.2</v>
          </cell>
          <cell r="M60">
            <v>1500.2</v>
          </cell>
        </row>
        <row r="61">
          <cell r="K61" t="str">
            <v>3127</v>
          </cell>
          <cell r="L61">
            <v>7635.81</v>
          </cell>
          <cell r="M61">
            <v>7635.81</v>
          </cell>
        </row>
        <row r="62">
          <cell r="K62" t="str">
            <v>3301</v>
          </cell>
          <cell r="L62">
            <v>23344.52</v>
          </cell>
          <cell r="M62">
            <v>23344.52</v>
          </cell>
        </row>
        <row r="63">
          <cell r="K63" t="str">
            <v>3321</v>
          </cell>
          <cell r="L63">
            <v>21475.38</v>
          </cell>
          <cell r="M63">
            <v>21475.38</v>
          </cell>
        </row>
        <row r="64">
          <cell r="K64" t="str">
            <v>35011</v>
          </cell>
          <cell r="L64">
            <v>16413.86</v>
          </cell>
          <cell r="M64">
            <v>16413.86</v>
          </cell>
        </row>
        <row r="65">
          <cell r="K65" t="str">
            <v>35012</v>
          </cell>
          <cell r="L65">
            <v>3779.8</v>
          </cell>
          <cell r="M65">
            <v>3779.8</v>
          </cell>
        </row>
        <row r="66">
          <cell r="K66" t="str">
            <v>35013</v>
          </cell>
          <cell r="L66">
            <v>18771.330000000002</v>
          </cell>
          <cell r="M66">
            <v>18771.330000000002</v>
          </cell>
        </row>
        <row r="67">
          <cell r="K67" t="str">
            <v>35014</v>
          </cell>
          <cell r="L67">
            <v>7210.17</v>
          </cell>
          <cell r="M67">
            <v>7210.17</v>
          </cell>
        </row>
        <row r="68">
          <cell r="K68" t="str">
            <v>35015</v>
          </cell>
          <cell r="L68">
            <v>4302.1899999999996</v>
          </cell>
          <cell r="M68">
            <v>4302.1899999999996</v>
          </cell>
        </row>
        <row r="69">
          <cell r="K69" t="str">
            <v>35019</v>
          </cell>
          <cell r="L69">
            <v>41534.400000000001</v>
          </cell>
          <cell r="M69">
            <v>41534.400000000001</v>
          </cell>
        </row>
        <row r="70">
          <cell r="K70" t="str">
            <v>35211</v>
          </cell>
          <cell r="L70">
            <v>19678.95</v>
          </cell>
          <cell r="M70">
            <v>19678.95</v>
          </cell>
        </row>
        <row r="71">
          <cell r="K71" t="str">
            <v>35212</v>
          </cell>
          <cell r="L71">
            <v>6532.86</v>
          </cell>
          <cell r="M71">
            <v>6532.86</v>
          </cell>
        </row>
        <row r="72">
          <cell r="K72" t="str">
            <v>35214</v>
          </cell>
          <cell r="L72">
            <v>4319.09</v>
          </cell>
          <cell r="M72">
            <v>4319.09</v>
          </cell>
        </row>
        <row r="73">
          <cell r="K73" t="str">
            <v>35215</v>
          </cell>
          <cell r="L73">
            <v>12538.22</v>
          </cell>
          <cell r="M73">
            <v>12538.22</v>
          </cell>
        </row>
        <row r="74">
          <cell r="K74" t="str">
            <v>35219</v>
          </cell>
          <cell r="L74">
            <v>59734.7</v>
          </cell>
          <cell r="M74">
            <v>59734.7</v>
          </cell>
        </row>
        <row r="75">
          <cell r="K75" t="str">
            <v>3701</v>
          </cell>
          <cell r="L75">
            <v>29908.35</v>
          </cell>
          <cell r="M75">
            <v>29908.35</v>
          </cell>
        </row>
        <row r="76">
          <cell r="K76" t="str">
            <v>3721</v>
          </cell>
          <cell r="L76">
            <v>8135.1</v>
          </cell>
          <cell r="M76">
            <v>8135.1</v>
          </cell>
        </row>
        <row r="77">
          <cell r="K77" t="str">
            <v>39011</v>
          </cell>
          <cell r="L77">
            <v>26273.15</v>
          </cell>
          <cell r="M77">
            <v>26273.15</v>
          </cell>
        </row>
        <row r="78">
          <cell r="K78" t="str">
            <v>39211</v>
          </cell>
          <cell r="L78">
            <v>2419.69</v>
          </cell>
          <cell r="M78">
            <v>2419.69</v>
          </cell>
        </row>
        <row r="79">
          <cell r="K79" t="str">
            <v>39212</v>
          </cell>
          <cell r="L79">
            <v>226.13</v>
          </cell>
          <cell r="M79">
            <v>226.13</v>
          </cell>
        </row>
        <row r="80">
          <cell r="K80" t="str">
            <v>39213</v>
          </cell>
          <cell r="L80">
            <v>1346.48</v>
          </cell>
          <cell r="M80">
            <v>1346.48</v>
          </cell>
        </row>
        <row r="81">
          <cell r="K81" t="str">
            <v>39219</v>
          </cell>
          <cell r="L81">
            <v>11236.87</v>
          </cell>
          <cell r="M81">
            <v>11236.87</v>
          </cell>
        </row>
        <row r="82">
          <cell r="K82" t="str">
            <v>41011</v>
          </cell>
          <cell r="L82">
            <v>13004.46</v>
          </cell>
          <cell r="M82">
            <v>13004.46</v>
          </cell>
        </row>
        <row r="83">
          <cell r="K83" t="str">
            <v>41012</v>
          </cell>
          <cell r="L83">
            <v>21829.59</v>
          </cell>
          <cell r="M83">
            <v>21829.59</v>
          </cell>
        </row>
        <row r="84">
          <cell r="K84" t="str">
            <v>41019</v>
          </cell>
          <cell r="L84">
            <v>6848.86</v>
          </cell>
          <cell r="M84">
            <v>6848.86</v>
          </cell>
        </row>
        <row r="85">
          <cell r="K85" t="str">
            <v>41211</v>
          </cell>
          <cell r="L85">
            <v>2093.37</v>
          </cell>
          <cell r="M85">
            <v>2093.37</v>
          </cell>
        </row>
        <row r="86">
          <cell r="K86" t="str">
            <v>41212</v>
          </cell>
          <cell r="L86">
            <v>4515.21</v>
          </cell>
          <cell r="M86">
            <v>4515.21</v>
          </cell>
        </row>
        <row r="87">
          <cell r="K87" t="str">
            <v>41219</v>
          </cell>
          <cell r="L87">
            <v>12599.82</v>
          </cell>
          <cell r="M87">
            <v>12599.82</v>
          </cell>
        </row>
        <row r="88">
          <cell r="K88" t="str">
            <v>4301</v>
          </cell>
          <cell r="L88">
            <v>19268.669999999998</v>
          </cell>
          <cell r="M88">
            <v>19268.669999999998</v>
          </cell>
        </row>
        <row r="89">
          <cell r="K89" t="str">
            <v>4321</v>
          </cell>
          <cell r="L89">
            <v>13533.83</v>
          </cell>
          <cell r="M89">
            <v>13533.83</v>
          </cell>
        </row>
        <row r="90">
          <cell r="K90" t="str">
            <v>4501</v>
          </cell>
          <cell r="L90">
            <v>35439.46</v>
          </cell>
          <cell r="M90">
            <v>35439.46</v>
          </cell>
        </row>
        <row r="91">
          <cell r="K91" t="str">
            <v>4503</v>
          </cell>
          <cell r="L91">
            <v>9895.7800000000007</v>
          </cell>
          <cell r="M91">
            <v>9895.7800000000007</v>
          </cell>
        </row>
        <row r="92">
          <cell r="K92" t="str">
            <v>4505</v>
          </cell>
          <cell r="L92">
            <v>3230.37</v>
          </cell>
          <cell r="M92">
            <v>3230.37</v>
          </cell>
        </row>
        <row r="93">
          <cell r="K93" t="str">
            <v>4521</v>
          </cell>
          <cell r="L93">
            <v>28025.37</v>
          </cell>
          <cell r="M93">
            <v>28025.37</v>
          </cell>
        </row>
        <row r="94">
          <cell r="K94" t="str">
            <v>4525</v>
          </cell>
          <cell r="L94">
            <v>1057.77</v>
          </cell>
          <cell r="M94">
            <v>1057.77</v>
          </cell>
        </row>
        <row r="95">
          <cell r="K95" t="str">
            <v>47019</v>
          </cell>
          <cell r="L95">
            <v>34254.04</v>
          </cell>
          <cell r="M95">
            <v>34254.04</v>
          </cell>
        </row>
        <row r="96">
          <cell r="K96" t="str">
            <v>47211</v>
          </cell>
          <cell r="L96">
            <v>4352.1099999999997</v>
          </cell>
          <cell r="M96">
            <v>4352.1099999999997</v>
          </cell>
        </row>
        <row r="97">
          <cell r="K97" t="str">
            <v>47212</v>
          </cell>
          <cell r="L97">
            <v>2922.38</v>
          </cell>
          <cell r="M97">
            <v>2922.38</v>
          </cell>
        </row>
        <row r="98">
          <cell r="K98" t="str">
            <v>47213</v>
          </cell>
          <cell r="L98">
            <v>5016.82</v>
          </cell>
          <cell r="M98">
            <v>5016.82</v>
          </cell>
        </row>
        <row r="99">
          <cell r="K99" t="str">
            <v>47219</v>
          </cell>
          <cell r="L99">
            <v>20459.509999999998</v>
          </cell>
          <cell r="M99">
            <v>20459.509999999998</v>
          </cell>
        </row>
        <row r="100">
          <cell r="K100" t="str">
            <v>4723</v>
          </cell>
          <cell r="L100">
            <v>438.56</v>
          </cell>
          <cell r="M100">
            <v>438.56</v>
          </cell>
        </row>
        <row r="101">
          <cell r="K101" t="str">
            <v>4756</v>
          </cell>
          <cell r="L101">
            <v>3320.83</v>
          </cell>
          <cell r="M101">
            <v>3320.83</v>
          </cell>
        </row>
        <row r="102">
          <cell r="K102" t="str">
            <v>50011</v>
          </cell>
          <cell r="L102">
            <v>80457.95</v>
          </cell>
          <cell r="M102">
            <v>80457.95</v>
          </cell>
        </row>
        <row r="103">
          <cell r="K103" t="str">
            <v>50012</v>
          </cell>
          <cell r="L103">
            <v>52713.85</v>
          </cell>
          <cell r="M103">
            <v>52713.85</v>
          </cell>
        </row>
        <row r="104">
          <cell r="K104" t="str">
            <v>50017</v>
          </cell>
          <cell r="L104">
            <v>66585.87</v>
          </cell>
          <cell r="M104">
            <v>66585.87</v>
          </cell>
        </row>
        <row r="105">
          <cell r="K105" t="str">
            <v>50019</v>
          </cell>
          <cell r="L105">
            <v>77683.5</v>
          </cell>
          <cell r="M105">
            <v>77683.5</v>
          </cell>
        </row>
        <row r="106">
          <cell r="K106" t="str">
            <v>5003</v>
          </cell>
          <cell r="L106">
            <v>2650.82</v>
          </cell>
          <cell r="M106">
            <v>2650.82</v>
          </cell>
        </row>
        <row r="107">
          <cell r="K107" t="str">
            <v>50211</v>
          </cell>
          <cell r="L107">
            <v>1562220.08</v>
          </cell>
          <cell r="M107">
            <v>1562220.08</v>
          </cell>
        </row>
        <row r="108">
          <cell r="K108" t="str">
            <v>50212</v>
          </cell>
          <cell r="L108">
            <v>571519.18000000005</v>
          </cell>
          <cell r="M108">
            <v>571519.18000000005</v>
          </cell>
        </row>
        <row r="109">
          <cell r="K109" t="str">
            <v>50217</v>
          </cell>
          <cell r="L109">
            <v>228245.65</v>
          </cell>
          <cell r="M109">
            <v>228245.65</v>
          </cell>
        </row>
        <row r="110">
          <cell r="K110" t="str">
            <v>50219</v>
          </cell>
          <cell r="L110">
            <v>49003.64</v>
          </cell>
          <cell r="M110">
            <v>49003.64</v>
          </cell>
        </row>
        <row r="111">
          <cell r="K111" t="str">
            <v>5201</v>
          </cell>
          <cell r="L111">
            <v>8622.9599999999991</v>
          </cell>
          <cell r="M111">
            <v>8622.9599999999991</v>
          </cell>
        </row>
        <row r="112">
          <cell r="K112" t="str">
            <v>5203</v>
          </cell>
          <cell r="L112">
            <v>267727.7</v>
          </cell>
          <cell r="M112">
            <v>267727.7</v>
          </cell>
        </row>
        <row r="113">
          <cell r="K113" t="str">
            <v>5205</v>
          </cell>
          <cell r="L113">
            <v>53926.66</v>
          </cell>
          <cell r="M113">
            <v>53926.66</v>
          </cell>
        </row>
        <row r="114">
          <cell r="K114" t="str">
            <v>5207</v>
          </cell>
          <cell r="L114">
            <v>26121.52</v>
          </cell>
          <cell r="M114">
            <v>26121.52</v>
          </cell>
        </row>
        <row r="115">
          <cell r="K115" t="str">
            <v>5225</v>
          </cell>
          <cell r="L115">
            <v>23093.7</v>
          </cell>
          <cell r="M115">
            <v>23093.7</v>
          </cell>
        </row>
        <row r="116">
          <cell r="K116" t="str">
            <v>5401</v>
          </cell>
          <cell r="L116">
            <v>14040.61</v>
          </cell>
          <cell r="M116">
            <v>14040.61</v>
          </cell>
        </row>
        <row r="117">
          <cell r="K117" t="str">
            <v>5421</v>
          </cell>
          <cell r="L117">
            <v>12153.71</v>
          </cell>
          <cell r="M117">
            <v>12153.71</v>
          </cell>
        </row>
        <row r="118">
          <cell r="K118" t="str">
            <v>5601</v>
          </cell>
          <cell r="L118">
            <v>22179.119999999999</v>
          </cell>
          <cell r="M118">
            <v>22179.119999999999</v>
          </cell>
        </row>
        <row r="119">
          <cell r="K119" t="str">
            <v>5603</v>
          </cell>
          <cell r="L119">
            <v>7958.93</v>
          </cell>
          <cell r="M119">
            <v>7958.93</v>
          </cell>
        </row>
        <row r="120">
          <cell r="K120" t="str">
            <v>5621</v>
          </cell>
          <cell r="L120">
            <v>16140.83</v>
          </cell>
          <cell r="M120">
            <v>16140.83</v>
          </cell>
        </row>
        <row r="121">
          <cell r="K121" t="str">
            <v>5680</v>
          </cell>
          <cell r="L121">
            <v>7174.03</v>
          </cell>
          <cell r="M121">
            <v>7174.03</v>
          </cell>
        </row>
        <row r="122">
          <cell r="K122" t="str">
            <v>58012</v>
          </cell>
          <cell r="L122">
            <v>64260.61</v>
          </cell>
          <cell r="M122">
            <v>64260.61</v>
          </cell>
        </row>
        <row r="123">
          <cell r="K123" t="str">
            <v>58013</v>
          </cell>
          <cell r="L123">
            <v>317442.19</v>
          </cell>
          <cell r="M123">
            <v>317442.19</v>
          </cell>
        </row>
        <row r="124">
          <cell r="K124" t="str">
            <v>58019</v>
          </cell>
          <cell r="L124">
            <v>246940.55</v>
          </cell>
          <cell r="M124">
            <v>246940.55</v>
          </cell>
        </row>
        <row r="125">
          <cell r="K125" t="str">
            <v>5807</v>
          </cell>
          <cell r="L125">
            <v>119974.79</v>
          </cell>
          <cell r="M125">
            <v>119974.79</v>
          </cell>
        </row>
        <row r="126">
          <cell r="K126" t="str">
            <v>58211</v>
          </cell>
          <cell r="L126">
            <v>424573.17</v>
          </cell>
          <cell r="M126">
            <v>424573.17</v>
          </cell>
        </row>
        <row r="127">
          <cell r="K127" t="str">
            <v>58212</v>
          </cell>
          <cell r="L127">
            <v>67032.86</v>
          </cell>
          <cell r="M127">
            <v>67032.86</v>
          </cell>
        </row>
        <row r="128">
          <cell r="K128" t="str">
            <v>58213</v>
          </cell>
          <cell r="L128">
            <v>13951.01</v>
          </cell>
          <cell r="M128">
            <v>13951.01</v>
          </cell>
        </row>
        <row r="129">
          <cell r="K129" t="str">
            <v>58219</v>
          </cell>
          <cell r="L129">
            <v>170099.01</v>
          </cell>
          <cell r="M129">
            <v>170099.01</v>
          </cell>
        </row>
        <row r="130">
          <cell r="K130" t="str">
            <v>5827</v>
          </cell>
          <cell r="L130">
            <v>73902.69</v>
          </cell>
          <cell r="M130">
            <v>73902.69</v>
          </cell>
        </row>
        <row r="131">
          <cell r="K131" t="str">
            <v>6001</v>
          </cell>
          <cell r="L131">
            <v>10889.01</v>
          </cell>
          <cell r="M131">
            <v>10889.01</v>
          </cell>
        </row>
        <row r="132">
          <cell r="K132" t="str">
            <v>6021</v>
          </cell>
          <cell r="L132">
            <v>8052.37</v>
          </cell>
          <cell r="M132">
            <v>8052.37</v>
          </cell>
        </row>
        <row r="133">
          <cell r="K133" t="str">
            <v>6201</v>
          </cell>
          <cell r="L133">
            <v>18921.88</v>
          </cell>
          <cell r="M133">
            <v>18921.88</v>
          </cell>
        </row>
        <row r="134">
          <cell r="K134" t="str">
            <v>6203</v>
          </cell>
          <cell r="L134">
            <v>11184.01</v>
          </cell>
          <cell r="M134">
            <v>11184.01</v>
          </cell>
        </row>
        <row r="135">
          <cell r="K135" t="str">
            <v>6205</v>
          </cell>
          <cell r="L135">
            <v>2503.42</v>
          </cell>
          <cell r="M135">
            <v>2503.42</v>
          </cell>
        </row>
        <row r="136">
          <cell r="K136" t="str">
            <v>6221</v>
          </cell>
          <cell r="L136">
            <v>31551.03</v>
          </cell>
          <cell r="M136">
            <v>31551.03</v>
          </cell>
        </row>
        <row r="137">
          <cell r="K137" t="str">
            <v>6223</v>
          </cell>
          <cell r="L137">
            <v>13915.92</v>
          </cell>
          <cell r="M137">
            <v>13915.92</v>
          </cell>
        </row>
        <row r="138">
          <cell r="K138" t="str">
            <v>6225</v>
          </cell>
          <cell r="L138">
            <v>5661.21</v>
          </cell>
          <cell r="M138">
            <v>5661.21</v>
          </cell>
        </row>
        <row r="139">
          <cell r="K139" t="str">
            <v>65011</v>
          </cell>
          <cell r="L139">
            <v>313683.06</v>
          </cell>
          <cell r="M139">
            <v>313683.06</v>
          </cell>
        </row>
        <row r="140">
          <cell r="K140" t="str">
            <v>65012</v>
          </cell>
          <cell r="L140">
            <v>1088000</v>
          </cell>
          <cell r="M140">
            <v>1088000</v>
          </cell>
        </row>
        <row r="141">
          <cell r="K141" t="str">
            <v>65013</v>
          </cell>
          <cell r="L141">
            <v>177095.11</v>
          </cell>
          <cell r="M141">
            <v>177095.11</v>
          </cell>
        </row>
        <row r="142">
          <cell r="K142" t="str">
            <v>65014</v>
          </cell>
          <cell r="L142">
            <v>147550</v>
          </cell>
          <cell r="M142">
            <v>147550</v>
          </cell>
        </row>
        <row r="143">
          <cell r="K143" t="str">
            <v>65015</v>
          </cell>
          <cell r="L143">
            <v>765020.81</v>
          </cell>
          <cell r="M143">
            <v>765020.81</v>
          </cell>
        </row>
        <row r="144">
          <cell r="K144" t="str">
            <v>65016</v>
          </cell>
          <cell r="L144">
            <v>10000</v>
          </cell>
          <cell r="M144">
            <v>10000</v>
          </cell>
        </row>
        <row r="145">
          <cell r="K145" t="str">
            <v>65017</v>
          </cell>
          <cell r="L145">
            <v>93000</v>
          </cell>
          <cell r="M145">
            <v>93000</v>
          </cell>
        </row>
        <row r="146">
          <cell r="K146" t="str">
            <v>65018</v>
          </cell>
          <cell r="L146">
            <v>175546.36</v>
          </cell>
          <cell r="M146">
            <v>175546.36</v>
          </cell>
        </row>
        <row r="147">
          <cell r="K147" t="str">
            <v>65023</v>
          </cell>
          <cell r="L147">
            <v>180600</v>
          </cell>
          <cell r="M147">
            <v>180600</v>
          </cell>
        </row>
        <row r="148">
          <cell r="K148" t="str">
            <v>65025</v>
          </cell>
          <cell r="L148">
            <v>829153.03</v>
          </cell>
          <cell r="M148">
            <v>829153.03</v>
          </cell>
        </row>
        <row r="149">
          <cell r="K149" t="str">
            <v>65031</v>
          </cell>
        </row>
        <row r="150">
          <cell r="K150" t="str">
            <v>Total</v>
          </cell>
          <cell r="L150">
            <v>13077580.009999998</v>
          </cell>
          <cell r="M150">
            <v>14042580.01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uncional"/>
      <sheetName val="Economico"/>
      <sheetName val="Provincial"/>
      <sheetName val="PARPA"/>
      <sheetName val="Orgao"/>
    </sheetNames>
    <sheetDataSet>
      <sheetData sheetId="0" refreshError="1"/>
      <sheetData sheetId="1" refreshError="1"/>
      <sheetData sheetId="2" refreshError="1">
        <row r="5">
          <cell r="IQ5" t="str">
            <v>Ter1</v>
          </cell>
          <cell r="IR5" t="str">
            <v>(All)</v>
          </cell>
        </row>
        <row r="6">
          <cell r="IQ6" t="str">
            <v>Provincial</v>
          </cell>
        </row>
        <row r="7">
          <cell r="IQ7" t="str">
            <v>Sum of Ano1mt</v>
          </cell>
          <cell r="IR7" t="str">
            <v>Tipo</v>
          </cell>
        </row>
        <row r="8">
          <cell r="IQ8" t="str">
            <v>OrgDNPOs</v>
          </cell>
          <cell r="IR8" t="str">
            <v>Interno</v>
          </cell>
          <cell r="IS8" t="str">
            <v>Donativo</v>
          </cell>
          <cell r="IT8" t="str">
            <v>Grand Total</v>
          </cell>
        </row>
        <row r="9">
          <cell r="IQ9" t="str">
            <v>0121</v>
          </cell>
          <cell r="IR9">
            <v>18093.104449999999</v>
          </cell>
          <cell r="IS9">
            <v>8573.3041499999999</v>
          </cell>
          <cell r="IT9">
            <v>26666.408599999999</v>
          </cell>
        </row>
        <row r="10">
          <cell r="IQ10" t="str">
            <v>0323</v>
          </cell>
          <cell r="IR10">
            <v>3114.9836</v>
          </cell>
          <cell r="IS10">
            <v>931.4</v>
          </cell>
          <cell r="IT10">
            <v>4046.3836000000001</v>
          </cell>
        </row>
        <row r="11">
          <cell r="IQ11" t="str">
            <v>0521</v>
          </cell>
          <cell r="IR11">
            <v>500</v>
          </cell>
          <cell r="IT11">
            <v>500</v>
          </cell>
        </row>
        <row r="12">
          <cell r="IQ12" t="str">
            <v>0721</v>
          </cell>
          <cell r="IR12">
            <v>4400.7008999999998</v>
          </cell>
          <cell r="IS12">
            <v>3078.0441500000006</v>
          </cell>
          <cell r="IT12">
            <v>7478.7450500000004</v>
          </cell>
        </row>
        <row r="13">
          <cell r="IQ13" t="str">
            <v>0727</v>
          </cell>
          <cell r="IR13">
            <v>950</v>
          </cell>
          <cell r="IT13">
            <v>950</v>
          </cell>
        </row>
        <row r="14">
          <cell r="IQ14" t="str">
            <v>1321</v>
          </cell>
          <cell r="IR14">
            <v>4159.90859</v>
          </cell>
          <cell r="IS14">
            <v>1220.7394099999999</v>
          </cell>
          <cell r="IT14">
            <v>5380.6480000000001</v>
          </cell>
        </row>
        <row r="15">
          <cell r="IQ15" t="str">
            <v>1525</v>
          </cell>
          <cell r="IR15">
            <v>2297.8000000000002</v>
          </cell>
          <cell r="IT15">
            <v>2297.8000000000002</v>
          </cell>
        </row>
        <row r="16">
          <cell r="IQ16" t="str">
            <v>1527</v>
          </cell>
          <cell r="IR16">
            <v>2100</v>
          </cell>
          <cell r="IT16">
            <v>2100</v>
          </cell>
        </row>
        <row r="17">
          <cell r="IQ17" t="str">
            <v>2129</v>
          </cell>
          <cell r="IR17">
            <v>1462.31657</v>
          </cell>
          <cell r="IS17">
            <v>1063.61223</v>
          </cell>
          <cell r="IT17">
            <v>2525.9287999999997</v>
          </cell>
        </row>
        <row r="18">
          <cell r="IQ18" t="str">
            <v>2321</v>
          </cell>
          <cell r="IR18">
            <v>7164.51037</v>
          </cell>
          <cell r="IS18">
            <v>1227.8646200000001</v>
          </cell>
          <cell r="IT18">
            <v>8392.3749900000003</v>
          </cell>
        </row>
        <row r="19">
          <cell r="IQ19" t="str">
            <v>2323</v>
          </cell>
          <cell r="IR19">
            <v>8286</v>
          </cell>
          <cell r="IT19">
            <v>8286</v>
          </cell>
        </row>
        <row r="20">
          <cell r="IQ20" t="str">
            <v>2521</v>
          </cell>
          <cell r="IR20">
            <v>161644.30843999999</v>
          </cell>
          <cell r="IS20">
            <v>109469.03807500002</v>
          </cell>
          <cell r="IT20">
            <v>271113.34651499998</v>
          </cell>
        </row>
        <row r="21">
          <cell r="IQ21" t="str">
            <v>2523</v>
          </cell>
          <cell r="IR21">
            <v>4348.1391700000004</v>
          </cell>
          <cell r="IS21">
            <v>251.85056</v>
          </cell>
          <cell r="IT21">
            <v>4599.9897300000002</v>
          </cell>
        </row>
        <row r="22">
          <cell r="IQ22" t="str">
            <v>2721</v>
          </cell>
          <cell r="IR22">
            <v>95022.151290000009</v>
          </cell>
          <cell r="IS22">
            <v>2783.9546</v>
          </cell>
          <cell r="IT22">
            <v>97806.105890000006</v>
          </cell>
        </row>
        <row r="23">
          <cell r="IQ23" t="str">
            <v>2727</v>
          </cell>
          <cell r="IR23">
            <v>2423.1391699999999</v>
          </cell>
          <cell r="IS23">
            <v>251.85056</v>
          </cell>
          <cell r="IT23">
            <v>2674.9897299999998</v>
          </cell>
        </row>
        <row r="24">
          <cell r="IQ24" t="str">
            <v>3121</v>
          </cell>
          <cell r="IR24">
            <v>5564.2503200000001</v>
          </cell>
          <cell r="IS24">
            <v>2749.3717180000003</v>
          </cell>
          <cell r="IT24">
            <v>8313.6220380000013</v>
          </cell>
        </row>
        <row r="25">
          <cell r="IQ25" t="str">
            <v>3127</v>
          </cell>
          <cell r="IR25">
            <v>1550</v>
          </cell>
          <cell r="IT25">
            <v>1550</v>
          </cell>
        </row>
        <row r="26">
          <cell r="IQ26" t="str">
            <v>3321</v>
          </cell>
          <cell r="IR26">
            <v>13127.046999999999</v>
          </cell>
          <cell r="IS26">
            <v>2111.7841764999998</v>
          </cell>
          <cell r="IT26">
            <v>15238.831176499998</v>
          </cell>
        </row>
        <row r="27">
          <cell r="IQ27" t="str">
            <v>35211</v>
          </cell>
          <cell r="IR27">
            <v>38238.660000000003</v>
          </cell>
          <cell r="IS27">
            <v>280185.95315568696</v>
          </cell>
          <cell r="IT27">
            <v>318424.61315568694</v>
          </cell>
        </row>
        <row r="28">
          <cell r="IQ28" t="str">
            <v>35219</v>
          </cell>
          <cell r="IR28">
            <v>6478.6536799999994</v>
          </cell>
          <cell r="IS28">
            <v>16358.238740999999</v>
          </cell>
          <cell r="IT28">
            <v>22836.892420999997</v>
          </cell>
        </row>
        <row r="29">
          <cell r="IQ29" t="str">
            <v>3721</v>
          </cell>
          <cell r="IR29">
            <v>3200</v>
          </cell>
          <cell r="IT29">
            <v>3200</v>
          </cell>
        </row>
        <row r="30">
          <cell r="IQ30" t="str">
            <v>39211</v>
          </cell>
          <cell r="IR30">
            <v>6633.1110999999992</v>
          </cell>
          <cell r="IS30">
            <v>15472.649649999999</v>
          </cell>
          <cell r="IT30">
            <v>22105.760749999998</v>
          </cell>
        </row>
        <row r="31">
          <cell r="IQ31" t="str">
            <v>39213</v>
          </cell>
          <cell r="IR31">
            <v>4862</v>
          </cell>
          <cell r="IT31">
            <v>4862</v>
          </cell>
        </row>
        <row r="32">
          <cell r="IQ32" t="str">
            <v>41211</v>
          </cell>
          <cell r="IR32">
            <v>510</v>
          </cell>
          <cell r="IT32">
            <v>510</v>
          </cell>
        </row>
        <row r="33">
          <cell r="IQ33" t="str">
            <v>41219</v>
          </cell>
          <cell r="IR33">
            <v>3877.3</v>
          </cell>
          <cell r="IS33">
            <v>4691.9274999999998</v>
          </cell>
          <cell r="IT33">
            <v>8569.2275000000009</v>
          </cell>
        </row>
        <row r="34">
          <cell r="IQ34" t="str">
            <v>4321</v>
          </cell>
          <cell r="IR34">
            <v>4013.55</v>
          </cell>
          <cell r="IS34">
            <v>11409.65</v>
          </cell>
          <cell r="IT34">
            <v>15423.2</v>
          </cell>
        </row>
        <row r="35">
          <cell r="IQ35" t="str">
            <v>4521</v>
          </cell>
          <cell r="IR35">
            <v>7883.961330000001</v>
          </cell>
          <cell r="IS35">
            <v>3887.8498800000002</v>
          </cell>
          <cell r="IT35">
            <v>11771.811210000002</v>
          </cell>
        </row>
        <row r="36">
          <cell r="IQ36" t="str">
            <v>47211</v>
          </cell>
          <cell r="IR36">
            <v>340</v>
          </cell>
          <cell r="IT36">
            <v>340</v>
          </cell>
        </row>
        <row r="37">
          <cell r="IQ37" t="str">
            <v>47212</v>
          </cell>
          <cell r="IR37">
            <v>38433.599999999999</v>
          </cell>
          <cell r="IS37">
            <v>5419.5837499999998</v>
          </cell>
          <cell r="IT37">
            <v>43853.183749999997</v>
          </cell>
        </row>
        <row r="38">
          <cell r="IQ38" t="str">
            <v>47213</v>
          </cell>
          <cell r="IR38">
            <v>11010.280999999999</v>
          </cell>
          <cell r="IS38">
            <v>20521.25678</v>
          </cell>
          <cell r="IT38">
            <v>31531.537779999999</v>
          </cell>
        </row>
        <row r="39">
          <cell r="IQ39" t="str">
            <v>47219</v>
          </cell>
          <cell r="IR39">
            <v>14145.000400000001</v>
          </cell>
          <cell r="IS39">
            <v>839.42425000000003</v>
          </cell>
          <cell r="IT39">
            <v>14984.424650000001</v>
          </cell>
        </row>
        <row r="40">
          <cell r="IQ40" t="str">
            <v>50211</v>
          </cell>
          <cell r="IR40">
            <v>33900</v>
          </cell>
          <cell r="IT40">
            <v>33900</v>
          </cell>
        </row>
        <row r="41">
          <cell r="IQ41" t="str">
            <v>50212</v>
          </cell>
          <cell r="IR41">
            <v>6013.6</v>
          </cell>
          <cell r="IT41">
            <v>6013.6</v>
          </cell>
        </row>
        <row r="42">
          <cell r="IQ42" t="str">
            <v>50213</v>
          </cell>
          <cell r="IR42">
            <v>12100</v>
          </cell>
          <cell r="IT42">
            <v>12100</v>
          </cell>
        </row>
        <row r="43">
          <cell r="IQ43" t="str">
            <v>50215</v>
          </cell>
          <cell r="IR43">
            <v>21000</v>
          </cell>
          <cell r="IT43">
            <v>21000</v>
          </cell>
        </row>
        <row r="44">
          <cell r="IQ44" t="str">
            <v>50217</v>
          </cell>
          <cell r="IR44">
            <v>27073.4</v>
          </cell>
          <cell r="IT44">
            <v>27073.4</v>
          </cell>
        </row>
        <row r="45">
          <cell r="IQ45" t="str">
            <v>50219</v>
          </cell>
          <cell r="IR45">
            <v>84111</v>
          </cell>
          <cell r="IS45">
            <v>4858.322110000001</v>
          </cell>
          <cell r="IT45">
            <v>88969.322110000008</v>
          </cell>
        </row>
        <row r="46">
          <cell r="IQ46" t="str">
            <v>5421</v>
          </cell>
          <cell r="IR46">
            <v>6894.58</v>
          </cell>
          <cell r="IS46">
            <v>3246.1385649999997</v>
          </cell>
          <cell r="IT46">
            <v>10140.718564999999</v>
          </cell>
        </row>
        <row r="47">
          <cell r="IQ47" t="str">
            <v>5621</v>
          </cell>
          <cell r="IR47">
            <v>6229</v>
          </cell>
          <cell r="IT47">
            <v>6229</v>
          </cell>
        </row>
        <row r="48">
          <cell r="IQ48" t="str">
            <v>58211</v>
          </cell>
          <cell r="IR48">
            <v>70306.67</v>
          </cell>
          <cell r="IS48">
            <v>81336.54605499997</v>
          </cell>
          <cell r="IT48">
            <v>151643.21605499997</v>
          </cell>
        </row>
        <row r="49">
          <cell r="IQ49" t="str">
            <v>58212</v>
          </cell>
          <cell r="IR49">
            <v>14383.7</v>
          </cell>
          <cell r="IS49">
            <v>48610.091990000008</v>
          </cell>
          <cell r="IT49">
            <v>62993.791990000012</v>
          </cell>
        </row>
        <row r="50">
          <cell r="IQ50" t="str">
            <v>58219</v>
          </cell>
          <cell r="IR50">
            <v>24514.400000000001</v>
          </cell>
          <cell r="IS50">
            <v>47818.21915972</v>
          </cell>
          <cell r="IT50">
            <v>72332.619159719994</v>
          </cell>
        </row>
        <row r="51">
          <cell r="IQ51" t="str">
            <v>6021</v>
          </cell>
          <cell r="IR51">
            <v>1614.6876999999999</v>
          </cell>
          <cell r="IS51">
            <v>301.70374499999997</v>
          </cell>
          <cell r="IT51">
            <v>1916.391445</v>
          </cell>
        </row>
        <row r="52">
          <cell r="IQ52" t="str">
            <v>6221</v>
          </cell>
          <cell r="IR52">
            <v>6407.4710999999998</v>
          </cell>
          <cell r="IS52">
            <v>2532.3741459999997</v>
          </cell>
          <cell r="IT52">
            <v>8939.845245999999</v>
          </cell>
        </row>
        <row r="53">
          <cell r="IQ53" t="str">
            <v>6225</v>
          </cell>
          <cell r="IR53">
            <v>1200</v>
          </cell>
          <cell r="IT53">
            <v>1200</v>
          </cell>
        </row>
        <row r="54">
          <cell r="IQ54" t="str">
            <v>Grand Total</v>
          </cell>
          <cell r="IR54">
            <v>791582.98617999989</v>
          </cell>
          <cell r="IS54">
            <v>681202.74372690683</v>
          </cell>
          <cell r="IT54">
            <v>1472785.7299069068</v>
          </cell>
        </row>
      </sheetData>
      <sheetData sheetId="3" refreshError="1"/>
      <sheetData sheetId="4" refreshError="1">
        <row r="5">
          <cell r="IJ5" t="str">
            <v>Sum of PropMZM</v>
          </cell>
          <cell r="IK5" t="str">
            <v>Modalidade</v>
          </cell>
        </row>
        <row r="6">
          <cell r="HY6" t="str">
            <v>Provincia</v>
          </cell>
          <cell r="HZ6" t="str">
            <v>(All)</v>
          </cell>
          <cell r="ID6" t="str">
            <v>Sum of PropMZM</v>
          </cell>
          <cell r="IJ6" t="str">
            <v>Orgaos</v>
          </cell>
          <cell r="IK6" t="str">
            <v>1</v>
          </cell>
          <cell r="IL6" t="str">
            <v>2</v>
          </cell>
          <cell r="IM6" t="str">
            <v>3</v>
          </cell>
          <cell r="IN6" t="str">
            <v>Grand Total</v>
          </cell>
        </row>
        <row r="7">
          <cell r="HY7" t="e">
            <v>#N/A</v>
          </cell>
          <cell r="ID7" t="str">
            <v>Orgaos</v>
          </cell>
          <cell r="IE7" t="str">
            <v>Total</v>
          </cell>
          <cell r="IJ7" t="str">
            <v>0101</v>
          </cell>
          <cell r="IK7">
            <v>16048.8</v>
          </cell>
          <cell r="IN7">
            <v>16048.8</v>
          </cell>
          <cell r="IO7">
            <v>0</v>
          </cell>
        </row>
        <row r="8">
          <cell r="HY8" t="str">
            <v>Sum of Elaboracao</v>
          </cell>
          <cell r="ID8" t="str">
            <v>0101</v>
          </cell>
          <cell r="IE8">
            <v>215444.11</v>
          </cell>
          <cell r="IJ8" t="str">
            <v>0105</v>
          </cell>
          <cell r="IK8">
            <v>12000</v>
          </cell>
          <cell r="IN8">
            <v>12000</v>
          </cell>
          <cell r="IO8">
            <v>0</v>
          </cell>
        </row>
        <row r="9">
          <cell r="HY9" t="str">
            <v>OrgDnpos</v>
          </cell>
          <cell r="HZ9" t="str">
            <v>Total</v>
          </cell>
          <cell r="ID9" t="str">
            <v>0103</v>
          </cell>
          <cell r="IE9">
            <v>2695.79</v>
          </cell>
          <cell r="IJ9" t="str">
            <v>0301</v>
          </cell>
          <cell r="IK9">
            <v>39261.5</v>
          </cell>
          <cell r="IN9">
            <v>39261.5</v>
          </cell>
          <cell r="IO9">
            <v>0</v>
          </cell>
        </row>
        <row r="10">
          <cell r="HY10" t="str">
            <v>0121</v>
          </cell>
          <cell r="HZ10">
            <v>76209366</v>
          </cell>
          <cell r="ID10" t="str">
            <v>0105</v>
          </cell>
          <cell r="IE10">
            <v>97085.43</v>
          </cell>
          <cell r="IJ10" t="str">
            <v>0303</v>
          </cell>
          <cell r="IK10">
            <v>2500</v>
          </cell>
          <cell r="IN10">
            <v>2500</v>
          </cell>
          <cell r="IO10">
            <v>0</v>
          </cell>
        </row>
        <row r="11">
          <cell r="HY11" t="str">
            <v>0323</v>
          </cell>
          <cell r="HZ11">
            <v>14099577.200000001</v>
          </cell>
          <cell r="ID11" t="str">
            <v>0301</v>
          </cell>
          <cell r="IE11">
            <v>23493.02</v>
          </cell>
          <cell r="IJ11" t="str">
            <v>0305</v>
          </cell>
          <cell r="IK11">
            <v>23000</v>
          </cell>
          <cell r="IL11">
            <v>54952.6</v>
          </cell>
          <cell r="IN11">
            <v>77952.600000000006</v>
          </cell>
          <cell r="IO11">
            <v>54952.6</v>
          </cell>
        </row>
        <row r="12">
          <cell r="HY12" t="str">
            <v>0521</v>
          </cell>
          <cell r="HZ12">
            <v>10154643.6</v>
          </cell>
          <cell r="ID12" t="str">
            <v>0303</v>
          </cell>
          <cell r="IE12">
            <v>6341.89</v>
          </cell>
          <cell r="IJ12" t="str">
            <v>0307</v>
          </cell>
          <cell r="IK12">
            <v>4300</v>
          </cell>
          <cell r="IN12">
            <v>4300</v>
          </cell>
          <cell r="IO12">
            <v>0</v>
          </cell>
        </row>
        <row r="13">
          <cell r="HY13" t="str">
            <v>0721</v>
          </cell>
          <cell r="HZ13">
            <v>94112833.200000003</v>
          </cell>
          <cell r="ID13" t="str">
            <v>0305</v>
          </cell>
          <cell r="IE13">
            <v>28743.23</v>
          </cell>
          <cell r="IJ13" t="str">
            <v>0311</v>
          </cell>
          <cell r="IK13">
            <v>102000</v>
          </cell>
          <cell r="IN13">
            <v>102000</v>
          </cell>
          <cell r="IO13">
            <v>0</v>
          </cell>
        </row>
        <row r="14">
          <cell r="HY14" t="str">
            <v>0723</v>
          </cell>
          <cell r="HZ14">
            <v>2830275.3</v>
          </cell>
          <cell r="ID14" t="str">
            <v>0307</v>
          </cell>
          <cell r="IE14">
            <v>15148.05</v>
          </cell>
          <cell r="IJ14" t="str">
            <v>0501</v>
          </cell>
          <cell r="IK14">
            <v>9000</v>
          </cell>
          <cell r="IN14">
            <v>9000</v>
          </cell>
          <cell r="IO14">
            <v>0</v>
          </cell>
        </row>
        <row r="15">
          <cell r="HY15" t="str">
            <v>0725</v>
          </cell>
          <cell r="HZ15">
            <v>3533000</v>
          </cell>
          <cell r="ID15" t="str">
            <v>0309</v>
          </cell>
          <cell r="IE15">
            <v>2438</v>
          </cell>
          <cell r="IJ15" t="str">
            <v>0701</v>
          </cell>
          <cell r="IK15">
            <v>65491.7</v>
          </cell>
          <cell r="IN15">
            <v>65491.7</v>
          </cell>
          <cell r="IO15">
            <v>0</v>
          </cell>
        </row>
        <row r="16">
          <cell r="HY16" t="str">
            <v>0727</v>
          </cell>
          <cell r="HZ16">
            <v>7098802.7999999989</v>
          </cell>
          <cell r="ID16" t="str">
            <v>0311</v>
          </cell>
          <cell r="IE16">
            <v>29213.43</v>
          </cell>
          <cell r="IJ16" t="str">
            <v>0901</v>
          </cell>
          <cell r="IK16">
            <v>1255.9000000000001</v>
          </cell>
          <cell r="IN16">
            <v>1255.9000000000001</v>
          </cell>
          <cell r="IO16">
            <v>0</v>
          </cell>
        </row>
        <row r="17">
          <cell r="HY17" t="str">
            <v>1321</v>
          </cell>
          <cell r="HZ17">
            <v>43014048.100000009</v>
          </cell>
          <cell r="ID17" t="str">
            <v>0501</v>
          </cell>
          <cell r="IE17">
            <v>198648.8</v>
          </cell>
          <cell r="IJ17" t="str">
            <v>1101</v>
          </cell>
          <cell r="IK17">
            <v>25702.18</v>
          </cell>
          <cell r="IL17">
            <v>4655.58</v>
          </cell>
          <cell r="IN17">
            <v>30357.759999999998</v>
          </cell>
          <cell r="IO17">
            <v>4655.58</v>
          </cell>
        </row>
        <row r="18">
          <cell r="HY18" t="str">
            <v>1525</v>
          </cell>
          <cell r="HZ18">
            <v>11895449.32</v>
          </cell>
          <cell r="ID18" t="str">
            <v>0701</v>
          </cell>
          <cell r="IE18">
            <v>38955.5</v>
          </cell>
          <cell r="IJ18" t="str">
            <v>1301</v>
          </cell>
          <cell r="IK18">
            <v>33133.1</v>
          </cell>
          <cell r="IN18">
            <v>33133.1</v>
          </cell>
          <cell r="IO18">
            <v>0</v>
          </cell>
        </row>
        <row r="19">
          <cell r="HY19" t="str">
            <v>1527</v>
          </cell>
          <cell r="HZ19">
            <v>10137732.300000001</v>
          </cell>
          <cell r="ID19" t="str">
            <v>0901</v>
          </cell>
          <cell r="IE19">
            <v>10105.290000000001</v>
          </cell>
          <cell r="IJ19" t="str">
            <v>1501</v>
          </cell>
          <cell r="IK19">
            <v>8479.6</v>
          </cell>
          <cell r="IN19">
            <v>8479.6</v>
          </cell>
          <cell r="IO19">
            <v>0</v>
          </cell>
        </row>
        <row r="20">
          <cell r="HY20" t="str">
            <v>2128</v>
          </cell>
          <cell r="HZ20">
            <v>2832549.88</v>
          </cell>
          <cell r="ID20" t="str">
            <v>1101</v>
          </cell>
          <cell r="IE20">
            <v>44178.25</v>
          </cell>
          <cell r="IJ20" t="str">
            <v>1502</v>
          </cell>
          <cell r="IK20">
            <v>66801.69</v>
          </cell>
          <cell r="IN20">
            <v>66801.69</v>
          </cell>
          <cell r="IO20">
            <v>0</v>
          </cell>
        </row>
        <row r="21">
          <cell r="HY21" t="str">
            <v>2129</v>
          </cell>
          <cell r="HZ21">
            <v>13864128.300000001</v>
          </cell>
          <cell r="ID21" t="str">
            <v>1301</v>
          </cell>
          <cell r="IE21">
            <v>27539.4</v>
          </cell>
          <cell r="IJ21" t="str">
            <v>1701</v>
          </cell>
          <cell r="IK21">
            <v>100000</v>
          </cell>
          <cell r="IN21">
            <v>100000</v>
          </cell>
          <cell r="IO21">
            <v>0</v>
          </cell>
        </row>
        <row r="22">
          <cell r="HY22" t="str">
            <v>2321</v>
          </cell>
          <cell r="HZ22">
            <v>54198144.052000001</v>
          </cell>
          <cell r="ID22" t="str">
            <v>1501</v>
          </cell>
          <cell r="IE22">
            <v>135517.53</v>
          </cell>
          <cell r="IJ22" t="str">
            <v>1901</v>
          </cell>
          <cell r="IK22">
            <v>10500</v>
          </cell>
          <cell r="IN22">
            <v>10500</v>
          </cell>
          <cell r="IO22">
            <v>0</v>
          </cell>
        </row>
        <row r="23">
          <cell r="HY23" t="str">
            <v>2323</v>
          </cell>
          <cell r="HZ23">
            <v>97745385.099999994</v>
          </cell>
          <cell r="ID23" t="str">
            <v>1502</v>
          </cell>
          <cell r="IE23">
            <v>655624.36</v>
          </cell>
          <cell r="IJ23" t="str">
            <v>2101</v>
          </cell>
          <cell r="IK23">
            <v>8130.9</v>
          </cell>
          <cell r="IL23">
            <v>67757.710000000006</v>
          </cell>
          <cell r="IN23">
            <v>75888.61</v>
          </cell>
          <cell r="IO23">
            <v>67757.710000000006</v>
          </cell>
        </row>
        <row r="24">
          <cell r="HY24" t="str">
            <v>2325</v>
          </cell>
          <cell r="HZ24">
            <v>21285331.300000001</v>
          </cell>
          <cell r="ID24" t="str">
            <v>1701</v>
          </cell>
          <cell r="IE24">
            <v>1257840.7</v>
          </cell>
          <cell r="IJ24" t="str">
            <v>2103</v>
          </cell>
          <cell r="IK24">
            <v>18920</v>
          </cell>
          <cell r="IN24">
            <v>18920</v>
          </cell>
          <cell r="IO24">
            <v>0</v>
          </cell>
        </row>
        <row r="25">
          <cell r="HY25" t="str">
            <v>2521</v>
          </cell>
          <cell r="HZ25">
            <v>43512679.149999999</v>
          </cell>
          <cell r="ID25" t="str">
            <v>1901</v>
          </cell>
          <cell r="IE25">
            <v>193790</v>
          </cell>
          <cell r="IJ25" t="str">
            <v>2105</v>
          </cell>
          <cell r="IK25">
            <v>2000</v>
          </cell>
          <cell r="IN25">
            <v>2000</v>
          </cell>
          <cell r="IO25">
            <v>0</v>
          </cell>
        </row>
        <row r="26">
          <cell r="HY26" t="str">
            <v>2523</v>
          </cell>
          <cell r="HZ26">
            <v>11136533.119999999</v>
          </cell>
          <cell r="ID26" t="str">
            <v>2101</v>
          </cell>
          <cell r="IE26">
            <v>121977.4</v>
          </cell>
          <cell r="IJ26" t="str">
            <v>2107</v>
          </cell>
          <cell r="IK26">
            <v>800</v>
          </cell>
          <cell r="IN26">
            <v>800</v>
          </cell>
          <cell r="IO26">
            <v>0</v>
          </cell>
        </row>
        <row r="27">
          <cell r="HY27" t="str">
            <v>2721</v>
          </cell>
          <cell r="HZ27">
            <v>242777882.92200008</v>
          </cell>
          <cell r="ID27" t="str">
            <v>2103</v>
          </cell>
          <cell r="IE27">
            <v>522780</v>
          </cell>
          <cell r="IJ27" t="str">
            <v>2109</v>
          </cell>
          <cell r="IK27">
            <v>1000</v>
          </cell>
          <cell r="IN27">
            <v>1000</v>
          </cell>
          <cell r="IO27">
            <v>0</v>
          </cell>
        </row>
        <row r="28">
          <cell r="HY28" t="str">
            <v>2727</v>
          </cell>
          <cell r="HZ28">
            <v>14417118.280000003</v>
          </cell>
          <cell r="ID28" t="str">
            <v>2105</v>
          </cell>
          <cell r="IE28">
            <v>6871</v>
          </cell>
          <cell r="IJ28" t="str">
            <v>2121</v>
          </cell>
          <cell r="IK28">
            <v>5000</v>
          </cell>
          <cell r="IN28">
            <v>5000</v>
          </cell>
          <cell r="IO28">
            <v>0</v>
          </cell>
        </row>
        <row r="29">
          <cell r="HY29" t="str">
            <v>3121</v>
          </cell>
          <cell r="HZ29">
            <v>17143244.579999998</v>
          </cell>
          <cell r="ID29" t="str">
            <v>2107</v>
          </cell>
          <cell r="IE29">
            <v>5225</v>
          </cell>
          <cell r="IJ29" t="str">
            <v>2301</v>
          </cell>
          <cell r="IK29">
            <v>34900.94</v>
          </cell>
          <cell r="IN29">
            <v>34900.94</v>
          </cell>
          <cell r="IO29">
            <v>0</v>
          </cell>
        </row>
        <row r="30">
          <cell r="HY30" t="str">
            <v>3125</v>
          </cell>
          <cell r="HZ30">
            <v>1554099.6</v>
          </cell>
          <cell r="ID30" t="str">
            <v>2108</v>
          </cell>
          <cell r="IE30">
            <v>12487.9</v>
          </cell>
          <cell r="IJ30" t="str">
            <v>2305</v>
          </cell>
          <cell r="IK30">
            <v>2500</v>
          </cell>
          <cell r="IN30">
            <v>2500</v>
          </cell>
          <cell r="IO30">
            <v>0</v>
          </cell>
        </row>
        <row r="31">
          <cell r="HY31" t="str">
            <v>3127</v>
          </cell>
          <cell r="HZ31">
            <v>8121988.9300000006</v>
          </cell>
          <cell r="ID31" t="str">
            <v>2109</v>
          </cell>
          <cell r="IE31">
            <v>13057.7</v>
          </cell>
          <cell r="IJ31" t="str">
            <v>2501</v>
          </cell>
          <cell r="IK31">
            <v>19300</v>
          </cell>
          <cell r="IM31">
            <v>45871.45</v>
          </cell>
          <cell r="IN31">
            <v>65171.45</v>
          </cell>
          <cell r="IO31">
            <v>45871.45</v>
          </cell>
        </row>
        <row r="32">
          <cell r="HY32" t="str">
            <v>3321</v>
          </cell>
          <cell r="HZ32">
            <v>26291415.139000002</v>
          </cell>
          <cell r="ID32" t="str">
            <v>2121</v>
          </cell>
          <cell r="IE32">
            <v>13873.9</v>
          </cell>
          <cell r="IJ32" t="str">
            <v>2503</v>
          </cell>
          <cell r="IK32">
            <v>21000</v>
          </cell>
          <cell r="IN32">
            <v>21000</v>
          </cell>
          <cell r="IO32">
            <v>0</v>
          </cell>
        </row>
        <row r="33">
          <cell r="HY33" t="str">
            <v>35211</v>
          </cell>
          <cell r="HZ33">
            <v>49806681.829999998</v>
          </cell>
          <cell r="ID33" t="str">
            <v>2301</v>
          </cell>
          <cell r="IE33">
            <v>53372.67</v>
          </cell>
          <cell r="IJ33" t="str">
            <v>2701</v>
          </cell>
          <cell r="IK33">
            <v>49266.49</v>
          </cell>
          <cell r="IL33">
            <v>11844.06</v>
          </cell>
          <cell r="IM33">
            <v>12958.11</v>
          </cell>
          <cell r="IN33">
            <v>74068.66</v>
          </cell>
          <cell r="IO33">
            <v>24802.17</v>
          </cell>
        </row>
        <row r="34">
          <cell r="HY34" t="str">
            <v>35212</v>
          </cell>
          <cell r="HZ34">
            <v>9792828.4899999984</v>
          </cell>
          <cell r="ID34" t="str">
            <v>2303</v>
          </cell>
          <cell r="IE34">
            <v>38009.67</v>
          </cell>
          <cell r="IJ34" t="str">
            <v>2703</v>
          </cell>
          <cell r="IK34">
            <v>60000</v>
          </cell>
          <cell r="IN34">
            <v>60000</v>
          </cell>
          <cell r="IO34">
            <v>0</v>
          </cell>
        </row>
        <row r="35">
          <cell r="HY35" t="str">
            <v>35214</v>
          </cell>
          <cell r="HZ35">
            <v>5224485.29</v>
          </cell>
          <cell r="ID35" t="str">
            <v>2305</v>
          </cell>
          <cell r="IE35">
            <v>7682.69</v>
          </cell>
          <cell r="IJ35" t="str">
            <v>2707</v>
          </cell>
          <cell r="IK35">
            <v>4450</v>
          </cell>
          <cell r="IL35">
            <v>126135.3</v>
          </cell>
          <cell r="IN35">
            <v>130585.3</v>
          </cell>
          <cell r="IO35">
            <v>126135.3</v>
          </cell>
        </row>
        <row r="36">
          <cell r="HY36" t="str">
            <v>35215</v>
          </cell>
          <cell r="HZ36">
            <v>5261605.47</v>
          </cell>
          <cell r="ID36" t="str">
            <v>2501</v>
          </cell>
          <cell r="IE36">
            <v>43571.3</v>
          </cell>
          <cell r="IJ36" t="str">
            <v>3101</v>
          </cell>
          <cell r="IK36">
            <v>7919.5</v>
          </cell>
          <cell r="IL36">
            <v>20357.27</v>
          </cell>
          <cell r="IN36">
            <v>28276.77</v>
          </cell>
          <cell r="IO36">
            <v>20357.27</v>
          </cell>
        </row>
        <row r="37">
          <cell r="HY37" t="str">
            <v>35219</v>
          </cell>
          <cell r="HZ37">
            <v>56415464.039999992</v>
          </cell>
          <cell r="ID37" t="str">
            <v>2503</v>
          </cell>
          <cell r="IE37">
            <v>17934</v>
          </cell>
          <cell r="IJ37" t="str">
            <v>3107</v>
          </cell>
          <cell r="IK37">
            <v>5000</v>
          </cell>
          <cell r="IN37">
            <v>5000</v>
          </cell>
          <cell r="IO37">
            <v>0</v>
          </cell>
        </row>
        <row r="38">
          <cell r="HY38" t="str">
            <v>3721</v>
          </cell>
          <cell r="HZ38">
            <v>9704290.0399999972</v>
          </cell>
          <cell r="ID38" t="str">
            <v>2701</v>
          </cell>
          <cell r="IE38">
            <v>140806.70000000001</v>
          </cell>
          <cell r="IJ38" t="str">
            <v>3301</v>
          </cell>
          <cell r="IK38">
            <v>18000</v>
          </cell>
          <cell r="IL38">
            <v>162026.4</v>
          </cell>
          <cell r="IM38">
            <v>25613.5</v>
          </cell>
          <cell r="IN38">
            <v>205639.9</v>
          </cell>
          <cell r="IO38">
            <v>187639.9</v>
          </cell>
        </row>
        <row r="39">
          <cell r="HY39" t="str">
            <v>39211</v>
          </cell>
          <cell r="HZ39">
            <v>6078121</v>
          </cell>
          <cell r="ID39" t="str">
            <v>2703</v>
          </cell>
          <cell r="IE39">
            <v>296434.43</v>
          </cell>
          <cell r="IJ39" t="str">
            <v>35011</v>
          </cell>
          <cell r="IK39">
            <v>14075.89</v>
          </cell>
          <cell r="IL39">
            <v>235418.15</v>
          </cell>
          <cell r="IM39">
            <v>37726.120000000003</v>
          </cell>
          <cell r="IN39">
            <v>287220.15999999997</v>
          </cell>
          <cell r="IO39">
            <v>273144.27</v>
          </cell>
        </row>
        <row r="40">
          <cell r="HY40" t="str">
            <v>39212</v>
          </cell>
          <cell r="HZ40">
            <v>429172</v>
          </cell>
          <cell r="ID40" t="str">
            <v>2707</v>
          </cell>
          <cell r="IE40">
            <v>21043.24</v>
          </cell>
          <cell r="IJ40" t="str">
            <v>35012</v>
          </cell>
          <cell r="IK40">
            <v>4300.13</v>
          </cell>
          <cell r="IL40">
            <v>26603.61</v>
          </cell>
          <cell r="IM40">
            <v>8050.87</v>
          </cell>
          <cell r="IN40">
            <v>38954.61</v>
          </cell>
          <cell r="IO40">
            <v>34654.480000000003</v>
          </cell>
        </row>
        <row r="41">
          <cell r="HY41" t="str">
            <v>39213</v>
          </cell>
          <cell r="HZ41">
            <v>2137619</v>
          </cell>
          <cell r="ID41" t="str">
            <v>3101</v>
          </cell>
          <cell r="IE41">
            <v>22734.6</v>
          </cell>
          <cell r="IJ41" t="str">
            <v>35013</v>
          </cell>
          <cell r="IK41">
            <v>6790.34</v>
          </cell>
          <cell r="IL41">
            <v>96736.47</v>
          </cell>
          <cell r="IM41">
            <v>30054.400000000001</v>
          </cell>
          <cell r="IN41">
            <v>133581.21</v>
          </cell>
          <cell r="IO41">
            <v>126790.87</v>
          </cell>
        </row>
        <row r="42">
          <cell r="HY42" t="str">
            <v>39219</v>
          </cell>
          <cell r="HZ42">
            <v>12403302.395999998</v>
          </cell>
          <cell r="ID42" t="str">
            <v>3103</v>
          </cell>
          <cell r="IE42">
            <v>16974.05</v>
          </cell>
          <cell r="IJ42" t="str">
            <v>35014</v>
          </cell>
          <cell r="IK42">
            <v>5202.8</v>
          </cell>
          <cell r="IL42">
            <v>27438.13</v>
          </cell>
          <cell r="IN42">
            <v>32640.93</v>
          </cell>
          <cell r="IO42">
            <v>27438.13</v>
          </cell>
        </row>
        <row r="43">
          <cell r="HY43" t="str">
            <v>41211</v>
          </cell>
          <cell r="HZ43">
            <v>2823091.85</v>
          </cell>
          <cell r="ID43" t="str">
            <v>3105</v>
          </cell>
          <cell r="IE43">
            <v>1723.25</v>
          </cell>
          <cell r="IJ43" t="str">
            <v>35015</v>
          </cell>
          <cell r="IK43">
            <v>16069.94</v>
          </cell>
          <cell r="IL43">
            <v>33217.730000000003</v>
          </cell>
          <cell r="IM43">
            <v>97917.28</v>
          </cell>
          <cell r="IN43">
            <v>147204.95000000001</v>
          </cell>
          <cell r="IO43">
            <v>131135.01</v>
          </cell>
        </row>
        <row r="44">
          <cell r="HY44" t="str">
            <v>41212</v>
          </cell>
          <cell r="HZ44">
            <v>4783018</v>
          </cell>
          <cell r="ID44" t="str">
            <v>3107</v>
          </cell>
          <cell r="IE44">
            <v>6903.7</v>
          </cell>
          <cell r="IJ44" t="str">
            <v>35019</v>
          </cell>
          <cell r="IK44">
            <v>22861.18</v>
          </cell>
          <cell r="IL44">
            <v>75782.98</v>
          </cell>
          <cell r="IM44">
            <v>45205.49</v>
          </cell>
          <cell r="IN44">
            <v>143849.65</v>
          </cell>
          <cell r="IO44">
            <v>120988.47</v>
          </cell>
        </row>
        <row r="45">
          <cell r="HY45" t="str">
            <v>41219</v>
          </cell>
          <cell r="HZ45">
            <v>23375360.800000001</v>
          </cell>
          <cell r="ID45" t="str">
            <v>3301</v>
          </cell>
          <cell r="IE45">
            <v>52597.7</v>
          </cell>
          <cell r="IJ45" t="str">
            <v>3781</v>
          </cell>
          <cell r="IK45">
            <v>20923.400000000001</v>
          </cell>
          <cell r="IL45">
            <v>83247.02</v>
          </cell>
          <cell r="IM45">
            <v>31015.63</v>
          </cell>
          <cell r="IN45">
            <v>135186.04999999999</v>
          </cell>
          <cell r="IO45">
            <v>114262.65000000001</v>
          </cell>
        </row>
        <row r="46">
          <cell r="HY46" t="str">
            <v>4321</v>
          </cell>
          <cell r="HZ46">
            <v>13425490.6</v>
          </cell>
          <cell r="ID46" t="str">
            <v>35011</v>
          </cell>
          <cell r="IE46">
            <v>24559.7</v>
          </cell>
          <cell r="IJ46" t="str">
            <v>39011</v>
          </cell>
          <cell r="IK46">
            <v>17150</v>
          </cell>
          <cell r="IL46">
            <v>20903.990000000002</v>
          </cell>
          <cell r="IM46">
            <v>50562.38</v>
          </cell>
          <cell r="IN46">
            <v>88616.37</v>
          </cell>
          <cell r="IO46">
            <v>71466.37</v>
          </cell>
        </row>
        <row r="47">
          <cell r="HY47" t="str">
            <v>4521</v>
          </cell>
          <cell r="HZ47">
            <v>33154740.125999998</v>
          </cell>
          <cell r="ID47" t="str">
            <v>35012</v>
          </cell>
          <cell r="IE47">
            <v>5612.62</v>
          </cell>
          <cell r="IJ47" t="str">
            <v>39012</v>
          </cell>
          <cell r="IK47">
            <v>6262</v>
          </cell>
          <cell r="IM47">
            <v>20150</v>
          </cell>
          <cell r="IN47">
            <v>26412</v>
          </cell>
          <cell r="IO47">
            <v>20150</v>
          </cell>
        </row>
        <row r="48">
          <cell r="HY48" t="str">
            <v>4525</v>
          </cell>
          <cell r="HZ48">
            <v>1158980</v>
          </cell>
          <cell r="ID48" t="str">
            <v>35013</v>
          </cell>
          <cell r="IE48">
            <v>25483.86</v>
          </cell>
          <cell r="IJ48" t="str">
            <v>39013</v>
          </cell>
          <cell r="IK48">
            <v>52250</v>
          </cell>
          <cell r="IL48">
            <v>327013.74</v>
          </cell>
          <cell r="IM48">
            <v>220127.35999999999</v>
          </cell>
          <cell r="IN48">
            <v>599391.1</v>
          </cell>
          <cell r="IO48">
            <v>547141.1</v>
          </cell>
        </row>
        <row r="49">
          <cell r="HY49" t="str">
            <v>47211</v>
          </cell>
          <cell r="HZ49">
            <v>10065139.573999999</v>
          </cell>
          <cell r="ID49" t="str">
            <v>35014</v>
          </cell>
          <cell r="IE49">
            <v>9663.4699999999993</v>
          </cell>
          <cell r="IJ49" t="str">
            <v>39019</v>
          </cell>
          <cell r="IK49">
            <v>2500</v>
          </cell>
          <cell r="IN49">
            <v>2500</v>
          </cell>
          <cell r="IO49">
            <v>0</v>
          </cell>
        </row>
        <row r="50">
          <cell r="HY50" t="str">
            <v>47212</v>
          </cell>
          <cell r="HZ50">
            <v>4921239.2</v>
          </cell>
          <cell r="ID50" t="str">
            <v>35015</v>
          </cell>
          <cell r="IE50">
            <v>8034.59</v>
          </cell>
          <cell r="IJ50" t="str">
            <v>41012</v>
          </cell>
          <cell r="IK50">
            <v>500</v>
          </cell>
          <cell r="IN50">
            <v>500</v>
          </cell>
          <cell r="IO50">
            <v>0</v>
          </cell>
        </row>
        <row r="51">
          <cell r="HY51" t="str">
            <v>47213</v>
          </cell>
          <cell r="HZ51">
            <v>7337083.3300000001</v>
          </cell>
          <cell r="ID51" t="str">
            <v>35019</v>
          </cell>
          <cell r="IE51">
            <v>45459.24</v>
          </cell>
          <cell r="IJ51" t="str">
            <v>41019</v>
          </cell>
          <cell r="IK51">
            <v>12742.8</v>
          </cell>
          <cell r="IL51">
            <v>59394.96</v>
          </cell>
          <cell r="IM51">
            <v>60657.440000000002</v>
          </cell>
          <cell r="IN51">
            <v>132795.20000000001</v>
          </cell>
          <cell r="IO51">
            <v>120052.4</v>
          </cell>
        </row>
        <row r="52">
          <cell r="HY52" t="str">
            <v>47219</v>
          </cell>
          <cell r="HZ52">
            <v>29673552.595999997</v>
          </cell>
          <cell r="ID52" t="str">
            <v>3701</v>
          </cell>
          <cell r="IE52">
            <v>30932.73</v>
          </cell>
          <cell r="IJ52" t="str">
            <v>4151</v>
          </cell>
          <cell r="IK52">
            <v>5500</v>
          </cell>
          <cell r="IN52">
            <v>5500</v>
          </cell>
          <cell r="IO52">
            <v>0</v>
          </cell>
        </row>
        <row r="53">
          <cell r="HY53" t="str">
            <v>4723</v>
          </cell>
          <cell r="HZ53">
            <v>692300</v>
          </cell>
          <cell r="ID53" t="str">
            <v>39011</v>
          </cell>
          <cell r="IE53">
            <v>40358.269999999997</v>
          </cell>
          <cell r="IJ53" t="str">
            <v>4301</v>
          </cell>
          <cell r="IK53">
            <v>13706.6</v>
          </cell>
          <cell r="IL53">
            <v>43527.13</v>
          </cell>
          <cell r="IM53">
            <v>47078.69</v>
          </cell>
          <cell r="IN53">
            <v>104312.42</v>
          </cell>
          <cell r="IO53">
            <v>90605.82</v>
          </cell>
        </row>
        <row r="54">
          <cell r="HY54" t="str">
            <v>50211</v>
          </cell>
          <cell r="HZ54">
            <v>1776630927.9500003</v>
          </cell>
          <cell r="ID54" t="str">
            <v>41011</v>
          </cell>
          <cell r="IE54">
            <v>9585.4</v>
          </cell>
          <cell r="IJ54" t="str">
            <v>4381</v>
          </cell>
          <cell r="IK54">
            <v>15000</v>
          </cell>
          <cell r="IN54">
            <v>15000</v>
          </cell>
          <cell r="IO54">
            <v>0</v>
          </cell>
        </row>
        <row r="55">
          <cell r="HY55" t="str">
            <v>50212</v>
          </cell>
          <cell r="HZ55">
            <v>344445987.80000001</v>
          </cell>
          <cell r="ID55" t="str">
            <v>41012</v>
          </cell>
          <cell r="IE55">
            <v>12717.4</v>
          </cell>
          <cell r="IJ55" t="str">
            <v>4501</v>
          </cell>
          <cell r="IK55">
            <v>46760</v>
          </cell>
          <cell r="IL55">
            <v>168252.5</v>
          </cell>
          <cell r="IM55">
            <v>111267.37</v>
          </cell>
          <cell r="IN55">
            <v>326279.87</v>
          </cell>
          <cell r="IO55">
            <v>279519.87</v>
          </cell>
        </row>
        <row r="56">
          <cell r="HY56" t="str">
            <v>50213</v>
          </cell>
          <cell r="HZ56">
            <v>133728498.70000002</v>
          </cell>
          <cell r="ID56" t="str">
            <v>41019</v>
          </cell>
          <cell r="IE56">
            <v>43037.4</v>
          </cell>
          <cell r="IJ56" t="str">
            <v>4503</v>
          </cell>
          <cell r="IK56">
            <v>2800</v>
          </cell>
          <cell r="IL56">
            <v>21928.34</v>
          </cell>
          <cell r="IN56">
            <v>24728.34</v>
          </cell>
          <cell r="IO56">
            <v>21928.34</v>
          </cell>
        </row>
        <row r="57">
          <cell r="HY57" t="str">
            <v>50214</v>
          </cell>
          <cell r="HZ57">
            <v>104085782</v>
          </cell>
          <cell r="ID57" t="str">
            <v>4151</v>
          </cell>
          <cell r="IE57">
            <v>12600.8</v>
          </cell>
          <cell r="IJ57" t="str">
            <v>4505</v>
          </cell>
          <cell r="IK57">
            <v>4500</v>
          </cell>
          <cell r="IN57">
            <v>4500</v>
          </cell>
          <cell r="IO57">
            <v>0</v>
          </cell>
        </row>
        <row r="58">
          <cell r="HY58" t="str">
            <v>50215</v>
          </cell>
          <cell r="HZ58">
            <v>109343664</v>
          </cell>
          <cell r="ID58" t="str">
            <v>4301</v>
          </cell>
          <cell r="IE58">
            <v>23956.1</v>
          </cell>
          <cell r="IJ58" t="str">
            <v>4507</v>
          </cell>
          <cell r="IK58">
            <v>3000</v>
          </cell>
          <cell r="IN58">
            <v>3000</v>
          </cell>
          <cell r="IO58">
            <v>0</v>
          </cell>
        </row>
        <row r="59">
          <cell r="HY59" t="str">
            <v>50216</v>
          </cell>
          <cell r="HZ59">
            <v>45765354.299999997</v>
          </cell>
          <cell r="ID59" t="str">
            <v>4501</v>
          </cell>
          <cell r="IE59">
            <v>38553.5</v>
          </cell>
          <cell r="IJ59" t="str">
            <v>47012</v>
          </cell>
          <cell r="IK59">
            <v>112387.4</v>
          </cell>
          <cell r="IL59">
            <v>425609.41</v>
          </cell>
          <cell r="IM59">
            <v>303519.96999999997</v>
          </cell>
          <cell r="IN59">
            <v>841516.78</v>
          </cell>
          <cell r="IO59">
            <v>729129.37999999989</v>
          </cell>
        </row>
        <row r="60">
          <cell r="HY60" t="str">
            <v>50217</v>
          </cell>
          <cell r="HZ60">
            <v>119377063.39999998</v>
          </cell>
          <cell r="ID60" t="str">
            <v>4503</v>
          </cell>
          <cell r="IE60">
            <v>10631.24</v>
          </cell>
          <cell r="IJ60" t="str">
            <v>47019</v>
          </cell>
          <cell r="IK60">
            <v>96663.8</v>
          </cell>
          <cell r="IN60">
            <v>96663.8</v>
          </cell>
          <cell r="IO60">
            <v>0</v>
          </cell>
        </row>
        <row r="61">
          <cell r="HY61" t="str">
            <v>50219</v>
          </cell>
          <cell r="HZ61">
            <v>330269765.30999994</v>
          </cell>
          <cell r="ID61" t="str">
            <v>4505</v>
          </cell>
          <cell r="IE61">
            <v>4026.77</v>
          </cell>
          <cell r="IJ61" t="str">
            <v>4753</v>
          </cell>
          <cell r="IK61">
            <v>1104250.1000000001</v>
          </cell>
          <cell r="IL61">
            <v>371395.75</v>
          </cell>
          <cell r="IM61">
            <v>614514.43000000005</v>
          </cell>
          <cell r="IN61">
            <v>2090160.28</v>
          </cell>
          <cell r="IO61">
            <v>985910.18</v>
          </cell>
        </row>
        <row r="62">
          <cell r="HY62" t="str">
            <v>5225</v>
          </cell>
          <cell r="HZ62">
            <v>47604712.730000004</v>
          </cell>
          <cell r="ID62" t="str">
            <v>4507</v>
          </cell>
          <cell r="IE62">
            <v>6165</v>
          </cell>
          <cell r="IJ62" t="str">
            <v>4756</v>
          </cell>
          <cell r="IK62">
            <v>55700.1</v>
          </cell>
          <cell r="IL62">
            <v>47356.4</v>
          </cell>
          <cell r="IM62">
            <v>24520.799999999999</v>
          </cell>
          <cell r="IN62">
            <v>127577.3</v>
          </cell>
          <cell r="IO62">
            <v>71877.2</v>
          </cell>
        </row>
        <row r="63">
          <cell r="HY63" t="str">
            <v>5421</v>
          </cell>
          <cell r="HZ63">
            <v>13965265.453999998</v>
          </cell>
          <cell r="ID63" t="str">
            <v>47019</v>
          </cell>
          <cell r="IE63">
            <v>46780.82</v>
          </cell>
          <cell r="IJ63" t="str">
            <v>50011</v>
          </cell>
          <cell r="IK63">
            <v>74000</v>
          </cell>
          <cell r="IL63">
            <v>134670.5</v>
          </cell>
          <cell r="IM63">
            <v>75049.78</v>
          </cell>
          <cell r="IN63">
            <v>283720.28000000003</v>
          </cell>
          <cell r="IO63">
            <v>209720.28</v>
          </cell>
        </row>
        <row r="64">
          <cell r="HY64" t="str">
            <v>5621</v>
          </cell>
          <cell r="HZ64">
            <v>24934109.900000002</v>
          </cell>
          <cell r="ID64" t="str">
            <v>4756</v>
          </cell>
          <cell r="IE64">
            <v>3759.54</v>
          </cell>
          <cell r="IJ64" t="str">
            <v>50012</v>
          </cell>
          <cell r="IK64">
            <v>13800</v>
          </cell>
          <cell r="IL64">
            <v>10000</v>
          </cell>
          <cell r="IM64">
            <v>76510.899999999994</v>
          </cell>
          <cell r="IN64">
            <v>100310.9</v>
          </cell>
          <cell r="IO64">
            <v>86510.9</v>
          </cell>
        </row>
        <row r="65">
          <cell r="HY65" t="str">
            <v>58211</v>
          </cell>
          <cell r="HZ65">
            <v>385329155.00400013</v>
          </cell>
          <cell r="ID65" t="str">
            <v>50011</v>
          </cell>
          <cell r="IE65">
            <v>28154</v>
          </cell>
          <cell r="IJ65" t="str">
            <v>50013</v>
          </cell>
          <cell r="IK65">
            <v>10268.4</v>
          </cell>
          <cell r="IN65">
            <v>10268.4</v>
          </cell>
          <cell r="IO65">
            <v>0</v>
          </cell>
        </row>
        <row r="66">
          <cell r="HY66" t="str">
            <v>58212</v>
          </cell>
          <cell r="HZ66">
            <v>184005132.12899992</v>
          </cell>
          <cell r="ID66" t="str">
            <v>50012</v>
          </cell>
          <cell r="IE66">
            <v>19355.8</v>
          </cell>
          <cell r="IJ66" t="str">
            <v>50014</v>
          </cell>
          <cell r="IK66">
            <v>6000</v>
          </cell>
          <cell r="IM66">
            <v>5037.4799999999996</v>
          </cell>
          <cell r="IN66">
            <v>11037.48</v>
          </cell>
          <cell r="IO66">
            <v>5037.4799999999996</v>
          </cell>
        </row>
        <row r="67">
          <cell r="HY67" t="str">
            <v>58213</v>
          </cell>
          <cell r="HZ67">
            <v>12434494.029999999</v>
          </cell>
          <cell r="ID67" t="str">
            <v>50013</v>
          </cell>
          <cell r="IE67">
            <v>11687.9</v>
          </cell>
          <cell r="IJ67" t="str">
            <v>50015</v>
          </cell>
          <cell r="IK67">
            <v>6300</v>
          </cell>
          <cell r="IM67">
            <v>156220.81</v>
          </cell>
          <cell r="IN67">
            <v>162520.81</v>
          </cell>
          <cell r="IO67">
            <v>156220.81</v>
          </cell>
        </row>
        <row r="68">
          <cell r="HY68" t="str">
            <v>58219</v>
          </cell>
          <cell r="HZ68">
            <v>213603625.58899993</v>
          </cell>
          <cell r="ID68" t="str">
            <v>50014</v>
          </cell>
          <cell r="IE68">
            <v>10553</v>
          </cell>
          <cell r="IJ68" t="str">
            <v>50016</v>
          </cell>
          <cell r="IK68">
            <v>1000</v>
          </cell>
          <cell r="IN68">
            <v>1000</v>
          </cell>
          <cell r="IO68">
            <v>0</v>
          </cell>
        </row>
        <row r="69">
          <cell r="HY69" t="str">
            <v>5827</v>
          </cell>
          <cell r="HZ69">
            <v>91167081.599999994</v>
          </cell>
          <cell r="ID69" t="str">
            <v>50015</v>
          </cell>
          <cell r="IE69">
            <v>22781</v>
          </cell>
          <cell r="IJ69" t="str">
            <v>50017</v>
          </cell>
          <cell r="IK69">
            <v>11218.3</v>
          </cell>
          <cell r="IN69">
            <v>11218.3</v>
          </cell>
          <cell r="IO69">
            <v>0</v>
          </cell>
        </row>
        <row r="70">
          <cell r="HY70" t="str">
            <v>6021</v>
          </cell>
          <cell r="HZ70">
            <v>10516307.099999998</v>
          </cell>
          <cell r="ID70" t="str">
            <v>50016</v>
          </cell>
          <cell r="IE70">
            <v>6156.1</v>
          </cell>
          <cell r="IJ70" t="str">
            <v>5003</v>
          </cell>
          <cell r="IK70">
            <v>350</v>
          </cell>
          <cell r="IN70">
            <v>350</v>
          </cell>
          <cell r="IO70">
            <v>0</v>
          </cell>
        </row>
        <row r="71">
          <cell r="HY71" t="str">
            <v>6221</v>
          </cell>
          <cell r="HZ71">
            <v>35690603.976000004</v>
          </cell>
          <cell r="ID71" t="str">
            <v>50017</v>
          </cell>
          <cell r="IE71">
            <v>57651.199999999997</v>
          </cell>
          <cell r="IJ71" t="str">
            <v>5201</v>
          </cell>
          <cell r="IK71">
            <v>35697.01</v>
          </cell>
          <cell r="IM71">
            <v>48745.06</v>
          </cell>
          <cell r="IN71">
            <v>84442.07</v>
          </cell>
          <cell r="IO71">
            <v>48745.06</v>
          </cell>
        </row>
        <row r="72">
          <cell r="HY72" t="str">
            <v>6223</v>
          </cell>
          <cell r="HZ72">
            <v>17039170.100000001</v>
          </cell>
          <cell r="ID72" t="str">
            <v>50019</v>
          </cell>
          <cell r="IE72">
            <v>165260</v>
          </cell>
          <cell r="IJ72" t="str">
            <v>5203</v>
          </cell>
          <cell r="IK72">
            <v>44294.7</v>
          </cell>
          <cell r="IL72">
            <v>232997.44</v>
          </cell>
          <cell r="IN72">
            <v>277292.14</v>
          </cell>
          <cell r="IO72">
            <v>232997.44</v>
          </cell>
        </row>
        <row r="73">
          <cell r="HY73" t="str">
            <v>6225</v>
          </cell>
          <cell r="HZ73">
            <v>7145969.9999999981</v>
          </cell>
          <cell r="ID73" t="str">
            <v>5003</v>
          </cell>
          <cell r="IE73">
            <v>2943.72</v>
          </cell>
          <cell r="IJ73" t="str">
            <v>5205</v>
          </cell>
          <cell r="IK73">
            <v>19722.259999999998</v>
          </cell>
          <cell r="IN73">
            <v>19722.259999999998</v>
          </cell>
          <cell r="IO73">
            <v>0</v>
          </cell>
        </row>
        <row r="74">
          <cell r="HY74" t="str">
            <v>65023</v>
          </cell>
          <cell r="HZ74">
            <v>251259710</v>
          </cell>
          <cell r="ID74" t="str">
            <v>5201</v>
          </cell>
          <cell r="IE74">
            <v>12267.57</v>
          </cell>
          <cell r="IJ74" t="str">
            <v>5207</v>
          </cell>
          <cell r="IK74">
            <v>9815.2999999999993</v>
          </cell>
          <cell r="IN74">
            <v>9815.2999999999993</v>
          </cell>
          <cell r="IO74">
            <v>0</v>
          </cell>
        </row>
        <row r="75">
          <cell r="HY75" t="str">
            <v>65025</v>
          </cell>
          <cell r="HZ75">
            <v>1158295699</v>
          </cell>
          <cell r="ID75" t="str">
            <v>5203</v>
          </cell>
          <cell r="IE75">
            <v>345414.58</v>
          </cell>
          <cell r="IJ75" t="str">
            <v>5209</v>
          </cell>
          <cell r="IK75">
            <v>4999.99</v>
          </cell>
          <cell r="IN75">
            <v>4999.99</v>
          </cell>
          <cell r="IO75">
            <v>0</v>
          </cell>
        </row>
        <row r="76">
          <cell r="HY76" t="str">
            <v>65028</v>
          </cell>
          <cell r="HZ76">
            <v>217176413.59999999</v>
          </cell>
          <cell r="ID76" t="str">
            <v>5205</v>
          </cell>
          <cell r="IE76">
            <v>77894.080000000002</v>
          </cell>
          <cell r="IJ76" t="str">
            <v>5401</v>
          </cell>
          <cell r="IK76">
            <v>4650</v>
          </cell>
          <cell r="IN76">
            <v>4650</v>
          </cell>
          <cell r="IO76">
            <v>0</v>
          </cell>
        </row>
        <row r="77">
          <cell r="HY77" t="str">
            <v>Grand Total</v>
          </cell>
          <cell r="HZ77">
            <v>6750444287.4770012</v>
          </cell>
          <cell r="ID77" t="str">
            <v>5207</v>
          </cell>
          <cell r="IE77">
            <v>28278.36</v>
          </cell>
          <cell r="IJ77" t="str">
            <v>5601</v>
          </cell>
          <cell r="IK77">
            <v>11550</v>
          </cell>
          <cell r="IN77">
            <v>11550</v>
          </cell>
          <cell r="IO77">
            <v>0</v>
          </cell>
        </row>
        <row r="78">
          <cell r="ID78" t="str">
            <v>5209</v>
          </cell>
          <cell r="IE78">
            <v>36898.65</v>
          </cell>
          <cell r="IJ78" t="str">
            <v>5680</v>
          </cell>
          <cell r="IK78">
            <v>5708.5</v>
          </cell>
          <cell r="IN78">
            <v>5708.5</v>
          </cell>
          <cell r="IO78">
            <v>0</v>
          </cell>
        </row>
        <row r="79">
          <cell r="ID79" t="str">
            <v>5401</v>
          </cell>
          <cell r="IE79">
            <v>16985.310000000001</v>
          </cell>
          <cell r="IJ79" t="str">
            <v>58011</v>
          </cell>
          <cell r="IK79">
            <v>48758</v>
          </cell>
          <cell r="IL79">
            <v>205098.81</v>
          </cell>
          <cell r="IM79">
            <v>124574.77</v>
          </cell>
          <cell r="IN79">
            <v>378431.58</v>
          </cell>
          <cell r="IO79">
            <v>329673.58</v>
          </cell>
        </row>
        <row r="80">
          <cell r="ID80" t="str">
            <v>5601</v>
          </cell>
          <cell r="IE80">
            <v>27767.63</v>
          </cell>
          <cell r="IJ80" t="str">
            <v>58012</v>
          </cell>
          <cell r="IK80">
            <v>44920</v>
          </cell>
          <cell r="IL80">
            <v>311141.56</v>
          </cell>
          <cell r="IM80">
            <v>157755.88</v>
          </cell>
          <cell r="IN80">
            <v>513817.44</v>
          </cell>
          <cell r="IO80">
            <v>468897.44</v>
          </cell>
        </row>
        <row r="81">
          <cell r="ID81" t="str">
            <v>5603</v>
          </cell>
          <cell r="IE81">
            <v>8047.01</v>
          </cell>
          <cell r="IJ81" t="str">
            <v>58013</v>
          </cell>
          <cell r="IK81">
            <v>9550</v>
          </cell>
          <cell r="IL81">
            <v>626366.5</v>
          </cell>
          <cell r="IN81">
            <v>635916.5</v>
          </cell>
          <cell r="IO81">
            <v>626366.5</v>
          </cell>
        </row>
        <row r="82">
          <cell r="ID82" t="str">
            <v>5680</v>
          </cell>
          <cell r="IE82">
            <v>9278.76</v>
          </cell>
          <cell r="IJ82" t="str">
            <v>58019</v>
          </cell>
          <cell r="IK82">
            <v>14307</v>
          </cell>
          <cell r="IL82">
            <v>89999.85</v>
          </cell>
          <cell r="IM82">
            <v>11689.08</v>
          </cell>
          <cell r="IN82">
            <v>115995.93</v>
          </cell>
          <cell r="IO82">
            <v>101688.93000000001</v>
          </cell>
        </row>
        <row r="83">
          <cell r="ID83" t="str">
            <v>58012</v>
          </cell>
          <cell r="IE83">
            <v>70429.789999999994</v>
          </cell>
          <cell r="IJ83" t="str">
            <v>5803</v>
          </cell>
          <cell r="IK83">
            <v>70000</v>
          </cell>
          <cell r="IN83">
            <v>70000</v>
          </cell>
          <cell r="IO83">
            <v>0</v>
          </cell>
        </row>
        <row r="84">
          <cell r="ID84" t="str">
            <v>58013</v>
          </cell>
          <cell r="IE84">
            <v>404941.73</v>
          </cell>
          <cell r="IJ84" t="str">
            <v>5807</v>
          </cell>
          <cell r="IK84">
            <v>3500</v>
          </cell>
          <cell r="IN84">
            <v>3500</v>
          </cell>
          <cell r="IO84">
            <v>0</v>
          </cell>
        </row>
        <row r="85">
          <cell r="ID85" t="str">
            <v>58019</v>
          </cell>
          <cell r="IE85">
            <v>307045.38</v>
          </cell>
          <cell r="IJ85" t="str">
            <v>6001</v>
          </cell>
          <cell r="IK85">
            <v>6500</v>
          </cell>
          <cell r="IN85">
            <v>6500</v>
          </cell>
          <cell r="IO85">
            <v>0</v>
          </cell>
        </row>
        <row r="86">
          <cell r="ID86" t="str">
            <v>5803</v>
          </cell>
          <cell r="IE86">
            <v>30203.45</v>
          </cell>
          <cell r="IJ86" t="str">
            <v>6201</v>
          </cell>
          <cell r="IK86">
            <v>674.8</v>
          </cell>
          <cell r="IL86">
            <v>129515.05</v>
          </cell>
          <cell r="IN86">
            <v>130189.85</v>
          </cell>
          <cell r="IO86">
            <v>129515.05</v>
          </cell>
        </row>
        <row r="87">
          <cell r="ID87" t="str">
            <v>5807</v>
          </cell>
          <cell r="IE87">
            <v>159370.93</v>
          </cell>
          <cell r="IJ87" t="str">
            <v>6203</v>
          </cell>
          <cell r="IK87">
            <v>3349.8</v>
          </cell>
          <cell r="IL87">
            <v>18743.27</v>
          </cell>
          <cell r="IN87">
            <v>22093.07</v>
          </cell>
          <cell r="IO87">
            <v>18743.27</v>
          </cell>
        </row>
        <row r="88">
          <cell r="ID88" t="str">
            <v>6001</v>
          </cell>
          <cell r="IE88">
            <v>13613.82</v>
          </cell>
          <cell r="IJ88" t="str">
            <v>6205</v>
          </cell>
          <cell r="IK88">
            <v>4487.5</v>
          </cell>
          <cell r="IL88">
            <v>35579.480000000003</v>
          </cell>
          <cell r="IN88">
            <v>40066.980000000003</v>
          </cell>
          <cell r="IO88">
            <v>35579.480000000003</v>
          </cell>
        </row>
        <row r="89">
          <cell r="ID89" t="str">
            <v>6201</v>
          </cell>
          <cell r="IE89">
            <v>22748.89</v>
          </cell>
          <cell r="IJ89" t="str">
            <v>65019</v>
          </cell>
          <cell r="IK89">
            <v>1108050</v>
          </cell>
          <cell r="IN89">
            <v>1108050</v>
          </cell>
          <cell r="IO89">
            <v>0</v>
          </cell>
        </row>
        <row r="90">
          <cell r="ID90" t="str">
            <v>6203</v>
          </cell>
          <cell r="IE90">
            <v>13662.9</v>
          </cell>
          <cell r="IJ90" t="str">
            <v>Grand Total</v>
          </cell>
          <cell r="IK90">
            <v>3993030.34</v>
          </cell>
          <cell r="IL90">
            <v>4305667.6900000004</v>
          </cell>
          <cell r="IM90">
            <v>2442395.0499999998</v>
          </cell>
          <cell r="IN90">
            <v>10741093.08</v>
          </cell>
          <cell r="IO90">
            <v>6748062.7400000002</v>
          </cell>
        </row>
        <row r="91">
          <cell r="ID91" t="str">
            <v>6205</v>
          </cell>
          <cell r="IE91">
            <v>2986.5</v>
          </cell>
          <cell r="IO91">
            <v>0</v>
          </cell>
        </row>
        <row r="92">
          <cell r="ID92" t="str">
            <v>65011</v>
          </cell>
          <cell r="IE92">
            <v>294895.90000000002</v>
          </cell>
          <cell r="IO92">
            <v>0</v>
          </cell>
        </row>
        <row r="93">
          <cell r="ID93" t="str">
            <v>65012</v>
          </cell>
          <cell r="IE93">
            <v>1192678.83</v>
          </cell>
          <cell r="IO93">
            <v>0</v>
          </cell>
        </row>
        <row r="94">
          <cell r="ID94" t="str">
            <v>65013</v>
          </cell>
          <cell r="IE94">
            <v>171168</v>
          </cell>
          <cell r="IO94">
            <v>0</v>
          </cell>
        </row>
        <row r="95">
          <cell r="ID95" t="str">
            <v>65014</v>
          </cell>
          <cell r="IE95">
            <v>160873.48000000001</v>
          </cell>
          <cell r="IO95">
            <v>0</v>
          </cell>
        </row>
        <row r="96">
          <cell r="ID96" t="str">
            <v>65015</v>
          </cell>
          <cell r="IE96">
            <v>1033048.79</v>
          </cell>
          <cell r="IO96">
            <v>0</v>
          </cell>
        </row>
        <row r="97">
          <cell r="ID97" t="str">
            <v>65016</v>
          </cell>
          <cell r="IE97">
            <v>20950.34</v>
          </cell>
          <cell r="IO97">
            <v>0</v>
          </cell>
        </row>
        <row r="98">
          <cell r="ID98" t="str">
            <v>65017</v>
          </cell>
          <cell r="IE98">
            <v>177881</v>
          </cell>
          <cell r="IO98">
            <v>0</v>
          </cell>
        </row>
        <row r="99">
          <cell r="ID99" t="str">
            <v>65018</v>
          </cell>
          <cell r="IE99">
            <v>594525.30000000005</v>
          </cell>
          <cell r="IO99">
            <v>0</v>
          </cell>
        </row>
        <row r="100">
          <cell r="ID100" t="str">
            <v>Grand Total</v>
          </cell>
          <cell r="IE100">
            <v>10359181.830000002</v>
          </cell>
          <cell r="IO100">
            <v>0</v>
          </cell>
        </row>
        <row r="101">
          <cell r="IO101">
            <v>0</v>
          </cell>
        </row>
        <row r="102">
          <cell r="IO102">
            <v>0</v>
          </cell>
        </row>
        <row r="103">
          <cell r="IO103">
            <v>0</v>
          </cell>
        </row>
      </sheetData>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2002.12.31"/>
      <sheetName val="sheet_acc"/>
      <sheetName val="sheet_imf"/>
      <sheetName val="rated"/>
    </sheetNames>
    <sheetDataSet>
      <sheetData sheetId="0" refreshError="1"/>
      <sheetData sheetId="1" refreshError="1"/>
      <sheetData sheetId="2" refreshError="1"/>
      <sheetData sheetId="3" refreshError="1"/>
      <sheetData sheetId="4" refreshError="1">
        <row r="7">
          <cell r="CZ7" t="str">
            <v>а.1</v>
          </cell>
        </row>
        <row r="10">
          <cell r="CZ10" t="str">
            <v>а.1</v>
          </cell>
        </row>
        <row r="13">
          <cell r="CZ13" t="str">
            <v>а.1</v>
          </cell>
        </row>
        <row r="16">
          <cell r="CZ16" t="str">
            <v>а.1</v>
          </cell>
        </row>
        <row r="19">
          <cell r="CZ19" t="str">
            <v>а.1</v>
          </cell>
        </row>
        <row r="22">
          <cell r="CZ22" t="str">
            <v>а.1</v>
          </cell>
        </row>
        <row r="25">
          <cell r="CZ25" t="str">
            <v>а.1</v>
          </cell>
        </row>
        <row r="28">
          <cell r="CZ28" t="str">
            <v>а.1</v>
          </cell>
        </row>
        <row r="31">
          <cell r="CZ31" t="str">
            <v>а.1</v>
          </cell>
        </row>
        <row r="34">
          <cell r="CZ34" t="str">
            <v>а.1</v>
          </cell>
        </row>
        <row r="41">
          <cell r="CZ41" t="str">
            <v>а.2</v>
          </cell>
        </row>
        <row r="44">
          <cell r="CZ44" t="str">
            <v>а.2</v>
          </cell>
        </row>
        <row r="47">
          <cell r="CZ47" t="str">
            <v>а.2</v>
          </cell>
        </row>
        <row r="50">
          <cell r="CZ50" t="str">
            <v>а.2</v>
          </cell>
        </row>
        <row r="53">
          <cell r="CZ53" t="str">
            <v>а.2</v>
          </cell>
        </row>
        <row r="56">
          <cell r="CZ56" t="str">
            <v>а.2</v>
          </cell>
        </row>
        <row r="59">
          <cell r="CZ59" t="str">
            <v>а.2</v>
          </cell>
        </row>
        <row r="62">
          <cell r="CZ62" t="str">
            <v>а.2</v>
          </cell>
        </row>
        <row r="65">
          <cell r="CZ65" t="str">
            <v>а.2</v>
          </cell>
        </row>
        <row r="68">
          <cell r="CZ68" t="str">
            <v>а.2</v>
          </cell>
        </row>
        <row r="71">
          <cell r="CZ71" t="str">
            <v>а.2</v>
          </cell>
        </row>
        <row r="74">
          <cell r="CZ74" t="str">
            <v>а.2</v>
          </cell>
        </row>
        <row r="77">
          <cell r="CZ77" t="str">
            <v>а.2</v>
          </cell>
        </row>
        <row r="80">
          <cell r="CZ80" t="str">
            <v>а.2</v>
          </cell>
        </row>
        <row r="83">
          <cell r="CZ83" t="str">
            <v>а.2</v>
          </cell>
        </row>
        <row r="86">
          <cell r="CZ86" t="str">
            <v>а.2</v>
          </cell>
        </row>
        <row r="89">
          <cell r="CZ89" t="str">
            <v>а.2</v>
          </cell>
        </row>
        <row r="95">
          <cell r="CZ95" t="str">
            <v>а.4</v>
          </cell>
        </row>
        <row r="98">
          <cell r="CZ98" t="str">
            <v>а.4</v>
          </cell>
        </row>
        <row r="101">
          <cell r="CZ101" t="str">
            <v>а.4</v>
          </cell>
        </row>
        <row r="106">
          <cell r="CZ106" t="str">
            <v>а.7</v>
          </cell>
        </row>
        <row r="109">
          <cell r="CZ109" t="str">
            <v>а.7</v>
          </cell>
        </row>
        <row r="112">
          <cell r="CZ112" t="str">
            <v>а.7</v>
          </cell>
        </row>
        <row r="118">
          <cell r="CZ118" t="str">
            <v>а.6</v>
          </cell>
        </row>
        <row r="121">
          <cell r="CZ121" t="str">
            <v>а.6</v>
          </cell>
        </row>
        <row r="131">
          <cell r="CZ131" t="str">
            <v>б.1</v>
          </cell>
        </row>
        <row r="134">
          <cell r="CZ134" t="str">
            <v>б.1</v>
          </cell>
        </row>
        <row r="137">
          <cell r="CZ137" t="str">
            <v>б.1</v>
          </cell>
        </row>
        <row r="140">
          <cell r="CZ140" t="str">
            <v>б.1</v>
          </cell>
        </row>
        <row r="143">
          <cell r="CZ143" t="str">
            <v>б.1</v>
          </cell>
        </row>
        <row r="146">
          <cell r="CZ146" t="str">
            <v>б.1</v>
          </cell>
        </row>
        <row r="149">
          <cell r="CZ149" t="str">
            <v>б.1</v>
          </cell>
        </row>
        <row r="152">
          <cell r="CZ152" t="str">
            <v>б.1</v>
          </cell>
        </row>
        <row r="155">
          <cell r="CZ155" t="str">
            <v>б.1</v>
          </cell>
        </row>
        <row r="158">
          <cell r="CZ158" t="str">
            <v>б.1</v>
          </cell>
        </row>
        <row r="161">
          <cell r="CZ161" t="str">
            <v>б.1</v>
          </cell>
        </row>
        <row r="164">
          <cell r="CZ164" t="str">
            <v>б.1</v>
          </cell>
        </row>
        <row r="167">
          <cell r="CZ167" t="str">
            <v>б.1</v>
          </cell>
        </row>
        <row r="170">
          <cell r="CZ170" t="str">
            <v>б.1</v>
          </cell>
        </row>
        <row r="173">
          <cell r="CZ173" t="str">
            <v>б.1</v>
          </cell>
        </row>
        <row r="176">
          <cell r="CZ176" t="str">
            <v>б.1</v>
          </cell>
        </row>
        <row r="179">
          <cell r="CZ179" t="str">
            <v>б.1</v>
          </cell>
        </row>
        <row r="182">
          <cell r="CZ182" t="str">
            <v>б.1</v>
          </cell>
        </row>
        <row r="185">
          <cell r="CZ185" t="str">
            <v>б.1</v>
          </cell>
        </row>
        <row r="188">
          <cell r="CZ188" t="str">
            <v>б.1</v>
          </cell>
        </row>
        <row r="191">
          <cell r="CZ191" t="str">
            <v>б.1</v>
          </cell>
        </row>
        <row r="194">
          <cell r="CZ194" t="str">
            <v>б.1</v>
          </cell>
        </row>
        <row r="197">
          <cell r="CZ197" t="str">
            <v>б.1</v>
          </cell>
        </row>
        <row r="200">
          <cell r="CZ200" t="str">
            <v>б.1</v>
          </cell>
        </row>
        <row r="203">
          <cell r="CZ203" t="str">
            <v>б.1</v>
          </cell>
        </row>
        <row r="206">
          <cell r="CZ206" t="str">
            <v>б.1</v>
          </cell>
        </row>
        <row r="209">
          <cell r="CZ209" t="str">
            <v>б.1</v>
          </cell>
        </row>
        <row r="212">
          <cell r="CZ212" t="str">
            <v>б.1</v>
          </cell>
        </row>
        <row r="215">
          <cell r="CZ215" t="str">
            <v>б.1</v>
          </cell>
        </row>
        <row r="218">
          <cell r="CZ218" t="str">
            <v>б.1</v>
          </cell>
        </row>
        <row r="221">
          <cell r="CZ221" t="str">
            <v>б.1</v>
          </cell>
        </row>
        <row r="224">
          <cell r="CZ224" t="str">
            <v>б.1</v>
          </cell>
        </row>
        <row r="227">
          <cell r="CZ227" t="str">
            <v>б.1</v>
          </cell>
        </row>
        <row r="233">
          <cell r="CZ233" t="str">
            <v>б.2</v>
          </cell>
        </row>
        <row r="236">
          <cell r="CZ236" t="str">
            <v>б.2</v>
          </cell>
        </row>
        <row r="239">
          <cell r="CZ239" t="str">
            <v>б.2</v>
          </cell>
        </row>
        <row r="242">
          <cell r="CZ242" t="str">
            <v>б.2</v>
          </cell>
        </row>
        <row r="245">
          <cell r="CZ245" t="str">
            <v>б.2</v>
          </cell>
        </row>
        <row r="248">
          <cell r="CZ248" t="str">
            <v>б.2</v>
          </cell>
        </row>
        <row r="251">
          <cell r="CZ251" t="str">
            <v>б.2</v>
          </cell>
        </row>
        <row r="254">
          <cell r="CZ254" t="str">
            <v>б.2</v>
          </cell>
        </row>
        <row r="257">
          <cell r="CZ257" t="str">
            <v>б.2</v>
          </cell>
        </row>
        <row r="260">
          <cell r="CZ260" t="str">
            <v>б.2</v>
          </cell>
        </row>
        <row r="263">
          <cell r="CZ263" t="str">
            <v>б.2</v>
          </cell>
        </row>
        <row r="266">
          <cell r="CZ266" t="str">
            <v>б.2</v>
          </cell>
        </row>
        <row r="269">
          <cell r="CZ269" t="str">
            <v>б.2</v>
          </cell>
        </row>
        <row r="272">
          <cell r="CZ272" t="str">
            <v>б.2</v>
          </cell>
        </row>
        <row r="275">
          <cell r="CZ275" t="str">
            <v>б.2</v>
          </cell>
        </row>
        <row r="278">
          <cell r="CZ278" t="str">
            <v>б.2</v>
          </cell>
        </row>
        <row r="281">
          <cell r="CZ281" t="str">
            <v>б.2</v>
          </cell>
        </row>
        <row r="287">
          <cell r="CZ287" t="str">
            <v>б.4</v>
          </cell>
        </row>
        <row r="290">
          <cell r="CZ290" t="str">
            <v>б.4</v>
          </cell>
        </row>
        <row r="293">
          <cell r="CZ293" t="str">
            <v>б.4</v>
          </cell>
        </row>
        <row r="296">
          <cell r="CZ296" t="str">
            <v>б.4</v>
          </cell>
        </row>
        <row r="299">
          <cell r="CZ299" t="str">
            <v>б.4</v>
          </cell>
        </row>
        <row r="306">
          <cell r="CZ306">
            <v>3.1</v>
          </cell>
        </row>
        <row r="309">
          <cell r="CZ309">
            <v>3.1</v>
          </cell>
        </row>
        <row r="315">
          <cell r="CZ315" t="str">
            <v>а.3</v>
          </cell>
        </row>
        <row r="318">
          <cell r="CZ318" t="str">
            <v>а.3</v>
          </cell>
        </row>
        <row r="321">
          <cell r="CZ321" t="str">
            <v>а.3</v>
          </cell>
        </row>
        <row r="324">
          <cell r="CZ324" t="str">
            <v>а.3</v>
          </cell>
        </row>
        <row r="327">
          <cell r="CZ327" t="str">
            <v>а.3</v>
          </cell>
        </row>
        <row r="333">
          <cell r="CZ333" t="str">
            <v>а.8</v>
          </cell>
        </row>
        <row r="341">
          <cell r="CZ341" t="str">
            <v>а.9</v>
          </cell>
        </row>
        <row r="351">
          <cell r="CZ351" t="str">
            <v>а.10</v>
          </cell>
        </row>
        <row r="361">
          <cell r="CZ361" t="str">
            <v>а.5</v>
          </cell>
        </row>
        <row r="364">
          <cell r="CZ364" t="str">
            <v>а.5</v>
          </cell>
        </row>
        <row r="367">
          <cell r="CZ367" t="str">
            <v>а.5</v>
          </cell>
        </row>
        <row r="373">
          <cell r="CZ373" t="str">
            <v>б.3</v>
          </cell>
        </row>
        <row r="376">
          <cell r="CZ376" t="str">
            <v>б.3</v>
          </cell>
        </row>
        <row r="382">
          <cell r="CZ382">
            <v>2.1</v>
          </cell>
        </row>
      </sheetData>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ndo promedio"/>
      <sheetName val="GRÁFICO DE FONDO POR AFILIADO"/>
    </sheetNames>
    <sheetDataSet>
      <sheetData sheetId="0" refreshError="1">
        <row r="37">
          <cell r="A37" t="str">
            <v>CUADRO N° 10.3.1.</v>
          </cell>
        </row>
        <row r="38">
          <cell r="A38" t="str">
            <v>FONDO POR AFILIADO</v>
          </cell>
        </row>
        <row r="42">
          <cell r="C42" t="str">
            <v>VALOR DEL FONDO</v>
          </cell>
          <cell r="F42" t="str">
            <v>AFILIACIÓN</v>
          </cell>
          <cell r="I42" t="str">
            <v>FONDO</v>
          </cell>
        </row>
        <row r="43">
          <cell r="A43" t="str">
            <v>AFJP</v>
          </cell>
          <cell r="B43" t="str">
            <v>VALOR DEL FONDO</v>
          </cell>
          <cell r="C43" t="str">
            <v>A FIN DE CADA MES</v>
          </cell>
          <cell r="F43" t="str">
            <v>TOTAL</v>
          </cell>
          <cell r="I43" t="str">
            <v>POR AFILIADO</v>
          </cell>
          <cell r="J43" t="str">
            <v>FONDO POR AFILIADO</v>
          </cell>
        </row>
        <row r="44">
          <cell r="B44" t="str">
            <v>al 31 de marzo</v>
          </cell>
          <cell r="I44" t="str">
            <v>PROMEDIO</v>
          </cell>
          <cell r="J44" t="str">
            <v>A FIN DE CADA MES</v>
          </cell>
        </row>
        <row r="45">
          <cell r="B45" t="str">
            <v>de 1995</v>
          </cell>
          <cell r="C45" t="str">
            <v>ABRIL</v>
          </cell>
          <cell r="D45" t="str">
            <v>MAYO</v>
          </cell>
          <cell r="E45" t="str">
            <v>JUNIO</v>
          </cell>
          <cell r="F45" t="str">
            <v>MARZO</v>
          </cell>
          <cell r="G45" t="str">
            <v>ABRIL</v>
          </cell>
          <cell r="H45" t="str">
            <v>MAYO</v>
          </cell>
          <cell r="I45" t="str">
            <v>al 31/03/95</v>
          </cell>
          <cell r="J45" t="str">
            <v>ABRIL</v>
          </cell>
          <cell r="K45" t="str">
            <v>MAYO</v>
          </cell>
          <cell r="L45" t="str">
            <v>JUNIO</v>
          </cell>
        </row>
        <row r="46">
          <cell r="A46" t="str">
            <v>ACTIVA</v>
          </cell>
          <cell r="B46">
            <v>31452098</v>
          </cell>
          <cell r="C46">
            <v>36494986</v>
          </cell>
          <cell r="D46">
            <v>41526314</v>
          </cell>
          <cell r="E46">
            <v>44937065</v>
          </cell>
          <cell r="F46">
            <v>116654</v>
          </cell>
          <cell r="G46">
            <v>120833</v>
          </cell>
          <cell r="H46">
            <v>122107</v>
          </cell>
          <cell r="I46">
            <v>276.51654592769728</v>
          </cell>
          <cell r="J46">
            <v>312.84813208291183</v>
          </cell>
          <cell r="K46">
            <v>343.6669949434343</v>
          </cell>
          <cell r="L46">
            <v>368.01383213083608</v>
          </cell>
        </row>
        <row r="47">
          <cell r="A47" t="str">
            <v>AFIANZAR</v>
          </cell>
          <cell r="B47">
            <v>2185662</v>
          </cell>
          <cell r="C47">
            <v>2585118</v>
          </cell>
          <cell r="D47">
            <v>3009941</v>
          </cell>
          <cell r="E47">
            <v>3436491</v>
          </cell>
          <cell r="F47">
            <v>16721</v>
          </cell>
          <cell r="G47">
            <v>17326</v>
          </cell>
          <cell r="H47">
            <v>17765</v>
          </cell>
          <cell r="I47">
            <v>134.7095223420647</v>
          </cell>
          <cell r="J47">
            <v>154.60307397882903</v>
          </cell>
          <cell r="K47">
            <v>173.72394089807227</v>
          </cell>
          <cell r="L47">
            <v>193.44165493948776</v>
          </cell>
        </row>
        <row r="48">
          <cell r="A48" t="str">
            <v>ANTICIPAR</v>
          </cell>
          <cell r="B48">
            <v>24492057</v>
          </cell>
          <cell r="C48">
            <v>28409232</v>
          </cell>
          <cell r="D48">
            <v>32584727</v>
          </cell>
          <cell r="E48">
            <v>36076217</v>
          </cell>
          <cell r="F48">
            <v>116883</v>
          </cell>
          <cell r="G48">
            <v>120552</v>
          </cell>
          <cell r="H48">
            <v>121880</v>
          </cell>
          <cell r="I48">
            <v>215.11432862563237</v>
          </cell>
          <cell r="J48">
            <v>243.0570057236724</v>
          </cell>
          <cell r="K48">
            <v>270.29602992899328</v>
          </cell>
          <cell r="L48">
            <v>295.99784213980968</v>
          </cell>
        </row>
        <row r="49">
          <cell r="A49" t="str">
            <v>ARAUCA BIT</v>
          </cell>
          <cell r="B49">
            <v>15390802</v>
          </cell>
          <cell r="C49">
            <v>18438452</v>
          </cell>
          <cell r="D49">
            <v>21621892</v>
          </cell>
          <cell r="E49">
            <v>24648855</v>
          </cell>
          <cell r="F49">
            <v>68795</v>
          </cell>
          <cell r="G49">
            <v>67520</v>
          </cell>
          <cell r="H49">
            <v>69565</v>
          </cell>
          <cell r="I49">
            <v>231.14865433137089</v>
          </cell>
          <cell r="J49">
            <v>268.0202340286358</v>
          </cell>
          <cell r="K49">
            <v>320.2294431279621</v>
          </cell>
          <cell r="L49">
            <v>354.32839790124342</v>
          </cell>
        </row>
        <row r="50">
          <cell r="A50" t="str">
            <v>CLARIDAD</v>
          </cell>
          <cell r="B50">
            <v>41661660</v>
          </cell>
          <cell r="C50">
            <v>46639115</v>
          </cell>
          <cell r="D50">
            <v>51761079</v>
          </cell>
          <cell r="E50">
            <v>56316686</v>
          </cell>
          <cell r="F50">
            <v>218083</v>
          </cell>
          <cell r="G50">
            <v>221572</v>
          </cell>
          <cell r="H50">
            <v>222842</v>
          </cell>
          <cell r="I50">
            <v>193.62836547175863</v>
          </cell>
          <cell r="J50">
            <v>213.85947093537783</v>
          </cell>
          <cell r="K50">
            <v>233.60839365984873</v>
          </cell>
          <cell r="L50">
            <v>252.72025022213049</v>
          </cell>
        </row>
        <row r="51">
          <cell r="A51" t="str">
            <v>CONSOLIDAR</v>
          </cell>
          <cell r="B51">
            <v>147897887</v>
          </cell>
          <cell r="C51">
            <v>164224088</v>
          </cell>
          <cell r="D51">
            <v>194537665</v>
          </cell>
          <cell r="E51">
            <v>214813454</v>
          </cell>
          <cell r="F51">
            <v>509386</v>
          </cell>
          <cell r="G51">
            <v>524094</v>
          </cell>
          <cell r="H51">
            <v>534033</v>
          </cell>
          <cell r="I51">
            <v>295.33505131994087</v>
          </cell>
          <cell r="J51">
            <v>322.39615537136865</v>
          </cell>
          <cell r="K51">
            <v>371.18849862810868</v>
          </cell>
          <cell r="L51">
            <v>402.24752777450084</v>
          </cell>
        </row>
        <row r="52">
          <cell r="A52" t="str">
            <v>DIGNITAS</v>
          </cell>
          <cell r="B52">
            <v>15938569</v>
          </cell>
          <cell r="C52">
            <v>17642205</v>
          </cell>
          <cell r="D52">
            <v>19536177</v>
          </cell>
          <cell r="F52">
            <v>65389</v>
          </cell>
          <cell r="G52">
            <v>0</v>
          </cell>
          <cell r="H52">
            <v>0</v>
          </cell>
          <cell r="I52">
            <v>237.42133408806529</v>
          </cell>
          <cell r="J52">
            <v>269.80386609368549</v>
          </cell>
        </row>
        <row r="53">
          <cell r="A53" t="str">
            <v>ETHIKA</v>
          </cell>
          <cell r="B53">
            <v>336588</v>
          </cell>
          <cell r="C53">
            <v>434763</v>
          </cell>
          <cell r="D53">
            <v>550406</v>
          </cell>
          <cell r="E53">
            <v>734793</v>
          </cell>
          <cell r="F53">
            <v>1228</v>
          </cell>
          <cell r="G53">
            <v>1333</v>
          </cell>
          <cell r="H53">
            <v>1454</v>
          </cell>
          <cell r="I53">
            <v>296.55330396475773</v>
          </cell>
          <cell r="J53">
            <v>354.04153094462544</v>
          </cell>
          <cell r="K53">
            <v>412.90772693173295</v>
          </cell>
          <cell r="L53">
            <v>505.35969738651994</v>
          </cell>
        </row>
        <row r="54">
          <cell r="A54" t="str">
            <v>FECUNDA</v>
          </cell>
          <cell r="B54">
            <v>23924556</v>
          </cell>
          <cell r="C54">
            <v>27555865</v>
          </cell>
          <cell r="D54">
            <v>31391690</v>
          </cell>
          <cell r="E54">
            <v>35061139</v>
          </cell>
          <cell r="F54">
            <v>108522</v>
          </cell>
          <cell r="G54">
            <v>111843</v>
          </cell>
          <cell r="H54">
            <v>116728</v>
          </cell>
          <cell r="I54">
            <v>226.76229562579974</v>
          </cell>
          <cell r="J54">
            <v>253.91961998488785</v>
          </cell>
          <cell r="K54">
            <v>280.67639458884327</v>
          </cell>
          <cell r="L54">
            <v>300.36614179973958</v>
          </cell>
        </row>
        <row r="55">
          <cell r="A55" t="str">
            <v>FUTURA</v>
          </cell>
          <cell r="B55">
            <v>21372027</v>
          </cell>
          <cell r="C55">
            <v>24996231</v>
          </cell>
          <cell r="D55">
            <v>28384365</v>
          </cell>
          <cell r="E55">
            <v>31406941</v>
          </cell>
          <cell r="F55">
            <v>34952</v>
          </cell>
          <cell r="G55">
            <v>35767</v>
          </cell>
          <cell r="H55">
            <v>36067</v>
          </cell>
          <cell r="I55">
            <v>625.79137385804643</v>
          </cell>
          <cell r="J55">
            <v>715.15881780727852</v>
          </cell>
          <cell r="K55">
            <v>793.59087986132465</v>
          </cell>
          <cell r="L55">
            <v>870.79438267668502</v>
          </cell>
        </row>
        <row r="56">
          <cell r="A56" t="str">
            <v>GENERAR</v>
          </cell>
          <cell r="B56">
            <v>23822153</v>
          </cell>
          <cell r="C56">
            <v>27373552</v>
          </cell>
          <cell r="D56">
            <v>31012520</v>
          </cell>
          <cell r="E56">
            <v>34275931</v>
          </cell>
          <cell r="F56">
            <v>29897</v>
          </cell>
          <cell r="G56">
            <v>30458</v>
          </cell>
          <cell r="H56">
            <v>30801</v>
          </cell>
          <cell r="I56">
            <v>802.71432422414659</v>
          </cell>
          <cell r="J56">
            <v>915.59527711810551</v>
          </cell>
          <cell r="K56">
            <v>1018.2060542386237</v>
          </cell>
          <cell r="L56">
            <v>1112.8187721177883</v>
          </cell>
        </row>
        <row r="57">
          <cell r="A57" t="str">
            <v>JACARANDÁ</v>
          </cell>
          <cell r="B57">
            <v>10799893</v>
          </cell>
          <cell r="C57">
            <v>12276096</v>
          </cell>
          <cell r="D57">
            <v>13930833</v>
          </cell>
          <cell r="E57">
            <v>15156828</v>
          </cell>
          <cell r="F57">
            <v>53494</v>
          </cell>
          <cell r="G57">
            <v>54553</v>
          </cell>
          <cell r="H57">
            <v>54672</v>
          </cell>
          <cell r="I57">
            <v>207.99824740481097</v>
          </cell>
          <cell r="J57">
            <v>229.4854750065428</v>
          </cell>
          <cell r="K57">
            <v>255.36327974630177</v>
          </cell>
          <cell r="L57">
            <v>277.23200175592626</v>
          </cell>
        </row>
        <row r="58">
          <cell r="A58" t="str">
            <v>MÁS VIDA</v>
          </cell>
          <cell r="B58">
            <v>2609412</v>
          </cell>
          <cell r="C58">
            <v>3151231</v>
          </cell>
          <cell r="D58">
            <v>3862167</v>
          </cell>
          <cell r="E58">
            <v>4632247</v>
          </cell>
          <cell r="F58">
            <v>15512</v>
          </cell>
          <cell r="G58">
            <v>18542</v>
          </cell>
          <cell r="H58">
            <v>21700</v>
          </cell>
          <cell r="I58">
            <v>197.56299212598427</v>
          </cell>
          <cell r="J58">
            <v>203.1479499742135</v>
          </cell>
          <cell r="K58">
            <v>208.29290259950383</v>
          </cell>
          <cell r="L58">
            <v>213.46760368663595</v>
          </cell>
        </row>
        <row r="59">
          <cell r="A59" t="str">
            <v>MÁXIMA</v>
          </cell>
          <cell r="B59">
            <v>135750103</v>
          </cell>
          <cell r="C59">
            <v>155718751</v>
          </cell>
          <cell r="D59">
            <v>175988251</v>
          </cell>
          <cell r="E59">
            <v>189550207</v>
          </cell>
          <cell r="F59">
            <v>490909</v>
          </cell>
          <cell r="G59">
            <v>501751</v>
          </cell>
          <cell r="H59">
            <v>511756</v>
          </cell>
          <cell r="I59">
            <v>280.54787496770859</v>
          </cell>
          <cell r="J59">
            <v>317.20492188980035</v>
          </cell>
          <cell r="K59">
            <v>350.74818186710144</v>
          </cell>
          <cell r="L59">
            <v>370.39176287136837</v>
          </cell>
        </row>
        <row r="60">
          <cell r="A60" t="str">
            <v>NACIÓN</v>
          </cell>
          <cell r="B60">
            <v>80076398</v>
          </cell>
          <cell r="C60">
            <v>89247308</v>
          </cell>
          <cell r="D60">
            <v>99444006</v>
          </cell>
          <cell r="E60">
            <v>109883985</v>
          </cell>
          <cell r="F60">
            <v>401972</v>
          </cell>
          <cell r="G60">
            <v>409936</v>
          </cell>
          <cell r="H60">
            <v>412884</v>
          </cell>
          <cell r="I60">
            <v>200.19099499999999</v>
          </cell>
          <cell r="J60">
            <v>222.02369319256067</v>
          </cell>
          <cell r="K60">
            <v>242.58422290308732</v>
          </cell>
          <cell r="L60">
            <v>266.13766820705087</v>
          </cell>
        </row>
        <row r="61">
          <cell r="A61" t="str">
            <v>ORÍGENES</v>
          </cell>
          <cell r="B61">
            <v>66878672</v>
          </cell>
          <cell r="C61">
            <v>79636618</v>
          </cell>
          <cell r="D61">
            <v>94303177</v>
          </cell>
          <cell r="E61">
            <v>104294240</v>
          </cell>
          <cell r="F61">
            <v>344970</v>
          </cell>
          <cell r="G61">
            <v>363379</v>
          </cell>
          <cell r="H61">
            <v>383341</v>
          </cell>
          <cell r="I61">
            <v>200.44018593833823</v>
          </cell>
          <cell r="J61">
            <v>230.85085079862017</v>
          </cell>
          <cell r="K61">
            <v>259.51741019706697</v>
          </cell>
          <cell r="L61">
            <v>272.06648910500053</v>
          </cell>
        </row>
        <row r="62">
          <cell r="A62" t="str">
            <v>PATRIMONIO</v>
          </cell>
          <cell r="B62">
            <v>21411320</v>
          </cell>
          <cell r="C62">
            <v>24080865</v>
          </cell>
          <cell r="D62">
            <v>27396402</v>
          </cell>
          <cell r="E62">
            <v>29306503</v>
          </cell>
          <cell r="F62">
            <v>111090</v>
          </cell>
          <cell r="G62">
            <v>112193</v>
          </cell>
          <cell r="H62">
            <v>112437</v>
          </cell>
          <cell r="I62">
            <v>193.33020316027088</v>
          </cell>
          <cell r="J62">
            <v>216.76897110450986</v>
          </cell>
          <cell r="K62">
            <v>244.1899405488756</v>
          </cell>
          <cell r="L62">
            <v>260.64821188754593</v>
          </cell>
        </row>
        <row r="63">
          <cell r="A63" t="str">
            <v>PREVINTER</v>
          </cell>
          <cell r="B63">
            <v>73314792</v>
          </cell>
          <cell r="C63">
            <v>86799303</v>
          </cell>
          <cell r="D63">
            <v>101588876</v>
          </cell>
          <cell r="E63">
            <v>114659509</v>
          </cell>
          <cell r="F63">
            <v>245409</v>
          </cell>
          <cell r="G63">
            <v>262463</v>
          </cell>
          <cell r="H63">
            <v>277078</v>
          </cell>
          <cell r="I63">
            <v>315.28904408855556</v>
          </cell>
          <cell r="J63">
            <v>353.69241959341343</v>
          </cell>
          <cell r="K63">
            <v>387.0597989049885</v>
          </cell>
          <cell r="L63">
            <v>413.8167194797133</v>
          </cell>
        </row>
        <row r="64">
          <cell r="A64" t="str">
            <v>PREVISOL</v>
          </cell>
          <cell r="B64">
            <v>30352660</v>
          </cell>
          <cell r="C64">
            <v>35584979</v>
          </cell>
          <cell r="D64">
            <v>40583444</v>
          </cell>
          <cell r="E64">
            <v>44446312</v>
          </cell>
          <cell r="F64">
            <v>115299</v>
          </cell>
          <cell r="G64">
            <v>117813</v>
          </cell>
          <cell r="H64">
            <v>117668</v>
          </cell>
          <cell r="I64">
            <v>269.01947228943425</v>
          </cell>
          <cell r="J64">
            <v>308.63215639337722</v>
          </cell>
          <cell r="K64">
            <v>344.47339427737177</v>
          </cell>
          <cell r="L64">
            <v>377.7264166978278</v>
          </cell>
        </row>
        <row r="65">
          <cell r="A65" t="str">
            <v>PROFESIÓN</v>
          </cell>
          <cell r="B65">
            <v>3379487</v>
          </cell>
          <cell r="C65">
            <v>4092347</v>
          </cell>
          <cell r="D65">
            <v>4920419</v>
          </cell>
          <cell r="E65">
            <v>5469379</v>
          </cell>
          <cell r="F65">
            <v>8505</v>
          </cell>
          <cell r="G65">
            <v>9572</v>
          </cell>
          <cell r="H65">
            <v>10427</v>
          </cell>
          <cell r="I65">
            <v>421.69790366858001</v>
          </cell>
          <cell r="J65">
            <v>481.16954732510288</v>
          </cell>
          <cell r="K65">
            <v>514.0429377350606</v>
          </cell>
          <cell r="L65">
            <v>524.54004028004215</v>
          </cell>
        </row>
        <row r="66">
          <cell r="A66" t="str">
            <v>PRORENTA</v>
          </cell>
          <cell r="B66">
            <v>23563913</v>
          </cell>
          <cell r="C66">
            <v>26643232</v>
          </cell>
          <cell r="D66">
            <v>29781493</v>
          </cell>
          <cell r="E66">
            <v>32704930</v>
          </cell>
          <cell r="F66">
            <v>83792</v>
          </cell>
          <cell r="G66">
            <v>85400</v>
          </cell>
          <cell r="H66">
            <v>85973</v>
          </cell>
          <cell r="I66">
            <v>284.33420614426723</v>
          </cell>
          <cell r="J66">
            <v>317.96868436127556</v>
          </cell>
          <cell r="K66">
            <v>348.72942622950819</v>
          </cell>
          <cell r="L66">
            <v>380.40931455224313</v>
          </cell>
        </row>
        <row r="67">
          <cell r="A67" t="str">
            <v>SAN JOSÉ</v>
          </cell>
          <cell r="B67">
            <v>6566701</v>
          </cell>
          <cell r="C67">
            <v>7497400</v>
          </cell>
          <cell r="D67">
            <v>8388411</v>
          </cell>
          <cell r="E67">
            <v>9238586</v>
          </cell>
          <cell r="F67">
            <v>22730</v>
          </cell>
          <cell r="G67">
            <v>23208</v>
          </cell>
          <cell r="H67">
            <v>23322</v>
          </cell>
          <cell r="I67">
            <v>292.89478144513828</v>
          </cell>
          <cell r="J67">
            <v>329.84601847778265</v>
          </cell>
          <cell r="K67">
            <v>361.44480351602897</v>
          </cell>
          <cell r="L67">
            <v>396.13180687762627</v>
          </cell>
        </row>
        <row r="68">
          <cell r="A68" t="str">
            <v>SAVIA</v>
          </cell>
          <cell r="B68">
            <v>4727359</v>
          </cell>
          <cell r="C68">
            <v>5427231</v>
          </cell>
          <cell r="D68">
            <v>5903014</v>
          </cell>
          <cell r="E68">
            <v>6276262</v>
          </cell>
          <cell r="F68">
            <v>44487</v>
          </cell>
          <cell r="G68">
            <v>44550</v>
          </cell>
          <cell r="H68">
            <v>43999</v>
          </cell>
          <cell r="I68">
            <v>105.50021201097994</v>
          </cell>
          <cell r="J68">
            <v>121.99588643873491</v>
          </cell>
          <cell r="K68">
            <v>132.50312008978676</v>
          </cell>
          <cell r="L68">
            <v>142.64556012636652</v>
          </cell>
        </row>
        <row r="69">
          <cell r="A69" t="str">
            <v>SIEMBRA</v>
          </cell>
          <cell r="B69">
            <v>136112479</v>
          </cell>
          <cell r="C69">
            <v>148899642</v>
          </cell>
          <cell r="D69">
            <v>171863998</v>
          </cell>
          <cell r="E69">
            <v>208593775</v>
          </cell>
          <cell r="F69">
            <v>418123</v>
          </cell>
          <cell r="G69">
            <v>493812</v>
          </cell>
          <cell r="H69">
            <v>498958</v>
          </cell>
          <cell r="I69">
            <v>332.34399210846948</v>
          </cell>
          <cell r="J69">
            <v>356.11444957584251</v>
          </cell>
          <cell r="K69">
            <v>348.03528063311546</v>
          </cell>
          <cell r="L69">
            <v>418.05878450691239</v>
          </cell>
        </row>
        <row r="70">
          <cell r="A70" t="str">
            <v>UNIDOS</v>
          </cell>
          <cell r="B70">
            <v>5888660</v>
          </cell>
          <cell r="C70">
            <v>6715538</v>
          </cell>
          <cell r="D70">
            <v>7645222</v>
          </cell>
          <cell r="E70">
            <v>8394786</v>
          </cell>
          <cell r="F70">
            <v>15084</v>
          </cell>
          <cell r="G70">
            <v>15418</v>
          </cell>
          <cell r="H70">
            <v>15642</v>
          </cell>
          <cell r="I70">
            <v>395.50406340251192</v>
          </cell>
          <cell r="J70">
            <v>445.20936091222489</v>
          </cell>
          <cell r="K70">
            <v>495.86340640809442</v>
          </cell>
          <cell r="L70">
            <v>536.68239355581125</v>
          </cell>
        </row>
        <row r="72">
          <cell r="A72" t="str">
            <v>TOTAL</v>
          </cell>
          <cell r="B72">
            <v>949905908</v>
          </cell>
          <cell r="C72">
            <v>1080564148</v>
          </cell>
          <cell r="D72">
            <v>1241516489</v>
          </cell>
          <cell r="E72">
            <v>1364315121</v>
          </cell>
          <cell r="F72">
            <v>3657886</v>
          </cell>
          <cell r="G72">
            <v>3763888</v>
          </cell>
          <cell r="H72">
            <v>3843099</v>
          </cell>
          <cell r="I72">
            <v>264.94564394583864</v>
          </cell>
          <cell r="J72">
            <v>295.40673164773312</v>
          </cell>
          <cell r="K72">
            <v>329.84947718954442</v>
          </cell>
          <cell r="L72">
            <v>355.00389685511612</v>
          </cell>
        </row>
        <row r="74">
          <cell r="I74" t="str">
            <v>PROMEDIO SISTEMA</v>
          </cell>
        </row>
      </sheetData>
      <sheetData sheetId="1" refreshError="1">
        <row r="4">
          <cell r="A4" t="str">
            <v>GRÁFICO N° 10.3.1</v>
          </cell>
        </row>
        <row r="37">
          <cell r="A37" t="str">
            <v>GRÁFICO N° 10.3.2.</v>
          </cell>
        </row>
        <row r="70">
          <cell r="A70" t="str">
            <v>GRÁFICO N° 10.3.3.</v>
          </cell>
        </row>
        <row r="104">
          <cell r="A104" t="str">
            <v>GRÁFICO N° 10.3.4.</v>
          </cell>
        </row>
      </sheetData>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
      <sheetName val="DSB"/>
      <sheetName val="Debt Service"/>
      <sheetName val="balance"/>
      <sheetName val="in ORG"/>
      <sheetName val="criteria"/>
      <sheetName val="CREDITOR gov"/>
      <sheetName val="ECO.SECTOR gov"/>
      <sheetName val="CREDITOR pub"/>
      <sheetName val="ECO.SECTOR pub"/>
      <sheetName val="Sheet1"/>
    </sheetNames>
    <sheetDataSet>
      <sheetData sheetId="0">
        <row r="4">
          <cell r="B4" t="str">
            <v>USD</v>
          </cell>
          <cell r="C4">
            <v>1195.27</v>
          </cell>
          <cell r="D4">
            <v>1</v>
          </cell>
        </row>
        <row r="5">
          <cell r="B5" t="str">
            <v>EUR</v>
          </cell>
          <cell r="C5">
            <v>1695.61</v>
          </cell>
          <cell r="D5">
            <v>0.70492035314724499</v>
          </cell>
        </row>
        <row r="6">
          <cell r="B6" t="str">
            <v>JPY</v>
          </cell>
          <cell r="C6">
            <v>14.43</v>
          </cell>
          <cell r="D6">
            <v>82.832293832293828</v>
          </cell>
        </row>
        <row r="7">
          <cell r="B7" t="str">
            <v>CHF</v>
          </cell>
          <cell r="C7">
            <v>1305.02</v>
          </cell>
          <cell r="D7">
            <v>0.9159016720050267</v>
          </cell>
        </row>
        <row r="8">
          <cell r="B8" t="str">
            <v>SEK</v>
          </cell>
          <cell r="C8">
            <v>189.93</v>
          </cell>
          <cell r="D8">
            <v>6.2932132891065127</v>
          </cell>
        </row>
        <row r="9">
          <cell r="B9" t="str">
            <v>GBP</v>
          </cell>
          <cell r="C9">
            <v>1928.99</v>
          </cell>
          <cell r="D9">
            <v>0.61963514585352952</v>
          </cell>
        </row>
        <row r="10">
          <cell r="B10" t="str">
            <v>BGN</v>
          </cell>
          <cell r="C10">
            <v>866.92</v>
          </cell>
          <cell r="D10">
            <v>1.3787546717113459</v>
          </cell>
        </row>
        <row r="11">
          <cell r="B11" t="str">
            <v>HUF</v>
          </cell>
          <cell r="C11">
            <v>6.37</v>
          </cell>
          <cell r="D11">
            <v>187.64050235478805</v>
          </cell>
        </row>
        <row r="12">
          <cell r="B12" t="str">
            <v>EGP</v>
          </cell>
          <cell r="C12">
            <v>200.36</v>
          </cell>
          <cell r="D12">
            <v>5.9656118985825506</v>
          </cell>
        </row>
        <row r="13">
          <cell r="B13" t="str">
            <v>INR</v>
          </cell>
          <cell r="C13">
            <v>26.78</v>
          </cell>
          <cell r="D13">
            <v>44.63293502613891</v>
          </cell>
        </row>
        <row r="14">
          <cell r="B14" t="str">
            <v>HKD</v>
          </cell>
          <cell r="C14">
            <v>153.54</v>
          </cell>
          <cell r="D14">
            <v>7.7847466458251926</v>
          </cell>
        </row>
        <row r="15">
          <cell r="B15" t="str">
            <v>RUB</v>
          </cell>
          <cell r="C15">
            <v>42.03</v>
          </cell>
          <cell r="D15">
            <v>28.43849631215798</v>
          </cell>
        </row>
        <row r="16">
          <cell r="B16" t="str">
            <v>KZT</v>
          </cell>
          <cell r="C16">
            <v>8.1999999999999993</v>
          </cell>
          <cell r="D16">
            <v>145.76463414634148</v>
          </cell>
        </row>
        <row r="17">
          <cell r="B17" t="str">
            <v>CNY</v>
          </cell>
          <cell r="C17">
            <v>182.51</v>
          </cell>
          <cell r="D17">
            <v>6.5490658046134458</v>
          </cell>
        </row>
        <row r="18">
          <cell r="B18" t="str">
            <v>KRW</v>
          </cell>
          <cell r="C18">
            <v>1.0900000000000001</v>
          </cell>
          <cell r="D18">
            <v>1096.5779816513761</v>
          </cell>
        </row>
        <row r="19">
          <cell r="B19" t="str">
            <v>KPW</v>
          </cell>
          <cell r="C19">
            <v>9.19</v>
          </cell>
          <cell r="D19">
            <v>130.0620239390642</v>
          </cell>
        </row>
        <row r="20">
          <cell r="B20" t="str">
            <v>CAD</v>
          </cell>
          <cell r="C20">
            <v>1231.0899999999999</v>
          </cell>
          <cell r="D20">
            <v>0.97090383318847528</v>
          </cell>
        </row>
        <row r="21">
          <cell r="B21" t="str">
            <v>AUD</v>
          </cell>
          <cell r="C21">
            <v>1235.1300000000001</v>
          </cell>
          <cell r="D21">
            <v>0.96772809339907528</v>
          </cell>
        </row>
        <row r="22">
          <cell r="B22" t="str">
            <v>CZK</v>
          </cell>
          <cell r="C22">
            <v>69.08</v>
          </cell>
          <cell r="D22">
            <v>17.302692530399536</v>
          </cell>
        </row>
        <row r="23">
          <cell r="B23" t="str">
            <v>TWD</v>
          </cell>
          <cell r="C23">
            <v>40.65</v>
          </cell>
          <cell r="D23">
            <v>29.403936039360396</v>
          </cell>
        </row>
        <row r="24">
          <cell r="B24" t="str">
            <v>THB</v>
          </cell>
          <cell r="C24">
            <v>39.51</v>
          </cell>
          <cell r="D24">
            <v>30.252341179448241</v>
          </cell>
        </row>
        <row r="25">
          <cell r="B25" t="str">
            <v>IDR</v>
          </cell>
          <cell r="C25">
            <v>0.14000000000000001</v>
          </cell>
          <cell r="D25">
            <v>8537.6428571428569</v>
          </cell>
        </row>
        <row r="26">
          <cell r="B26" t="str">
            <v>MYR</v>
          </cell>
          <cell r="C26">
            <v>395</v>
          </cell>
          <cell r="D26">
            <v>3.0259999999999998</v>
          </cell>
        </row>
        <row r="27">
          <cell r="B27" t="str">
            <v>SGD</v>
          </cell>
          <cell r="C27">
            <v>948.55</v>
          </cell>
          <cell r="D27">
            <v>1.2601022613462654</v>
          </cell>
        </row>
        <row r="28">
          <cell r="B28" t="str">
            <v>AED</v>
          </cell>
          <cell r="C28">
            <v>325.45</v>
          </cell>
          <cell r="D28">
            <v>3.6726686126901216</v>
          </cell>
        </row>
        <row r="29">
          <cell r="B29" t="str">
            <v>KWD</v>
          </cell>
          <cell r="C29">
            <v>4311.01</v>
          </cell>
          <cell r="D29">
            <v>0.27725985325944497</v>
          </cell>
        </row>
        <row r="30">
          <cell r="B30" t="str">
            <v>NZD</v>
          </cell>
          <cell r="C30">
            <v>910.32</v>
          </cell>
          <cell r="D30">
            <v>1.3130217945337903</v>
          </cell>
        </row>
        <row r="31">
          <cell r="B31" t="str">
            <v>DKK</v>
          </cell>
          <cell r="C31">
            <v>227.39</v>
          </cell>
          <cell r="D31">
            <v>5.2564756585601833</v>
          </cell>
        </row>
        <row r="32">
          <cell r="B32" t="str">
            <v>XAU</v>
          </cell>
          <cell r="C32">
            <v>1706427.22</v>
          </cell>
          <cell r="D32">
            <v>7.0045178955830301E-4</v>
          </cell>
        </row>
        <row r="33">
          <cell r="B33" t="str">
            <v>XAG</v>
          </cell>
          <cell r="C33">
            <v>45139.37</v>
          </cell>
          <cell r="D33">
            <v>2.6479545461090836E-2</v>
          </cell>
        </row>
        <row r="34">
          <cell r="B34" t="str">
            <v>SDR</v>
          </cell>
          <cell r="C34">
            <v>1889.41</v>
          </cell>
          <cell r="D34">
            <v>0.63261547255492456</v>
          </cell>
        </row>
      </sheetData>
      <sheetData sheetId="1"/>
      <sheetData sheetId="2"/>
      <sheetData sheetId="3"/>
      <sheetData sheetId="4"/>
      <sheetData sheetId="5"/>
      <sheetData sheetId="6"/>
      <sheetData sheetId="7"/>
      <sheetData sheetId="8"/>
      <sheetData sheetId="9"/>
      <sheetData sheetId="10"/>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finitions"/>
      <sheetName val="Introduction"/>
      <sheetName val="Codes"/>
      <sheetName val="Compare"/>
      <sheetName val="Annual"/>
      <sheetName val="Quarterly"/>
      <sheetName val="Weights"/>
      <sheetName val="A Current Data"/>
      <sheetName val="A Previous Data"/>
      <sheetName val="Q Current Data"/>
      <sheetName val="Q Previous Data"/>
      <sheetName val="Weights Data"/>
      <sheetName val="Compare (Non-Euro)"/>
      <sheetName val="Annual (Non-Euro)"/>
      <sheetName val="Quarterly (Non-Euro)"/>
      <sheetName val="Weights (Non-Euro)"/>
      <sheetName val="A Current Data (Non-Euro)"/>
      <sheetName val="A Previous Data (Non-Euro)"/>
      <sheetName val="Q Current Data (Non-Euro)"/>
      <sheetName val="Q Previous Data (Non-Euro)"/>
      <sheetName val="Weights Data (Non-Euro)"/>
      <sheetName val="ControlSheet"/>
      <sheetName val="Sheet1"/>
    </sheetNames>
    <sheetDataSet>
      <sheetData sheetId="0"/>
      <sheetData sheetId="1"/>
      <sheetData sheetId="2"/>
      <sheetData sheetId="3"/>
      <sheetData sheetId="4"/>
      <sheetData sheetId="5"/>
      <sheetData sheetId="6"/>
      <sheetData sheetId="7">
        <row r="60">
          <cell r="D60" t="str">
            <v>S2009REV</v>
          </cell>
        </row>
        <row r="61">
          <cell r="D61">
            <v>39969</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IMF Assistance"/>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IMF Assistance Old"/>
      <sheetName val="Imports"/>
      <sheetName val="In-Out"/>
      <sheetName val="Prog. Assist Table 09-00"/>
      <sheetName val="grants 09-00"/>
      <sheetName val="Loans 09-00"/>
      <sheetName val="IMF in Decision"/>
      <sheetName val="Debt service to budget"/>
      <sheetName val="DebtService to budget 1999"/>
      <sheetName val="MULT-Ass."/>
      <sheetName val="modalities"/>
      <sheetName val="Tab1"/>
      <sheetName val="Tab2"/>
      <sheetName val="Tab3"/>
      <sheetName val="Tab 4"/>
      <sheetName val="Tab5"/>
      <sheetName val="Tab6"/>
      <sheetName val="Tab7"/>
      <sheetName val="macro"/>
      <sheetName val="arrears-tab"/>
      <sheetName val="by creditor-after"/>
      <sheetName val="by creditor-before"/>
      <sheetName val="tab8"/>
      <sheetName val="fiscal-tab"/>
      <sheetName val="Bilateral Assistance"/>
      <sheetName val="Delivery"/>
      <sheetName val="by type of debt-after"/>
      <sheetName val="by type of debt-befor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
      <sheetName val="IN-HUB"/>
      <sheetName val="OUT-HUB"/>
      <sheetName val="Assum"/>
      <sheetName val="X"/>
      <sheetName val="M"/>
      <sheetName val="SRT"/>
      <sheetName val="K"/>
      <sheetName val="BOP"/>
      <sheetName val="T9SR_bop"/>
      <sheetName val="ControlSheet"/>
      <sheetName val="WETA"/>
      <sheetName val="Au"/>
      <sheetName val="Module1"/>
      <sheetName val="Module2"/>
      <sheetName val="Source Data (Current)"/>
      <sheetName val="Complete Data Set (Annual)"/>
      <sheetName val="Gas 2004"/>
      <sheetName val="Impact CI"/>
      <sheetName val="comments"/>
      <sheetName val="Gas"/>
      <sheetName val="IN-Q"/>
      <sheetName val="IN_TRE"/>
      <sheetName val="Sheet1"/>
      <sheetName val="T1SR"/>
      <sheetName val="T1SR_b"/>
      <sheetName val="Chart1"/>
      <sheetName val="T9SR_bop (2)"/>
      <sheetName val="Sensitivity Analysis"/>
      <sheetName val="T10SR "/>
      <sheetName val="T11SR"/>
      <sheetName val="DSA 2002"/>
      <sheetName val="DSA_Presentation"/>
      <sheetName val="NPV_DP2"/>
      <sheetName val="frozen request"/>
      <sheetName val="request"/>
      <sheetName val="Exports for DSA"/>
      <sheetName val="GAS March 05"/>
      <sheetName val="GAS Dec04"/>
      <sheetName val=""/>
      <sheetName val="T3SR_bop"/>
      <sheetName val="fondo promedio"/>
      <sheetName val="GRÁFICO DE FONDO POR AFILIADO"/>
      <sheetName val="A Current Data"/>
      <sheetName val="Current"/>
      <sheetName val="MSRV"/>
      <sheetName val="Reference"/>
      <sheetName val="pvtReport"/>
      <sheetName val="Bench - 99"/>
      <sheetName val="Cuadro I-5 94-00"/>
      <sheetName val="MLIBOP"/>
      <sheetName val="E"/>
      <sheetName val="BOP_NC-DMX"/>
      <sheetName val="Trade-DMX"/>
      <sheetName val="Comp GAS"/>
      <sheetName val="GAS March 2009"/>
      <sheetName val="GAS May 09"/>
      <sheetName val="GAS June 2009"/>
      <sheetName val="BOP SR Table"/>
      <sheetName val="BOP SR Table % GDP"/>
      <sheetName val="BOP simulations"/>
      <sheetName val="GOLD"/>
      <sheetName val="GAS Feb 2009_2"/>
      <sheetName val="GAS Feb 2009_1"/>
      <sheetName val="GAS Jan 2009"/>
      <sheetName val="GAS Nov 2008"/>
      <sheetName val="GAS Sep 2008"/>
      <sheetName val="GAS March 2008"/>
      <sheetName val="BOP_AUTH_1"/>
      <sheetName val="BOP_AUTH_2"/>
      <sheetName val="BOP_AUTH_3"/>
      <sheetName val="BOP_AUTH_4"/>
      <sheetName val="July Pre GAS"/>
      <sheetName val="July GAS"/>
      <sheetName val="Sept GAS"/>
      <sheetName val="Services"/>
      <sheetName val="C"/>
      <sheetName val="Indic"/>
      <sheetName val="Dep fonct"/>
      <sheetName val="revagtrim"/>
      <sheetName val="TZSH"/>
      <sheetName val="Source_Data_(Current)"/>
      <sheetName val="Complete_Data_Set_(Annual)"/>
      <sheetName val="Gas_2004"/>
      <sheetName val="Impact_CI"/>
      <sheetName val="T9SR_bop_(2)"/>
      <sheetName val="Sensitivity_Analysis"/>
      <sheetName val="T10SR_"/>
      <sheetName val="DSA_2002"/>
      <sheetName val="frozen_request"/>
      <sheetName val="Exports_for_DSA"/>
      <sheetName val="GAS_March_05"/>
      <sheetName val="GAS_Dec04"/>
      <sheetName val="A_Current_Data"/>
      <sheetName val="fondo_promedio"/>
      <sheetName val="GRÁFICO_DE_FONDO_POR_AFILIADO"/>
      <sheetName val="Bench_-_99"/>
      <sheetName val="Cuadro_I-5_94-00"/>
      <sheetName val="Comp_GAS"/>
      <sheetName val="GAS_March_2009"/>
      <sheetName val="GAS_May_09"/>
      <sheetName val="GAS_June_2009"/>
      <sheetName val="BOP_SR_Table"/>
      <sheetName val="BOP_SR_Table_%_GDP"/>
      <sheetName val="BOP_simulations"/>
      <sheetName val="GAS_Feb_2009_2"/>
      <sheetName val="GAS_Feb_2009_1"/>
      <sheetName val="GAS_Jan_2009"/>
      <sheetName val="GAS_Nov_2008"/>
      <sheetName val="GAS_Sep_2008"/>
      <sheetName val="GAS_March_2008"/>
      <sheetName val="July_Pre_GAS"/>
      <sheetName val="July_GAS"/>
      <sheetName val="Sept_GAS"/>
    </sheetNames>
    <sheetDataSet>
      <sheetData sheetId="0"/>
      <sheetData sheetId="1"/>
      <sheetData sheetId="2"/>
      <sheetData sheetId="3"/>
      <sheetData sheetId="4"/>
      <sheetData sheetId="5"/>
      <sheetData sheetId="6"/>
      <sheetData sheetId="7"/>
      <sheetData sheetId="8"/>
      <sheetData sheetId="9" refreshError="1">
        <row r="36">
          <cell r="A36" t="str">
            <v>||</v>
          </cell>
          <cell r="B36" t="str">
            <v xml:space="preserve">          O.w:Russia/China</v>
          </cell>
          <cell r="C36" t="str">
            <v xml:space="preserve">          O.w:Russia/China</v>
          </cell>
          <cell r="E36">
            <v>-1.6</v>
          </cell>
          <cell r="F36">
            <v>-1.4</v>
          </cell>
          <cell r="G36">
            <v>-1.2</v>
          </cell>
          <cell r="H36">
            <v>-1.1000000000000001</v>
          </cell>
          <cell r="I36">
            <v>-0.9</v>
          </cell>
          <cell r="J36">
            <v>-4.867</v>
          </cell>
          <cell r="K36">
            <v>-1.8</v>
          </cell>
          <cell r="L36">
            <v>-2.931</v>
          </cell>
          <cell r="M36">
            <v>-2.492</v>
          </cell>
          <cell r="N36">
            <v>-2.5</v>
          </cell>
          <cell r="O36">
            <v>-2.242</v>
          </cell>
          <cell r="P36">
            <v>-1.5</v>
          </cell>
          <cell r="Q36">
            <v>0</v>
          </cell>
          <cell r="R36">
            <v>0</v>
          </cell>
          <cell r="S36">
            <v>0</v>
          </cell>
          <cell r="T36">
            <v>0</v>
          </cell>
          <cell r="U36">
            <v>0</v>
          </cell>
          <cell r="V36">
            <v>0</v>
          </cell>
          <cell r="W36">
            <v>0</v>
          </cell>
          <cell r="X36">
            <v>-1.7</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row>
        <row r="44">
          <cell r="A44" t="str">
            <v>||</v>
          </cell>
          <cell r="B44" t="str">
            <v xml:space="preserve">             (excl. Russia/China)</v>
          </cell>
          <cell r="C44" t="str">
            <v>||</v>
          </cell>
          <cell r="D44" t="str">
            <v>||</v>
          </cell>
          <cell r="E44">
            <v>-53.256999999999969</v>
          </cell>
          <cell r="F44">
            <v>-62.093999999999973</v>
          </cell>
          <cell r="G44">
            <v>-19.858000000000008</v>
          </cell>
          <cell r="H44">
            <v>-27.772000000000006</v>
          </cell>
          <cell r="I44">
            <v>-14.357000000000012</v>
          </cell>
          <cell r="J44">
            <v>-26.595999999999993</v>
          </cell>
          <cell r="K44">
            <v>-8.0779999999999994</v>
          </cell>
          <cell r="L44">
            <v>-22.687000000000001</v>
          </cell>
          <cell r="M44">
            <v>-19.214000000000002</v>
          </cell>
          <cell r="N44">
            <v>-87.936000000000007</v>
          </cell>
          <cell r="O44">
            <v>-85.933999999999955</v>
          </cell>
          <cell r="P44">
            <v>-131.92835643335684</v>
          </cell>
          <cell r="Q44">
            <v>-104.17750762000009</v>
          </cell>
          <cell r="R44">
            <v>-119.73163566547828</v>
          </cell>
          <cell r="S44">
            <v>-155.82335967493077</v>
          </cell>
          <cell r="T44">
            <v>-181.22019538212447</v>
          </cell>
          <cell r="U44">
            <v>-216.3213811633816</v>
          </cell>
          <cell r="V44">
            <v>-229.76431015633443</v>
          </cell>
          <cell r="W44">
            <v>-227.62783257270709</v>
          </cell>
          <cell r="X44">
            <v>-204.41652008285178</v>
          </cell>
          <cell r="Y44">
            <v>-229.57652022161815</v>
          </cell>
          <cell r="Z44">
            <v>-220.9978401310911</v>
          </cell>
          <cell r="AA44">
            <v>-233.97802135548625</v>
          </cell>
          <cell r="AB44">
            <v>-233.14965054558547</v>
          </cell>
          <cell r="AC44">
            <v>-266.74982534713683</v>
          </cell>
          <cell r="AD44">
            <v>-294.71656169956157</v>
          </cell>
          <cell r="AE44">
            <v>-317.61075596965969</v>
          </cell>
          <cell r="AF44">
            <v>-345.29179632704785</v>
          </cell>
          <cell r="AG44">
            <v>-366.78061241819887</v>
          </cell>
          <cell r="AH44">
            <v>-388.43874836789848</v>
          </cell>
          <cell r="AI44">
            <v>-413.52459229500801</v>
          </cell>
          <cell r="AJ44">
            <v>-442.18149807473196</v>
          </cell>
          <cell r="AK44">
            <v>-473.09947315588522</v>
          </cell>
          <cell r="AL44">
            <v>-506.33782836355908</v>
          </cell>
          <cell r="AM44">
            <v>-537.01538519837027</v>
          </cell>
          <cell r="AN44">
            <v>-567.82918248649844</v>
          </cell>
          <cell r="AO44">
            <v>-596.03125527197301</v>
          </cell>
          <cell r="AP44">
            <v>-631.14569947496568</v>
          </cell>
          <cell r="AQ44">
            <v>-719.87252114812998</v>
          </cell>
        </row>
        <row r="59">
          <cell r="B59" t="str">
            <v xml:space="preserve">     Direct investment (net)</v>
          </cell>
          <cell r="C59" t="str">
            <v xml:space="preserve">     Direct investment (net)</v>
          </cell>
          <cell r="E59">
            <v>-2.6429999999999998</v>
          </cell>
          <cell r="F59">
            <v>-6.7</v>
          </cell>
          <cell r="G59">
            <v>-11.73</v>
          </cell>
          <cell r="H59">
            <v>-3.2</v>
          </cell>
          <cell r="I59">
            <v>-7.4</v>
          </cell>
          <cell r="J59">
            <v>-6.7</v>
          </cell>
          <cell r="K59">
            <v>-6.6</v>
          </cell>
          <cell r="L59">
            <v>0</v>
          </cell>
          <cell r="M59">
            <v>-4.625</v>
          </cell>
          <cell r="N59">
            <v>9.67</v>
          </cell>
          <cell r="O59">
            <v>20.885999999999999</v>
          </cell>
          <cell r="P59">
            <v>22.164000000000001</v>
          </cell>
          <cell r="Q59">
            <v>40.700000000000003</v>
          </cell>
          <cell r="R59">
            <v>5.3</v>
          </cell>
          <cell r="S59">
            <v>0.8</v>
          </cell>
          <cell r="T59">
            <v>55.8</v>
          </cell>
          <cell r="U59">
            <v>25</v>
          </cell>
          <cell r="V59">
            <v>62</v>
          </cell>
          <cell r="W59">
            <v>76.576999999999998</v>
          </cell>
          <cell r="X59">
            <v>40.4</v>
          </cell>
          <cell r="Y59">
            <v>60.5</v>
          </cell>
          <cell r="Z59">
            <v>65.5</v>
          </cell>
          <cell r="AA59">
            <v>62.008828960185284</v>
          </cell>
          <cell r="AB59">
            <v>52.236654191746197</v>
          </cell>
          <cell r="AC59">
            <v>57.899843018362873</v>
          </cell>
          <cell r="AD59">
            <v>63.033771669710376</v>
          </cell>
          <cell r="AE59">
            <v>68.175600269572882</v>
          </cell>
          <cell r="AF59">
            <v>74.615843736316464</v>
          </cell>
          <cell r="AG59">
            <v>81.275165443686717</v>
          </cell>
          <cell r="AH59">
            <v>88.952218063712508</v>
          </cell>
          <cell r="AI59">
            <v>97.022027256945449</v>
          </cell>
          <cell r="AJ59">
            <v>106.46139520654089</v>
          </cell>
          <cell r="AK59">
            <v>116.26715577855978</v>
          </cell>
          <cell r="AL59">
            <v>127.0236386299122</v>
          </cell>
          <cell r="AM59">
            <v>138.26948782878327</v>
          </cell>
          <cell r="AN59">
            <v>151.36291346123897</v>
          </cell>
          <cell r="AO59">
            <v>164.87780259584906</v>
          </cell>
          <cell r="AP59">
            <v>180.38031143775362</v>
          </cell>
          <cell r="AQ59">
            <v>197.32702243763259</v>
          </cell>
          <cell r="AR59">
            <v>32.266044651886745</v>
          </cell>
          <cell r="AS59" t="e">
            <v>#DIV/0!</v>
          </cell>
          <cell r="AT59" t="e">
            <v>#DIV/0!</v>
          </cell>
          <cell r="AU59" t="e">
            <v>#DIV/0!</v>
          </cell>
          <cell r="AV59" t="e">
            <v>#DIV/0!</v>
          </cell>
        </row>
        <row r="79">
          <cell r="B79" t="str">
            <v xml:space="preserve">   (in millions of SDRs)</v>
          </cell>
          <cell r="C79" t="str">
            <v xml:space="preserve">   (in millions of SDRs)</v>
          </cell>
          <cell r="F79">
            <v>-36.188187437086093</v>
          </cell>
          <cell r="G79">
            <v>9.5210855375611327</v>
          </cell>
          <cell r="H79">
            <v>46.463943979471935</v>
          </cell>
          <cell r="I79">
            <v>65.64977332635624</v>
          </cell>
          <cell r="J79">
            <v>35.970341859000001</v>
          </cell>
          <cell r="K79">
            <v>84.722656675210629</v>
          </cell>
          <cell r="L79">
            <v>4.5602946639216775</v>
          </cell>
          <cell r="M79">
            <v>30.577513117330795</v>
          </cell>
          <cell r="N79">
            <v>-30.570408845481087</v>
          </cell>
          <cell r="O79">
            <v>38.095117748459231</v>
          </cell>
          <cell r="P79">
            <v>85.097405801781463</v>
          </cell>
          <cell r="Q79">
            <v>-2.5151260274558824</v>
          </cell>
          <cell r="R79">
            <v>-28.19157822427734</v>
          </cell>
          <cell r="S79">
            <v>-15.122571178867338</v>
          </cell>
          <cell r="T79">
            <v>29.718033690626786</v>
          </cell>
          <cell r="U79">
            <v>-31.356067421456032</v>
          </cell>
          <cell r="V79">
            <v>-34.85892006448389</v>
          </cell>
          <cell r="W79">
            <v>-35.200021569098865</v>
          </cell>
          <cell r="X79">
            <v>-24.49799736576179</v>
          </cell>
          <cell r="Y79">
            <v>-32.437363064031572</v>
          </cell>
          <cell r="Z79">
            <v>-10.731877895023715</v>
          </cell>
          <cell r="AA79">
            <v>-83.381819736254357</v>
          </cell>
        </row>
        <row r="81">
          <cell r="A81" t="str">
            <v>||</v>
          </cell>
          <cell r="B81" t="str">
            <v>errors and omissions</v>
          </cell>
          <cell r="C81" t="str">
            <v>||</v>
          </cell>
          <cell r="D81" t="str">
            <v>||</v>
          </cell>
        </row>
        <row r="82">
          <cell r="A82" t="str">
            <v>||</v>
          </cell>
          <cell r="B82" t="str">
            <v>Check</v>
          </cell>
          <cell r="C82" t="str">
            <v>||</v>
          </cell>
          <cell r="D82" t="str">
            <v>||</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-9.5863178737794215</v>
          </cell>
          <cell r="AD82">
            <v>-19.984849341944312</v>
          </cell>
          <cell r="AE82">
            <v>-2.1183983474332706</v>
          </cell>
        </row>
        <row r="83">
          <cell r="A83" t="str">
            <v>||</v>
          </cell>
          <cell r="B83" t="str">
            <v>_</v>
          </cell>
          <cell r="C83" t="str">
            <v>||</v>
          </cell>
          <cell r="D83" t="str">
            <v>_</v>
          </cell>
          <cell r="E83" t="str">
            <v>_</v>
          </cell>
          <cell r="F83" t="str">
            <v>_</v>
          </cell>
          <cell r="G83" t="str">
            <v>_</v>
          </cell>
          <cell r="H83" t="str">
            <v>_</v>
          </cell>
          <cell r="I83" t="str">
            <v>_</v>
          </cell>
          <cell r="J83" t="str">
            <v>_</v>
          </cell>
          <cell r="K83" t="str">
            <v>_</v>
          </cell>
          <cell r="L83" t="str">
            <v>_</v>
          </cell>
          <cell r="M83" t="str">
            <v>_</v>
          </cell>
          <cell r="N83" t="str">
            <v>_</v>
          </cell>
          <cell r="O83" t="str">
            <v>_</v>
          </cell>
          <cell r="P83" t="str">
            <v>_</v>
          </cell>
          <cell r="Q83" t="str">
            <v>_</v>
          </cell>
          <cell r="R83" t="str">
            <v>_</v>
          </cell>
          <cell r="S83" t="str">
            <v>_</v>
          </cell>
          <cell r="T83" t="str">
            <v>_</v>
          </cell>
          <cell r="U83" t="str">
            <v>_</v>
          </cell>
          <cell r="V83" t="str">
            <v>_</v>
          </cell>
          <cell r="W83" t="str">
            <v>_</v>
          </cell>
          <cell r="X83" t="str">
            <v>_</v>
          </cell>
          <cell r="Y83" t="str">
            <v>_</v>
          </cell>
          <cell r="Z83" t="str">
            <v>_</v>
          </cell>
          <cell r="AA83" t="str">
            <v>_</v>
          </cell>
          <cell r="AB83" t="str">
            <v>_</v>
          </cell>
          <cell r="AC83" t="str">
            <v>_</v>
          </cell>
          <cell r="AD83" t="str">
            <v>_</v>
          </cell>
          <cell r="AE83" t="str">
            <v>_</v>
          </cell>
          <cell r="AF83" t="str">
            <v>_</v>
          </cell>
          <cell r="AG83" t="str">
            <v>_</v>
          </cell>
          <cell r="AH83" t="str">
            <v>_</v>
          </cell>
          <cell r="AI83" t="str">
            <v>_</v>
          </cell>
          <cell r="AJ83" t="str">
            <v>_</v>
          </cell>
          <cell r="AK83" t="str">
            <v>_</v>
          </cell>
          <cell r="AL83" t="str">
            <v>_</v>
          </cell>
          <cell r="AM83" t="str">
            <v>_</v>
          </cell>
          <cell r="AN83" t="str">
            <v>_</v>
          </cell>
          <cell r="AO83" t="str">
            <v>_</v>
          </cell>
          <cell r="AP83" t="str">
            <v>_</v>
          </cell>
          <cell r="AQ83" t="str">
            <v>_</v>
          </cell>
        </row>
        <row r="84">
          <cell r="A84" t="str">
            <v>||</v>
          </cell>
          <cell r="B84">
            <v>37491.463979282409</v>
          </cell>
          <cell r="C84" t="str">
            <v>||</v>
          </cell>
          <cell r="D84" t="str">
            <v>||</v>
          </cell>
          <cell r="E84" t="str">
            <v>1985</v>
          </cell>
          <cell r="F84" t="str">
            <v>1986</v>
          </cell>
          <cell r="G84" t="str">
            <v>1987</v>
          </cell>
          <cell r="H84" t="str">
            <v>1988</v>
          </cell>
          <cell r="I84" t="str">
            <v>1989</v>
          </cell>
          <cell r="J84" t="str">
            <v>1990</v>
          </cell>
          <cell r="K84" t="str">
            <v>1991</v>
          </cell>
          <cell r="L84" t="str">
            <v>1992</v>
          </cell>
          <cell r="M84" t="str">
            <v>1993</v>
          </cell>
          <cell r="N84" t="str">
            <v>1994</v>
          </cell>
          <cell r="O84" t="str">
            <v>1995</v>
          </cell>
          <cell r="P84">
            <v>1999</v>
          </cell>
          <cell r="Q84">
            <v>1999</v>
          </cell>
          <cell r="R84">
            <v>1998</v>
          </cell>
          <cell r="S84">
            <v>1999</v>
          </cell>
          <cell r="T84">
            <v>2001</v>
          </cell>
          <cell r="U84">
            <v>2002</v>
          </cell>
          <cell r="V84">
            <v>2003</v>
          </cell>
          <cell r="W84">
            <v>2003</v>
          </cell>
          <cell r="X84">
            <v>2004</v>
          </cell>
          <cell r="Y84">
            <v>2005</v>
          </cell>
          <cell r="Z84">
            <v>2006</v>
          </cell>
          <cell r="AA84">
            <v>2007</v>
          </cell>
          <cell r="AB84">
            <v>2008</v>
          </cell>
          <cell r="AC84">
            <v>2009</v>
          </cell>
          <cell r="AD84">
            <v>2010</v>
          </cell>
          <cell r="AE84">
            <v>2011</v>
          </cell>
          <cell r="AF84">
            <v>2012</v>
          </cell>
          <cell r="AG84">
            <v>2013</v>
          </cell>
          <cell r="AH84">
            <v>2014</v>
          </cell>
          <cell r="AI84">
            <v>2015</v>
          </cell>
          <cell r="AJ84">
            <v>2016</v>
          </cell>
          <cell r="AK84">
            <v>2017</v>
          </cell>
          <cell r="AL84">
            <v>2018</v>
          </cell>
          <cell r="AM84">
            <v>2019</v>
          </cell>
          <cell r="AN84">
            <v>2020</v>
          </cell>
          <cell r="AO84">
            <v>2021</v>
          </cell>
          <cell r="AP84">
            <v>2022</v>
          </cell>
          <cell r="AQ84">
            <v>2022</v>
          </cell>
        </row>
        <row r="85">
          <cell r="A85" t="str">
            <v>||</v>
          </cell>
          <cell r="B85">
            <v>37491.463979282409</v>
          </cell>
          <cell r="C85" t="str">
            <v>||</v>
          </cell>
          <cell r="D85" t="str">
            <v>||</v>
          </cell>
          <cell r="J85" t="str">
            <v>2/96</v>
          </cell>
          <cell r="K85" t="str">
            <v>2/96</v>
          </cell>
          <cell r="L85" t="str">
            <v>2/96</v>
          </cell>
          <cell r="M85" t="str">
            <v>2/96</v>
          </cell>
          <cell r="N85" t="str">
            <v>10/97</v>
          </cell>
          <cell r="O85" t="str">
            <v>5/98</v>
          </cell>
          <cell r="P85" t="str">
            <v>11/99</v>
          </cell>
          <cell r="Q85" t="str">
            <v>11/99</v>
          </cell>
          <cell r="R85" t="str">
            <v>11/98</v>
          </cell>
          <cell r="S85" t="str">
            <v>11/99</v>
          </cell>
          <cell r="T85" t="str">
            <v>11/101</v>
          </cell>
          <cell r="U85" t="str">
            <v>11/102</v>
          </cell>
          <cell r="V85" t="str">
            <v>11/103</v>
          </cell>
          <cell r="W85" t="str">
            <v>11/103</v>
          </cell>
          <cell r="X85" t="str">
            <v>11/104</v>
          </cell>
          <cell r="Y85" t="str">
            <v>11/105</v>
          </cell>
          <cell r="Z85" t="str">
            <v>11/106</v>
          </cell>
          <cell r="AA85" t="str">
            <v>11/107</v>
          </cell>
          <cell r="AB85" t="str">
            <v>11/108</v>
          </cell>
          <cell r="AC85" t="str">
            <v>11/109</v>
          </cell>
          <cell r="AD85" t="str">
            <v>11/110</v>
          </cell>
          <cell r="AE85" t="str">
            <v>11/111</v>
          </cell>
          <cell r="AF85" t="str">
            <v>11/112</v>
          </cell>
          <cell r="AG85" t="str">
            <v>11/113</v>
          </cell>
          <cell r="AH85" t="str">
            <v>11/114</v>
          </cell>
          <cell r="AI85" t="str">
            <v>11/115</v>
          </cell>
          <cell r="AJ85" t="str">
            <v>11/116</v>
          </cell>
          <cell r="AK85" t="str">
            <v>11/117</v>
          </cell>
          <cell r="AL85" t="str">
            <v>11/118</v>
          </cell>
          <cell r="AM85" t="str">
            <v>11/119</v>
          </cell>
          <cell r="AN85" t="str">
            <v>11/120</v>
          </cell>
          <cell r="AO85" t="str">
            <v>11/121</v>
          </cell>
          <cell r="AP85" t="str">
            <v>11/122</v>
          </cell>
          <cell r="AQ85" t="str">
            <v>11/122</v>
          </cell>
        </row>
        <row r="86">
          <cell r="A86" t="str">
            <v>||</v>
          </cell>
          <cell r="C86" t="str">
            <v>||</v>
          </cell>
          <cell r="D86" t="str">
            <v>||</v>
          </cell>
          <cell r="J86" t="str">
            <v>Rév.</v>
          </cell>
          <cell r="K86" t="str">
            <v>Rév.</v>
          </cell>
          <cell r="L86" t="str">
            <v>Rév.</v>
          </cell>
          <cell r="M86" t="str">
            <v>Rév.</v>
          </cell>
          <cell r="N86" t="str">
            <v>Rev.</v>
          </cell>
          <cell r="O86" t="str">
            <v>Rev.</v>
          </cell>
          <cell r="P86" t="str">
            <v>Proj.</v>
          </cell>
          <cell r="Q86" t="str">
            <v>Proj.</v>
          </cell>
          <cell r="R86" t="str">
            <v>Proj.</v>
          </cell>
          <cell r="S86" t="str">
            <v>Proj.</v>
          </cell>
          <cell r="T86" t="str">
            <v>Proj.</v>
          </cell>
          <cell r="U86" t="str">
            <v>Proj.</v>
          </cell>
          <cell r="V86" t="str">
            <v>Proj.</v>
          </cell>
          <cell r="W86" t="str">
            <v>Proj.</v>
          </cell>
          <cell r="X86" t="str">
            <v>Proj.</v>
          </cell>
          <cell r="Y86" t="str">
            <v>Proj.</v>
          </cell>
          <cell r="Z86" t="str">
            <v>Proj.</v>
          </cell>
          <cell r="AA86" t="str">
            <v>Proj.</v>
          </cell>
          <cell r="AB86" t="str">
            <v>Proj.</v>
          </cell>
          <cell r="AC86" t="str">
            <v>Proj.</v>
          </cell>
          <cell r="AD86" t="str">
            <v>Proj.</v>
          </cell>
          <cell r="AE86" t="str">
            <v>Proj.</v>
          </cell>
          <cell r="AF86" t="str">
            <v>Proj.</v>
          </cell>
          <cell r="AG86" t="str">
            <v>Proj.</v>
          </cell>
          <cell r="AH86" t="str">
            <v>Proj.</v>
          </cell>
          <cell r="AI86" t="str">
            <v>Proj.</v>
          </cell>
          <cell r="AJ86" t="str">
            <v>Proj.</v>
          </cell>
          <cell r="AK86" t="str">
            <v>Proj.</v>
          </cell>
          <cell r="AL86" t="str">
            <v>Proj.</v>
          </cell>
          <cell r="AM86" t="str">
            <v>Proj.</v>
          </cell>
          <cell r="AN86" t="str">
            <v>Proj.</v>
          </cell>
          <cell r="AO86" t="str">
            <v>Proj.</v>
          </cell>
          <cell r="AP86" t="str">
            <v>Proj.</v>
          </cell>
          <cell r="AQ86" t="str">
            <v>Proj.</v>
          </cell>
        </row>
        <row r="87">
          <cell r="A87" t="str">
            <v>||</v>
          </cell>
          <cell r="C87" t="str">
            <v>||</v>
          </cell>
          <cell r="D87" t="str">
            <v>||</v>
          </cell>
        </row>
        <row r="88">
          <cell r="A88" t="str">
            <v>||</v>
          </cell>
          <cell r="B88" t="str">
            <v>_</v>
          </cell>
          <cell r="C88" t="str">
            <v>||</v>
          </cell>
          <cell r="D88" t="str">
            <v>_</v>
          </cell>
          <cell r="E88" t="str">
            <v>_</v>
          </cell>
          <cell r="F88" t="str">
            <v>_</v>
          </cell>
          <cell r="G88" t="str">
            <v>_</v>
          </cell>
          <cell r="H88" t="str">
            <v>_</v>
          </cell>
          <cell r="I88" t="str">
            <v>_</v>
          </cell>
          <cell r="J88" t="str">
            <v>_</v>
          </cell>
          <cell r="K88" t="str">
            <v>_</v>
          </cell>
          <cell r="L88" t="str">
            <v>_</v>
          </cell>
          <cell r="M88" t="str">
            <v>_</v>
          </cell>
          <cell r="N88" t="str">
            <v>_</v>
          </cell>
          <cell r="O88" t="str">
            <v>_</v>
          </cell>
          <cell r="P88" t="str">
            <v>_</v>
          </cell>
          <cell r="Q88" t="str">
            <v>_</v>
          </cell>
          <cell r="R88" t="str">
            <v>_</v>
          </cell>
          <cell r="S88" t="str">
            <v>_</v>
          </cell>
          <cell r="T88" t="str">
            <v>_</v>
          </cell>
          <cell r="U88" t="str">
            <v>_</v>
          </cell>
          <cell r="V88" t="str">
            <v>_</v>
          </cell>
          <cell r="W88" t="str">
            <v>_</v>
          </cell>
          <cell r="X88" t="str">
            <v>_</v>
          </cell>
          <cell r="Y88" t="str">
            <v>_</v>
          </cell>
          <cell r="Z88" t="str">
            <v>_</v>
          </cell>
          <cell r="AA88" t="str">
            <v>_</v>
          </cell>
          <cell r="AB88" t="str">
            <v>_</v>
          </cell>
          <cell r="AC88" t="str">
            <v>_</v>
          </cell>
          <cell r="AD88" t="str">
            <v>_</v>
          </cell>
          <cell r="AE88" t="str">
            <v>_</v>
          </cell>
          <cell r="AF88" t="str">
            <v>_</v>
          </cell>
          <cell r="AG88" t="str">
            <v>_</v>
          </cell>
          <cell r="AH88" t="str">
            <v>_</v>
          </cell>
          <cell r="AI88" t="str">
            <v>_</v>
          </cell>
          <cell r="AJ88" t="str">
            <v>_</v>
          </cell>
          <cell r="AK88" t="str">
            <v>_</v>
          </cell>
          <cell r="AL88" t="str">
            <v>_</v>
          </cell>
          <cell r="AM88" t="str">
            <v>_</v>
          </cell>
          <cell r="AN88" t="str">
            <v>_</v>
          </cell>
          <cell r="AO88" t="str">
            <v>_</v>
          </cell>
          <cell r="AP88" t="str">
            <v>_</v>
          </cell>
          <cell r="AQ88" t="str">
            <v>_</v>
          </cell>
        </row>
      </sheetData>
      <sheetData sheetId="10"/>
      <sheetData sheetId="11"/>
      <sheetData sheetId="12"/>
      <sheetData sheetId="13"/>
      <sheetData sheetId="14" refreshError="1"/>
      <sheetData sheetId="15" refreshError="1"/>
      <sheetData sheetId="16"/>
      <sheetData sheetId="17"/>
      <sheetData sheetId="18"/>
      <sheetData sheetId="19"/>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in"/>
      <sheetName val="TRE"/>
      <sheetName val="Indic"/>
      <sheetName val="Basic Data"/>
      <sheetName val="Quota"/>
      <sheetName val="AMB"/>
      <sheetName val="MTS1"/>
      <sheetName val="MTS2"/>
      <sheetName val="MTS3"/>
      <sheetName val="MTS4"/>
      <sheetName val="K"/>
      <sheetName val="Sheet2"/>
      <sheetName val="Sheet1"/>
      <sheetName val="Z"/>
      <sheetName val="Module1"/>
      <sheetName val="BOP"/>
      <sheetName val="30_BOP"/>
      <sheetName val="34_EXDO"/>
      <sheetName val="Asm"/>
    </sheetNames>
    <sheetDataSet>
      <sheetData sheetId="0"/>
      <sheetData sheetId="1"/>
      <sheetData sheetId="2"/>
      <sheetData sheetId="3" refreshError="1">
        <row r="109">
          <cell r="A109" t="str">
            <v>||~</v>
          </cell>
          <cell r="B109" t="str">
            <v xml:space="preserve">       Of which:  Relief operations</v>
          </cell>
          <cell r="F109" t="str">
            <v xml:space="preserve">... </v>
          </cell>
          <cell r="G109" t="str">
            <v xml:space="preserve">... </v>
          </cell>
          <cell r="H109">
            <v>85</v>
          </cell>
          <cell r="I109">
            <v>85</v>
          </cell>
          <cell r="J109">
            <v>75</v>
          </cell>
          <cell r="K109">
            <v>25</v>
          </cell>
          <cell r="L109">
            <v>25</v>
          </cell>
          <cell r="M109">
            <v>25</v>
          </cell>
        </row>
        <row r="196">
          <cell r="A196" t="str">
            <v>||~</v>
          </cell>
          <cell r="B196" t="str">
            <v xml:space="preserve">        Inflows</v>
          </cell>
          <cell r="D196" t="str">
            <v xml:space="preserve">       Entrées</v>
          </cell>
          <cell r="F196">
            <v>386.45711556287046</v>
          </cell>
          <cell r="G196">
            <v>275.07819505856389</v>
          </cell>
          <cell r="H196">
            <v>96.210247639030925</v>
          </cell>
          <cell r="I196">
            <v>214.23485763380796</v>
          </cell>
          <cell r="J196">
            <v>311.39712555461625</v>
          </cell>
          <cell r="K196">
            <v>142.56596368287362</v>
          </cell>
          <cell r="L196">
            <v>343.83281861387457</v>
          </cell>
          <cell r="M196">
            <v>160.74621300797173</v>
          </cell>
        </row>
        <row r="197">
          <cell r="A197" t="str">
            <v>||~</v>
          </cell>
          <cell r="B197" t="str">
            <v xml:space="preserve">        Outflows</v>
          </cell>
          <cell r="D197" t="str">
            <v xml:space="preserve">       Sorties</v>
          </cell>
          <cell r="F197">
            <v>-49.85634799900005</v>
          </cell>
          <cell r="G197">
            <v>-358.85835599010619</v>
          </cell>
          <cell r="H197">
            <v>-251.97922000698577</v>
          </cell>
          <cell r="I197">
            <v>-487.37854830118727</v>
          </cell>
          <cell r="J197">
            <v>-530.74050395093718</v>
          </cell>
          <cell r="K197">
            <v>-374.47048147448794</v>
          </cell>
          <cell r="L197">
            <v>-439.10187607540888</v>
          </cell>
          <cell r="M197">
            <v>-368.61727741241879</v>
          </cell>
        </row>
        <row r="208">
          <cell r="A208" t="str">
            <v>||~</v>
          </cell>
          <cell r="B208" t="str">
            <v xml:space="preserve">        SAF drawings</v>
          </cell>
          <cell r="D208" t="str">
            <v xml:space="preserve">            Prêts FAS</v>
          </cell>
          <cell r="F208">
            <v>0</v>
          </cell>
          <cell r="G208">
            <v>0</v>
          </cell>
          <cell r="H208">
            <v>0</v>
          </cell>
          <cell r="I208">
            <v>0</v>
          </cell>
          <cell r="J208">
            <v>0</v>
          </cell>
          <cell r="K208">
            <v>0</v>
          </cell>
          <cell r="L208">
            <v>0</v>
          </cell>
          <cell r="M208">
            <v>0</v>
          </cell>
          <cell r="N208">
            <v>0</v>
          </cell>
          <cell r="O208">
            <v>0</v>
          </cell>
        </row>
        <row r="209">
          <cell r="A209" t="str">
            <v>||~</v>
          </cell>
          <cell r="B209" t="str">
            <v xml:space="preserve">        Purchases (GRA)</v>
          </cell>
          <cell r="D209" t="str">
            <v xml:space="preserve">            Achats (CRG)</v>
          </cell>
          <cell r="F209">
            <v>0</v>
          </cell>
          <cell r="G209">
            <v>0</v>
          </cell>
          <cell r="H209">
            <v>0</v>
          </cell>
          <cell r="I209">
            <v>0</v>
          </cell>
          <cell r="J209">
            <v>0</v>
          </cell>
          <cell r="K209">
            <v>0</v>
          </cell>
          <cell r="L209">
            <v>0</v>
          </cell>
          <cell r="M209">
            <v>0</v>
          </cell>
          <cell r="N209">
            <v>0</v>
          </cell>
          <cell r="O209">
            <v>0</v>
          </cell>
        </row>
        <row r="217">
          <cell r="A217" t="str">
            <v>||~</v>
          </cell>
        </row>
        <row r="218">
          <cell r="A218" t="str">
            <v>||~</v>
          </cell>
          <cell r="B218" t="str">
            <v>Financing gap</v>
          </cell>
          <cell r="D218" t="str">
            <v>Ecart de financement</v>
          </cell>
          <cell r="F218">
            <v>0</v>
          </cell>
          <cell r="G218">
            <v>0</v>
          </cell>
          <cell r="H218">
            <v>0</v>
          </cell>
          <cell r="I218">
            <v>0</v>
          </cell>
          <cell r="J218">
            <v>0</v>
          </cell>
          <cell r="K218">
            <v>0</v>
          </cell>
          <cell r="L218">
            <v>10.906000000000001</v>
          </cell>
          <cell r="M218">
            <v>-139.94200000000001</v>
          </cell>
          <cell r="N218">
            <v>-33.844000000000001</v>
          </cell>
          <cell r="O218">
            <v>-10273.805</v>
          </cell>
        </row>
      </sheetData>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ritorial"/>
      <sheetName val="BoaGovernacao"/>
      <sheetName val="OrgaGlobal"/>
      <sheetName val="MAP5"/>
      <sheetName val="MAP6"/>
      <sheetName val="MAP7"/>
      <sheetName val="MAPI8"/>
      <sheetName val="MAPI9"/>
      <sheetName val="MAPI1O"/>
      <sheetName val="MAPI11"/>
      <sheetName val="Niassa"/>
      <sheetName val="Cabo"/>
      <sheetName val="Nampula"/>
      <sheetName val="Zambézia"/>
      <sheetName val="Tete"/>
      <sheetName val="Manica"/>
      <sheetName val="Sofala"/>
      <sheetName val="Inhambane"/>
      <sheetName val="Gaza"/>
      <sheetName val="Maputo"/>
      <sheetName val="Cidade"/>
      <sheetName val="MAPI12"/>
      <sheetName val="Sheet3"/>
    </sheetNames>
    <sheetDataSet>
      <sheetData sheetId="0" refreshError="1"/>
      <sheetData sheetId="1" refreshError="1"/>
      <sheetData sheetId="2" refreshError="1">
        <row r="8">
          <cell r="C8" t="str">
            <v>Designação</v>
          </cell>
          <cell r="D8" t="str">
            <v>Despesas Correntes</v>
          </cell>
          <cell r="E8" t="str">
            <v>Despesas com o Pessoal</v>
          </cell>
          <cell r="F8" t="str">
            <v>Salários e Remunerações</v>
          </cell>
          <cell r="G8" t="str">
            <v>Outras Despesas com Pessoal</v>
          </cell>
          <cell r="H8" t="str">
            <v>Bens e Serviços</v>
          </cell>
          <cell r="I8" t="str">
            <v>Bens</v>
          </cell>
          <cell r="J8" t="str">
            <v>Serviços</v>
          </cell>
          <cell r="K8" t="str">
            <v>Encargos da Dívida</v>
          </cell>
          <cell r="L8" t="str">
            <v>Transferências Correntes</v>
          </cell>
          <cell r="M8" t="str">
            <v>Subsídios</v>
          </cell>
          <cell r="N8" t="str">
            <v>Outras Despesas Correntes</v>
          </cell>
          <cell r="O8" t="str">
            <v>Exercícios Findos</v>
          </cell>
          <cell r="P8" t="str">
            <v>Despesas de Capital</v>
          </cell>
          <cell r="Q8" t="str">
            <v>Total</v>
          </cell>
          <cell r="T8" t="str">
            <v xml:space="preserve">   Presidência da República</v>
          </cell>
          <cell r="U8">
            <v>5465.2</v>
          </cell>
          <cell r="V8">
            <v>0</v>
          </cell>
          <cell r="W8">
            <v>5465.2</v>
          </cell>
        </row>
        <row r="9">
          <cell r="T9" t="str">
            <v xml:space="preserve">   Casa Militar</v>
          </cell>
          <cell r="U9">
            <v>10000</v>
          </cell>
          <cell r="V9">
            <v>0</v>
          </cell>
          <cell r="W9">
            <v>10000</v>
          </cell>
        </row>
        <row r="10">
          <cell r="C10" t="str">
            <v xml:space="preserve">   Presidência da República</v>
          </cell>
          <cell r="D10">
            <v>138928.25</v>
          </cell>
          <cell r="E10">
            <v>54151.09</v>
          </cell>
          <cell r="F10">
            <v>12624.42</v>
          </cell>
          <cell r="G10">
            <v>41526.67</v>
          </cell>
          <cell r="H10">
            <v>84290.77</v>
          </cell>
          <cell r="I10">
            <v>9583.1</v>
          </cell>
          <cell r="J10">
            <v>74707.67</v>
          </cell>
          <cell r="K10">
            <v>0</v>
          </cell>
          <cell r="L10">
            <v>150</v>
          </cell>
          <cell r="M10">
            <v>0</v>
          </cell>
          <cell r="N10">
            <v>0</v>
          </cell>
          <cell r="O10">
            <v>336.39</v>
          </cell>
          <cell r="P10">
            <v>4585</v>
          </cell>
          <cell r="Q10">
            <v>143513.25</v>
          </cell>
          <cell r="T10" t="str">
            <v xml:space="preserve">   Gabinete do Governador</v>
          </cell>
          <cell r="U10">
            <v>16298.1</v>
          </cell>
          <cell r="V10">
            <v>0</v>
          </cell>
          <cell r="W10">
            <v>16298.1</v>
          </cell>
        </row>
        <row r="11">
          <cell r="C11" t="str">
            <v xml:space="preserve">   Casa Militar</v>
          </cell>
          <cell r="D11">
            <v>81788.990000000005</v>
          </cell>
          <cell r="E11">
            <v>54634.49</v>
          </cell>
          <cell r="F11">
            <v>51568.49</v>
          </cell>
          <cell r="G11">
            <v>3066</v>
          </cell>
          <cell r="H11">
            <v>27154.5</v>
          </cell>
          <cell r="I11">
            <v>19765.95</v>
          </cell>
          <cell r="J11">
            <v>7388.55</v>
          </cell>
          <cell r="K11">
            <v>0</v>
          </cell>
          <cell r="L11">
            <v>0</v>
          </cell>
          <cell r="M11">
            <v>0</v>
          </cell>
          <cell r="N11">
            <v>0</v>
          </cell>
          <cell r="O11">
            <v>0</v>
          </cell>
          <cell r="P11">
            <v>0</v>
          </cell>
          <cell r="Q11">
            <v>81788.990000000005</v>
          </cell>
          <cell r="T11" t="str">
            <v xml:space="preserve">   Gabinete do Primeiro Ministro</v>
          </cell>
          <cell r="U11">
            <v>66877.05</v>
          </cell>
          <cell r="V11">
            <v>44961</v>
          </cell>
          <cell r="W11">
            <v>111838.05</v>
          </cell>
        </row>
        <row r="12">
          <cell r="C12" t="str">
            <v xml:space="preserve">   Gabinete do Governador</v>
          </cell>
          <cell r="D12">
            <v>35640.949999999997</v>
          </cell>
          <cell r="E12">
            <v>18275.54</v>
          </cell>
          <cell r="F12">
            <v>12387.77</v>
          </cell>
          <cell r="G12">
            <v>5887.77</v>
          </cell>
          <cell r="H12">
            <v>16617.39</v>
          </cell>
          <cell r="I12">
            <v>7205.31</v>
          </cell>
          <cell r="J12">
            <v>9412.08</v>
          </cell>
          <cell r="K12">
            <v>0</v>
          </cell>
          <cell r="L12">
            <v>33.619999999999997</v>
          </cell>
          <cell r="M12">
            <v>0</v>
          </cell>
          <cell r="N12">
            <v>39.92</v>
          </cell>
          <cell r="O12">
            <v>674.49</v>
          </cell>
          <cell r="P12">
            <v>0</v>
          </cell>
          <cell r="Q12">
            <v>35640.949999999997</v>
          </cell>
          <cell r="T12" t="str">
            <v xml:space="preserve">   Gabinete de Informação</v>
          </cell>
          <cell r="U12">
            <v>80321</v>
          </cell>
          <cell r="V12">
            <v>39914.654289999999</v>
          </cell>
          <cell r="W12">
            <v>120235.65429000001</v>
          </cell>
        </row>
        <row r="13">
          <cell r="C13" t="str">
            <v xml:space="preserve">   Gabinete do Primeiro Ministro</v>
          </cell>
          <cell r="D13">
            <v>17005.740000000002</v>
          </cell>
          <cell r="E13">
            <v>6618.63</v>
          </cell>
          <cell r="F13">
            <v>3876.01</v>
          </cell>
          <cell r="G13">
            <v>2742.63</v>
          </cell>
          <cell r="H13">
            <v>10317.11</v>
          </cell>
          <cell r="I13">
            <v>3405.87</v>
          </cell>
          <cell r="J13">
            <v>6911.24</v>
          </cell>
          <cell r="K13">
            <v>0</v>
          </cell>
          <cell r="L13">
            <v>0</v>
          </cell>
          <cell r="M13">
            <v>0</v>
          </cell>
          <cell r="N13">
            <v>0</v>
          </cell>
          <cell r="O13">
            <v>70</v>
          </cell>
          <cell r="P13">
            <v>101.2</v>
          </cell>
          <cell r="Q13">
            <v>17106.939999999999</v>
          </cell>
          <cell r="T13" t="str">
            <v xml:space="preserve">   Gabinete Central de Prevenção e Combate à Droga</v>
          </cell>
          <cell r="U13">
            <v>1200</v>
          </cell>
          <cell r="V13">
            <v>1901.625</v>
          </cell>
          <cell r="W13">
            <v>3101.625</v>
          </cell>
        </row>
        <row r="14">
          <cell r="C14" t="str">
            <v xml:space="preserve">   Conselho Superior da Comunicação Social</v>
          </cell>
          <cell r="D14">
            <v>2472.6</v>
          </cell>
          <cell r="E14">
            <v>1477.99</v>
          </cell>
          <cell r="F14">
            <v>550.46</v>
          </cell>
          <cell r="G14">
            <v>927.53</v>
          </cell>
          <cell r="H14">
            <v>994.61</v>
          </cell>
          <cell r="I14">
            <v>437.84</v>
          </cell>
          <cell r="J14">
            <v>556.77</v>
          </cell>
          <cell r="K14">
            <v>0</v>
          </cell>
          <cell r="L14">
            <v>0</v>
          </cell>
          <cell r="M14">
            <v>0</v>
          </cell>
          <cell r="N14">
            <v>0</v>
          </cell>
          <cell r="O14">
            <v>0</v>
          </cell>
          <cell r="P14">
            <v>0</v>
          </cell>
          <cell r="Q14">
            <v>2472.6</v>
          </cell>
          <cell r="T14" t="str">
            <v xml:space="preserve">   Delegação Provincial da Comunicação Social</v>
          </cell>
          <cell r="U14">
            <v>2102</v>
          </cell>
          <cell r="V14">
            <v>0</v>
          </cell>
          <cell r="W14">
            <v>2102</v>
          </cell>
        </row>
        <row r="15">
          <cell r="C15" t="str">
            <v xml:space="preserve">   Gabinete de Informação</v>
          </cell>
          <cell r="D15">
            <v>23066.65</v>
          </cell>
          <cell r="E15">
            <v>10681.58</v>
          </cell>
          <cell r="F15">
            <v>9278.83</v>
          </cell>
          <cell r="G15">
            <v>1402.76</v>
          </cell>
          <cell r="H15">
            <v>7519.07</v>
          </cell>
          <cell r="I15">
            <v>3176.42</v>
          </cell>
          <cell r="J15">
            <v>4342.6499999999996</v>
          </cell>
          <cell r="K15">
            <v>0</v>
          </cell>
          <cell r="L15">
            <v>4140</v>
          </cell>
          <cell r="M15">
            <v>0</v>
          </cell>
          <cell r="N15">
            <v>0</v>
          </cell>
          <cell r="O15">
            <v>726</v>
          </cell>
          <cell r="P15">
            <v>0</v>
          </cell>
          <cell r="Q15">
            <v>23066.65</v>
          </cell>
          <cell r="T15" t="str">
            <v xml:space="preserve">   Assembleia da República</v>
          </cell>
          <cell r="U15">
            <v>16251.3</v>
          </cell>
          <cell r="V15">
            <v>8560.9240730000001</v>
          </cell>
          <cell r="W15">
            <v>24812.224072999998</v>
          </cell>
        </row>
        <row r="16">
          <cell r="C16" t="str">
            <v xml:space="preserve">   Gabinete Central de Prevenção e Combate à Droga</v>
          </cell>
          <cell r="D16">
            <v>14752.94</v>
          </cell>
          <cell r="E16">
            <v>8519.39</v>
          </cell>
          <cell r="F16">
            <v>6087.86</v>
          </cell>
          <cell r="G16">
            <v>2431.5300000000002</v>
          </cell>
          <cell r="H16">
            <v>6233.56</v>
          </cell>
          <cell r="I16">
            <v>2227.6999999999998</v>
          </cell>
          <cell r="J16">
            <v>4005.86</v>
          </cell>
          <cell r="K16">
            <v>0</v>
          </cell>
          <cell r="L16">
            <v>0</v>
          </cell>
          <cell r="M16">
            <v>0</v>
          </cell>
          <cell r="N16">
            <v>0</v>
          </cell>
          <cell r="O16">
            <v>0</v>
          </cell>
          <cell r="P16">
            <v>0</v>
          </cell>
          <cell r="Q16">
            <v>14752.94</v>
          </cell>
          <cell r="T16" t="str">
            <v xml:space="preserve">   Assembleia Provincial</v>
          </cell>
          <cell r="U16">
            <v>342</v>
          </cell>
          <cell r="V16">
            <v>0</v>
          </cell>
          <cell r="W16">
            <v>342</v>
          </cell>
        </row>
        <row r="17">
          <cell r="C17" t="str">
            <v xml:space="preserve">   Delegação Provincial da Comunicação Social</v>
          </cell>
          <cell r="D17">
            <v>9078.0300000000007</v>
          </cell>
          <cell r="E17">
            <v>5248.15</v>
          </cell>
          <cell r="F17">
            <v>4443.51</v>
          </cell>
          <cell r="G17">
            <v>804.64</v>
          </cell>
          <cell r="H17">
            <v>3646.33</v>
          </cell>
          <cell r="I17">
            <v>1542.24</v>
          </cell>
          <cell r="J17">
            <v>2104.09</v>
          </cell>
          <cell r="K17">
            <v>0</v>
          </cell>
          <cell r="L17">
            <v>0</v>
          </cell>
          <cell r="M17">
            <v>0</v>
          </cell>
          <cell r="N17">
            <v>130.01</v>
          </cell>
          <cell r="O17">
            <v>53.54</v>
          </cell>
          <cell r="P17">
            <v>0</v>
          </cell>
          <cell r="Q17">
            <v>9078.0300000000007</v>
          </cell>
          <cell r="T17" t="str">
            <v xml:space="preserve">   Tribunal Supremo</v>
          </cell>
          <cell r="U17">
            <v>33149.11</v>
          </cell>
          <cell r="V17">
            <v>6.0712799999999998</v>
          </cell>
          <cell r="W17">
            <v>33155.181279999997</v>
          </cell>
        </row>
        <row r="18">
          <cell r="C18" t="str">
            <v xml:space="preserve">   Assembleia da República</v>
          </cell>
          <cell r="D18">
            <v>120797.29</v>
          </cell>
          <cell r="E18">
            <v>88032.54</v>
          </cell>
          <cell r="F18">
            <v>9050.74</v>
          </cell>
          <cell r="G18">
            <v>78981.8</v>
          </cell>
          <cell r="H18">
            <v>30864.75</v>
          </cell>
          <cell r="I18">
            <v>7062.28</v>
          </cell>
          <cell r="J18">
            <v>23802.48</v>
          </cell>
          <cell r="K18">
            <v>0</v>
          </cell>
          <cell r="L18">
            <v>1350</v>
          </cell>
          <cell r="M18">
            <v>0</v>
          </cell>
          <cell r="N18">
            <v>0</v>
          </cell>
          <cell r="O18">
            <v>550</v>
          </cell>
          <cell r="P18">
            <v>0</v>
          </cell>
          <cell r="Q18">
            <v>120797.29</v>
          </cell>
          <cell r="T18" t="str">
            <v xml:space="preserve">   Tribunal Provincial</v>
          </cell>
          <cell r="U18">
            <v>10332.4</v>
          </cell>
          <cell r="V18">
            <v>0</v>
          </cell>
          <cell r="W18">
            <v>10332.4</v>
          </cell>
        </row>
        <row r="19">
          <cell r="C19" t="str">
            <v xml:space="preserve">   Assembleia Provincial</v>
          </cell>
          <cell r="D19">
            <v>7786.24</v>
          </cell>
          <cell r="E19">
            <v>5398.39</v>
          </cell>
          <cell r="F19">
            <v>5035.37</v>
          </cell>
          <cell r="G19">
            <v>363.02</v>
          </cell>
          <cell r="H19">
            <v>2257.84</v>
          </cell>
          <cell r="I19">
            <v>1033.3900000000001</v>
          </cell>
          <cell r="J19">
            <v>1224.46</v>
          </cell>
          <cell r="K19">
            <v>0</v>
          </cell>
          <cell r="L19">
            <v>0</v>
          </cell>
          <cell r="M19">
            <v>0</v>
          </cell>
          <cell r="N19">
            <v>0</v>
          </cell>
          <cell r="O19">
            <v>130</v>
          </cell>
          <cell r="P19">
            <v>0</v>
          </cell>
          <cell r="Q19">
            <v>7786.24</v>
          </cell>
          <cell r="T19" t="str">
            <v xml:space="preserve">   Conselho Superior da Magistratura Judicial</v>
          </cell>
          <cell r="U19">
            <v>875.16</v>
          </cell>
          <cell r="V19">
            <v>0</v>
          </cell>
          <cell r="W19">
            <v>875.16</v>
          </cell>
        </row>
        <row r="20">
          <cell r="C20" t="str">
            <v xml:space="preserve">   Tribunal Supremo</v>
          </cell>
          <cell r="D20">
            <v>24165.86</v>
          </cell>
          <cell r="E20">
            <v>10939.68</v>
          </cell>
          <cell r="F20">
            <v>7251.16</v>
          </cell>
          <cell r="G20">
            <v>3688.53</v>
          </cell>
          <cell r="H20">
            <v>12305.67</v>
          </cell>
          <cell r="I20">
            <v>4194.53</v>
          </cell>
          <cell r="J20">
            <v>8111.14</v>
          </cell>
          <cell r="K20">
            <v>0</v>
          </cell>
          <cell r="L20">
            <v>0</v>
          </cell>
          <cell r="M20">
            <v>0</v>
          </cell>
          <cell r="N20">
            <v>405</v>
          </cell>
          <cell r="O20">
            <v>515.5</v>
          </cell>
          <cell r="P20">
            <v>0</v>
          </cell>
          <cell r="Q20">
            <v>24165.86</v>
          </cell>
          <cell r="T20" t="str">
            <v xml:space="preserve">   Tribunal Administrativo</v>
          </cell>
          <cell r="U20">
            <v>8500</v>
          </cell>
          <cell r="V20">
            <v>0</v>
          </cell>
          <cell r="W20">
            <v>8500</v>
          </cell>
        </row>
        <row r="21">
          <cell r="C21" t="str">
            <v xml:space="preserve">   Tribunal Judicial de Menores</v>
          </cell>
          <cell r="D21">
            <v>1983.4</v>
          </cell>
          <cell r="E21">
            <v>1325.58</v>
          </cell>
          <cell r="F21">
            <v>1295.58</v>
          </cell>
          <cell r="G21">
            <v>30</v>
          </cell>
          <cell r="H21">
            <v>657.81</v>
          </cell>
          <cell r="I21">
            <v>357.85</v>
          </cell>
          <cell r="J21">
            <v>299.95999999999998</v>
          </cell>
          <cell r="K21">
            <v>0</v>
          </cell>
          <cell r="L21">
            <v>0</v>
          </cell>
          <cell r="M21">
            <v>0</v>
          </cell>
          <cell r="N21">
            <v>0</v>
          </cell>
          <cell r="O21">
            <v>0</v>
          </cell>
          <cell r="P21">
            <v>0</v>
          </cell>
          <cell r="Q21">
            <v>1983.4</v>
          </cell>
          <cell r="T21" t="str">
            <v xml:space="preserve">   Procuradoria Geral da República</v>
          </cell>
          <cell r="U21">
            <v>7500</v>
          </cell>
          <cell r="V21">
            <v>0</v>
          </cell>
          <cell r="W21">
            <v>7500</v>
          </cell>
        </row>
        <row r="22">
          <cell r="C22" t="str">
            <v xml:space="preserve">   Tribunal Provincial</v>
          </cell>
          <cell r="D22">
            <v>62578.26</v>
          </cell>
          <cell r="E22">
            <v>39659.85</v>
          </cell>
          <cell r="F22">
            <v>37780.33</v>
          </cell>
          <cell r="G22">
            <v>1879.52</v>
          </cell>
          <cell r="H22">
            <v>22057.02</v>
          </cell>
          <cell r="I22">
            <v>12221.37</v>
          </cell>
          <cell r="J22">
            <v>9835.65</v>
          </cell>
          <cell r="K22">
            <v>0</v>
          </cell>
          <cell r="L22">
            <v>0</v>
          </cell>
          <cell r="M22">
            <v>0</v>
          </cell>
          <cell r="N22">
            <v>100</v>
          </cell>
          <cell r="O22">
            <v>761.4</v>
          </cell>
          <cell r="P22">
            <v>100</v>
          </cell>
          <cell r="Q22">
            <v>62678.26</v>
          </cell>
          <cell r="T22" t="str">
            <v xml:space="preserve">   Procuradoria Provincial</v>
          </cell>
          <cell r="U22">
            <v>12630</v>
          </cell>
          <cell r="V22">
            <v>0</v>
          </cell>
          <cell r="W22">
            <v>12630</v>
          </cell>
        </row>
        <row r="23">
          <cell r="C23" t="str">
            <v xml:space="preserve">   Conselho Superior da Magistratura Judicial</v>
          </cell>
          <cell r="D23">
            <v>6200.41</v>
          </cell>
          <cell r="E23">
            <v>1996.53</v>
          </cell>
          <cell r="F23">
            <v>1053.69</v>
          </cell>
          <cell r="G23">
            <v>942.84</v>
          </cell>
          <cell r="H23">
            <v>4197.4799999999996</v>
          </cell>
          <cell r="I23">
            <v>1644.95</v>
          </cell>
          <cell r="J23">
            <v>2552.52</v>
          </cell>
          <cell r="K23">
            <v>0</v>
          </cell>
          <cell r="L23">
            <v>0</v>
          </cell>
          <cell r="M23">
            <v>0</v>
          </cell>
          <cell r="N23">
            <v>0</v>
          </cell>
          <cell r="O23">
            <v>6.41</v>
          </cell>
          <cell r="P23">
            <v>0</v>
          </cell>
          <cell r="Q23">
            <v>6200.41</v>
          </cell>
          <cell r="T23" t="str">
            <v xml:space="preserve">   Ministério da Defesa Nacional</v>
          </cell>
          <cell r="U23">
            <v>63200</v>
          </cell>
          <cell r="V23">
            <v>19881.565440000002</v>
          </cell>
          <cell r="W23">
            <v>83081.565440000006</v>
          </cell>
        </row>
        <row r="24">
          <cell r="C24" t="str">
            <v xml:space="preserve">   Tribunal Administrativo</v>
          </cell>
          <cell r="D24">
            <v>35918.080000000002</v>
          </cell>
          <cell r="E24">
            <v>20305.82</v>
          </cell>
          <cell r="F24">
            <v>15306.52</v>
          </cell>
          <cell r="G24">
            <v>4999.3</v>
          </cell>
          <cell r="H24">
            <v>15412.26</v>
          </cell>
          <cell r="I24">
            <v>6554.74</v>
          </cell>
          <cell r="J24">
            <v>8857.52</v>
          </cell>
          <cell r="K24">
            <v>0</v>
          </cell>
          <cell r="L24">
            <v>100</v>
          </cell>
          <cell r="M24">
            <v>0</v>
          </cell>
          <cell r="N24">
            <v>0</v>
          </cell>
          <cell r="O24">
            <v>100</v>
          </cell>
          <cell r="P24">
            <v>0</v>
          </cell>
          <cell r="Q24">
            <v>35918.080000000002</v>
          </cell>
          <cell r="T24" t="str">
            <v xml:space="preserve">   Tribunal Militar Provincial</v>
          </cell>
          <cell r="U24">
            <v>150</v>
          </cell>
          <cell r="V24">
            <v>0</v>
          </cell>
          <cell r="W24">
            <v>150</v>
          </cell>
        </row>
        <row r="25">
          <cell r="C25" t="str">
            <v xml:space="preserve">   Procuradoria Geral da República</v>
          </cell>
          <cell r="D25">
            <v>12749.94</v>
          </cell>
          <cell r="E25">
            <v>7174.32</v>
          </cell>
          <cell r="F25">
            <v>4368.57</v>
          </cell>
          <cell r="G25">
            <v>2805.75</v>
          </cell>
          <cell r="H25">
            <v>5565.62</v>
          </cell>
          <cell r="I25">
            <v>2018.7</v>
          </cell>
          <cell r="J25">
            <v>3546.93</v>
          </cell>
          <cell r="K25">
            <v>0</v>
          </cell>
          <cell r="L25">
            <v>10</v>
          </cell>
          <cell r="M25">
            <v>0</v>
          </cell>
          <cell r="N25">
            <v>0</v>
          </cell>
          <cell r="O25">
            <v>0</v>
          </cell>
          <cell r="P25">
            <v>0</v>
          </cell>
          <cell r="Q25">
            <v>12749.94</v>
          </cell>
          <cell r="T25" t="str">
            <v xml:space="preserve">   Procuradoria Militar Provincial</v>
          </cell>
          <cell r="U25">
            <v>870</v>
          </cell>
          <cell r="V25">
            <v>0</v>
          </cell>
          <cell r="W25">
            <v>870</v>
          </cell>
        </row>
        <row r="26">
          <cell r="C26" t="str">
            <v xml:space="preserve">   Procuradoria Provincial</v>
          </cell>
          <cell r="D26">
            <v>23593.01</v>
          </cell>
          <cell r="E26">
            <v>16706.05</v>
          </cell>
          <cell r="F26">
            <v>15785.53</v>
          </cell>
          <cell r="G26">
            <v>920.52</v>
          </cell>
          <cell r="H26">
            <v>6615.92</v>
          </cell>
          <cell r="I26">
            <v>3369.79</v>
          </cell>
          <cell r="J26">
            <v>3246.13</v>
          </cell>
          <cell r="K26">
            <v>0</v>
          </cell>
          <cell r="L26">
            <v>0</v>
          </cell>
          <cell r="M26">
            <v>0</v>
          </cell>
          <cell r="N26">
            <v>122.04</v>
          </cell>
          <cell r="O26">
            <v>149</v>
          </cell>
          <cell r="P26">
            <v>0</v>
          </cell>
          <cell r="Q26">
            <v>23593.01</v>
          </cell>
          <cell r="T26" t="str">
            <v xml:space="preserve">   Ministério para os Assuntos dos Antigos Combatentes</v>
          </cell>
          <cell r="U26">
            <v>6135.7</v>
          </cell>
          <cell r="V26">
            <v>0</v>
          </cell>
          <cell r="W26">
            <v>6135.7</v>
          </cell>
        </row>
        <row r="27">
          <cell r="C27" t="str">
            <v xml:space="preserve">   Ministério da Defesa Nacional</v>
          </cell>
          <cell r="D27">
            <v>659970.31999999995</v>
          </cell>
          <cell r="E27">
            <v>427972.83</v>
          </cell>
          <cell r="F27">
            <v>415771.36</v>
          </cell>
          <cell r="G27">
            <v>12201.46</v>
          </cell>
          <cell r="H27">
            <v>224483.08</v>
          </cell>
          <cell r="I27">
            <v>158668.26999999999</v>
          </cell>
          <cell r="J27">
            <v>65814.81</v>
          </cell>
          <cell r="K27">
            <v>0</v>
          </cell>
          <cell r="L27">
            <v>1808.66</v>
          </cell>
          <cell r="M27">
            <v>0</v>
          </cell>
          <cell r="N27">
            <v>0</v>
          </cell>
          <cell r="O27">
            <v>5705.75</v>
          </cell>
          <cell r="P27">
            <v>0</v>
          </cell>
          <cell r="Q27">
            <v>659970.31999999995</v>
          </cell>
          <cell r="T27" t="str">
            <v xml:space="preserve">   Direcção Provincial para os Assuntos dos Antigos Combatentes</v>
          </cell>
          <cell r="U27">
            <v>1360</v>
          </cell>
          <cell r="V27">
            <v>0</v>
          </cell>
          <cell r="W27">
            <v>1360</v>
          </cell>
        </row>
        <row r="28">
          <cell r="C28" t="str">
            <v xml:space="preserve">   Tribunal Militar Provincial</v>
          </cell>
          <cell r="D28">
            <v>8786</v>
          </cell>
          <cell r="E28">
            <v>5932.22</v>
          </cell>
          <cell r="F28">
            <v>5191.03</v>
          </cell>
          <cell r="G28">
            <v>741.19</v>
          </cell>
          <cell r="H28">
            <v>2639.58</v>
          </cell>
          <cell r="I28">
            <v>1703.34</v>
          </cell>
          <cell r="J28">
            <v>936.23</v>
          </cell>
          <cell r="K28">
            <v>0</v>
          </cell>
          <cell r="L28">
            <v>0</v>
          </cell>
          <cell r="M28">
            <v>0</v>
          </cell>
          <cell r="N28">
            <v>85.15</v>
          </cell>
          <cell r="O28">
            <v>129.05000000000001</v>
          </cell>
          <cell r="P28">
            <v>50</v>
          </cell>
          <cell r="Q28">
            <v>8836</v>
          </cell>
          <cell r="T28" t="str">
            <v xml:space="preserve">   Ministério do Interior</v>
          </cell>
          <cell r="U28">
            <v>67000</v>
          </cell>
          <cell r="V28">
            <v>0</v>
          </cell>
          <cell r="W28">
            <v>67000</v>
          </cell>
        </row>
        <row r="29">
          <cell r="C29" t="str">
            <v xml:space="preserve">   Procuradoria Militar Provincial</v>
          </cell>
          <cell r="D29">
            <v>7195.52</v>
          </cell>
          <cell r="E29">
            <v>4444.55</v>
          </cell>
          <cell r="F29">
            <v>3938.89</v>
          </cell>
          <cell r="G29">
            <v>505.66</v>
          </cell>
          <cell r="H29">
            <v>2495.9699999999998</v>
          </cell>
          <cell r="I29">
            <v>1460.23</v>
          </cell>
          <cell r="J29">
            <v>1035.74</v>
          </cell>
          <cell r="K29">
            <v>0</v>
          </cell>
          <cell r="L29">
            <v>200</v>
          </cell>
          <cell r="M29">
            <v>0</v>
          </cell>
          <cell r="N29">
            <v>24</v>
          </cell>
          <cell r="O29">
            <v>31</v>
          </cell>
          <cell r="P29">
            <v>0</v>
          </cell>
          <cell r="Q29">
            <v>7195.52</v>
          </cell>
          <cell r="T29" t="str">
            <v xml:space="preserve">   Serviço de Informação e Segurança do Estado</v>
          </cell>
          <cell r="U29">
            <v>13000</v>
          </cell>
          <cell r="V29">
            <v>0</v>
          </cell>
          <cell r="W29">
            <v>13000</v>
          </cell>
        </row>
        <row r="30">
          <cell r="C30" t="str">
            <v xml:space="preserve">   Ministério para os Assuntos dos Antigos Combatentes</v>
          </cell>
          <cell r="D30">
            <v>10891.68</v>
          </cell>
          <cell r="E30">
            <v>6428.02</v>
          </cell>
          <cell r="F30">
            <v>3675.14</v>
          </cell>
          <cell r="G30">
            <v>2752.88</v>
          </cell>
          <cell r="H30">
            <v>4463.6499999999996</v>
          </cell>
          <cell r="I30">
            <v>2024.17</v>
          </cell>
          <cell r="J30">
            <v>2439.48</v>
          </cell>
          <cell r="K30">
            <v>0</v>
          </cell>
          <cell r="L30">
            <v>0</v>
          </cell>
          <cell r="M30">
            <v>0</v>
          </cell>
          <cell r="N30">
            <v>0</v>
          </cell>
          <cell r="O30">
            <v>0</v>
          </cell>
          <cell r="P30">
            <v>0</v>
          </cell>
          <cell r="Q30">
            <v>10891.68</v>
          </cell>
          <cell r="T30" t="str">
            <v xml:space="preserve">   Ministério dos Negócios Estrangeiros e Cooperação</v>
          </cell>
          <cell r="U30">
            <v>17000</v>
          </cell>
          <cell r="V30">
            <v>65701.441330999995</v>
          </cell>
          <cell r="W30">
            <v>82701.441330999995</v>
          </cell>
        </row>
        <row r="31">
          <cell r="C31" t="str">
            <v xml:space="preserve">   Direcção Provincial para os Assuntos dos Antigos Combatentes</v>
          </cell>
          <cell r="D31">
            <v>7071.94</v>
          </cell>
          <cell r="E31">
            <v>4442.8</v>
          </cell>
          <cell r="F31">
            <v>3822.57</v>
          </cell>
          <cell r="G31">
            <v>620.23</v>
          </cell>
          <cell r="H31">
            <v>2561.54</v>
          </cell>
          <cell r="I31">
            <v>1378.25</v>
          </cell>
          <cell r="J31">
            <v>1183.29</v>
          </cell>
          <cell r="K31">
            <v>0</v>
          </cell>
          <cell r="L31">
            <v>0</v>
          </cell>
          <cell r="M31">
            <v>0</v>
          </cell>
          <cell r="N31">
            <v>26.5</v>
          </cell>
          <cell r="O31">
            <v>41.09</v>
          </cell>
          <cell r="P31">
            <v>0</v>
          </cell>
          <cell r="Q31">
            <v>7071.94</v>
          </cell>
          <cell r="T31" t="str">
            <v xml:space="preserve">   Núcleo de Apoio aos Refugiados</v>
          </cell>
          <cell r="U31">
            <v>2400</v>
          </cell>
          <cell r="V31">
            <v>0</v>
          </cell>
          <cell r="W31">
            <v>2400</v>
          </cell>
        </row>
        <row r="32">
          <cell r="C32" t="str">
            <v xml:space="preserve">   Ministério do Interior</v>
          </cell>
          <cell r="D32">
            <v>1013085.16</v>
          </cell>
          <cell r="E32">
            <v>875919.64</v>
          </cell>
          <cell r="F32">
            <v>854383.98</v>
          </cell>
          <cell r="G32">
            <v>21535.66</v>
          </cell>
          <cell r="H32">
            <v>133929.51999999999</v>
          </cell>
          <cell r="I32">
            <v>99451.73</v>
          </cell>
          <cell r="J32">
            <v>34477.800000000003</v>
          </cell>
          <cell r="K32">
            <v>0</v>
          </cell>
          <cell r="L32">
            <v>3236</v>
          </cell>
          <cell r="M32">
            <v>0</v>
          </cell>
          <cell r="N32">
            <v>0</v>
          </cell>
          <cell r="O32">
            <v>0</v>
          </cell>
          <cell r="P32">
            <v>15116</v>
          </cell>
          <cell r="Q32">
            <v>1028201.16</v>
          </cell>
          <cell r="T32" t="str">
            <v xml:space="preserve">   Instituto Nacional de Apoio aos Moçambicanos Emigrantes</v>
          </cell>
          <cell r="U32">
            <v>2100</v>
          </cell>
          <cell r="V32">
            <v>0</v>
          </cell>
          <cell r="W32">
            <v>2100</v>
          </cell>
        </row>
        <row r="33">
          <cell r="C33" t="str">
            <v xml:space="preserve">   Serviço de Informação e Segurança do Estado</v>
          </cell>
          <cell r="D33">
            <v>159740.39000000001</v>
          </cell>
          <cell r="E33">
            <v>120587.39</v>
          </cell>
          <cell r="F33">
            <v>111290.89</v>
          </cell>
          <cell r="G33">
            <v>9296.5</v>
          </cell>
          <cell r="H33">
            <v>39153</v>
          </cell>
          <cell r="I33">
            <v>10398.700000000001</v>
          </cell>
          <cell r="J33">
            <v>28754.3</v>
          </cell>
          <cell r="K33">
            <v>0</v>
          </cell>
          <cell r="L33">
            <v>0</v>
          </cell>
          <cell r="M33">
            <v>0</v>
          </cell>
          <cell r="N33">
            <v>0</v>
          </cell>
          <cell r="O33">
            <v>0</v>
          </cell>
          <cell r="P33">
            <v>0</v>
          </cell>
          <cell r="Q33">
            <v>159740.39000000001</v>
          </cell>
          <cell r="T33" t="str">
            <v xml:space="preserve">   Instituto Nacional de Desminagem</v>
          </cell>
          <cell r="U33">
            <v>0</v>
          </cell>
          <cell r="V33">
            <v>354249.00918000005</v>
          </cell>
          <cell r="W33">
            <v>354249.00918000005</v>
          </cell>
        </row>
        <row r="34">
          <cell r="C34" t="str">
            <v xml:space="preserve">   Tribunal da Polícia</v>
          </cell>
          <cell r="D34">
            <v>1810.72</v>
          </cell>
          <cell r="E34">
            <v>1121.8599999999999</v>
          </cell>
          <cell r="F34">
            <v>1065.97</v>
          </cell>
          <cell r="G34">
            <v>55.89</v>
          </cell>
          <cell r="H34">
            <v>678.86</v>
          </cell>
          <cell r="I34">
            <v>473.63</v>
          </cell>
          <cell r="J34">
            <v>205.24</v>
          </cell>
          <cell r="K34">
            <v>0</v>
          </cell>
          <cell r="L34">
            <v>0</v>
          </cell>
          <cell r="M34">
            <v>0</v>
          </cell>
          <cell r="N34">
            <v>0</v>
          </cell>
          <cell r="O34">
            <v>10</v>
          </cell>
          <cell r="P34">
            <v>0</v>
          </cell>
          <cell r="Q34">
            <v>1810.72</v>
          </cell>
          <cell r="T34" t="str">
            <v xml:space="preserve">   Instituto Nacional de Gestão de Calamidades</v>
          </cell>
          <cell r="U34">
            <v>23015</v>
          </cell>
          <cell r="V34">
            <v>5190.6756000000023</v>
          </cell>
          <cell r="W34">
            <v>28205.675600000002</v>
          </cell>
        </row>
        <row r="35">
          <cell r="C35" t="str">
            <v xml:space="preserve">   Ministério dos Negócios Estrangeiros e Cooperação</v>
          </cell>
          <cell r="D35">
            <v>506397.48</v>
          </cell>
          <cell r="E35">
            <v>46121.75</v>
          </cell>
          <cell r="F35">
            <v>31564.5</v>
          </cell>
          <cell r="G35">
            <v>14557.25</v>
          </cell>
          <cell r="H35">
            <v>37102.730000000003</v>
          </cell>
          <cell r="I35">
            <v>6535.83</v>
          </cell>
          <cell r="J35">
            <v>30566.9</v>
          </cell>
          <cell r="K35">
            <v>0</v>
          </cell>
          <cell r="L35">
            <v>422870</v>
          </cell>
          <cell r="M35">
            <v>0</v>
          </cell>
          <cell r="N35">
            <v>0</v>
          </cell>
          <cell r="O35">
            <v>303</v>
          </cell>
          <cell r="P35">
            <v>0</v>
          </cell>
          <cell r="Q35">
            <v>506397.48</v>
          </cell>
          <cell r="T35" t="str">
            <v xml:space="preserve">   Delegação do Instituto Nacional de Gestão das Calamidades</v>
          </cell>
          <cell r="U35">
            <v>24840</v>
          </cell>
          <cell r="V35">
            <v>0</v>
          </cell>
          <cell r="W35">
            <v>24840</v>
          </cell>
        </row>
        <row r="36">
          <cell r="C36" t="str">
            <v xml:space="preserve">   Núcleo de Apoio aos Refugiados</v>
          </cell>
          <cell r="D36">
            <v>4069.09</v>
          </cell>
          <cell r="E36">
            <v>1498.78</v>
          </cell>
          <cell r="F36">
            <v>974.63</v>
          </cell>
          <cell r="G36">
            <v>524.15</v>
          </cell>
          <cell r="H36">
            <v>2570.31</v>
          </cell>
          <cell r="I36">
            <v>977.25</v>
          </cell>
          <cell r="J36">
            <v>1593.06</v>
          </cell>
          <cell r="K36">
            <v>0</v>
          </cell>
          <cell r="L36">
            <v>0</v>
          </cell>
          <cell r="M36">
            <v>0</v>
          </cell>
          <cell r="N36">
            <v>0</v>
          </cell>
          <cell r="O36">
            <v>0</v>
          </cell>
          <cell r="P36">
            <v>0</v>
          </cell>
          <cell r="Q36">
            <v>4069.09</v>
          </cell>
          <cell r="T36" t="str">
            <v xml:space="preserve">   Ministério da Justiça</v>
          </cell>
          <cell r="U36">
            <v>21635.78</v>
          </cell>
          <cell r="V36">
            <v>135.69996</v>
          </cell>
          <cell r="W36">
            <v>21771.479960000001</v>
          </cell>
        </row>
        <row r="37">
          <cell r="C37" t="str">
            <v xml:space="preserve">   Instituto Nacional de Apoio aos Moçambicanos Emigrantes</v>
          </cell>
          <cell r="D37">
            <v>3482.67</v>
          </cell>
          <cell r="E37">
            <v>1622.58</v>
          </cell>
          <cell r="F37">
            <v>1139.5999999999999</v>
          </cell>
          <cell r="G37">
            <v>482.99</v>
          </cell>
          <cell r="H37">
            <v>1820.09</v>
          </cell>
          <cell r="I37">
            <v>447.63</v>
          </cell>
          <cell r="J37">
            <v>1372.46</v>
          </cell>
          <cell r="K37">
            <v>0</v>
          </cell>
          <cell r="L37">
            <v>0</v>
          </cell>
          <cell r="M37">
            <v>0</v>
          </cell>
          <cell r="N37">
            <v>0</v>
          </cell>
          <cell r="O37">
            <v>40</v>
          </cell>
          <cell r="P37">
            <v>0</v>
          </cell>
          <cell r="Q37">
            <v>3482.67</v>
          </cell>
          <cell r="T37" t="str">
            <v xml:space="preserve">   Direcção Provincial dos Registos e Notariado</v>
          </cell>
          <cell r="U37">
            <v>3443</v>
          </cell>
          <cell r="V37">
            <v>0</v>
          </cell>
          <cell r="W37">
            <v>3443</v>
          </cell>
        </row>
        <row r="38">
          <cell r="C38" t="str">
            <v xml:space="preserve">   Instituto Nacional de Desminagem</v>
          </cell>
          <cell r="D38">
            <v>9759.33</v>
          </cell>
          <cell r="E38">
            <v>3525.38</v>
          </cell>
          <cell r="F38">
            <v>1725.05</v>
          </cell>
          <cell r="G38">
            <v>1800.33</v>
          </cell>
          <cell r="H38">
            <v>6221.85</v>
          </cell>
          <cell r="I38">
            <v>1626.11</v>
          </cell>
          <cell r="J38">
            <v>4595.74</v>
          </cell>
          <cell r="K38">
            <v>0</v>
          </cell>
          <cell r="L38">
            <v>0</v>
          </cell>
          <cell r="M38">
            <v>0</v>
          </cell>
          <cell r="N38">
            <v>0</v>
          </cell>
          <cell r="O38">
            <v>12.1</v>
          </cell>
          <cell r="P38">
            <v>0</v>
          </cell>
          <cell r="Q38">
            <v>9759.33</v>
          </cell>
          <cell r="T38" t="str">
            <v xml:space="preserve">   Cadeia Provincial</v>
          </cell>
          <cell r="U38">
            <v>6858.97</v>
          </cell>
          <cell r="V38">
            <v>0</v>
          </cell>
          <cell r="W38">
            <v>6858.97</v>
          </cell>
        </row>
        <row r="39">
          <cell r="C39" t="str">
            <v xml:space="preserve">   Instituto Nacional de Gestão de Calamidades</v>
          </cell>
          <cell r="D39">
            <v>11509.69</v>
          </cell>
          <cell r="E39">
            <v>5082.59</v>
          </cell>
          <cell r="F39">
            <v>4045.52</v>
          </cell>
          <cell r="G39">
            <v>1037.08</v>
          </cell>
          <cell r="H39">
            <v>6397.1</v>
          </cell>
          <cell r="I39">
            <v>2123.39</v>
          </cell>
          <cell r="J39">
            <v>4273.71</v>
          </cell>
          <cell r="K39">
            <v>0</v>
          </cell>
          <cell r="L39">
            <v>0</v>
          </cell>
          <cell r="M39">
            <v>0</v>
          </cell>
          <cell r="N39">
            <v>0</v>
          </cell>
          <cell r="O39">
            <v>30</v>
          </cell>
          <cell r="P39">
            <v>0</v>
          </cell>
          <cell r="Q39">
            <v>11509.69</v>
          </cell>
          <cell r="T39" t="str">
            <v xml:space="preserve">   Ministério da Administração Estatal</v>
          </cell>
          <cell r="U39">
            <v>9427.2000000000007</v>
          </cell>
          <cell r="V39">
            <v>50368.873829999997</v>
          </cell>
          <cell r="W39">
            <v>59796.073829999994</v>
          </cell>
        </row>
        <row r="40">
          <cell r="C40" t="str">
            <v xml:space="preserve">   Delegação do Instituto Nacional de Gestão das Calamidades</v>
          </cell>
          <cell r="D40">
            <v>10712.65</v>
          </cell>
          <cell r="E40">
            <v>6414.91</v>
          </cell>
          <cell r="F40">
            <v>5826.83</v>
          </cell>
          <cell r="G40">
            <v>588.08000000000004</v>
          </cell>
          <cell r="H40">
            <v>4118.57</v>
          </cell>
          <cell r="I40">
            <v>1646.32</v>
          </cell>
          <cell r="J40">
            <v>2472.25</v>
          </cell>
          <cell r="K40">
            <v>0</v>
          </cell>
          <cell r="L40">
            <v>0</v>
          </cell>
          <cell r="M40">
            <v>0</v>
          </cell>
          <cell r="N40">
            <v>63.67</v>
          </cell>
          <cell r="O40">
            <v>115.5</v>
          </cell>
          <cell r="P40">
            <v>0</v>
          </cell>
          <cell r="Q40">
            <v>10712.65</v>
          </cell>
          <cell r="T40" t="str">
            <v xml:space="preserve">   Secretariado Técnico de Administração Eleitoral</v>
          </cell>
          <cell r="U40">
            <v>15184.7</v>
          </cell>
          <cell r="V40">
            <v>0</v>
          </cell>
          <cell r="W40">
            <v>15184.7</v>
          </cell>
        </row>
        <row r="41">
          <cell r="C41" t="str">
            <v xml:space="preserve">   Delegação do Instituto Nacional de Desminagem</v>
          </cell>
          <cell r="D41">
            <v>435.76</v>
          </cell>
          <cell r="E41">
            <v>222.1</v>
          </cell>
          <cell r="F41">
            <v>39.770000000000003</v>
          </cell>
          <cell r="G41">
            <v>182.33</v>
          </cell>
          <cell r="H41">
            <v>213.66</v>
          </cell>
          <cell r="I41">
            <v>79.05</v>
          </cell>
          <cell r="J41">
            <v>134.6</v>
          </cell>
          <cell r="K41">
            <v>0</v>
          </cell>
          <cell r="L41">
            <v>0</v>
          </cell>
          <cell r="M41">
            <v>0</v>
          </cell>
          <cell r="N41">
            <v>0</v>
          </cell>
          <cell r="O41">
            <v>0</v>
          </cell>
          <cell r="P41">
            <v>0</v>
          </cell>
          <cell r="Q41">
            <v>435.76</v>
          </cell>
          <cell r="T41" t="str">
            <v xml:space="preserve">   Direcção Provincial de Apoio e Controle</v>
          </cell>
          <cell r="U41">
            <v>66243</v>
          </cell>
          <cell r="V41">
            <v>16169.710882000001</v>
          </cell>
          <cell r="W41">
            <v>82412.710881999999</v>
          </cell>
        </row>
        <row r="42">
          <cell r="C42" t="str">
            <v xml:space="preserve">   Ministério da Justiça</v>
          </cell>
          <cell r="D42">
            <v>25816.09</v>
          </cell>
          <cell r="E42">
            <v>14016.34</v>
          </cell>
          <cell r="F42">
            <v>9186.14</v>
          </cell>
          <cell r="G42">
            <v>4830.2</v>
          </cell>
          <cell r="H42">
            <v>11239.75</v>
          </cell>
          <cell r="I42">
            <v>3935.4</v>
          </cell>
          <cell r="J42">
            <v>7304.35</v>
          </cell>
          <cell r="K42">
            <v>0</v>
          </cell>
          <cell r="L42">
            <v>0</v>
          </cell>
          <cell r="M42">
            <v>0</v>
          </cell>
          <cell r="N42">
            <v>0</v>
          </cell>
          <cell r="O42">
            <v>560</v>
          </cell>
          <cell r="P42">
            <v>0</v>
          </cell>
          <cell r="Q42">
            <v>25816.09</v>
          </cell>
          <cell r="T42" t="str">
            <v xml:space="preserve">   Ministério do Plano e Finanças</v>
          </cell>
          <cell r="U42">
            <v>67379.38</v>
          </cell>
          <cell r="V42">
            <v>27564.030411000007</v>
          </cell>
          <cell r="W42">
            <v>94943.410411000019</v>
          </cell>
        </row>
        <row r="43">
          <cell r="C43" t="str">
            <v xml:space="preserve">   Cadeia Central de Maputo</v>
          </cell>
          <cell r="D43">
            <v>21209.15</v>
          </cell>
          <cell r="E43">
            <v>8941.4</v>
          </cell>
          <cell r="F43">
            <v>8477.26</v>
          </cell>
          <cell r="G43">
            <v>464.14</v>
          </cell>
          <cell r="H43">
            <v>12057.75</v>
          </cell>
          <cell r="I43">
            <v>10541.73</v>
          </cell>
          <cell r="J43">
            <v>1516.02</v>
          </cell>
          <cell r="K43">
            <v>0</v>
          </cell>
          <cell r="L43">
            <v>20</v>
          </cell>
          <cell r="M43">
            <v>0</v>
          </cell>
          <cell r="N43">
            <v>20</v>
          </cell>
          <cell r="O43">
            <v>170</v>
          </cell>
          <cell r="P43">
            <v>0</v>
          </cell>
          <cell r="Q43">
            <v>21209.15</v>
          </cell>
          <cell r="T43" t="str">
            <v xml:space="preserve">   Outras Despesas de Capital - M. P. F.</v>
          </cell>
          <cell r="U43">
            <v>553377.98</v>
          </cell>
          <cell r="V43">
            <v>0</v>
          </cell>
          <cell r="W43">
            <v>553377.98</v>
          </cell>
        </row>
        <row r="44">
          <cell r="C44" t="str">
            <v xml:space="preserve">   Direcção Provincial dos Registos e Notariado</v>
          </cell>
          <cell r="D44">
            <v>25324.14</v>
          </cell>
          <cell r="E44">
            <v>19777.599999999999</v>
          </cell>
          <cell r="F44">
            <v>18815.95</v>
          </cell>
          <cell r="G44">
            <v>961.64</v>
          </cell>
          <cell r="H44">
            <v>5160.74</v>
          </cell>
          <cell r="I44">
            <v>2358.06</v>
          </cell>
          <cell r="J44">
            <v>2802.68</v>
          </cell>
          <cell r="K44">
            <v>0</v>
          </cell>
          <cell r="L44">
            <v>0</v>
          </cell>
          <cell r="M44">
            <v>0</v>
          </cell>
          <cell r="N44">
            <v>0</v>
          </cell>
          <cell r="O44">
            <v>385.8</v>
          </cell>
          <cell r="P44">
            <v>0</v>
          </cell>
          <cell r="Q44">
            <v>25324.14</v>
          </cell>
          <cell r="T44" t="str">
            <v xml:space="preserve">   Instituto Nacional de Estatística</v>
          </cell>
          <cell r="U44">
            <v>6817.6</v>
          </cell>
          <cell r="V44">
            <v>47128.352700000003</v>
          </cell>
          <cell r="W44">
            <v>53945.952700000002</v>
          </cell>
        </row>
        <row r="45">
          <cell r="C45" t="str">
            <v xml:space="preserve">   Cadeia Provincial</v>
          </cell>
          <cell r="D45">
            <v>40236.57</v>
          </cell>
          <cell r="E45">
            <v>18213.79</v>
          </cell>
          <cell r="F45">
            <v>17495.68</v>
          </cell>
          <cell r="G45">
            <v>718.12</v>
          </cell>
          <cell r="H45">
            <v>21313.34</v>
          </cell>
          <cell r="I45">
            <v>18567.38</v>
          </cell>
          <cell r="J45">
            <v>2745.95</v>
          </cell>
          <cell r="K45">
            <v>0</v>
          </cell>
          <cell r="L45">
            <v>0</v>
          </cell>
          <cell r="M45">
            <v>0</v>
          </cell>
          <cell r="N45">
            <v>148.44</v>
          </cell>
          <cell r="O45">
            <v>561</v>
          </cell>
          <cell r="P45">
            <v>0</v>
          </cell>
          <cell r="Q45">
            <v>40236.57</v>
          </cell>
          <cell r="T45" t="str">
            <v xml:space="preserve">   Direcção Provincial do Plano e Finanças</v>
          </cell>
          <cell r="U45">
            <v>43350.3</v>
          </cell>
          <cell r="V45">
            <v>0</v>
          </cell>
          <cell r="W45">
            <v>43350.3</v>
          </cell>
        </row>
        <row r="46">
          <cell r="C46" t="str">
            <v xml:space="preserve">   Ministério da Administração Estatal</v>
          </cell>
          <cell r="D46">
            <v>40325.74</v>
          </cell>
          <cell r="E46">
            <v>24672.33</v>
          </cell>
          <cell r="F46">
            <v>21962.2</v>
          </cell>
          <cell r="G46">
            <v>2710.13</v>
          </cell>
          <cell r="H46">
            <v>15096.09</v>
          </cell>
          <cell r="I46">
            <v>5853.61</v>
          </cell>
          <cell r="J46">
            <v>9242.49</v>
          </cell>
          <cell r="K46">
            <v>0</v>
          </cell>
          <cell r="L46">
            <v>400</v>
          </cell>
          <cell r="M46">
            <v>0</v>
          </cell>
          <cell r="N46">
            <v>0</v>
          </cell>
          <cell r="O46">
            <v>157.32</v>
          </cell>
          <cell r="P46">
            <v>0</v>
          </cell>
          <cell r="Q46">
            <v>40325.74</v>
          </cell>
          <cell r="T46" t="str">
            <v xml:space="preserve">      Outras Despesas de Capital - D.P.P.F.</v>
          </cell>
          <cell r="U46">
            <v>2702</v>
          </cell>
          <cell r="V46">
            <v>0</v>
          </cell>
          <cell r="W46">
            <v>2702</v>
          </cell>
        </row>
        <row r="47">
          <cell r="C47" t="str">
            <v xml:space="preserve">   Secretariado Técnico de Administração Eleitoral</v>
          </cell>
          <cell r="D47">
            <v>15375.38</v>
          </cell>
          <cell r="E47">
            <v>3703.38</v>
          </cell>
          <cell r="F47">
            <v>1701.42</v>
          </cell>
          <cell r="G47">
            <v>2001.96</v>
          </cell>
          <cell r="H47">
            <v>11412</v>
          </cell>
          <cell r="I47">
            <v>4710.25</v>
          </cell>
          <cell r="J47">
            <v>6701.76</v>
          </cell>
          <cell r="K47">
            <v>0</v>
          </cell>
          <cell r="L47">
            <v>260</v>
          </cell>
          <cell r="M47">
            <v>0</v>
          </cell>
          <cell r="N47">
            <v>0</v>
          </cell>
          <cell r="O47">
            <v>0</v>
          </cell>
          <cell r="P47">
            <v>0</v>
          </cell>
          <cell r="Q47">
            <v>15375.38</v>
          </cell>
          <cell r="T47" t="str">
            <v xml:space="preserve">   Delegação Provincial do Instituto Nacional de Estatística</v>
          </cell>
          <cell r="U47">
            <v>1471</v>
          </cell>
          <cell r="V47">
            <v>0</v>
          </cell>
          <cell r="W47">
            <v>1471</v>
          </cell>
        </row>
        <row r="48">
          <cell r="C48" t="str">
            <v xml:space="preserve">   Direcção Provincial de Apoio e Controle</v>
          </cell>
          <cell r="D48">
            <v>22252.81</v>
          </cell>
          <cell r="E48">
            <v>15125.1</v>
          </cell>
          <cell r="F48">
            <v>13600.67</v>
          </cell>
          <cell r="G48">
            <v>1524.43</v>
          </cell>
          <cell r="H48">
            <v>6441.84</v>
          </cell>
          <cell r="I48">
            <v>3307.68</v>
          </cell>
          <cell r="J48">
            <v>3134.16</v>
          </cell>
          <cell r="K48">
            <v>0</v>
          </cell>
          <cell r="L48">
            <v>340</v>
          </cell>
          <cell r="M48">
            <v>0</v>
          </cell>
          <cell r="N48">
            <v>82.46</v>
          </cell>
          <cell r="O48">
            <v>263.41000000000003</v>
          </cell>
          <cell r="P48">
            <v>0</v>
          </cell>
          <cell r="Q48">
            <v>22252.81</v>
          </cell>
          <cell r="T48" t="str">
            <v xml:space="preserve">   Ministério do Trabalho</v>
          </cell>
          <cell r="U48">
            <v>3840</v>
          </cell>
          <cell r="V48">
            <v>17.903599999999997</v>
          </cell>
          <cell r="W48">
            <v>3857.9036000000001</v>
          </cell>
        </row>
        <row r="49">
          <cell r="C49" t="str">
            <v xml:space="preserve">   Delegação Provincial do Secretariado Técn. Adm. Eleitoral</v>
          </cell>
          <cell r="D49">
            <v>7847.86</v>
          </cell>
          <cell r="E49">
            <v>4043.21</v>
          </cell>
          <cell r="F49">
            <v>3525.95</v>
          </cell>
          <cell r="G49">
            <v>517.27</v>
          </cell>
          <cell r="H49">
            <v>3717.72</v>
          </cell>
          <cell r="I49">
            <v>1961.04</v>
          </cell>
          <cell r="J49">
            <v>1756.69</v>
          </cell>
          <cell r="K49">
            <v>0</v>
          </cell>
          <cell r="L49">
            <v>0</v>
          </cell>
          <cell r="M49">
            <v>0</v>
          </cell>
          <cell r="N49">
            <v>7.52</v>
          </cell>
          <cell r="O49">
            <v>79.400000000000006</v>
          </cell>
          <cell r="P49">
            <v>162</v>
          </cell>
          <cell r="Q49">
            <v>8009.86</v>
          </cell>
          <cell r="T49" t="str">
            <v xml:space="preserve">   Gabinete de Promoção do Emprego</v>
          </cell>
          <cell r="U49">
            <v>748.6</v>
          </cell>
          <cell r="V49">
            <v>631.16679999999997</v>
          </cell>
          <cell r="W49">
            <v>1379.7667999999999</v>
          </cell>
        </row>
        <row r="50">
          <cell r="C50" t="str">
            <v xml:space="preserve">   Ministério do Plano e Finanças</v>
          </cell>
          <cell r="D50">
            <v>89411.62</v>
          </cell>
          <cell r="E50">
            <v>45371.61</v>
          </cell>
          <cell r="F50">
            <v>38885.17</v>
          </cell>
          <cell r="G50">
            <v>6486.44</v>
          </cell>
          <cell r="H50">
            <v>42300.41</v>
          </cell>
          <cell r="I50">
            <v>12018.43</v>
          </cell>
          <cell r="J50">
            <v>30281.97</v>
          </cell>
          <cell r="K50">
            <v>0</v>
          </cell>
          <cell r="L50">
            <v>789.6</v>
          </cell>
          <cell r="M50">
            <v>0</v>
          </cell>
          <cell r="N50">
            <v>0</v>
          </cell>
          <cell r="O50">
            <v>950</v>
          </cell>
          <cell r="P50">
            <v>2500</v>
          </cell>
          <cell r="Q50">
            <v>91911.62</v>
          </cell>
          <cell r="T50" t="str">
            <v xml:space="preserve">   Instituto Nacional de Emprego e Formação Profissional</v>
          </cell>
          <cell r="U50">
            <v>3000</v>
          </cell>
          <cell r="V50">
            <v>0</v>
          </cell>
          <cell r="W50">
            <v>3000</v>
          </cell>
        </row>
        <row r="51">
          <cell r="C51" t="str">
            <v xml:space="preserve">      Serviços - M. P. F.</v>
          </cell>
          <cell r="D51">
            <v>279000</v>
          </cell>
          <cell r="E51">
            <v>0</v>
          </cell>
          <cell r="F51">
            <v>0</v>
          </cell>
          <cell r="G51">
            <v>0</v>
          </cell>
          <cell r="H51">
            <v>279000</v>
          </cell>
          <cell r="I51">
            <v>0</v>
          </cell>
          <cell r="J51">
            <v>279000</v>
          </cell>
          <cell r="K51">
            <v>0</v>
          </cell>
          <cell r="L51">
            <v>0</v>
          </cell>
          <cell r="M51">
            <v>0</v>
          </cell>
          <cell r="N51">
            <v>0</v>
          </cell>
          <cell r="O51">
            <v>0</v>
          </cell>
          <cell r="P51">
            <v>0</v>
          </cell>
          <cell r="Q51">
            <v>279000</v>
          </cell>
          <cell r="T51" t="str">
            <v xml:space="preserve">   Direcção Provincial do Trabalho</v>
          </cell>
          <cell r="U51">
            <v>3793</v>
          </cell>
          <cell r="V51">
            <v>0</v>
          </cell>
          <cell r="W51">
            <v>3793</v>
          </cell>
        </row>
        <row r="52">
          <cell r="C52" t="str">
            <v xml:space="preserve">      Encargos da Dívida  - M. P. F.</v>
          </cell>
          <cell r="D52">
            <v>515000</v>
          </cell>
          <cell r="E52">
            <v>0</v>
          </cell>
          <cell r="F52">
            <v>0</v>
          </cell>
          <cell r="G52">
            <v>0</v>
          </cell>
          <cell r="H52">
            <v>0</v>
          </cell>
          <cell r="I52">
            <v>0</v>
          </cell>
          <cell r="J52">
            <v>0</v>
          </cell>
          <cell r="K52">
            <v>515000</v>
          </cell>
          <cell r="L52">
            <v>0</v>
          </cell>
          <cell r="M52">
            <v>0</v>
          </cell>
          <cell r="N52">
            <v>0</v>
          </cell>
          <cell r="O52">
            <v>0</v>
          </cell>
          <cell r="P52">
            <v>0</v>
          </cell>
          <cell r="Q52">
            <v>515000</v>
          </cell>
          <cell r="T52" t="str">
            <v xml:space="preserve">   Delegação Provincial do Gabinete de Promoção do Emprego</v>
          </cell>
          <cell r="U52">
            <v>60</v>
          </cell>
          <cell r="V52">
            <v>0</v>
          </cell>
          <cell r="W52">
            <v>60</v>
          </cell>
        </row>
        <row r="53">
          <cell r="C53" t="str">
            <v xml:space="preserve">      Transferências às Administrações Públicas - M. P. F.</v>
          </cell>
          <cell r="D53">
            <v>114400</v>
          </cell>
          <cell r="E53">
            <v>0</v>
          </cell>
          <cell r="F53">
            <v>0</v>
          </cell>
          <cell r="G53">
            <v>0</v>
          </cell>
          <cell r="H53">
            <v>0</v>
          </cell>
          <cell r="I53">
            <v>0</v>
          </cell>
          <cell r="J53">
            <v>0</v>
          </cell>
          <cell r="K53">
            <v>0</v>
          </cell>
          <cell r="L53">
            <v>114400</v>
          </cell>
          <cell r="M53">
            <v>0</v>
          </cell>
          <cell r="N53">
            <v>0</v>
          </cell>
          <cell r="O53">
            <v>0</v>
          </cell>
          <cell r="P53">
            <v>0</v>
          </cell>
          <cell r="Q53">
            <v>114400</v>
          </cell>
          <cell r="T53" t="str">
            <v xml:space="preserve">   Delegação Prov  Instituto Nac de Emprego e Formação Profissional</v>
          </cell>
          <cell r="U53">
            <v>200</v>
          </cell>
          <cell r="V53">
            <v>0</v>
          </cell>
          <cell r="W53">
            <v>200</v>
          </cell>
        </row>
        <row r="54">
          <cell r="C54" t="str">
            <v xml:space="preserve">      Transferências às Administrações Privadas - M. P. F.</v>
          </cell>
          <cell r="D54">
            <v>123000</v>
          </cell>
          <cell r="E54">
            <v>0</v>
          </cell>
          <cell r="F54">
            <v>0</v>
          </cell>
          <cell r="G54">
            <v>0</v>
          </cell>
          <cell r="H54">
            <v>0</v>
          </cell>
          <cell r="I54">
            <v>0</v>
          </cell>
          <cell r="J54">
            <v>0</v>
          </cell>
          <cell r="K54">
            <v>0</v>
          </cell>
          <cell r="L54">
            <v>123000</v>
          </cell>
          <cell r="M54">
            <v>0</v>
          </cell>
          <cell r="N54">
            <v>0</v>
          </cell>
          <cell r="O54">
            <v>0</v>
          </cell>
          <cell r="P54">
            <v>0</v>
          </cell>
          <cell r="Q54">
            <v>123000</v>
          </cell>
          <cell r="T54" t="str">
            <v xml:space="preserve">   Ministério para a Coordenação da Acção Ambiental</v>
          </cell>
          <cell r="U54">
            <v>10000</v>
          </cell>
          <cell r="V54">
            <v>5766.7919100000017</v>
          </cell>
          <cell r="W54">
            <v>15766.791910000002</v>
          </cell>
        </row>
        <row r="55">
          <cell r="C55" t="str">
            <v xml:space="preserve">      Transferências às Famílias - M. P. F.</v>
          </cell>
          <cell r="D55">
            <v>318818.2</v>
          </cell>
          <cell r="E55">
            <v>0</v>
          </cell>
          <cell r="F55">
            <v>0</v>
          </cell>
          <cell r="G55">
            <v>0</v>
          </cell>
          <cell r="H55">
            <v>0</v>
          </cell>
          <cell r="I55">
            <v>0</v>
          </cell>
          <cell r="J55">
            <v>0</v>
          </cell>
          <cell r="K55">
            <v>0</v>
          </cell>
          <cell r="L55">
            <v>318818.2</v>
          </cell>
          <cell r="M55">
            <v>0</v>
          </cell>
          <cell r="N55">
            <v>0</v>
          </cell>
          <cell r="O55">
            <v>0</v>
          </cell>
          <cell r="P55">
            <v>0</v>
          </cell>
          <cell r="Q55">
            <v>318818.2</v>
          </cell>
          <cell r="T55" t="str">
            <v xml:space="preserve">   Direcção Provincial de Coordenação da Acção Ambiental</v>
          </cell>
          <cell r="U55">
            <v>18529.599999999999</v>
          </cell>
          <cell r="V55">
            <v>0</v>
          </cell>
          <cell r="W55">
            <v>18529.599999999999</v>
          </cell>
        </row>
        <row r="56">
          <cell r="C56" t="str">
            <v xml:space="preserve">      Transferências ao Exterior - M. P. F.</v>
          </cell>
          <cell r="D56">
            <v>7628.71</v>
          </cell>
          <cell r="E56">
            <v>0</v>
          </cell>
          <cell r="F56">
            <v>0</v>
          </cell>
          <cell r="G56">
            <v>0</v>
          </cell>
          <cell r="H56">
            <v>0</v>
          </cell>
          <cell r="I56">
            <v>0</v>
          </cell>
          <cell r="J56">
            <v>0</v>
          </cell>
          <cell r="K56">
            <v>0</v>
          </cell>
          <cell r="L56">
            <v>7628.71</v>
          </cell>
          <cell r="M56">
            <v>0</v>
          </cell>
          <cell r="N56">
            <v>0</v>
          </cell>
          <cell r="O56">
            <v>0</v>
          </cell>
          <cell r="P56">
            <v>0</v>
          </cell>
          <cell r="Q56">
            <v>7628.71</v>
          </cell>
          <cell r="T56" t="str">
            <v xml:space="preserve">   Fundo de Fomento Pesqueiro</v>
          </cell>
          <cell r="U56">
            <v>8350</v>
          </cell>
          <cell r="V56">
            <v>132359.10292</v>
          </cell>
          <cell r="W56">
            <v>140709.10292</v>
          </cell>
        </row>
        <row r="57">
          <cell r="C57" t="str">
            <v xml:space="preserve">      Subsídios - M. P. F.</v>
          </cell>
          <cell r="D57">
            <v>78000</v>
          </cell>
          <cell r="E57">
            <v>0</v>
          </cell>
          <cell r="F57">
            <v>0</v>
          </cell>
          <cell r="G57">
            <v>0</v>
          </cell>
          <cell r="H57">
            <v>0</v>
          </cell>
          <cell r="I57">
            <v>0</v>
          </cell>
          <cell r="J57">
            <v>0</v>
          </cell>
          <cell r="K57">
            <v>0</v>
          </cell>
          <cell r="L57">
            <v>0</v>
          </cell>
          <cell r="M57">
            <v>78000</v>
          </cell>
          <cell r="N57">
            <v>0</v>
          </cell>
          <cell r="O57">
            <v>0</v>
          </cell>
          <cell r="P57">
            <v>0</v>
          </cell>
          <cell r="Q57">
            <v>78000</v>
          </cell>
          <cell r="T57" t="str">
            <v xml:space="preserve">   Direcção Provicial das Pescas</v>
          </cell>
          <cell r="U57">
            <v>1845.5</v>
          </cell>
          <cell r="V57">
            <v>0</v>
          </cell>
          <cell r="W57">
            <v>1845.5</v>
          </cell>
        </row>
        <row r="58">
          <cell r="C58" t="str">
            <v xml:space="preserve">      Outras Despesas Correntes - M. P. F.</v>
          </cell>
          <cell r="D58">
            <v>215490.24</v>
          </cell>
          <cell r="E58">
            <v>0</v>
          </cell>
          <cell r="F58">
            <v>0</v>
          </cell>
          <cell r="G58">
            <v>0</v>
          </cell>
          <cell r="H58">
            <v>0</v>
          </cell>
          <cell r="I58">
            <v>0</v>
          </cell>
          <cell r="J58">
            <v>0</v>
          </cell>
          <cell r="K58">
            <v>0</v>
          </cell>
          <cell r="L58">
            <v>0</v>
          </cell>
          <cell r="M58">
            <v>0</v>
          </cell>
          <cell r="N58">
            <v>215490.24</v>
          </cell>
          <cell r="O58">
            <v>0</v>
          </cell>
          <cell r="P58">
            <v>0</v>
          </cell>
          <cell r="Q58">
            <v>215490.24</v>
          </cell>
          <cell r="T58" t="str">
            <v xml:space="preserve">   Ministério da Agricultura e Desenvolvimento Rural</v>
          </cell>
          <cell r="U58">
            <v>62748.9</v>
          </cell>
          <cell r="V58">
            <v>420909.51715700014</v>
          </cell>
          <cell r="W58">
            <v>483658.41715700016</v>
          </cell>
        </row>
        <row r="59">
          <cell r="C59" t="str">
            <v xml:space="preserve">   Instituto Nacional de Estatística</v>
          </cell>
          <cell r="D59">
            <v>19170.330000000002</v>
          </cell>
          <cell r="E59">
            <v>13381.88</v>
          </cell>
          <cell r="F59">
            <v>9993.25</v>
          </cell>
          <cell r="G59">
            <v>3388.63</v>
          </cell>
          <cell r="H59">
            <v>5782.81</v>
          </cell>
          <cell r="I59">
            <v>2273.4</v>
          </cell>
          <cell r="J59">
            <v>3509.41</v>
          </cell>
          <cell r="K59">
            <v>0</v>
          </cell>
          <cell r="L59">
            <v>0</v>
          </cell>
          <cell r="M59">
            <v>0</v>
          </cell>
          <cell r="N59">
            <v>0</v>
          </cell>
          <cell r="O59">
            <v>5.64</v>
          </cell>
          <cell r="P59">
            <v>50</v>
          </cell>
          <cell r="Q59">
            <v>19220.330000000002</v>
          </cell>
          <cell r="T59" t="str">
            <v xml:space="preserve">   Fundo de Desenvolvimento de Hidráulica Agrícola</v>
          </cell>
          <cell r="U59">
            <v>1059.8</v>
          </cell>
          <cell r="V59">
            <v>942.81837000000007</v>
          </cell>
          <cell r="W59">
            <v>2002.6183700000001</v>
          </cell>
        </row>
        <row r="60">
          <cell r="C60" t="str">
            <v xml:space="preserve">   Direcção Provincial do Plano e Finanças</v>
          </cell>
          <cell r="D60">
            <v>51775.360000000001</v>
          </cell>
          <cell r="E60">
            <v>34111.32</v>
          </cell>
          <cell r="F60">
            <v>30319.77</v>
          </cell>
          <cell r="G60">
            <v>3791.55</v>
          </cell>
          <cell r="H60">
            <v>17091.59</v>
          </cell>
          <cell r="I60">
            <v>8302.16</v>
          </cell>
          <cell r="J60">
            <v>8789.43</v>
          </cell>
          <cell r="K60">
            <v>0</v>
          </cell>
          <cell r="L60">
            <v>33.619999999999997</v>
          </cell>
          <cell r="M60">
            <v>0</v>
          </cell>
          <cell r="N60">
            <v>0</v>
          </cell>
          <cell r="O60">
            <v>538.83000000000004</v>
          </cell>
          <cell r="P60">
            <v>0</v>
          </cell>
          <cell r="Q60">
            <v>51775.360000000001</v>
          </cell>
          <cell r="T60" t="str">
            <v xml:space="preserve">   Direcção Provincial de Agricultura e Desenvolvimento Rural</v>
          </cell>
          <cell r="U60">
            <v>55057.4</v>
          </cell>
          <cell r="V60">
            <v>2281.9499999999998</v>
          </cell>
          <cell r="W60">
            <v>57339.35</v>
          </cell>
        </row>
        <row r="61">
          <cell r="C61" t="str">
            <v xml:space="preserve">      Transferências às Administrações Públicas -  D. P. P. F.</v>
          </cell>
          <cell r="D61">
            <v>139600</v>
          </cell>
          <cell r="E61">
            <v>0</v>
          </cell>
          <cell r="F61">
            <v>0</v>
          </cell>
          <cell r="G61">
            <v>0</v>
          </cell>
          <cell r="H61">
            <v>0</v>
          </cell>
          <cell r="I61">
            <v>0</v>
          </cell>
          <cell r="J61">
            <v>0</v>
          </cell>
          <cell r="K61">
            <v>0</v>
          </cell>
          <cell r="L61">
            <v>139600</v>
          </cell>
          <cell r="M61">
            <v>0</v>
          </cell>
          <cell r="N61">
            <v>0</v>
          </cell>
          <cell r="O61">
            <v>0</v>
          </cell>
          <cell r="P61">
            <v>0</v>
          </cell>
          <cell r="Q61">
            <v>139600</v>
          </cell>
          <cell r="T61" t="str">
            <v xml:space="preserve">   Ministério da Indústria e Comércio</v>
          </cell>
          <cell r="U61">
            <v>9400</v>
          </cell>
          <cell r="V61">
            <v>2746.0986300000004</v>
          </cell>
          <cell r="W61">
            <v>12146.09863</v>
          </cell>
        </row>
        <row r="62">
          <cell r="C62" t="str">
            <v xml:space="preserve">      Transferências às Famílias - D. P. P. F.</v>
          </cell>
          <cell r="D62">
            <v>964160.77</v>
          </cell>
          <cell r="E62">
            <v>0</v>
          </cell>
          <cell r="F62">
            <v>0</v>
          </cell>
          <cell r="G62">
            <v>0</v>
          </cell>
          <cell r="H62">
            <v>0</v>
          </cell>
          <cell r="I62">
            <v>0</v>
          </cell>
          <cell r="J62">
            <v>0</v>
          </cell>
          <cell r="K62">
            <v>0</v>
          </cell>
          <cell r="L62">
            <v>964160.77</v>
          </cell>
          <cell r="M62">
            <v>0</v>
          </cell>
          <cell r="N62">
            <v>0</v>
          </cell>
          <cell r="O62">
            <v>0</v>
          </cell>
          <cell r="P62">
            <v>0</v>
          </cell>
          <cell r="Q62">
            <v>964160.77</v>
          </cell>
          <cell r="T62" t="str">
            <v xml:space="preserve">   Direcção Provincial da Indústria e Comércio</v>
          </cell>
          <cell r="U62">
            <v>4637</v>
          </cell>
          <cell r="V62">
            <v>0</v>
          </cell>
          <cell r="W62">
            <v>4637</v>
          </cell>
        </row>
        <row r="63">
          <cell r="C63" t="str">
            <v xml:space="preserve">      Outras Despesas Correntes - D. P. P. F.</v>
          </cell>
          <cell r="D63">
            <v>19500</v>
          </cell>
          <cell r="E63">
            <v>0</v>
          </cell>
          <cell r="F63">
            <v>0</v>
          </cell>
          <cell r="G63">
            <v>0</v>
          </cell>
          <cell r="H63">
            <v>0</v>
          </cell>
          <cell r="I63">
            <v>0</v>
          </cell>
          <cell r="J63">
            <v>0</v>
          </cell>
          <cell r="K63">
            <v>0</v>
          </cell>
          <cell r="L63">
            <v>0</v>
          </cell>
          <cell r="M63">
            <v>0</v>
          </cell>
          <cell r="N63">
            <v>19500</v>
          </cell>
          <cell r="O63">
            <v>0</v>
          </cell>
          <cell r="P63">
            <v>0</v>
          </cell>
          <cell r="Q63">
            <v>19500</v>
          </cell>
          <cell r="T63" t="str">
            <v xml:space="preserve">   Ministério do Turismo</v>
          </cell>
          <cell r="U63">
            <v>15000</v>
          </cell>
          <cell r="V63">
            <v>0</v>
          </cell>
          <cell r="W63">
            <v>15000</v>
          </cell>
        </row>
        <row r="64">
          <cell r="C64" t="str">
            <v xml:space="preserve">   Delegação Provincial do Instituto Nacional de Estatística</v>
          </cell>
          <cell r="D64">
            <v>10850.13</v>
          </cell>
          <cell r="E64">
            <v>6830.66</v>
          </cell>
          <cell r="F64">
            <v>5954.73</v>
          </cell>
          <cell r="G64">
            <v>875.93</v>
          </cell>
          <cell r="H64">
            <v>3868.07</v>
          </cell>
          <cell r="I64">
            <v>1909.88</v>
          </cell>
          <cell r="J64">
            <v>1958.2</v>
          </cell>
          <cell r="K64">
            <v>0</v>
          </cell>
          <cell r="L64">
            <v>0</v>
          </cell>
          <cell r="M64">
            <v>0</v>
          </cell>
          <cell r="N64">
            <v>70</v>
          </cell>
          <cell r="O64">
            <v>81.400000000000006</v>
          </cell>
          <cell r="P64">
            <v>40</v>
          </cell>
          <cell r="Q64">
            <v>10890.13</v>
          </cell>
          <cell r="T64" t="str">
            <v xml:space="preserve">   Fundo Nacional do Turismo</v>
          </cell>
          <cell r="U64">
            <v>10000</v>
          </cell>
          <cell r="V64">
            <v>0</v>
          </cell>
          <cell r="W64">
            <v>10000</v>
          </cell>
        </row>
        <row r="65">
          <cell r="C65" t="str">
            <v xml:space="preserve">   Ministério do Trabalho</v>
          </cell>
          <cell r="D65">
            <v>35480.239999999998</v>
          </cell>
          <cell r="E65">
            <v>21061.91</v>
          </cell>
          <cell r="F65">
            <v>18705.900000000001</v>
          </cell>
          <cell r="G65">
            <v>2356.0100000000002</v>
          </cell>
          <cell r="H65">
            <v>7995.33</v>
          </cell>
          <cell r="I65">
            <v>2060.58</v>
          </cell>
          <cell r="J65">
            <v>5934.75</v>
          </cell>
          <cell r="K65">
            <v>0</v>
          </cell>
          <cell r="L65">
            <v>6393</v>
          </cell>
          <cell r="M65">
            <v>0</v>
          </cell>
          <cell r="N65">
            <v>0</v>
          </cell>
          <cell r="O65">
            <v>30</v>
          </cell>
          <cell r="P65">
            <v>431</v>
          </cell>
          <cell r="Q65">
            <v>35911.24</v>
          </cell>
          <cell r="T65" t="str">
            <v xml:space="preserve">   Direcção Provincial do Turismo</v>
          </cell>
          <cell r="U65">
            <v>200</v>
          </cell>
          <cell r="V65">
            <v>0</v>
          </cell>
          <cell r="W65">
            <v>200</v>
          </cell>
        </row>
        <row r="66">
          <cell r="C66" t="str">
            <v xml:space="preserve">   Gabinete de Promoção do Emprego</v>
          </cell>
          <cell r="D66">
            <v>1038.8800000000001</v>
          </cell>
          <cell r="E66">
            <v>869.11</v>
          </cell>
          <cell r="F66">
            <v>798.27</v>
          </cell>
          <cell r="G66">
            <v>70.84</v>
          </cell>
          <cell r="H66">
            <v>169.77</v>
          </cell>
          <cell r="I66">
            <v>95.04</v>
          </cell>
          <cell r="J66">
            <v>74.73</v>
          </cell>
          <cell r="K66">
            <v>0</v>
          </cell>
          <cell r="L66">
            <v>0</v>
          </cell>
          <cell r="M66">
            <v>0</v>
          </cell>
          <cell r="N66">
            <v>0</v>
          </cell>
          <cell r="O66">
            <v>0</v>
          </cell>
          <cell r="P66">
            <v>0</v>
          </cell>
          <cell r="Q66">
            <v>1038.8800000000001</v>
          </cell>
          <cell r="T66" t="str">
            <v xml:space="preserve">   Ministério dos Recursos Minerais e Energia</v>
          </cell>
          <cell r="U66">
            <v>60605.8</v>
          </cell>
          <cell r="V66">
            <v>352021.71807800001</v>
          </cell>
          <cell r="W66">
            <v>412627.51807799999</v>
          </cell>
        </row>
        <row r="67">
          <cell r="C67" t="str">
            <v xml:space="preserve">   Instituto Nacional de Emprego e Formação Profissional</v>
          </cell>
          <cell r="D67">
            <v>5821.02</v>
          </cell>
          <cell r="E67">
            <v>4301.0200000000004</v>
          </cell>
          <cell r="F67">
            <v>3725.08</v>
          </cell>
          <cell r="G67">
            <v>575.94000000000005</v>
          </cell>
          <cell r="H67">
            <v>1486</v>
          </cell>
          <cell r="I67">
            <v>407.29</v>
          </cell>
          <cell r="J67">
            <v>1078.71</v>
          </cell>
          <cell r="K67">
            <v>0</v>
          </cell>
          <cell r="L67">
            <v>0</v>
          </cell>
          <cell r="M67">
            <v>0</v>
          </cell>
          <cell r="N67">
            <v>0</v>
          </cell>
          <cell r="O67">
            <v>34</v>
          </cell>
          <cell r="P67">
            <v>250</v>
          </cell>
          <cell r="Q67">
            <v>6071.02</v>
          </cell>
          <cell r="T67" t="str">
            <v xml:space="preserve">   Fundo de Fomento Mineiro</v>
          </cell>
          <cell r="U67">
            <v>1000</v>
          </cell>
          <cell r="V67">
            <v>0</v>
          </cell>
          <cell r="W67">
            <v>1000</v>
          </cell>
        </row>
        <row r="68">
          <cell r="C68" t="str">
            <v xml:space="preserve">   Direcção Provincial do Trabalho</v>
          </cell>
          <cell r="D68">
            <v>15162.98</v>
          </cell>
          <cell r="E68">
            <v>10406.33</v>
          </cell>
          <cell r="F68">
            <v>9627.27</v>
          </cell>
          <cell r="G68">
            <v>779.05</v>
          </cell>
          <cell r="H68">
            <v>4547.47</v>
          </cell>
          <cell r="I68">
            <v>2187.94</v>
          </cell>
          <cell r="J68">
            <v>2359.54</v>
          </cell>
          <cell r="K68">
            <v>0</v>
          </cell>
          <cell r="L68">
            <v>0</v>
          </cell>
          <cell r="M68">
            <v>0</v>
          </cell>
          <cell r="N68">
            <v>44.06</v>
          </cell>
          <cell r="O68">
            <v>165.12</v>
          </cell>
          <cell r="P68">
            <v>0</v>
          </cell>
          <cell r="Q68">
            <v>15162.98</v>
          </cell>
          <cell r="T68" t="str">
            <v xml:space="preserve">   Direcção Provincial dos Recursos Minerais e Energia</v>
          </cell>
          <cell r="U68">
            <v>2653</v>
          </cell>
          <cell r="V68">
            <v>0</v>
          </cell>
          <cell r="W68">
            <v>2653</v>
          </cell>
        </row>
        <row r="69">
          <cell r="C69" t="str">
            <v xml:space="preserve">   Delegação Provincial do Gabinete de Promoção do Emprego</v>
          </cell>
          <cell r="D69">
            <v>1211.4100000000001</v>
          </cell>
          <cell r="E69">
            <v>871.9</v>
          </cell>
          <cell r="F69">
            <v>760.16</v>
          </cell>
          <cell r="G69">
            <v>111.75</v>
          </cell>
          <cell r="H69">
            <v>335.85</v>
          </cell>
          <cell r="I69">
            <v>132.09</v>
          </cell>
          <cell r="J69">
            <v>203.76</v>
          </cell>
          <cell r="K69">
            <v>0</v>
          </cell>
          <cell r="L69">
            <v>0</v>
          </cell>
          <cell r="M69">
            <v>0</v>
          </cell>
          <cell r="N69">
            <v>0</v>
          </cell>
          <cell r="O69">
            <v>3.65</v>
          </cell>
          <cell r="P69">
            <v>0</v>
          </cell>
          <cell r="Q69">
            <v>1211.4100000000001</v>
          </cell>
          <cell r="T69" t="str">
            <v xml:space="preserve">   Ministério dos Transportes e Comunicações</v>
          </cell>
          <cell r="U69">
            <v>45488.08</v>
          </cell>
          <cell r="V69">
            <v>80559.881999999998</v>
          </cell>
          <cell r="W69">
            <v>126047.962</v>
          </cell>
        </row>
        <row r="70">
          <cell r="C70" t="str">
            <v xml:space="preserve">   Delegação Prov  Instituto Nac de Emprego e Formação Profissional</v>
          </cell>
          <cell r="D70">
            <v>6495.32</v>
          </cell>
          <cell r="E70">
            <v>3548.67</v>
          </cell>
          <cell r="F70">
            <v>3226.6</v>
          </cell>
          <cell r="G70">
            <v>322.07</v>
          </cell>
          <cell r="H70">
            <v>2776.16</v>
          </cell>
          <cell r="I70">
            <v>1559.32</v>
          </cell>
          <cell r="J70">
            <v>1216.8399999999999</v>
          </cell>
          <cell r="K70">
            <v>0</v>
          </cell>
          <cell r="L70">
            <v>0</v>
          </cell>
          <cell r="M70">
            <v>0</v>
          </cell>
          <cell r="N70">
            <v>0</v>
          </cell>
          <cell r="O70">
            <v>170.5</v>
          </cell>
          <cell r="P70">
            <v>1100</v>
          </cell>
          <cell r="Q70">
            <v>7595.32</v>
          </cell>
          <cell r="T70" t="str">
            <v xml:space="preserve">   Secretaria de Estado da Aeronáutica Civil</v>
          </cell>
          <cell r="U70">
            <v>4200</v>
          </cell>
          <cell r="V70">
            <v>2224.59699</v>
          </cell>
          <cell r="W70">
            <v>6424.59699</v>
          </cell>
        </row>
        <row r="71">
          <cell r="C71" t="str">
            <v xml:space="preserve">   Ministério para a Coordenação da Acção Ambiental</v>
          </cell>
          <cell r="D71">
            <v>26674.58</v>
          </cell>
          <cell r="E71">
            <v>17552.400000000001</v>
          </cell>
          <cell r="F71">
            <v>13819.12</v>
          </cell>
          <cell r="G71">
            <v>3733.28</v>
          </cell>
          <cell r="H71">
            <v>8574.7800000000007</v>
          </cell>
          <cell r="I71">
            <v>5560.52</v>
          </cell>
          <cell r="J71">
            <v>3014.25</v>
          </cell>
          <cell r="K71">
            <v>0</v>
          </cell>
          <cell r="L71">
            <v>100</v>
          </cell>
          <cell r="M71">
            <v>0</v>
          </cell>
          <cell r="N71">
            <v>0</v>
          </cell>
          <cell r="O71">
            <v>447.4</v>
          </cell>
          <cell r="P71">
            <v>0</v>
          </cell>
          <cell r="Q71">
            <v>26674.58</v>
          </cell>
          <cell r="T71" t="str">
            <v xml:space="preserve">   Instituto Nacional de Meteorologia</v>
          </cell>
          <cell r="U71">
            <v>5200</v>
          </cell>
          <cell r="V71">
            <v>23010.423149999999</v>
          </cell>
          <cell r="W71">
            <v>28210.423149999999</v>
          </cell>
        </row>
        <row r="72">
          <cell r="C72" t="str">
            <v xml:space="preserve">   Direcção Provincial de Coordenação da Acção Ambiental</v>
          </cell>
          <cell r="D72">
            <v>22133.42</v>
          </cell>
          <cell r="E72">
            <v>13424.37</v>
          </cell>
          <cell r="F72">
            <v>11658.16</v>
          </cell>
          <cell r="G72">
            <v>1766.21</v>
          </cell>
          <cell r="H72">
            <v>8569.24</v>
          </cell>
          <cell r="I72">
            <v>3811.84</v>
          </cell>
          <cell r="J72">
            <v>4757.41</v>
          </cell>
          <cell r="K72">
            <v>0</v>
          </cell>
          <cell r="L72">
            <v>48</v>
          </cell>
          <cell r="M72">
            <v>0</v>
          </cell>
          <cell r="N72">
            <v>16.8</v>
          </cell>
          <cell r="O72">
            <v>75.010000000000005</v>
          </cell>
          <cell r="P72">
            <v>0</v>
          </cell>
          <cell r="Q72">
            <v>22133.42</v>
          </cell>
          <cell r="T72" t="str">
            <v xml:space="preserve">   Direcção Provincial dos Transportes e Comunicações</v>
          </cell>
          <cell r="U72">
            <v>3606</v>
          </cell>
          <cell r="V72">
            <v>0</v>
          </cell>
          <cell r="W72">
            <v>3606</v>
          </cell>
        </row>
        <row r="73">
          <cell r="C73" t="str">
            <v xml:space="preserve">   Ministério das Pescas</v>
          </cell>
          <cell r="D73">
            <v>19421.62</v>
          </cell>
          <cell r="E73">
            <v>15340.8</v>
          </cell>
          <cell r="F73">
            <v>12707.42</v>
          </cell>
          <cell r="G73">
            <v>2633.39</v>
          </cell>
          <cell r="H73">
            <v>4025.81</v>
          </cell>
          <cell r="I73">
            <v>1744.5</v>
          </cell>
          <cell r="J73">
            <v>2281.31</v>
          </cell>
          <cell r="K73">
            <v>0</v>
          </cell>
          <cell r="L73">
            <v>0</v>
          </cell>
          <cell r="M73">
            <v>0</v>
          </cell>
          <cell r="N73">
            <v>0</v>
          </cell>
          <cell r="O73">
            <v>55</v>
          </cell>
          <cell r="P73">
            <v>20</v>
          </cell>
          <cell r="Q73">
            <v>19441.62</v>
          </cell>
          <cell r="T73" t="str">
            <v xml:space="preserve">   Ministério das Obras Públicas e Habitação</v>
          </cell>
          <cell r="U73">
            <v>177785.7</v>
          </cell>
          <cell r="V73">
            <v>856905.44344999909</v>
          </cell>
          <cell r="W73">
            <v>1034691.1434499992</v>
          </cell>
        </row>
        <row r="74">
          <cell r="C74" t="str">
            <v xml:space="preserve">   Direcção Provicial das Pescas</v>
          </cell>
          <cell r="D74">
            <v>3948.76</v>
          </cell>
          <cell r="E74">
            <v>2185.98</v>
          </cell>
          <cell r="F74">
            <v>1892.01</v>
          </cell>
          <cell r="G74">
            <v>293.98</v>
          </cell>
          <cell r="H74">
            <v>1739.78</v>
          </cell>
          <cell r="I74">
            <v>822</v>
          </cell>
          <cell r="J74">
            <v>917.78</v>
          </cell>
          <cell r="K74">
            <v>0</v>
          </cell>
          <cell r="L74">
            <v>0</v>
          </cell>
          <cell r="M74">
            <v>0</v>
          </cell>
          <cell r="N74">
            <v>0</v>
          </cell>
          <cell r="O74">
            <v>23</v>
          </cell>
          <cell r="P74">
            <v>0</v>
          </cell>
          <cell r="Q74">
            <v>3948.76</v>
          </cell>
          <cell r="T74" t="str">
            <v xml:space="preserve">   Administração Nacional de Estradas</v>
          </cell>
          <cell r="U74">
            <v>744769.59999999939</v>
          </cell>
          <cell r="V74">
            <v>1100412.5781</v>
          </cell>
          <cell r="W74">
            <v>1845182.1780999994</v>
          </cell>
        </row>
        <row r="75">
          <cell r="C75" t="str">
            <v xml:space="preserve">   Ministério da Agricultura e Desenvolvimento Rural</v>
          </cell>
          <cell r="D75">
            <v>88345.83</v>
          </cell>
          <cell r="E75">
            <v>70015.58</v>
          </cell>
          <cell r="F75">
            <v>66403.61</v>
          </cell>
          <cell r="G75">
            <v>3611.97</v>
          </cell>
          <cell r="H75">
            <v>13131.72</v>
          </cell>
          <cell r="I75">
            <v>5502.61</v>
          </cell>
          <cell r="J75">
            <v>7629.11</v>
          </cell>
          <cell r="K75">
            <v>0</v>
          </cell>
          <cell r="L75">
            <v>5000</v>
          </cell>
          <cell r="M75">
            <v>0</v>
          </cell>
          <cell r="N75">
            <v>0</v>
          </cell>
          <cell r="O75">
            <v>198.53</v>
          </cell>
          <cell r="P75">
            <v>0</v>
          </cell>
          <cell r="Q75">
            <v>88345.83</v>
          </cell>
          <cell r="T75" t="str">
            <v xml:space="preserve">   Direcção Provincial das Obras Públicas e Habitação</v>
          </cell>
          <cell r="U75">
            <v>28050</v>
          </cell>
          <cell r="V75">
            <v>16430.04</v>
          </cell>
          <cell r="W75">
            <v>44480.04</v>
          </cell>
        </row>
        <row r="76">
          <cell r="C76" t="str">
            <v xml:space="preserve">   Direcção Provincial de Agricultura e Desenvolvimento Rural</v>
          </cell>
          <cell r="D76">
            <v>91782.04</v>
          </cell>
          <cell r="E76">
            <v>78789.47</v>
          </cell>
          <cell r="F76">
            <v>76258.880000000005</v>
          </cell>
          <cell r="G76">
            <v>2530.59</v>
          </cell>
          <cell r="H76">
            <v>12312.9</v>
          </cell>
          <cell r="I76">
            <v>6016.18</v>
          </cell>
          <cell r="J76">
            <v>6296.72</v>
          </cell>
          <cell r="K76">
            <v>0</v>
          </cell>
          <cell r="L76">
            <v>85</v>
          </cell>
          <cell r="M76">
            <v>0</v>
          </cell>
          <cell r="N76">
            <v>0</v>
          </cell>
          <cell r="O76">
            <v>594.66999999999996</v>
          </cell>
          <cell r="P76">
            <v>7063.48</v>
          </cell>
          <cell r="Q76">
            <v>98845.52</v>
          </cell>
          <cell r="T76" t="str">
            <v xml:space="preserve">   Administração das Águas do Sul</v>
          </cell>
          <cell r="U76">
            <v>36426.9</v>
          </cell>
          <cell r="V76">
            <v>595896.46922999993</v>
          </cell>
          <cell r="W76">
            <v>632323.36922999995</v>
          </cell>
        </row>
        <row r="77">
          <cell r="C77" t="str">
            <v xml:space="preserve">   Ministério da Indústria e Comércio</v>
          </cell>
          <cell r="D77">
            <v>33155.01</v>
          </cell>
          <cell r="E77">
            <v>17040.64</v>
          </cell>
          <cell r="F77">
            <v>14432.54</v>
          </cell>
          <cell r="G77">
            <v>2608.09</v>
          </cell>
          <cell r="H77">
            <v>7735.88</v>
          </cell>
          <cell r="I77">
            <v>2873.33</v>
          </cell>
          <cell r="J77">
            <v>4862.55</v>
          </cell>
          <cell r="K77">
            <v>0</v>
          </cell>
          <cell r="L77">
            <v>7484</v>
          </cell>
          <cell r="M77">
            <v>0</v>
          </cell>
          <cell r="N77">
            <v>0</v>
          </cell>
          <cell r="O77">
            <v>894.5</v>
          </cell>
          <cell r="P77">
            <v>0</v>
          </cell>
          <cell r="Q77">
            <v>33155.01</v>
          </cell>
          <cell r="T77" t="str">
            <v xml:space="preserve">   Ministério da Educação</v>
          </cell>
          <cell r="U77">
            <v>79702.3</v>
          </cell>
          <cell r="V77">
            <v>1421401.9926569997</v>
          </cell>
          <cell r="W77">
            <v>1501104.2926569998</v>
          </cell>
        </row>
        <row r="78">
          <cell r="C78" t="str">
            <v xml:space="preserve">   Direcção Provincial da Indústria, Comércio e Turismo</v>
          </cell>
          <cell r="D78">
            <v>21195.64</v>
          </cell>
          <cell r="E78">
            <v>14658.13</v>
          </cell>
          <cell r="F78">
            <v>13496.13</v>
          </cell>
          <cell r="G78">
            <v>1162</v>
          </cell>
          <cell r="H78">
            <v>5950.41</v>
          </cell>
          <cell r="I78">
            <v>2495.7399999999998</v>
          </cell>
          <cell r="J78">
            <v>3454.67</v>
          </cell>
          <cell r="K78">
            <v>0</v>
          </cell>
          <cell r="L78">
            <v>300</v>
          </cell>
          <cell r="M78">
            <v>0</v>
          </cell>
          <cell r="N78">
            <v>41.5</v>
          </cell>
          <cell r="O78">
            <v>245.6</v>
          </cell>
          <cell r="P78">
            <v>0</v>
          </cell>
          <cell r="Q78">
            <v>21195.64</v>
          </cell>
          <cell r="T78" t="str">
            <v xml:space="preserve">   Direcção Provincial da Educação</v>
          </cell>
          <cell r="U78">
            <v>104397.7</v>
          </cell>
          <cell r="V78">
            <v>86991.42</v>
          </cell>
          <cell r="W78">
            <v>191389.12</v>
          </cell>
        </row>
        <row r="79">
          <cell r="C79" t="str">
            <v xml:space="preserve">   Ministério do Turismo</v>
          </cell>
          <cell r="D79">
            <v>16326.13</v>
          </cell>
          <cell r="E79">
            <v>8973.07</v>
          </cell>
          <cell r="F79">
            <v>6265.93</v>
          </cell>
          <cell r="G79">
            <v>2707.14</v>
          </cell>
          <cell r="H79">
            <v>6235.07</v>
          </cell>
          <cell r="I79">
            <v>2112.6999999999998</v>
          </cell>
          <cell r="J79">
            <v>4122.37</v>
          </cell>
          <cell r="K79">
            <v>0</v>
          </cell>
          <cell r="L79">
            <v>961</v>
          </cell>
          <cell r="M79">
            <v>0</v>
          </cell>
          <cell r="N79">
            <v>0</v>
          </cell>
          <cell r="O79">
            <v>157</v>
          </cell>
          <cell r="P79">
            <v>0</v>
          </cell>
          <cell r="Q79">
            <v>16326.13</v>
          </cell>
          <cell r="T79" t="str">
            <v xml:space="preserve">   Ministério do Ensino Superior, Ciência e Tecnologia</v>
          </cell>
          <cell r="U79">
            <v>11000</v>
          </cell>
          <cell r="V79">
            <v>1057.91202</v>
          </cell>
          <cell r="W79">
            <v>12057.91202</v>
          </cell>
        </row>
        <row r="80">
          <cell r="C80" t="str">
            <v xml:space="preserve">   Ministério dos Recursos Minerais e Energia</v>
          </cell>
          <cell r="D80">
            <v>24889.39</v>
          </cell>
          <cell r="E80">
            <v>19488.54</v>
          </cell>
          <cell r="F80">
            <v>17827.52</v>
          </cell>
          <cell r="G80">
            <v>1661.02</v>
          </cell>
          <cell r="H80">
            <v>4547.8500000000004</v>
          </cell>
          <cell r="I80">
            <v>1589.27</v>
          </cell>
          <cell r="J80">
            <v>2958.58</v>
          </cell>
          <cell r="K80">
            <v>0</v>
          </cell>
          <cell r="L80">
            <v>833</v>
          </cell>
          <cell r="M80">
            <v>0</v>
          </cell>
          <cell r="N80">
            <v>0</v>
          </cell>
          <cell r="O80">
            <v>20</v>
          </cell>
          <cell r="P80">
            <v>0</v>
          </cell>
          <cell r="Q80">
            <v>24889.39</v>
          </cell>
          <cell r="T80" t="str">
            <v xml:space="preserve">   Universidade Eduardo Mondlane</v>
          </cell>
          <cell r="U80">
            <v>33053.300000000003</v>
          </cell>
          <cell r="V80">
            <v>582404.51914000011</v>
          </cell>
          <cell r="W80">
            <v>615457.81914000015</v>
          </cell>
        </row>
        <row r="81">
          <cell r="C81" t="str">
            <v xml:space="preserve">   Direcção Provincial dos Recursos Minerais e Energia</v>
          </cell>
          <cell r="D81">
            <v>14045.09</v>
          </cell>
          <cell r="E81">
            <v>9665.81</v>
          </cell>
          <cell r="F81">
            <v>8887.9</v>
          </cell>
          <cell r="G81">
            <v>777.91</v>
          </cell>
          <cell r="H81">
            <v>3867.83</v>
          </cell>
          <cell r="I81">
            <v>1744.78</v>
          </cell>
          <cell r="J81">
            <v>2123.0500000000002</v>
          </cell>
          <cell r="K81">
            <v>0</v>
          </cell>
          <cell r="L81">
            <v>131.5</v>
          </cell>
          <cell r="M81">
            <v>0</v>
          </cell>
          <cell r="N81">
            <v>197.33</v>
          </cell>
          <cell r="O81">
            <v>182.62</v>
          </cell>
          <cell r="P81">
            <v>0</v>
          </cell>
          <cell r="Q81">
            <v>14045.09</v>
          </cell>
          <cell r="T81" t="str">
            <v xml:space="preserve">   Universidade Pedagógica</v>
          </cell>
          <cell r="U81">
            <v>13900</v>
          </cell>
          <cell r="V81">
            <v>0</v>
          </cell>
          <cell r="W81">
            <v>13900</v>
          </cell>
        </row>
        <row r="82">
          <cell r="C82" t="str">
            <v xml:space="preserve">   Ministério dos Transportes e Comunicações</v>
          </cell>
          <cell r="D82">
            <v>31050.14</v>
          </cell>
          <cell r="E82">
            <v>22714.57</v>
          </cell>
          <cell r="F82">
            <v>19674.93</v>
          </cell>
          <cell r="G82">
            <v>3039.64</v>
          </cell>
          <cell r="H82">
            <v>6304.29</v>
          </cell>
          <cell r="I82">
            <v>2518.9899999999998</v>
          </cell>
          <cell r="J82">
            <v>3785.3</v>
          </cell>
          <cell r="K82">
            <v>0</v>
          </cell>
          <cell r="L82">
            <v>1856.6</v>
          </cell>
          <cell r="M82">
            <v>0</v>
          </cell>
          <cell r="N82">
            <v>0</v>
          </cell>
          <cell r="O82">
            <v>174.68</v>
          </cell>
          <cell r="P82">
            <v>0</v>
          </cell>
          <cell r="Q82">
            <v>31050.14</v>
          </cell>
          <cell r="T82" t="str">
            <v xml:space="preserve">   Instituto Superior de Relações Internacionais</v>
          </cell>
          <cell r="U82">
            <v>4500</v>
          </cell>
          <cell r="V82">
            <v>0</v>
          </cell>
          <cell r="W82">
            <v>4500</v>
          </cell>
        </row>
        <row r="83">
          <cell r="C83" t="str">
            <v xml:space="preserve">   Secretaria de Estado da Aeronáutica Civil</v>
          </cell>
          <cell r="D83">
            <v>6427.91</v>
          </cell>
          <cell r="E83">
            <v>2148.84</v>
          </cell>
          <cell r="F83">
            <v>1775.57</v>
          </cell>
          <cell r="G83">
            <v>373.27</v>
          </cell>
          <cell r="H83">
            <v>1357.07</v>
          </cell>
          <cell r="I83">
            <v>805.15</v>
          </cell>
          <cell r="J83">
            <v>551.91999999999996</v>
          </cell>
          <cell r="K83">
            <v>0</v>
          </cell>
          <cell r="L83">
            <v>2917</v>
          </cell>
          <cell r="M83">
            <v>0</v>
          </cell>
          <cell r="N83">
            <v>0</v>
          </cell>
          <cell r="O83">
            <v>5</v>
          </cell>
          <cell r="P83">
            <v>0</v>
          </cell>
          <cell r="Q83">
            <v>6427.91</v>
          </cell>
          <cell r="T83" t="str">
            <v xml:space="preserve">   Ministério da Cultura</v>
          </cell>
          <cell r="U83">
            <v>10654</v>
          </cell>
          <cell r="V83">
            <v>1008.0133800000001</v>
          </cell>
          <cell r="W83">
            <v>11662.01338</v>
          </cell>
        </row>
        <row r="84">
          <cell r="C84" t="str">
            <v xml:space="preserve">   Instituto Nacional de Meteorologia</v>
          </cell>
          <cell r="D84">
            <v>9794.68</v>
          </cell>
          <cell r="E84">
            <v>6666.91</v>
          </cell>
          <cell r="F84">
            <v>6094.61</v>
          </cell>
          <cell r="G84">
            <v>572.29999999999995</v>
          </cell>
          <cell r="H84">
            <v>3092.77</v>
          </cell>
          <cell r="I84">
            <v>766.75</v>
          </cell>
          <cell r="J84">
            <v>2326.0300000000002</v>
          </cell>
          <cell r="K84">
            <v>0</v>
          </cell>
          <cell r="L84">
            <v>10</v>
          </cell>
          <cell r="M84">
            <v>0</v>
          </cell>
          <cell r="N84">
            <v>0</v>
          </cell>
          <cell r="O84">
            <v>25</v>
          </cell>
          <cell r="P84">
            <v>0</v>
          </cell>
          <cell r="Q84">
            <v>9794.68</v>
          </cell>
          <cell r="T84" t="str">
            <v xml:space="preserve">   Comissão de Coordenação dos Progr. Informação e Cultura da SADC</v>
          </cell>
          <cell r="U84">
            <v>500</v>
          </cell>
          <cell r="V84">
            <v>0</v>
          </cell>
          <cell r="W84">
            <v>500</v>
          </cell>
        </row>
        <row r="85">
          <cell r="C85" t="str">
            <v xml:space="preserve">   Direcção Provincial dos Transportes e Comunicações</v>
          </cell>
          <cell r="D85">
            <v>26674.12</v>
          </cell>
          <cell r="E85">
            <v>18145.810000000001</v>
          </cell>
          <cell r="F85">
            <v>16633.12</v>
          </cell>
          <cell r="G85">
            <v>1512.69</v>
          </cell>
          <cell r="H85">
            <v>7118.64</v>
          </cell>
          <cell r="I85">
            <v>3688.69</v>
          </cell>
          <cell r="J85">
            <v>3429.95</v>
          </cell>
          <cell r="K85">
            <v>0</v>
          </cell>
          <cell r="L85">
            <v>900</v>
          </cell>
          <cell r="M85">
            <v>0</v>
          </cell>
          <cell r="N85">
            <v>283.12</v>
          </cell>
          <cell r="O85">
            <v>226.55</v>
          </cell>
          <cell r="P85">
            <v>0</v>
          </cell>
          <cell r="Q85">
            <v>26674.12</v>
          </cell>
          <cell r="T85" t="str">
            <v xml:space="preserve">   Fundo Bibliográfico da Língua Portuguesa</v>
          </cell>
          <cell r="U85">
            <v>4820</v>
          </cell>
          <cell r="V85">
            <v>0</v>
          </cell>
          <cell r="W85">
            <v>4820</v>
          </cell>
        </row>
        <row r="86">
          <cell r="C86" t="str">
            <v xml:space="preserve">   Ministério das Obras Públicas e Habitação</v>
          </cell>
          <cell r="D86">
            <v>32655.41</v>
          </cell>
          <cell r="E86">
            <v>29125.360000000001</v>
          </cell>
          <cell r="F86">
            <v>26761.279999999999</v>
          </cell>
          <cell r="G86">
            <v>2364.08</v>
          </cell>
          <cell r="H86">
            <v>3466.05</v>
          </cell>
          <cell r="I86">
            <v>1402.14</v>
          </cell>
          <cell r="J86">
            <v>2063.91</v>
          </cell>
          <cell r="K86">
            <v>0</v>
          </cell>
          <cell r="L86">
            <v>0</v>
          </cell>
          <cell r="M86">
            <v>0</v>
          </cell>
          <cell r="N86">
            <v>0</v>
          </cell>
          <cell r="O86">
            <v>64</v>
          </cell>
          <cell r="P86">
            <v>0</v>
          </cell>
          <cell r="Q86">
            <v>32655.41</v>
          </cell>
          <cell r="T86" t="str">
            <v xml:space="preserve">   Direcção Provincial da Cultura</v>
          </cell>
          <cell r="U86">
            <v>3170</v>
          </cell>
          <cell r="V86">
            <v>304.26</v>
          </cell>
          <cell r="W86">
            <v>3474.26</v>
          </cell>
        </row>
        <row r="87">
          <cell r="C87" t="str">
            <v xml:space="preserve">   Direcção Provincial das Obras Públicas e Habitação</v>
          </cell>
          <cell r="D87">
            <v>29244.49</v>
          </cell>
          <cell r="E87">
            <v>22124.14</v>
          </cell>
          <cell r="F87">
            <v>20359.28</v>
          </cell>
          <cell r="G87">
            <v>1764.86</v>
          </cell>
          <cell r="H87">
            <v>6747.8</v>
          </cell>
          <cell r="I87">
            <v>3396.75</v>
          </cell>
          <cell r="J87">
            <v>3351.04</v>
          </cell>
          <cell r="K87">
            <v>0</v>
          </cell>
          <cell r="L87">
            <v>25</v>
          </cell>
          <cell r="M87">
            <v>0</v>
          </cell>
          <cell r="N87">
            <v>92.7</v>
          </cell>
          <cell r="O87">
            <v>254.85</v>
          </cell>
          <cell r="P87">
            <v>0</v>
          </cell>
          <cell r="Q87">
            <v>29244.49</v>
          </cell>
          <cell r="T87" t="str">
            <v xml:space="preserve">   Ministério da Juventude e Desportos</v>
          </cell>
          <cell r="U87">
            <v>4000</v>
          </cell>
          <cell r="V87">
            <v>0</v>
          </cell>
          <cell r="W87">
            <v>4000</v>
          </cell>
        </row>
        <row r="88">
          <cell r="C88" t="str">
            <v xml:space="preserve">   Administração das Águas do Sul</v>
          </cell>
          <cell r="D88">
            <v>2727.51</v>
          </cell>
          <cell r="E88">
            <v>1311.9</v>
          </cell>
          <cell r="F88">
            <v>990.55</v>
          </cell>
          <cell r="G88">
            <v>321.33999999999997</v>
          </cell>
          <cell r="H88">
            <v>1415.61</v>
          </cell>
          <cell r="I88">
            <v>836.74</v>
          </cell>
          <cell r="J88">
            <v>578.87</v>
          </cell>
          <cell r="K88">
            <v>0</v>
          </cell>
          <cell r="L88">
            <v>0</v>
          </cell>
          <cell r="M88">
            <v>0</v>
          </cell>
          <cell r="N88">
            <v>0</v>
          </cell>
          <cell r="O88">
            <v>0</v>
          </cell>
          <cell r="P88">
            <v>0</v>
          </cell>
          <cell r="Q88">
            <v>2727.51</v>
          </cell>
          <cell r="T88" t="str">
            <v xml:space="preserve">   Direcção Provincial da Cultura, Juventude e Desportos</v>
          </cell>
          <cell r="U88">
            <v>1200</v>
          </cell>
          <cell r="V88">
            <v>0</v>
          </cell>
          <cell r="W88">
            <v>1200</v>
          </cell>
        </row>
        <row r="89">
          <cell r="C89" t="str">
            <v xml:space="preserve">   Ministério da Educação</v>
          </cell>
          <cell r="D89">
            <v>220798.3</v>
          </cell>
          <cell r="E89">
            <v>60417.75</v>
          </cell>
          <cell r="F89">
            <v>43322.69</v>
          </cell>
          <cell r="G89">
            <v>17095.060000000001</v>
          </cell>
          <cell r="H89">
            <v>151851.79999999999</v>
          </cell>
          <cell r="I89">
            <v>65320.18</v>
          </cell>
          <cell r="J89">
            <v>86531.62</v>
          </cell>
          <cell r="K89">
            <v>0</v>
          </cell>
          <cell r="L89">
            <v>6869.36</v>
          </cell>
          <cell r="M89">
            <v>0</v>
          </cell>
          <cell r="N89">
            <v>14.18</v>
          </cell>
          <cell r="O89">
            <v>1645.22</v>
          </cell>
          <cell r="P89">
            <v>11914</v>
          </cell>
          <cell r="Q89">
            <v>232712.3</v>
          </cell>
          <cell r="T89" t="str">
            <v xml:space="preserve">   Ministério da Saúde</v>
          </cell>
          <cell r="U89">
            <v>74633.350000000006</v>
          </cell>
          <cell r="V89">
            <v>640625.38319619966</v>
          </cell>
          <cell r="W89">
            <v>715258.73319619964</v>
          </cell>
        </row>
        <row r="90">
          <cell r="C90" t="str">
            <v xml:space="preserve">   Comissão Nacional para a Unesco</v>
          </cell>
          <cell r="D90">
            <v>2246.2600000000002</v>
          </cell>
          <cell r="E90">
            <v>1044.6199999999999</v>
          </cell>
          <cell r="F90">
            <v>791.9</v>
          </cell>
          <cell r="G90">
            <v>252.72</v>
          </cell>
          <cell r="H90">
            <v>1162.54</v>
          </cell>
          <cell r="I90">
            <v>415.44</v>
          </cell>
          <cell r="J90">
            <v>747.1</v>
          </cell>
          <cell r="K90">
            <v>0</v>
          </cell>
          <cell r="L90">
            <v>39.1</v>
          </cell>
          <cell r="M90">
            <v>0</v>
          </cell>
          <cell r="N90">
            <v>0</v>
          </cell>
          <cell r="O90">
            <v>0</v>
          </cell>
          <cell r="P90">
            <v>0</v>
          </cell>
          <cell r="Q90">
            <v>2246.2600000000002</v>
          </cell>
          <cell r="T90" t="str">
            <v xml:space="preserve">   Conselho Nacional de Combate ao HIV / SIDA</v>
          </cell>
          <cell r="U90">
            <v>82121</v>
          </cell>
          <cell r="V90">
            <v>0</v>
          </cell>
          <cell r="W90">
            <v>82121</v>
          </cell>
        </row>
        <row r="91">
          <cell r="C91" t="str">
            <v xml:space="preserve">   Direcção Provincial da Educação</v>
          </cell>
          <cell r="D91">
            <v>1954451</v>
          </cell>
          <cell r="E91">
            <v>1715861.33</v>
          </cell>
          <cell r="F91">
            <v>1681081.37</v>
          </cell>
          <cell r="G91">
            <v>34779.96</v>
          </cell>
          <cell r="H91">
            <v>227684.07</v>
          </cell>
          <cell r="I91">
            <v>149899.85</v>
          </cell>
          <cell r="J91">
            <v>77784.22</v>
          </cell>
          <cell r="K91">
            <v>0</v>
          </cell>
          <cell r="L91">
            <v>460.6</v>
          </cell>
          <cell r="M91">
            <v>0</v>
          </cell>
          <cell r="N91">
            <v>0</v>
          </cell>
          <cell r="O91">
            <v>10445</v>
          </cell>
          <cell r="P91">
            <v>11309</v>
          </cell>
          <cell r="Q91">
            <v>1965760</v>
          </cell>
          <cell r="T91" t="str">
            <v xml:space="preserve">   Direcção Provincial da Saúde</v>
          </cell>
          <cell r="U91">
            <v>83918.33</v>
          </cell>
          <cell r="V91">
            <v>155621.80486000006</v>
          </cell>
          <cell r="W91">
            <v>239540.13486000005</v>
          </cell>
        </row>
        <row r="92">
          <cell r="C92" t="str">
            <v xml:space="preserve">   Ministério do Ensino Superior, Ciência e Tecnologia</v>
          </cell>
          <cell r="D92">
            <v>8220.9599999999991</v>
          </cell>
          <cell r="E92">
            <v>4349.8500000000004</v>
          </cell>
          <cell r="F92">
            <v>2927.13</v>
          </cell>
          <cell r="G92">
            <v>1422.72</v>
          </cell>
          <cell r="H92">
            <v>3741.11</v>
          </cell>
          <cell r="I92">
            <v>1303.99</v>
          </cell>
          <cell r="J92">
            <v>2437.12</v>
          </cell>
          <cell r="K92">
            <v>0</v>
          </cell>
          <cell r="L92">
            <v>50</v>
          </cell>
          <cell r="M92">
            <v>0</v>
          </cell>
          <cell r="N92">
            <v>0</v>
          </cell>
          <cell r="O92">
            <v>80</v>
          </cell>
          <cell r="P92">
            <v>225</v>
          </cell>
          <cell r="Q92">
            <v>8445.9599999999991</v>
          </cell>
          <cell r="T92" t="str">
            <v xml:space="preserve">   Ministério da Mulher e Coordenação da Acção Social</v>
          </cell>
          <cell r="U92">
            <v>1540</v>
          </cell>
          <cell r="V92">
            <v>41135.460289999995</v>
          </cell>
          <cell r="W92">
            <v>42675.460289999995</v>
          </cell>
        </row>
        <row r="93">
          <cell r="C93" t="str">
            <v xml:space="preserve">   Universidade Eduardo Mondlane</v>
          </cell>
          <cell r="D93">
            <v>259081.16</v>
          </cell>
          <cell r="E93">
            <v>197852.69</v>
          </cell>
          <cell r="F93">
            <v>190365</v>
          </cell>
          <cell r="G93">
            <v>7487.68</v>
          </cell>
          <cell r="H93">
            <v>43123.43</v>
          </cell>
          <cell r="I93">
            <v>18904.34</v>
          </cell>
          <cell r="J93">
            <v>24219.09</v>
          </cell>
          <cell r="K93">
            <v>0</v>
          </cell>
          <cell r="L93">
            <v>13332.47</v>
          </cell>
          <cell r="M93">
            <v>0</v>
          </cell>
          <cell r="N93">
            <v>300</v>
          </cell>
          <cell r="O93">
            <v>4472.57</v>
          </cell>
          <cell r="P93">
            <v>0</v>
          </cell>
          <cell r="Q93">
            <v>259081.16</v>
          </cell>
          <cell r="T93" t="str">
            <v xml:space="preserve">   Instituto Nacional da Acção Social</v>
          </cell>
          <cell r="U93">
            <v>1416.61</v>
          </cell>
          <cell r="V93">
            <v>18755.577119999998</v>
          </cell>
          <cell r="W93">
            <v>20172.187119999999</v>
          </cell>
        </row>
        <row r="94">
          <cell r="C94" t="str">
            <v xml:space="preserve">   Universidade Pedagógica</v>
          </cell>
          <cell r="D94">
            <v>47902.62</v>
          </cell>
          <cell r="E94">
            <v>30036.41</v>
          </cell>
          <cell r="F94">
            <v>28390.43</v>
          </cell>
          <cell r="G94">
            <v>1645.98</v>
          </cell>
          <cell r="H94">
            <v>15089.81</v>
          </cell>
          <cell r="I94">
            <v>2734.38</v>
          </cell>
          <cell r="J94">
            <v>12355.43</v>
          </cell>
          <cell r="K94">
            <v>0</v>
          </cell>
          <cell r="L94">
            <v>2426.4</v>
          </cell>
          <cell r="M94">
            <v>0</v>
          </cell>
          <cell r="N94">
            <v>0</v>
          </cell>
          <cell r="O94">
            <v>350</v>
          </cell>
          <cell r="P94">
            <v>0</v>
          </cell>
          <cell r="Q94">
            <v>47902.62</v>
          </cell>
          <cell r="T94" t="str">
            <v xml:space="preserve">   Comissão Nacional de Reinserção Social</v>
          </cell>
          <cell r="U94">
            <v>5839.3</v>
          </cell>
          <cell r="V94">
            <v>5704.2664799999993</v>
          </cell>
          <cell r="W94">
            <v>11543.56648</v>
          </cell>
        </row>
        <row r="95">
          <cell r="C95" t="str">
            <v xml:space="preserve">   Instituto Superior de Relações Internacionais</v>
          </cell>
          <cell r="D95">
            <v>21047.37</v>
          </cell>
          <cell r="E95">
            <v>9215.65</v>
          </cell>
          <cell r="F95">
            <v>6875.02</v>
          </cell>
          <cell r="G95">
            <v>2340.64</v>
          </cell>
          <cell r="H95">
            <v>7569.92</v>
          </cell>
          <cell r="I95">
            <v>2781.42</v>
          </cell>
          <cell r="J95">
            <v>4788.5</v>
          </cell>
          <cell r="K95">
            <v>0</v>
          </cell>
          <cell r="L95">
            <v>4185</v>
          </cell>
          <cell r="M95">
            <v>0</v>
          </cell>
          <cell r="N95">
            <v>0</v>
          </cell>
          <cell r="O95">
            <v>76.790000000000006</v>
          </cell>
          <cell r="P95">
            <v>0</v>
          </cell>
          <cell r="Q95">
            <v>21047.37</v>
          </cell>
          <cell r="T95" t="str">
            <v xml:space="preserve">   Direcção Provincial da Mulher e Coordenação da Acção Social</v>
          </cell>
          <cell r="U95">
            <v>7574.3</v>
          </cell>
          <cell r="V95">
            <v>0</v>
          </cell>
          <cell r="W95">
            <v>7574.3</v>
          </cell>
        </row>
        <row r="96">
          <cell r="C96" t="str">
            <v xml:space="preserve">   Delegação da Universidade Pedagógica</v>
          </cell>
          <cell r="D96">
            <v>16479.91</v>
          </cell>
          <cell r="E96">
            <v>12987.71</v>
          </cell>
          <cell r="F96">
            <v>12679.1</v>
          </cell>
          <cell r="G96">
            <v>308.61</v>
          </cell>
          <cell r="H96">
            <v>2722.7</v>
          </cell>
          <cell r="I96">
            <v>1243.3800000000001</v>
          </cell>
          <cell r="J96">
            <v>1479.32</v>
          </cell>
          <cell r="K96">
            <v>0</v>
          </cell>
          <cell r="L96">
            <v>384.5</v>
          </cell>
          <cell r="M96">
            <v>0</v>
          </cell>
          <cell r="N96">
            <v>0</v>
          </cell>
          <cell r="O96">
            <v>385</v>
          </cell>
          <cell r="P96">
            <v>0</v>
          </cell>
          <cell r="Q96">
            <v>16479.91</v>
          </cell>
          <cell r="T96" t="str">
            <v xml:space="preserve">   Delegação Provincial do Instituto Nacional da Acção Social</v>
          </cell>
          <cell r="U96">
            <v>0</v>
          </cell>
          <cell r="V96">
            <v>334.68599999999998</v>
          </cell>
          <cell r="W96">
            <v>334.68599999999998</v>
          </cell>
        </row>
        <row r="97">
          <cell r="C97" t="str">
            <v xml:space="preserve">   Ministério da Cultura</v>
          </cell>
          <cell r="D97">
            <v>21998.6</v>
          </cell>
          <cell r="E97">
            <v>11476.15</v>
          </cell>
          <cell r="F97">
            <v>9778.5300000000007</v>
          </cell>
          <cell r="G97">
            <v>1697.63</v>
          </cell>
          <cell r="H97">
            <v>8639.4500000000007</v>
          </cell>
          <cell r="I97">
            <v>3810.91</v>
          </cell>
          <cell r="J97">
            <v>4828.53</v>
          </cell>
          <cell r="K97">
            <v>0</v>
          </cell>
          <cell r="L97">
            <v>1683</v>
          </cell>
          <cell r="M97">
            <v>0</v>
          </cell>
          <cell r="N97">
            <v>0</v>
          </cell>
          <cell r="O97">
            <v>200</v>
          </cell>
          <cell r="P97">
            <v>0</v>
          </cell>
          <cell r="Q97">
            <v>21998.6</v>
          </cell>
        </row>
        <row r="98">
          <cell r="C98" t="str">
            <v xml:space="preserve">   Comissão de Coordenação dos Progr. Informação e Cultura da SADC</v>
          </cell>
          <cell r="D98">
            <v>7671.42</v>
          </cell>
          <cell r="E98">
            <v>3826</v>
          </cell>
          <cell r="F98">
            <v>1390.69</v>
          </cell>
          <cell r="G98">
            <v>2435.31</v>
          </cell>
          <cell r="H98">
            <v>3845.41</v>
          </cell>
          <cell r="I98">
            <v>1086.75</v>
          </cell>
          <cell r="J98">
            <v>2758.67</v>
          </cell>
          <cell r="K98">
            <v>0</v>
          </cell>
          <cell r="L98">
            <v>0</v>
          </cell>
          <cell r="M98">
            <v>0</v>
          </cell>
          <cell r="N98">
            <v>0</v>
          </cell>
          <cell r="O98">
            <v>0</v>
          </cell>
          <cell r="P98">
            <v>0</v>
          </cell>
          <cell r="Q98">
            <v>7671.42</v>
          </cell>
        </row>
        <row r="99">
          <cell r="C99" t="str">
            <v xml:space="preserve">   Fundo Bibliográfico da Língua Portuguesa</v>
          </cell>
          <cell r="D99">
            <v>4152.63</v>
          </cell>
          <cell r="E99">
            <v>2045.52</v>
          </cell>
          <cell r="F99">
            <v>1260.53</v>
          </cell>
          <cell r="G99">
            <v>784.98</v>
          </cell>
          <cell r="H99">
            <v>2107.12</v>
          </cell>
          <cell r="I99">
            <v>780.85</v>
          </cell>
          <cell r="J99">
            <v>1326.27</v>
          </cell>
          <cell r="K99">
            <v>0</v>
          </cell>
          <cell r="L99">
            <v>0</v>
          </cell>
          <cell r="M99">
            <v>0</v>
          </cell>
          <cell r="N99">
            <v>0</v>
          </cell>
          <cell r="O99">
            <v>0</v>
          </cell>
          <cell r="P99">
            <v>1999.99</v>
          </cell>
          <cell r="Q99">
            <v>6152.62</v>
          </cell>
        </row>
        <row r="100">
          <cell r="C100" t="str">
            <v xml:space="preserve">   Direcção Provincial da Cultura, Juventude e Desportos</v>
          </cell>
          <cell r="D100">
            <v>19367.05</v>
          </cell>
          <cell r="E100">
            <v>13528.94</v>
          </cell>
          <cell r="F100">
            <v>12364.86</v>
          </cell>
          <cell r="G100">
            <v>1164.08</v>
          </cell>
          <cell r="H100">
            <v>5516.92</v>
          </cell>
          <cell r="I100">
            <v>2596.1799999999998</v>
          </cell>
          <cell r="J100">
            <v>2920.74</v>
          </cell>
          <cell r="K100">
            <v>0</v>
          </cell>
          <cell r="L100">
            <v>0</v>
          </cell>
          <cell r="M100">
            <v>0</v>
          </cell>
          <cell r="N100">
            <v>209.78</v>
          </cell>
          <cell r="O100">
            <v>111.41</v>
          </cell>
          <cell r="P100">
            <v>0</v>
          </cell>
          <cell r="Q100">
            <v>19367.05</v>
          </cell>
        </row>
        <row r="101">
          <cell r="C101" t="str">
            <v xml:space="preserve">   Ministério da Juventude e Desportos</v>
          </cell>
          <cell r="D101">
            <v>10584.3</v>
          </cell>
          <cell r="E101">
            <v>7068.79</v>
          </cell>
          <cell r="F101">
            <v>4838.49</v>
          </cell>
          <cell r="G101">
            <v>2230.3000000000002</v>
          </cell>
          <cell r="H101">
            <v>3500.51</v>
          </cell>
          <cell r="I101">
            <v>1293.94</v>
          </cell>
          <cell r="J101">
            <v>2206.5700000000002</v>
          </cell>
          <cell r="K101">
            <v>0</v>
          </cell>
          <cell r="L101">
            <v>0</v>
          </cell>
          <cell r="M101">
            <v>0</v>
          </cell>
          <cell r="N101">
            <v>0</v>
          </cell>
          <cell r="O101">
            <v>15</v>
          </cell>
          <cell r="P101">
            <v>0</v>
          </cell>
          <cell r="Q101">
            <v>10584.3</v>
          </cell>
        </row>
        <row r="102">
          <cell r="C102" t="str">
            <v xml:space="preserve">   Ministério da Saúde</v>
          </cell>
          <cell r="D102">
            <v>465410.48</v>
          </cell>
          <cell r="E102">
            <v>68121.98</v>
          </cell>
          <cell r="F102">
            <v>44982.83</v>
          </cell>
          <cell r="G102">
            <v>23139.15</v>
          </cell>
          <cell r="H102">
            <v>386951.75</v>
          </cell>
          <cell r="I102">
            <v>232543.77</v>
          </cell>
          <cell r="J102">
            <v>154407.98000000001</v>
          </cell>
          <cell r="K102">
            <v>0</v>
          </cell>
          <cell r="L102">
            <v>8404.8799999999992</v>
          </cell>
          <cell r="M102">
            <v>0</v>
          </cell>
          <cell r="N102">
            <v>0</v>
          </cell>
          <cell r="O102">
            <v>1931.87</v>
          </cell>
          <cell r="P102">
            <v>21112.21</v>
          </cell>
          <cell r="Q102">
            <v>486522.69</v>
          </cell>
        </row>
        <row r="103">
          <cell r="C103" t="str">
            <v xml:space="preserve">   Conselho Nacional de Combate ao HIV / SIDA</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row r="104">
          <cell r="C104" t="str">
            <v xml:space="preserve">   Hospital Central do Maputo</v>
          </cell>
          <cell r="D104">
            <v>111339.08</v>
          </cell>
          <cell r="E104">
            <v>65033.62</v>
          </cell>
          <cell r="F104">
            <v>64803.3</v>
          </cell>
          <cell r="G104">
            <v>230.31</v>
          </cell>
          <cell r="H104">
            <v>44179.66</v>
          </cell>
          <cell r="I104">
            <v>33552.97</v>
          </cell>
          <cell r="J104">
            <v>10626.68</v>
          </cell>
          <cell r="K104">
            <v>0</v>
          </cell>
          <cell r="L104">
            <v>48.2</v>
          </cell>
          <cell r="M104">
            <v>0</v>
          </cell>
          <cell r="N104">
            <v>0</v>
          </cell>
          <cell r="O104">
            <v>2077.61</v>
          </cell>
          <cell r="P104">
            <v>0</v>
          </cell>
          <cell r="Q104">
            <v>111339.08</v>
          </cell>
        </row>
        <row r="105">
          <cell r="C105" t="str">
            <v xml:space="preserve">   Direcção Provincial da Saúde</v>
          </cell>
          <cell r="D105">
            <v>599393.52</v>
          </cell>
          <cell r="E105">
            <v>392745.89</v>
          </cell>
          <cell r="F105">
            <v>353559.76</v>
          </cell>
          <cell r="G105">
            <v>39186.129999999997</v>
          </cell>
          <cell r="H105">
            <v>199216.82</v>
          </cell>
          <cell r="I105">
            <v>136451.63</v>
          </cell>
          <cell r="J105">
            <v>62765.2</v>
          </cell>
          <cell r="K105">
            <v>0</v>
          </cell>
          <cell r="L105">
            <v>1213.6099999999999</v>
          </cell>
          <cell r="M105">
            <v>0</v>
          </cell>
          <cell r="N105">
            <v>901.08</v>
          </cell>
          <cell r="O105">
            <v>5316.12</v>
          </cell>
          <cell r="P105">
            <v>17293.23</v>
          </cell>
          <cell r="Q105">
            <v>616686.75</v>
          </cell>
        </row>
        <row r="106">
          <cell r="C106" t="str">
            <v xml:space="preserve">      Transferências às Famílias - D. P. Saúde</v>
          </cell>
          <cell r="D106">
            <v>1250</v>
          </cell>
          <cell r="E106">
            <v>0</v>
          </cell>
          <cell r="F106">
            <v>0</v>
          </cell>
          <cell r="G106">
            <v>0</v>
          </cell>
          <cell r="H106">
            <v>0</v>
          </cell>
          <cell r="I106">
            <v>0</v>
          </cell>
          <cell r="J106">
            <v>0</v>
          </cell>
          <cell r="K106">
            <v>0</v>
          </cell>
          <cell r="L106">
            <v>1250</v>
          </cell>
          <cell r="M106">
            <v>0</v>
          </cell>
          <cell r="N106">
            <v>0</v>
          </cell>
          <cell r="O106">
            <v>0</v>
          </cell>
          <cell r="P106">
            <v>0</v>
          </cell>
          <cell r="Q106">
            <v>1250</v>
          </cell>
        </row>
        <row r="107">
          <cell r="C107" t="str">
            <v xml:space="preserve">   Hospital Central</v>
          </cell>
          <cell r="D107">
            <v>62382.06</v>
          </cell>
          <cell r="E107">
            <v>36892.239999999998</v>
          </cell>
          <cell r="F107">
            <v>35881.71</v>
          </cell>
          <cell r="G107">
            <v>1010.53</v>
          </cell>
          <cell r="H107">
            <v>24593.01</v>
          </cell>
          <cell r="I107">
            <v>14765.6</v>
          </cell>
          <cell r="J107">
            <v>9827.41</v>
          </cell>
          <cell r="K107">
            <v>0</v>
          </cell>
          <cell r="L107">
            <v>0</v>
          </cell>
          <cell r="M107">
            <v>0</v>
          </cell>
          <cell r="N107">
            <v>0</v>
          </cell>
          <cell r="O107">
            <v>896.81</v>
          </cell>
          <cell r="P107">
            <v>2146.65</v>
          </cell>
          <cell r="Q107">
            <v>64528.71</v>
          </cell>
        </row>
        <row r="108">
          <cell r="C108" t="str">
            <v xml:space="preserve">   Ministério da Mulher e Coordenação da Acção Social</v>
          </cell>
          <cell r="D108">
            <v>17129.09</v>
          </cell>
          <cell r="E108">
            <v>11419.73</v>
          </cell>
          <cell r="F108">
            <v>8130.46</v>
          </cell>
          <cell r="G108">
            <v>3289.27</v>
          </cell>
          <cell r="H108">
            <v>5694.76</v>
          </cell>
          <cell r="I108">
            <v>1697.03</v>
          </cell>
          <cell r="J108">
            <v>3997.73</v>
          </cell>
          <cell r="K108">
            <v>0</v>
          </cell>
          <cell r="L108">
            <v>14.6</v>
          </cell>
          <cell r="M108">
            <v>0</v>
          </cell>
          <cell r="N108">
            <v>0</v>
          </cell>
          <cell r="O108">
            <v>0</v>
          </cell>
          <cell r="P108">
            <v>0</v>
          </cell>
          <cell r="Q108">
            <v>17129.09</v>
          </cell>
        </row>
        <row r="109">
          <cell r="C109" t="str">
            <v xml:space="preserve">   Instituto Nacional da Acção Social</v>
          </cell>
          <cell r="D109">
            <v>10944.22</v>
          </cell>
          <cell r="E109">
            <v>7794.92</v>
          </cell>
          <cell r="F109">
            <v>5766.46</v>
          </cell>
          <cell r="G109">
            <v>2028.47</v>
          </cell>
          <cell r="H109">
            <v>2961.3</v>
          </cell>
          <cell r="I109">
            <v>973.06</v>
          </cell>
          <cell r="J109">
            <v>1988.23</v>
          </cell>
          <cell r="K109">
            <v>0</v>
          </cell>
          <cell r="L109">
            <v>0</v>
          </cell>
          <cell r="M109">
            <v>0</v>
          </cell>
          <cell r="N109">
            <v>0</v>
          </cell>
          <cell r="O109">
            <v>188</v>
          </cell>
          <cell r="P109">
            <v>0</v>
          </cell>
          <cell r="Q109">
            <v>10944.22</v>
          </cell>
        </row>
        <row r="110">
          <cell r="C110" t="str">
            <v xml:space="preserve">   Comissão Nacional de Reinserção Social</v>
          </cell>
          <cell r="D110">
            <v>2242.58</v>
          </cell>
          <cell r="E110">
            <v>1315.91</v>
          </cell>
          <cell r="F110">
            <v>946.63</v>
          </cell>
          <cell r="G110">
            <v>369.27</v>
          </cell>
          <cell r="H110">
            <v>915.67</v>
          </cell>
          <cell r="I110">
            <v>252.6</v>
          </cell>
          <cell r="J110">
            <v>663.08</v>
          </cell>
          <cell r="K110">
            <v>0</v>
          </cell>
          <cell r="L110">
            <v>0</v>
          </cell>
          <cell r="M110">
            <v>0</v>
          </cell>
          <cell r="N110">
            <v>0</v>
          </cell>
          <cell r="O110">
            <v>11</v>
          </cell>
          <cell r="P110">
            <v>0</v>
          </cell>
          <cell r="Q110">
            <v>2242.58</v>
          </cell>
        </row>
        <row r="111">
          <cell r="C111" t="str">
            <v xml:space="preserve">   Direcção Provincial da Mulher e Coordenação da Acção Social</v>
          </cell>
          <cell r="D111">
            <v>29152.19</v>
          </cell>
          <cell r="E111">
            <v>22104.560000000001</v>
          </cell>
          <cell r="F111">
            <v>21002.76</v>
          </cell>
          <cell r="G111">
            <v>1101.79</v>
          </cell>
          <cell r="H111">
            <v>6585.8</v>
          </cell>
          <cell r="I111">
            <v>3974.57</v>
          </cell>
          <cell r="J111">
            <v>2611.23</v>
          </cell>
          <cell r="K111">
            <v>0</v>
          </cell>
          <cell r="L111">
            <v>95</v>
          </cell>
          <cell r="M111">
            <v>0</v>
          </cell>
          <cell r="N111">
            <v>10.119999999999999</v>
          </cell>
          <cell r="O111">
            <v>356.72</v>
          </cell>
          <cell r="P111">
            <v>0</v>
          </cell>
          <cell r="Q111">
            <v>29152.19</v>
          </cell>
        </row>
        <row r="112">
          <cell r="C112" t="str">
            <v xml:space="preserve">   Delegação Provincial do Instituto Nacional da Acção Social</v>
          </cell>
          <cell r="D112">
            <v>12078.35</v>
          </cell>
          <cell r="E112">
            <v>6608.82</v>
          </cell>
          <cell r="F112">
            <v>5631.6</v>
          </cell>
          <cell r="G112">
            <v>977.22</v>
          </cell>
          <cell r="H112">
            <v>5380.73</v>
          </cell>
          <cell r="I112">
            <v>2513.4499999999998</v>
          </cell>
          <cell r="J112">
            <v>2867.27</v>
          </cell>
          <cell r="K112">
            <v>0</v>
          </cell>
          <cell r="L112">
            <v>0</v>
          </cell>
          <cell r="M112">
            <v>0</v>
          </cell>
          <cell r="N112">
            <v>0</v>
          </cell>
          <cell r="O112">
            <v>88.8</v>
          </cell>
          <cell r="P112">
            <v>0</v>
          </cell>
          <cell r="Q112">
            <v>12078.35</v>
          </cell>
        </row>
        <row r="113">
          <cell r="C113" t="str">
            <v xml:space="preserve">   Comissão Provincial de Reinserção Social</v>
          </cell>
          <cell r="D113">
            <v>5788.3</v>
          </cell>
          <cell r="E113">
            <v>3148.08</v>
          </cell>
          <cell r="F113">
            <v>2601.7800000000002</v>
          </cell>
          <cell r="G113">
            <v>546.29999999999995</v>
          </cell>
          <cell r="H113">
            <v>2422.2199999999998</v>
          </cell>
          <cell r="I113">
            <v>1438.45</v>
          </cell>
          <cell r="J113">
            <v>983.77</v>
          </cell>
          <cell r="K113">
            <v>0</v>
          </cell>
          <cell r="L113">
            <v>150</v>
          </cell>
          <cell r="M113">
            <v>0</v>
          </cell>
          <cell r="N113">
            <v>0</v>
          </cell>
          <cell r="O113">
            <v>68</v>
          </cell>
          <cell r="P113">
            <v>0</v>
          </cell>
          <cell r="Q113">
            <v>5788.3</v>
          </cell>
        </row>
        <row r="115">
          <cell r="C115" t="str">
            <v>Total</v>
          </cell>
          <cell r="D115">
            <v>10654431.189999999</v>
          </cell>
          <cell r="E115">
            <v>5166000</v>
          </cell>
          <cell r="F115">
            <v>4734273.62</v>
          </cell>
          <cell r="G115">
            <v>431726.38</v>
          </cell>
          <cell r="H115">
            <v>2438999.94</v>
          </cell>
          <cell r="I115">
            <v>1185000.6200000001</v>
          </cell>
          <cell r="J115">
            <v>1253999.32</v>
          </cell>
          <cell r="K115">
            <v>515000</v>
          </cell>
          <cell r="L115">
            <v>2171000</v>
          </cell>
          <cell r="M115">
            <v>78000</v>
          </cell>
          <cell r="N115">
            <v>238425.62</v>
          </cell>
          <cell r="O115">
            <v>47005.62</v>
          </cell>
          <cell r="P115">
            <v>97568.76</v>
          </cell>
          <cell r="Q115">
            <v>10751999.949999999</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eitas"/>
      <sheetName val="OC-Corrente2001 Revisao"/>
      <sheetName val="PVT"/>
      <sheetName val="Prioritarios"/>
      <sheetName val="Funcoes"/>
      <sheetName val="Niassa"/>
      <sheetName val="Cabo"/>
      <sheetName val="Nampula"/>
      <sheetName val="Zambezia"/>
      <sheetName val="Tete"/>
      <sheetName val="Manica"/>
      <sheetName val="Sofala"/>
      <sheetName val="Inhambane"/>
      <sheetName val="Gaza"/>
      <sheetName val="Maputo"/>
      <sheetName val="Cidade"/>
      <sheetName val="MAPA IV"/>
      <sheetName val="MAPA V"/>
      <sheetName val="MAPA VI"/>
    </sheetNames>
    <sheetDataSet>
      <sheetData sheetId="0" refreshError="1"/>
      <sheetData sheetId="1" refreshError="1">
        <row r="1">
          <cell r="AP1" t="str">
            <v>OrgDNPOs</v>
          </cell>
          <cell r="AQ1" t="str">
            <v>Total</v>
          </cell>
        </row>
        <row r="2">
          <cell r="AP2" t="str">
            <v>01101</v>
          </cell>
          <cell r="AQ2">
            <v>143513.2482875</v>
          </cell>
        </row>
        <row r="3">
          <cell r="AP3" t="str">
            <v>01151</v>
          </cell>
          <cell r="AQ3">
            <v>81788.986000000004</v>
          </cell>
        </row>
        <row r="4">
          <cell r="AP4" t="str">
            <v>01201</v>
          </cell>
          <cell r="AQ4">
            <v>35640.952047499995</v>
          </cell>
        </row>
        <row r="5">
          <cell r="AP5" t="str">
            <v>03101</v>
          </cell>
          <cell r="AQ5">
            <v>17106.944513750001</v>
          </cell>
        </row>
        <row r="6">
          <cell r="AP6" t="str">
            <v>03151</v>
          </cell>
          <cell r="AQ6">
            <v>2472.6038587500007</v>
          </cell>
        </row>
        <row r="7">
          <cell r="AP7" t="str">
            <v>03160</v>
          </cell>
          <cell r="AQ7">
            <v>23066.654375000002</v>
          </cell>
        </row>
        <row r="8">
          <cell r="AP8" t="str">
            <v>03165</v>
          </cell>
          <cell r="AQ8">
            <v>14752.943800000003</v>
          </cell>
        </row>
        <row r="9">
          <cell r="AP9" t="str">
            <v>03251</v>
          </cell>
          <cell r="AQ9">
            <v>9078.0329725000011</v>
          </cell>
        </row>
        <row r="10">
          <cell r="AP10" t="str">
            <v>05101</v>
          </cell>
          <cell r="AQ10">
            <v>120797.28676249999</v>
          </cell>
        </row>
        <row r="11">
          <cell r="AP11" t="str">
            <v>05151</v>
          </cell>
          <cell r="AQ11">
            <v>7786.2354899999982</v>
          </cell>
        </row>
        <row r="12">
          <cell r="AP12" t="str">
            <v>07101</v>
          </cell>
          <cell r="AQ12">
            <v>24165.856919999998</v>
          </cell>
        </row>
        <row r="13">
          <cell r="AP13" t="str">
            <v>07121</v>
          </cell>
          <cell r="AQ13">
            <v>1983.3973749999996</v>
          </cell>
        </row>
        <row r="14">
          <cell r="AP14" t="str">
            <v>07151</v>
          </cell>
          <cell r="AQ14">
            <v>62678.263548749987</v>
          </cell>
        </row>
        <row r="15">
          <cell r="AP15" t="str">
            <v>07251</v>
          </cell>
          <cell r="AQ15">
            <v>4.9999999999954525E-3</v>
          </cell>
        </row>
        <row r="16">
          <cell r="AP16" t="str">
            <v>09101</v>
          </cell>
          <cell r="AQ16">
            <v>6200.4135000000006</v>
          </cell>
        </row>
        <row r="17">
          <cell r="AP17" t="str">
            <v>11101</v>
          </cell>
          <cell r="AQ17">
            <v>35924.739774999987</v>
          </cell>
        </row>
        <row r="18">
          <cell r="AP18" t="str">
            <v>13101</v>
          </cell>
          <cell r="AQ18">
            <v>12749.935267499997</v>
          </cell>
        </row>
        <row r="19">
          <cell r="AP19" t="str">
            <v>13151</v>
          </cell>
          <cell r="AQ19">
            <v>23593.010262499996</v>
          </cell>
        </row>
        <row r="20">
          <cell r="AP20" t="str">
            <v>15101</v>
          </cell>
          <cell r="AQ20">
            <v>659970.3222512498</v>
          </cell>
        </row>
        <row r="21">
          <cell r="AP21" t="str">
            <v>15210</v>
          </cell>
          <cell r="AQ21">
            <v>8835.9964142499975</v>
          </cell>
        </row>
        <row r="22">
          <cell r="AP22" t="str">
            <v>15260</v>
          </cell>
          <cell r="AQ22">
            <v>7195.5213887500004</v>
          </cell>
        </row>
        <row r="23">
          <cell r="AP23" t="str">
            <v>16151</v>
          </cell>
          <cell r="AQ23">
            <v>10891.676321250001</v>
          </cell>
        </row>
        <row r="24">
          <cell r="AP24" t="str">
            <v>16301</v>
          </cell>
          <cell r="AQ24">
            <v>7071.9354994999976</v>
          </cell>
        </row>
        <row r="25">
          <cell r="AP25" t="str">
            <v>17101</v>
          </cell>
          <cell r="AQ25">
            <v>1028201.1595749998</v>
          </cell>
        </row>
        <row r="26">
          <cell r="AP26" t="str">
            <v>17151</v>
          </cell>
          <cell r="AQ26">
            <v>159740.38612500002</v>
          </cell>
        </row>
        <row r="27">
          <cell r="AP27" t="str">
            <v>17201</v>
          </cell>
          <cell r="AQ27">
            <v>1810.72165</v>
          </cell>
        </row>
        <row r="28">
          <cell r="AP28" t="str">
            <v>19101</v>
          </cell>
          <cell r="AQ28">
            <v>506397.47705500002</v>
          </cell>
        </row>
        <row r="29">
          <cell r="AP29" t="str">
            <v>19151</v>
          </cell>
          <cell r="AQ29">
            <v>4069.0864674999998</v>
          </cell>
        </row>
        <row r="30">
          <cell r="AP30" t="str">
            <v>19155</v>
          </cell>
          <cell r="AQ30">
            <v>3482.6703762500001</v>
          </cell>
        </row>
        <row r="31">
          <cell r="AP31" t="str">
            <v>19160</v>
          </cell>
          <cell r="AQ31">
            <v>9759.3317599999991</v>
          </cell>
        </row>
        <row r="32">
          <cell r="AP32" t="str">
            <v>19201</v>
          </cell>
          <cell r="AQ32">
            <v>11509.688749999999</v>
          </cell>
        </row>
        <row r="33">
          <cell r="AP33" t="str">
            <v>19301</v>
          </cell>
          <cell r="AQ33">
            <v>10712.646650000002</v>
          </cell>
        </row>
        <row r="34">
          <cell r="AP34" t="str">
            <v>19321</v>
          </cell>
          <cell r="AQ34">
            <v>435.75520375000013</v>
          </cell>
        </row>
        <row r="35">
          <cell r="AP35" t="str">
            <v>21101</v>
          </cell>
          <cell r="AQ35">
            <v>25816.092832499999</v>
          </cell>
        </row>
        <row r="36">
          <cell r="AP36" t="str">
            <v>21151</v>
          </cell>
          <cell r="AQ36">
            <v>21209.153788750002</v>
          </cell>
        </row>
        <row r="37">
          <cell r="AP37" t="str">
            <v>21251</v>
          </cell>
          <cell r="AQ37">
            <v>25324.140526249997</v>
          </cell>
        </row>
        <row r="38">
          <cell r="AP38" t="str">
            <v>21301</v>
          </cell>
          <cell r="AQ38">
            <v>40236.569936124994</v>
          </cell>
        </row>
        <row r="39">
          <cell r="AP39" t="str">
            <v>23101</v>
          </cell>
          <cell r="AQ39">
            <v>40325.736787499991</v>
          </cell>
        </row>
        <row r="40">
          <cell r="AP40" t="str">
            <v>23151</v>
          </cell>
          <cell r="AQ40">
            <v>15375.382950000001</v>
          </cell>
        </row>
        <row r="41">
          <cell r="AP41" t="str">
            <v>23201</v>
          </cell>
          <cell r="AQ41">
            <v>22252.8072025</v>
          </cell>
        </row>
        <row r="42">
          <cell r="AP42" t="str">
            <v>23251</v>
          </cell>
          <cell r="AQ42">
            <v>7962.858533749999</v>
          </cell>
        </row>
        <row r="43">
          <cell r="AP43" t="str">
            <v>25101</v>
          </cell>
          <cell r="AQ43">
            <v>91911.615498750005</v>
          </cell>
        </row>
        <row r="44">
          <cell r="AP44" t="str">
            <v>2510110</v>
          </cell>
          <cell r="AQ44">
            <v>279000</v>
          </cell>
        </row>
        <row r="45">
          <cell r="AP45" t="str">
            <v>2510115</v>
          </cell>
          <cell r="AQ45">
            <v>515000</v>
          </cell>
        </row>
        <row r="46">
          <cell r="AP46" t="str">
            <v>2510120</v>
          </cell>
          <cell r="AQ46">
            <v>114400</v>
          </cell>
        </row>
        <row r="47">
          <cell r="AP47" t="str">
            <v>2510125</v>
          </cell>
          <cell r="AQ47">
            <v>123000</v>
          </cell>
        </row>
        <row r="48">
          <cell r="AP48" t="str">
            <v>2510130</v>
          </cell>
          <cell r="AQ48">
            <v>318818.2</v>
          </cell>
        </row>
        <row r="49">
          <cell r="AP49" t="str">
            <v>2510133</v>
          </cell>
          <cell r="AQ49">
            <v>7628.71</v>
          </cell>
        </row>
        <row r="50">
          <cell r="AP50" t="str">
            <v>2510135</v>
          </cell>
          <cell r="AQ50">
            <v>78000</v>
          </cell>
        </row>
        <row r="51">
          <cell r="AP51" t="str">
            <v>2510140</v>
          </cell>
          <cell r="AQ51">
            <v>215490.24</v>
          </cell>
        </row>
        <row r="52">
          <cell r="AP52" t="str">
            <v>25301</v>
          </cell>
          <cell r="AQ52">
            <v>19220.329858749999</v>
          </cell>
        </row>
        <row r="53">
          <cell r="AP53" t="str">
            <v>25351</v>
          </cell>
          <cell r="AQ53">
            <v>51822.359302500001</v>
          </cell>
        </row>
        <row r="54">
          <cell r="AP54" t="str">
            <v>2535110</v>
          </cell>
          <cell r="AQ54">
            <v>139600</v>
          </cell>
        </row>
        <row r="55">
          <cell r="AP55" t="str">
            <v>2535115</v>
          </cell>
          <cell r="AQ55">
            <v>964160.77</v>
          </cell>
        </row>
        <row r="56">
          <cell r="AP56" t="str">
            <v>2535120</v>
          </cell>
          <cell r="AQ56">
            <v>19500</v>
          </cell>
        </row>
        <row r="57">
          <cell r="AP57" t="str">
            <v>25401</v>
          </cell>
          <cell r="AQ57">
            <v>10890.131154999999</v>
          </cell>
        </row>
        <row r="58">
          <cell r="AP58" t="str">
            <v>27101</v>
          </cell>
          <cell r="AQ58">
            <v>35911.238057499999</v>
          </cell>
        </row>
        <row r="59">
          <cell r="AP59" t="str">
            <v>27151</v>
          </cell>
          <cell r="AQ59">
            <v>1038.8771250000002</v>
          </cell>
        </row>
        <row r="60">
          <cell r="AP60" t="str">
            <v>27153</v>
          </cell>
          <cell r="AQ60">
            <v>6071.0221750000001</v>
          </cell>
        </row>
        <row r="61">
          <cell r="AP61" t="str">
            <v>27201</v>
          </cell>
          <cell r="AQ61">
            <v>15162.978866250005</v>
          </cell>
        </row>
        <row r="62">
          <cell r="AP62" t="str">
            <v>27251</v>
          </cell>
          <cell r="AQ62">
            <v>1211.4062999999999</v>
          </cell>
        </row>
        <row r="63">
          <cell r="AP63" t="str">
            <v>27271</v>
          </cell>
          <cell r="AQ63">
            <v>7595.3246724999999</v>
          </cell>
        </row>
        <row r="64">
          <cell r="AP64" t="str">
            <v>29101</v>
          </cell>
          <cell r="AQ64">
            <v>26667.905843749995</v>
          </cell>
        </row>
        <row r="65">
          <cell r="AP65" t="str">
            <v>29151</v>
          </cell>
          <cell r="AQ65">
            <v>22133.421669999996</v>
          </cell>
        </row>
        <row r="66">
          <cell r="AP66" t="str">
            <v>30101</v>
          </cell>
          <cell r="AQ66">
            <v>19441.617425000011</v>
          </cell>
        </row>
        <row r="67">
          <cell r="AP67" t="str">
            <v>30351</v>
          </cell>
          <cell r="AQ67">
            <v>3948.763625000001</v>
          </cell>
        </row>
        <row r="68">
          <cell r="AP68" t="str">
            <v>31101</v>
          </cell>
          <cell r="AQ68">
            <v>88345.826774999994</v>
          </cell>
        </row>
        <row r="69">
          <cell r="AP69" t="str">
            <v>31451</v>
          </cell>
          <cell r="AQ69">
            <v>98845.526750000019</v>
          </cell>
        </row>
        <row r="70">
          <cell r="AP70" t="str">
            <v>32101</v>
          </cell>
          <cell r="AQ70">
            <v>33155.011374999995</v>
          </cell>
        </row>
        <row r="71">
          <cell r="AP71" t="str">
            <v>32251</v>
          </cell>
          <cell r="AQ71">
            <v>21195.643659999998</v>
          </cell>
        </row>
        <row r="72">
          <cell r="AP72" t="str">
            <v>33101</v>
          </cell>
          <cell r="AQ72">
            <v>16326.134295000002</v>
          </cell>
        </row>
        <row r="73">
          <cell r="AP73" t="str">
            <v>34101</v>
          </cell>
          <cell r="AQ73">
            <v>24889.394250000012</v>
          </cell>
        </row>
        <row r="74">
          <cell r="AP74" t="str">
            <v>34201</v>
          </cell>
          <cell r="AQ74">
            <v>14045.0959</v>
          </cell>
        </row>
        <row r="75">
          <cell r="AP75" t="str">
            <v>36101</v>
          </cell>
          <cell r="AQ75">
            <v>31050.136695000005</v>
          </cell>
        </row>
        <row r="76">
          <cell r="AP76" t="str">
            <v>36151</v>
          </cell>
          <cell r="AQ76">
            <v>6427.9075249999987</v>
          </cell>
        </row>
        <row r="77">
          <cell r="AP77" t="str">
            <v>36201</v>
          </cell>
          <cell r="AQ77">
            <v>9794.6807000000008</v>
          </cell>
        </row>
        <row r="78">
          <cell r="AP78" t="str">
            <v>36251</v>
          </cell>
          <cell r="AQ78">
            <v>26674.120146249999</v>
          </cell>
        </row>
        <row r="79">
          <cell r="AP79" t="str">
            <v>38101</v>
          </cell>
          <cell r="AQ79">
            <v>32655.408461250001</v>
          </cell>
        </row>
        <row r="80">
          <cell r="AP80" t="str">
            <v>38201</v>
          </cell>
          <cell r="AQ80">
            <v>29244.486905000002</v>
          </cell>
        </row>
        <row r="81">
          <cell r="AP81" t="str">
            <v>38301</v>
          </cell>
          <cell r="AQ81">
            <v>2727.5081625000003</v>
          </cell>
        </row>
        <row r="82">
          <cell r="AP82" t="str">
            <v>40101</v>
          </cell>
          <cell r="AQ82">
            <v>232712.30301000006</v>
          </cell>
        </row>
        <row r="83">
          <cell r="AP83" t="str">
            <v>40251</v>
          </cell>
          <cell r="AQ83">
            <v>2246.2622124999994</v>
          </cell>
        </row>
        <row r="84">
          <cell r="AP84" t="str">
            <v>40301</v>
          </cell>
          <cell r="AQ84">
            <v>1965760.0033624999</v>
          </cell>
        </row>
        <row r="85">
          <cell r="AP85" t="str">
            <v>41101</v>
          </cell>
          <cell r="AQ85">
            <v>8445.9613124999978</v>
          </cell>
        </row>
        <row r="86">
          <cell r="AP86" t="str">
            <v>41151</v>
          </cell>
          <cell r="AQ86">
            <v>259081.15564124999</v>
          </cell>
        </row>
        <row r="87">
          <cell r="AP87" t="str">
            <v>41201</v>
          </cell>
          <cell r="AQ87">
            <v>47902.616637499996</v>
          </cell>
        </row>
        <row r="88">
          <cell r="AP88" t="str">
            <v>41301</v>
          </cell>
          <cell r="AQ88">
            <v>21047.365025000003</v>
          </cell>
        </row>
        <row r="89">
          <cell r="AP89" t="str">
            <v>41351</v>
          </cell>
          <cell r="AQ89">
            <v>16479.912751249998</v>
          </cell>
        </row>
        <row r="90">
          <cell r="AP90" t="str">
            <v>42101</v>
          </cell>
          <cell r="AQ90">
            <v>21998.598354999995</v>
          </cell>
        </row>
        <row r="91">
          <cell r="AP91" t="str">
            <v>42151</v>
          </cell>
          <cell r="AQ91">
            <v>7671.4150125000015</v>
          </cell>
        </row>
        <row r="92">
          <cell r="AP92" t="str">
            <v>42201</v>
          </cell>
          <cell r="AQ92">
            <v>6152.6239000000005</v>
          </cell>
        </row>
        <row r="93">
          <cell r="AP93" t="str">
            <v>43101</v>
          </cell>
          <cell r="AQ93">
            <v>10584.299059999999</v>
          </cell>
        </row>
        <row r="94">
          <cell r="AP94" t="str">
            <v>43251</v>
          </cell>
          <cell r="AQ94">
            <v>19367.050793750001</v>
          </cell>
        </row>
        <row r="95">
          <cell r="AP95" t="str">
            <v>44101</v>
          </cell>
          <cell r="AQ95">
            <v>486522.68768625002</v>
          </cell>
        </row>
        <row r="96">
          <cell r="AP96" t="str">
            <v>44161</v>
          </cell>
          <cell r="AQ96">
            <v>111339.081225</v>
          </cell>
        </row>
        <row r="97">
          <cell r="AP97" t="str">
            <v>44351</v>
          </cell>
          <cell r="AQ97">
            <v>616686.7475637499</v>
          </cell>
        </row>
        <row r="98">
          <cell r="AP98" t="str">
            <v>4435110</v>
          </cell>
          <cell r="AQ98">
            <v>1250</v>
          </cell>
        </row>
        <row r="99">
          <cell r="AP99" t="str">
            <v>44361</v>
          </cell>
          <cell r="AQ99">
            <v>64528.70929999998</v>
          </cell>
        </row>
        <row r="100">
          <cell r="AP100" t="str">
            <v>46101</v>
          </cell>
          <cell r="AQ100">
            <v>17129.090003749996</v>
          </cell>
        </row>
        <row r="101">
          <cell r="AP101" t="str">
            <v>46151</v>
          </cell>
          <cell r="AQ101">
            <v>10944.219941250001</v>
          </cell>
        </row>
        <row r="102">
          <cell r="AP102" t="str">
            <v>46201</v>
          </cell>
          <cell r="AQ102">
            <v>2242.584875</v>
          </cell>
        </row>
        <row r="103">
          <cell r="AP103" t="str">
            <v>46251</v>
          </cell>
          <cell r="AQ103">
            <v>29152.194073749994</v>
          </cell>
        </row>
        <row r="104">
          <cell r="AP104" t="str">
            <v>46301</v>
          </cell>
          <cell r="AQ104">
            <v>12078.348966249998</v>
          </cell>
        </row>
        <row r="105">
          <cell r="AP105" t="str">
            <v>46351</v>
          </cell>
          <cell r="AQ105">
            <v>5788.3002974999999</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DMX Update Instructions"/>
      <sheetName val="WEO Questionnaire (outdated)"/>
      <sheetName val="WEO GAS and Other EDSS"/>
      <sheetName val="EDSS-In (M)"/>
      <sheetName val="DMX_In"/>
      <sheetName val="Key Assumptions"/>
      <sheetName val="Output SEI"/>
      <sheetName val="From SEI"/>
      <sheetName val="OUT_NGDP_DMX"/>
      <sheetName val="CPI 2000-05"/>
      <sheetName val="CPI 2006-07"/>
      <sheetName val="CPI-2008"/>
      <sheetName val="Tables CPI"/>
      <sheetName val="Calculations CPI"/>
      <sheetName val="Input RGDP (Sectoral)"/>
      <sheetName val="Input NGDP (Sectoral)"/>
      <sheetName val="Input NGDP (Exp.)"/>
      <sheetName val="Calculations RGDP (growth)"/>
      <sheetName val="Calculations RGDP (share)"/>
      <sheetName val="Calculations NGDP (share)"/>
      <sheetName val="Calculations NGDP (growth"/>
      <sheetName val="Calculations GDP Deflator"/>
      <sheetName val="Calculations GDP Defl. (%)"/>
      <sheetName val="SAppx. NGDP (sect.)"/>
      <sheetName val="SAppx. RGDP (sect.)"/>
      <sheetName val="SAppx. Defl."/>
      <sheetName val="SAppx. Nat Inc. (Exp.)"/>
      <sheetName val="SAppx. RGDP (Exp.)"/>
      <sheetName val="Input Labor"/>
      <sheetName val="Input QGDP"/>
      <sheetName val="Input annual "/>
      <sheetName val="Input ex.rate (D)"/>
      <sheetName val="Input ex. rate (M)"/>
      <sheetName val="Calculations Nom. GDP (share)"/>
      <sheetName val="Calculations Labor"/>
      <sheetName val="Calculations Annual"/>
      <sheetName val="Calculations Ex.F&amp;F CPI"/>
      <sheetName val="ControlSheet"/>
      <sheetName val="COLA_old"/>
      <sheetName val="COLA"/>
      <sheetName val="S&amp;U"/>
      <sheetName val="New S&amp;U "/>
      <sheetName val="STA Apdx tb05"/>
      <sheetName val="data_out (A)"/>
      <sheetName val="data_out (M)"/>
      <sheetName val="Data-out-Aremos (M)"/>
      <sheetName val="DMX_Ou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Q1"/>
      <sheetName val="Q2"/>
      <sheetName val="Q3"/>
      <sheetName val="Q4"/>
      <sheetName val="Q5"/>
      <sheetName val="Q6"/>
      <sheetName val="Q7"/>
    </sheetNames>
    <sheetDataSet>
      <sheetData sheetId="0" refreshError="1">
        <row r="19">
          <cell r="C19">
            <v>2000</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heet"/>
      <sheetName val="outsheet"/>
      <sheetName val="capital"/>
      <sheetName val="BOP"/>
      <sheetName val="Income"/>
      <sheetName val="Ext. Finan. Req."/>
      <sheetName val="PRGF Fund"/>
      <sheetName val="Services"/>
      <sheetName val="Documentation"/>
      <sheetName val="imports"/>
      <sheetName val="EXP2"/>
      <sheetName val="Transfers"/>
      <sheetName val="Debt service (2)"/>
      <sheetName val="FR"/>
      <sheetName val="SPA"/>
      <sheetName val="bop HIPC"/>
      <sheetName val="SR99-tab7"/>
      <sheetName val="BCRG"/>
      <sheetName val="exp- HIPC"/>
      <sheetName val="Tab14"/>
      <sheetName val="Tab15"/>
      <sheetName val="tab17"/>
      <sheetName val="Tab18"/>
      <sheetName val="Tab19"/>
      <sheetName val="Tab20"/>
      <sheetName val="Tab21"/>
      <sheetName val="exptable"/>
      <sheetName val="expsource"/>
      <sheetName val="capflow"/>
      <sheetName val="Terms of trade (PDR)"/>
      <sheetName val="EXP-ASSUMP 2000-03"/>
      <sheetName val="imp-adj"/>
      <sheetName val="fiscal"/>
      <sheetName val="move-to-hub"/>
      <sheetName val="annualmeeting"/>
      <sheetName val="Prets-Dons"/>
      <sheetName val="budget en devises"/>
      <sheetName val="debt service"/>
      <sheetName val="gapfil"/>
      <sheetName val="Contents"/>
      <sheetName val="Basic assumptions"/>
      <sheetName val="SEFI table"/>
      <sheetName val=" Projection approaches"/>
      <sheetName val="GDP_Nominal"/>
      <sheetName val="GDP_Real"/>
      <sheetName val="GDP_Deflator"/>
      <sheetName val="Gov_SGO"/>
      <sheetName val="Gov_GTR_Proj"/>
      <sheetName val="Worksheet-Gov_Exp_Proj."/>
      <sheetName val="General (new)"/>
      <sheetName val="import"/>
      <sheetName val="export"/>
      <sheetName val="Mining revenue data"/>
      <sheetName val="weo"/>
      <sheetName val="weo-Mongolia"/>
      <sheetName val="Complete Data Set (Annual)"/>
    </sheetNames>
    <sheetDataSet>
      <sheetData sheetId="0" refreshError="1"/>
      <sheetData sheetId="1" refreshError="1">
        <row r="8">
          <cell r="B8" t="str">
            <v>Merchandise exports (US$ m)</v>
          </cell>
          <cell r="C8">
            <v>764.39455829306144</v>
          </cell>
          <cell r="D8">
            <v>651.32755032318607</v>
          </cell>
          <cell r="E8">
            <v>671.81678590602837</v>
          </cell>
          <cell r="F8">
            <v>610.38624494442126</v>
          </cell>
          <cell r="G8">
            <v>648.70405670000002</v>
          </cell>
          <cell r="H8">
            <v>610.01639089696005</v>
          </cell>
          <cell r="I8">
            <v>659.99700351999991</v>
          </cell>
          <cell r="J8">
            <v>659.35</v>
          </cell>
          <cell r="K8">
            <v>645.81000000000006</v>
          </cell>
          <cell r="L8">
            <v>694.4899999999999</v>
          </cell>
          <cell r="M8">
            <v>774.45999999999992</v>
          </cell>
          <cell r="N8">
            <v>856.23512325502861</v>
          </cell>
          <cell r="O8">
            <v>925.72712619136405</v>
          </cell>
          <cell r="P8">
            <v>1011.7016108636863</v>
          </cell>
          <cell r="Q8">
            <v>1061.8862995250734</v>
          </cell>
          <cell r="R8">
            <v>1137.2802267913537</v>
          </cell>
          <cell r="S8">
            <v>1218.0271228935399</v>
          </cell>
          <cell r="T8">
            <v>1304.5070486189813</v>
          </cell>
          <cell r="U8">
            <v>1397.1270490709292</v>
          </cell>
          <cell r="V8">
            <v>1496.3230695549653</v>
          </cell>
          <cell r="W8">
            <v>1602.5620074933679</v>
          </cell>
          <cell r="X8">
            <v>1716.3439100253972</v>
          </cell>
          <cell r="Y8">
            <v>1838.2043276372005</v>
          </cell>
          <cell r="Z8">
            <v>1968.7168348994421</v>
          </cell>
          <cell r="AA8">
            <v>2108.4957301773029</v>
          </cell>
          <cell r="AB8">
            <v>2258.1989270198915</v>
          </cell>
          <cell r="AC8">
            <v>2418.5310508383041</v>
          </cell>
          <cell r="AD8">
            <v>2590.2467554478239</v>
          </cell>
        </row>
        <row r="9">
          <cell r="B9" t="str">
            <v>Bauxite</v>
          </cell>
          <cell r="C9">
            <v>435.05759999999992</v>
          </cell>
          <cell r="D9">
            <v>358.70139999999998</v>
          </cell>
          <cell r="E9">
            <v>333.27079999999995</v>
          </cell>
          <cell r="F9">
            <v>283.04239999999999</v>
          </cell>
          <cell r="G9">
            <v>300.89699999999999</v>
          </cell>
          <cell r="H9">
            <v>308.98099999999999</v>
          </cell>
          <cell r="I9">
            <v>322.56089999999995</v>
          </cell>
          <cell r="J9">
            <v>324.26</v>
          </cell>
          <cell r="K9">
            <v>295.47000000000003</v>
          </cell>
          <cell r="L9">
            <v>299.37</v>
          </cell>
          <cell r="M9">
            <v>313.77999999999997</v>
          </cell>
          <cell r="N9">
            <v>375.69971494252871</v>
          </cell>
          <cell r="O9">
            <v>395.37201212076877</v>
          </cell>
          <cell r="P9">
            <v>505.13343728490548</v>
          </cell>
          <cell r="Q9">
            <v>506.4566783501885</v>
          </cell>
          <cell r="R9">
            <v>515.49890024474905</v>
          </cell>
          <cell r="S9">
            <v>517.90060148948305</v>
          </cell>
          <cell r="T9">
            <v>525.20148792162149</v>
          </cell>
          <cell r="U9">
            <v>532.7572188565714</v>
          </cell>
          <cell r="V9">
            <v>540.58630420101792</v>
          </cell>
          <cell r="W9">
            <v>545.47686739221092</v>
          </cell>
          <cell r="X9">
            <v>550.37897863478929</v>
          </cell>
          <cell r="Y9">
            <v>555.29164226706098</v>
          </cell>
          <cell r="Z9">
            <v>560.21382585714889</v>
          </cell>
          <cell r="AA9">
            <v>565.14445924757592</v>
          </cell>
          <cell r="AB9">
            <v>570.08243357810784</v>
          </cell>
          <cell r="AC9">
            <v>575.02660028639684</v>
          </cell>
          <cell r="AD9">
            <v>579.97577008595272</v>
          </cell>
        </row>
        <row r="10">
          <cell r="B10" t="str">
            <v>Alumina</v>
          </cell>
          <cell r="C10">
            <v>134.54910000000001</v>
          </cell>
          <cell r="D10">
            <v>102.515784</v>
          </cell>
          <cell r="E10">
            <v>108.88519399999998</v>
          </cell>
          <cell r="F10">
            <v>88.167747399999996</v>
          </cell>
          <cell r="G10">
            <v>96.316290499999994</v>
          </cell>
          <cell r="H10">
            <v>103.63000029696001</v>
          </cell>
          <cell r="I10">
            <v>94.500299999999982</v>
          </cell>
          <cell r="J10">
            <v>100.3</v>
          </cell>
          <cell r="K10">
            <v>85.6</v>
          </cell>
          <cell r="L10">
            <v>102.8</v>
          </cell>
          <cell r="M10">
            <v>120.6</v>
          </cell>
          <cell r="N10">
            <v>109.71090879793751</v>
          </cell>
          <cell r="O10">
            <v>113.03548179181439</v>
          </cell>
          <cell r="P10">
            <v>136.5</v>
          </cell>
          <cell r="Q10">
            <v>140.4</v>
          </cell>
          <cell r="R10">
            <v>140.4</v>
          </cell>
          <cell r="S10">
            <v>140.4</v>
          </cell>
          <cell r="T10">
            <v>142.76206121749215</v>
          </cell>
          <cell r="U10">
            <v>145.16386127540582</v>
          </cell>
          <cell r="V10">
            <v>147.60606873195889</v>
          </cell>
          <cell r="W10">
            <v>150.08936339305748</v>
          </cell>
          <cell r="X10">
            <v>152.61443650152495</v>
          </cell>
          <cell r="Y10">
            <v>155.18199092951406</v>
          </cell>
          <cell r="Z10">
            <v>157.79274137415666</v>
          </cell>
          <cell r="AA10">
            <v>160.44741455650473</v>
          </cell>
          <cell r="AB10">
            <v>163.14674942381816</v>
          </cell>
          <cell r="AC10">
            <v>165.89149735525632</v>
          </cell>
          <cell r="AD10">
            <v>168.68242237102947</v>
          </cell>
        </row>
        <row r="11">
          <cell r="B11" t="str">
            <v>Diamonds</v>
          </cell>
          <cell r="C11">
            <v>50.748750000000001</v>
          </cell>
          <cell r="D11">
            <v>55.378504</v>
          </cell>
          <cell r="E11">
            <v>70.029855999999995</v>
          </cell>
          <cell r="F11">
            <v>31.938933200000001</v>
          </cell>
          <cell r="G11">
            <v>35.314966199999994</v>
          </cell>
          <cell r="H11">
            <v>38.869161599999991</v>
          </cell>
          <cell r="I11">
            <v>56.806003520000004</v>
          </cell>
          <cell r="J11">
            <v>40.6</v>
          </cell>
          <cell r="K11">
            <v>40.199999999999996</v>
          </cell>
          <cell r="L11">
            <v>40.200000000000003</v>
          </cell>
          <cell r="M11">
            <v>60</v>
          </cell>
          <cell r="N11">
            <v>64.474499514562481</v>
          </cell>
          <cell r="O11">
            <v>66.05963227878091</v>
          </cell>
          <cell r="P11">
            <v>69.922305578780922</v>
          </cell>
          <cell r="Q11">
            <v>71.049293777780917</v>
          </cell>
          <cell r="R11">
            <v>72.227503590425471</v>
          </cell>
          <cell r="S11">
            <v>73.459263039054704</v>
          </cell>
          <cell r="T11">
            <v>74.747005954624143</v>
          </cell>
          <cell r="U11">
            <v>76.093276785706223</v>
          </cell>
          <cell r="V11">
            <v>77.500735626060987</v>
          </cell>
          <cell r="W11">
            <v>78.972163470709859</v>
          </cell>
          <cell r="X11">
            <v>80.510467710898013</v>
          </cell>
          <cell r="Y11">
            <v>82.118687878802746</v>
          </cell>
          <cell r="Z11">
            <v>83.800001653338725</v>
          </cell>
          <cell r="AA11">
            <v>85.55773113892738</v>
          </cell>
          <cell r="AB11">
            <v>87.395349429636042</v>
          </cell>
          <cell r="AC11">
            <v>89.31648747165741</v>
          </cell>
          <cell r="AD11">
            <v>91.32494123768862</v>
          </cell>
        </row>
        <row r="12">
          <cell r="B12" t="str">
            <v xml:space="preserve">Gold </v>
          </cell>
          <cell r="C12">
            <v>79.670108293061489</v>
          </cell>
          <cell r="D12">
            <v>65.546862323186019</v>
          </cell>
          <cell r="E12">
            <v>78.73293590602843</v>
          </cell>
          <cell r="F12">
            <v>89.809164344421305</v>
          </cell>
          <cell r="G12">
            <v>95.1</v>
          </cell>
          <cell r="H12">
            <v>82.2</v>
          </cell>
          <cell r="I12">
            <v>79.8</v>
          </cell>
          <cell r="J12">
            <v>71.8</v>
          </cell>
          <cell r="K12">
            <v>94.8</v>
          </cell>
          <cell r="L12">
            <v>105.4</v>
          </cell>
          <cell r="M12">
            <v>117.1</v>
          </cell>
          <cell r="N12">
            <v>125.3</v>
          </cell>
          <cell r="O12">
            <v>133.5</v>
          </cell>
          <cell r="P12">
            <v>138.9</v>
          </cell>
          <cell r="Q12">
            <v>145.65</v>
          </cell>
          <cell r="R12">
            <v>151.89437142364</v>
          </cell>
          <cell r="S12">
            <v>154.1727869949946</v>
          </cell>
          <cell r="T12">
            <v>156.48537879991952</v>
          </cell>
          <cell r="U12">
            <v>158.83265948191826</v>
          </cell>
          <cell r="V12">
            <v>161.21514937414707</v>
          </cell>
          <cell r="W12">
            <v>163.63337661475924</v>
          </cell>
          <cell r="X12">
            <v>166.08787726398063</v>
          </cell>
          <cell r="Y12">
            <v>168.5791954229403</v>
          </cell>
          <cell r="Z12">
            <v>171.10788335428441</v>
          </cell>
          <cell r="AA12">
            <v>173.67450160459867</v>
          </cell>
          <cell r="AB12">
            <v>176.27961912866763</v>
          </cell>
          <cell r="AC12">
            <v>178.92381341559764</v>
          </cell>
          <cell r="AD12">
            <v>181.60767061683163</v>
          </cell>
        </row>
        <row r="13">
          <cell r="B13" t="str">
            <v>Coffee</v>
          </cell>
          <cell r="C13">
            <v>23.748999999999999</v>
          </cell>
          <cell r="D13">
            <v>24.324999999999999</v>
          </cell>
          <cell r="E13">
            <v>36.668000000000006</v>
          </cell>
          <cell r="F13">
            <v>67.158000000000001</v>
          </cell>
          <cell r="G13">
            <v>43.031099999999995</v>
          </cell>
          <cell r="H13">
            <v>13.478400000000001</v>
          </cell>
          <cell r="I13">
            <v>31.5898</v>
          </cell>
          <cell r="J13">
            <v>37.489999999999995</v>
          </cell>
          <cell r="K13">
            <v>35.419999999999995</v>
          </cell>
          <cell r="L13">
            <v>42.5</v>
          </cell>
          <cell r="M13">
            <v>47.8</v>
          </cell>
          <cell r="N13">
            <v>53.78</v>
          </cell>
          <cell r="O13">
            <v>60.49</v>
          </cell>
          <cell r="P13">
            <v>68.05</v>
          </cell>
          <cell r="Q13">
            <v>76.5</v>
          </cell>
          <cell r="R13">
            <v>44.716349999999991</v>
          </cell>
          <cell r="S13">
            <v>46.522890539999992</v>
          </cell>
          <cell r="T13">
            <v>48.402415317816001</v>
          </cell>
          <cell r="U13">
            <v>50.357872896655778</v>
          </cell>
          <cell r="V13">
            <v>52.39233096168067</v>
          </cell>
          <cell r="W13">
            <v>54.508981132532568</v>
          </cell>
          <cell r="X13">
            <v>56.711143970286884</v>
          </cell>
          <cell r="Y13">
            <v>59.002274186686485</v>
          </cell>
          <cell r="Z13">
            <v>61.385966063828612</v>
          </cell>
          <cell r="AA13">
            <v>63.865959092807294</v>
          </cell>
          <cell r="AB13">
            <v>66.446143840156708</v>
          </cell>
          <cell r="AC13">
            <v>69.130568051299036</v>
          </cell>
          <cell r="AD13">
            <v>71.92344300057151</v>
          </cell>
        </row>
        <row r="14">
          <cell r="B14" t="str">
            <v>Fish</v>
          </cell>
          <cell r="C14">
            <v>17.39</v>
          </cell>
          <cell r="D14">
            <v>19.07</v>
          </cell>
          <cell r="E14">
            <v>17.41</v>
          </cell>
          <cell r="F14">
            <v>20.5</v>
          </cell>
          <cell r="G14">
            <v>45</v>
          </cell>
          <cell r="H14">
            <v>27.5</v>
          </cell>
          <cell r="I14">
            <v>35.75</v>
          </cell>
          <cell r="J14">
            <v>38.5</v>
          </cell>
          <cell r="K14">
            <v>42.35</v>
          </cell>
          <cell r="L14">
            <v>46.54</v>
          </cell>
          <cell r="M14">
            <v>51.15</v>
          </cell>
          <cell r="N14">
            <v>56.2</v>
          </cell>
          <cell r="O14">
            <v>61.78</v>
          </cell>
          <cell r="P14">
            <v>67.900000000000006</v>
          </cell>
          <cell r="Q14">
            <v>74.599999999999994</v>
          </cell>
          <cell r="R14">
            <v>78.33</v>
          </cell>
          <cell r="S14">
            <v>82.246499999999997</v>
          </cell>
          <cell r="T14">
            <v>86.358824999999996</v>
          </cell>
          <cell r="U14">
            <v>90.67676625</v>
          </cell>
          <cell r="V14">
            <v>95.210604562500009</v>
          </cell>
          <cell r="W14">
            <v>99.971134790625015</v>
          </cell>
          <cell r="X14">
            <v>104.96969153015627</v>
          </cell>
          <cell r="Y14">
            <v>110.21817610666409</v>
          </cell>
          <cell r="Z14">
            <v>115.7290849119973</v>
          </cell>
          <cell r="AA14">
            <v>121.51553915759717</v>
          </cell>
          <cell r="AB14">
            <v>127.59131611547704</v>
          </cell>
          <cell r="AC14">
            <v>133.97088192125091</v>
          </cell>
          <cell r="AD14">
            <v>140.66942601731347</v>
          </cell>
        </row>
        <row r="15">
          <cell r="B15" t="str">
            <v>Other</v>
          </cell>
          <cell r="C15">
            <v>23.23</v>
          </cell>
          <cell r="D15">
            <v>25.79</v>
          </cell>
          <cell r="E15">
            <v>26.82</v>
          </cell>
          <cell r="F15">
            <v>29.77</v>
          </cell>
          <cell r="G15">
            <v>33.044700000000006</v>
          </cell>
          <cell r="H15">
            <v>35.35782900000001</v>
          </cell>
          <cell r="I15">
            <v>38.99</v>
          </cell>
          <cell r="J15">
            <v>46.4</v>
          </cell>
          <cell r="K15">
            <v>51.97</v>
          </cell>
          <cell r="L15">
            <v>57.68</v>
          </cell>
          <cell r="M15">
            <v>64.03</v>
          </cell>
          <cell r="N15">
            <v>71.069999999999993</v>
          </cell>
          <cell r="O15">
            <v>78.89</v>
          </cell>
          <cell r="P15">
            <v>85.295867999999999</v>
          </cell>
          <cell r="Q15">
            <v>92.221892481600008</v>
          </cell>
          <cell r="R15">
            <v>99.710310151105929</v>
          </cell>
          <cell r="S15">
            <v>107.80678733537574</v>
          </cell>
          <cell r="T15">
            <v>116.56069846700825</v>
          </cell>
          <cell r="U15">
            <v>126.02542718252934</v>
          </cell>
          <cell r="V15">
            <v>136.25869186975072</v>
          </cell>
          <cell r="W15">
            <v>147.32289764957449</v>
          </cell>
          <cell r="X15">
            <v>159.28551693871995</v>
          </cell>
          <cell r="Y15">
            <v>172.21950091414402</v>
          </cell>
          <cell r="Z15">
            <v>186.20372438837251</v>
          </cell>
          <cell r="AA15">
            <v>201.32346680870839</v>
          </cell>
          <cell r="AB15">
            <v>217.67093231357552</v>
          </cell>
          <cell r="AC15">
            <v>235.34581201743788</v>
          </cell>
          <cell r="AD15">
            <v>254.45589195325385</v>
          </cell>
        </row>
        <row r="16">
          <cell r="C16">
            <v>0</v>
          </cell>
        </row>
        <row r="17">
          <cell r="B17" t="str">
            <v>Merchandise imports (US$ m.)</v>
          </cell>
          <cell r="C17">
            <v>-566.33092167925986</v>
          </cell>
          <cell r="D17">
            <v>-589.34488567925996</v>
          </cell>
          <cell r="E17">
            <v>-601.71059767925999</v>
          </cell>
          <cell r="F17">
            <v>-583.16202967925994</v>
          </cell>
          <cell r="G17">
            <v>-583.2477659390762</v>
          </cell>
          <cell r="H17">
            <v>-583.66926427589647</v>
          </cell>
          <cell r="I17">
            <v>-572.38656415614037</v>
          </cell>
          <cell r="J17">
            <v>-576.59974229999989</v>
          </cell>
          <cell r="K17">
            <v>-581.79999999999995</v>
          </cell>
          <cell r="L17">
            <v>-555.18000000000006</v>
          </cell>
          <cell r="M17">
            <v>-648.12792432703577</v>
          </cell>
          <cell r="N17">
            <v>-690.60610991404633</v>
          </cell>
          <cell r="O17">
            <v>-736.80367056352566</v>
          </cell>
          <cell r="P17">
            <v>-796.16567949604701</v>
          </cell>
          <cell r="Q17">
            <v>-755.92335972677085</v>
          </cell>
          <cell r="R17">
            <v>-830.18216344821894</v>
          </cell>
          <cell r="S17">
            <v>-904.38578143048733</v>
          </cell>
          <cell r="T17">
            <v>-984.03071182352789</v>
          </cell>
          <cell r="U17">
            <v>-1071.2637931210754</v>
          </cell>
          <cell r="V17">
            <v>-1166.8630341234345</v>
          </cell>
          <cell r="W17">
            <v>-1271.6913856287949</v>
          </cell>
          <cell r="X17">
            <v>-1386.7064908483655</v>
          </cell>
          <cell r="Y17">
            <v>-1512.9715983707572</v>
          </cell>
          <cell r="Z17">
            <v>-1651.6677802050838</v>
          </cell>
          <cell r="AA17">
            <v>-1804.1076152623486</v>
          </cell>
          <cell r="AB17">
            <v>-1961.9863720071698</v>
          </cell>
          <cell r="AC17">
            <v>-2135.0669365271697</v>
          </cell>
          <cell r="AD17">
            <v>-2324.9482856018617</v>
          </cell>
        </row>
        <row r="18">
          <cell r="B18" t="str">
            <v>Food products</v>
          </cell>
          <cell r="C18">
            <v>129.59325432709059</v>
          </cell>
          <cell r="D18">
            <v>128.92878095091567</v>
          </cell>
          <cell r="E18">
            <v>128.05951146316391</v>
          </cell>
          <cell r="F18">
            <v>116.75498334618918</v>
          </cell>
          <cell r="G18">
            <v>118.18441572976013</v>
          </cell>
          <cell r="H18">
            <v>98.132342219411626</v>
          </cell>
          <cell r="I18">
            <v>87.44094108543851</v>
          </cell>
          <cell r="J18">
            <v>97.642051148700091</v>
          </cell>
          <cell r="K18">
            <v>105.1</v>
          </cell>
          <cell r="L18">
            <v>112.5</v>
          </cell>
          <cell r="M18">
            <v>124.34314579590331</v>
          </cell>
          <cell r="N18">
            <v>134.48366343154206</v>
          </cell>
          <cell r="O18">
            <v>144.03952496449122</v>
          </cell>
          <cell r="P18">
            <v>145.67612082442906</v>
          </cell>
          <cell r="Q18">
            <v>137.84243978769487</v>
          </cell>
          <cell r="R18">
            <v>149.69431537950658</v>
          </cell>
          <cell r="S18">
            <v>159.69748650054643</v>
          </cell>
          <cell r="T18">
            <v>168.74019504532964</v>
          </cell>
          <cell r="U18">
            <v>178.29493780942173</v>
          </cell>
          <cell r="V18">
            <v>188.39070821226608</v>
          </cell>
          <cell r="W18">
            <v>199.05814139633807</v>
          </cell>
          <cell r="X18">
            <v>210.32960718805032</v>
          </cell>
          <cell r="Y18">
            <v>222.23930832247467</v>
          </cell>
          <cell r="Z18">
            <v>234.82338422994042</v>
          </cell>
          <cell r="AA18">
            <v>248.12002069944253</v>
          </cell>
          <cell r="AB18">
            <v>262.16956575163078</v>
          </cell>
          <cell r="AC18">
            <v>277.01465207298793</v>
          </cell>
          <cell r="AD18">
            <v>292.70032638272096</v>
          </cell>
        </row>
        <row r="19">
          <cell r="B19" t="str">
            <v>Other consumption goods</v>
          </cell>
          <cell r="C19">
            <v>89.730155471026208</v>
          </cell>
          <cell r="D19">
            <v>94.108039397247779</v>
          </cell>
          <cell r="E19">
            <v>98.465926881340323</v>
          </cell>
          <cell r="F19">
            <v>96.682932403471625</v>
          </cell>
          <cell r="G19">
            <v>97.792670529634577</v>
          </cell>
          <cell r="H19">
            <v>100.85846801894979</v>
          </cell>
          <cell r="I19">
            <v>96.652153640071646</v>
          </cell>
          <cell r="J19">
            <v>87.106400510552703</v>
          </cell>
          <cell r="K19">
            <v>92.9</v>
          </cell>
          <cell r="L19">
            <v>92.24</v>
          </cell>
          <cell r="M19">
            <v>100.232596</v>
          </cell>
          <cell r="N19">
            <v>110.5559862735939</v>
          </cell>
          <cell r="O19">
            <v>123.87428332855043</v>
          </cell>
          <cell r="P19">
            <v>128.37563822029728</v>
          </cell>
          <cell r="Q19">
            <v>125.57951943656624</v>
          </cell>
          <cell r="R19">
            <v>141.64705348343259</v>
          </cell>
          <cell r="S19">
            <v>160.38545343572198</v>
          </cell>
          <cell r="T19">
            <v>181.60274457661657</v>
          </cell>
          <cell r="U19">
            <v>205.62685786823624</v>
          </cell>
          <cell r="V19">
            <v>232.8291060542054</v>
          </cell>
          <cell r="W19">
            <v>263.62992260834568</v>
          </cell>
          <cell r="X19">
            <v>298.50535988529612</v>
          </cell>
          <cell r="Y19">
            <v>337.99444690740637</v>
          </cell>
          <cell r="Z19">
            <v>382.70752050864883</v>
          </cell>
          <cell r="AA19">
            <v>433.33565860033775</v>
          </cell>
          <cell r="AB19">
            <v>490.66136135766055</v>
          </cell>
          <cell r="AC19">
            <v>555.57064541368254</v>
          </cell>
          <cell r="AD19">
            <v>629.06673798669738</v>
          </cell>
        </row>
        <row r="20">
          <cell r="B20" t="str">
            <v>Oil imports</v>
          </cell>
          <cell r="C20">
            <v>86.370047521472884</v>
          </cell>
          <cell r="D20">
            <v>90.426551303467917</v>
          </cell>
          <cell r="E20">
            <v>94.468871301457639</v>
          </cell>
          <cell r="F20">
            <v>91.473392464140346</v>
          </cell>
          <cell r="G20">
            <v>88.875850047859217</v>
          </cell>
          <cell r="H20">
            <v>83.011758580531733</v>
          </cell>
          <cell r="I20">
            <v>85.125526757630936</v>
          </cell>
          <cell r="J20">
            <v>79.256464142492831</v>
          </cell>
          <cell r="K20">
            <v>58.7</v>
          </cell>
          <cell r="L20">
            <v>73.72</v>
          </cell>
          <cell r="M20">
            <v>82.164620767289264</v>
          </cell>
          <cell r="N20">
            <v>90.540162178809709</v>
          </cell>
          <cell r="O20">
            <v>83.892055963018706</v>
          </cell>
          <cell r="P20">
            <v>90.70344999174776</v>
          </cell>
          <cell r="Q20">
            <v>83.481306664091335</v>
          </cell>
          <cell r="R20">
            <v>88.95172294958526</v>
          </cell>
          <cell r="S20">
            <v>95.349485595539704</v>
          </cell>
          <cell r="T20">
            <v>102.20740084468966</v>
          </cell>
          <cell r="U20">
            <v>109.55856470730374</v>
          </cell>
          <cell r="V20">
            <v>117.43845359069316</v>
          </cell>
          <cell r="W20">
            <v>125.88509550685967</v>
          </cell>
          <cell r="X20">
            <v>134.93925359408033</v>
          </cell>
          <cell r="Y20">
            <v>144.64462283809686</v>
          </cell>
          <cell r="Z20">
            <v>155.0480409422772</v>
          </cell>
          <cell r="AA20">
            <v>166.19971436440005</v>
          </cell>
          <cell r="AB20">
            <v>178.15346061090625</v>
          </cell>
          <cell r="AC20">
            <v>190.96696795791925</v>
          </cell>
          <cell r="AD20">
            <v>204.70207385243705</v>
          </cell>
        </row>
        <row r="21">
          <cell r="B21" t="str">
            <v>Intermediate goods</v>
          </cell>
          <cell r="C21">
            <v>149.83026811417312</v>
          </cell>
          <cell r="D21">
            <v>155.77296496806048</v>
          </cell>
          <cell r="E21">
            <v>161.65015162487015</v>
          </cell>
          <cell r="F21">
            <v>159.42724431982921</v>
          </cell>
          <cell r="G21">
            <v>153.70552027191442</v>
          </cell>
          <cell r="H21">
            <v>149.72406831157247</v>
          </cell>
          <cell r="I21">
            <v>113.92443829892369</v>
          </cell>
          <cell r="J21">
            <v>126.98567115600612</v>
          </cell>
          <cell r="K21">
            <v>111.3</v>
          </cell>
          <cell r="L21">
            <v>113.43</v>
          </cell>
          <cell r="M21">
            <v>120.58412026540877</v>
          </cell>
          <cell r="N21">
            <v>133.00360238974483</v>
          </cell>
          <cell r="O21">
            <v>146.93680026264576</v>
          </cell>
          <cell r="P21">
            <v>168.06485512130882</v>
          </cell>
          <cell r="Q21">
            <v>162.22302496690622</v>
          </cell>
          <cell r="R21">
            <v>180.5512969178975</v>
          </cell>
          <cell r="S21">
            <v>198.99401067966249</v>
          </cell>
          <cell r="T21">
            <v>219.32058623973444</v>
          </cell>
          <cell r="U21">
            <v>241.72345380773237</v>
          </cell>
          <cell r="V21">
            <v>266.41469969841376</v>
          </cell>
          <cell r="W21">
            <v>293.62807413736181</v>
          </cell>
          <cell r="X21">
            <v>323.62120415733722</v>
          </cell>
          <cell r="Y21">
            <v>356.67803253462409</v>
          </cell>
          <cell r="Z21">
            <v>393.11150585460172</v>
          </cell>
          <cell r="AA21">
            <v>433.26653715426431</v>
          </cell>
          <cell r="AB21">
            <v>473.04329519463249</v>
          </cell>
          <cell r="AC21">
            <v>516.47182493792036</v>
          </cell>
          <cell r="AD21">
            <v>563.88738338412566</v>
          </cell>
        </row>
        <row r="22">
          <cell r="B22" t="str">
            <v>Investment goods</v>
          </cell>
          <cell r="C22">
            <v>110.80719624549704</v>
          </cell>
          <cell r="D22">
            <v>120.10854905956805</v>
          </cell>
          <cell r="E22">
            <v>119.06613640842789</v>
          </cell>
          <cell r="F22">
            <v>118.82347714562955</v>
          </cell>
          <cell r="G22">
            <v>124.68930935990775</v>
          </cell>
          <cell r="H22">
            <v>151.94262714543086</v>
          </cell>
          <cell r="I22">
            <v>189.24350437407557</v>
          </cell>
          <cell r="J22">
            <v>185.60915534224816</v>
          </cell>
          <cell r="K22">
            <v>213.8</v>
          </cell>
          <cell r="L22">
            <v>163.29</v>
          </cell>
          <cell r="M22">
            <v>220.80344149843438</v>
          </cell>
          <cell r="N22">
            <v>222.02269564035581</v>
          </cell>
          <cell r="O22">
            <v>238.06100604481952</v>
          </cell>
          <cell r="P22">
            <v>263.34561533826388</v>
          </cell>
          <cell r="Q22">
            <v>246.79706887151221</v>
          </cell>
          <cell r="R22">
            <v>269.337774717797</v>
          </cell>
          <cell r="S22">
            <v>289.95934521901665</v>
          </cell>
          <cell r="T22">
            <v>312.15978511715764</v>
          </cell>
          <cell r="U22">
            <v>336.05997892838133</v>
          </cell>
          <cell r="V22">
            <v>361.79006656785606</v>
          </cell>
          <cell r="W22">
            <v>389.49015197988956</v>
          </cell>
          <cell r="X22">
            <v>419.31106602360154</v>
          </cell>
          <cell r="Y22">
            <v>451.41518776815508</v>
          </cell>
          <cell r="Z22">
            <v>485.97732866961564</v>
          </cell>
          <cell r="AA22">
            <v>523.18568444390394</v>
          </cell>
          <cell r="AB22">
            <v>557.9586890923398</v>
          </cell>
          <cell r="AC22">
            <v>595.04284614465973</v>
          </cell>
          <cell r="AD22">
            <v>634.5917639958808</v>
          </cell>
        </row>
        <row r="24">
          <cell r="B24" t="str">
            <v>Export price index 1994=100</v>
          </cell>
          <cell r="C24">
            <v>127.97043996393541</v>
          </cell>
          <cell r="D24">
            <v>113.48299188577882</v>
          </cell>
          <cell r="E24">
            <v>105.12321291424713</v>
          </cell>
          <cell r="F24">
            <v>100</v>
          </cell>
          <cell r="G24">
            <v>96.60039607399176</v>
          </cell>
          <cell r="H24">
            <v>98.750570320292539</v>
          </cell>
          <cell r="I24">
            <v>102.75262531523903</v>
          </cell>
          <cell r="J24">
            <v>91.211302919854063</v>
          </cell>
          <cell r="K24">
            <v>84.317674166018605</v>
          </cell>
          <cell r="L24">
            <v>79.177109295341253</v>
          </cell>
          <cell r="M24">
            <v>78.683188103462271</v>
          </cell>
          <cell r="N24">
            <v>83.774164279539718</v>
          </cell>
          <cell r="O24">
            <v>87.156554249778154</v>
          </cell>
          <cell r="P24">
            <v>93.256683876701132</v>
          </cell>
          <cell r="Q24">
            <v>93.756399545814375</v>
          </cell>
          <cell r="R24">
            <v>94.3139652836377</v>
          </cell>
          <cell r="S24">
            <v>95.451453337034991</v>
          </cell>
          <cell r="T24">
            <v>97.433658430652443</v>
          </cell>
          <cell r="U24">
            <v>99.468545672689487</v>
          </cell>
          <cell r="V24">
            <v>101.55616813063365</v>
          </cell>
          <cell r="W24">
            <v>103.81447852819264</v>
          </cell>
          <cell r="X24">
            <v>106.1278082503184</v>
          </cell>
          <cell r="Y24">
            <v>108.4965126542521</v>
          </cell>
          <cell r="Z24">
            <v>110.92098899480943</v>
          </cell>
          <cell r="AA24">
            <v>113.40167520231955</v>
          </cell>
          <cell r="AB24">
            <v>115.93904887530653</v>
          </cell>
          <cell r="AC24">
            <v>118.53362645789068</v>
          </cell>
          <cell r="AD24">
            <v>121.18596257606271</v>
          </cell>
        </row>
        <row r="25">
          <cell r="B25" t="str">
            <v>Changes in export volumes</v>
          </cell>
          <cell r="D25">
            <v>-3.9138598140645464</v>
          </cell>
          <cell r="E25">
            <v>11.34829038851819</v>
          </cell>
          <cell r="F25">
            <v>-4.4891932840220754</v>
          </cell>
          <cell r="G25">
            <v>10.01780311351672</v>
          </cell>
          <cell r="H25">
            <v>-8.0113627261136031</v>
          </cell>
          <cell r="I25">
            <v>3.9793611892846359</v>
          </cell>
          <cell r="J25">
            <v>12.542954999919708</v>
          </cell>
          <cell r="K25">
            <v>5.9543511197300614</v>
          </cell>
          <cell r="L25">
            <v>14.519701575324406</v>
          </cell>
          <cell r="M25">
            <v>12.214941814054114</v>
          </cell>
          <cell r="N25">
            <v>3.8402897792867652</v>
          </cell>
          <cell r="O25">
            <v>3.9202069782017457</v>
          </cell>
          <cell r="P25">
            <v>2.1385140670615366</v>
          </cell>
          <cell r="Q25">
            <v>4.4009915066467675</v>
          </cell>
          <cell r="R25">
            <v>6.4668457227803788</v>
          </cell>
          <cell r="S25">
            <v>5.8236970600259896</v>
          </cell>
          <cell r="T25">
            <v>4.9211413905028811</v>
          </cell>
          <cell r="U25">
            <v>4.9089915545834195</v>
          </cell>
          <cell r="V25">
            <v>4.8984166854521671</v>
          </cell>
          <cell r="W25">
            <v>4.7702185763724314</v>
          </cell>
          <cell r="X25">
            <v>4.7654788473979082</v>
          </cell>
          <cell r="Y25">
            <v>4.7617843702522311</v>
          </cell>
          <cell r="Z25">
            <v>4.7590416437249816</v>
          </cell>
          <cell r="AA25">
            <v>4.7571643024644228</v>
          </cell>
          <cell r="AB25">
            <v>4.7560725397257864</v>
          </cell>
          <cell r="AC25">
            <v>4.7556925878456946</v>
          </cell>
          <cell r="AD25">
            <v>4.7559562492402785</v>
          </cell>
        </row>
        <row r="26">
          <cell r="B26" t="str">
            <v>Import price index 1994=100</v>
          </cell>
          <cell r="C26">
            <v>100.89984149504299</v>
          </cell>
          <cell r="D26">
            <v>103.50605155646194</v>
          </cell>
          <cell r="E26">
            <v>97.772460192609941</v>
          </cell>
          <cell r="F26">
            <v>100</v>
          </cell>
          <cell r="G26">
            <v>109.40260246066345</v>
          </cell>
          <cell r="H26">
            <v>111.58742832078984</v>
          </cell>
          <cell r="I26">
            <v>102.6562521624242</v>
          </cell>
          <cell r="J26">
            <v>94.181486312174272</v>
          </cell>
          <cell r="K26">
            <v>93.689967483120114</v>
          </cell>
          <cell r="L26">
            <v>98.099041451860444</v>
          </cell>
          <cell r="M26">
            <v>101.36103875487213</v>
          </cell>
          <cell r="N26">
            <v>100.27516755098388</v>
          </cell>
          <cell r="O26">
            <v>98.896307821529263</v>
          </cell>
          <cell r="P26">
            <v>102.11020135677309</v>
          </cell>
          <cell r="Q26">
            <v>107.25885235112197</v>
          </cell>
          <cell r="R26">
            <v>109.24154085895221</v>
          </cell>
          <cell r="S26">
            <v>111.42637167613125</v>
          </cell>
          <cell r="T26">
            <v>113.65489910965388</v>
          </cell>
          <cell r="U26">
            <v>115.92799709184696</v>
          </cell>
          <cell r="V26">
            <v>118.2465570336839</v>
          </cell>
          <cell r="W26">
            <v>120.61148817435758</v>
          </cell>
          <cell r="X26">
            <v>123.02371793784472</v>
          </cell>
          <cell r="Y26">
            <v>125.48419229660162</v>
          </cell>
          <cell r="Z26">
            <v>127.99387614253365</v>
          </cell>
          <cell r="AA26">
            <v>130.55375366538433</v>
          </cell>
          <cell r="AB26">
            <v>133.16482873869202</v>
          </cell>
          <cell r="AC26">
            <v>135.82812531346588</v>
          </cell>
          <cell r="AD26">
            <v>138.5446878197352</v>
          </cell>
        </row>
        <row r="27">
          <cell r="B27" t="str">
            <v>Changes in import volumes</v>
          </cell>
          <cell r="D27">
            <v>1.0048846897937977</v>
          </cell>
          <cell r="E27">
            <v>7.8481399980317263</v>
          </cell>
          <cell r="F27">
            <v>-4.925400231713482</v>
          </cell>
          <cell r="G27">
            <v>-4.1755227676699178</v>
          </cell>
          <cell r="H27">
            <v>-12.405939735453146</v>
          </cell>
          <cell r="I27">
            <v>15.33120780937962</v>
          </cell>
          <cell r="J27">
            <v>4.2514878809294459</v>
          </cell>
          <cell r="K27">
            <v>-19.164592774251233</v>
          </cell>
          <cell r="L27">
            <v>-8.8643238448153028</v>
          </cell>
          <cell r="M27">
            <v>12.984958892799767</v>
          </cell>
          <cell r="N27">
            <v>7.7078456500251491</v>
          </cell>
          <cell r="O27">
            <v>8.1769375914315958</v>
          </cell>
          <cell r="P27">
            <v>4.655634991779408</v>
          </cell>
          <cell r="Q27">
            <v>5.257648930918279</v>
          </cell>
          <cell r="R27">
            <v>7.8303365225476256</v>
          </cell>
          <cell r="S27">
            <v>6.8057495246839323</v>
          </cell>
          <cell r="T27">
            <v>6.6686747109393849</v>
          </cell>
          <cell r="U27">
            <v>6.7265150844732489</v>
          </cell>
          <cell r="V27">
            <v>6.7850773664657282</v>
          </cell>
          <cell r="W27">
            <v>6.8443311765487351</v>
          </cell>
          <cell r="X27">
            <v>6.9042437997789818</v>
          </cell>
          <cell r="Y27">
            <v>6.9647802326138617</v>
          </cell>
          <cell r="Z27">
            <v>7.0259032438671198</v>
          </cell>
          <cell r="AA27">
            <v>7.0875734507610986</v>
          </cell>
          <cell r="AB27">
            <v>6.61679531758179</v>
          </cell>
          <cell r="AC27">
            <v>6.686620201764228</v>
          </cell>
          <cell r="AD27">
            <v>6.7575514527729865</v>
          </cell>
        </row>
        <row r="28">
          <cell r="B28" t="str">
            <v>Changes in oil import volumes</v>
          </cell>
          <cell r="D28">
            <v>6.1325106677430625</v>
          </cell>
          <cell r="E28">
            <v>18.21002949673688</v>
          </cell>
          <cell r="F28">
            <v>2.2686334175910616</v>
          </cell>
          <cell r="G28">
            <v>-5.5588017607417015</v>
          </cell>
          <cell r="H28">
            <v>-29.588791566545225</v>
          </cell>
          <cell r="I28">
            <v>17.279979610824711</v>
          </cell>
          <cell r="J28">
            <v>30.234556574923516</v>
          </cell>
          <cell r="K28">
            <v>-57.108764873470754</v>
          </cell>
          <cell r="L28">
            <v>-19.86603274178151</v>
          </cell>
          <cell r="M28">
            <v>23.299817637761905</v>
          </cell>
          <cell r="N28">
            <v>25.428598362003179</v>
          </cell>
          <cell r="O28">
            <v>5.2345002751353347</v>
          </cell>
          <cell r="P28">
            <v>5.9834799738772597</v>
          </cell>
          <cell r="Q28">
            <v>6.5528637536850347</v>
          </cell>
          <cell r="R28">
            <v>6.5528637536850347</v>
          </cell>
          <cell r="S28">
            <v>5.090587049950213</v>
          </cell>
          <cell r="T28">
            <v>5.090587049950213</v>
          </cell>
          <cell r="U28">
            <v>5.090587049950213</v>
          </cell>
          <cell r="V28">
            <v>5.090587049950213</v>
          </cell>
          <cell r="W28">
            <v>5.090587049950213</v>
          </cell>
          <cell r="X28">
            <v>5.090587049950213</v>
          </cell>
          <cell r="Y28">
            <v>5.090587049950213</v>
          </cell>
          <cell r="Z28">
            <v>5.090587049950213</v>
          </cell>
          <cell r="AA28">
            <v>5.090587049950213</v>
          </cell>
          <cell r="AB28">
            <v>5.090587049950213</v>
          </cell>
          <cell r="AC28">
            <v>5.090587049950213</v>
          </cell>
          <cell r="AD28">
            <v>5.090587049950213</v>
          </cell>
        </row>
        <row r="29">
          <cell r="B29" t="str">
            <v>Terms of trade 1994=100</v>
          </cell>
          <cell r="C29">
            <v>126.82917838896935</v>
          </cell>
          <cell r="D29">
            <v>109.63899229010248</v>
          </cell>
          <cell r="E29">
            <v>107.51822415755557</v>
          </cell>
          <cell r="F29">
            <v>100</v>
          </cell>
          <cell r="G29">
            <v>88.298078748835238</v>
          </cell>
          <cell r="H29">
            <v>88.496143164448512</v>
          </cell>
          <cell r="I29">
            <v>100.09387947717238</v>
          </cell>
          <cell r="J29">
            <v>96.846319262285547</v>
          </cell>
          <cell r="K29">
            <v>89.99648140683783</v>
          </cell>
          <cell r="L29">
            <v>80.711399544301727</v>
          </cell>
          <cell r="M29">
            <v>77.626659187803753</v>
          </cell>
          <cell r="N29">
            <v>83.544277537053844</v>
          </cell>
          <cell r="O29">
            <v>88.129229664532104</v>
          </cell>
          <cell r="P29">
            <v>91.32944861293754</v>
          </cell>
          <cell r="Q29">
            <v>87.411339475173534</v>
          </cell>
          <cell r="R29">
            <v>86.335257212649239</v>
          </cell>
          <cell r="S29">
            <v>85.663251796864998</v>
          </cell>
          <cell r="T29">
            <v>85.727636198637398</v>
          </cell>
          <cell r="U29">
            <v>85.802004837436257</v>
          </cell>
          <cell r="V29">
            <v>85.885095243580068</v>
          </cell>
          <cell r="W29">
            <v>86.07345792642657</v>
          </cell>
          <cell r="X29">
            <v>86.266136342861429</v>
          </cell>
          <cell r="Y29">
            <v>86.462295105509</v>
          </cell>
          <cell r="Z29">
            <v>86.661168750986263</v>
          </cell>
          <cell r="AA29">
            <v>86.862056446859114</v>
          </cell>
          <cell r="AB29">
            <v>87.06431718754547</v>
          </cell>
          <cell r="AC29">
            <v>87.267365418124754</v>
          </cell>
          <cell r="AD29">
            <v>87.470667033976454</v>
          </cell>
        </row>
        <row r="31">
          <cell r="B31" t="str">
            <v>Services exports (US$ m.)</v>
          </cell>
          <cell r="C31">
            <v>144.65</v>
          </cell>
          <cell r="D31">
            <v>159.74</v>
          </cell>
          <cell r="E31">
            <v>186.75299999999999</v>
          </cell>
          <cell r="F31">
            <v>152.821</v>
          </cell>
          <cell r="G31">
            <v>117.46356999999999</v>
          </cell>
          <cell r="H31">
            <v>124.136</v>
          </cell>
          <cell r="I31">
            <v>110.673</v>
          </cell>
          <cell r="J31">
            <v>110.81691000000001</v>
          </cell>
          <cell r="K31">
            <v>113.18</v>
          </cell>
          <cell r="L31">
            <v>113.87249999999999</v>
          </cell>
          <cell r="M31">
            <v>125.0783210277564</v>
          </cell>
          <cell r="N31">
            <v>138.29494905230757</v>
          </cell>
          <cell r="O31">
            <v>143.5129872476312</v>
          </cell>
          <cell r="P31">
            <v>162.86923688288954</v>
          </cell>
          <cell r="Q31">
            <v>172.24019519346064</v>
          </cell>
          <cell r="R31">
            <v>183.83986745316145</v>
          </cell>
          <cell r="S31">
            <v>195.65515150199388</v>
          </cell>
          <cell r="T31">
            <v>208.2614131735501</v>
          </cell>
          <cell r="U31">
            <v>221.71368155001693</v>
          </cell>
          <cell r="V31">
            <v>236.07094943752855</v>
          </cell>
          <cell r="W31">
            <v>251.39646767664897</v>
          </cell>
          <cell r="X31">
            <v>267.75806188261754</v>
          </cell>
          <cell r="Y31">
            <v>285.22847336306614</v>
          </cell>
          <cell r="Z31">
            <v>303.88572609968247</v>
          </cell>
          <cell r="AA31">
            <v>323.81352183025911</v>
          </cell>
          <cell r="AB31">
            <v>345.10166542964419</v>
          </cell>
          <cell r="AC31">
            <v>367.84652296328812</v>
          </cell>
          <cell r="AD31">
            <v>392.15151497643842</v>
          </cell>
        </row>
        <row r="32">
          <cell r="B32" t="str">
            <v>Services imports (US$ m.)</v>
          </cell>
          <cell r="C32">
            <v>-355.84227947438376</v>
          </cell>
          <cell r="D32">
            <v>-267.06333281596449</v>
          </cell>
          <cell r="E32">
            <v>-319.18585382570166</v>
          </cell>
          <cell r="F32">
            <v>-291.79077521245011</v>
          </cell>
          <cell r="G32">
            <v>-322.64855344764976</v>
          </cell>
          <cell r="H32">
            <v>-358.23389500000002</v>
          </cell>
          <cell r="I32">
            <v>-282.50760695699807</v>
          </cell>
          <cell r="J32">
            <v>-326.74126300870529</v>
          </cell>
          <cell r="K32">
            <v>-341.92741000000001</v>
          </cell>
          <cell r="L32">
            <v>-362.19781999999998</v>
          </cell>
          <cell r="M32">
            <v>-339.59382505910548</v>
          </cell>
          <cell r="N32">
            <v>-366.64546659922297</v>
          </cell>
          <cell r="O32">
            <v>-384.77342625219512</v>
          </cell>
          <cell r="P32">
            <v>-411.58919796885255</v>
          </cell>
          <cell r="Q32">
            <v>-418.52782988740699</v>
          </cell>
          <cell r="R32">
            <v>-450.62060070713494</v>
          </cell>
          <cell r="S32">
            <v>-483.90298480152279</v>
          </cell>
          <cell r="T32">
            <v>-519.6223123294468</v>
          </cell>
          <cell r="U32">
            <v>-558.33010911574593</v>
          </cell>
          <cell r="V32">
            <v>-600.29857116324945</v>
          </cell>
          <cell r="W32">
            <v>-645.82643255845505</v>
          </cell>
          <cell r="X32">
            <v>-695.24171531758043</v>
          </cell>
          <cell r="Y32">
            <v>-748.90478024992171</v>
          </cell>
          <cell r="Z32">
            <v>-807.21171338236888</v>
          </cell>
          <cell r="AA32">
            <v>-870.59808660735837</v>
          </cell>
          <cell r="AB32">
            <v>-937.49316364321817</v>
          </cell>
          <cell r="AC32">
            <v>-1010.1333587434472</v>
          </cell>
          <cell r="AD32">
            <v>-1089.0560772513143</v>
          </cell>
        </row>
        <row r="33">
          <cell r="B33" t="str">
            <v>Exports of goods and services (US$ m.)</v>
          </cell>
          <cell r="C33">
            <v>909.04455829306141</v>
          </cell>
          <cell r="D33">
            <v>811.06755032318608</v>
          </cell>
          <cell r="E33">
            <v>858.5697859060283</v>
          </cell>
          <cell r="F33">
            <v>763.20724494442129</v>
          </cell>
          <cell r="G33">
            <v>766.16762670000003</v>
          </cell>
          <cell r="H33">
            <v>734.15239089696001</v>
          </cell>
          <cell r="I33">
            <v>770.67000351999991</v>
          </cell>
          <cell r="J33">
            <v>770.16691000000003</v>
          </cell>
          <cell r="K33">
            <v>758.99</v>
          </cell>
          <cell r="L33">
            <v>808.36249999999984</v>
          </cell>
          <cell r="M33">
            <v>899.5383210277563</v>
          </cell>
          <cell r="N33">
            <v>994.53007230733624</v>
          </cell>
          <cell r="O33">
            <v>1069.2401134389952</v>
          </cell>
          <cell r="P33">
            <v>1174.5708477465757</v>
          </cell>
          <cell r="Q33">
            <v>1234.1264947185341</v>
          </cell>
          <cell r="R33">
            <v>1321.1200942445153</v>
          </cell>
          <cell r="S33">
            <v>1413.6822743955338</v>
          </cell>
          <cell r="T33">
            <v>1512.7684617925315</v>
          </cell>
          <cell r="U33">
            <v>1618.840730620946</v>
          </cell>
          <cell r="V33">
            <v>1732.3940189924938</v>
          </cell>
          <cell r="W33">
            <v>1853.9584751700168</v>
          </cell>
          <cell r="X33">
            <v>1984.1019719080148</v>
          </cell>
          <cell r="Y33">
            <v>2123.4328010002669</v>
          </cell>
          <cell r="Z33">
            <v>2272.6025609991248</v>
          </cell>
          <cell r="AA33">
            <v>2432.309252007562</v>
          </cell>
          <cell r="AB33">
            <v>2603.3005924495355</v>
          </cell>
          <cell r="AC33">
            <v>2786.377573801592</v>
          </cell>
          <cell r="AD33">
            <v>2982.3982704242626</v>
          </cell>
        </row>
        <row r="34">
          <cell r="B34" t="str">
            <v>Income balance (US$m.)</v>
          </cell>
          <cell r="C34">
            <v>-165.86999999999998</v>
          </cell>
          <cell r="D34">
            <v>-140.94999999999999</v>
          </cell>
          <cell r="E34">
            <v>-83.31</v>
          </cell>
          <cell r="F34">
            <v>-73.233000000000004</v>
          </cell>
          <cell r="G34">
            <v>-84.623499999999993</v>
          </cell>
          <cell r="H34">
            <v>-94.406194870013309</v>
          </cell>
          <cell r="I34">
            <v>-122.98532757753604</v>
          </cell>
          <cell r="J34">
            <v>-128.46738913751517</v>
          </cell>
          <cell r="K34">
            <v>-83.799810000000008</v>
          </cell>
          <cell r="L34">
            <v>-82</v>
          </cell>
          <cell r="M34">
            <v>-98.34384</v>
          </cell>
          <cell r="N34">
            <v>-94.814665472000002</v>
          </cell>
          <cell r="O34">
            <v>-91.314117132697589</v>
          </cell>
          <cell r="P34">
            <v>-88.843935454365607</v>
          </cell>
          <cell r="Q34">
            <v>-86.405966729991036</v>
          </cell>
          <cell r="R34">
            <v>-84.0021695071745</v>
          </cell>
          <cell r="S34">
            <v>-105.42046824546595</v>
          </cell>
          <cell r="T34">
            <v>-105.66208143299683</v>
          </cell>
          <cell r="U34">
            <v>-105.33525375610857</v>
          </cell>
          <cell r="V34">
            <v>-105.92092536908201</v>
          </cell>
          <cell r="W34">
            <v>-106.67258219983852</v>
          </cell>
          <cell r="X34">
            <v>-107.7336068458127</v>
          </cell>
          <cell r="Y34">
            <v>-109.14985815320314</v>
          </cell>
          <cell r="Z34">
            <v>-110.86852486422887</v>
          </cell>
          <cell r="AA34">
            <v>-112.69066954764648</v>
          </cell>
          <cell r="AB34">
            <v>-115.89273023895436</v>
          </cell>
          <cell r="AC34">
            <v>-118.74730491524949</v>
          </cell>
          <cell r="AD34">
            <v>-121.98443894987922</v>
          </cell>
        </row>
        <row r="35">
          <cell r="B35" t="str">
            <v>Interest payments on public foreign debt due (US$ m), after debt relief</v>
          </cell>
          <cell r="L35">
            <v>0</v>
          </cell>
          <cell r="M35">
            <v>0</v>
          </cell>
        </row>
        <row r="37">
          <cell r="B37" t="str">
            <v>Transfers, net (US$ m)</v>
          </cell>
          <cell r="C37">
            <v>42.551368135643571</v>
          </cell>
          <cell r="D37">
            <v>57.699202217294882</v>
          </cell>
          <cell r="E37">
            <v>44.438664583138504</v>
          </cell>
          <cell r="F37">
            <v>42.094362393774972</v>
          </cell>
          <cell r="G37">
            <v>58.286463276175041</v>
          </cell>
          <cell r="H37">
            <v>104.59099999999998</v>
          </cell>
          <cell r="I37">
            <v>88.020693417328587</v>
          </cell>
          <cell r="J37">
            <v>120.52711999999997</v>
          </cell>
          <cell r="K37">
            <v>101.08266125911702</v>
          </cell>
          <cell r="L37">
            <v>101.39430228358441</v>
          </cell>
          <cell r="M37">
            <v>110.48006869071148</v>
          </cell>
          <cell r="N37">
            <v>73.897643311902982</v>
          </cell>
          <cell r="O37">
            <v>77.301989647112919</v>
          </cell>
          <cell r="P37">
            <v>72.86084577415312</v>
          </cell>
          <cell r="Q37">
            <v>94.936120076228434</v>
          </cell>
          <cell r="R37">
            <v>100.83434156778029</v>
          </cell>
          <cell r="S37">
            <v>104.26063630530045</v>
          </cell>
          <cell r="T37">
            <v>107.75241413089151</v>
          </cell>
          <cell r="U37">
            <v>111.30347046315777</v>
          </cell>
          <cell r="V37">
            <v>114.90659169976709</v>
          </cell>
          <cell r="W37">
            <v>118.53684229298585</v>
          </cell>
          <cell r="X37">
            <v>121.86715308854701</v>
          </cell>
          <cell r="Y37">
            <v>125.18442022827293</v>
          </cell>
          <cell r="Z37">
            <v>128.47423837205164</v>
          </cell>
          <cell r="AA37">
            <v>131.72066007506905</v>
          </cell>
          <cell r="AB37">
            <v>134.90609164894497</v>
          </cell>
          <cell r="AC37">
            <v>138.01118592266718</v>
          </cell>
          <cell r="AD37">
            <v>139.92674619761991</v>
          </cell>
        </row>
        <row r="38">
          <cell r="B38" t="str">
            <v xml:space="preserve">   Private transfers</v>
          </cell>
          <cell r="C38">
            <v>-71.648631864356432</v>
          </cell>
          <cell r="D38">
            <v>-73.360797782705106</v>
          </cell>
          <cell r="E38">
            <v>-79.431335416861515</v>
          </cell>
          <cell r="F38">
            <v>-81.815637606225053</v>
          </cell>
          <cell r="G38">
            <v>-91.973536723824907</v>
          </cell>
          <cell r="H38">
            <v>-24.902000000000001</v>
          </cell>
          <cell r="I38">
            <v>-36.894306582671419</v>
          </cell>
          <cell r="J38">
            <v>-16.152880000000003</v>
          </cell>
          <cell r="K38">
            <v>-8.2966899999999999</v>
          </cell>
          <cell r="L38">
            <v>-10.399999999999999</v>
          </cell>
          <cell r="M38">
            <v>-9.8999999999999986</v>
          </cell>
          <cell r="N38">
            <v>-19.899999999999999</v>
          </cell>
          <cell r="O38">
            <v>-9.8999999999999986</v>
          </cell>
          <cell r="P38">
            <v>-9.8999999999999986</v>
          </cell>
          <cell r="Q38">
            <v>-11.149999999999999</v>
          </cell>
          <cell r="R38">
            <v>-12.462499999999999</v>
          </cell>
          <cell r="S38">
            <v>-13.840624999999999</v>
          </cell>
          <cell r="T38">
            <v>-15.287656250000005</v>
          </cell>
          <cell r="U38">
            <v>-16.807039062500003</v>
          </cell>
          <cell r="V38">
            <v>-18.402391015625007</v>
          </cell>
          <cell r="W38">
            <v>-20.077510566406261</v>
          </cell>
          <cell r="X38">
            <v>-21.836386094726578</v>
          </cell>
          <cell r="Y38">
            <v>-23.683205399462906</v>
          </cell>
          <cell r="Z38">
            <v>-25.62236566943605</v>
          </cell>
          <cell r="AA38">
            <v>-27.658483952907858</v>
          </cell>
          <cell r="AB38">
            <v>-29.796408150553255</v>
          </cell>
          <cell r="AC38">
            <v>-32.041228558080917</v>
          </cell>
          <cell r="AD38">
            <v>-34.398289985984967</v>
          </cell>
        </row>
        <row r="39">
          <cell r="B39" t="str">
            <v xml:space="preserve">   Official project transfers</v>
          </cell>
          <cell r="L39">
            <v>72.466819917993007</v>
          </cell>
          <cell r="M39">
            <v>78.853754940711468</v>
          </cell>
          <cell r="N39">
            <v>84.045013874402983</v>
          </cell>
          <cell r="O39">
            <v>97.211728737737914</v>
          </cell>
          <cell r="P39">
            <v>107.52107181930937</v>
          </cell>
          <cell r="Q39">
            <v>100.5843574236425</v>
          </cell>
          <cell r="R39">
            <v>107.51999078256505</v>
          </cell>
          <cell r="S39">
            <v>112.03556798082444</v>
          </cell>
          <cell r="T39">
            <v>116.6710923901917</v>
          </cell>
          <cell r="U39">
            <v>121.42308263542297</v>
          </cell>
          <cell r="V39">
            <v>126.28718448064556</v>
          </cell>
          <cell r="W39">
            <v>131.24146471290825</v>
          </cell>
          <cell r="X39">
            <v>135.96200662946555</v>
          </cell>
          <cell r="Y39">
            <v>140.73901644623737</v>
          </cell>
          <cell r="Z39">
            <v>145.56156440091434</v>
          </cell>
          <cell r="AA39">
            <v>150.41735240537486</v>
          </cell>
          <cell r="AB39">
            <v>155.29261859576607</v>
          </cell>
          <cell r="AC39">
            <v>160.17203921682935</v>
          </cell>
          <cell r="AD39">
            <v>163.9506421564902</v>
          </cell>
        </row>
        <row r="40">
          <cell r="B40" t="str">
            <v xml:space="preserve">   Official program transfers</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row>
        <row r="42">
          <cell r="B42" t="str">
            <v>Current account including public transfers</v>
          </cell>
          <cell r="C42">
            <v>-136.44727472493858</v>
          </cell>
          <cell r="D42">
            <v>-128.59146595474346</v>
          </cell>
          <cell r="E42">
            <v>-101.19800101579479</v>
          </cell>
          <cell r="F42">
            <v>-142.88419755351384</v>
          </cell>
          <cell r="G42">
            <v>-166.06572941055089</v>
          </cell>
          <cell r="H42">
            <v>-197.56596324894977</v>
          </cell>
          <cell r="I42">
            <v>-119.188801753346</v>
          </cell>
          <cell r="J42">
            <v>-141.11436444622035</v>
          </cell>
          <cell r="K42">
            <v>-147.45455874088287</v>
          </cell>
          <cell r="L42">
            <v>-89.621017716415736</v>
          </cell>
          <cell r="M42">
            <v>-76.047199667673453</v>
          </cell>
          <cell r="N42">
            <v>-83.638526366030135</v>
          </cell>
          <cell r="O42">
            <v>-66.349110862310198</v>
          </cell>
          <cell r="P42">
            <v>-49.167119398536244</v>
          </cell>
          <cell r="Q42">
            <v>68.20545845059354</v>
          </cell>
          <cell r="R42">
            <v>57.149502149767045</v>
          </cell>
          <cell r="S42">
            <v>24.233676223358117</v>
          </cell>
          <cell r="T42">
            <v>11.205770337451398</v>
          </cell>
          <cell r="U42">
            <v>-4.7849549088260659</v>
          </cell>
          <cell r="V42">
            <v>-25.781919963505061</v>
          </cell>
          <cell r="W42">
            <v>-51.695082924085796</v>
          </cell>
          <cell r="X42">
            <v>-83.712688015196875</v>
          </cell>
          <cell r="Y42">
            <v>-122.40901554534241</v>
          </cell>
          <cell r="Z42">
            <v>-168.67121908050527</v>
          </cell>
          <cell r="AA42">
            <v>-223.36645933472246</v>
          </cell>
          <cell r="AB42">
            <v>-277.16558179086178</v>
          </cell>
          <cell r="AC42">
            <v>-339.55884046160691</v>
          </cell>
          <cell r="AD42">
            <v>-413.6637851811729</v>
          </cell>
        </row>
        <row r="43">
          <cell r="B43" t="str">
            <v>Current account excluding public transfers</v>
          </cell>
          <cell r="C43">
            <v>-250.6472747249386</v>
          </cell>
          <cell r="D43">
            <v>-259.65146595474346</v>
          </cell>
          <cell r="E43">
            <v>-225.06800101579478</v>
          </cell>
          <cell r="F43">
            <v>-266.79419755351387</v>
          </cell>
          <cell r="G43">
            <v>-316.32572941055082</v>
          </cell>
          <cell r="H43">
            <v>-327.05896324894979</v>
          </cell>
          <cell r="I43">
            <v>-244.103801753346</v>
          </cell>
          <cell r="J43">
            <v>-277.79436444622036</v>
          </cell>
          <cell r="K43">
            <v>-256.83390999999989</v>
          </cell>
          <cell r="L43">
            <v>-201.41532000000012</v>
          </cell>
          <cell r="M43">
            <v>-196.42726835838494</v>
          </cell>
          <cell r="N43">
            <v>-192.43616967793312</v>
          </cell>
          <cell r="O43">
            <v>-168.55110050942312</v>
          </cell>
          <cell r="P43">
            <v>-161.92796517268937</v>
          </cell>
          <cell r="Q43">
            <v>-37.8806616256349</v>
          </cell>
          <cell r="R43">
            <v>-56.147339418013232</v>
          </cell>
          <cell r="S43">
            <v>-93.867585081942323</v>
          </cell>
          <cell r="T43">
            <v>-111.83430004344011</v>
          </cell>
          <cell r="U43">
            <v>-132.89546443448381</v>
          </cell>
          <cell r="V43">
            <v>-159.09090267889715</v>
          </cell>
          <cell r="W43">
            <v>-190.30943578347791</v>
          </cell>
          <cell r="X43">
            <v>-227.41622719847047</v>
          </cell>
          <cell r="Y43">
            <v>-271.27664117307825</v>
          </cell>
          <cell r="Z43">
            <v>-322.76782312199293</v>
          </cell>
          <cell r="AA43">
            <v>-382.7456033626994</v>
          </cell>
          <cell r="AB43">
            <v>-441.86808159036002</v>
          </cell>
          <cell r="AC43">
            <v>-509.611254942355</v>
          </cell>
          <cell r="AD43">
            <v>-587.98882136477778</v>
          </cell>
        </row>
        <row r="45">
          <cell r="B45" t="str">
            <v>Capital account balance</v>
          </cell>
          <cell r="C45">
            <v>78.399925308345473</v>
          </cell>
          <cell r="D45">
            <v>60.219798303909087</v>
          </cell>
          <cell r="E45">
            <v>64.717690257992075</v>
          </cell>
          <cell r="F45">
            <v>-40.517145145949556</v>
          </cell>
          <cell r="G45">
            <v>39.114409564348961</v>
          </cell>
          <cell r="H45">
            <v>47.212031610309275</v>
          </cell>
          <cell r="I45">
            <v>100.81485978223407</v>
          </cell>
          <cell r="J45">
            <v>80.50192494438798</v>
          </cell>
          <cell r="K45">
            <v>103.6228338840761</v>
          </cell>
          <cell r="L45">
            <v>-19.397272070062442</v>
          </cell>
          <cell r="M45">
            <v>-4.3851778656126612</v>
          </cell>
          <cell r="N45">
            <v>4.2780063300647928</v>
          </cell>
          <cell r="O45">
            <v>22.190814983071441</v>
          </cell>
          <cell r="P45">
            <v>38.73751263991803</v>
          </cell>
          <cell r="Q45">
            <v>20.416402519849818</v>
          </cell>
          <cell r="R45">
            <v>34.930944335021721</v>
          </cell>
          <cell r="S45">
            <v>51.802150107265241</v>
          </cell>
          <cell r="T45">
            <v>54.300067801953318</v>
          </cell>
          <cell r="U45">
            <v>58.093753374445384</v>
          </cell>
          <cell r="V45">
            <v>60.897245760269229</v>
          </cell>
          <cell r="W45">
            <v>68.391711742574827</v>
          </cell>
          <cell r="X45">
            <v>86.005239179813714</v>
          </cell>
          <cell r="Y45">
            <v>102.92405927859279</v>
          </cell>
          <cell r="Z45">
            <v>118.49828783955336</v>
          </cell>
          <cell r="AA45">
            <v>131.05914165438176</v>
          </cell>
          <cell r="AB45">
            <v>148.24653171755872</v>
          </cell>
          <cell r="AC45">
            <v>166.44761137248824</v>
          </cell>
          <cell r="AD45">
            <v>177.90766533996236</v>
          </cell>
        </row>
        <row r="47">
          <cell r="B47" t="str">
            <v>Overall balance of payments</v>
          </cell>
          <cell r="C47">
            <v>-67.640212630327639</v>
          </cell>
          <cell r="D47">
            <v>-82.50839794999996</v>
          </cell>
          <cell r="E47">
            <v>-11.369912229650339</v>
          </cell>
          <cell r="F47">
            <v>-143.70345233316209</v>
          </cell>
          <cell r="G47">
            <v>-51.753299691696583</v>
          </cell>
          <cell r="H47">
            <v>-121.80000000000001</v>
          </cell>
          <cell r="I47">
            <v>-22.783923319221671</v>
          </cell>
          <cell r="J47">
            <v>-56.332156839959566</v>
          </cell>
          <cell r="K47">
            <v>-92.349569407767689</v>
          </cell>
          <cell r="L47">
            <v>-62.33</v>
          </cell>
          <cell r="M47">
            <v>-80.432377533286115</v>
          </cell>
          <cell r="N47">
            <v>-79.360520035965337</v>
          </cell>
          <cell r="O47">
            <v>-44.158295879238757</v>
          </cell>
          <cell r="P47">
            <v>-10.429606758618213</v>
          </cell>
          <cell r="Q47">
            <v>88.62186097044335</v>
          </cell>
          <cell r="R47">
            <v>92.080446484788766</v>
          </cell>
          <cell r="S47">
            <v>76.035826330623365</v>
          </cell>
          <cell r="T47">
            <v>65.505838139404716</v>
          </cell>
          <cell r="U47">
            <v>53.308798465619319</v>
          </cell>
          <cell r="V47">
            <v>35.115325796764168</v>
          </cell>
          <cell r="W47">
            <v>16.696628818489032</v>
          </cell>
          <cell r="X47">
            <v>2.2925511646168388</v>
          </cell>
          <cell r="Y47">
            <v>-19.48495626674962</v>
          </cell>
          <cell r="Z47">
            <v>-50.172931240951911</v>
          </cell>
          <cell r="AA47">
            <v>-92.307317680340702</v>
          </cell>
          <cell r="AB47">
            <v>-128.91905007330305</v>
          </cell>
          <cell r="AC47">
            <v>-173.11122908911867</v>
          </cell>
          <cell r="AD47">
            <v>-235.75611984121053</v>
          </cell>
        </row>
        <row r="49">
          <cell r="B49" t="str">
            <v>Debt projections from 2000 onwards</v>
          </cell>
        </row>
        <row r="51">
          <cell r="B51" t="str">
            <v xml:space="preserve">Project loans projections </v>
          </cell>
          <cell r="L51">
            <v>129.33417563069941</v>
          </cell>
          <cell r="M51">
            <v>113.19169960474308</v>
          </cell>
          <cell r="N51">
            <v>123.49</v>
          </cell>
          <cell r="O51">
            <v>133.22999999999999</v>
          </cell>
          <cell r="P51">
            <v>142.88999999999999</v>
          </cell>
          <cell r="Q51">
            <v>135.33752251984981</v>
          </cell>
          <cell r="R51">
            <v>147.81366843102171</v>
          </cell>
          <cell r="S51">
            <v>157.38041607331834</v>
          </cell>
          <cell r="T51">
            <v>167.47946738111</v>
          </cell>
          <cell r="U51">
            <v>178.13105873776473</v>
          </cell>
          <cell r="V51">
            <v>189.35499718626681</v>
          </cell>
          <cell r="W51">
            <v>201.18706548472977</v>
          </cell>
          <cell r="X51">
            <v>213.96308682416</v>
          </cell>
          <cell r="Y51">
            <v>227.40243570391192</v>
          </cell>
          <cell r="Z51">
            <v>241.52286658854109</v>
          </cell>
          <cell r="AA51">
            <v>256.34026343362075</v>
          </cell>
          <cell r="AB51">
            <v>271.86819417663753</v>
          </cell>
          <cell r="AC51">
            <v>288.11740365638093</v>
          </cell>
          <cell r="AD51">
            <v>304.47976400491041</v>
          </cell>
        </row>
        <row r="52">
          <cell r="B52" t="str">
            <v>Program loans projections</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row>
        <row r="54">
          <cell r="B54" t="str">
            <v>Amortization payments on foreign debt due (US$ m), after debt relief</v>
          </cell>
          <cell r="L54">
            <v>-85</v>
          </cell>
          <cell r="M54">
            <v>-87.4</v>
          </cell>
        </row>
        <row r="55">
          <cell r="B55" t="str">
            <v>Fiscal cost of debt buyback (US$m)</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row>
        <row r="56">
          <cell r="B56" t="str">
            <v>Debt relief  (US$m)</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row>
        <row r="57">
          <cell r="B57" t="str">
            <v>Change arrears (US$m)</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row>
        <row r="59">
          <cell r="B59" t="str">
            <v>External medium-and long-term public debt</v>
          </cell>
          <cell r="I59">
            <v>3130.3495000000003</v>
          </cell>
          <cell r="J59">
            <v>3441.5638680832749</v>
          </cell>
          <cell r="K59">
            <v>3374.8</v>
          </cell>
          <cell r="L59">
            <v>3375.2</v>
          </cell>
          <cell r="M59">
            <v>3390.1</v>
          </cell>
          <cell r="N59">
            <v>3428.3</v>
          </cell>
          <cell r="O59">
            <v>3438</v>
          </cell>
          <cell r="P59">
            <v>3464.1</v>
          </cell>
          <cell r="Q59">
            <v>3692.3503102977829</v>
          </cell>
          <cell r="R59">
            <v>3787.1833050543728</v>
          </cell>
          <cell r="S59">
            <v>3883.5939108965117</v>
          </cell>
          <cell r="T59">
            <v>3988.4746239577503</v>
          </cell>
          <cell r="U59">
            <v>4102.2201125606452</v>
          </cell>
          <cell r="V59">
            <v>4227.1504701872527</v>
          </cell>
          <cell r="W59">
            <v>4362.9384772876492</v>
          </cell>
          <cell r="X59">
            <v>4506.2920591358143</v>
          </cell>
          <cell r="Y59">
            <v>4654.0993027497407</v>
          </cell>
          <cell r="Z59">
            <v>4802.6863276252934</v>
          </cell>
          <cell r="AA59">
            <v>4962.7825677780174</v>
          </cell>
          <cell r="AB59">
            <v>5123.9003559796638</v>
          </cell>
          <cell r="AC59">
            <v>5286.6233717889891</v>
          </cell>
          <cell r="AD59">
            <v>5449.4464875545573</v>
          </cell>
        </row>
        <row r="61">
          <cell r="B61" t="str">
            <v>Debt service ratio</v>
          </cell>
          <cell r="C61">
            <v>24.545115860778878</v>
          </cell>
          <cell r="D61">
            <v>29.206434593137534</v>
          </cell>
          <cell r="E61">
            <v>21.747225794074303</v>
          </cell>
          <cell r="F61">
            <v>32.292522616701589</v>
          </cell>
          <cell r="G61">
            <v>24.65763901923161</v>
          </cell>
          <cell r="H61">
            <v>24.083441728451657</v>
          </cell>
          <cell r="I61">
            <v>25.631792170420166</v>
          </cell>
          <cell r="J61">
            <v>20.746735268164844</v>
          </cell>
          <cell r="K61">
            <v>17.320493023623499</v>
          </cell>
          <cell r="L61">
            <v>21.292108392716518</v>
          </cell>
          <cell r="M61">
            <v>19.877675922541062</v>
          </cell>
          <cell r="N61">
            <v>17.054486173196441</v>
          </cell>
          <cell r="O61">
            <v>16.127264853757932</v>
          </cell>
          <cell r="P61">
            <v>13.473217700208608</v>
          </cell>
          <cell r="Q61">
            <v>13.531838163646873</v>
          </cell>
          <cell r="R61">
            <v>12.33801534849955</v>
          </cell>
          <cell r="S61">
            <v>12.561727786620438</v>
          </cell>
          <cell r="T61">
            <v>12.290265761981635</v>
          </cell>
          <cell r="U61">
            <v>11.921011820352147</v>
          </cell>
          <cell r="V61">
            <v>11.691812379718565</v>
          </cell>
          <cell r="W61">
            <v>11.231724489737138</v>
          </cell>
          <cell r="X61">
            <v>10.336420946272318</v>
          </cell>
          <cell r="Y61">
            <v>9.5925016978993192</v>
          </cell>
          <cell r="Z61">
            <v>9.00572125041597</v>
          </cell>
          <cell r="AA61">
            <v>8.6130127212356697</v>
          </cell>
          <cell r="AB61">
            <v>8.1371934063250624</v>
          </cell>
          <cell r="AC61">
            <v>7.6653185957835337</v>
          </cell>
          <cell r="AD61">
            <v>7.4645305524910839</v>
          </cell>
        </row>
        <row r="63">
          <cell r="B63" t="str">
            <v>Financing to be identified (US$m)</v>
          </cell>
          <cell r="K63">
            <v>-8.3660200000001055</v>
          </cell>
          <cell r="L63">
            <v>110.3</v>
          </cell>
          <cell r="M63">
            <v>108.50999999999999</v>
          </cell>
          <cell r="N63">
            <v>0</v>
          </cell>
          <cell r="O63">
            <v>0</v>
          </cell>
          <cell r="P63">
            <v>0</v>
          </cell>
          <cell r="Q63">
            <v>0</v>
          </cell>
          <cell r="R63">
            <v>0</v>
          </cell>
          <cell r="S63">
            <v>0</v>
          </cell>
          <cell r="T63">
            <v>0</v>
          </cell>
          <cell r="U63">
            <v>0</v>
          </cell>
          <cell r="W63">
            <v>0</v>
          </cell>
          <cell r="X63">
            <v>0</v>
          </cell>
          <cell r="Y63">
            <v>0</v>
          </cell>
          <cell r="AA63">
            <v>0</v>
          </cell>
          <cell r="AB63">
            <v>0</v>
          </cell>
        </row>
        <row r="64">
          <cell r="B64" t="str">
            <v xml:space="preserve">   Debt relief from Russia and non-Paris club bilaterals 1/(US$m)</v>
          </cell>
          <cell r="K64">
            <v>0</v>
          </cell>
          <cell r="L64">
            <v>34.799999999999997</v>
          </cell>
          <cell r="M64">
            <v>0</v>
          </cell>
          <cell r="N64">
            <v>0</v>
          </cell>
          <cell r="O64">
            <v>0</v>
          </cell>
          <cell r="P64">
            <v>5.5955715350000004</v>
          </cell>
          <cell r="Q64">
            <v>3.2795977316666667</v>
          </cell>
          <cell r="R64">
            <v>0.90238348500000021</v>
          </cell>
          <cell r="S64">
            <v>0.69888286833333335</v>
          </cell>
          <cell r="T64">
            <v>0.10404366666666667</v>
          </cell>
          <cell r="U64">
            <v>0</v>
          </cell>
          <cell r="V64">
            <v>0</v>
          </cell>
          <cell r="W64">
            <v>0</v>
          </cell>
          <cell r="X64">
            <v>0</v>
          </cell>
          <cell r="Y64">
            <v>0</v>
          </cell>
          <cell r="Z64">
            <v>0</v>
          </cell>
          <cell r="AA64">
            <v>0</v>
          </cell>
          <cell r="AB64">
            <v>0</v>
          </cell>
          <cell r="AC64">
            <v>0</v>
          </cell>
          <cell r="AD64">
            <v>0</v>
          </cell>
        </row>
        <row r="66">
          <cell r="B66" t="str">
            <v>Gross international reserve position projections (US$m)</v>
          </cell>
          <cell r="G66">
            <v>197.52805611222442</v>
          </cell>
          <cell r="H66">
            <v>198.51203079884505</v>
          </cell>
          <cell r="I66">
            <v>225.48688811188811</v>
          </cell>
          <cell r="J66">
            <v>248.03851183056079</v>
          </cell>
          <cell r="K66">
            <v>207.47811059907832</v>
          </cell>
          <cell r="L66">
            <v>147.34583333333336</v>
          </cell>
          <cell r="M66">
            <v>226.22838417518446</v>
          </cell>
          <cell r="N66">
            <v>229.07117491120837</v>
          </cell>
          <cell r="O66">
            <v>252.35484678353717</v>
          </cell>
          <cell r="P66">
            <v>281.80947140847655</v>
          </cell>
          <cell r="Q66">
            <v>308.35196323970928</v>
          </cell>
          <cell r="R66">
            <v>320.16850546673226</v>
          </cell>
          <cell r="S66">
            <v>404.91755681766966</v>
          </cell>
          <cell r="T66">
            <v>438.56546537795094</v>
          </cell>
          <cell r="U66">
            <v>475.29822148573953</v>
          </cell>
          <cell r="V66">
            <v>515.42213487528272</v>
          </cell>
          <cell r="W66">
            <v>559.27603030461455</v>
          </cell>
          <cell r="X66">
            <v>607.23489346506756</v>
          </cell>
          <cell r="Y66">
            <v>659.71394376436467</v>
          </cell>
          <cell r="Z66">
            <v>717.17318562967364</v>
          </cell>
          <cell r="AA66">
            <v>780.12249637866444</v>
          </cell>
          <cell r="AB66">
            <v>845.68153123136324</v>
          </cell>
          <cell r="AC66">
            <v>917.35008612059664</v>
          </cell>
          <cell r="AD66">
            <v>995.75127249884292</v>
          </cell>
        </row>
        <row r="67">
          <cell r="B67" t="str">
            <v>Changes in net reserves position</v>
          </cell>
          <cell r="N67">
            <v>-8.5633792639760866</v>
          </cell>
          <cell r="O67">
            <v>7.9580818723287976</v>
          </cell>
          <cell r="P67">
            <v>9.4576346249393843</v>
          </cell>
          <cell r="Q67">
            <v>24.686285296232725</v>
          </cell>
          <cell r="R67">
            <v>9.8836210870229788</v>
          </cell>
        </row>
        <row r="68">
          <cell r="B68" t="str">
            <v>Gross official reserves (in months of imports)</v>
          </cell>
          <cell r="C68">
            <v>0</v>
          </cell>
          <cell r="D68">
            <v>0</v>
          </cell>
          <cell r="E68">
            <v>2.6539831000209779</v>
          </cell>
          <cell r="F68">
            <v>2.2133619595195904</v>
          </cell>
          <cell r="G68">
            <v>2.5165396782073945</v>
          </cell>
          <cell r="H68">
            <v>2.7864786661071794</v>
          </cell>
          <cell r="I68">
            <v>2.9953723360736517</v>
          </cell>
          <cell r="J68">
            <v>3.2222299671357915</v>
          </cell>
          <cell r="K68">
            <v>2.7139715751890972</v>
          </cell>
          <cell r="L68">
            <v>1.7901296606042005</v>
          </cell>
          <cell r="M68">
            <v>2.5677338018782714</v>
          </cell>
          <cell r="N68">
            <v>2.6</v>
          </cell>
          <cell r="O68">
            <v>2.7</v>
          </cell>
          <cell r="P68">
            <v>2.8</v>
          </cell>
          <cell r="Q68">
            <v>3.1505979912984565</v>
          </cell>
          <cell r="R68">
            <v>2.9996984493818379</v>
          </cell>
          <cell r="S68">
            <v>3.5</v>
          </cell>
          <cell r="T68">
            <v>3.5</v>
          </cell>
          <cell r="U68">
            <v>3.5</v>
          </cell>
          <cell r="V68">
            <v>3.5</v>
          </cell>
          <cell r="W68">
            <v>3.5</v>
          </cell>
          <cell r="X68">
            <v>3.5</v>
          </cell>
          <cell r="Y68">
            <v>3.5</v>
          </cell>
          <cell r="Z68">
            <v>3.5</v>
          </cell>
          <cell r="AA68">
            <v>3.5</v>
          </cell>
          <cell r="AB68">
            <v>3.5</v>
          </cell>
          <cell r="AC68">
            <v>3.5</v>
          </cell>
          <cell r="AD68">
            <v>3.5</v>
          </cell>
        </row>
        <row r="70">
          <cell r="B70" t="str">
            <v>Additions for WETA</v>
          </cell>
        </row>
        <row r="72">
          <cell r="B72" t="str">
            <v>VI.   FOREIGN TRADE</v>
          </cell>
        </row>
        <row r="74">
          <cell r="B74" t="str">
            <v>Volume of exports of goods (index)</v>
          </cell>
          <cell r="C74">
            <v>79.525255592671343</v>
          </cell>
          <cell r="D74">
            <v>79.011033505415526</v>
          </cell>
          <cell r="E74">
            <v>92.12673347504807</v>
          </cell>
          <cell r="F74">
            <v>100</v>
          </cell>
          <cell r="G74">
            <v>112.80581030468667</v>
          </cell>
          <cell r="H74">
            <v>104.9603806053244</v>
          </cell>
          <cell r="I74">
            <v>91.697337787225408</v>
          </cell>
          <cell r="J74">
            <v>97.761607956270879</v>
          </cell>
          <cell r="K74">
            <v>96.062090189287602</v>
          </cell>
          <cell r="L74">
            <v>96.400057453472925</v>
          </cell>
          <cell r="M74">
            <v>127.52021618900555</v>
          </cell>
          <cell r="N74">
            <v>122.73919830862516</v>
          </cell>
          <cell r="O74">
            <v>123.95961758813817</v>
          </cell>
          <cell r="P74">
            <v>124.88968097656256</v>
          </cell>
          <cell r="Q74">
            <v>125.24885498617249</v>
          </cell>
          <cell r="R74">
            <v>125.5554939670822</v>
          </cell>
          <cell r="S74">
            <v>126.02150756996635</v>
          </cell>
          <cell r="T74">
            <v>126.48639920913875</v>
          </cell>
          <cell r="U74">
            <v>126.96579792380143</v>
          </cell>
          <cell r="V74">
            <v>127.46016415209175</v>
          </cell>
          <cell r="W74">
            <v>127.94599432895471</v>
          </cell>
          <cell r="X74">
            <v>128.4463403780212</v>
          </cell>
          <cell r="Y74">
            <v>128.96162748456149</v>
          </cell>
          <cell r="Z74">
            <v>129.492293383586</v>
          </cell>
          <cell r="AA74">
            <v>130.03878873222118</v>
          </cell>
          <cell r="AB74">
            <v>130.60157749317426</v>
          </cell>
          <cell r="AC74">
            <v>131.18113732961822</v>
          </cell>
          <cell r="AD74">
            <v>131.77796001183717</v>
          </cell>
        </row>
        <row r="75">
          <cell r="B75" t="str">
            <v>Volume of exports of goods (Annual percent change)</v>
          </cell>
          <cell r="D75">
            <v>-0.64661481868057979</v>
          </cell>
          <cell r="E75">
            <v>16.599833450771872</v>
          </cell>
          <cell r="F75">
            <v>8.5461257856106911</v>
          </cell>
          <cell r="G75">
            <v>12.805810304686682</v>
          </cell>
          <cell r="H75">
            <v>-6.9548099323712975</v>
          </cell>
          <cell r="I75">
            <v>-12.636237351283185</v>
          </cell>
          <cell r="J75">
            <v>6.6133546680679167</v>
          </cell>
          <cell r="K75">
            <v>-1.7384306605753408</v>
          </cell>
          <cell r="L75">
            <v>0.3518216848283906</v>
          </cell>
          <cell r="M75">
            <v>32.282303099821938</v>
          </cell>
          <cell r="N75">
            <v>-3.7492234747266706</v>
          </cell>
          <cell r="O75">
            <v>0.99431908985121442</v>
          </cell>
          <cell r="P75">
            <v>0.75029546437821448</v>
          </cell>
          <cell r="Q75">
            <v>0.28759302353997818</v>
          </cell>
          <cell r="R75">
            <v>0.24482377978110037</v>
          </cell>
          <cell r="S75">
            <v>0.37116145869835471</v>
          </cell>
          <cell r="T75">
            <v>0.36889864923597138</v>
          </cell>
          <cell r="U75">
            <v>0.37901206585067015</v>
          </cell>
          <cell r="V75">
            <v>0.38936960691335898</v>
          </cell>
          <cell r="W75">
            <v>0.38116236558682903</v>
          </cell>
          <cell r="X75">
            <v>0.39106034674292189</v>
          </cell>
          <cell r="Y75">
            <v>0.40116916139749659</v>
          </cell>
          <cell r="Z75">
            <v>0.4114913167391876</v>
          </cell>
          <cell r="AA75">
            <v>0.42202924541334674</v>
          </cell>
          <cell r="AB75">
            <v>0.43278529924790643</v>
          </cell>
          <cell r="AC75">
            <v>0.44376174282754199</v>
          </cell>
          <cell r="AD75">
            <v>0.45496074692454869</v>
          </cell>
        </row>
        <row r="76">
          <cell r="B76" t="str">
            <v>Volume of imports of goods (index)</v>
          </cell>
          <cell r="C76">
            <v>96.556264896762073</v>
          </cell>
          <cell r="D76">
            <v>97.526544019746382</v>
          </cell>
          <cell r="E76">
            <v>105.18056372965812</v>
          </cell>
          <cell r="F76">
            <v>100</v>
          </cell>
          <cell r="G76">
            <v>95.824477232330068</v>
          </cell>
          <cell r="H76">
            <v>83.936550335074173</v>
          </cell>
          <cell r="I76">
            <v>96.80503729496894</v>
          </cell>
          <cell r="J76">
            <v>100.92069172369378</v>
          </cell>
          <cell r="K76">
            <v>81.579652129890405</v>
          </cell>
          <cell r="L76">
            <v>74.348167573623158</v>
          </cell>
          <cell r="M76">
            <v>84.002246570608008</v>
          </cell>
          <cell r="N76">
            <v>90.477010078824037</v>
          </cell>
          <cell r="O76">
            <v>97.875258727562752</v>
          </cell>
          <cell r="P76">
            <v>102.43197352117778</v>
          </cell>
          <cell r="Q76">
            <v>107.81748708193248</v>
          </cell>
          <cell r="R76">
            <v>116.2599591506021</v>
          </cell>
          <cell r="S76">
            <v>124.17232076789193</v>
          </cell>
          <cell r="T76">
            <v>132.45296892092688</v>
          </cell>
          <cell r="U76">
            <v>141.36243785522569</v>
          </cell>
          <cell r="V76">
            <v>150.9539886308248</v>
          </cell>
          <cell r="W76">
            <v>161.28577953692815</v>
          </cell>
          <cell r="X76">
            <v>172.42134297053175</v>
          </cell>
          <cell r="Y76">
            <v>184.43011058255072</v>
          </cell>
          <cell r="Z76">
            <v>197.38799170463784</v>
          </cell>
          <cell r="AA76">
            <v>211.37801059968632</v>
          </cell>
          <cell r="AB76">
            <v>225.36446090744388</v>
          </cell>
          <cell r="AC76">
            <v>240.43372647807809</v>
          </cell>
          <cell r="AD76">
            <v>256.68115925465366</v>
          </cell>
        </row>
        <row r="77">
          <cell r="B77" t="str">
            <v>Volume of imports of goods (Annual percent change)</v>
          </cell>
          <cell r="D77">
            <v>1.0048846897938057</v>
          </cell>
          <cell r="E77">
            <v>7.8481399980317335</v>
          </cell>
          <cell r="F77">
            <v>-4.9254002317134731</v>
          </cell>
          <cell r="G77">
            <v>-4.1755227676699374</v>
          </cell>
          <cell r="H77">
            <v>-12.405939735453153</v>
          </cell>
          <cell r="I77">
            <v>15.331207809379643</v>
          </cell>
          <cell r="J77">
            <v>4.2514878809294387</v>
          </cell>
          <cell r="K77">
            <v>-19.164592774251222</v>
          </cell>
          <cell r="L77">
            <v>-8.8643238448153028</v>
          </cell>
          <cell r="M77">
            <v>12.984958892799758</v>
          </cell>
          <cell r="N77">
            <v>7.7078456500251802</v>
          </cell>
          <cell r="O77">
            <v>8.1769375914315887</v>
          </cell>
          <cell r="P77">
            <v>4.6556349917793893</v>
          </cell>
          <cell r="Q77">
            <v>5.2576489309182906</v>
          </cell>
          <cell r="R77">
            <v>7.8303365225476096</v>
          </cell>
          <cell r="S77">
            <v>6.805749524683935</v>
          </cell>
          <cell r="T77">
            <v>6.6686747109393929</v>
          </cell>
          <cell r="U77">
            <v>6.7265150844732613</v>
          </cell>
          <cell r="V77">
            <v>6.7850773664657416</v>
          </cell>
          <cell r="W77">
            <v>6.8443311765487236</v>
          </cell>
          <cell r="X77">
            <v>6.9042437997790085</v>
          </cell>
          <cell r="Y77">
            <v>6.9647802326138875</v>
          </cell>
          <cell r="Z77">
            <v>7.0259032438670932</v>
          </cell>
          <cell r="AA77">
            <v>7.0875734507611199</v>
          </cell>
          <cell r="AB77">
            <v>6.6167953175817917</v>
          </cell>
          <cell r="AC77">
            <v>6.6866202017642262</v>
          </cell>
          <cell r="AD77">
            <v>6.7575514527729696</v>
          </cell>
        </row>
        <row r="79">
          <cell r="B79" t="str">
            <v>Value of oil exports (US$ million)</v>
          </cell>
          <cell r="C79">
            <v>0</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1</v>
          </cell>
        </row>
        <row r="80">
          <cell r="B80" t="str">
            <v>Value of oil imports (US$ million)</v>
          </cell>
          <cell r="C80">
            <v>113.1</v>
          </cell>
          <cell r="D80">
            <v>117.9</v>
          </cell>
          <cell r="E80">
            <v>122.9</v>
          </cell>
          <cell r="F80">
            <v>119.4</v>
          </cell>
          <cell r="G80">
            <v>121.6</v>
          </cell>
          <cell r="H80">
            <v>101.4</v>
          </cell>
          <cell r="I80">
            <v>112.5</v>
          </cell>
          <cell r="J80">
            <v>99.45</v>
          </cell>
          <cell r="K80">
            <v>58.7</v>
          </cell>
          <cell r="L80">
            <v>73.72</v>
          </cell>
          <cell r="M80">
            <v>82.164620767289279</v>
          </cell>
          <cell r="N80">
            <v>90.933469568705576</v>
          </cell>
          <cell r="O80">
            <v>85.486088173232844</v>
          </cell>
          <cell r="P80">
            <v>90.703449991747775</v>
          </cell>
          <cell r="Q80">
            <v>97.214848280706789</v>
          </cell>
          <cell r="R80">
            <v>103.58520483689314</v>
          </cell>
        </row>
        <row r="82">
          <cell r="B82" t="str">
            <v>VII.  BALANCE OF PAYMENTS (Millions of US$)</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put SIE"/>
      <sheetName val="Output SIE"/>
      <sheetName val="Print Table"/>
      <sheetName val="Historical"/>
      <sheetName val="BOMRM"/>
      <sheetName val="BOMNIR"/>
      <sheetName val="BOMDMBs"/>
      <sheetName val="Input-Team"/>
      <sheetName val="IMFRM"/>
      <sheetName val="IMFDMBs"/>
      <sheetName val="IMFMS"/>
      <sheetName val="RMONEY"/>
      <sheetName val="MSURVEY"/>
      <sheetName val="NCG"/>
      <sheetName val="Finprog"/>
      <sheetName val="Chart1"/>
      <sheetName val="Velocity"/>
      <sheetName val="AdjustProg"/>
      <sheetName val="ProgMon"/>
      <sheetName val="ControlSheet"/>
      <sheetName val="ProgMon_R"/>
      <sheetName val="PC_2002"/>
      <sheetName val="BrfTable"/>
      <sheetName val="PC_2003"/>
      <sheetName val="PC_2004"/>
      <sheetName val="2004MON"/>
      <sheetName val="2005MON (JMission)"/>
      <sheetName val="2005MON"/>
      <sheetName val="Data-Out-Sectors"/>
      <sheetName val="ResMoney from IFS"/>
      <sheetName val="Data_Out_M"/>
      <sheetName val="Data_Out_Q"/>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Register (2)"/>
      <sheetName val="Reg"/>
      <sheetName val="Amort monthly -MOF format"/>
      <sheetName val="int monthly-MOF format"/>
      <sheetName val="Exrates-A"/>
      <sheetName val="Exrates-Q"/>
      <sheetName val="Monthly 2001"/>
      <sheetName val="IN-BOM Ann"/>
      <sheetName val="BOM_Exr Monthly 2001 "/>
      <sheetName val="nirproj-BOM DD "/>
      <sheetName val="nirproj-BOM DD  IMFEXR"/>
      <sheetName val="nirproj -BOM Mis Apr 01"/>
      <sheetName val="nirproj -BOM Mis Apr 01 "/>
      <sheetName val="IN Macropar"/>
      <sheetName val="IN DSA"/>
      <sheetName val="IN MOF-USD"/>
      <sheetName val="IN-MOF-Orig"/>
      <sheetName val="out"/>
      <sheetName val="prin"/>
      <sheetName val="int"/>
      <sheetName val="nirproj - MOF DD"/>
      <sheetName val="IN BOP"/>
      <sheetName val="Disb-Orig"/>
      <sheetName val="Disb-USD"/>
      <sheetName val="New Money "/>
      <sheetName val="UFR"/>
      <sheetName val="Jap"/>
      <sheetName val="Ger"/>
      <sheetName val="Russia99"/>
      <sheetName val="Rus"/>
      <sheetName val="Kor"/>
      <sheetName val="Kuw"/>
      <sheetName val="Other Byl"/>
      <sheetName val="ADB-CURR"/>
      <sheetName val="WB-CURR"/>
      <sheetName val="IFAD"/>
      <sheetName val="Comm"/>
      <sheetName val="HIPC"/>
      <sheetName val="Actuals BoM &amp; IMF"/>
      <sheetName val="Arrears 97-98"/>
      <sheetName val="S1"/>
      <sheetName val="Output DSA Std -End Year (1999)"/>
      <sheetName val="Output DSA Std Annual Ser"/>
      <sheetName val="Register"/>
      <sheetName val="H-Stock"/>
      <sheetName val="H -Amrt"/>
      <sheetName val="H-Disb"/>
      <sheetName val="H -Int"/>
      <sheetName val="Quarterly"/>
      <sheetName val="WB-NM-B-Prj "/>
      <sheetName val="WB-NM-B-Cash"/>
      <sheetName val="ADB -NM- NB- Prj "/>
      <sheetName val="ADB -NM-B-Prj"/>
      <sheetName val="ADB -NM- B- Cash"/>
      <sheetName val="Other-NM- B- Prj "/>
      <sheetName val="Other-NM- B-Cash"/>
      <sheetName val="Other-NM-G- Cons-Prj "/>
      <sheetName val="Other NM- G-Ncons-Prj "/>
      <sheetName val="Other NM-Ncons-Prj"/>
      <sheetName val="Gap Fillers"/>
      <sheetName val="Table-NPV Par(out)"/>
      <sheetName val="Table - Debt Indic-Serv (B)"/>
      <sheetName val="Table - Debt Indic (2)"/>
      <sheetName val="Out - BoP"/>
      <sheetName val="Table- Nom Debt&amp;NPV"/>
      <sheetName val="Stock"/>
      <sheetName val="Amort"/>
      <sheetName val="Intr"/>
      <sheetName val="Data-Out"/>
      <sheetName val="Table - Debt Indic-Serv"/>
      <sheetName val="Table - Debt Indic -Stock -NPV"/>
      <sheetName val="Table - Debt Indic -Stock - (B)"/>
      <sheetName val="Sheet1 (2)"/>
      <sheetName val="Monthly 2000"/>
    </sheetNames>
    <sheetDataSet>
      <sheetData sheetId="0" refreshError="1"/>
      <sheetData sheetId="1" refreshError="1"/>
      <sheetData sheetId="2" refreshError="1"/>
      <sheetData sheetId="3" refreshError="1"/>
      <sheetData sheetId="4" refreshError="1"/>
      <sheetData sheetId="5" refreshError="1"/>
      <sheetData sheetId="6" refreshError="1">
        <row r="2">
          <cell r="D2" t="str">
            <v>1996Q1</v>
          </cell>
          <cell r="E2" t="str">
            <v>1996Q2</v>
          </cell>
          <cell r="F2" t="str">
            <v>1996Q3</v>
          </cell>
          <cell r="G2" t="str">
            <v>1996Q4</v>
          </cell>
          <cell r="H2" t="str">
            <v>1997Q1</v>
          </cell>
          <cell r="I2" t="str">
            <v>1997Q2</v>
          </cell>
          <cell r="J2" t="str">
            <v>1997Q3</v>
          </cell>
          <cell r="K2" t="str">
            <v>1997Q4</v>
          </cell>
          <cell r="L2" t="str">
            <v>1998Q1</v>
          </cell>
          <cell r="M2" t="str">
            <v>1998Q2</v>
          </cell>
          <cell r="N2" t="str">
            <v>1998Q3</v>
          </cell>
          <cell r="O2" t="str">
            <v>1998Q4</v>
          </cell>
          <cell r="P2" t="str">
            <v>1999Q1</v>
          </cell>
          <cell r="Q2" t="str">
            <v>1999Q2</v>
          </cell>
          <cell r="R2" t="str">
            <v>1999Q3</v>
          </cell>
          <cell r="S2" t="str">
            <v>1999Q4</v>
          </cell>
          <cell r="T2" t="str">
            <v>2000Q1</v>
          </cell>
          <cell r="U2" t="str">
            <v>2000Q2</v>
          </cell>
          <cell r="V2" t="str">
            <v>2000Q3</v>
          </cell>
          <cell r="W2" t="str">
            <v>2000Q4</v>
          </cell>
          <cell r="X2" t="str">
            <v>2001Q1</v>
          </cell>
          <cell r="Y2" t="str">
            <v>2001Q2</v>
          </cell>
          <cell r="Z2" t="str">
            <v>2001Q3</v>
          </cell>
          <cell r="AA2" t="str">
            <v>2001Q4</v>
          </cell>
          <cell r="AB2" t="str">
            <v>2002Q1</v>
          </cell>
          <cell r="AC2" t="str">
            <v>2002Q2</v>
          </cell>
          <cell r="AD2" t="str">
            <v>2002Q3</v>
          </cell>
          <cell r="AE2" t="str">
            <v>2002Q4</v>
          </cell>
          <cell r="AF2" t="str">
            <v>2003Q1</v>
          </cell>
          <cell r="AG2" t="str">
            <v>2003Q2</v>
          </cell>
          <cell r="AH2" t="str">
            <v>2003Q3</v>
          </cell>
          <cell r="AI2" t="str">
            <v>2003Q4</v>
          </cell>
          <cell r="AJ2" t="str">
            <v>2004Q1</v>
          </cell>
          <cell r="AK2" t="str">
            <v>2004Q2</v>
          </cell>
          <cell r="AL2" t="str">
            <v>2004Q3</v>
          </cell>
          <cell r="AM2" t="str">
            <v>2004Q4</v>
          </cell>
          <cell r="AN2" t="str">
            <v>2005Q1</v>
          </cell>
          <cell r="AO2" t="str">
            <v>2005Q2</v>
          </cell>
          <cell r="AP2" t="str">
            <v>2005Q3</v>
          </cell>
          <cell r="AQ2" t="str">
            <v>2005Q4</v>
          </cell>
          <cell r="AR2" t="str">
            <v>2006Q1</v>
          </cell>
          <cell r="AS2" t="str">
            <v>2006Q2</v>
          </cell>
          <cell r="AT2" t="str">
            <v>2006Q3</v>
          </cell>
          <cell r="AU2" t="str">
            <v>2006Q4</v>
          </cell>
        </row>
        <row r="7">
          <cell r="B7" t="str">
            <v>W163EDNA</v>
          </cell>
        </row>
        <row r="8">
          <cell r="B8" t="str">
            <v>W158EDNA</v>
          </cell>
        </row>
        <row r="9">
          <cell r="B9" t="str">
            <v>W134EDNA</v>
          </cell>
        </row>
        <row r="11">
          <cell r="B11" t="str">
            <v>W112EDNA</v>
          </cell>
        </row>
        <row r="12">
          <cell r="B12" t="str">
            <v>W132EDNA</v>
          </cell>
        </row>
        <row r="13">
          <cell r="B13" t="str">
            <v>W136EDNA</v>
          </cell>
        </row>
        <row r="14">
          <cell r="B14" t="str">
            <v>W156EDNA</v>
          </cell>
        </row>
        <row r="16">
          <cell r="B16" t="str">
            <v>W122EDNA</v>
          </cell>
        </row>
        <row r="17">
          <cell r="B17" t="str">
            <v>W124EDNA</v>
          </cell>
        </row>
        <row r="18">
          <cell r="B18" t="str">
            <v>W128EDNA</v>
          </cell>
        </row>
        <row r="19">
          <cell r="B19" t="str">
            <v>W137EDNA</v>
          </cell>
        </row>
        <row r="20">
          <cell r="B20" t="str">
            <v>W138EDNA</v>
          </cell>
        </row>
        <row r="21">
          <cell r="B21" t="str">
            <v>W142EDNA</v>
          </cell>
        </row>
        <row r="22">
          <cell r="B22" t="str">
            <v>W144EDNA</v>
          </cell>
        </row>
        <row r="23">
          <cell r="B23" t="str">
            <v>W146EDNA</v>
          </cell>
        </row>
        <row r="24">
          <cell r="B24" t="str">
            <v>W172EDNA</v>
          </cell>
        </row>
        <row r="25">
          <cell r="B25" t="str">
            <v>W174EDNA</v>
          </cell>
        </row>
        <row r="26">
          <cell r="B26" t="str">
            <v>W176EDNA</v>
          </cell>
        </row>
        <row r="27">
          <cell r="B27" t="str">
            <v>W178EDNA</v>
          </cell>
        </row>
        <row r="28">
          <cell r="B28" t="str">
            <v>W182EDNA</v>
          </cell>
        </row>
        <row r="29">
          <cell r="B29" t="str">
            <v>W184EDNA</v>
          </cell>
        </row>
        <row r="30">
          <cell r="B30" t="str">
            <v>W193EDNA</v>
          </cell>
        </row>
        <row r="31">
          <cell r="B31" t="str">
            <v>W196EDNA</v>
          </cell>
        </row>
        <row r="32">
          <cell r="B32" t="str">
            <v>W436EDNA</v>
          </cell>
        </row>
        <row r="33">
          <cell r="B33" t="str">
            <v>W528EDNA</v>
          </cell>
        </row>
        <row r="34">
          <cell r="B34" t="str">
            <v>W532EDNA</v>
          </cell>
        </row>
        <row r="35">
          <cell r="B35" t="str">
            <v>W542EDNA</v>
          </cell>
        </row>
        <row r="36">
          <cell r="B36" t="str">
            <v>W576EDNA</v>
          </cell>
        </row>
        <row r="39">
          <cell r="B39" t="str">
            <v>W163EDNE</v>
          </cell>
        </row>
        <row r="40">
          <cell r="B40" t="str">
            <v>W158EDNE</v>
          </cell>
        </row>
        <row r="41">
          <cell r="B41" t="str">
            <v>W134EDNE</v>
          </cell>
        </row>
        <row r="42">
          <cell r="B42" t="str">
            <v>W112EDNE</v>
          </cell>
        </row>
        <row r="43">
          <cell r="B43" t="str">
            <v>W132EDNE</v>
          </cell>
        </row>
        <row r="44">
          <cell r="B44" t="str">
            <v>W146EDNE</v>
          </cell>
        </row>
        <row r="46">
          <cell r="B46" t="str">
            <v>W111ESDA</v>
          </cell>
        </row>
        <row r="51">
          <cell r="B51" t="str">
            <v>W163EDNA</v>
          </cell>
        </row>
        <row r="52">
          <cell r="B52" t="str">
            <v>W158EDNA</v>
          </cell>
        </row>
        <row r="53">
          <cell r="B53" t="str">
            <v>W134EDNA</v>
          </cell>
        </row>
        <row r="55">
          <cell r="B55" t="str">
            <v>W112EDNA</v>
          </cell>
        </row>
        <row r="56">
          <cell r="B56" t="str">
            <v>W132EDNA</v>
          </cell>
        </row>
        <row r="57">
          <cell r="B57" t="str">
            <v>W136EDNA</v>
          </cell>
        </row>
        <row r="58">
          <cell r="B58" t="str">
            <v>W156EDNA</v>
          </cell>
        </row>
        <row r="60">
          <cell r="B60" t="str">
            <v>W122EDNA</v>
          </cell>
        </row>
        <row r="61">
          <cell r="B61" t="str">
            <v>W124EDNA</v>
          </cell>
        </row>
        <row r="62">
          <cell r="B62" t="str">
            <v>W128EDNA</v>
          </cell>
        </row>
        <row r="63">
          <cell r="B63" t="str">
            <v>W137EDNA</v>
          </cell>
        </row>
        <row r="64">
          <cell r="B64" t="str">
            <v>W138EDNA</v>
          </cell>
        </row>
        <row r="65">
          <cell r="B65" t="str">
            <v>W142EDNA</v>
          </cell>
        </row>
        <row r="66">
          <cell r="B66" t="str">
            <v>W144EDNA</v>
          </cell>
        </row>
        <row r="67">
          <cell r="B67" t="str">
            <v>W146EDNA</v>
          </cell>
        </row>
        <row r="68">
          <cell r="B68" t="str">
            <v>W172EDNA</v>
          </cell>
        </row>
        <row r="69">
          <cell r="B69" t="str">
            <v>W174EDNA</v>
          </cell>
        </row>
        <row r="70">
          <cell r="B70" t="str">
            <v>W176EDNA</v>
          </cell>
        </row>
        <row r="71">
          <cell r="B71" t="str">
            <v>W178EDNA</v>
          </cell>
        </row>
        <row r="72">
          <cell r="B72" t="str">
            <v>W182EDNA</v>
          </cell>
        </row>
        <row r="73">
          <cell r="B73" t="str">
            <v>W184EDNA</v>
          </cell>
        </row>
        <row r="74">
          <cell r="B74" t="str">
            <v>W193EDNA</v>
          </cell>
        </row>
        <row r="75">
          <cell r="B75" t="str">
            <v>W196EDNA</v>
          </cell>
        </row>
        <row r="76">
          <cell r="B76" t="str">
            <v>W436EDNA</v>
          </cell>
        </row>
        <row r="77">
          <cell r="B77" t="str">
            <v>W528EDNA</v>
          </cell>
        </row>
        <row r="78">
          <cell r="B78" t="str">
            <v>W532EDNA</v>
          </cell>
        </row>
        <row r="79">
          <cell r="B79" t="str">
            <v>W542EDNA</v>
          </cell>
        </row>
        <row r="80">
          <cell r="B80" t="str">
            <v>W576EDNA</v>
          </cell>
        </row>
        <row r="83">
          <cell r="B83" t="str">
            <v>W163EDNE</v>
          </cell>
        </row>
        <row r="84">
          <cell r="B84" t="str">
            <v>W158EDNE</v>
          </cell>
        </row>
        <row r="85">
          <cell r="B85" t="str">
            <v>W134EDNE</v>
          </cell>
        </row>
        <row r="86">
          <cell r="B86" t="str">
            <v>W112EDNE</v>
          </cell>
        </row>
        <row r="87">
          <cell r="B87" t="str">
            <v>W132EDNE</v>
          </cell>
        </row>
        <row r="88">
          <cell r="B88" t="str">
            <v>W146EDNE</v>
          </cell>
        </row>
        <row r="90">
          <cell r="B90" t="str">
            <v>W111ESDA</v>
          </cell>
        </row>
        <row r="97">
          <cell r="B97" t="str">
            <v>W111FLIBOR</v>
          </cell>
        </row>
        <row r="98">
          <cell r="B98" t="str">
            <v>W163FLIBOR</v>
          </cell>
        </row>
        <row r="99">
          <cell r="B99" t="str">
            <v>W158FLIBOR</v>
          </cell>
        </row>
        <row r="100">
          <cell r="B100" t="str">
            <v>W112FPIBOR</v>
          </cell>
        </row>
        <row r="101">
          <cell r="B101" t="str">
            <v>W146FLIBOR</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row r="227">
          <cell r="H227">
            <v>10</v>
          </cell>
        </row>
        <row r="228">
          <cell r="H228">
            <v>30</v>
          </cell>
        </row>
        <row r="229">
          <cell r="H229">
            <v>2.3099999999999999E-2</v>
          </cell>
        </row>
        <row r="230">
          <cell r="H230">
            <v>2.0333333333333332E-2</v>
          </cell>
        </row>
      </sheetData>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ternal Financing"/>
      <sheetName val="Indicators of Fund credit"/>
      <sheetName val="Proj. Payments to the Fund"/>
      <sheetName val="RED"/>
    </sheetNames>
    <sheetDataSet>
      <sheetData sheetId="0" refreshError="1"/>
      <sheetData sheetId="1" refreshError="1"/>
      <sheetData sheetId="2" refreshError="1"/>
      <sheetData sheetId="3"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
      <sheetName val="OUT"/>
      <sheetName val="SR Table"/>
      <sheetName val="SR Table FR"/>
      <sheetName val="SR Table Perc."/>
      <sheetName val="SR Table Perc. FR"/>
      <sheetName val="SR Table6"/>
      <sheetName val="Social Expenditures"/>
      <sheetName val="tofe"/>
      <sheetName val="2004 Quarterly"/>
      <sheetName val="tofetrim 2004 auth-old"/>
      <sheetName val="revtrim 2004 auth"/>
      <sheetName val="tofetrim"/>
      <sheetName val="SR tofetrim"/>
      <sheetName val="SR tofetrim Fr"/>
      <sheetName val="rev"/>
      <sheetName val="revtrim"/>
      <sheetName val="revmens"/>
      <sheetName val="revagtrim"/>
      <sheetName val="rev projections"/>
      <sheetName val="external financing"/>
      <sheetName val="Tax Base"/>
      <sheetName val="extfintrim"/>
      <sheetName val="weta"/>
      <sheetName val="pclu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CE"/>
      <sheetName val="Law"/>
      <sheetName val="Law-SSF"/>
      <sheetName val="Law-HDF"/>
      <sheetName val="Bal-Gen (3)"/>
      <sheetName val="Bal-Gen-Bat"/>
      <sheetName val="Зөрүү-bat-tod"/>
      <sheetName val="Bal-Gen-2"/>
      <sheetName val="Bal-Gen-huvaari"/>
      <sheetName val="Зөрүү-huvaari-tod"/>
      <sheetName val="Bal-Gen-TOD"/>
      <sheetName val="Bal-Gen"/>
      <sheetName val="Bal-Cent"/>
      <sheetName val="Gen-Rev "/>
      <sheetName val="Eco-Gen"/>
      <sheetName val="Cent-Rev"/>
      <sheetName val="Loc-Rev"/>
      <sheetName val="HDF-Rev"/>
      <sheetName val="Transfer"/>
      <sheetName val="SSF"/>
      <sheetName val="Portfolio"/>
      <sheetName val="portfolio-TOD"/>
      <sheetName val="cent-exp-TOD"/>
      <sheetName val="cent-exp"/>
      <sheetName val="SSF-TOD"/>
      <sheetName val="SSF-HO"/>
      <sheetName val="SSF - exp"/>
      <sheetName val="HDF-TOD"/>
      <sheetName val="HDF-exp"/>
      <sheetName val="local-exp-TOD"/>
      <sheetName val="local-exp"/>
      <sheetName val="local-aimag-TOD"/>
      <sheetName val="local-aimag"/>
      <sheetName val="portfolio-exp"/>
      <sheetName val="Own-Rev"/>
      <sheetName val="health-TOD"/>
      <sheetName val="health"/>
      <sheetName val="PIU"/>
      <sheetName val="PIU tovcho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row r="11">
          <cell r="C11">
            <v>2366174142.6999998</v>
          </cell>
          <cell r="D11">
            <v>2782697535.8000002</v>
          </cell>
          <cell r="G11">
            <v>3591064509.1000004</v>
          </cell>
          <cell r="N11" t="str">
            <v>1100000000</v>
          </cell>
        </row>
        <row r="12">
          <cell r="C12">
            <v>2132811135.5</v>
          </cell>
          <cell r="D12">
            <v>2689755954.5</v>
          </cell>
          <cell r="G12">
            <v>3161182927.8000002</v>
          </cell>
          <cell r="N12" t="str">
            <v>1200000000</v>
          </cell>
        </row>
        <row r="13">
          <cell r="C13">
            <v>1610168633</v>
          </cell>
          <cell r="D13">
            <v>1951831395</v>
          </cell>
          <cell r="G13">
            <v>2083220244.2</v>
          </cell>
          <cell r="N13" t="str">
            <v>1300000000</v>
          </cell>
        </row>
        <row r="14">
          <cell r="C14">
            <v>1093422182.0999999</v>
          </cell>
          <cell r="D14">
            <v>1355450834.3</v>
          </cell>
          <cell r="G14">
            <v>1417448964.5999999</v>
          </cell>
          <cell r="N14" t="str">
            <v>1301000000</v>
          </cell>
        </row>
        <row r="15">
          <cell r="C15">
            <v>588655562.10000002</v>
          </cell>
          <cell r="D15">
            <v>716715150.39999998</v>
          </cell>
          <cell r="G15">
            <v>726765960.39999998</v>
          </cell>
          <cell r="N15" t="str">
            <v>1301010000</v>
          </cell>
        </row>
        <row r="16">
          <cell r="C16">
            <v>554099502.39999998</v>
          </cell>
          <cell r="D16">
            <v>676302032.89999998</v>
          </cell>
          <cell r="G16">
            <v>685666176.29999995</v>
          </cell>
          <cell r="N16" t="str">
            <v>1301010100</v>
          </cell>
        </row>
        <row r="17">
          <cell r="C17">
            <v>2229930.2000000002</v>
          </cell>
          <cell r="D17">
            <v>3248686.3</v>
          </cell>
          <cell r="G17">
            <v>3260207.6999999997</v>
          </cell>
          <cell r="N17" t="str">
            <v>1301010200</v>
          </cell>
        </row>
        <row r="18">
          <cell r="C18">
            <v>0</v>
          </cell>
          <cell r="D18">
            <v>0</v>
          </cell>
          <cell r="G18">
            <v>1660.8</v>
          </cell>
          <cell r="N18" t="str">
            <v>1301010300</v>
          </cell>
        </row>
        <row r="19">
          <cell r="C19">
            <v>14412307.199999999</v>
          </cell>
          <cell r="D19">
            <v>15779237.800000001</v>
          </cell>
          <cell r="G19">
            <v>16356679.300000001</v>
          </cell>
          <cell r="N19" t="str">
            <v>1301010400</v>
          </cell>
        </row>
        <row r="20">
          <cell r="C20">
            <v>3795736.6</v>
          </cell>
          <cell r="D20">
            <v>7702920.2999999998</v>
          </cell>
          <cell r="G20">
            <v>7798963.2000000002</v>
          </cell>
          <cell r="N20" t="str">
            <v>1301010500</v>
          </cell>
        </row>
        <row r="21">
          <cell r="C21">
            <v>14118085.5</v>
          </cell>
          <cell r="D21">
            <v>13682273.1</v>
          </cell>
          <cell r="G21">
            <v>13682273.1</v>
          </cell>
          <cell r="N21" t="str">
            <v>1301010700</v>
          </cell>
        </row>
        <row r="22">
          <cell r="C22">
            <v>56164490.399999999</v>
          </cell>
          <cell r="D22">
            <v>66216208.600000001</v>
          </cell>
          <cell r="G22">
            <v>67210876.299999997</v>
          </cell>
          <cell r="N22" t="str">
            <v>1301020000</v>
          </cell>
        </row>
        <row r="23">
          <cell r="C23">
            <v>45337003.100000001</v>
          </cell>
          <cell r="D23">
            <v>51738528.5</v>
          </cell>
          <cell r="G23">
            <v>52562377</v>
          </cell>
          <cell r="N23" t="str">
            <v>1301020100</v>
          </cell>
        </row>
        <row r="24">
          <cell r="C24">
            <v>36583937.899999999</v>
          </cell>
          <cell r="D24">
            <v>40044006.299999997</v>
          </cell>
          <cell r="G24">
            <v>40705508.199999996</v>
          </cell>
          <cell r="N24" t="str">
            <v>1301020101</v>
          </cell>
        </row>
        <row r="25">
          <cell r="C25">
            <v>2239747</v>
          </cell>
          <cell r="D25">
            <v>2932266.8</v>
          </cell>
          <cell r="G25">
            <v>2970385.8</v>
          </cell>
          <cell r="N25" t="str">
            <v>1301020102</v>
          </cell>
        </row>
        <row r="26">
          <cell r="C26">
            <v>4239000</v>
          </cell>
          <cell r="D26">
            <v>5880526</v>
          </cell>
          <cell r="G26">
            <v>5966634.5999999996</v>
          </cell>
          <cell r="N26" t="str">
            <v>1301020103</v>
          </cell>
        </row>
        <row r="27">
          <cell r="C27">
            <v>2274317.7999999998</v>
          </cell>
          <cell r="D27">
            <v>2881729.4</v>
          </cell>
          <cell r="G27">
            <v>2919848.4</v>
          </cell>
          <cell r="N27" t="str">
            <v>1301020104</v>
          </cell>
        </row>
        <row r="28">
          <cell r="C28">
            <v>10827489.699999999</v>
          </cell>
          <cell r="D28">
            <v>14477680.1</v>
          </cell>
          <cell r="G28">
            <v>14648499.299999999</v>
          </cell>
          <cell r="N28" t="str">
            <v>1301020201</v>
          </cell>
        </row>
        <row r="29">
          <cell r="C29">
            <v>444321965.19999999</v>
          </cell>
          <cell r="D29">
            <v>562519475.29999995</v>
          </cell>
          <cell r="G29">
            <v>613472127.89999998</v>
          </cell>
          <cell r="N29" t="str">
            <v>1301030000</v>
          </cell>
        </row>
        <row r="30">
          <cell r="C30">
            <v>4913094.3</v>
          </cell>
          <cell r="D30">
            <v>6208179.5</v>
          </cell>
          <cell r="G30">
            <v>6383281.4000000004</v>
          </cell>
          <cell r="N30" t="str">
            <v>1301030100</v>
          </cell>
        </row>
        <row r="31">
          <cell r="C31">
            <v>15297805.1</v>
          </cell>
          <cell r="D31">
            <v>19185305.699999999</v>
          </cell>
          <cell r="G31">
            <v>19405186.199999999</v>
          </cell>
          <cell r="N31" t="str">
            <v>1301030200</v>
          </cell>
        </row>
        <row r="32">
          <cell r="C32">
            <v>73593107.400000006</v>
          </cell>
          <cell r="D32">
            <v>86502948.400000006</v>
          </cell>
          <cell r="G32">
            <v>91722190.900000006</v>
          </cell>
          <cell r="N32" t="str">
            <v>1301030300</v>
          </cell>
        </row>
        <row r="33">
          <cell r="C33">
            <v>24765053.699999999</v>
          </cell>
          <cell r="D33">
            <v>28328071.5</v>
          </cell>
          <cell r="G33">
            <v>28605899.399999999</v>
          </cell>
          <cell r="N33" t="str">
            <v>1301030400</v>
          </cell>
        </row>
        <row r="34">
          <cell r="C34">
            <v>5265505.3</v>
          </cell>
          <cell r="D34">
            <v>6586166.9000000004</v>
          </cell>
          <cell r="G34">
            <v>6616974.6000000006</v>
          </cell>
          <cell r="N34" t="str">
            <v>1301030500</v>
          </cell>
        </row>
        <row r="35">
          <cell r="C35">
            <v>11832325.699999999</v>
          </cell>
          <cell r="D35">
            <v>15330085.199999999</v>
          </cell>
          <cell r="G35">
            <v>15614723.299999999</v>
          </cell>
          <cell r="N35" t="str">
            <v>1301030600</v>
          </cell>
        </row>
        <row r="36">
          <cell r="C36">
            <v>6361933.0999999996</v>
          </cell>
          <cell r="D36">
            <v>7132157.7999999998</v>
          </cell>
          <cell r="G36">
            <v>7313112.5999999996</v>
          </cell>
          <cell r="N36" t="str">
            <v>1301030700</v>
          </cell>
        </row>
        <row r="37">
          <cell r="C37">
            <v>7209433.7000000002</v>
          </cell>
          <cell r="D37">
            <v>7839232.4000000004</v>
          </cell>
          <cell r="G37">
            <v>8148582.9000000004</v>
          </cell>
          <cell r="N37" t="str">
            <v>1301030800</v>
          </cell>
        </row>
        <row r="38">
          <cell r="C38">
            <v>1192467</v>
          </cell>
          <cell r="D38">
            <v>2083705.1</v>
          </cell>
          <cell r="G38">
            <v>2085553.6</v>
          </cell>
          <cell r="N38" t="str">
            <v>1301030900</v>
          </cell>
        </row>
        <row r="39">
          <cell r="C39">
            <v>8517.2000000000007</v>
          </cell>
          <cell r="D39">
            <v>0</v>
          </cell>
          <cell r="G39">
            <v>1427.5</v>
          </cell>
          <cell r="N39" t="str">
            <v>1301031000</v>
          </cell>
        </row>
        <row r="40">
          <cell r="C40">
            <v>62407.4</v>
          </cell>
          <cell r="D40">
            <v>139984</v>
          </cell>
          <cell r="G40">
            <v>139984</v>
          </cell>
          <cell r="N40" t="str">
            <v>1301031100</v>
          </cell>
        </row>
        <row r="41">
          <cell r="C41">
            <v>10774871.800000001</v>
          </cell>
          <cell r="D41">
            <v>15898292.9</v>
          </cell>
          <cell r="G41">
            <v>17227436.399999999</v>
          </cell>
          <cell r="N41" t="str">
            <v>1301031200</v>
          </cell>
        </row>
        <row r="42">
          <cell r="C42">
            <v>3028964.9</v>
          </cell>
          <cell r="D42">
            <v>7982952.2000000002</v>
          </cell>
          <cell r="G42">
            <v>9216649.5999999996</v>
          </cell>
          <cell r="N42" t="str">
            <v>1301031201</v>
          </cell>
        </row>
        <row r="43">
          <cell r="C43">
            <v>1453011</v>
          </cell>
          <cell r="D43">
            <v>1283692.8</v>
          </cell>
          <cell r="G43">
            <v>1810380.6</v>
          </cell>
          <cell r="N43" t="str">
            <v>1301031202</v>
          </cell>
        </row>
        <row r="44">
          <cell r="C44">
            <v>524741.1</v>
          </cell>
          <cell r="D44">
            <v>462272.5</v>
          </cell>
          <cell r="G44">
            <v>483297.5</v>
          </cell>
          <cell r="N44" t="str">
            <v>1301031203</v>
          </cell>
        </row>
        <row r="45">
          <cell r="C45">
            <v>5353670.8</v>
          </cell>
          <cell r="D45">
            <v>3562920.2</v>
          </cell>
          <cell r="G45">
            <v>3610653.5</v>
          </cell>
          <cell r="N45" t="str">
            <v>1301031204</v>
          </cell>
        </row>
        <row r="46">
          <cell r="C46">
            <v>414484.7</v>
          </cell>
          <cell r="D46">
            <v>2606455.2000000002</v>
          </cell>
          <cell r="G46">
            <v>2106455.2000000002</v>
          </cell>
          <cell r="N46" t="str">
            <v>1301031205</v>
          </cell>
        </row>
        <row r="47">
          <cell r="C47">
            <v>13616145.1</v>
          </cell>
          <cell r="D47">
            <v>15617871.9</v>
          </cell>
          <cell r="G47">
            <v>15662362.6</v>
          </cell>
          <cell r="N47" t="str">
            <v>1301031300</v>
          </cell>
        </row>
        <row r="48">
          <cell r="C48">
            <v>50363559.700000003</v>
          </cell>
          <cell r="D48">
            <v>60290468.200000003</v>
          </cell>
          <cell r="G48">
            <v>60583834.800000004</v>
          </cell>
          <cell r="N48" t="str">
            <v>1301031400</v>
          </cell>
        </row>
        <row r="49">
          <cell r="C49">
            <v>41921468.399999999</v>
          </cell>
          <cell r="D49">
            <v>49993215.100000001</v>
          </cell>
          <cell r="G49">
            <v>57203139.399999999</v>
          </cell>
          <cell r="N49" t="str">
            <v>1301031500</v>
          </cell>
        </row>
        <row r="50">
          <cell r="C50">
            <v>10893252.1</v>
          </cell>
          <cell r="D50">
            <v>8899582.5</v>
          </cell>
          <cell r="G50">
            <v>11520412.6</v>
          </cell>
          <cell r="N50" t="str">
            <v>1301031600</v>
          </cell>
        </row>
        <row r="51">
          <cell r="C51">
            <v>9823.9</v>
          </cell>
          <cell r="D51">
            <v>28000</v>
          </cell>
          <cell r="G51">
            <v>28000</v>
          </cell>
          <cell r="N51" t="str">
            <v>1301031700</v>
          </cell>
        </row>
        <row r="52">
          <cell r="C52">
            <v>33577592.399999999</v>
          </cell>
          <cell r="D52">
            <v>14955663.1</v>
          </cell>
          <cell r="G52">
            <v>22618552.899999999</v>
          </cell>
          <cell r="N52" t="str">
            <v>1301031800</v>
          </cell>
        </row>
        <row r="53">
          <cell r="C53">
            <v>0</v>
          </cell>
          <cell r="D53">
            <v>1000000</v>
          </cell>
          <cell r="G53">
            <v>1000000</v>
          </cell>
          <cell r="N53" t="str">
            <v>1301031810</v>
          </cell>
        </row>
        <row r="54">
          <cell r="C54">
            <v>63140</v>
          </cell>
          <cell r="D54">
            <v>0</v>
          </cell>
          <cell r="G54">
            <v>0</v>
          </cell>
          <cell r="N54" t="str">
            <v>1301031830</v>
          </cell>
        </row>
        <row r="55">
          <cell r="C55">
            <v>1622828.7</v>
          </cell>
          <cell r="D55">
            <v>1759372.6</v>
          </cell>
          <cell r="G55">
            <v>1763376.6</v>
          </cell>
          <cell r="N55" t="str">
            <v>1301031900</v>
          </cell>
        </row>
        <row r="56">
          <cell r="C56">
            <v>2817781.4</v>
          </cell>
          <cell r="D56">
            <v>4278306.8</v>
          </cell>
          <cell r="G56">
            <v>5779756.5999999996</v>
          </cell>
          <cell r="N56" t="str">
            <v>1301032000</v>
          </cell>
        </row>
        <row r="57">
          <cell r="C57">
            <v>5822813.5</v>
          </cell>
          <cell r="D57">
            <v>6168841.7999999998</v>
          </cell>
          <cell r="G57">
            <v>6249141.7999999998</v>
          </cell>
          <cell r="N57" t="str">
            <v>1301032100</v>
          </cell>
        </row>
        <row r="58">
          <cell r="C58">
            <v>240281.3</v>
          </cell>
          <cell r="D58">
            <v>315000</v>
          </cell>
          <cell r="G58">
            <v>315000</v>
          </cell>
          <cell r="N58" t="str">
            <v>1301032200</v>
          </cell>
        </row>
        <row r="59">
          <cell r="C59">
            <v>4823051.4000000004</v>
          </cell>
          <cell r="D59">
            <v>6316541.5</v>
          </cell>
          <cell r="G59">
            <v>6443755.4000000004</v>
          </cell>
          <cell r="N59" t="str">
            <v>1301032300</v>
          </cell>
        </row>
        <row r="60">
          <cell r="C60">
            <v>17003570.300000001</v>
          </cell>
          <cell r="D60">
            <v>39856625.200000003</v>
          </cell>
          <cell r="G60">
            <v>40854425.200000003</v>
          </cell>
          <cell r="N60" t="str">
            <v>1301032400</v>
          </cell>
        </row>
        <row r="61">
          <cell r="C61">
            <v>10000</v>
          </cell>
          <cell r="D61">
            <v>1421776</v>
          </cell>
          <cell r="G61">
            <v>1421776</v>
          </cell>
          <cell r="N61" t="str">
            <v>1301032500</v>
          </cell>
        </row>
        <row r="62">
          <cell r="C62">
            <v>1664440</v>
          </cell>
          <cell r="D62">
            <v>2579003.7999999998</v>
          </cell>
          <cell r="G62">
            <v>2579003.7999999998</v>
          </cell>
          <cell r="N62" t="str">
            <v>1301032600</v>
          </cell>
        </row>
        <row r="63">
          <cell r="C63">
            <v>223043.9</v>
          </cell>
          <cell r="D63">
            <v>741000</v>
          </cell>
          <cell r="G63">
            <v>741000</v>
          </cell>
          <cell r="N63" t="str">
            <v>1301032800</v>
          </cell>
        </row>
        <row r="64">
          <cell r="C64">
            <v>1368158.5</v>
          </cell>
          <cell r="D64">
            <v>1553810.1</v>
          </cell>
          <cell r="G64">
            <v>1553810.1</v>
          </cell>
          <cell r="N64" t="str">
            <v>1301032900</v>
          </cell>
        </row>
        <row r="65">
          <cell r="C65">
            <v>222843.4</v>
          </cell>
          <cell r="D65">
            <v>540000</v>
          </cell>
          <cell r="G65">
            <v>540000</v>
          </cell>
          <cell r="N65" t="str">
            <v>1301033100</v>
          </cell>
        </row>
        <row r="66">
          <cell r="C66">
            <v>0</v>
          </cell>
          <cell r="D66">
            <v>1958.2</v>
          </cell>
          <cell r="G66">
            <v>1958.2</v>
          </cell>
          <cell r="N66" t="str">
            <v>1301033201</v>
          </cell>
        </row>
        <row r="67">
          <cell r="C67">
            <v>77048.899999999994</v>
          </cell>
          <cell r="D67">
            <v>86482.8</v>
          </cell>
          <cell r="G67">
            <v>86482.8</v>
          </cell>
          <cell r="N67" t="str">
            <v>1301033300</v>
          </cell>
        </row>
        <row r="68">
          <cell r="C68">
            <v>106.5</v>
          </cell>
          <cell r="D68">
            <v>30000</v>
          </cell>
          <cell r="G68">
            <v>30000</v>
          </cell>
          <cell r="N68" t="str">
            <v>1301033500</v>
          </cell>
        </row>
        <row r="69">
          <cell r="C69">
            <v>18660463.899999999</v>
          </cell>
          <cell r="D69">
            <v>20000000</v>
          </cell>
          <cell r="G69">
            <v>30000000</v>
          </cell>
          <cell r="N69" t="str">
            <v>1301033600</v>
          </cell>
        </row>
        <row r="70">
          <cell r="C70">
            <v>450388.1</v>
          </cell>
          <cell r="D70">
            <v>0</v>
          </cell>
          <cell r="G70">
            <v>434400</v>
          </cell>
          <cell r="N70" t="str">
            <v>1301033800</v>
          </cell>
        </row>
        <row r="71">
          <cell r="C71">
            <v>450388.1</v>
          </cell>
          <cell r="D71">
            <v>0</v>
          </cell>
          <cell r="G71">
            <v>434400</v>
          </cell>
          <cell r="N71" t="str">
            <v>1301033801</v>
          </cell>
        </row>
        <row r="72">
          <cell r="C72">
            <v>1347772</v>
          </cell>
          <cell r="D72">
            <v>1660094.2</v>
          </cell>
          <cell r="G72">
            <v>1722094.2</v>
          </cell>
          <cell r="N72" t="str">
            <v>1301033900</v>
          </cell>
        </row>
        <row r="73">
          <cell r="C73">
            <v>81271.199999999997</v>
          </cell>
          <cell r="D73">
            <v>113041.4</v>
          </cell>
          <cell r="G73">
            <v>113041.4</v>
          </cell>
          <cell r="N73" t="str">
            <v>1301033901</v>
          </cell>
        </row>
        <row r="74">
          <cell r="C74">
            <v>1093190.8999999999</v>
          </cell>
          <cell r="D74">
            <v>421194</v>
          </cell>
          <cell r="G74">
            <v>421194</v>
          </cell>
          <cell r="N74" t="str">
            <v>1301033904</v>
          </cell>
        </row>
        <row r="75">
          <cell r="C75">
            <v>173309.9</v>
          </cell>
          <cell r="D75">
            <v>485000</v>
          </cell>
          <cell r="G75">
            <v>547000</v>
          </cell>
          <cell r="N75" t="str">
            <v>1301033909</v>
          </cell>
        </row>
        <row r="76">
          <cell r="C76">
            <v>0</v>
          </cell>
          <cell r="D76">
            <v>640858.80000000005</v>
          </cell>
          <cell r="G76">
            <v>640858.80000000005</v>
          </cell>
          <cell r="N76" t="str">
            <v>1301033910</v>
          </cell>
        </row>
        <row r="77">
          <cell r="C77">
            <v>163.1</v>
          </cell>
          <cell r="D77">
            <v>1912.7</v>
          </cell>
          <cell r="G77">
            <v>1912.7</v>
          </cell>
          <cell r="N77" t="str">
            <v>1301034200</v>
          </cell>
        </row>
        <row r="78">
          <cell r="C78">
            <v>2985537.8</v>
          </cell>
          <cell r="D78">
            <v>3100000</v>
          </cell>
          <cell r="G78">
            <v>3140556.7</v>
          </cell>
          <cell r="N78" t="str">
            <v>1301034300</v>
          </cell>
        </row>
        <row r="79">
          <cell r="C79">
            <v>1806022</v>
          </cell>
          <cell r="D79">
            <v>1850286.2</v>
          </cell>
          <cell r="G79">
            <v>1850286.2</v>
          </cell>
          <cell r="N79" t="str">
            <v>1301034700</v>
          </cell>
        </row>
        <row r="80">
          <cell r="C80">
            <v>486520</v>
          </cell>
          <cell r="D80">
            <v>45800</v>
          </cell>
          <cell r="G80">
            <v>45800</v>
          </cell>
          <cell r="N80" t="str">
            <v>1301034800</v>
          </cell>
        </row>
        <row r="81">
          <cell r="C81">
            <v>111995.3</v>
          </cell>
          <cell r="D81">
            <v>39115</v>
          </cell>
          <cell r="G81">
            <v>39115</v>
          </cell>
          <cell r="N81" t="str">
            <v>1301034900</v>
          </cell>
        </row>
        <row r="82">
          <cell r="C82">
            <v>5744581.2999999998</v>
          </cell>
          <cell r="D82">
            <v>8613664.6999999993</v>
          </cell>
          <cell r="G82">
            <v>8863664.6999999993</v>
          </cell>
          <cell r="N82" t="str">
            <v>1301035100</v>
          </cell>
        </row>
        <row r="83">
          <cell r="C83">
            <v>273804.7</v>
          </cell>
          <cell r="D83">
            <v>274600</v>
          </cell>
          <cell r="G83">
            <v>274600</v>
          </cell>
          <cell r="N83" t="str">
            <v>1301035300</v>
          </cell>
        </row>
        <row r="84">
          <cell r="C84">
            <v>7250</v>
          </cell>
          <cell r="D84">
            <v>10403</v>
          </cell>
          <cell r="G84">
            <v>10403</v>
          </cell>
          <cell r="N84" t="str">
            <v>1301035500</v>
          </cell>
        </row>
        <row r="85">
          <cell r="C85">
            <v>1555796</v>
          </cell>
          <cell r="D85">
            <v>2141818.4</v>
          </cell>
          <cell r="G85">
            <v>2141818.4</v>
          </cell>
          <cell r="N85" t="str">
            <v>1301035700</v>
          </cell>
        </row>
        <row r="86">
          <cell r="C86">
            <v>418574.9</v>
          </cell>
          <cell r="D86">
            <v>450000</v>
          </cell>
          <cell r="G86">
            <v>450000</v>
          </cell>
          <cell r="N86" t="str">
            <v>1301035800</v>
          </cell>
        </row>
        <row r="87">
          <cell r="C87">
            <v>14040023.699999999</v>
          </cell>
          <cell r="D87">
            <v>22031190.399999999</v>
          </cell>
          <cell r="G87">
            <v>22489887.199999999</v>
          </cell>
          <cell r="N87" t="str">
            <v>1301036200</v>
          </cell>
        </row>
        <row r="88">
          <cell r="C88">
            <v>148968.5</v>
          </cell>
          <cell r="D88">
            <v>209660.3</v>
          </cell>
          <cell r="G88">
            <v>209660.3</v>
          </cell>
          <cell r="N88" t="str">
            <v>1301036201</v>
          </cell>
        </row>
        <row r="89">
          <cell r="C89">
            <v>12139836.4</v>
          </cell>
          <cell r="D89">
            <v>15751312.699999999</v>
          </cell>
          <cell r="G89">
            <v>16066187.699999999</v>
          </cell>
          <cell r="N89" t="str">
            <v>1301036202</v>
          </cell>
        </row>
        <row r="90">
          <cell r="C90">
            <v>1072110.6000000001</v>
          </cell>
          <cell r="D90">
            <v>1923104.1</v>
          </cell>
          <cell r="G90">
            <v>1923104.1</v>
          </cell>
          <cell r="N90" t="str">
            <v>1301036204</v>
          </cell>
        </row>
        <row r="91">
          <cell r="C91">
            <v>188378.1</v>
          </cell>
          <cell r="D91">
            <v>191550</v>
          </cell>
          <cell r="G91">
            <v>275371.8</v>
          </cell>
          <cell r="N91" t="str">
            <v>1301036205</v>
          </cell>
        </row>
        <row r="92">
          <cell r="C92">
            <v>490730.1</v>
          </cell>
          <cell r="D92">
            <v>3955563.3</v>
          </cell>
          <cell r="G92">
            <v>4015563.3</v>
          </cell>
          <cell r="N92" t="str">
            <v>1301036206</v>
          </cell>
        </row>
        <row r="93">
          <cell r="C93">
            <v>10209771.5</v>
          </cell>
          <cell r="D93">
            <v>13093467.9</v>
          </cell>
          <cell r="G93">
            <v>13093467.9</v>
          </cell>
          <cell r="N93" t="str">
            <v>1301038000</v>
          </cell>
        </row>
        <row r="94">
          <cell r="C94">
            <v>713043.2</v>
          </cell>
          <cell r="D94">
            <v>2308828.2000000002</v>
          </cell>
          <cell r="G94">
            <v>2308828.2000000002</v>
          </cell>
          <cell r="N94" t="str">
            <v>1301038200</v>
          </cell>
        </row>
        <row r="95">
          <cell r="C95">
            <v>0</v>
          </cell>
          <cell r="D95">
            <v>420000</v>
          </cell>
          <cell r="G95">
            <v>6920000</v>
          </cell>
          <cell r="N95" t="str">
            <v>1301038400</v>
          </cell>
        </row>
        <row r="96">
          <cell r="C96">
            <v>31724.7</v>
          </cell>
          <cell r="D96">
            <v>1933000</v>
          </cell>
          <cell r="G96">
            <v>2183000</v>
          </cell>
          <cell r="N96" t="str">
            <v>1301038500</v>
          </cell>
        </row>
        <row r="97">
          <cell r="C97">
            <v>0</v>
          </cell>
          <cell r="D97">
            <v>5000000</v>
          </cell>
          <cell r="G97">
            <v>5000000</v>
          </cell>
          <cell r="N97" t="str">
            <v>1301039000</v>
          </cell>
        </row>
        <row r="98">
          <cell r="C98">
            <v>0</v>
          </cell>
          <cell r="D98">
            <v>5875323.0999999996</v>
          </cell>
          <cell r="G98">
            <v>5875323.0999999996</v>
          </cell>
          <cell r="N98" t="str">
            <v>1301039400</v>
          </cell>
        </row>
        <row r="99">
          <cell r="C99">
            <v>30293566.100000001</v>
          </cell>
          <cell r="D99">
            <v>52749230.399999999</v>
          </cell>
          <cell r="G99">
            <v>56806483.899999999</v>
          </cell>
          <cell r="N99" t="str">
            <v>1301039600</v>
          </cell>
        </row>
        <row r="100">
          <cell r="C100">
            <v>0</v>
          </cell>
          <cell r="D100">
            <v>1003057</v>
          </cell>
          <cell r="G100">
            <v>1003057</v>
          </cell>
          <cell r="N100" t="str">
            <v>1301039601</v>
          </cell>
        </row>
        <row r="101">
          <cell r="C101">
            <v>1385234.8</v>
          </cell>
          <cell r="D101">
            <v>2014599.9</v>
          </cell>
          <cell r="G101">
            <v>2014599.9</v>
          </cell>
          <cell r="N101" t="str">
            <v>1301039603</v>
          </cell>
        </row>
        <row r="102">
          <cell r="C102">
            <v>10607163.4</v>
          </cell>
          <cell r="D102">
            <v>20080994.600000001</v>
          </cell>
          <cell r="G102">
            <v>23403494.600000001</v>
          </cell>
          <cell r="N102" t="str">
            <v>1301039604</v>
          </cell>
        </row>
        <row r="103">
          <cell r="C103">
            <v>15822923.9</v>
          </cell>
          <cell r="D103">
            <v>26219723.399999999</v>
          </cell>
          <cell r="G103">
            <v>26883716.899999999</v>
          </cell>
          <cell r="N103" t="str">
            <v>1301039605</v>
          </cell>
        </row>
        <row r="104">
          <cell r="C104">
            <v>278604.79999999999</v>
          </cell>
          <cell r="D104">
            <v>422545.3</v>
          </cell>
          <cell r="G104">
            <v>429305.3</v>
          </cell>
          <cell r="N104" t="str">
            <v>1301039607</v>
          </cell>
        </row>
        <row r="105">
          <cell r="C105">
            <v>505970.9</v>
          </cell>
          <cell r="D105">
            <v>378905.2</v>
          </cell>
          <cell r="G105">
            <v>378905.2</v>
          </cell>
          <cell r="N105" t="str">
            <v>1301039619</v>
          </cell>
        </row>
        <row r="106">
          <cell r="C106">
            <v>659115.69999999995</v>
          </cell>
          <cell r="D106">
            <v>723293</v>
          </cell>
          <cell r="G106">
            <v>729293</v>
          </cell>
          <cell r="N106" t="str">
            <v>1301039620</v>
          </cell>
        </row>
        <row r="107">
          <cell r="C107">
            <v>58435.5</v>
          </cell>
          <cell r="D107">
            <v>383992.8</v>
          </cell>
          <cell r="G107">
            <v>441992.8</v>
          </cell>
          <cell r="N107" t="str">
            <v>1301039621</v>
          </cell>
        </row>
        <row r="108">
          <cell r="C108">
            <v>157186.1</v>
          </cell>
          <cell r="D108">
            <v>330274.09999999998</v>
          </cell>
          <cell r="G108">
            <v>330274.09999999998</v>
          </cell>
          <cell r="N108" t="str">
            <v>1301039622</v>
          </cell>
        </row>
        <row r="109">
          <cell r="C109">
            <v>342306.4</v>
          </cell>
          <cell r="D109">
            <v>388600.7</v>
          </cell>
          <cell r="G109">
            <v>388600.7</v>
          </cell>
          <cell r="N109" t="str">
            <v>1301039623</v>
          </cell>
        </row>
        <row r="110">
          <cell r="C110">
            <v>1000</v>
          </cell>
          <cell r="D110">
            <v>0</v>
          </cell>
          <cell r="G110">
            <v>0</v>
          </cell>
          <cell r="N110" t="str">
            <v>1301039624</v>
          </cell>
        </row>
        <row r="111">
          <cell r="C111">
            <v>455596.3</v>
          </cell>
          <cell r="D111">
            <v>696693.6</v>
          </cell>
          <cell r="G111">
            <v>696693.6</v>
          </cell>
          <cell r="N111" t="str">
            <v>1301039640</v>
          </cell>
        </row>
        <row r="112">
          <cell r="C112">
            <v>20028.900000000001</v>
          </cell>
          <cell r="D112">
            <v>106550.8</v>
          </cell>
          <cell r="G112">
            <v>106550.8</v>
          </cell>
          <cell r="N112" t="str">
            <v>1301039641</v>
          </cell>
        </row>
        <row r="113">
          <cell r="C113">
            <v>2935699.1</v>
          </cell>
          <cell r="D113">
            <v>3304404</v>
          </cell>
          <cell r="G113">
            <v>3399404</v>
          </cell>
          <cell r="N113" t="str">
            <v>1301039700</v>
          </cell>
        </row>
        <row r="114">
          <cell r="C114">
            <v>3407028.3</v>
          </cell>
          <cell r="D114">
            <v>4332155.0999999996</v>
          </cell>
          <cell r="G114">
            <v>4532155.0999999996</v>
          </cell>
          <cell r="N114" t="str">
            <v>1301039800</v>
          </cell>
        </row>
        <row r="115">
          <cell r="C115">
            <v>450042.9</v>
          </cell>
          <cell r="D115">
            <v>204430.8</v>
          </cell>
          <cell r="G115">
            <v>207430.8</v>
          </cell>
          <cell r="N115" t="str">
            <v>1301039801</v>
          </cell>
        </row>
        <row r="116">
          <cell r="C116">
            <v>0</v>
          </cell>
          <cell r="D116">
            <v>29894</v>
          </cell>
          <cell r="G116">
            <v>29894</v>
          </cell>
          <cell r="N116" t="str">
            <v>1301039900</v>
          </cell>
        </row>
        <row r="117">
          <cell r="C117">
            <v>774751.5</v>
          </cell>
          <cell r="D117">
            <v>1382208.2</v>
          </cell>
          <cell r="G117">
            <v>1411461.2</v>
          </cell>
          <cell r="N117" t="str">
            <v>13010399A1</v>
          </cell>
        </row>
        <row r="118">
          <cell r="C118">
            <v>4280165.9000000004</v>
          </cell>
          <cell r="D118">
            <v>10000000</v>
          </cell>
          <cell r="G118">
            <v>10000000</v>
          </cell>
          <cell r="N118" t="str">
            <v>1301040100</v>
          </cell>
        </row>
        <row r="119">
          <cell r="C119">
            <v>42327764.399999999</v>
          </cell>
          <cell r="D119">
            <v>38185148.100000001</v>
          </cell>
          <cell r="G119">
            <v>38185148.100000001</v>
          </cell>
          <cell r="N119" t="str">
            <v>1302000000</v>
          </cell>
        </row>
        <row r="120">
          <cell r="C120">
            <v>37709053.299999997</v>
          </cell>
          <cell r="D120">
            <v>26450403.600000001</v>
          </cell>
          <cell r="G120">
            <v>26450403.600000001</v>
          </cell>
          <cell r="N120" t="str">
            <v>1302010000</v>
          </cell>
        </row>
        <row r="121">
          <cell r="C121">
            <v>4618711.0999999996</v>
          </cell>
          <cell r="D121">
            <v>11734744.5</v>
          </cell>
          <cell r="G121">
            <v>11734744.5</v>
          </cell>
          <cell r="N121" t="str">
            <v>1302020000</v>
          </cell>
        </row>
        <row r="122">
          <cell r="C122">
            <v>4618711.0999999996</v>
          </cell>
          <cell r="D122">
            <v>11734744.5</v>
          </cell>
          <cell r="G122">
            <v>11734744.5</v>
          </cell>
          <cell r="N122" t="str">
            <v>1302020100</v>
          </cell>
        </row>
        <row r="123">
          <cell r="C123">
            <v>474418686.39999998</v>
          </cell>
          <cell r="D123">
            <v>558195412.60000002</v>
          </cell>
          <cell r="G123">
            <v>627586131.5</v>
          </cell>
          <cell r="N123" t="str">
            <v>1303000000</v>
          </cell>
        </row>
        <row r="124">
          <cell r="C124">
            <v>222334563</v>
          </cell>
          <cell r="D124">
            <v>273959295.19999999</v>
          </cell>
          <cell r="G124">
            <v>303288561.19999999</v>
          </cell>
          <cell r="N124" t="str">
            <v>1303010000</v>
          </cell>
        </row>
        <row r="125">
          <cell r="C125">
            <v>36464855.600000001</v>
          </cell>
          <cell r="D125">
            <v>39814400</v>
          </cell>
          <cell r="G125">
            <v>42525500</v>
          </cell>
          <cell r="N125" t="str">
            <v>1303010100</v>
          </cell>
        </row>
        <row r="126">
          <cell r="C126">
            <v>887999.7</v>
          </cell>
          <cell r="D126">
            <v>30408995.199999999</v>
          </cell>
          <cell r="G126">
            <v>34627161.200000003</v>
          </cell>
          <cell r="N126" t="str">
            <v>1303010200</v>
          </cell>
        </row>
        <row r="127">
          <cell r="C127">
            <v>170666979.40000001</v>
          </cell>
          <cell r="D127">
            <v>190721900</v>
          </cell>
          <cell r="G127">
            <v>190721900</v>
          </cell>
          <cell r="N127" t="str">
            <v>1303010400</v>
          </cell>
        </row>
        <row r="128">
          <cell r="C128">
            <v>12643724.6</v>
          </cell>
          <cell r="D128">
            <v>12600000</v>
          </cell>
          <cell r="G128">
            <v>15000000</v>
          </cell>
          <cell r="N128" t="str">
            <v>1303010500</v>
          </cell>
        </row>
        <row r="129">
          <cell r="C129">
            <v>1671003.7</v>
          </cell>
          <cell r="D129">
            <v>414000</v>
          </cell>
          <cell r="G129">
            <v>20414000</v>
          </cell>
          <cell r="N129" t="str">
            <v>1303010700</v>
          </cell>
        </row>
        <row r="130">
          <cell r="C130">
            <v>20156178.199999999</v>
          </cell>
          <cell r="D130">
            <v>22520687.600000001</v>
          </cell>
          <cell r="G130">
            <v>53051564.299999997</v>
          </cell>
          <cell r="N130" t="str">
            <v>1303020000</v>
          </cell>
        </row>
        <row r="131">
          <cell r="C131">
            <v>20136178.199999999</v>
          </cell>
          <cell r="D131">
            <v>22505687.600000001</v>
          </cell>
          <cell r="G131">
            <v>29036564.300000001</v>
          </cell>
          <cell r="N131" t="str">
            <v>1303020100</v>
          </cell>
        </row>
        <row r="132">
          <cell r="C132">
            <v>20000</v>
          </cell>
          <cell r="D132">
            <v>15000</v>
          </cell>
          <cell r="G132">
            <v>24015000</v>
          </cell>
          <cell r="N132" t="str">
            <v>1303020200</v>
          </cell>
        </row>
        <row r="133">
          <cell r="C133">
            <v>20000</v>
          </cell>
          <cell r="D133">
            <v>15000</v>
          </cell>
          <cell r="G133">
            <v>15000</v>
          </cell>
          <cell r="N133" t="str">
            <v>1303020202</v>
          </cell>
        </row>
        <row r="134">
          <cell r="C134">
            <v>0</v>
          </cell>
          <cell r="D134">
            <v>0</v>
          </cell>
          <cell r="G134">
            <v>24000000</v>
          </cell>
          <cell r="N134" t="str">
            <v>1303020206</v>
          </cell>
        </row>
        <row r="135">
          <cell r="C135">
            <v>4040000</v>
          </cell>
          <cell r="D135">
            <v>4582000</v>
          </cell>
          <cell r="G135">
            <v>4582000</v>
          </cell>
          <cell r="N135" t="str">
            <v>1303030000</v>
          </cell>
        </row>
        <row r="136">
          <cell r="C136">
            <v>740000</v>
          </cell>
          <cell r="D136">
            <v>760000</v>
          </cell>
          <cell r="G136">
            <v>760000</v>
          </cell>
          <cell r="N136" t="str">
            <v>1303030100</v>
          </cell>
        </row>
        <row r="137">
          <cell r="C137">
            <v>3300000</v>
          </cell>
          <cell r="D137">
            <v>3822000</v>
          </cell>
          <cell r="G137">
            <v>3822000</v>
          </cell>
          <cell r="N137" t="str">
            <v>1303030300</v>
          </cell>
        </row>
        <row r="138">
          <cell r="C138">
            <v>129998545.09999999</v>
          </cell>
          <cell r="D138">
            <v>175149764</v>
          </cell>
          <cell r="G138">
            <v>175544088.40000001</v>
          </cell>
          <cell r="N138" t="str">
            <v>1303040000</v>
          </cell>
        </row>
        <row r="139">
          <cell r="C139">
            <v>20609</v>
          </cell>
          <cell r="D139">
            <v>16209</v>
          </cell>
          <cell r="G139">
            <v>16209</v>
          </cell>
          <cell r="N139" t="str">
            <v>1303040100</v>
          </cell>
        </row>
        <row r="140">
          <cell r="C140">
            <v>5000</v>
          </cell>
          <cell r="D140">
            <v>0</v>
          </cell>
          <cell r="G140">
            <v>0</v>
          </cell>
          <cell r="N140" t="str">
            <v>1303040101</v>
          </cell>
        </row>
        <row r="141">
          <cell r="C141">
            <v>0</v>
          </cell>
          <cell r="D141">
            <v>200</v>
          </cell>
          <cell r="G141">
            <v>200</v>
          </cell>
          <cell r="N141" t="str">
            <v>1303040103</v>
          </cell>
        </row>
        <row r="142">
          <cell r="C142">
            <v>0</v>
          </cell>
          <cell r="D142">
            <v>200</v>
          </cell>
          <cell r="G142">
            <v>200</v>
          </cell>
          <cell r="N142" t="str">
            <v>1303040106</v>
          </cell>
        </row>
        <row r="143">
          <cell r="C143">
            <v>0</v>
          </cell>
          <cell r="D143">
            <v>200</v>
          </cell>
          <cell r="G143">
            <v>200</v>
          </cell>
          <cell r="N143" t="str">
            <v>1303040107</v>
          </cell>
        </row>
        <row r="144">
          <cell r="C144">
            <v>15609</v>
          </cell>
          <cell r="D144">
            <v>15609</v>
          </cell>
          <cell r="G144">
            <v>15609</v>
          </cell>
          <cell r="N144" t="str">
            <v>1303040109</v>
          </cell>
        </row>
        <row r="145">
          <cell r="C145">
            <v>97863405.700000003</v>
          </cell>
          <cell r="D145">
            <v>137728101</v>
          </cell>
          <cell r="G145">
            <v>137728101</v>
          </cell>
          <cell r="N145" t="str">
            <v>1303040200</v>
          </cell>
        </row>
        <row r="146">
          <cell r="C146">
            <v>27641130.600000001</v>
          </cell>
          <cell r="D146">
            <v>33583600.299999997</v>
          </cell>
          <cell r="G146">
            <v>33583600.299999997</v>
          </cell>
          <cell r="N146" t="str">
            <v>1303040201</v>
          </cell>
        </row>
        <row r="147">
          <cell r="C147">
            <v>16112685.4</v>
          </cell>
          <cell r="D147">
            <v>22976900</v>
          </cell>
          <cell r="G147">
            <v>22976900</v>
          </cell>
          <cell r="N147" t="str">
            <v>1303040202</v>
          </cell>
        </row>
        <row r="148">
          <cell r="C148">
            <v>5692.6</v>
          </cell>
          <cell r="D148">
            <v>3000</v>
          </cell>
          <cell r="G148">
            <v>3000</v>
          </cell>
          <cell r="N148" t="str">
            <v>1303040208</v>
          </cell>
        </row>
        <row r="149">
          <cell r="C149">
            <v>5703459.2000000002</v>
          </cell>
          <cell r="D149">
            <v>3600000</v>
          </cell>
          <cell r="G149">
            <v>3600000</v>
          </cell>
          <cell r="N149" t="str">
            <v>1303040213</v>
          </cell>
        </row>
        <row r="150">
          <cell r="C150">
            <v>764613.4</v>
          </cell>
          <cell r="D150">
            <v>0</v>
          </cell>
          <cell r="G150">
            <v>0</v>
          </cell>
          <cell r="N150" t="str">
            <v>1303040215</v>
          </cell>
        </row>
        <row r="151">
          <cell r="C151">
            <v>15707658.199999999</v>
          </cell>
          <cell r="D151">
            <v>33275000</v>
          </cell>
          <cell r="G151">
            <v>33275000</v>
          </cell>
          <cell r="N151" t="str">
            <v>1303040216</v>
          </cell>
        </row>
        <row r="152">
          <cell r="C152">
            <v>202906.7</v>
          </cell>
          <cell r="D152">
            <v>0</v>
          </cell>
          <cell r="G152">
            <v>0</v>
          </cell>
          <cell r="N152" t="str">
            <v>1303040217</v>
          </cell>
        </row>
        <row r="153">
          <cell r="C153">
            <v>82275.8</v>
          </cell>
          <cell r="D153">
            <v>0</v>
          </cell>
          <cell r="G153">
            <v>0</v>
          </cell>
          <cell r="N153" t="str">
            <v>1303040218</v>
          </cell>
        </row>
        <row r="154">
          <cell r="C154">
            <v>8216164.0999999996</v>
          </cell>
          <cell r="D154">
            <v>10135800</v>
          </cell>
          <cell r="G154">
            <v>10135800</v>
          </cell>
          <cell r="N154" t="str">
            <v>1303040219</v>
          </cell>
        </row>
        <row r="155">
          <cell r="C155">
            <v>1336308</v>
          </cell>
          <cell r="D155">
            <v>3047500</v>
          </cell>
          <cell r="G155">
            <v>3047500</v>
          </cell>
          <cell r="N155" t="str">
            <v>1303040220</v>
          </cell>
        </row>
        <row r="156">
          <cell r="C156">
            <v>4315031.9000000004</v>
          </cell>
          <cell r="D156">
            <v>5280000</v>
          </cell>
          <cell r="G156">
            <v>5280000</v>
          </cell>
          <cell r="N156" t="str">
            <v>1303040221</v>
          </cell>
        </row>
        <row r="157">
          <cell r="C157">
            <v>5306159.9000000004</v>
          </cell>
          <cell r="D157">
            <v>5452300</v>
          </cell>
          <cell r="G157">
            <v>5452300</v>
          </cell>
          <cell r="N157" t="str">
            <v>1303040223</v>
          </cell>
        </row>
        <row r="158">
          <cell r="C158">
            <v>8401106.5999999996</v>
          </cell>
          <cell r="D158">
            <v>10374000.699999999</v>
          </cell>
          <cell r="G158">
            <v>10374000.699999999</v>
          </cell>
          <cell r="N158" t="str">
            <v>1303040224</v>
          </cell>
        </row>
        <row r="159">
          <cell r="C159">
            <v>4068213.4</v>
          </cell>
          <cell r="D159">
            <v>10000000</v>
          </cell>
          <cell r="G159">
            <v>10000000</v>
          </cell>
          <cell r="N159" t="str">
            <v>1303040227</v>
          </cell>
        </row>
        <row r="160">
          <cell r="C160">
            <v>124467.9</v>
          </cell>
          <cell r="D160">
            <v>1561949.5</v>
          </cell>
          <cell r="G160">
            <v>1561949.5</v>
          </cell>
          <cell r="N160" t="str">
            <v>1303040300</v>
          </cell>
        </row>
        <row r="161">
          <cell r="C161">
            <v>335474.8</v>
          </cell>
          <cell r="D161">
            <v>361346.3</v>
          </cell>
          <cell r="G161">
            <v>361346.3</v>
          </cell>
          <cell r="N161" t="str">
            <v>1303040500</v>
          </cell>
        </row>
        <row r="162">
          <cell r="C162">
            <v>18921.5</v>
          </cell>
          <cell r="D162">
            <v>19262</v>
          </cell>
          <cell r="G162">
            <v>19262</v>
          </cell>
          <cell r="N162" t="str">
            <v>1303040600</v>
          </cell>
        </row>
        <row r="163">
          <cell r="C163">
            <v>107828.8</v>
          </cell>
          <cell r="D163">
            <v>158000</v>
          </cell>
          <cell r="G163">
            <v>158000</v>
          </cell>
          <cell r="N163" t="str">
            <v>1303040800</v>
          </cell>
        </row>
        <row r="164">
          <cell r="C164">
            <v>1123661.7</v>
          </cell>
          <cell r="D164">
            <v>2339321.5</v>
          </cell>
          <cell r="G164">
            <v>2512951</v>
          </cell>
          <cell r="N164" t="str">
            <v>1303040900</v>
          </cell>
        </row>
        <row r="165">
          <cell r="C165">
            <v>30404175.800000001</v>
          </cell>
          <cell r="D165">
            <v>32965574.699999999</v>
          </cell>
          <cell r="G165">
            <v>33186269.599999998</v>
          </cell>
          <cell r="N165" t="str">
            <v>1303041100</v>
          </cell>
        </row>
        <row r="166">
          <cell r="C166">
            <v>7434075</v>
          </cell>
          <cell r="D166">
            <v>4933870.5999999996</v>
          </cell>
          <cell r="G166">
            <v>4933870.5999999996</v>
          </cell>
          <cell r="N166" t="str">
            <v>1303041101</v>
          </cell>
        </row>
        <row r="167">
          <cell r="C167">
            <v>13047117.800000001</v>
          </cell>
          <cell r="D167">
            <v>17595675.100000001</v>
          </cell>
          <cell r="G167">
            <v>17764711.400000002</v>
          </cell>
          <cell r="N167" t="str">
            <v>1303041102</v>
          </cell>
        </row>
        <row r="168">
          <cell r="C168">
            <v>3339118.2</v>
          </cell>
          <cell r="D168">
            <v>2952769.4</v>
          </cell>
          <cell r="G168">
            <v>2978386.1</v>
          </cell>
          <cell r="N168" t="str">
            <v>1303041104</v>
          </cell>
        </row>
        <row r="169">
          <cell r="C169">
            <v>41828.800000000003</v>
          </cell>
          <cell r="D169">
            <v>68234</v>
          </cell>
          <cell r="G169">
            <v>68234</v>
          </cell>
          <cell r="N169" t="str">
            <v>1303041105</v>
          </cell>
        </row>
        <row r="170">
          <cell r="C170">
            <v>38187.300000000003</v>
          </cell>
          <cell r="D170">
            <v>33100.9</v>
          </cell>
          <cell r="G170">
            <v>43065.7</v>
          </cell>
          <cell r="N170" t="str">
            <v>1303041106</v>
          </cell>
        </row>
        <row r="171">
          <cell r="C171">
            <v>30713.9</v>
          </cell>
          <cell r="D171">
            <v>557635.4</v>
          </cell>
          <cell r="G171">
            <v>557635.4</v>
          </cell>
          <cell r="N171" t="str">
            <v>1303041107</v>
          </cell>
        </row>
        <row r="172">
          <cell r="C172">
            <v>3009293.1</v>
          </cell>
          <cell r="D172">
            <v>2993826.3</v>
          </cell>
          <cell r="G172">
            <v>3009903.4</v>
          </cell>
          <cell r="N172" t="str">
            <v>1303041108</v>
          </cell>
        </row>
        <row r="173">
          <cell r="C173">
            <v>6505</v>
          </cell>
          <cell r="D173">
            <v>4320</v>
          </cell>
          <cell r="G173">
            <v>4320</v>
          </cell>
          <cell r="N173" t="str">
            <v>1303041109</v>
          </cell>
        </row>
        <row r="174">
          <cell r="C174">
            <v>3301069.3</v>
          </cell>
          <cell r="D174">
            <v>3648207</v>
          </cell>
          <cell r="G174">
            <v>3648207</v>
          </cell>
          <cell r="N174" t="str">
            <v>1303041111</v>
          </cell>
        </row>
        <row r="175">
          <cell r="C175">
            <v>8435.2999999999993</v>
          </cell>
          <cell r="D175">
            <v>0</v>
          </cell>
          <cell r="G175">
            <v>0</v>
          </cell>
          <cell r="N175" t="str">
            <v>1303041112</v>
          </cell>
        </row>
        <row r="176">
          <cell r="C176">
            <v>147832.29999999999</v>
          </cell>
          <cell r="D176">
            <v>177936</v>
          </cell>
          <cell r="G176">
            <v>177936</v>
          </cell>
          <cell r="N176" t="str">
            <v>1303041115</v>
          </cell>
        </row>
        <row r="177">
          <cell r="C177">
            <v>92099965.099999994</v>
          </cell>
          <cell r="D177">
            <v>59711636</v>
          </cell>
          <cell r="G177">
            <v>67711636</v>
          </cell>
          <cell r="N177" t="str">
            <v>1303070000</v>
          </cell>
        </row>
        <row r="178">
          <cell r="C178">
            <v>43493824.100000001</v>
          </cell>
          <cell r="D178">
            <v>14204400</v>
          </cell>
          <cell r="G178">
            <v>22204400</v>
          </cell>
          <cell r="N178" t="str">
            <v>1303071800</v>
          </cell>
        </row>
        <row r="179">
          <cell r="C179">
            <v>16105112.300000001</v>
          </cell>
          <cell r="D179">
            <v>16311078</v>
          </cell>
          <cell r="G179">
            <v>16311078</v>
          </cell>
          <cell r="N179" t="str">
            <v>1303072000</v>
          </cell>
        </row>
        <row r="180">
          <cell r="C180">
            <v>1562272.7</v>
          </cell>
          <cell r="D180">
            <v>3173433.4</v>
          </cell>
          <cell r="G180">
            <v>3173433.4</v>
          </cell>
          <cell r="N180" t="str">
            <v>1303072100</v>
          </cell>
        </row>
        <row r="181">
          <cell r="C181">
            <v>13002111</v>
          </cell>
          <cell r="D181">
            <v>7412351.7999999998</v>
          </cell>
          <cell r="G181">
            <v>7412351.7999999998</v>
          </cell>
          <cell r="N181" t="str">
            <v>1303072300</v>
          </cell>
        </row>
        <row r="182">
          <cell r="C182">
            <v>15242176.9</v>
          </cell>
          <cell r="D182">
            <v>17335026.699999999</v>
          </cell>
          <cell r="G182">
            <v>17335026.699999999</v>
          </cell>
          <cell r="N182" t="str">
            <v>1303072400</v>
          </cell>
        </row>
        <row r="183">
          <cell r="C183">
            <v>1739248.2</v>
          </cell>
          <cell r="D183">
            <v>767138.1</v>
          </cell>
          <cell r="G183">
            <v>767138.1</v>
          </cell>
          <cell r="N183" t="str">
            <v>1303072500</v>
          </cell>
        </row>
        <row r="184">
          <cell r="C184">
            <v>78360</v>
          </cell>
          <cell r="D184">
            <v>98208</v>
          </cell>
          <cell r="G184">
            <v>98208</v>
          </cell>
          <cell r="N184" t="str">
            <v>1303073100</v>
          </cell>
        </row>
        <row r="185">
          <cell r="C185">
            <v>41924.1</v>
          </cell>
          <cell r="D185">
            <v>50000</v>
          </cell>
          <cell r="G185">
            <v>50000</v>
          </cell>
          <cell r="N185" t="str">
            <v>1303073200</v>
          </cell>
        </row>
        <row r="186">
          <cell r="C186">
            <v>149999.20000000001</v>
          </cell>
          <cell r="D186">
            <v>360000</v>
          </cell>
          <cell r="G186">
            <v>360000</v>
          </cell>
          <cell r="N186" t="str">
            <v>1303073300</v>
          </cell>
        </row>
        <row r="187">
          <cell r="C187">
            <v>684936.7</v>
          </cell>
          <cell r="D187">
            <v>0</v>
          </cell>
          <cell r="G187">
            <v>0</v>
          </cell>
          <cell r="N187" t="str">
            <v>1303074000</v>
          </cell>
        </row>
        <row r="188">
          <cell r="C188">
            <v>1153686.6000000001</v>
          </cell>
          <cell r="D188">
            <v>4244248.3</v>
          </cell>
          <cell r="G188">
            <v>4244248.3</v>
          </cell>
          <cell r="N188" t="str">
            <v>1303080000</v>
          </cell>
        </row>
        <row r="189">
          <cell r="C189">
            <v>1153686.6000000001</v>
          </cell>
          <cell r="D189">
            <v>4244248.3</v>
          </cell>
          <cell r="G189">
            <v>4244248.3</v>
          </cell>
          <cell r="N189" t="str">
            <v>1303080100</v>
          </cell>
        </row>
        <row r="190">
          <cell r="C190">
            <v>3048442.4</v>
          </cell>
          <cell r="D190">
            <v>14384080.5</v>
          </cell>
          <cell r="G190">
            <v>14968107.6</v>
          </cell>
          <cell r="N190" t="str">
            <v>1303090000</v>
          </cell>
        </row>
        <row r="191">
          <cell r="C191">
            <v>18428.099999999999</v>
          </cell>
          <cell r="D191">
            <v>10913249.1</v>
          </cell>
          <cell r="G191">
            <v>11061449.1</v>
          </cell>
          <cell r="N191" t="str">
            <v>1303090100</v>
          </cell>
        </row>
        <row r="192">
          <cell r="C192">
            <v>1008116.8</v>
          </cell>
          <cell r="D192">
            <v>1649492</v>
          </cell>
          <cell r="G192">
            <v>1649492</v>
          </cell>
          <cell r="N192" t="str">
            <v>1303090600</v>
          </cell>
        </row>
        <row r="193">
          <cell r="C193">
            <v>1300467.7</v>
          </cell>
          <cell r="D193">
            <v>1011158.5</v>
          </cell>
          <cell r="G193">
            <v>1443158.5</v>
          </cell>
          <cell r="N193" t="str">
            <v>1303092700</v>
          </cell>
        </row>
        <row r="194">
          <cell r="C194">
            <v>1005224</v>
          </cell>
          <cell r="D194">
            <v>678496.6</v>
          </cell>
          <cell r="G194">
            <v>1110496.6000000001</v>
          </cell>
          <cell r="N194" t="str">
            <v>1303092701</v>
          </cell>
        </row>
        <row r="195">
          <cell r="C195">
            <v>295243.7</v>
          </cell>
          <cell r="D195">
            <v>332661.90000000002</v>
          </cell>
          <cell r="G195">
            <v>332661.90000000002</v>
          </cell>
          <cell r="N195" t="str">
            <v>1303092702</v>
          </cell>
        </row>
        <row r="196">
          <cell r="C196">
            <v>666020.5</v>
          </cell>
          <cell r="D196">
            <v>685786.6</v>
          </cell>
          <cell r="G196">
            <v>689613.7</v>
          </cell>
          <cell r="N196" t="str">
            <v>1303096000</v>
          </cell>
        </row>
        <row r="197">
          <cell r="C197">
            <v>55409.3</v>
          </cell>
          <cell r="D197">
            <v>124394.3</v>
          </cell>
          <cell r="G197">
            <v>124394.3</v>
          </cell>
          <cell r="N197" t="str">
            <v>1303096100</v>
          </cell>
        </row>
        <row r="198">
          <cell r="C198">
            <v>1587307.3</v>
          </cell>
          <cell r="D198">
            <v>3643701</v>
          </cell>
          <cell r="G198">
            <v>4195925.7</v>
          </cell>
          <cell r="N198" t="str">
            <v>1303100000</v>
          </cell>
        </row>
        <row r="199">
          <cell r="C199">
            <v>1587307.3</v>
          </cell>
          <cell r="D199">
            <v>3643701</v>
          </cell>
          <cell r="G199">
            <v>4195925.7</v>
          </cell>
          <cell r="N199" t="str">
            <v>1303100100</v>
          </cell>
        </row>
        <row r="200">
          <cell r="C200">
            <v>522642502.60000002</v>
          </cell>
          <cell r="D200">
            <v>737924559.5</v>
          </cell>
          <cell r="G200">
            <v>1077962683.5999999</v>
          </cell>
          <cell r="N200" t="str">
            <v>1400000000</v>
          </cell>
        </row>
        <row r="201">
          <cell r="C201">
            <v>451164056.39999998</v>
          </cell>
          <cell r="D201">
            <v>581394162</v>
          </cell>
          <cell r="G201">
            <v>862888062</v>
          </cell>
          <cell r="N201" t="str">
            <v>1404000000</v>
          </cell>
        </row>
        <row r="202">
          <cell r="C202">
            <v>397652215.89999998</v>
          </cell>
          <cell r="D202">
            <v>505546350</v>
          </cell>
          <cell r="G202">
            <v>737318250</v>
          </cell>
          <cell r="N202" t="str">
            <v>1404010100</v>
          </cell>
        </row>
        <row r="203">
          <cell r="C203">
            <v>38701728</v>
          </cell>
          <cell r="D203">
            <v>73002012</v>
          </cell>
          <cell r="G203">
            <v>122724012</v>
          </cell>
          <cell r="N203" t="str">
            <v>1404010200</v>
          </cell>
        </row>
        <row r="204">
          <cell r="C204">
            <v>8958762.9000000004</v>
          </cell>
          <cell r="D204">
            <v>0</v>
          </cell>
          <cell r="G204">
            <v>0</v>
          </cell>
          <cell r="N204" t="str">
            <v>1404010300</v>
          </cell>
        </row>
        <row r="205">
          <cell r="C205">
            <v>5851349.7999999998</v>
          </cell>
          <cell r="D205">
            <v>2845800</v>
          </cell>
          <cell r="G205">
            <v>2845800</v>
          </cell>
          <cell r="N205" t="str">
            <v>1404010400</v>
          </cell>
        </row>
        <row r="206">
          <cell r="C206">
            <v>5414497.5999999996</v>
          </cell>
          <cell r="D206">
            <v>7981082.5999999996</v>
          </cell>
          <cell r="G206">
            <v>60931806.700000003</v>
          </cell>
          <cell r="N206" t="str">
            <v>1405000000</v>
          </cell>
        </row>
        <row r="207">
          <cell r="C207">
            <v>757791.5</v>
          </cell>
          <cell r="D207">
            <v>1696340</v>
          </cell>
          <cell r="G207">
            <v>3871633.8</v>
          </cell>
          <cell r="N207" t="str">
            <v>1405010100</v>
          </cell>
        </row>
        <row r="208">
          <cell r="C208">
            <v>570818</v>
          </cell>
          <cell r="D208">
            <v>944679.7</v>
          </cell>
          <cell r="G208">
            <v>944679.7</v>
          </cell>
          <cell r="N208" t="str">
            <v>1405010200</v>
          </cell>
        </row>
        <row r="209">
          <cell r="C209">
            <v>1253904.6000000001</v>
          </cell>
          <cell r="D209">
            <v>2000000</v>
          </cell>
          <cell r="G209">
            <v>3751400</v>
          </cell>
          <cell r="N209" t="str">
            <v>1405010300</v>
          </cell>
        </row>
        <row r="210">
          <cell r="C210">
            <v>2831983.5</v>
          </cell>
          <cell r="D210">
            <v>3340062.9</v>
          </cell>
          <cell r="G210">
            <v>7259093.1999999993</v>
          </cell>
          <cell r="N210" t="str">
            <v>1405010400</v>
          </cell>
        </row>
        <row r="211">
          <cell r="C211">
            <v>0</v>
          </cell>
          <cell r="D211">
            <v>0</v>
          </cell>
          <cell r="G211">
            <v>40105000</v>
          </cell>
          <cell r="N211" t="str">
            <v>1405010500</v>
          </cell>
        </row>
        <row r="212">
          <cell r="C212">
            <v>0</v>
          </cell>
          <cell r="D212">
            <v>0</v>
          </cell>
          <cell r="G212">
            <v>4865659</v>
          </cell>
          <cell r="N212" t="str">
            <v>1405010600</v>
          </cell>
        </row>
        <row r="213">
          <cell r="C213">
            <v>0</v>
          </cell>
          <cell r="D213">
            <v>0</v>
          </cell>
          <cell r="G213">
            <v>134341</v>
          </cell>
          <cell r="N213" t="str">
            <v>1405010700</v>
          </cell>
        </row>
        <row r="214">
          <cell r="C214">
            <v>8927654.6999999993</v>
          </cell>
          <cell r="D214">
            <v>8876428.3000000007</v>
          </cell>
          <cell r="G214">
            <v>8876428.3000000007</v>
          </cell>
          <cell r="N214" t="str">
            <v>1406000000</v>
          </cell>
        </row>
        <row r="215">
          <cell r="C215">
            <v>3724400</v>
          </cell>
          <cell r="D215">
            <v>4000000</v>
          </cell>
          <cell r="G215">
            <v>4000000</v>
          </cell>
          <cell r="N215" t="str">
            <v>1406010000</v>
          </cell>
        </row>
        <row r="216">
          <cell r="C216">
            <v>4851112.8</v>
          </cell>
          <cell r="D216">
            <v>4876428.3</v>
          </cell>
          <cell r="G216">
            <v>4876428.3</v>
          </cell>
          <cell r="N216" t="str">
            <v>1406020000</v>
          </cell>
        </row>
        <row r="217">
          <cell r="C217">
            <v>352141.9</v>
          </cell>
          <cell r="D217">
            <v>0</v>
          </cell>
          <cell r="G217">
            <v>0</v>
          </cell>
          <cell r="N217" t="str">
            <v>1406030000</v>
          </cell>
        </row>
        <row r="218">
          <cell r="C218">
            <v>27723227</v>
          </cell>
          <cell r="D218">
            <v>46569600</v>
          </cell>
          <cell r="G218">
            <v>52163100</v>
          </cell>
          <cell r="N218" t="str">
            <v>1407000000</v>
          </cell>
        </row>
        <row r="219">
          <cell r="C219">
            <v>27723227</v>
          </cell>
          <cell r="D219">
            <v>46569600</v>
          </cell>
          <cell r="G219">
            <v>52163100</v>
          </cell>
          <cell r="N219" t="str">
            <v>1407010000</v>
          </cell>
        </row>
        <row r="220">
          <cell r="C220">
            <v>29413066.800000001</v>
          </cell>
          <cell r="D220">
            <v>93103286.599999994</v>
          </cell>
          <cell r="G220">
            <v>93103286.599999994</v>
          </cell>
          <cell r="N220" t="str">
            <v>1408000000</v>
          </cell>
        </row>
        <row r="221">
          <cell r="C221">
            <v>29413066.800000001</v>
          </cell>
          <cell r="D221">
            <v>5677269</v>
          </cell>
          <cell r="G221">
            <v>5677269</v>
          </cell>
          <cell r="N221" t="str">
            <v>1408010000</v>
          </cell>
        </row>
        <row r="222">
          <cell r="C222">
            <v>0</v>
          </cell>
          <cell r="D222">
            <v>44649793.899999999</v>
          </cell>
          <cell r="G222">
            <v>44649793.899999999</v>
          </cell>
          <cell r="N222" t="str">
            <v>1408030000</v>
          </cell>
        </row>
        <row r="223">
          <cell r="C223">
            <v>0</v>
          </cell>
          <cell r="D223">
            <v>42776223.700000003</v>
          </cell>
          <cell r="G223">
            <v>42776223.700000003</v>
          </cell>
          <cell r="N223" t="str">
            <v>1408040000</v>
          </cell>
        </row>
        <row r="224">
          <cell r="C224">
            <v>233363007.19999999</v>
          </cell>
          <cell r="D224">
            <v>92941581.299999997</v>
          </cell>
          <cell r="G224">
            <v>429881581.30000001</v>
          </cell>
          <cell r="N224" t="str">
            <v>1500000000</v>
          </cell>
        </row>
        <row r="225">
          <cell r="C225">
            <v>184230335.5</v>
          </cell>
          <cell r="D225">
            <v>89997620.700000003</v>
          </cell>
          <cell r="G225">
            <v>426937620.69999999</v>
          </cell>
          <cell r="N225" t="str">
            <v>1508050000</v>
          </cell>
        </row>
        <row r="226">
          <cell r="C226">
            <v>-38988344.299999997</v>
          </cell>
          <cell r="D226">
            <v>-37537731.200000003</v>
          </cell>
          <cell r="G226">
            <v>212462268.80000001</v>
          </cell>
          <cell r="N226" t="str">
            <v>1508050100</v>
          </cell>
        </row>
        <row r="227">
          <cell r="C227">
            <v>216043239.19999999</v>
          </cell>
          <cell r="D227">
            <v>119600780</v>
          </cell>
          <cell r="G227">
            <v>206540780</v>
          </cell>
          <cell r="N227" t="str">
            <v>1508050200</v>
          </cell>
        </row>
        <row r="228">
          <cell r="C228">
            <v>7175440.5999999996</v>
          </cell>
          <cell r="D228">
            <v>7934571.9000000004</v>
          </cell>
          <cell r="G228">
            <v>7934571.9000000004</v>
          </cell>
          <cell r="N228" t="str">
            <v>1508050300</v>
          </cell>
        </row>
        <row r="229">
          <cell r="C229">
            <v>49132671.700000003</v>
          </cell>
          <cell r="D229">
            <v>2943960.6</v>
          </cell>
          <cell r="G229">
            <v>2943960.6</v>
          </cell>
          <cell r="N229" t="str">
            <v>1509000000</v>
          </cell>
        </row>
        <row r="230">
          <cell r="C230">
            <v>49132671.700000003</v>
          </cell>
          <cell r="D230">
            <v>2943960.6</v>
          </cell>
          <cell r="G230">
            <v>2943960.6</v>
          </cell>
          <cell r="N230" t="str">
            <v>1509010000</v>
          </cell>
        </row>
        <row r="231">
          <cell r="C231">
            <v>2424284316.5</v>
          </cell>
          <cell r="D231">
            <v>2782697535.8000002</v>
          </cell>
          <cell r="G231">
            <v>3591064509.1000004</v>
          </cell>
          <cell r="N231" t="str">
            <v>6000000000</v>
          </cell>
        </row>
        <row r="232">
          <cell r="C232">
            <v>8958762.9000000004</v>
          </cell>
          <cell r="D232">
            <v>0</v>
          </cell>
          <cell r="G232">
            <v>0</v>
          </cell>
          <cell r="N232" t="str">
            <v>6001000000</v>
          </cell>
        </row>
        <row r="233">
          <cell r="C233">
            <v>180000000</v>
          </cell>
          <cell r="D233">
            <v>72000000</v>
          </cell>
          <cell r="G233">
            <v>372000000</v>
          </cell>
          <cell r="N233" t="str">
            <v>6002000000</v>
          </cell>
        </row>
        <row r="234">
          <cell r="C234">
            <v>91201730.299999997</v>
          </cell>
          <cell r="D234">
            <v>107394553.40000001</v>
          </cell>
          <cell r="G234">
            <v>107394553.40000001</v>
          </cell>
          <cell r="N234" t="str">
            <v>6003000000</v>
          </cell>
        </row>
        <row r="235">
          <cell r="C235">
            <v>62180069.399999999</v>
          </cell>
          <cell r="D235">
            <v>65412694.100000001</v>
          </cell>
          <cell r="G235">
            <v>73160702.299999997</v>
          </cell>
          <cell r="N235" t="str">
            <v>6005000000</v>
          </cell>
        </row>
        <row r="236">
          <cell r="C236">
            <v>88418098.599999994</v>
          </cell>
          <cell r="D236">
            <v>111461146.90000001</v>
          </cell>
          <cell r="G236">
            <v>149759430.69999999</v>
          </cell>
          <cell r="N236" t="str">
            <v>6006000000</v>
          </cell>
        </row>
        <row r="237">
          <cell r="C237">
            <v>46421781.100000001</v>
          </cell>
          <cell r="D237">
            <v>10054048.4</v>
          </cell>
          <cell r="G237">
            <v>11053397.6</v>
          </cell>
          <cell r="N237" t="str">
            <v>6007000000</v>
          </cell>
        </row>
        <row r="238">
          <cell r="C238">
            <v>441653.4</v>
          </cell>
          <cell r="D238">
            <v>500000</v>
          </cell>
          <cell r="G238">
            <v>500000</v>
          </cell>
          <cell r="N238" t="str">
            <v>6008000000</v>
          </cell>
        </row>
        <row r="239">
          <cell r="C239">
            <v>2377036.2999999998</v>
          </cell>
          <cell r="D239">
            <v>793800</v>
          </cell>
          <cell r="G239">
            <v>793800</v>
          </cell>
          <cell r="N239" t="str">
            <v>6009000000</v>
          </cell>
        </row>
        <row r="240">
          <cell r="C240">
            <v>-33814148.700000003</v>
          </cell>
          <cell r="D240">
            <v>-40883231.200000003</v>
          </cell>
          <cell r="G240">
            <v>-40883231.200000003</v>
          </cell>
          <cell r="N240" t="str">
            <v>6010000000</v>
          </cell>
        </row>
        <row r="241">
          <cell r="C241">
            <v>4049709.5</v>
          </cell>
          <cell r="D241">
            <v>10000000</v>
          </cell>
          <cell r="G241">
            <v>10000000</v>
          </cell>
          <cell r="N241" t="str">
            <v>6013000000</v>
          </cell>
        </row>
        <row r="242">
          <cell r="C242">
            <v>0</v>
          </cell>
          <cell r="D242">
            <v>0</v>
          </cell>
          <cell r="G242">
            <v>858800</v>
          </cell>
          <cell r="N242" t="str">
            <v>6015000000</v>
          </cell>
        </row>
        <row r="243">
          <cell r="C243">
            <v>7972245</v>
          </cell>
          <cell r="D243">
            <v>2092380</v>
          </cell>
          <cell r="G243">
            <v>2092380</v>
          </cell>
          <cell r="N243" t="str">
            <v>6016000000</v>
          </cell>
        </row>
        <row r="244">
          <cell r="C244">
            <v>0</v>
          </cell>
          <cell r="D244">
            <v>330000</v>
          </cell>
          <cell r="G244">
            <v>330000</v>
          </cell>
          <cell r="N244" t="str">
            <v>6019000000</v>
          </cell>
        </row>
        <row r="245">
          <cell r="C245">
            <v>0</v>
          </cell>
          <cell r="D245">
            <v>2600000</v>
          </cell>
          <cell r="G245">
            <v>2600000</v>
          </cell>
          <cell r="N245" t="str">
            <v>6098000000</v>
          </cell>
        </row>
        <row r="246">
          <cell r="C246">
            <v>1966077378.5</v>
          </cell>
          <cell r="D246">
            <v>2440942144.1999998</v>
          </cell>
          <cell r="G246">
            <v>2901404676.2999997</v>
          </cell>
          <cell r="N246" t="str">
            <v>6099000000</v>
          </cell>
        </row>
        <row r="247">
          <cell r="C247">
            <v>0</v>
          </cell>
          <cell r="D247">
            <v>3367</v>
          </cell>
          <cell r="G247">
            <v>3366</v>
          </cell>
          <cell r="N247" t="str">
            <v>8000000000</v>
          </cell>
        </row>
        <row r="248">
          <cell r="C248">
            <v>0</v>
          </cell>
          <cell r="D248">
            <v>3367</v>
          </cell>
          <cell r="G248">
            <v>3366</v>
          </cell>
          <cell r="N248" t="str">
            <v>8001000000</v>
          </cell>
        </row>
        <row r="249">
          <cell r="C249">
            <v>0</v>
          </cell>
          <cell r="D249">
            <v>133670.79999999999</v>
          </cell>
          <cell r="G249">
            <v>134323.79999999999</v>
          </cell>
          <cell r="N249" t="str">
            <v>9000000000</v>
          </cell>
        </row>
        <row r="250">
          <cell r="C250">
            <v>0</v>
          </cell>
          <cell r="D250">
            <v>5860</v>
          </cell>
          <cell r="G250">
            <v>5868</v>
          </cell>
          <cell r="N250" t="str">
            <v>9001000000</v>
          </cell>
        </row>
        <row r="251">
          <cell r="C251">
            <v>0</v>
          </cell>
          <cell r="D251">
            <v>92167.8</v>
          </cell>
          <cell r="G251">
            <v>92802.8</v>
          </cell>
          <cell r="N251" t="str">
            <v>9002000000</v>
          </cell>
        </row>
        <row r="252">
          <cell r="C252">
            <v>0</v>
          </cell>
          <cell r="D252">
            <v>29004</v>
          </cell>
          <cell r="G252">
            <v>29014</v>
          </cell>
          <cell r="N252" t="str">
            <v>9003000000</v>
          </cell>
        </row>
        <row r="253">
          <cell r="C253">
            <v>0</v>
          </cell>
          <cell r="D253">
            <v>6638</v>
          </cell>
          <cell r="G253">
            <v>6638</v>
          </cell>
          <cell r="N253" t="str">
            <v>9004000000</v>
          </cell>
        </row>
        <row r="254">
          <cell r="C254">
            <v>0</v>
          </cell>
          <cell r="D254">
            <v>1</v>
          </cell>
          <cell r="G254">
            <v>1</v>
          </cell>
          <cell r="N254" t="str">
            <v>9005000000</v>
          </cell>
        </row>
        <row r="255">
          <cell r="C255">
            <v>0</v>
          </cell>
          <cell r="D255">
            <v>757209</v>
          </cell>
          <cell r="G255">
            <v>757209</v>
          </cell>
          <cell r="N255" t="str">
            <v>9500000000</v>
          </cell>
        </row>
        <row r="256">
          <cell r="C256">
            <v>0</v>
          </cell>
          <cell r="D256">
            <v>757209</v>
          </cell>
          <cell r="G256">
            <v>757209</v>
          </cell>
          <cell r="N256" t="str">
            <v>9501000000</v>
          </cell>
        </row>
        <row r="257">
          <cell r="C257">
            <v>0</v>
          </cell>
          <cell r="D257">
            <v>757209</v>
          </cell>
          <cell r="G257">
            <v>757209</v>
          </cell>
          <cell r="N257" t="str">
            <v>9501010000</v>
          </cell>
        </row>
      </sheetData>
      <sheetData sheetId="23" refreshError="1"/>
      <sheetData sheetId="24" refreshError="1"/>
      <sheetData sheetId="25" refreshError="1"/>
      <sheetData sheetId="26" refreshError="1"/>
      <sheetData sheetId="27" refreshError="1"/>
      <sheetData sheetId="28" refreshError="1"/>
      <sheetData sheetId="29" refreshError="1">
        <row r="11">
          <cell r="D11">
            <v>416058364.5</v>
          </cell>
          <cell r="E11">
            <v>253796918.5</v>
          </cell>
          <cell r="H11">
            <v>259595601.30000001</v>
          </cell>
        </row>
        <row r="12">
          <cell r="D12">
            <v>416058364.5</v>
          </cell>
          <cell r="E12">
            <v>253796918.5</v>
          </cell>
          <cell r="H12">
            <v>259595601.30000001</v>
          </cell>
        </row>
        <row r="13">
          <cell r="D13">
            <v>349948169.69999999</v>
          </cell>
          <cell r="E13">
            <v>147176218.5</v>
          </cell>
          <cell r="H13">
            <v>152974901.30000001</v>
          </cell>
        </row>
        <row r="14">
          <cell r="D14">
            <v>120155879.3</v>
          </cell>
          <cell r="E14">
            <v>131613315.40000001</v>
          </cell>
          <cell r="H14">
            <v>137378208.80000001</v>
          </cell>
        </row>
        <row r="15">
          <cell r="D15">
            <v>52582316</v>
          </cell>
          <cell r="E15">
            <v>67235761.799999997</v>
          </cell>
          <cell r="H15">
            <v>67072749.399999999</v>
          </cell>
        </row>
        <row r="16">
          <cell r="D16">
            <v>46836137.700000003</v>
          </cell>
          <cell r="E16">
            <v>60873056.899999999</v>
          </cell>
          <cell r="H16">
            <v>60732018.199999996</v>
          </cell>
        </row>
        <row r="17">
          <cell r="D17">
            <v>894560.2</v>
          </cell>
          <cell r="E17">
            <v>343338</v>
          </cell>
          <cell r="H17">
            <v>343338</v>
          </cell>
        </row>
        <row r="18">
          <cell r="D18">
            <v>10048</v>
          </cell>
          <cell r="E18">
            <v>0</v>
          </cell>
          <cell r="H18">
            <v>0</v>
          </cell>
        </row>
        <row r="19">
          <cell r="D19">
            <v>4670445.9000000004</v>
          </cell>
          <cell r="E19">
            <v>5162944.7</v>
          </cell>
          <cell r="H19">
            <v>5162944.7</v>
          </cell>
        </row>
        <row r="20">
          <cell r="D20">
            <v>152733</v>
          </cell>
          <cell r="E20">
            <v>856422.2</v>
          </cell>
          <cell r="H20">
            <v>834448.5</v>
          </cell>
        </row>
        <row r="21">
          <cell r="D21">
            <v>18391.3</v>
          </cell>
          <cell r="E21">
            <v>0</v>
          </cell>
          <cell r="H21">
            <v>0</v>
          </cell>
        </row>
        <row r="22">
          <cell r="D22">
            <v>6348093.0999999996</v>
          </cell>
          <cell r="E22">
            <v>7389746.7000000002</v>
          </cell>
          <cell r="H22">
            <v>7371815.2999999998</v>
          </cell>
        </row>
        <row r="23">
          <cell r="D23">
            <v>5381211.5999999996</v>
          </cell>
          <cell r="E23">
            <v>6046043</v>
          </cell>
          <cell r="H23">
            <v>6031371.7999999998</v>
          </cell>
        </row>
        <row r="24">
          <cell r="D24">
            <v>4459430.3</v>
          </cell>
          <cell r="E24">
            <v>4702970</v>
          </cell>
          <cell r="H24">
            <v>4691559.0999999996</v>
          </cell>
        </row>
        <row r="25">
          <cell r="D25">
            <v>236035.3</v>
          </cell>
          <cell r="E25">
            <v>335928</v>
          </cell>
          <cell r="H25">
            <v>335112.90000000002</v>
          </cell>
        </row>
        <row r="26">
          <cell r="D26">
            <v>455887.9</v>
          </cell>
          <cell r="E26">
            <v>671217</v>
          </cell>
          <cell r="H26">
            <v>669586.9</v>
          </cell>
        </row>
        <row r="27">
          <cell r="D27">
            <v>229858.3</v>
          </cell>
          <cell r="E27">
            <v>335928</v>
          </cell>
          <cell r="H27">
            <v>335112.90000000002</v>
          </cell>
        </row>
        <row r="28">
          <cell r="D28">
            <v>966881.3</v>
          </cell>
          <cell r="E28">
            <v>1343703.7</v>
          </cell>
          <cell r="H28">
            <v>1340443.5</v>
          </cell>
        </row>
        <row r="29">
          <cell r="D29">
            <v>59533028.399999999</v>
          </cell>
          <cell r="E29">
            <v>56987806.899999999</v>
          </cell>
          <cell r="H29">
            <v>62933644.100000001</v>
          </cell>
        </row>
        <row r="30">
          <cell r="D30">
            <v>1316587.3999999999</v>
          </cell>
          <cell r="E30">
            <v>1067527.3</v>
          </cell>
          <cell r="H30">
            <v>1057828.7</v>
          </cell>
        </row>
        <row r="31">
          <cell r="D31">
            <v>1941272</v>
          </cell>
          <cell r="E31">
            <v>1966166.1</v>
          </cell>
          <cell r="H31">
            <v>1965866.1</v>
          </cell>
        </row>
        <row r="32">
          <cell r="D32">
            <v>6061793.5999999996</v>
          </cell>
          <cell r="E32">
            <v>7723622</v>
          </cell>
          <cell r="H32">
            <v>7723144.9000000004</v>
          </cell>
        </row>
        <row r="33">
          <cell r="D33">
            <v>5537538.4000000004</v>
          </cell>
          <cell r="E33">
            <v>5920702.2999999998</v>
          </cell>
          <cell r="H33">
            <v>5913949.7999999998</v>
          </cell>
        </row>
        <row r="34">
          <cell r="D34">
            <v>1385686.7</v>
          </cell>
          <cell r="E34">
            <v>1520980</v>
          </cell>
          <cell r="H34">
            <v>1516157.3</v>
          </cell>
        </row>
        <row r="35">
          <cell r="D35">
            <v>580068.5</v>
          </cell>
          <cell r="E35">
            <v>755720.9</v>
          </cell>
          <cell r="H35">
            <v>755227.4</v>
          </cell>
        </row>
        <row r="36">
          <cell r="D36">
            <v>2032797.8</v>
          </cell>
          <cell r="E36">
            <v>2304444.2000000002</v>
          </cell>
          <cell r="H36">
            <v>2302604.9000000004</v>
          </cell>
        </row>
        <row r="37">
          <cell r="D37">
            <v>1044215.3</v>
          </cell>
          <cell r="E37">
            <v>530719.6</v>
          </cell>
          <cell r="H37">
            <v>527744.6</v>
          </cell>
        </row>
        <row r="38">
          <cell r="D38">
            <v>306012.90000000002</v>
          </cell>
          <cell r="E38">
            <v>236297.2</v>
          </cell>
          <cell r="H38">
            <v>235813.7</v>
          </cell>
        </row>
        <row r="39">
          <cell r="D39">
            <v>40716.800000000003</v>
          </cell>
          <cell r="E39">
            <v>0</v>
          </cell>
          <cell r="H39">
            <v>-1427.5</v>
          </cell>
        </row>
        <row r="40">
          <cell r="D40">
            <v>2169818.1</v>
          </cell>
          <cell r="E40">
            <v>204262.6</v>
          </cell>
          <cell r="H40">
            <v>193799.30000000002</v>
          </cell>
        </row>
        <row r="41">
          <cell r="D41">
            <v>446605.4</v>
          </cell>
          <cell r="E41">
            <v>85979.9</v>
          </cell>
          <cell r="H41">
            <v>85979.9</v>
          </cell>
        </row>
        <row r="42">
          <cell r="D42">
            <v>1318165.8</v>
          </cell>
          <cell r="E42">
            <v>48677.5</v>
          </cell>
          <cell r="H42">
            <v>38214.199999999997</v>
          </cell>
        </row>
        <row r="43">
          <cell r="D43">
            <v>3020.4</v>
          </cell>
          <cell r="E43">
            <v>4395</v>
          </cell>
          <cell r="H43">
            <v>4395</v>
          </cell>
        </row>
        <row r="44">
          <cell r="D44">
            <v>372454.6</v>
          </cell>
          <cell r="E44">
            <v>61310.2</v>
          </cell>
          <cell r="H44">
            <v>61310.2</v>
          </cell>
        </row>
        <row r="45">
          <cell r="D45">
            <v>29572</v>
          </cell>
          <cell r="E45">
            <v>3900</v>
          </cell>
          <cell r="H45">
            <v>3900</v>
          </cell>
        </row>
        <row r="46">
          <cell r="D46">
            <v>203910.5</v>
          </cell>
          <cell r="E46">
            <v>179397.5</v>
          </cell>
          <cell r="H46">
            <v>177597.5</v>
          </cell>
        </row>
        <row r="47">
          <cell r="D47">
            <v>233153.3</v>
          </cell>
          <cell r="E47">
            <v>91998.399999999994</v>
          </cell>
          <cell r="H47">
            <v>91998.399999999994</v>
          </cell>
        </row>
        <row r="48">
          <cell r="D48">
            <v>2576.9</v>
          </cell>
          <cell r="E48">
            <v>1300</v>
          </cell>
          <cell r="H48">
            <v>1300</v>
          </cell>
        </row>
        <row r="49">
          <cell r="D49">
            <v>2439557.5</v>
          </cell>
          <cell r="E49">
            <v>1631291</v>
          </cell>
          <cell r="H49">
            <v>1629902.7</v>
          </cell>
        </row>
        <row r="50">
          <cell r="D50">
            <v>9522.5</v>
          </cell>
          <cell r="E50">
            <v>10000</v>
          </cell>
          <cell r="H50">
            <v>10000</v>
          </cell>
        </row>
        <row r="51">
          <cell r="D51">
            <v>8834289.0999999996</v>
          </cell>
          <cell r="E51">
            <v>1630198.6</v>
          </cell>
          <cell r="H51">
            <v>7628311.0999999996</v>
          </cell>
        </row>
        <row r="52">
          <cell r="D52">
            <v>294847.3</v>
          </cell>
          <cell r="E52">
            <v>105052</v>
          </cell>
          <cell r="H52">
            <v>105052</v>
          </cell>
        </row>
        <row r="53">
          <cell r="D53">
            <v>121219.6</v>
          </cell>
          <cell r="E53">
            <v>120688.8</v>
          </cell>
          <cell r="H53">
            <v>119839</v>
          </cell>
        </row>
        <row r="54">
          <cell r="D54">
            <v>5208.2</v>
          </cell>
          <cell r="E54">
            <v>1800</v>
          </cell>
          <cell r="H54">
            <v>1800</v>
          </cell>
        </row>
        <row r="55">
          <cell r="D55">
            <v>206218.3</v>
          </cell>
          <cell r="E55">
            <v>237696.5</v>
          </cell>
          <cell r="H55">
            <v>229192.3</v>
          </cell>
        </row>
        <row r="56">
          <cell r="D56">
            <v>5627408.2000000002</v>
          </cell>
          <cell r="E56">
            <v>0</v>
          </cell>
          <cell r="H56">
            <v>0</v>
          </cell>
        </row>
        <row r="57">
          <cell r="D57">
            <v>1047381.9</v>
          </cell>
          <cell r="E57">
            <v>1194550</v>
          </cell>
          <cell r="H57">
            <v>1194550</v>
          </cell>
        </row>
        <row r="58">
          <cell r="D58">
            <v>169445.3</v>
          </cell>
          <cell r="E58">
            <v>3876767.3</v>
          </cell>
          <cell r="H58">
            <v>3876767.3</v>
          </cell>
        </row>
        <row r="59">
          <cell r="D59">
            <v>5704326.2000000002</v>
          </cell>
          <cell r="E59">
            <v>1723065.9</v>
          </cell>
          <cell r="H59">
            <v>1723065.9</v>
          </cell>
        </row>
        <row r="60">
          <cell r="D60">
            <v>0</v>
          </cell>
          <cell r="E60">
            <v>2939239.1</v>
          </cell>
          <cell r="H60">
            <v>2939239.1</v>
          </cell>
        </row>
        <row r="61">
          <cell r="D61">
            <v>87722</v>
          </cell>
          <cell r="E61">
            <v>59570.8</v>
          </cell>
          <cell r="H61">
            <v>59570.8</v>
          </cell>
        </row>
        <row r="62">
          <cell r="D62">
            <v>0</v>
          </cell>
          <cell r="E62">
            <v>10695301.5</v>
          </cell>
          <cell r="H62">
            <v>10695301.5</v>
          </cell>
        </row>
        <row r="63">
          <cell r="D63">
            <v>0</v>
          </cell>
          <cell r="E63">
            <v>10695301.5</v>
          </cell>
          <cell r="H63">
            <v>10695301.5</v>
          </cell>
        </row>
        <row r="64">
          <cell r="D64">
            <v>1084908.3999999999</v>
          </cell>
          <cell r="E64">
            <v>0</v>
          </cell>
          <cell r="H64">
            <v>0</v>
          </cell>
        </row>
        <row r="65">
          <cell r="D65">
            <v>1084908.3999999999</v>
          </cell>
          <cell r="E65">
            <v>0</v>
          </cell>
          <cell r="H65">
            <v>0</v>
          </cell>
        </row>
        <row r="66">
          <cell r="D66">
            <v>2183286.5</v>
          </cell>
          <cell r="E66">
            <v>215590.1</v>
          </cell>
          <cell r="H66">
            <v>215590.1</v>
          </cell>
        </row>
        <row r="67">
          <cell r="D67">
            <v>786627.3</v>
          </cell>
          <cell r="E67">
            <v>0</v>
          </cell>
          <cell r="H67">
            <v>0</v>
          </cell>
        </row>
        <row r="68">
          <cell r="D68">
            <v>0</v>
          </cell>
          <cell r="E68">
            <v>2823.6</v>
          </cell>
          <cell r="H68">
            <v>2823.6</v>
          </cell>
        </row>
        <row r="69">
          <cell r="D69">
            <v>210710.2</v>
          </cell>
          <cell r="E69">
            <v>207766.5</v>
          </cell>
          <cell r="H69">
            <v>207766.5</v>
          </cell>
        </row>
        <row r="70">
          <cell r="D70">
            <v>50585.1</v>
          </cell>
          <cell r="E70">
            <v>0</v>
          </cell>
          <cell r="H70">
            <v>0</v>
          </cell>
        </row>
        <row r="71">
          <cell r="D71">
            <v>1135363.8999999999</v>
          </cell>
          <cell r="E71">
            <v>5000</v>
          </cell>
          <cell r="H71">
            <v>5000</v>
          </cell>
        </row>
        <row r="72">
          <cell r="D72">
            <v>49224.5</v>
          </cell>
          <cell r="E72">
            <v>0</v>
          </cell>
          <cell r="H72">
            <v>0</v>
          </cell>
        </row>
        <row r="73">
          <cell r="D73">
            <v>542155.19999999995</v>
          </cell>
          <cell r="E73">
            <v>0</v>
          </cell>
          <cell r="H73">
            <v>0</v>
          </cell>
        </row>
        <row r="74">
          <cell r="D74">
            <v>778.6</v>
          </cell>
          <cell r="E74">
            <v>0</v>
          </cell>
          <cell r="H74">
            <v>0</v>
          </cell>
        </row>
        <row r="75">
          <cell r="D75">
            <v>151757.4</v>
          </cell>
          <cell r="E75">
            <v>0</v>
          </cell>
          <cell r="H75">
            <v>0</v>
          </cell>
        </row>
        <row r="76">
          <cell r="D76">
            <v>936016.3</v>
          </cell>
          <cell r="E76">
            <v>0</v>
          </cell>
          <cell r="H76">
            <v>0</v>
          </cell>
        </row>
        <row r="77">
          <cell r="D77">
            <v>25000</v>
          </cell>
          <cell r="E77">
            <v>0</v>
          </cell>
          <cell r="H77">
            <v>0</v>
          </cell>
        </row>
        <row r="78">
          <cell r="D78">
            <v>469319.7</v>
          </cell>
          <cell r="E78">
            <v>0</v>
          </cell>
          <cell r="H78">
            <v>0</v>
          </cell>
        </row>
        <row r="79">
          <cell r="D79">
            <v>4419.8999999999996</v>
          </cell>
          <cell r="E79">
            <v>15000</v>
          </cell>
          <cell r="H79">
            <v>15000</v>
          </cell>
        </row>
        <row r="80">
          <cell r="D80">
            <v>20657.099999999999</v>
          </cell>
          <cell r="E80">
            <v>0</v>
          </cell>
          <cell r="H80">
            <v>0</v>
          </cell>
        </row>
        <row r="81">
          <cell r="D81">
            <v>1487631.2</v>
          </cell>
          <cell r="E81">
            <v>5998810</v>
          </cell>
          <cell r="H81">
            <v>5998810</v>
          </cell>
        </row>
        <row r="82">
          <cell r="D82">
            <v>149306.4</v>
          </cell>
          <cell r="E82">
            <v>253673.3</v>
          </cell>
          <cell r="H82">
            <v>253673.3</v>
          </cell>
        </row>
        <row r="83">
          <cell r="D83">
            <v>1678.8</v>
          </cell>
          <cell r="E83">
            <v>1750</v>
          </cell>
          <cell r="H83">
            <v>1750</v>
          </cell>
        </row>
        <row r="84">
          <cell r="D84">
            <v>96197.1</v>
          </cell>
          <cell r="E84">
            <v>85907.6</v>
          </cell>
          <cell r="H84">
            <v>85907.6</v>
          </cell>
        </row>
        <row r="85">
          <cell r="D85">
            <v>20042.7</v>
          </cell>
          <cell r="E85">
            <v>8859</v>
          </cell>
          <cell r="H85">
            <v>8859</v>
          </cell>
        </row>
        <row r="86">
          <cell r="D86">
            <v>31387.9</v>
          </cell>
          <cell r="E86">
            <v>157156.70000000001</v>
          </cell>
          <cell r="H86">
            <v>157156.70000000001</v>
          </cell>
        </row>
        <row r="87">
          <cell r="D87">
            <v>3081.1</v>
          </cell>
          <cell r="E87">
            <v>0</v>
          </cell>
          <cell r="H87">
            <v>0</v>
          </cell>
        </row>
        <row r="88">
          <cell r="D88">
            <v>4696.1000000000004</v>
          </cell>
          <cell r="E88">
            <v>0</v>
          </cell>
          <cell r="H88">
            <v>0</v>
          </cell>
        </row>
        <row r="89">
          <cell r="D89">
            <v>5123</v>
          </cell>
          <cell r="E89">
            <v>0</v>
          </cell>
          <cell r="H89">
            <v>0</v>
          </cell>
        </row>
        <row r="90">
          <cell r="D90">
            <v>85273.3</v>
          </cell>
          <cell r="E90">
            <v>0</v>
          </cell>
          <cell r="H90">
            <v>0</v>
          </cell>
        </row>
        <row r="91">
          <cell r="D91">
            <v>2789545.2</v>
          </cell>
          <cell r="E91">
            <v>21376</v>
          </cell>
          <cell r="H91">
            <v>21376</v>
          </cell>
        </row>
        <row r="92">
          <cell r="D92">
            <v>1833850.1</v>
          </cell>
          <cell r="E92">
            <v>890370</v>
          </cell>
          <cell r="H92">
            <v>890370</v>
          </cell>
        </row>
        <row r="93">
          <cell r="D93">
            <v>10246.9</v>
          </cell>
          <cell r="E93">
            <v>0</v>
          </cell>
          <cell r="H93">
            <v>0</v>
          </cell>
        </row>
        <row r="94">
          <cell r="D94">
            <v>1800756.3</v>
          </cell>
          <cell r="E94">
            <v>871244.1</v>
          </cell>
          <cell r="H94">
            <v>871244.1</v>
          </cell>
        </row>
        <row r="95">
          <cell r="D95">
            <v>13159.9</v>
          </cell>
          <cell r="E95">
            <v>0</v>
          </cell>
          <cell r="H95">
            <v>0</v>
          </cell>
        </row>
        <row r="96">
          <cell r="D96">
            <v>5428.6</v>
          </cell>
          <cell r="E96">
            <v>0</v>
          </cell>
          <cell r="H96">
            <v>0</v>
          </cell>
        </row>
        <row r="97">
          <cell r="D97">
            <v>236.2</v>
          </cell>
          <cell r="E97">
            <v>0</v>
          </cell>
          <cell r="H97">
            <v>0</v>
          </cell>
        </row>
        <row r="98">
          <cell r="D98">
            <v>510</v>
          </cell>
          <cell r="E98">
            <v>1200</v>
          </cell>
          <cell r="H98">
            <v>1200</v>
          </cell>
        </row>
        <row r="99">
          <cell r="D99">
            <v>1093.5</v>
          </cell>
          <cell r="E99">
            <v>0</v>
          </cell>
          <cell r="H99">
            <v>0</v>
          </cell>
        </row>
        <row r="100">
          <cell r="D100">
            <v>1756.4</v>
          </cell>
          <cell r="E100">
            <v>4390.8999999999996</v>
          </cell>
          <cell r="H100">
            <v>4390.8999999999996</v>
          </cell>
        </row>
        <row r="101">
          <cell r="D101">
            <v>190</v>
          </cell>
          <cell r="E101">
            <v>0</v>
          </cell>
          <cell r="H101">
            <v>0</v>
          </cell>
        </row>
        <row r="102">
          <cell r="D102">
            <v>226.4</v>
          </cell>
          <cell r="E102">
            <v>13275</v>
          </cell>
          <cell r="H102">
            <v>13275</v>
          </cell>
        </row>
        <row r="103">
          <cell r="D103">
            <v>246</v>
          </cell>
          <cell r="E103">
            <v>260</v>
          </cell>
          <cell r="H103">
            <v>260</v>
          </cell>
        </row>
        <row r="104">
          <cell r="D104">
            <v>0</v>
          </cell>
          <cell r="E104">
            <v>190000</v>
          </cell>
          <cell r="H104">
            <v>190000</v>
          </cell>
        </row>
        <row r="105">
          <cell r="D105">
            <v>283440.09999999998</v>
          </cell>
          <cell r="E105">
            <v>204081.9</v>
          </cell>
          <cell r="H105">
            <v>204081.9</v>
          </cell>
        </row>
        <row r="106">
          <cell r="D106">
            <v>5840.3</v>
          </cell>
          <cell r="E106">
            <v>1600</v>
          </cell>
          <cell r="H106">
            <v>1600</v>
          </cell>
        </row>
        <row r="107">
          <cell r="D107">
            <v>14425</v>
          </cell>
          <cell r="E107">
            <v>2460000</v>
          </cell>
          <cell r="H107">
            <v>2460000</v>
          </cell>
        </row>
        <row r="108">
          <cell r="D108">
            <v>0</v>
          </cell>
          <cell r="E108">
            <v>8946</v>
          </cell>
          <cell r="H108">
            <v>8946</v>
          </cell>
        </row>
        <row r="109">
          <cell r="D109">
            <v>1692442.2</v>
          </cell>
          <cell r="E109">
            <v>0</v>
          </cell>
          <cell r="H109">
            <v>0</v>
          </cell>
        </row>
        <row r="110">
          <cell r="D110">
            <v>229792290.09999999</v>
          </cell>
          <cell r="E110">
            <v>15562903.1</v>
          </cell>
          <cell r="H110">
            <v>15596692.5</v>
          </cell>
        </row>
        <row r="111">
          <cell r="D111">
            <v>26789592.300000001</v>
          </cell>
          <cell r="E111">
            <v>8141430</v>
          </cell>
          <cell r="H111">
            <v>8141430</v>
          </cell>
        </row>
        <row r="112">
          <cell r="D112">
            <v>770000</v>
          </cell>
          <cell r="E112">
            <v>253000</v>
          </cell>
          <cell r="H112">
            <v>253000</v>
          </cell>
        </row>
        <row r="113">
          <cell r="D113">
            <v>25936622.399999999</v>
          </cell>
          <cell r="E113">
            <v>30000</v>
          </cell>
          <cell r="H113">
            <v>30000</v>
          </cell>
        </row>
        <row r="114">
          <cell r="D114">
            <v>82969.899999999994</v>
          </cell>
          <cell r="E114">
            <v>0</v>
          </cell>
          <cell r="H114">
            <v>0</v>
          </cell>
        </row>
        <row r="115">
          <cell r="D115">
            <v>0</v>
          </cell>
          <cell r="E115">
            <v>7858430</v>
          </cell>
          <cell r="H115">
            <v>7858430</v>
          </cell>
        </row>
        <row r="116">
          <cell r="D116">
            <v>197602418.09999999</v>
          </cell>
          <cell r="E116">
            <v>0</v>
          </cell>
          <cell r="H116">
            <v>0</v>
          </cell>
        </row>
        <row r="117">
          <cell r="D117">
            <v>197602418.09999999</v>
          </cell>
          <cell r="E117">
            <v>0</v>
          </cell>
          <cell r="H117">
            <v>0</v>
          </cell>
        </row>
        <row r="118">
          <cell r="D118">
            <v>0</v>
          </cell>
          <cell r="E118">
            <v>570175</v>
          </cell>
          <cell r="H118">
            <v>570175</v>
          </cell>
        </row>
        <row r="119">
          <cell r="D119">
            <v>0</v>
          </cell>
          <cell r="E119">
            <v>570175</v>
          </cell>
          <cell r="H119">
            <v>570175</v>
          </cell>
        </row>
        <row r="120">
          <cell r="D120">
            <v>4864081.7</v>
          </cell>
          <cell r="E120">
            <v>3797704.4</v>
          </cell>
          <cell r="H120">
            <v>3831493.8</v>
          </cell>
        </row>
        <row r="121">
          <cell r="D121">
            <v>13734</v>
          </cell>
          <cell r="E121">
            <v>0</v>
          </cell>
          <cell r="H121">
            <v>0</v>
          </cell>
        </row>
        <row r="122">
          <cell r="D122">
            <v>13734</v>
          </cell>
          <cell r="E122">
            <v>0</v>
          </cell>
          <cell r="H122">
            <v>0</v>
          </cell>
        </row>
        <row r="123">
          <cell r="D123">
            <v>80</v>
          </cell>
          <cell r="E123">
            <v>0</v>
          </cell>
          <cell r="H123">
            <v>0</v>
          </cell>
        </row>
        <row r="124">
          <cell r="D124">
            <v>80</v>
          </cell>
          <cell r="E124">
            <v>0</v>
          </cell>
          <cell r="H124">
            <v>0</v>
          </cell>
        </row>
        <row r="125">
          <cell r="D125">
            <v>5382.5</v>
          </cell>
          <cell r="E125">
            <v>0</v>
          </cell>
          <cell r="H125">
            <v>0</v>
          </cell>
        </row>
        <row r="126">
          <cell r="D126">
            <v>2782606.9</v>
          </cell>
          <cell r="E126">
            <v>56254</v>
          </cell>
          <cell r="H126">
            <v>53966.5</v>
          </cell>
        </row>
        <row r="127">
          <cell r="D127">
            <v>2062278.6</v>
          </cell>
          <cell r="E127">
            <v>3741450.4</v>
          </cell>
          <cell r="H127">
            <v>3777527.3</v>
          </cell>
        </row>
        <row r="128">
          <cell r="D128">
            <v>3965.9</v>
          </cell>
          <cell r="E128">
            <v>0</v>
          </cell>
          <cell r="H128">
            <v>0</v>
          </cell>
        </row>
        <row r="129">
          <cell r="D129">
            <v>969473.1</v>
          </cell>
          <cell r="E129">
            <v>2127106.1</v>
          </cell>
          <cell r="H129">
            <v>2127106.1</v>
          </cell>
        </row>
        <row r="130">
          <cell r="D130">
            <v>304052</v>
          </cell>
          <cell r="E130">
            <v>433136.5</v>
          </cell>
          <cell r="H130">
            <v>433136.5</v>
          </cell>
        </row>
        <row r="131">
          <cell r="D131">
            <v>2291.5</v>
          </cell>
          <cell r="E131">
            <v>37569.4</v>
          </cell>
          <cell r="H131">
            <v>37569.4</v>
          </cell>
        </row>
        <row r="132">
          <cell r="D132">
            <v>4000</v>
          </cell>
          <cell r="E132">
            <v>0</v>
          </cell>
          <cell r="H132">
            <v>0</v>
          </cell>
        </row>
        <row r="133">
          <cell r="D133">
            <v>0</v>
          </cell>
          <cell r="E133">
            <v>950</v>
          </cell>
          <cell r="H133">
            <v>950</v>
          </cell>
        </row>
        <row r="134">
          <cell r="D134">
            <v>219166.4</v>
          </cell>
          <cell r="E134">
            <v>1114991.8999999999</v>
          </cell>
          <cell r="H134">
            <v>1114716.8999999999</v>
          </cell>
        </row>
        <row r="135">
          <cell r="D135">
            <v>433661.7</v>
          </cell>
          <cell r="E135">
            <v>1200</v>
          </cell>
          <cell r="H135">
            <v>1200</v>
          </cell>
        </row>
        <row r="136">
          <cell r="D136">
            <v>125668</v>
          </cell>
          <cell r="E136">
            <v>26496.5</v>
          </cell>
          <cell r="H136">
            <v>62848.4</v>
          </cell>
        </row>
        <row r="137">
          <cell r="D137">
            <v>295785</v>
          </cell>
          <cell r="E137">
            <v>3032880.1</v>
          </cell>
          <cell r="H137">
            <v>3032880.1</v>
          </cell>
        </row>
        <row r="138">
          <cell r="D138">
            <v>295785</v>
          </cell>
          <cell r="E138">
            <v>3032880.1</v>
          </cell>
          <cell r="H138">
            <v>3032880.1</v>
          </cell>
        </row>
        <row r="139">
          <cell r="D139">
            <v>1964.8</v>
          </cell>
          <cell r="E139">
            <v>20713.599999999999</v>
          </cell>
          <cell r="H139">
            <v>20713.599999999999</v>
          </cell>
        </row>
        <row r="140">
          <cell r="D140">
            <v>1339.7</v>
          </cell>
          <cell r="E140">
            <v>20630.5</v>
          </cell>
          <cell r="H140">
            <v>20630.5</v>
          </cell>
        </row>
        <row r="141">
          <cell r="D141">
            <v>625.1</v>
          </cell>
          <cell r="E141">
            <v>83.1</v>
          </cell>
          <cell r="H141">
            <v>83.1</v>
          </cell>
        </row>
        <row r="142">
          <cell r="D142">
            <v>238448.3</v>
          </cell>
          <cell r="E142">
            <v>0</v>
          </cell>
          <cell r="H142">
            <v>0</v>
          </cell>
        </row>
        <row r="143">
          <cell r="D143">
            <v>238448.3</v>
          </cell>
          <cell r="E143">
            <v>0</v>
          </cell>
          <cell r="H143">
            <v>0</v>
          </cell>
        </row>
        <row r="144">
          <cell r="D144">
            <v>66110195.100000001</v>
          </cell>
          <cell r="E144">
            <v>106620700</v>
          </cell>
          <cell r="H144">
            <v>106620700</v>
          </cell>
        </row>
        <row r="145">
          <cell r="D145">
            <v>63307387.399999999</v>
          </cell>
          <cell r="E145">
            <v>106620700</v>
          </cell>
          <cell r="H145">
            <v>106620700</v>
          </cell>
        </row>
        <row r="146">
          <cell r="D146">
            <v>1162034.2</v>
          </cell>
          <cell r="E146">
            <v>0</v>
          </cell>
          <cell r="H146">
            <v>0</v>
          </cell>
        </row>
        <row r="147">
          <cell r="D147">
            <v>52065678.100000001</v>
          </cell>
          <cell r="E147">
            <v>95800000</v>
          </cell>
          <cell r="H147">
            <v>95800000</v>
          </cell>
        </row>
        <row r="148">
          <cell r="D148">
            <v>10079675.1</v>
          </cell>
          <cell r="E148">
            <v>10820700</v>
          </cell>
          <cell r="H148">
            <v>10820700</v>
          </cell>
        </row>
        <row r="149">
          <cell r="D149">
            <v>1420000</v>
          </cell>
          <cell r="E149">
            <v>0</v>
          </cell>
          <cell r="H149">
            <v>0</v>
          </cell>
        </row>
        <row r="150">
          <cell r="D150">
            <v>1420000</v>
          </cell>
          <cell r="E150">
            <v>0</v>
          </cell>
          <cell r="H150">
            <v>0</v>
          </cell>
        </row>
        <row r="151">
          <cell r="D151">
            <v>25635.7</v>
          </cell>
          <cell r="E151">
            <v>0</v>
          </cell>
          <cell r="H151">
            <v>0</v>
          </cell>
        </row>
        <row r="152">
          <cell r="D152">
            <v>25635.7</v>
          </cell>
          <cell r="E152">
            <v>0</v>
          </cell>
          <cell r="H152">
            <v>0</v>
          </cell>
        </row>
        <row r="153">
          <cell r="D153">
            <v>1357172</v>
          </cell>
          <cell r="E153">
            <v>0</v>
          </cell>
          <cell r="H153">
            <v>0</v>
          </cell>
        </row>
        <row r="154">
          <cell r="D154">
            <v>1357172</v>
          </cell>
          <cell r="E154">
            <v>0</v>
          </cell>
          <cell r="H154">
            <v>0</v>
          </cell>
        </row>
        <row r="155">
          <cell r="D155">
            <v>23976494</v>
          </cell>
          <cell r="E155">
            <v>253796918.5</v>
          </cell>
          <cell r="H155">
            <v>259595601.30000001</v>
          </cell>
        </row>
        <row r="156">
          <cell r="D156">
            <v>0</v>
          </cell>
          <cell r="E156">
            <v>10820700</v>
          </cell>
          <cell r="H156">
            <v>10820700</v>
          </cell>
        </row>
        <row r="157">
          <cell r="D157">
            <v>42242.5</v>
          </cell>
          <cell r="E157">
            <v>0</v>
          </cell>
          <cell r="H157">
            <v>0</v>
          </cell>
        </row>
        <row r="158">
          <cell r="D158">
            <v>4902416.8</v>
          </cell>
          <cell r="E158">
            <v>3616227</v>
          </cell>
          <cell r="H158">
            <v>3616227</v>
          </cell>
        </row>
        <row r="159">
          <cell r="D159">
            <v>3333175.3</v>
          </cell>
          <cell r="E159">
            <v>1091810.6000000001</v>
          </cell>
          <cell r="H159">
            <v>1091810.6000000001</v>
          </cell>
        </row>
        <row r="160">
          <cell r="D160">
            <v>15698659.699999999</v>
          </cell>
          <cell r="E160">
            <v>238268180.90000001</v>
          </cell>
          <cell r="H160">
            <v>244066863.70000002</v>
          </cell>
        </row>
        <row r="161">
          <cell r="D161">
            <v>0</v>
          </cell>
          <cell r="E161">
            <v>2403</v>
          </cell>
          <cell r="H161">
            <v>2403</v>
          </cell>
        </row>
        <row r="162">
          <cell r="D162">
            <v>0</v>
          </cell>
          <cell r="E162">
            <v>2403</v>
          </cell>
          <cell r="H162">
            <v>2403</v>
          </cell>
        </row>
        <row r="163">
          <cell r="D163">
            <v>0</v>
          </cell>
          <cell r="E163">
            <v>13654</v>
          </cell>
          <cell r="H163">
            <v>13869</v>
          </cell>
        </row>
        <row r="164">
          <cell r="D164">
            <v>0</v>
          </cell>
          <cell r="E164">
            <v>3399</v>
          </cell>
          <cell r="H164">
            <v>3408</v>
          </cell>
        </row>
        <row r="165">
          <cell r="D165">
            <v>0</v>
          </cell>
          <cell r="E165">
            <v>5819</v>
          </cell>
          <cell r="H165">
            <v>6017</v>
          </cell>
        </row>
        <row r="166">
          <cell r="D166">
            <v>0</v>
          </cell>
          <cell r="E166">
            <v>2223</v>
          </cell>
          <cell r="H166">
            <v>2230</v>
          </cell>
        </row>
        <row r="167">
          <cell r="D167">
            <v>0</v>
          </cell>
          <cell r="E167">
            <v>2213</v>
          </cell>
          <cell r="H167">
            <v>2214</v>
          </cell>
        </row>
      </sheetData>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barrier94 "/>
      <sheetName val="tbarrier94 NV"/>
      <sheetName val="Evlot°effectifsEPN"/>
      <sheetName val="rglmtbfonds"/>
      <sheetName val="var°arrr"/>
      <sheetName val="arrtrsr"/>
      <sheetName val="ntarr"/>
    </sheetNames>
    <sheetDataSet>
      <sheetData sheetId="0" refreshError="1"/>
      <sheetData sheetId="1" refreshError="1"/>
      <sheetData sheetId="2" refreshError="1"/>
      <sheetData sheetId="3" refreshError="1"/>
      <sheetData sheetId="4" refreshError="1"/>
      <sheetData sheetId="5" refreshError="1">
        <row r="1">
          <cell r="A1" t="str">
            <v>Direction de la Prévision/MEFP</v>
          </cell>
        </row>
        <row r="2">
          <cell r="A2">
            <v>36220.779373611113</v>
          </cell>
        </row>
        <row r="3">
          <cell r="A3" t="str">
            <v>Arriérés du Trésor</v>
          </cell>
          <cell r="AI3" t="str">
            <v>juin</v>
          </cell>
          <cell r="AJ3" t="str">
            <v>juillet</v>
          </cell>
        </row>
        <row r="4">
          <cell r="A4" t="str">
            <v>En millions de francs CFA</v>
          </cell>
          <cell r="AI4">
            <v>1994</v>
          </cell>
          <cell r="AJ4">
            <v>1994</v>
          </cell>
        </row>
        <row r="5">
          <cell r="AA5" t="str">
            <v xml:space="preserve"> B A L A N C E    P R O V I S O I R E    I</v>
          </cell>
        </row>
        <row r="6">
          <cell r="B6" t="str">
            <v>1991</v>
          </cell>
          <cell r="C6" t="str">
            <v>1991</v>
          </cell>
          <cell r="D6" t="str">
            <v>1991</v>
          </cell>
          <cell r="E6" t="str">
            <v>1991</v>
          </cell>
          <cell r="F6" t="str">
            <v>1991</v>
          </cell>
          <cell r="G6" t="str">
            <v>1991</v>
          </cell>
          <cell r="H6" t="str">
            <v>1991</v>
          </cell>
          <cell r="I6" t="str">
            <v>1992</v>
          </cell>
          <cell r="J6" t="str">
            <v>1992</v>
          </cell>
          <cell r="K6" t="str">
            <v>1992</v>
          </cell>
          <cell r="L6" t="str">
            <v>1992</v>
          </cell>
          <cell r="M6" t="str">
            <v>1992</v>
          </cell>
          <cell r="N6" t="str">
            <v>1992</v>
          </cell>
          <cell r="O6" t="str">
            <v>1992</v>
          </cell>
          <cell r="P6" t="str">
            <v>1992</v>
          </cell>
          <cell r="Q6" t="str">
            <v>1992</v>
          </cell>
          <cell r="R6" t="str">
            <v>1992</v>
          </cell>
          <cell r="S6" t="str">
            <v>1992</v>
          </cell>
          <cell r="T6" t="str">
            <v>1992</v>
          </cell>
          <cell r="U6" t="str">
            <v>1992</v>
          </cell>
          <cell r="V6" t="str">
            <v>1992</v>
          </cell>
          <cell r="W6" t="str">
            <v xml:space="preserve">   1992</v>
          </cell>
          <cell r="X6" t="str">
            <v>1992</v>
          </cell>
          <cell r="Y6" t="str">
            <v>1992</v>
          </cell>
          <cell r="Z6" t="str">
            <v>1992</v>
          </cell>
          <cell r="AA6" t="str">
            <v xml:space="preserve">   1992</v>
          </cell>
          <cell r="AB6" t="str">
            <v>1992</v>
          </cell>
          <cell r="AC6" t="str">
            <v>1992</v>
          </cell>
          <cell r="AD6" t="str">
            <v>1992</v>
          </cell>
          <cell r="AE6" t="str">
            <v xml:space="preserve">     déc.</v>
          </cell>
          <cell r="AF6" t="str">
            <v xml:space="preserve"> déc.</v>
          </cell>
          <cell r="AG6" t="str">
            <v xml:space="preserve"> déc.</v>
          </cell>
          <cell r="AH6" t="str">
            <v xml:space="preserve"> déc.</v>
          </cell>
        </row>
        <row r="7">
          <cell r="B7" t="str">
            <v>mars</v>
          </cell>
          <cell r="C7" t="str">
            <v>juin</v>
          </cell>
          <cell r="D7" t="str">
            <v>sept.</v>
          </cell>
          <cell r="E7" t="str">
            <v>déc.</v>
          </cell>
          <cell r="F7" t="str">
            <v>déc.</v>
          </cell>
          <cell r="G7" t="str">
            <v>déc.</v>
          </cell>
          <cell r="H7" t="str">
            <v>déc.</v>
          </cell>
          <cell r="I7" t="str">
            <v xml:space="preserve"> 1er.Tr.</v>
          </cell>
          <cell r="J7" t="str">
            <v xml:space="preserve"> 2er.Tr.</v>
          </cell>
          <cell r="K7" t="str">
            <v xml:space="preserve"> août</v>
          </cell>
          <cell r="L7" t="str">
            <v xml:space="preserve"> août</v>
          </cell>
          <cell r="M7" t="str">
            <v xml:space="preserve"> août</v>
          </cell>
          <cell r="N7" t="str">
            <v xml:space="preserve"> août</v>
          </cell>
          <cell r="O7" t="str">
            <v xml:space="preserve"> sept.</v>
          </cell>
          <cell r="P7" t="str">
            <v xml:space="preserve"> sept.</v>
          </cell>
          <cell r="Q7" t="str">
            <v xml:space="preserve"> sept.</v>
          </cell>
          <cell r="R7" t="str">
            <v xml:space="preserve"> sept.</v>
          </cell>
          <cell r="S7" t="str">
            <v xml:space="preserve"> oct.</v>
          </cell>
          <cell r="T7" t="str">
            <v xml:space="preserve"> oct.</v>
          </cell>
          <cell r="U7" t="str">
            <v xml:space="preserve"> oct.</v>
          </cell>
          <cell r="V7" t="str">
            <v xml:space="preserve"> oct.</v>
          </cell>
          <cell r="W7" t="str">
            <v xml:space="preserve">   nov.</v>
          </cell>
          <cell r="X7" t="str">
            <v xml:space="preserve"> nov.</v>
          </cell>
          <cell r="Y7" t="str">
            <v xml:space="preserve"> nov.</v>
          </cell>
          <cell r="Z7" t="str">
            <v xml:space="preserve"> nov.</v>
          </cell>
          <cell r="AA7" t="str">
            <v xml:space="preserve">     déc.</v>
          </cell>
          <cell r="AB7" t="str">
            <v xml:space="preserve"> déc.</v>
          </cell>
          <cell r="AC7" t="str">
            <v xml:space="preserve"> déc.</v>
          </cell>
          <cell r="AD7" t="str">
            <v xml:space="preserve"> déc.</v>
          </cell>
          <cell r="AE7">
            <v>1992</v>
          </cell>
          <cell r="AF7">
            <v>1992</v>
          </cell>
          <cell r="AG7">
            <v>1992</v>
          </cell>
          <cell r="AH7">
            <v>1992</v>
          </cell>
        </row>
        <row r="8">
          <cell r="F8" t="str">
            <v xml:space="preserve">    2/</v>
          </cell>
          <cell r="G8" t="str">
            <v xml:space="preserve">    2/</v>
          </cell>
          <cell r="H8" t="str">
            <v xml:space="preserve">    2/</v>
          </cell>
          <cell r="K8" t="str">
            <v xml:space="preserve"> balance</v>
          </cell>
          <cell r="O8" t="str">
            <v xml:space="preserve"> balance</v>
          </cell>
          <cell r="S8" t="str">
            <v xml:space="preserve"> balance</v>
          </cell>
          <cell r="W8" t="str">
            <v xml:space="preserve">   balance</v>
          </cell>
          <cell r="AA8" t="str">
            <v xml:space="preserve">    tb.bord</v>
          </cell>
          <cell r="AE8" t="str">
            <v xml:space="preserve">  tb.bord</v>
          </cell>
          <cell r="AG8" t="str">
            <v>titrisable</v>
          </cell>
          <cell r="AH8" t="str">
            <v xml:space="preserve"> non titr.</v>
          </cell>
        </row>
        <row r="9">
          <cell r="G9" t="str">
            <v>titrisable</v>
          </cell>
          <cell r="H9" t="str">
            <v xml:space="preserve"> non titr.</v>
          </cell>
          <cell r="K9" t="str">
            <v xml:space="preserve"> non titr.</v>
          </cell>
          <cell r="M9" t="str">
            <v>titrisable</v>
          </cell>
          <cell r="N9" t="str">
            <v xml:space="preserve"> non titr.</v>
          </cell>
          <cell r="O9" t="str">
            <v xml:space="preserve"> non titr.</v>
          </cell>
          <cell r="Q9" t="str">
            <v>titrisable</v>
          </cell>
          <cell r="R9" t="str">
            <v xml:space="preserve"> non titr.</v>
          </cell>
          <cell r="S9" t="str">
            <v xml:space="preserve"> non titr.</v>
          </cell>
          <cell r="U9" t="str">
            <v>titrisable</v>
          </cell>
          <cell r="V9" t="str">
            <v xml:space="preserve"> non titr.</v>
          </cell>
          <cell r="W9" t="str">
            <v xml:space="preserve">   non titr.</v>
          </cell>
          <cell r="Y9" t="str">
            <v>titrisable</v>
          </cell>
          <cell r="Z9" t="str">
            <v xml:space="preserve"> non titr.</v>
          </cell>
          <cell r="AC9" t="str">
            <v>titrisable</v>
          </cell>
          <cell r="AD9" t="str">
            <v xml:space="preserve"> non titr.</v>
          </cell>
          <cell r="AE9" t="str">
            <v xml:space="preserve">  bal.déf.</v>
          </cell>
          <cell r="AF9" t="str">
            <v xml:space="preserve">   4/</v>
          </cell>
          <cell r="AG9" t="str">
            <v xml:space="preserve">   4/</v>
          </cell>
          <cell r="AH9" t="str">
            <v xml:space="preserve">   4/</v>
          </cell>
        </row>
        <row r="11">
          <cell r="A11" t="str">
            <v>1- Décalage Engagements-Ordonnancements (1)</v>
          </cell>
          <cell r="B11" t="str">
            <v xml:space="preserve">     ....</v>
          </cell>
          <cell r="C11" t="str">
            <v xml:space="preserve">     ....</v>
          </cell>
          <cell r="D11" t="str">
            <v xml:space="preserve">     ....</v>
          </cell>
          <cell r="E11" t="str">
            <v xml:space="preserve">     ....</v>
          </cell>
          <cell r="F11">
            <v>31865</v>
          </cell>
          <cell r="G11">
            <v>20000</v>
          </cell>
          <cell r="H11">
            <v>2100</v>
          </cell>
          <cell r="I11" t="str">
            <v xml:space="preserve">     ....</v>
          </cell>
          <cell r="J11" t="str">
            <v xml:space="preserve">     ....</v>
          </cell>
          <cell r="K11">
            <v>25191</v>
          </cell>
          <cell r="L11">
            <v>38536</v>
          </cell>
          <cell r="M11">
            <v>13345</v>
          </cell>
          <cell r="N11">
            <v>25191</v>
          </cell>
          <cell r="O11">
            <v>25062</v>
          </cell>
          <cell r="P11">
            <v>38407</v>
          </cell>
          <cell r="Q11">
            <v>13345</v>
          </cell>
          <cell r="R11">
            <v>25062</v>
          </cell>
          <cell r="S11">
            <v>26820</v>
          </cell>
          <cell r="T11">
            <v>40165</v>
          </cell>
          <cell r="U11">
            <v>13345</v>
          </cell>
          <cell r="V11">
            <v>26820</v>
          </cell>
          <cell r="W11">
            <v>5861</v>
          </cell>
          <cell r="X11">
            <v>19206</v>
          </cell>
          <cell r="Y11">
            <v>13345</v>
          </cell>
          <cell r="Z11">
            <v>5861</v>
          </cell>
          <cell r="AA11">
            <v>34004</v>
          </cell>
          <cell r="AB11">
            <v>34004</v>
          </cell>
          <cell r="AC11">
            <v>13345</v>
          </cell>
          <cell r="AD11">
            <v>20659</v>
          </cell>
          <cell r="AE11">
            <v>37108</v>
          </cell>
          <cell r="AF11">
            <v>37108</v>
          </cell>
          <cell r="AG11">
            <v>13345</v>
          </cell>
          <cell r="AH11">
            <v>23763</v>
          </cell>
          <cell r="AI11">
            <v>21146</v>
          </cell>
          <cell r="AJ11">
            <v>21797</v>
          </cell>
        </row>
        <row r="12">
          <cell r="A12" t="str">
            <v xml:space="preserve">  Budget  t-1 (cpte 555 93 année t-1) </v>
          </cell>
          <cell r="B12">
            <v>8395</v>
          </cell>
          <cell r="C12">
            <v>6473</v>
          </cell>
          <cell r="D12">
            <v>5652</v>
          </cell>
          <cell r="E12">
            <v>2533</v>
          </cell>
          <cell r="F12">
            <v>2533</v>
          </cell>
          <cell r="I12">
            <v>13027</v>
          </cell>
          <cell r="J12">
            <v>8697</v>
          </cell>
          <cell r="K12">
            <v>6958</v>
          </cell>
          <cell r="L12">
            <v>6958</v>
          </cell>
          <cell r="N12">
            <v>6958</v>
          </cell>
          <cell r="O12">
            <v>6331</v>
          </cell>
          <cell r="R12">
            <v>6331</v>
          </cell>
          <cell r="S12">
            <v>6059</v>
          </cell>
          <cell r="V12">
            <v>6059</v>
          </cell>
          <cell r="W12">
            <v>5861</v>
          </cell>
          <cell r="Z12">
            <v>5861</v>
          </cell>
          <cell r="AA12">
            <v>5656</v>
          </cell>
          <cell r="AB12">
            <v>5656</v>
          </cell>
          <cell r="AD12">
            <v>5656</v>
          </cell>
          <cell r="AE12">
            <v>5656</v>
          </cell>
          <cell r="AF12">
            <v>5656</v>
          </cell>
          <cell r="AH12">
            <v>5656</v>
          </cell>
          <cell r="AI12">
            <v>7674</v>
          </cell>
          <cell r="AJ12">
            <v>6598</v>
          </cell>
        </row>
        <row r="13">
          <cell r="A13" t="str">
            <v xml:space="preserve">  Budget  t (données extra-comptables)</v>
          </cell>
          <cell r="B13" t="str">
            <v xml:space="preserve">     ....</v>
          </cell>
          <cell r="C13" t="str">
            <v xml:space="preserve">     ....</v>
          </cell>
          <cell r="D13" t="str">
            <v xml:space="preserve">     ....</v>
          </cell>
          <cell r="E13" t="str">
            <v xml:space="preserve">     ....</v>
          </cell>
          <cell r="F13">
            <v>29332</v>
          </cell>
          <cell r="I13" t="str">
            <v xml:space="preserve">     ....</v>
          </cell>
          <cell r="J13" t="str">
            <v xml:space="preserve">     ....</v>
          </cell>
          <cell r="K13">
            <v>18233</v>
          </cell>
          <cell r="L13">
            <v>31578</v>
          </cell>
          <cell r="M13">
            <v>13345</v>
          </cell>
          <cell r="N13">
            <v>18233</v>
          </cell>
          <cell r="O13">
            <v>18731</v>
          </cell>
          <cell r="Q13">
            <v>13345</v>
          </cell>
          <cell r="R13">
            <v>18731</v>
          </cell>
          <cell r="S13">
            <v>20761</v>
          </cell>
          <cell r="U13">
            <v>13345</v>
          </cell>
          <cell r="V13">
            <v>20761</v>
          </cell>
          <cell r="Y13">
            <v>13345</v>
          </cell>
          <cell r="AA13">
            <v>28348</v>
          </cell>
          <cell r="AB13">
            <v>28348</v>
          </cell>
          <cell r="AC13">
            <v>13345</v>
          </cell>
          <cell r="AD13">
            <v>15003</v>
          </cell>
          <cell r="AE13">
            <v>31452</v>
          </cell>
          <cell r="AF13">
            <v>31452</v>
          </cell>
          <cell r="AG13">
            <v>13345</v>
          </cell>
          <cell r="AH13">
            <v>18107</v>
          </cell>
          <cell r="AI13">
            <v>13472</v>
          </cell>
          <cell r="AJ13">
            <v>15199</v>
          </cell>
        </row>
        <row r="14">
          <cell r="A14" t="str">
            <v xml:space="preserve">          BGF</v>
          </cell>
          <cell r="AI14">
            <v>1546</v>
          </cell>
          <cell r="AJ14">
            <v>3793</v>
          </cell>
        </row>
        <row r="15">
          <cell r="A15" t="str">
            <v xml:space="preserve">          Budgets annexes</v>
          </cell>
          <cell r="AI15">
            <v>0</v>
          </cell>
          <cell r="AJ15">
            <v>0</v>
          </cell>
        </row>
        <row r="16">
          <cell r="A16" t="str">
            <v xml:space="preserve">          BSIE</v>
          </cell>
          <cell r="AI16">
            <v>11926</v>
          </cell>
          <cell r="AJ16">
            <v>11406</v>
          </cell>
        </row>
        <row r="17">
          <cell r="A17" t="str">
            <v xml:space="preserve">          Fonds entretien des routes</v>
          </cell>
          <cell r="AI17">
            <v>0</v>
          </cell>
          <cell r="AJ17">
            <v>0</v>
          </cell>
        </row>
        <row r="19">
          <cell r="A19" t="str">
            <v>2 - Décalage Ordonnancements-Paiements (1)</v>
          </cell>
          <cell r="B19">
            <v>74699</v>
          </cell>
          <cell r="C19">
            <v>86169</v>
          </cell>
          <cell r="D19">
            <v>64043</v>
          </cell>
          <cell r="E19">
            <v>67662</v>
          </cell>
          <cell r="F19">
            <v>66757</v>
          </cell>
          <cell r="G19">
            <v>35200</v>
          </cell>
          <cell r="H19">
            <v>31557</v>
          </cell>
          <cell r="I19">
            <v>16745</v>
          </cell>
          <cell r="J19">
            <v>16414</v>
          </cell>
          <cell r="K19">
            <v>55982</v>
          </cell>
          <cell r="L19">
            <v>98629</v>
          </cell>
          <cell r="M19">
            <v>35090</v>
          </cell>
          <cell r="N19">
            <v>63539</v>
          </cell>
          <cell r="O19">
            <v>54045</v>
          </cell>
          <cell r="P19">
            <v>104868</v>
          </cell>
          <cell r="Q19">
            <v>34960</v>
          </cell>
          <cell r="R19">
            <v>69908</v>
          </cell>
          <cell r="S19">
            <v>54769</v>
          </cell>
          <cell r="T19">
            <v>106405</v>
          </cell>
          <cell r="U19">
            <v>37030</v>
          </cell>
          <cell r="V19">
            <v>69375</v>
          </cell>
          <cell r="W19">
            <v>62454</v>
          </cell>
          <cell r="X19">
            <v>113046</v>
          </cell>
          <cell r="Y19">
            <v>36978</v>
          </cell>
          <cell r="Z19">
            <v>76068</v>
          </cell>
          <cell r="AA19">
            <v>60122</v>
          </cell>
          <cell r="AB19">
            <v>87161</v>
          </cell>
          <cell r="AC19">
            <v>32911</v>
          </cell>
          <cell r="AD19">
            <v>54250</v>
          </cell>
          <cell r="AE19">
            <v>60391</v>
          </cell>
          <cell r="AF19">
            <v>87199</v>
          </cell>
          <cell r="AG19">
            <v>32911</v>
          </cell>
          <cell r="AH19">
            <v>54288</v>
          </cell>
          <cell r="AI19">
            <v>74098</v>
          </cell>
          <cell r="AJ19">
            <v>84548</v>
          </cell>
        </row>
        <row r="21">
          <cell r="A21" t="str">
            <v>21 -  Différé ACCDP</v>
          </cell>
          <cell r="B21">
            <v>64555</v>
          </cell>
          <cell r="C21">
            <v>73796</v>
          </cell>
          <cell r="D21">
            <v>49468</v>
          </cell>
          <cell r="E21">
            <v>56551</v>
          </cell>
          <cell r="F21">
            <v>59476</v>
          </cell>
          <cell r="G21">
            <v>34955</v>
          </cell>
          <cell r="H21">
            <v>24521</v>
          </cell>
          <cell r="I21">
            <v>1793</v>
          </cell>
          <cell r="J21">
            <v>1822</v>
          </cell>
          <cell r="K21">
            <v>47932</v>
          </cell>
          <cell r="L21">
            <v>90579</v>
          </cell>
          <cell r="M21">
            <v>35090</v>
          </cell>
          <cell r="N21">
            <v>55489</v>
          </cell>
          <cell r="O21">
            <v>44702</v>
          </cell>
          <cell r="P21">
            <v>95525</v>
          </cell>
          <cell r="Q21">
            <v>34960</v>
          </cell>
          <cell r="R21">
            <v>60565</v>
          </cell>
          <cell r="S21">
            <v>45970</v>
          </cell>
          <cell r="T21">
            <v>97606</v>
          </cell>
          <cell r="U21">
            <v>37030</v>
          </cell>
          <cell r="V21">
            <v>60576</v>
          </cell>
          <cell r="W21">
            <v>53303</v>
          </cell>
          <cell r="X21">
            <v>104433</v>
          </cell>
          <cell r="Y21">
            <v>36978</v>
          </cell>
          <cell r="Z21">
            <v>67455</v>
          </cell>
          <cell r="AA21">
            <v>41278</v>
          </cell>
          <cell r="AB21">
            <v>68317</v>
          </cell>
          <cell r="AC21">
            <v>32911</v>
          </cell>
          <cell r="AD21">
            <v>35406</v>
          </cell>
          <cell r="AE21">
            <v>41285</v>
          </cell>
          <cell r="AF21">
            <v>68355</v>
          </cell>
          <cell r="AG21">
            <v>32911</v>
          </cell>
          <cell r="AH21">
            <v>35444</v>
          </cell>
          <cell r="AI21">
            <v>61279</v>
          </cell>
          <cell r="AJ21">
            <v>74036</v>
          </cell>
        </row>
        <row r="22">
          <cell r="A22" t="str">
            <v xml:space="preserve">   Journées SACO</v>
          </cell>
          <cell r="B22">
            <v>62153</v>
          </cell>
          <cell r="C22">
            <v>65879</v>
          </cell>
          <cell r="D22">
            <v>47521</v>
          </cell>
          <cell r="E22">
            <v>54149</v>
          </cell>
          <cell r="F22">
            <v>50690</v>
          </cell>
          <cell r="G22">
            <v>26169</v>
          </cell>
          <cell r="H22">
            <v>24521</v>
          </cell>
          <cell r="I22">
            <v>1772</v>
          </cell>
          <cell r="J22">
            <v>1801</v>
          </cell>
          <cell r="K22">
            <v>39271</v>
          </cell>
          <cell r="L22">
            <v>81658</v>
          </cell>
          <cell r="M22">
            <v>26169</v>
          </cell>
          <cell r="N22">
            <v>55489</v>
          </cell>
          <cell r="O22">
            <v>44702</v>
          </cell>
          <cell r="P22">
            <v>86734</v>
          </cell>
          <cell r="Q22">
            <v>26169</v>
          </cell>
          <cell r="R22">
            <v>60565</v>
          </cell>
          <cell r="S22">
            <v>45970</v>
          </cell>
          <cell r="T22">
            <v>88825</v>
          </cell>
          <cell r="U22">
            <v>28249</v>
          </cell>
          <cell r="V22">
            <v>60576</v>
          </cell>
          <cell r="W22">
            <v>52306</v>
          </cell>
          <cell r="X22">
            <v>94707</v>
          </cell>
          <cell r="Y22">
            <v>28249</v>
          </cell>
          <cell r="Z22">
            <v>66458</v>
          </cell>
          <cell r="AA22">
            <v>36616</v>
          </cell>
          <cell r="AB22">
            <v>62009</v>
          </cell>
          <cell r="AC22">
            <v>28249</v>
          </cell>
          <cell r="AD22">
            <v>33760</v>
          </cell>
          <cell r="AE22">
            <v>36623</v>
          </cell>
          <cell r="AF22">
            <v>62047</v>
          </cell>
          <cell r="AG22">
            <v>28249</v>
          </cell>
          <cell r="AH22">
            <v>33798</v>
          </cell>
          <cell r="AI22">
            <v>57192</v>
          </cell>
          <cell r="AJ22">
            <v>68234</v>
          </cell>
        </row>
        <row r="23">
          <cell r="A23" t="str">
            <v xml:space="preserve">      Fds consignés service de la dépense (cpte 41201002)</v>
          </cell>
          <cell r="B23">
            <v>11258</v>
          </cell>
          <cell r="C23">
            <v>12648</v>
          </cell>
          <cell r="D23">
            <v>13268</v>
          </cell>
          <cell r="E23">
            <v>11010</v>
          </cell>
          <cell r="F23">
            <v>14505</v>
          </cell>
          <cell r="G23">
            <v>4500</v>
          </cell>
          <cell r="H23">
            <v>10005</v>
          </cell>
          <cell r="I23">
            <v>0</v>
          </cell>
          <cell r="J23">
            <v>0</v>
          </cell>
          <cell r="K23">
            <v>4344</v>
          </cell>
          <cell r="L23">
            <v>16771</v>
          </cell>
          <cell r="M23">
            <v>4500</v>
          </cell>
          <cell r="N23">
            <v>12271</v>
          </cell>
          <cell r="O23">
            <v>4168</v>
          </cell>
          <cell r="P23">
            <v>16388</v>
          </cell>
          <cell r="Q23">
            <v>4500</v>
          </cell>
          <cell r="R23">
            <v>11888</v>
          </cell>
          <cell r="S23">
            <v>4168</v>
          </cell>
          <cell r="T23">
            <v>16691</v>
          </cell>
          <cell r="U23">
            <v>4803</v>
          </cell>
          <cell r="V23">
            <v>11888</v>
          </cell>
          <cell r="W23">
            <v>6387</v>
          </cell>
          <cell r="X23">
            <v>18808</v>
          </cell>
          <cell r="Y23">
            <v>4803</v>
          </cell>
          <cell r="Z23">
            <v>14005</v>
          </cell>
          <cell r="AA23">
            <v>10498</v>
          </cell>
          <cell r="AB23">
            <v>18424</v>
          </cell>
          <cell r="AC23">
            <v>4803</v>
          </cell>
          <cell r="AD23">
            <v>13621</v>
          </cell>
          <cell r="AE23">
            <v>10504</v>
          </cell>
          <cell r="AF23">
            <v>18461</v>
          </cell>
          <cell r="AG23">
            <v>4803</v>
          </cell>
          <cell r="AH23">
            <v>13658</v>
          </cell>
          <cell r="AI23">
            <v>13584</v>
          </cell>
          <cell r="AJ23">
            <v>16410</v>
          </cell>
        </row>
        <row r="24">
          <cell r="A24" t="str">
            <v xml:space="preserve">      Virt à eff. (cpte 55101 sauf 55101111 &amp; 55101112)</v>
          </cell>
          <cell r="B24">
            <v>47417</v>
          </cell>
          <cell r="C24">
            <v>49695</v>
          </cell>
          <cell r="D24">
            <v>30661</v>
          </cell>
          <cell r="E24">
            <v>41343</v>
          </cell>
          <cell r="F24">
            <v>32533</v>
          </cell>
          <cell r="G24">
            <v>21669</v>
          </cell>
          <cell r="H24">
            <v>10864</v>
          </cell>
          <cell r="I24">
            <v>0</v>
          </cell>
          <cell r="J24">
            <v>0</v>
          </cell>
          <cell r="K24">
            <v>33074</v>
          </cell>
          <cell r="L24">
            <v>62169</v>
          </cell>
          <cell r="M24">
            <v>21669</v>
          </cell>
          <cell r="N24">
            <v>40500</v>
          </cell>
          <cell r="O24">
            <v>38667</v>
          </cell>
          <cell r="P24">
            <v>67543</v>
          </cell>
          <cell r="Q24">
            <v>21669</v>
          </cell>
          <cell r="R24">
            <v>45874</v>
          </cell>
          <cell r="S24">
            <v>39924</v>
          </cell>
          <cell r="T24">
            <v>68373</v>
          </cell>
          <cell r="U24">
            <v>22499</v>
          </cell>
          <cell r="V24">
            <v>45874</v>
          </cell>
          <cell r="W24">
            <v>44024</v>
          </cell>
          <cell r="X24">
            <v>72121</v>
          </cell>
          <cell r="Y24">
            <v>22499</v>
          </cell>
          <cell r="Z24">
            <v>49622</v>
          </cell>
          <cell r="AA24">
            <v>24198</v>
          </cell>
          <cell r="AB24">
            <v>39782</v>
          </cell>
          <cell r="AC24">
            <v>22499</v>
          </cell>
          <cell r="AD24">
            <v>17283</v>
          </cell>
          <cell r="AE24">
            <v>24199</v>
          </cell>
          <cell r="AF24">
            <v>39783</v>
          </cell>
          <cell r="AG24">
            <v>22499</v>
          </cell>
          <cell r="AH24">
            <v>17284</v>
          </cell>
          <cell r="AI24">
            <v>41518</v>
          </cell>
          <cell r="AJ24">
            <v>49727</v>
          </cell>
        </row>
        <row r="25">
          <cell r="A25" t="str">
            <v xml:space="preserve">      Virt rejetés ACC (cpte 55102)</v>
          </cell>
          <cell r="B25">
            <v>3440</v>
          </cell>
          <cell r="C25">
            <v>3497</v>
          </cell>
          <cell r="D25">
            <v>3549</v>
          </cell>
          <cell r="E25">
            <v>1753</v>
          </cell>
          <cell r="F25">
            <v>3609</v>
          </cell>
          <cell r="G25">
            <v>0</v>
          </cell>
          <cell r="H25">
            <v>3609</v>
          </cell>
          <cell r="I25">
            <v>1725</v>
          </cell>
          <cell r="J25">
            <v>1741</v>
          </cell>
          <cell r="K25">
            <v>1806</v>
          </cell>
          <cell r="L25">
            <v>2671</v>
          </cell>
          <cell r="M25">
            <v>0</v>
          </cell>
          <cell r="N25">
            <v>2671</v>
          </cell>
          <cell r="O25">
            <v>1814</v>
          </cell>
          <cell r="P25">
            <v>2750</v>
          </cell>
          <cell r="Q25">
            <v>0</v>
          </cell>
          <cell r="R25">
            <v>2750</v>
          </cell>
          <cell r="S25">
            <v>1814</v>
          </cell>
          <cell r="T25">
            <v>3697</v>
          </cell>
          <cell r="U25">
            <v>947</v>
          </cell>
          <cell r="V25">
            <v>2750</v>
          </cell>
          <cell r="W25">
            <v>1836</v>
          </cell>
          <cell r="X25">
            <v>3719</v>
          </cell>
          <cell r="Y25">
            <v>947</v>
          </cell>
          <cell r="Z25">
            <v>2772</v>
          </cell>
          <cell r="AA25">
            <v>1861</v>
          </cell>
          <cell r="AB25">
            <v>3744</v>
          </cell>
          <cell r="AC25">
            <v>947</v>
          </cell>
          <cell r="AD25">
            <v>2797</v>
          </cell>
          <cell r="AE25">
            <v>1861</v>
          </cell>
          <cell r="AF25">
            <v>3744</v>
          </cell>
          <cell r="AG25">
            <v>947</v>
          </cell>
          <cell r="AH25">
            <v>2797</v>
          </cell>
          <cell r="AI25">
            <v>1996</v>
          </cell>
          <cell r="AJ25">
            <v>2003</v>
          </cell>
        </row>
        <row r="26">
          <cell r="A26" t="str">
            <v xml:space="preserve">      Virt rejetés compt. secondaires (cpte 55103)</v>
          </cell>
          <cell r="B26">
            <v>38</v>
          </cell>
          <cell r="C26">
            <v>39</v>
          </cell>
          <cell r="D26">
            <v>43</v>
          </cell>
          <cell r="E26">
            <v>43</v>
          </cell>
          <cell r="F26">
            <v>43</v>
          </cell>
          <cell r="G26">
            <v>0</v>
          </cell>
          <cell r="H26">
            <v>43</v>
          </cell>
          <cell r="I26">
            <v>47</v>
          </cell>
          <cell r="J26">
            <v>60</v>
          </cell>
          <cell r="K26">
            <v>47</v>
          </cell>
          <cell r="L26">
            <v>47</v>
          </cell>
          <cell r="M26">
            <v>0</v>
          </cell>
          <cell r="N26">
            <v>47</v>
          </cell>
          <cell r="O26">
            <v>53</v>
          </cell>
          <cell r="P26">
            <v>53</v>
          </cell>
          <cell r="Q26">
            <v>0</v>
          </cell>
          <cell r="R26">
            <v>53</v>
          </cell>
          <cell r="S26">
            <v>64</v>
          </cell>
          <cell r="T26">
            <v>64</v>
          </cell>
          <cell r="U26">
            <v>0</v>
          </cell>
          <cell r="V26">
            <v>64</v>
          </cell>
          <cell r="W26">
            <v>59</v>
          </cell>
          <cell r="X26">
            <v>59</v>
          </cell>
          <cell r="Y26">
            <v>0</v>
          </cell>
          <cell r="Z26">
            <v>59</v>
          </cell>
          <cell r="AA26">
            <v>59</v>
          </cell>
          <cell r="AB26">
            <v>59</v>
          </cell>
          <cell r="AC26">
            <v>0</v>
          </cell>
          <cell r="AD26">
            <v>59</v>
          </cell>
          <cell r="AE26">
            <v>59</v>
          </cell>
          <cell r="AF26">
            <v>59</v>
          </cell>
          <cell r="AG26">
            <v>0</v>
          </cell>
          <cell r="AH26">
            <v>59</v>
          </cell>
          <cell r="AI26">
            <v>94</v>
          </cell>
          <cell r="AJ26">
            <v>94</v>
          </cell>
        </row>
        <row r="27">
          <cell r="A27" t="str">
            <v xml:space="preserve">  Ordres de paiement</v>
          </cell>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651</v>
          </cell>
          <cell r="AJ27">
            <v>0</v>
          </cell>
        </row>
        <row r="28">
          <cell r="A28" t="str">
            <v xml:space="preserve">  Rembsmt TVA (cpte 55101111 &amp; 55101112 ou 11305)</v>
          </cell>
          <cell r="B28">
            <v>2402</v>
          </cell>
          <cell r="C28">
            <v>7917</v>
          </cell>
          <cell r="D28">
            <v>1947</v>
          </cell>
          <cell r="E28">
            <v>2402</v>
          </cell>
          <cell r="F28">
            <v>8786</v>
          </cell>
          <cell r="G28">
            <v>8786</v>
          </cell>
          <cell r="H28">
            <v>0</v>
          </cell>
          <cell r="I28">
            <v>21</v>
          </cell>
          <cell r="J28">
            <v>21</v>
          </cell>
          <cell r="K28">
            <v>8661</v>
          </cell>
          <cell r="L28">
            <v>8921</v>
          </cell>
          <cell r="M28">
            <v>8921</v>
          </cell>
          <cell r="N28">
            <v>0</v>
          </cell>
          <cell r="O28">
            <v>0</v>
          </cell>
          <cell r="P28">
            <v>8791</v>
          </cell>
          <cell r="Q28">
            <v>8791</v>
          </cell>
          <cell r="R28">
            <v>0</v>
          </cell>
          <cell r="S28">
            <v>0</v>
          </cell>
          <cell r="T28">
            <v>8781</v>
          </cell>
          <cell r="U28">
            <v>8781</v>
          </cell>
          <cell r="V28">
            <v>0</v>
          </cell>
          <cell r="W28">
            <v>997</v>
          </cell>
          <cell r="X28">
            <v>9726</v>
          </cell>
          <cell r="Y28">
            <v>8729</v>
          </cell>
          <cell r="Z28">
            <v>997</v>
          </cell>
          <cell r="AA28">
            <v>4662</v>
          </cell>
          <cell r="AB28">
            <v>6308</v>
          </cell>
          <cell r="AC28">
            <v>4662</v>
          </cell>
          <cell r="AD28">
            <v>1646</v>
          </cell>
          <cell r="AE28">
            <v>4662</v>
          </cell>
          <cell r="AF28">
            <v>6308</v>
          </cell>
          <cell r="AG28">
            <v>4662</v>
          </cell>
          <cell r="AH28">
            <v>1646</v>
          </cell>
          <cell r="AI28">
            <v>4738</v>
          </cell>
          <cell r="AJ28">
            <v>5802</v>
          </cell>
        </row>
        <row r="30">
          <cell r="A30" t="str">
            <v>22 -  Différé ACCC</v>
          </cell>
          <cell r="B30">
            <v>245</v>
          </cell>
          <cell r="C30">
            <v>1156</v>
          </cell>
          <cell r="D30">
            <v>1156</v>
          </cell>
          <cell r="E30">
            <v>94</v>
          </cell>
          <cell r="F30">
            <v>245</v>
          </cell>
          <cell r="G30">
            <v>245</v>
          </cell>
          <cell r="H30">
            <v>0</v>
          </cell>
          <cell r="I30">
            <v>0</v>
          </cell>
          <cell r="J30">
            <v>0</v>
          </cell>
          <cell r="K30">
            <v>1088</v>
          </cell>
          <cell r="L30">
            <v>1088</v>
          </cell>
          <cell r="M30">
            <v>0</v>
          </cell>
          <cell r="N30">
            <v>1088</v>
          </cell>
          <cell r="O30">
            <v>1088</v>
          </cell>
          <cell r="P30">
            <v>1088</v>
          </cell>
          <cell r="Q30">
            <v>0</v>
          </cell>
          <cell r="R30">
            <v>1088</v>
          </cell>
          <cell r="S30">
            <v>1092</v>
          </cell>
          <cell r="T30">
            <v>1092</v>
          </cell>
          <cell r="U30">
            <v>0</v>
          </cell>
          <cell r="V30">
            <v>1092</v>
          </cell>
          <cell r="W30">
            <v>1449</v>
          </cell>
          <cell r="X30">
            <v>1449</v>
          </cell>
          <cell r="Y30">
            <v>0</v>
          </cell>
          <cell r="Z30">
            <v>1449</v>
          </cell>
          <cell r="AA30">
            <v>11832</v>
          </cell>
          <cell r="AB30">
            <v>11832</v>
          </cell>
          <cell r="AC30">
            <v>0</v>
          </cell>
          <cell r="AD30">
            <v>11832</v>
          </cell>
          <cell r="AE30">
            <v>11832</v>
          </cell>
          <cell r="AF30">
            <v>11832</v>
          </cell>
          <cell r="AG30">
            <v>0</v>
          </cell>
          <cell r="AH30">
            <v>11832</v>
          </cell>
          <cell r="AI30">
            <v>1509</v>
          </cell>
          <cell r="AJ30">
            <v>2067</v>
          </cell>
        </row>
        <row r="31">
          <cell r="A31" t="str">
            <v xml:space="preserve"> Prime exportatø (cpte 33009)(41102503201)</v>
          </cell>
          <cell r="B31">
            <v>245</v>
          </cell>
          <cell r="C31">
            <v>1156</v>
          </cell>
          <cell r="D31">
            <v>1156</v>
          </cell>
          <cell r="E31">
            <v>94</v>
          </cell>
          <cell r="F31">
            <v>245</v>
          </cell>
          <cell r="G31">
            <v>245</v>
          </cell>
          <cell r="H31">
            <v>0</v>
          </cell>
          <cell r="I31">
            <v>0</v>
          </cell>
          <cell r="J31">
            <v>0</v>
          </cell>
          <cell r="K31">
            <v>1088</v>
          </cell>
          <cell r="L31">
            <v>1088</v>
          </cell>
          <cell r="M31">
            <v>0</v>
          </cell>
          <cell r="N31">
            <v>1088</v>
          </cell>
          <cell r="O31">
            <v>1088</v>
          </cell>
          <cell r="P31">
            <v>1088</v>
          </cell>
          <cell r="Q31">
            <v>0</v>
          </cell>
          <cell r="R31">
            <v>1088</v>
          </cell>
          <cell r="S31">
            <v>1092</v>
          </cell>
          <cell r="T31">
            <v>1092</v>
          </cell>
          <cell r="U31">
            <v>0</v>
          </cell>
          <cell r="V31">
            <v>1092</v>
          </cell>
          <cell r="W31">
            <v>1449</v>
          </cell>
          <cell r="X31">
            <v>1449</v>
          </cell>
          <cell r="Y31">
            <v>0</v>
          </cell>
          <cell r="Z31">
            <v>1449</v>
          </cell>
          <cell r="AA31">
            <v>11832</v>
          </cell>
          <cell r="AB31">
            <v>11832</v>
          </cell>
          <cell r="AC31">
            <v>0</v>
          </cell>
          <cell r="AD31">
            <v>11832</v>
          </cell>
          <cell r="AE31">
            <v>11832</v>
          </cell>
          <cell r="AF31">
            <v>11832</v>
          </cell>
          <cell r="AG31">
            <v>0</v>
          </cell>
          <cell r="AH31">
            <v>11832</v>
          </cell>
          <cell r="AI31">
            <v>1509</v>
          </cell>
          <cell r="AJ31">
            <v>2067</v>
          </cell>
        </row>
        <row r="33">
          <cell r="A33" t="str">
            <v>23 -  Autres différés</v>
          </cell>
          <cell r="B33">
            <v>9899</v>
          </cell>
          <cell r="C33">
            <v>11217</v>
          </cell>
          <cell r="D33">
            <v>13419</v>
          </cell>
          <cell r="E33">
            <v>11017</v>
          </cell>
          <cell r="F33">
            <v>7036</v>
          </cell>
          <cell r="G33">
            <v>0</v>
          </cell>
          <cell r="H33">
            <v>7036</v>
          </cell>
          <cell r="I33">
            <v>14952</v>
          </cell>
          <cell r="J33">
            <v>14592</v>
          </cell>
          <cell r="K33">
            <v>6962</v>
          </cell>
          <cell r="L33">
            <v>6962</v>
          </cell>
          <cell r="M33">
            <v>0</v>
          </cell>
          <cell r="N33">
            <v>6962</v>
          </cell>
          <cell r="O33">
            <v>8255</v>
          </cell>
          <cell r="P33">
            <v>8255</v>
          </cell>
          <cell r="Q33">
            <v>0</v>
          </cell>
          <cell r="R33">
            <v>8255</v>
          </cell>
          <cell r="S33">
            <v>7707</v>
          </cell>
          <cell r="T33">
            <v>7707</v>
          </cell>
          <cell r="U33">
            <v>0</v>
          </cell>
          <cell r="V33">
            <v>7707</v>
          </cell>
          <cell r="W33">
            <v>7702</v>
          </cell>
          <cell r="X33">
            <v>7164</v>
          </cell>
          <cell r="Y33">
            <v>0</v>
          </cell>
          <cell r="Z33">
            <v>7164</v>
          </cell>
          <cell r="AA33">
            <v>7012</v>
          </cell>
          <cell r="AB33">
            <v>7012</v>
          </cell>
          <cell r="AC33">
            <v>0</v>
          </cell>
          <cell r="AD33">
            <v>7012</v>
          </cell>
          <cell r="AE33">
            <v>7274</v>
          </cell>
          <cell r="AF33">
            <v>7012</v>
          </cell>
          <cell r="AG33">
            <v>0</v>
          </cell>
          <cell r="AH33">
            <v>7012</v>
          </cell>
          <cell r="AI33">
            <v>7404</v>
          </cell>
          <cell r="AJ33">
            <v>8445</v>
          </cell>
        </row>
        <row r="34">
          <cell r="A34" t="str">
            <v xml:space="preserve"> Bons de caisses mécanisés (compte 552)</v>
          </cell>
          <cell r="B34">
            <v>3044</v>
          </cell>
          <cell r="C34">
            <v>4950</v>
          </cell>
          <cell r="D34">
            <v>5835</v>
          </cell>
          <cell r="E34">
            <v>3253</v>
          </cell>
          <cell r="F34">
            <v>4179</v>
          </cell>
          <cell r="G34">
            <v>0</v>
          </cell>
          <cell r="H34">
            <v>4179</v>
          </cell>
          <cell r="I34">
            <v>5232</v>
          </cell>
          <cell r="J34">
            <v>5424</v>
          </cell>
          <cell r="K34">
            <v>4298</v>
          </cell>
          <cell r="L34">
            <v>4298</v>
          </cell>
          <cell r="M34">
            <v>0</v>
          </cell>
          <cell r="N34">
            <v>4298</v>
          </cell>
          <cell r="O34">
            <v>5606</v>
          </cell>
          <cell r="P34">
            <v>5606</v>
          </cell>
          <cell r="Q34">
            <v>0</v>
          </cell>
          <cell r="R34">
            <v>5606</v>
          </cell>
          <cell r="S34">
            <v>5059</v>
          </cell>
          <cell r="T34">
            <v>5059</v>
          </cell>
          <cell r="U34">
            <v>0</v>
          </cell>
          <cell r="V34">
            <v>5059</v>
          </cell>
          <cell r="W34">
            <v>4545</v>
          </cell>
          <cell r="X34">
            <v>4545</v>
          </cell>
          <cell r="Y34">
            <v>0</v>
          </cell>
          <cell r="Z34">
            <v>4545</v>
          </cell>
          <cell r="AA34">
            <v>4383</v>
          </cell>
          <cell r="AB34">
            <v>4383</v>
          </cell>
          <cell r="AC34">
            <v>0</v>
          </cell>
          <cell r="AD34">
            <v>4383</v>
          </cell>
          <cell r="AE34">
            <v>4383</v>
          </cell>
          <cell r="AF34">
            <v>4383</v>
          </cell>
          <cell r="AG34">
            <v>0</v>
          </cell>
          <cell r="AH34">
            <v>4383</v>
          </cell>
          <cell r="AI34">
            <v>5162</v>
          </cell>
          <cell r="AJ34">
            <v>5244</v>
          </cell>
        </row>
        <row r="35">
          <cell r="A35" t="str">
            <v xml:space="preserve"> Bons de caisses non mécanisés (compte 553)</v>
          </cell>
          <cell r="B35">
            <v>0</v>
          </cell>
          <cell r="C35">
            <v>80</v>
          </cell>
          <cell r="D35">
            <v>466</v>
          </cell>
          <cell r="E35">
            <v>433</v>
          </cell>
          <cell r="F35">
            <v>433</v>
          </cell>
          <cell r="G35">
            <v>0</v>
          </cell>
          <cell r="H35">
            <v>433</v>
          </cell>
          <cell r="I35">
            <v>384</v>
          </cell>
          <cell r="J35">
            <v>472</v>
          </cell>
          <cell r="K35">
            <v>0</v>
          </cell>
          <cell r="L35">
            <v>0</v>
          </cell>
          <cell r="M35">
            <v>0</v>
          </cell>
          <cell r="N35">
            <v>0</v>
          </cell>
          <cell r="O35">
            <v>0</v>
          </cell>
          <cell r="P35">
            <v>0</v>
          </cell>
          <cell r="Q35">
            <v>0</v>
          </cell>
          <cell r="R35">
            <v>0</v>
          </cell>
          <cell r="S35">
            <v>0</v>
          </cell>
          <cell r="T35">
            <v>0</v>
          </cell>
          <cell r="U35">
            <v>0</v>
          </cell>
          <cell r="V35">
            <v>0</v>
          </cell>
          <cell r="W35">
            <v>538</v>
          </cell>
          <cell r="X35">
            <v>0</v>
          </cell>
          <cell r="Y35">
            <v>0</v>
          </cell>
          <cell r="Z35">
            <v>0</v>
          </cell>
          <cell r="AA35">
            <v>0</v>
          </cell>
          <cell r="AB35">
            <v>0</v>
          </cell>
          <cell r="AC35">
            <v>0</v>
          </cell>
          <cell r="AD35">
            <v>0</v>
          </cell>
          <cell r="AE35">
            <v>262</v>
          </cell>
          <cell r="AF35">
            <v>0</v>
          </cell>
          <cell r="AG35">
            <v>0</v>
          </cell>
          <cell r="AH35">
            <v>0</v>
          </cell>
          <cell r="AI35">
            <v>651</v>
          </cell>
          <cell r="AJ35">
            <v>0</v>
          </cell>
        </row>
        <row r="36">
          <cell r="A36" t="str">
            <v xml:space="preserve"> Chèques caisses d'avance solde mécanisée (cpte 558)</v>
          </cell>
          <cell r="B36">
            <v>1556</v>
          </cell>
          <cell r="C36">
            <v>1633</v>
          </cell>
          <cell r="D36">
            <v>1619</v>
          </cell>
          <cell r="E36">
            <v>1709</v>
          </cell>
          <cell r="F36">
            <v>1710</v>
          </cell>
          <cell r="G36">
            <v>0</v>
          </cell>
          <cell r="H36">
            <v>1710</v>
          </cell>
          <cell r="I36">
            <v>1643</v>
          </cell>
          <cell r="J36">
            <v>1664</v>
          </cell>
          <cell r="K36">
            <v>1664</v>
          </cell>
          <cell r="L36">
            <v>1664</v>
          </cell>
          <cell r="M36">
            <v>0</v>
          </cell>
          <cell r="N36">
            <v>1664</v>
          </cell>
          <cell r="O36">
            <v>1655</v>
          </cell>
          <cell r="P36">
            <v>1655</v>
          </cell>
          <cell r="Q36">
            <v>0</v>
          </cell>
          <cell r="R36">
            <v>1655</v>
          </cell>
          <cell r="S36">
            <v>1669</v>
          </cell>
          <cell r="T36">
            <v>1669</v>
          </cell>
          <cell r="U36">
            <v>0</v>
          </cell>
          <cell r="V36">
            <v>1669</v>
          </cell>
          <cell r="W36">
            <v>1655</v>
          </cell>
          <cell r="X36">
            <v>1655</v>
          </cell>
          <cell r="Y36">
            <v>0</v>
          </cell>
          <cell r="Z36">
            <v>1655</v>
          </cell>
          <cell r="AA36">
            <v>1677</v>
          </cell>
          <cell r="AB36">
            <v>1677</v>
          </cell>
          <cell r="AC36">
            <v>0</v>
          </cell>
          <cell r="AD36">
            <v>1677</v>
          </cell>
          <cell r="AE36">
            <v>1677</v>
          </cell>
          <cell r="AF36">
            <v>1677</v>
          </cell>
          <cell r="AG36">
            <v>0</v>
          </cell>
          <cell r="AH36">
            <v>1677</v>
          </cell>
          <cell r="AI36">
            <v>1617</v>
          </cell>
          <cell r="AJ36">
            <v>1617</v>
          </cell>
        </row>
        <row r="37">
          <cell r="A37" t="str">
            <v xml:space="preserve"> RAP/bons de caisses mécanisés (cpte 559)</v>
          </cell>
          <cell r="B37">
            <v>38</v>
          </cell>
          <cell r="C37">
            <v>40</v>
          </cell>
          <cell r="D37">
            <v>40</v>
          </cell>
          <cell r="E37">
            <v>43</v>
          </cell>
          <cell r="F37">
            <v>43</v>
          </cell>
          <cell r="G37">
            <v>0</v>
          </cell>
          <cell r="H37">
            <v>43</v>
          </cell>
          <cell r="I37">
            <v>47</v>
          </cell>
          <cell r="J37">
            <v>50</v>
          </cell>
          <cell r="K37">
            <v>51</v>
          </cell>
          <cell r="L37">
            <v>51</v>
          </cell>
          <cell r="M37">
            <v>0</v>
          </cell>
          <cell r="N37">
            <v>51</v>
          </cell>
          <cell r="O37">
            <v>51</v>
          </cell>
          <cell r="P37">
            <v>51</v>
          </cell>
          <cell r="Q37">
            <v>0</v>
          </cell>
          <cell r="R37">
            <v>51</v>
          </cell>
          <cell r="S37">
            <v>51</v>
          </cell>
          <cell r="T37">
            <v>51</v>
          </cell>
          <cell r="U37">
            <v>0</v>
          </cell>
          <cell r="V37">
            <v>51</v>
          </cell>
          <cell r="W37">
            <v>57</v>
          </cell>
          <cell r="X37">
            <v>57</v>
          </cell>
          <cell r="Y37">
            <v>0</v>
          </cell>
          <cell r="Z37">
            <v>57</v>
          </cell>
          <cell r="AA37">
            <v>45</v>
          </cell>
          <cell r="AB37">
            <v>45</v>
          </cell>
          <cell r="AC37">
            <v>0</v>
          </cell>
          <cell r="AD37">
            <v>45</v>
          </cell>
          <cell r="AE37">
            <v>45</v>
          </cell>
          <cell r="AF37">
            <v>45</v>
          </cell>
          <cell r="AG37">
            <v>0</v>
          </cell>
          <cell r="AH37">
            <v>45</v>
          </cell>
          <cell r="AI37">
            <v>651</v>
          </cell>
          <cell r="AJ37">
            <v>0</v>
          </cell>
        </row>
        <row r="38">
          <cell r="A38" t="str">
            <v xml:space="preserve"> RAP/crédits délegués 3/(cpte 585)</v>
          </cell>
          <cell r="B38">
            <v>5261</v>
          </cell>
          <cell r="C38">
            <v>4514</v>
          </cell>
          <cell r="D38">
            <v>5459</v>
          </cell>
          <cell r="E38">
            <v>5579</v>
          </cell>
          <cell r="F38">
            <v>671</v>
          </cell>
          <cell r="G38">
            <v>0</v>
          </cell>
          <cell r="H38">
            <v>671</v>
          </cell>
          <cell r="I38">
            <v>7646</v>
          </cell>
          <cell r="J38">
            <v>6982</v>
          </cell>
          <cell r="K38">
            <v>949</v>
          </cell>
          <cell r="L38">
            <v>949</v>
          </cell>
          <cell r="M38">
            <v>0</v>
          </cell>
          <cell r="N38">
            <v>949</v>
          </cell>
          <cell r="O38">
            <v>943</v>
          </cell>
          <cell r="P38">
            <v>943</v>
          </cell>
          <cell r="Q38">
            <v>0</v>
          </cell>
          <cell r="R38">
            <v>943</v>
          </cell>
          <cell r="S38">
            <v>928</v>
          </cell>
          <cell r="T38">
            <v>928</v>
          </cell>
          <cell r="U38">
            <v>0</v>
          </cell>
          <cell r="V38">
            <v>928</v>
          </cell>
          <cell r="W38">
            <v>907</v>
          </cell>
          <cell r="X38">
            <v>907</v>
          </cell>
          <cell r="Y38">
            <v>0</v>
          </cell>
          <cell r="Z38">
            <v>907</v>
          </cell>
          <cell r="AA38">
            <v>907</v>
          </cell>
          <cell r="AB38">
            <v>907</v>
          </cell>
          <cell r="AC38">
            <v>0</v>
          </cell>
          <cell r="AD38">
            <v>907</v>
          </cell>
          <cell r="AE38">
            <v>907</v>
          </cell>
          <cell r="AF38">
            <v>907</v>
          </cell>
          <cell r="AG38">
            <v>0</v>
          </cell>
          <cell r="AH38">
            <v>907</v>
          </cell>
          <cell r="AI38">
            <v>1927</v>
          </cell>
          <cell r="AJ38">
            <v>1584</v>
          </cell>
        </row>
        <row r="40">
          <cell r="A40" t="str">
            <v>T O T A L</v>
          </cell>
          <cell r="B40" t="str">
            <v xml:space="preserve">     ....</v>
          </cell>
          <cell r="C40" t="str">
            <v xml:space="preserve">     ....</v>
          </cell>
          <cell r="D40" t="str">
            <v xml:space="preserve">     ....</v>
          </cell>
          <cell r="E40" t="str">
            <v xml:space="preserve">     ....</v>
          </cell>
          <cell r="F40">
            <v>98622</v>
          </cell>
          <cell r="G40">
            <v>55200</v>
          </cell>
          <cell r="H40">
            <v>33657</v>
          </cell>
          <cell r="I40" t="str">
            <v xml:space="preserve">     ....</v>
          </cell>
          <cell r="J40" t="str">
            <v xml:space="preserve">     ....</v>
          </cell>
          <cell r="K40">
            <v>81173</v>
          </cell>
          <cell r="L40">
            <v>137165</v>
          </cell>
          <cell r="M40">
            <v>48435</v>
          </cell>
          <cell r="N40">
            <v>88730</v>
          </cell>
          <cell r="O40">
            <v>79107</v>
          </cell>
          <cell r="P40">
            <v>143275</v>
          </cell>
          <cell r="Q40">
            <v>48305</v>
          </cell>
          <cell r="R40">
            <v>94970</v>
          </cell>
          <cell r="S40">
            <v>81589</v>
          </cell>
          <cell r="T40">
            <v>146570</v>
          </cell>
          <cell r="U40">
            <v>50375</v>
          </cell>
          <cell r="V40">
            <v>96195</v>
          </cell>
          <cell r="W40">
            <v>68315</v>
          </cell>
          <cell r="X40">
            <v>132252</v>
          </cell>
          <cell r="Y40">
            <v>50323</v>
          </cell>
          <cell r="Z40">
            <v>81929</v>
          </cell>
          <cell r="AA40">
            <v>94126</v>
          </cell>
          <cell r="AB40">
            <v>121165</v>
          </cell>
          <cell r="AC40">
            <v>46256</v>
          </cell>
          <cell r="AD40">
            <v>74909</v>
          </cell>
          <cell r="AE40">
            <v>97499</v>
          </cell>
          <cell r="AF40">
            <v>124307</v>
          </cell>
          <cell r="AG40">
            <v>46256</v>
          </cell>
          <cell r="AH40">
            <v>78051</v>
          </cell>
          <cell r="AI40">
            <v>95244</v>
          </cell>
          <cell r="AJ40">
            <v>106345</v>
          </cell>
        </row>
        <row r="41">
          <cell r="B41" t="str">
            <v>------------</v>
          </cell>
          <cell r="C41" t="str">
            <v>-----------------</v>
          </cell>
          <cell r="D41" t="str">
            <v>------------</v>
          </cell>
          <cell r="E41" t="str">
            <v>------------</v>
          </cell>
          <cell r="F41" t="str">
            <v>------------</v>
          </cell>
          <cell r="G41" t="str">
            <v>------------</v>
          </cell>
          <cell r="H41" t="str">
            <v>------------</v>
          </cell>
          <cell r="I41" t="str">
            <v>------------</v>
          </cell>
          <cell r="J41" t="str">
            <v>------------</v>
          </cell>
          <cell r="K41" t="str">
            <v>------------</v>
          </cell>
          <cell r="L41" t="str">
            <v>------------</v>
          </cell>
          <cell r="M41" t="str">
            <v>------------</v>
          </cell>
          <cell r="N41" t="str">
            <v>------------</v>
          </cell>
          <cell r="O41" t="str">
            <v>------------</v>
          </cell>
          <cell r="P41" t="str">
            <v>------------</v>
          </cell>
          <cell r="Q41" t="str">
            <v>------------</v>
          </cell>
          <cell r="R41" t="str">
            <v>------------</v>
          </cell>
          <cell r="S41" t="str">
            <v>------------</v>
          </cell>
          <cell r="T41" t="str">
            <v>------------</v>
          </cell>
          <cell r="U41" t="str">
            <v>------------</v>
          </cell>
          <cell r="V41" t="str">
            <v>------------</v>
          </cell>
          <cell r="W41" t="str">
            <v>--------------</v>
          </cell>
          <cell r="X41" t="str">
            <v>------------</v>
          </cell>
          <cell r="Y41" t="str">
            <v>------------</v>
          </cell>
          <cell r="Z41" t="str">
            <v>------------</v>
          </cell>
          <cell r="AA41" t="str">
            <v>--------------</v>
          </cell>
          <cell r="AB41" t="str">
            <v>------------</v>
          </cell>
          <cell r="AC41" t="str">
            <v>------------</v>
          </cell>
          <cell r="AD41" t="str">
            <v>------------</v>
          </cell>
          <cell r="AE41" t="str">
            <v>--------------</v>
          </cell>
          <cell r="AF41" t="str">
            <v>------------</v>
          </cell>
          <cell r="AG41" t="str">
            <v>------------</v>
          </cell>
          <cell r="AH41" t="str">
            <v>------------</v>
          </cell>
        </row>
        <row r="42">
          <cell r="A42" t="str">
            <v>(1) = Les montants retenus  correspondent aux soldes cumulés des comptes spécifiés</v>
          </cell>
        </row>
        <row r="43">
          <cell r="A43" t="str">
            <v>2/ Cf. note concernant la réunion sur les arriérés du Trésor du 24/04/92</v>
          </cell>
        </row>
        <row r="44">
          <cell r="A44" t="str">
            <v>3/ Les ordonnances de délégation sont comptabilisées diversement par le Trésor :</v>
          </cell>
        </row>
        <row r="45">
          <cell r="A45" t="str">
            <v xml:space="preserve">       - décembre 1991 : compte 58 dans sa totalité</v>
          </cell>
        </row>
        <row r="46">
          <cell r="A46" t="str">
            <v xml:space="preserve">       - août 1992 : compte 581 (ordonnances de délégation du BGF) données fournies au Cabinet pour traitement de la dette intérieure</v>
          </cell>
        </row>
        <row r="47">
          <cell r="A47" t="str">
            <v xml:space="preserve">       - août 1992 (tb.bord) : compte 585 reste à payer sur Ordonnances de délégation</v>
          </cell>
        </row>
        <row r="48">
          <cell r="A48" t="str">
            <v xml:space="preserve">   note : pour conserver un traitement homogène de la dette intérieure, seul le compte 585 est repris, les corrections sur les données</v>
          </cell>
        </row>
        <row r="49">
          <cell r="A49" t="str">
            <v xml:space="preserve">          statistiques ont été effectuées en conséquence.</v>
          </cell>
        </row>
        <row r="50">
          <cell r="A50" t="str">
            <v>4/ Le total des arriérés de 1992 intégre les données fournit par le tableau de bord auxquelles sont ajoutées les reliquats des</v>
          </cell>
        </row>
        <row r="51">
          <cell r="A51" t="str">
            <v xml:space="preserve">   'autres effets à payer' (comptes nø632 + en extension nø des comptes du présent tableau) des postes en arriérés qui avaient été</v>
          </cell>
        </row>
        <row r="52">
          <cell r="A52" t="str">
            <v xml:space="preserve">   identifiés comme titrisables à fin 1991.</v>
          </cell>
        </row>
      </sheetData>
      <sheetData sheetId="6"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DA"/>
      <sheetName val="Micro"/>
      <sheetName val="Q1"/>
      <sheetName val="Q2"/>
      <sheetName val="Q3"/>
      <sheetName val="Q4"/>
      <sheetName val="Q5"/>
      <sheetName val="Q6"/>
      <sheetName val="Q7"/>
      <sheetName val="QQ"/>
      <sheetName val="QC"/>
      <sheetName val="Links"/>
      <sheetName val="xxweolinksxx"/>
      <sheetName val="ErrCheck"/>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2"/>
      <sheetName val="Table3"/>
      <sheetName val="Table4"/>
      <sheetName val="Table5"/>
      <sheetName val="Assistance"/>
      <sheetName val="burdensh"/>
      <sheetName val="Delivery"/>
      <sheetName val="Indic"/>
      <sheetName val="Creditors(before)"/>
      <sheetName val="Creditors(after)"/>
      <sheetName val="NEW-DEBT"/>
      <sheetName val="NEW-ALL"/>
      <sheetName val="NEW-IDA"/>
      <sheetName val="NEW-IMF"/>
      <sheetName val="NEW-ADF"/>
      <sheetName val="Topup"/>
      <sheetName val="NEW-comm"/>
      <sheetName val="New Borr-Base"/>
      <sheetName val="NEW-OTHMULT"/>
      <sheetName val="NEW-BILAT"/>
      <sheetName val="RepData"/>
      <sheetName val="RepData1(before)"/>
      <sheetName val="RepData1(after)"/>
    </sheetNames>
    <sheetDataSet>
      <sheetData sheetId="0" refreshError="1"/>
      <sheetData sheetId="1" refreshError="1">
        <row r="8">
          <cell r="F8">
            <v>1363.5852905026911</v>
          </cell>
          <cell r="G8">
            <v>1378.2796547770204</v>
          </cell>
          <cell r="H8">
            <v>1396.1436537831044</v>
          </cell>
          <cell r="I8">
            <v>1418.3671964720045</v>
          </cell>
          <cell r="J8">
            <v>1441.3145109404134</v>
          </cell>
          <cell r="K8">
            <v>1466.2170313003462</v>
          </cell>
          <cell r="L8">
            <v>1491.6328031554258</v>
          </cell>
          <cell r="M8">
            <v>1516.4648113450721</v>
          </cell>
          <cell r="N8">
            <v>1538.6180623358205</v>
          </cell>
          <cell r="O8">
            <v>1558.6809702632027</v>
          </cell>
          <cell r="P8">
            <v>1576.4440752219007</v>
          </cell>
          <cell r="Q8">
            <v>1591.5304086205406</v>
          </cell>
          <cell r="R8">
            <v>1603.6686370333723</v>
          </cell>
          <cell r="S8">
            <v>1614.9262750367679</v>
          </cell>
          <cell r="T8">
            <v>1624.2740263480116</v>
          </cell>
          <cell r="U8">
            <v>1630.7984153003722</v>
          </cell>
          <cell r="V8">
            <v>1634.1243962733927</v>
          </cell>
          <cell r="W8">
            <v>81.232058383595756</v>
          </cell>
          <cell r="X8">
            <v>85.954032411718018</v>
          </cell>
          <cell r="Y8">
            <v>75.809263950996808</v>
          </cell>
          <cell r="Z8">
            <v>0</v>
          </cell>
          <cell r="AA8">
            <v>0</v>
          </cell>
          <cell r="AB8">
            <v>0</v>
          </cell>
        </row>
        <row r="9">
          <cell r="F9">
            <v>1037.6241811400077</v>
          </cell>
          <cell r="G9">
            <v>1036.894046117518</v>
          </cell>
          <cell r="H9">
            <v>1040.4425037413025</v>
          </cell>
          <cell r="I9">
            <v>1049.5036743233359</v>
          </cell>
          <cell r="J9">
            <v>1061.4723970951072</v>
          </cell>
          <cell r="K9">
            <v>1076.5178359288363</v>
          </cell>
          <cell r="L9">
            <v>1093.3518731977285</v>
          </cell>
          <cell r="M9">
            <v>1110.1239839095974</v>
          </cell>
          <cell r="N9">
            <v>1124.8116680029011</v>
          </cell>
          <cell r="O9">
            <v>1127.4612408615685</v>
          </cell>
          <cell r="P9">
            <v>1128.5336053108394</v>
          </cell>
          <cell r="Q9">
            <v>1128.9515393559632</v>
          </cell>
          <cell r="R9">
            <v>1129.47126666432</v>
          </cell>
          <cell r="S9">
            <v>1131.5235089721477</v>
          </cell>
          <cell r="T9">
            <v>1134.6962353965173</v>
          </cell>
          <cell r="U9">
            <v>1137.6176643704248</v>
          </cell>
          <cell r="V9">
            <v>1140.7682092613759</v>
          </cell>
          <cell r="W9">
            <v>766.67038829648675</v>
          </cell>
          <cell r="X9">
            <v>798.56418395422065</v>
          </cell>
          <cell r="Y9">
            <v>788.00466269968388</v>
          </cell>
          <cell r="Z9">
            <v>0</v>
          </cell>
          <cell r="AA9">
            <v>0</v>
          </cell>
          <cell r="AB9">
            <v>0</v>
          </cell>
        </row>
        <row r="10">
          <cell r="F10">
            <v>325.96110936268371</v>
          </cell>
          <cell r="G10">
            <v>341.38560865950228</v>
          </cell>
          <cell r="H10">
            <v>355.70115004180178</v>
          </cell>
          <cell r="I10">
            <v>368.86352214866827</v>
          </cell>
          <cell r="J10">
            <v>379.84211384530619</v>
          </cell>
          <cell r="K10">
            <v>389.69919537150969</v>
          </cell>
          <cell r="L10">
            <v>398.28092995769748</v>
          </cell>
          <cell r="M10">
            <v>406.34082743547515</v>
          </cell>
          <cell r="N10">
            <v>413.8063943329193</v>
          </cell>
          <cell r="O10">
            <v>419.73390376695988</v>
          </cell>
          <cell r="P10">
            <v>424.72640902999285</v>
          </cell>
          <cell r="Q10">
            <v>428.5218480270596</v>
          </cell>
          <cell r="R10">
            <v>430.10527149435575</v>
          </cell>
          <cell r="S10">
            <v>430.12644068938431</v>
          </cell>
          <cell r="T10">
            <v>427.98143101863877</v>
          </cell>
          <cell r="U10">
            <v>424.14227379727993</v>
          </cell>
          <cell r="V10">
            <v>417.76763271463346</v>
          </cell>
          <cell r="W10">
            <v>332.38458765500098</v>
          </cell>
          <cell r="X10">
            <v>341.35090225209558</v>
          </cell>
          <cell r="Y10">
            <v>321.64134399280192</v>
          </cell>
          <cell r="Z10">
            <v>0</v>
          </cell>
          <cell r="AA10">
            <v>0</v>
          </cell>
          <cell r="AB10">
            <v>0</v>
          </cell>
        </row>
        <row r="11">
          <cell r="F11">
            <v>263.42008484380949</v>
          </cell>
          <cell r="G11">
            <v>280.0882976778978</v>
          </cell>
          <cell r="H11">
            <v>296.62190978937315</v>
          </cell>
          <cell r="I11">
            <v>312.02306085133546</v>
          </cell>
          <cell r="J11">
            <v>325.24342906511492</v>
          </cell>
          <cell r="K11">
            <v>337.36805839159149</v>
          </cell>
          <cell r="L11">
            <v>348.24535304232575</v>
          </cell>
          <cell r="M11">
            <v>358.63218432063616</v>
          </cell>
          <cell r="N11">
            <v>368.46054071688297</v>
          </cell>
          <cell r="O11">
            <v>376.79005681970898</v>
          </cell>
          <cell r="P11">
            <v>383.625428827576</v>
          </cell>
          <cell r="Q11">
            <v>388.83482148321241</v>
          </cell>
          <cell r="R11">
            <v>392.2509949715888</v>
          </cell>
          <cell r="S11">
            <v>393.72536094772403</v>
          </cell>
          <cell r="T11">
            <v>393.14615120251165</v>
          </cell>
          <cell r="U11">
            <v>390.36958084176808</v>
          </cell>
          <cell r="V11">
            <v>385.19577033885554</v>
          </cell>
          <cell r="W11">
            <v>0</v>
          </cell>
          <cell r="X11">
            <v>0</v>
          </cell>
          <cell r="Y11">
            <v>0</v>
          </cell>
          <cell r="Z11">
            <v>0</v>
          </cell>
          <cell r="AA11">
            <v>0</v>
          </cell>
          <cell r="AB11">
            <v>0</v>
          </cell>
        </row>
        <row r="12">
          <cell r="F12">
            <v>84.218855878169563</v>
          </cell>
          <cell r="G12">
            <v>103.1521325571087</v>
          </cell>
          <cell r="H12">
            <v>122.2835364845925</v>
          </cell>
          <cell r="I12">
            <v>140.6711064491106</v>
          </cell>
          <cell r="J12">
            <v>158.95041482229752</v>
          </cell>
          <cell r="K12">
            <v>176.6142471896114</v>
          </cell>
          <cell r="L12">
            <v>193.57232257011304</v>
          </cell>
          <cell r="M12">
            <v>209.8071465349916</v>
          </cell>
          <cell r="N12">
            <v>225.31285480769668</v>
          </cell>
          <cell r="O12">
            <v>240.08239473492242</v>
          </cell>
          <cell r="P12">
            <v>254.19985376877463</v>
          </cell>
          <cell r="Q12">
            <v>267.65785563679452</v>
          </cell>
          <cell r="R12">
            <v>280.35755587474188</v>
          </cell>
          <cell r="S12">
            <v>292.29123671741382</v>
          </cell>
          <cell r="T12">
            <v>303.47825327101094</v>
          </cell>
          <cell r="U12">
            <v>313.91052722317812</v>
          </cell>
          <cell r="V12">
            <v>323.5525417653098</v>
          </cell>
          <cell r="W12">
            <v>0</v>
          </cell>
          <cell r="X12">
            <v>0</v>
          </cell>
          <cell r="Y12">
            <v>0</v>
          </cell>
          <cell r="Z12">
            <v>0</v>
          </cell>
          <cell r="AA12">
            <v>0</v>
          </cell>
          <cell r="AB12">
            <v>0</v>
          </cell>
        </row>
        <row r="13">
          <cell r="F13">
            <v>83.111460954564507</v>
          </cell>
          <cell r="G13">
            <v>102.41386927470533</v>
          </cell>
          <cell r="H13">
            <v>121.91440484339081</v>
          </cell>
          <cell r="I13">
            <v>140.6711064491106</v>
          </cell>
          <cell r="J13">
            <v>158.95041482229752</v>
          </cell>
          <cell r="K13">
            <v>176.6142471896114</v>
          </cell>
          <cell r="L13">
            <v>193.57232257011304</v>
          </cell>
          <cell r="M13">
            <v>209.8071465349916</v>
          </cell>
          <cell r="N13">
            <v>225.31285480769668</v>
          </cell>
          <cell r="O13">
            <v>240.08239473492242</v>
          </cell>
          <cell r="P13">
            <v>254.19985376877463</v>
          </cell>
          <cell r="Q13">
            <v>267.65785563679452</v>
          </cell>
          <cell r="R13">
            <v>280.35755587474188</v>
          </cell>
          <cell r="S13">
            <v>292.29123671741382</v>
          </cell>
          <cell r="T13">
            <v>303.47825327101094</v>
          </cell>
          <cell r="U13">
            <v>313.91052722317812</v>
          </cell>
          <cell r="V13">
            <v>323.5525417653098</v>
          </cell>
          <cell r="W13">
            <v>0</v>
          </cell>
          <cell r="X13">
            <v>0</v>
          </cell>
          <cell r="Y13">
            <v>0</v>
          </cell>
          <cell r="Z13">
            <v>0</v>
          </cell>
          <cell r="AA13">
            <v>0</v>
          </cell>
          <cell r="AB13">
            <v>0</v>
          </cell>
        </row>
        <row r="14">
          <cell r="F14">
            <v>0</v>
          </cell>
          <cell r="G14">
            <v>0</v>
          </cell>
          <cell r="H14">
            <v>0</v>
          </cell>
          <cell r="I14">
            <v>0</v>
          </cell>
          <cell r="J14">
            <v>0</v>
          </cell>
          <cell r="K14">
            <v>0</v>
          </cell>
          <cell r="L14">
            <v>0</v>
          </cell>
          <cell r="M14">
            <v>0</v>
          </cell>
          <cell r="N14">
            <v>0</v>
          </cell>
          <cell r="O14">
            <v>11.485825634673922</v>
          </cell>
          <cell r="P14">
            <v>23.18406088106838</v>
          </cell>
          <cell r="Q14">
            <v>34.057021237517773</v>
          </cell>
          <cell r="R14">
            <v>44.092098874696944</v>
          </cell>
          <cell r="S14">
            <v>53.276325375236063</v>
          </cell>
          <cell r="T14">
            <v>61.596359932855492</v>
          </cell>
          <cell r="U14">
            <v>69.038477132667566</v>
          </cell>
          <cell r="V14">
            <v>75.588554297383496</v>
          </cell>
          <cell r="W14">
            <v>0</v>
          </cell>
          <cell r="X14">
            <v>0</v>
          </cell>
          <cell r="Y14">
            <v>0</v>
          </cell>
          <cell r="Z14">
            <v>0</v>
          </cell>
          <cell r="AA14">
            <v>0</v>
          </cell>
          <cell r="AB14">
            <v>0</v>
          </cell>
        </row>
        <row r="15">
          <cell r="F15">
            <v>1419.0393035308559</v>
          </cell>
          <cell r="G15">
            <v>1429.9847790429658</v>
          </cell>
          <cell r="H15">
            <v>1444.1644723752072</v>
          </cell>
          <cell r="I15">
            <v>1463.6271384039937</v>
          </cell>
          <cell r="J15">
            <v>1483.8943050727589</v>
          </cell>
          <cell r="K15">
            <v>1506.2020166036145</v>
          </cell>
          <cell r="L15">
            <v>1529.7640883289414</v>
          </cell>
          <cell r="M15">
            <v>1553.4383374916326</v>
          </cell>
          <cell r="N15">
            <v>1574.7409554195156</v>
          </cell>
          <cell r="O15">
            <v>1594.4329872137691</v>
          </cell>
          <cell r="P15">
            <v>1611.971675322329</v>
          </cell>
          <cell r="Q15">
            <v>1627.7964768584814</v>
          </cell>
          <cell r="R15">
            <v>1641.7482411589913</v>
          </cell>
          <cell r="S15">
            <v>1655.0522004035486</v>
          </cell>
          <cell r="T15">
            <v>1666.7046687972258</v>
          </cell>
          <cell r="U15">
            <v>1675.9112640999779</v>
          </cell>
          <cell r="V15">
            <v>1682.2343122150578</v>
          </cell>
          <cell r="W15">
            <v>1180.2870343350835</v>
          </cell>
          <cell r="X15">
            <v>1225.8691186180342</v>
          </cell>
          <cell r="Y15">
            <v>1185.4552706434827</v>
          </cell>
          <cell r="Z15">
            <v>0</v>
          </cell>
          <cell r="AA15">
            <v>0</v>
          </cell>
          <cell r="AB15">
            <v>0</v>
          </cell>
        </row>
        <row r="17">
          <cell r="F17">
            <v>831.7693031994977</v>
          </cell>
          <cell r="G17">
            <v>836.73227912245716</v>
          </cell>
          <cell r="H17">
            <v>844.79412739869781</v>
          </cell>
          <cell r="I17">
            <v>857.25024657175629</v>
          </cell>
          <cell r="J17">
            <v>870.63548610013231</v>
          </cell>
          <cell r="K17">
            <v>886.26745073644167</v>
          </cell>
          <cell r="L17">
            <v>902.81586577149778</v>
          </cell>
          <cell r="M17">
            <v>919.22131764100163</v>
          </cell>
          <cell r="N17">
            <v>933.33984585044243</v>
          </cell>
          <cell r="O17">
            <v>953.14136271494363</v>
          </cell>
          <cell r="P17">
            <v>970.82180860748883</v>
          </cell>
          <cell r="Q17">
            <v>985.96297284008949</v>
          </cell>
          <cell r="R17">
            <v>998.25620875491632</v>
          </cell>
          <cell r="S17">
            <v>1009.7138517527266</v>
          </cell>
          <cell r="T17">
            <v>1019.3280563192552</v>
          </cell>
          <cell r="U17">
            <v>1026.1434427580994</v>
          </cell>
          <cell r="V17">
            <v>1029.7556201388006</v>
          </cell>
          <cell r="W17">
            <v>695.0571660247308</v>
          </cell>
          <cell r="X17">
            <v>726.93968400806409</v>
          </cell>
          <cell r="Y17">
            <v>711.18557645474129</v>
          </cell>
          <cell r="Z17">
            <v>0</v>
          </cell>
          <cell r="AA17">
            <v>0</v>
          </cell>
          <cell r="AB17">
            <v>0</v>
          </cell>
        </row>
        <row r="18">
          <cell r="F18">
            <v>584.44588012198096</v>
          </cell>
          <cell r="G18">
            <v>578.23265049173972</v>
          </cell>
          <cell r="H18">
            <v>575.86301459480705</v>
          </cell>
          <cell r="I18">
            <v>578.69669038399559</v>
          </cell>
          <cell r="J18">
            <v>584.31818924229356</v>
          </cell>
          <cell r="K18">
            <v>593.00532151511493</v>
          </cell>
          <cell r="L18">
            <v>603.5888561232432</v>
          </cell>
          <cell r="M18">
            <v>614.27481595962297</v>
          </cell>
          <cell r="N18">
            <v>623.02576051216624</v>
          </cell>
          <cell r="O18">
            <v>627.25189642977455</v>
          </cell>
          <cell r="P18">
            <v>629.88609867909054</v>
          </cell>
          <cell r="Q18">
            <v>631.76121221788753</v>
          </cell>
          <cell r="R18">
            <v>633.57870027095521</v>
          </cell>
          <cell r="S18">
            <v>636.74261635269363</v>
          </cell>
          <cell r="T18">
            <v>640.85204481754272</v>
          </cell>
          <cell r="U18">
            <v>644.51191580765067</v>
          </cell>
          <cell r="V18">
            <v>648.1640589424569</v>
          </cell>
          <cell r="W18">
            <v>372.752890029144</v>
          </cell>
          <cell r="X18">
            <v>392.98733531668194</v>
          </cell>
          <cell r="Y18">
            <v>398.29087522641015</v>
          </cell>
          <cell r="Z18">
            <v>0</v>
          </cell>
          <cell r="AA18">
            <v>0</v>
          </cell>
          <cell r="AB18">
            <v>0</v>
          </cell>
        </row>
        <row r="19">
          <cell r="F19">
            <v>247.32342307751685</v>
          </cell>
          <cell r="G19">
            <v>258.49962863071767</v>
          </cell>
          <cell r="H19">
            <v>268.93111280389087</v>
          </cell>
          <cell r="I19">
            <v>278.55355618776065</v>
          </cell>
          <cell r="J19">
            <v>286.31729685783841</v>
          </cell>
          <cell r="K19">
            <v>293.26212922132697</v>
          </cell>
          <cell r="L19">
            <v>299.22700964825475</v>
          </cell>
          <cell r="M19">
            <v>304.94650168137895</v>
          </cell>
          <cell r="N19">
            <v>310.31408533827607</v>
          </cell>
          <cell r="O19">
            <v>314.40060190026099</v>
          </cell>
          <cell r="P19">
            <v>317.79356650418754</v>
          </cell>
          <cell r="Q19">
            <v>320.24876997900435</v>
          </cell>
          <cell r="R19">
            <v>320.76566916416243</v>
          </cell>
          <cell r="S19">
            <v>319.96221119007993</v>
          </cell>
          <cell r="T19">
            <v>317.24122324456999</v>
          </cell>
          <cell r="U19">
            <v>313.05223684043727</v>
          </cell>
          <cell r="V19">
            <v>306.55894868444784</v>
          </cell>
          <cell r="W19">
            <v>241.71950436502826</v>
          </cell>
          <cell r="X19">
            <v>248.72662129022578</v>
          </cell>
          <cell r="Y19">
            <v>237.88280907486421</v>
          </cell>
          <cell r="Z19">
            <v>0</v>
          </cell>
          <cell r="AA19">
            <v>0</v>
          </cell>
          <cell r="AB19">
            <v>0</v>
          </cell>
        </row>
        <row r="20">
          <cell r="F20">
            <v>211.38265905742932</v>
          </cell>
          <cell r="G20">
            <v>222.60382551288578</v>
          </cell>
          <cell r="H20">
            <v>234.04381507840858</v>
          </cell>
          <cell r="I20">
            <v>244.73467205022993</v>
          </cell>
          <cell r="J20">
            <v>253.61153536555696</v>
          </cell>
          <cell r="K20">
            <v>261.73857040958814</v>
          </cell>
          <cell r="L20">
            <v>268.95979021237429</v>
          </cell>
          <cell r="M20">
            <v>276.01612483326574</v>
          </cell>
          <cell r="N20">
            <v>282.80876747012712</v>
          </cell>
          <cell r="O20">
            <v>288.4154466821571</v>
          </cell>
          <cell r="P20">
            <v>292.82908757716052</v>
          </cell>
          <cell r="Q20">
            <v>295.90811842411989</v>
          </cell>
          <cell r="R20">
            <v>297.47576930454562</v>
          </cell>
          <cell r="S20">
            <v>297.37000984046102</v>
          </cell>
          <cell r="T20">
            <v>295.46501502832609</v>
          </cell>
          <cell r="U20">
            <v>291.60285766123093</v>
          </cell>
          <cell r="V20">
            <v>285.56796885363622</v>
          </cell>
          <cell r="W20">
            <v>241.71950436502826</v>
          </cell>
          <cell r="X20">
            <v>248.72662129022578</v>
          </cell>
          <cell r="Y20">
            <v>237.88280907486421</v>
          </cell>
          <cell r="Z20">
            <v>0</v>
          </cell>
          <cell r="AA20">
            <v>0</v>
          </cell>
          <cell r="AB20">
            <v>0</v>
          </cell>
        </row>
        <row r="21">
          <cell r="F21">
            <v>57.101721186739837</v>
          </cell>
          <cell r="G21">
            <v>69.909117226589089</v>
          </cell>
          <cell r="H21">
            <v>83.24740049067583</v>
          </cell>
          <cell r="I21">
            <v>96.201761974798359</v>
          </cell>
          <cell r="J21">
            <v>109.38419711922177</v>
          </cell>
          <cell r="K21">
            <v>122.28718353937289</v>
          </cell>
          <cell r="L21">
            <v>134.81226783769873</v>
          </cell>
          <cell r="M21">
            <v>146.92859649587197</v>
          </cell>
          <cell r="N21">
            <v>158.61512222813201</v>
          </cell>
          <cell r="O21">
            <v>169.84828725056246</v>
          </cell>
          <cell r="P21">
            <v>180.69420396158287</v>
          </cell>
          <cell r="Q21">
            <v>191.1282554717375</v>
          </cell>
          <cell r="R21">
            <v>201.03431771510429</v>
          </cell>
          <cell r="S21">
            <v>210.38197568102211</v>
          </cell>
          <cell r="T21">
            <v>219.16597936581618</v>
          </cell>
          <cell r="U21">
            <v>227.3523178763275</v>
          </cell>
          <cell r="V21">
            <v>234.87643477287281</v>
          </cell>
          <cell r="W21">
            <v>241.71950436502826</v>
          </cell>
          <cell r="X21">
            <v>248.72662129022578</v>
          </cell>
          <cell r="Y21">
            <v>237.88280907486421</v>
          </cell>
          <cell r="Z21">
            <v>0</v>
          </cell>
          <cell r="AA21">
            <v>0</v>
          </cell>
          <cell r="AB21">
            <v>0</v>
          </cell>
        </row>
        <row r="22">
          <cell r="F22">
            <v>55.964848573230192</v>
          </cell>
          <cell r="G22">
            <v>69.161816931395137</v>
          </cell>
          <cell r="H22">
            <v>82.879243884353997</v>
          </cell>
          <cell r="I22">
            <v>96.201761974798359</v>
          </cell>
          <cell r="J22">
            <v>109.38419711922177</v>
          </cell>
          <cell r="K22">
            <v>122.28718353937289</v>
          </cell>
          <cell r="L22">
            <v>134.81226783769873</v>
          </cell>
          <cell r="M22">
            <v>146.92859649587197</v>
          </cell>
          <cell r="N22">
            <v>158.61512222813201</v>
          </cell>
          <cell r="O22">
            <v>169.84828725056246</v>
          </cell>
          <cell r="P22">
            <v>180.69420396158287</v>
          </cell>
          <cell r="Q22">
            <v>191.1282554717375</v>
          </cell>
          <cell r="R22">
            <v>201.03431771510429</v>
          </cell>
          <cell r="S22">
            <v>210.38197568102211</v>
          </cell>
          <cell r="T22">
            <v>219.16597936581618</v>
          </cell>
          <cell r="U22">
            <v>227.3523178763275</v>
          </cell>
          <cell r="V22">
            <v>234.87643477287281</v>
          </cell>
          <cell r="W22">
            <v>241.71950436502826</v>
          </cell>
          <cell r="X22">
            <v>248.72662129022578</v>
          </cell>
          <cell r="Y22">
            <v>237.88280907486421</v>
          </cell>
          <cell r="Z22">
            <v>0</v>
          </cell>
          <cell r="AA22">
            <v>0</v>
          </cell>
          <cell r="AB22">
            <v>0</v>
          </cell>
        </row>
        <row r="23">
          <cell r="F23">
            <v>0</v>
          </cell>
          <cell r="G23">
            <v>0</v>
          </cell>
          <cell r="H23">
            <v>0</v>
          </cell>
          <cell r="I23">
            <v>0</v>
          </cell>
          <cell r="J23">
            <v>0</v>
          </cell>
          <cell r="K23">
            <v>0</v>
          </cell>
          <cell r="L23">
            <v>0</v>
          </cell>
          <cell r="M23">
            <v>0</v>
          </cell>
          <cell r="N23">
            <v>0</v>
          </cell>
          <cell r="O23">
            <v>11.488864384907931</v>
          </cell>
          <cell r="P23">
            <v>23.142143424210587</v>
          </cell>
          <cell r="Q23">
            <v>33.95299064319785</v>
          </cell>
          <cell r="R23">
            <v>43.911839319798673</v>
          </cell>
          <cell r="S23">
            <v>53.009024209952962</v>
          </cell>
          <cell r="T23">
            <v>61.234788257142824</v>
          </cell>
          <cell r="U23">
            <v>68.579290110011343</v>
          </cell>
          <cell r="V23">
            <v>75.032612511895636</v>
          </cell>
          <cell r="W23">
            <v>80.584771630558606</v>
          </cell>
          <cell r="X23">
            <v>85.225727401156334</v>
          </cell>
          <cell r="Y23">
            <v>75.011892153466917</v>
          </cell>
          <cell r="Z23">
            <v>0</v>
          </cell>
          <cell r="AA23">
            <v>0</v>
          </cell>
          <cell r="AB23">
            <v>0</v>
          </cell>
        </row>
        <row r="24">
          <cell r="F24">
            <v>930.5819459975778</v>
          </cell>
          <cell r="G24">
            <v>931.33472017192821</v>
          </cell>
          <cell r="H24">
            <v>935.1149317096465</v>
          </cell>
          <cell r="I24">
            <v>944.07220937522789</v>
          </cell>
          <cell r="J24">
            <v>953.92846452059575</v>
          </cell>
          <cell r="K24">
            <v>966.00264381257375</v>
          </cell>
          <cell r="L24">
            <v>979.59696101582426</v>
          </cell>
          <cell r="M24">
            <v>993.6099057066491</v>
          </cell>
          <cell r="N24">
            <v>1005.5122892978229</v>
          </cell>
          <cell r="O24">
            <v>1023.4479503275535</v>
          </cell>
          <cell r="P24">
            <v>1039.2952602011146</v>
          </cell>
          <cell r="Q24">
            <v>1053.4512543469702</v>
          </cell>
          <cell r="R24">
            <v>1065.7562473309997</v>
          </cell>
          <cell r="S24">
            <v>1077.4218086019255</v>
          </cell>
          <cell r="T24">
            <v>1087.4716669427585</v>
          </cell>
          <cell r="U24">
            <v>1095.0769736371328</v>
          </cell>
          <cell r="V24">
            <v>1099.7825215743449</v>
          </cell>
          <cell r="W24">
            <v>695.0571660247308</v>
          </cell>
          <cell r="X24">
            <v>726.93968400806409</v>
          </cell>
          <cell r="Y24">
            <v>711.18557645474129</v>
          </cell>
          <cell r="Z24">
            <v>0</v>
          </cell>
          <cell r="AA24">
            <v>0</v>
          </cell>
          <cell r="AB24">
            <v>0</v>
          </cell>
        </row>
        <row r="27">
          <cell r="F27">
            <v>200.71826511968203</v>
          </cell>
          <cell r="G27">
            <v>182.57486468743869</v>
          </cell>
          <cell r="H27">
            <v>168.30950472304659</v>
          </cell>
          <cell r="I27">
            <v>156.84796638230392</v>
          </cell>
          <cell r="J27">
            <v>147.38603418830488</v>
          </cell>
          <cell r="K27">
            <v>139.47281769837861</v>
          </cell>
          <cell r="L27">
            <v>132.24050579656895</v>
          </cell>
          <cell r="M27">
            <v>125.17537536551329</v>
          </cell>
          <cell r="N27">
            <v>118.00767034288464</v>
          </cell>
          <cell r="O27">
            <v>111.73186473910808</v>
          </cell>
          <cell r="P27">
            <v>105.34647014219706</v>
          </cell>
          <cell r="Q27">
            <v>98.864653278672051</v>
          </cell>
          <cell r="R27">
            <v>92.317399827778218</v>
          </cell>
          <cell r="S27">
            <v>85.936608829741672</v>
          </cell>
          <cell r="T27">
            <v>79.656319462235444</v>
          </cell>
          <cell r="U27">
            <v>73.936411830072345</v>
          </cell>
          <cell r="V27">
            <v>68.715886591242068</v>
          </cell>
          <cell r="W27">
            <v>0</v>
          </cell>
          <cell r="X27">
            <v>0</v>
          </cell>
          <cell r="Y27">
            <v>0</v>
          </cell>
          <cell r="Z27">
            <v>0</v>
          </cell>
          <cell r="AA27">
            <v>0</v>
          </cell>
          <cell r="AB27">
            <v>0</v>
          </cell>
        </row>
        <row r="28">
          <cell r="F28">
            <v>141.03545618140396</v>
          </cell>
          <cell r="G28">
            <v>126.17028236571468</v>
          </cell>
          <cell r="H28">
            <v>114.72998643257604</v>
          </cell>
          <cell r="I28">
            <v>105.88203316579832</v>
          </cell>
          <cell r="J28">
            <v>98.916644211545858</v>
          </cell>
          <cell r="K28">
            <v>93.321855646531887</v>
          </cell>
          <cell r="L28">
            <v>88.411046652022705</v>
          </cell>
          <cell r="M28">
            <v>83.649148675811404</v>
          </cell>
          <cell r="N28">
            <v>78.772827377420015</v>
          </cell>
          <cell r="O28">
            <v>73.52951701687995</v>
          </cell>
          <cell r="P28">
            <v>68.350624696679219</v>
          </cell>
          <cell r="Q28">
            <v>63.348071805293884</v>
          </cell>
          <cell r="R28">
            <v>58.59251130351636</v>
          </cell>
          <cell r="S28">
            <v>54.193077624657782</v>
          </cell>
          <cell r="T28">
            <v>50.079966791402356</v>
          </cell>
          <cell r="U28">
            <v>46.438827605291202</v>
          </cell>
          <cell r="V28">
            <v>43.252172744447449</v>
          </cell>
          <cell r="W28">
            <v>0</v>
          </cell>
          <cell r="X28">
            <v>0</v>
          </cell>
          <cell r="Y28">
            <v>0</v>
          </cell>
          <cell r="Z28">
            <v>0</v>
          </cell>
          <cell r="AA28">
            <v>0</v>
          </cell>
          <cell r="AB28">
            <v>0</v>
          </cell>
        </row>
        <row r="29">
          <cell r="F29">
            <v>14.942617080129539</v>
          </cell>
          <cell r="G29">
            <v>13.124484989993851</v>
          </cell>
          <cell r="H29">
            <v>11.621742112945947</v>
          </cell>
          <cell r="I29">
            <v>10.195778491464344</v>
          </cell>
          <cell r="J29">
            <v>9.5600347823437026</v>
          </cell>
          <cell r="K29">
            <v>8.7770512445807363</v>
          </cell>
          <cell r="L29">
            <v>8.246887874531998</v>
          </cell>
          <cell r="M29">
            <v>7.8803089488844043</v>
          </cell>
          <cell r="N29">
            <v>7.7665888787813611</v>
          </cell>
          <cell r="O29">
            <v>7.6239998116447456</v>
          </cell>
          <cell r="P29">
            <v>7.4685770311488726</v>
          </cell>
          <cell r="Q29">
            <v>7.3088007237404744</v>
          </cell>
          <cell r="R29">
            <v>7.1292856878000856</v>
          </cell>
          <cell r="S29">
            <v>6.7469842796090456</v>
          </cell>
          <cell r="T29">
            <v>6.4329388896379829</v>
          </cell>
          <cell r="U29">
            <v>6.279972636603202</v>
          </cell>
          <cell r="V29">
            <v>6.1328493340204409</v>
          </cell>
          <cell r="W29">
            <v>0</v>
          </cell>
          <cell r="X29">
            <v>0</v>
          </cell>
          <cell r="Y29">
            <v>0</v>
          </cell>
          <cell r="Z29">
            <v>0</v>
          </cell>
          <cell r="AA29">
            <v>0</v>
          </cell>
          <cell r="AB29">
            <v>0</v>
          </cell>
        </row>
        <row r="30">
          <cell r="F30">
            <v>10.87380787746674</v>
          </cell>
          <cell r="G30">
            <v>10.167914080427462</v>
          </cell>
          <cell r="H30">
            <v>8.6084854846625358</v>
          </cell>
          <cell r="I30">
            <v>7.1181141387609612</v>
          </cell>
          <cell r="J30">
            <v>6.264597811900499</v>
          </cell>
          <cell r="K30">
            <v>5.4707237010134611</v>
          </cell>
          <cell r="L30">
            <v>4.9343653243617096</v>
          </cell>
          <cell r="M30">
            <v>4.682497360937667</v>
          </cell>
          <cell r="N30">
            <v>4.6771238549136704</v>
          </cell>
          <cell r="O30">
            <v>4.4663556155328941</v>
          </cell>
          <cell r="P30">
            <v>4.33988301192666</v>
          </cell>
          <cell r="Q30">
            <v>4.1145371191629687</v>
          </cell>
          <cell r="R30">
            <v>3.8272104667429403</v>
          </cell>
          <cell r="S30">
            <v>3.4416351614685494</v>
          </cell>
          <cell r="T30">
            <v>3.120046494562644</v>
          </cell>
          <cell r="U30">
            <v>2.9708278785348159</v>
          </cell>
          <cell r="V30">
            <v>2.7985607730123845</v>
          </cell>
          <cell r="W30">
            <v>0</v>
          </cell>
          <cell r="X30">
            <v>0</v>
          </cell>
          <cell r="Y30">
            <v>0</v>
          </cell>
          <cell r="Z30">
            <v>0</v>
          </cell>
          <cell r="AA30">
            <v>0</v>
          </cell>
          <cell r="AB30">
            <v>0</v>
          </cell>
        </row>
        <row r="33">
          <cell r="F33">
            <v>150.56977272943297</v>
          </cell>
          <cell r="G33">
            <v>138.2949679519989</v>
          </cell>
          <cell r="H33">
            <v>127.35245197193466</v>
          </cell>
          <cell r="I33">
            <v>118.99069264392912</v>
          </cell>
          <cell r="J33">
            <v>111.24011527769886</v>
          </cell>
          <cell r="K33">
            <v>104.20292639555922</v>
          </cell>
          <cell r="L33">
            <v>97.650480557582625</v>
          </cell>
          <cell r="M33">
            <v>91.437670096042041</v>
          </cell>
          <cell r="N33">
            <v>85.358015655339045</v>
          </cell>
          <cell r="O33">
            <v>80.118111412301189</v>
          </cell>
          <cell r="P33">
            <v>74.98098941036487</v>
          </cell>
          <cell r="Q33">
            <v>69.948736064185468</v>
          </cell>
          <cell r="R33">
            <v>65.033680317515774</v>
          </cell>
          <cell r="S33">
            <v>60.386688710570368</v>
          </cell>
          <cell r="T33">
            <v>55.946535421955623</v>
          </cell>
          <cell r="U33">
            <v>51.671799446188558</v>
          </cell>
          <cell r="V33">
            <v>47.534625057323176</v>
          </cell>
          <cell r="W33">
            <v>0</v>
          </cell>
          <cell r="X33">
            <v>0</v>
          </cell>
          <cell r="Y33">
            <v>0</v>
          </cell>
          <cell r="Z33">
            <v>0</v>
          </cell>
          <cell r="AA33">
            <v>0</v>
          </cell>
          <cell r="AB33">
            <v>0</v>
          </cell>
        </row>
        <row r="34">
          <cell r="F34">
            <v>29.155934888704188</v>
          </cell>
          <cell r="G34">
            <v>26.872567903460659</v>
          </cell>
          <cell r="H34">
            <v>24.916118569570372</v>
          </cell>
          <cell r="I34">
            <v>23.439990235190749</v>
          </cell>
          <cell r="J34">
            <v>22.063691194048964</v>
          </cell>
          <cell r="K34">
            <v>20.809890345603943</v>
          </cell>
          <cell r="L34">
            <v>19.635325447164682</v>
          </cell>
          <cell r="M34">
            <v>18.512424334035014</v>
          </cell>
          <cell r="N34">
            <v>17.400324170889629</v>
          </cell>
          <cell r="O34">
            <v>16.444434672223263</v>
          </cell>
          <cell r="P34">
            <v>15.495829590349347</v>
          </cell>
          <cell r="Q34">
            <v>14.555228712709237</v>
          </cell>
          <cell r="R34">
            <v>13.625515501764843</v>
          </cell>
          <cell r="S34">
            <v>12.738875592613674</v>
          </cell>
          <cell r="T34">
            <v>11.883326875792042</v>
          </cell>
          <cell r="U34">
            <v>11.050780859173305</v>
          </cell>
          <cell r="V34">
            <v>10.241171012771279</v>
          </cell>
          <cell r="W34">
            <v>6.3817017318830382</v>
          </cell>
          <cell r="X34">
            <v>0</v>
          </cell>
          <cell r="Y34">
            <v>0</v>
          </cell>
          <cell r="Z34">
            <v>0</v>
          </cell>
          <cell r="AA34">
            <v>0</v>
          </cell>
          <cell r="AB34">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Cent"/>
      <sheetName val="Bal-Gener"/>
      <sheetName val="Bal-Gener-revise"/>
      <sheetName val="Bal-Gener (2)"/>
      <sheetName val="Eco-Gen"/>
      <sheetName val="eco-gen-2"/>
      <sheetName val="Loc-Rev"/>
      <sheetName val="Cent-Rev"/>
      <sheetName val="Gener-Rev "/>
      <sheetName val="Portfolio"/>
      <sheetName val="Portfolio vs. 1st Draft"/>
      <sheetName val="SocialSecurity"/>
      <sheetName val="Transfer-Actual"/>
      <sheetName val="Func-Gen"/>
      <sheetName val="Investment"/>
      <sheetName val="Investment2"/>
      <sheetName val="Bal-Level"/>
      <sheetName val="Wage"/>
    </sheetNames>
    <sheetDataSet>
      <sheetData sheetId="0" refreshError="1"/>
      <sheetData sheetId="1" refreshError="1">
        <row r="65">
          <cell r="G65">
            <v>1019700000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trictions"/>
      <sheetName val="Ерөнхийлөн захирагчдын хязгаар"/>
      <sheetName val="ОН-ийн төсвийн хязгаар"/>
      <sheetName val="bal-gen-1"/>
      <sheetName val="Check"/>
      <sheetName val="Monthly data"/>
      <sheetName val="Sheet1"/>
      <sheetName val="Sheet2"/>
    </sheetNames>
    <sheetDataSet>
      <sheetData sheetId="0">
        <row r="5">
          <cell r="B5">
            <v>6981800000</v>
          </cell>
        </row>
      </sheetData>
      <sheetData sheetId="1"/>
      <sheetData sheetId="2"/>
      <sheetData sheetId="3"/>
      <sheetData sheetId="4"/>
      <sheetData sheetId="5"/>
      <sheetData sheetId="6"/>
      <sheetData sheetId="7"/>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w"/>
      <sheetName val="Law_Amend"/>
      <sheetName val="Law_Amend (2)"/>
      <sheetName val="Cent-Rev"/>
      <sheetName val="Bal-Cent"/>
      <sheetName val="Bal-Gener"/>
      <sheetName val="Bal-Gener (3)"/>
      <sheetName val="Bal-Gener (4)"/>
      <sheetName val="Summary"/>
      <sheetName val="Bal-Gener (2)"/>
      <sheetName val="Cent-Org"/>
      <sheetName val="Gener-Rev "/>
      <sheetName val="Func-Gen"/>
      <sheetName val="Loc-Rev"/>
      <sheetName val="Soc-Sec"/>
      <sheetName val="Transfer-Actual"/>
      <sheetName val="Eco-Gen"/>
    </sheetNames>
    <sheetDataSet>
      <sheetData sheetId="0" refreshError="1"/>
      <sheetData sheetId="1" refreshError="1"/>
      <sheetData sheetId="2" refreshError="1"/>
      <sheetData sheetId="3" refreshError="1"/>
      <sheetData sheetId="4" refreshError="1"/>
      <sheetData sheetId="5" refreshError="1">
        <row r="67">
          <cell r="F67">
            <v>1245000000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shboard"/>
      <sheetName val="Data Entry"/>
      <sheetName val="BMI Info"/>
    </sheetNames>
    <sheetDataSet>
      <sheetData sheetId="0">
        <row r="8">
          <cell r="B8">
            <v>41061</v>
          </cell>
          <cell r="C8">
            <v>210</v>
          </cell>
        </row>
        <row r="11">
          <cell r="B11">
            <v>54</v>
          </cell>
        </row>
        <row r="14">
          <cell r="B14">
            <v>180</v>
          </cell>
        </row>
        <row r="17">
          <cell r="B17">
            <v>41301</v>
          </cell>
        </row>
        <row r="19">
          <cell r="G19">
            <v>0.36666666666666664</v>
          </cell>
        </row>
      </sheetData>
      <sheetData sheetId="1"/>
      <sheetData sheetId="2"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tab 1"/>
      <sheetName val="tab 2"/>
      <sheetName val="tab 3"/>
      <sheetName val="tab 4"/>
      <sheetName val="tab 5"/>
      <sheetName val="tab 6"/>
      <sheetName val="tab 7"/>
      <sheetName val="tab 8"/>
      <sheetName val="tab 9"/>
      <sheetName val="tab 10"/>
      <sheetName val="tab 11"/>
      <sheetName val="tab 12"/>
      <sheetName val="tab 13"/>
      <sheetName val="tab old 14"/>
      <sheetName val="tab 14"/>
      <sheetName val="tmoverpt"/>
      <sheetName val="tab 15"/>
      <sheetName val="tab 16"/>
      <sheetName val="Fig 1"/>
      <sheetName val="Fig 2"/>
      <sheetName val="Fig 3"/>
      <sheetName val="Fig 4"/>
    </sheetNames>
    <sheetDataSet>
      <sheetData sheetId="0" refreshError="1"/>
      <sheetData sheetId="1" refreshError="1"/>
      <sheetData sheetId="2" refreshError="1"/>
      <sheetData sheetId="3" refreshError="1">
        <row r="63">
          <cell r="F63">
            <v>398.92469362284851</v>
          </cell>
          <cell r="G63">
            <v>390.3445880054187</v>
          </cell>
          <cell r="H63">
            <v>369.94483896491067</v>
          </cell>
          <cell r="I63">
            <v>416.18840851382629</v>
          </cell>
          <cell r="J63">
            <v>457.05600991675692</v>
          </cell>
          <cell r="K63">
            <v>501.64190103334414</v>
          </cell>
          <cell r="L63">
            <v>547.08893475800187</v>
          </cell>
          <cell r="M63">
            <v>590.91473885820994</v>
          </cell>
          <cell r="N63">
            <v>634.1496193907401</v>
          </cell>
          <cell r="O63">
            <v>681.25860567022914</v>
          </cell>
          <cell r="P63">
            <v>732.71430819749457</v>
          </cell>
          <cell r="Q63">
            <v>789.06737650136802</v>
          </cell>
          <cell r="R63">
            <v>850.96199324643817</v>
          </cell>
          <cell r="S63">
            <v>919.15470439392197</v>
          </cell>
          <cell r="T63">
            <v>994.53732625926273</v>
          </cell>
          <cell r="U63">
            <v>1078.1648367176033</v>
          </cell>
          <cell r="V63">
            <v>1171.2893617536934</v>
          </cell>
          <cell r="W63">
            <v>1275.401618517642</v>
          </cell>
          <cell r="X63">
            <v>1392.2814824314346</v>
          </cell>
          <cell r="Y63">
            <v>1495.9356791310786</v>
          </cell>
          <cell r="Z63">
            <v>1607.4926570315072</v>
          </cell>
        </row>
        <row r="64">
          <cell r="F64">
            <v>388.70685103639443</v>
          </cell>
          <cell r="G64">
            <v>378.08559173457797</v>
          </cell>
          <cell r="H64">
            <v>386.40470686439267</v>
          </cell>
          <cell r="I64">
            <v>392.15927849471854</v>
          </cell>
          <cell r="J64">
            <v>414.39641913183124</v>
          </cell>
          <cell r="K64">
            <v>458.29543982130912</v>
          </cell>
          <cell r="L64">
            <v>501.92894856936761</v>
          </cell>
          <cell r="M64">
            <v>546.54852488318522</v>
          </cell>
          <cell r="N64">
            <v>590.71776433565071</v>
          </cell>
          <cell r="O64">
            <v>635.4409879730598</v>
          </cell>
          <cell r="P64">
            <v>682.70751108615457</v>
          </cell>
          <cell r="Q64">
            <v>734.34676345636399</v>
          </cell>
          <cell r="R64">
            <v>790.91455931510029</v>
          </cell>
          <cell r="S64">
            <v>853.06135804724272</v>
          </cell>
          <cell r="T64">
            <v>921.55134129987437</v>
          </cell>
          <cell r="U64">
            <v>997.28562245692922</v>
          </cell>
          <cell r="V64">
            <v>1081.3305082435197</v>
          </cell>
          <cell r="W64">
            <v>1174.9519389963129</v>
          </cell>
          <cell r="X64">
            <v>1279.6574875675899</v>
          </cell>
          <cell r="Y64">
            <v>1387.8729266933851</v>
          </cell>
          <cell r="Z64">
            <v>1498.5699395313402</v>
          </cell>
        </row>
        <row r="65">
          <cell r="F65">
            <v>375.67465338515461</v>
          </cell>
          <cell r="G65">
            <v>369.74278459770113</v>
          </cell>
          <cell r="H65">
            <v>414.54759116296265</v>
          </cell>
          <cell r="I65">
            <v>502.14824780430001</v>
          </cell>
          <cell r="J65">
            <v>552.41453056726687</v>
          </cell>
          <cell r="K65">
            <v>605.03450813400559</v>
          </cell>
          <cell r="L65">
            <v>663.35128559980114</v>
          </cell>
          <cell r="M65">
            <v>720.43470587822742</v>
          </cell>
          <cell r="N65">
            <v>782.66323612366398</v>
          </cell>
          <cell r="O65">
            <v>850.5206920697492</v>
          </cell>
          <cell r="P65">
            <v>924.5380674180343</v>
          </cell>
          <cell r="Q65">
            <v>1005.298272227948</v>
          </cell>
          <cell r="R65">
            <v>1093.4413583594865</v>
          </cell>
          <cell r="S65">
            <v>1189.670282927563</v>
          </cell>
          <cell r="T65">
            <v>1294.757266130832</v>
          </cell>
          <cell r="U65">
            <v>1409.5508058006405</v>
          </cell>
          <cell r="V65">
            <v>1534.9834176400625</v>
          </cell>
          <cell r="W65">
            <v>1672.0801774580191</v>
          </cell>
          <cell r="X65">
            <v>1821.9681498261834</v>
          </cell>
          <cell r="Y65">
            <v>1985.8867965818254</v>
          </cell>
          <cell r="Z65">
            <v>2166.3274274215751</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6">
          <cell r="B6">
            <v>9.7895239624497723</v>
          </cell>
          <cell r="C6">
            <v>10.536580419328409</v>
          </cell>
          <cell r="D6">
            <v>12.322014895338034</v>
          </cell>
          <cell r="E6">
            <v>13.931538384991702</v>
          </cell>
          <cell r="F6">
            <v>14.951369510916095</v>
          </cell>
          <cell r="G6">
            <v>15.80741952254721</v>
          </cell>
          <cell r="H6">
            <v>16.824232097421074</v>
          </cell>
          <cell r="I6">
            <v>16.940962529254382</v>
          </cell>
          <cell r="J6">
            <v>17.651757257403741</v>
          </cell>
          <cell r="K6">
            <v>18.0825900496698</v>
          </cell>
          <cell r="L6">
            <v>19.163894967224586</v>
          </cell>
          <cell r="M6">
            <v>19.719354958531532</v>
          </cell>
          <cell r="N6">
            <v>20.406499556282899</v>
          </cell>
          <cell r="O6">
            <v>21.473736747677414</v>
          </cell>
          <cell r="P6">
            <v>21.735440614596104</v>
          </cell>
          <cell r="Q6">
            <v>21.861286384274504</v>
          </cell>
          <cell r="R6">
            <v>22.023679406049009</v>
          </cell>
          <cell r="S6">
            <v>22.093449810988211</v>
          </cell>
          <cell r="T6">
            <v>22.09040657523715</v>
          </cell>
          <cell r="U6">
            <v>21.941000813779468</v>
          </cell>
        </row>
        <row r="7">
          <cell r="B7">
            <v>0</v>
          </cell>
        </row>
        <row r="8">
          <cell r="B8">
            <v>5.7197956309893003</v>
          </cell>
          <cell r="C8">
            <v>6.3459703190224372</v>
          </cell>
          <cell r="D8">
            <v>8.183251093027085</v>
          </cell>
          <cell r="E8">
            <v>9.8573178090795608</v>
          </cell>
          <cell r="F8">
            <v>10.953956577798291</v>
          </cell>
          <cell r="G8">
            <v>11.895350559923006</v>
          </cell>
          <cell r="H8">
            <v>13.002897573446859</v>
          </cell>
          <cell r="I8">
            <v>13.219785008545541</v>
          </cell>
          <cell r="J8">
            <v>14.031852184421894</v>
          </cell>
          <cell r="K8">
            <v>14.571273332766769</v>
          </cell>
          <cell r="L8">
            <v>15.764243565242634</v>
          </cell>
          <cell r="M8">
            <v>16.440573920215503</v>
          </cell>
          <cell r="N8">
            <v>17.25438267586685</v>
          </cell>
          <cell r="O8">
            <v>18.45289360312438</v>
          </cell>
          <cell r="P8">
            <v>18.854611088061823</v>
          </cell>
          <cell r="Q8">
            <v>19.123555347028557</v>
          </cell>
          <cell r="R8">
            <v>19.430894343356339</v>
          </cell>
          <cell r="S8">
            <v>19.64778177845503</v>
          </cell>
          <cell r="T8">
            <v>19.793209551552135</v>
          </cell>
          <cell r="U8">
            <v>19.793209551552131</v>
          </cell>
        </row>
        <row r="9">
          <cell r="B9">
            <v>4.0697283314604711</v>
          </cell>
          <cell r="C9">
            <v>4.1906101003059719</v>
          </cell>
          <cell r="D9">
            <v>4.1387638023109483</v>
          </cell>
          <cell r="E9">
            <v>4.0742205759121415</v>
          </cell>
          <cell r="F9">
            <v>3.9974129331178037</v>
          </cell>
          <cell r="G9">
            <v>3.912068962624204</v>
          </cell>
          <cell r="H9">
            <v>3.8213345239742158</v>
          </cell>
          <cell r="I9">
            <v>3.72117752070884</v>
          </cell>
          <cell r="J9">
            <v>3.6199050729818465</v>
          </cell>
          <cell r="K9">
            <v>3.5113167169030328</v>
          </cell>
          <cell r="L9">
            <v>3.3996514019819526</v>
          </cell>
          <cell r="M9">
            <v>3.2787810383160307</v>
          </cell>
          <cell r="N9">
            <v>3.1521168804160498</v>
          </cell>
          <cell r="O9">
            <v>3.0208431445530355</v>
          </cell>
          <cell r="P9">
            <v>2.8808295265342831</v>
          </cell>
          <cell r="Q9">
            <v>2.7377310372459482</v>
          </cell>
          <cell r="R9">
            <v>2.5927850626926685</v>
          </cell>
          <cell r="S9">
            <v>2.4456680325331823</v>
          </cell>
          <cell r="T9">
            <v>2.2971970236850145</v>
          </cell>
          <cell r="U9">
            <v>2.1477912622273365</v>
          </cell>
        </row>
        <row r="11">
          <cell r="B11">
            <v>9.7895239624497705</v>
          </cell>
          <cell r="C11">
            <v>6.5509060187601946</v>
          </cell>
          <cell r="D11">
            <v>6.1129759254928917</v>
          </cell>
          <cell r="E11">
            <v>6.9114637075106451</v>
          </cell>
          <cell r="F11">
            <v>7.4174039432429346</v>
          </cell>
          <cell r="G11">
            <v>7.8420920447074769</v>
          </cell>
          <cell r="H11">
            <v>8.3465347713019789</v>
          </cell>
          <cell r="I11">
            <v>8.4044449690764811</v>
          </cell>
          <cell r="J11">
            <v>8.7570716375272895</v>
          </cell>
          <cell r="K11">
            <v>8.9708086366630191</v>
          </cell>
          <cell r="L11">
            <v>9.5072461418335674</v>
          </cell>
          <cell r="M11">
            <v>9.7828109405515544</v>
          </cell>
          <cell r="N11">
            <v>10.123704732603034</v>
          </cell>
          <cell r="O11">
            <v>10.653163211041788</v>
          </cell>
          <cell r="P11">
            <v>10.782995016283934</v>
          </cell>
          <cell r="Q11">
            <v>17.472441170832887</v>
          </cell>
          <cell r="R11">
            <v>22.023679406049009</v>
          </cell>
          <cell r="S11">
            <v>22.093449810988211</v>
          </cell>
          <cell r="T11">
            <v>22.09040657523715</v>
          </cell>
          <cell r="U11">
            <v>21.941000813779468</v>
          </cell>
        </row>
        <row r="12">
          <cell r="B12">
            <v>0</v>
          </cell>
        </row>
        <row r="13">
          <cell r="B13">
            <v>5.7197956309893003</v>
          </cell>
          <cell r="C13">
            <v>3.94547884639098</v>
          </cell>
          <cell r="D13">
            <v>4.0597270291293244</v>
          </cell>
          <cell r="E13">
            <v>4.8902348332360646</v>
          </cell>
          <cell r="F13">
            <v>5.4342794922533226</v>
          </cell>
          <cell r="G13">
            <v>5.9013069060336401</v>
          </cell>
          <cell r="H13">
            <v>6.4507631668424477</v>
          </cell>
          <cell r="I13">
            <v>6.5583614517464666</v>
          </cell>
          <cell r="J13">
            <v>6.9612295815271974</v>
          </cell>
          <cell r="K13">
            <v>7.228837478575068</v>
          </cell>
          <cell r="L13">
            <v>7.8206723670163845</v>
          </cell>
          <cell r="M13">
            <v>8.1562011918673782</v>
          </cell>
          <cell r="N13">
            <v>8.5599333228140946</v>
          </cell>
          <cell r="O13">
            <v>9.1545169608794392</v>
          </cell>
          <cell r="P13">
            <v>9.3538097985468589</v>
          </cell>
          <cell r="Q13">
            <v>15.284333680312468</v>
          </cell>
          <cell r="R13">
            <v>19.430894343356339</v>
          </cell>
          <cell r="S13">
            <v>19.64778177845503</v>
          </cell>
          <cell r="T13">
            <v>19.793209551552135</v>
          </cell>
          <cell r="U13">
            <v>19.793209551552131</v>
          </cell>
        </row>
        <row r="14">
          <cell r="B14">
            <v>4.0697283314604711</v>
          </cell>
          <cell r="C14">
            <v>2.6054271723692151</v>
          </cell>
          <cell r="D14">
            <v>2.0532488963635669</v>
          </cell>
          <cell r="E14">
            <v>2.0212288742745801</v>
          </cell>
          <cell r="F14">
            <v>1.983124450989612</v>
          </cell>
          <cell r="G14">
            <v>1.9407851386738368</v>
          </cell>
          <cell r="H14">
            <v>1.8957716044595307</v>
          </cell>
          <cell r="I14">
            <v>1.8460835173300143</v>
          </cell>
          <cell r="J14">
            <v>1.7958420560000923</v>
          </cell>
          <cell r="K14">
            <v>1.7419711580879511</v>
          </cell>
          <cell r="L14">
            <v>1.6865737748171836</v>
          </cell>
          <cell r="M14">
            <v>1.6266097486841768</v>
          </cell>
          <cell r="N14">
            <v>1.5637714097889395</v>
          </cell>
          <cell r="O14">
            <v>1.4986462501623485</v>
          </cell>
          <cell r="P14">
            <v>1.4291852177370741</v>
          </cell>
          <cell r="Q14">
            <v>2.1881074905204212</v>
          </cell>
          <cell r="R14">
            <v>2.5927850626926685</v>
          </cell>
          <cell r="S14">
            <v>2.4456680325331823</v>
          </cell>
          <cell r="T14">
            <v>2.2971970236850145</v>
          </cell>
          <cell r="U14">
            <v>2.1477912622273365</v>
          </cell>
        </row>
        <row r="16">
          <cell r="B16">
            <v>0</v>
          </cell>
          <cell r="C16">
            <v>3.9856744005682141</v>
          </cell>
          <cell r="D16">
            <v>6.2090389698451425</v>
          </cell>
          <cell r="E16">
            <v>7.0200746774810572</v>
          </cell>
          <cell r="F16">
            <v>7.5339655676731603</v>
          </cell>
          <cell r="G16">
            <v>7.9653274778397334</v>
          </cell>
          <cell r="H16">
            <v>8.4776973261190953</v>
          </cell>
          <cell r="I16">
            <v>8.5365175601779004</v>
          </cell>
          <cell r="J16">
            <v>8.8946856198764497</v>
          </cell>
          <cell r="K16">
            <v>9.1117814130067813</v>
          </cell>
          <cell r="L16">
            <v>9.6566488253910183</v>
          </cell>
          <cell r="M16">
            <v>9.936544017979978</v>
          </cell>
          <cell r="N16">
            <v>10.282794823679867</v>
          </cell>
          <cell r="O16">
            <v>10.820573536635628</v>
          </cell>
          <cell r="P16">
            <v>10.952445598312174</v>
          </cell>
          <cell r="Q16">
            <v>4.3888452134416163</v>
          </cell>
          <cell r="R16">
            <v>0</v>
          </cell>
          <cell r="S16">
            <v>0</v>
          </cell>
          <cell r="T16">
            <v>0</v>
          </cell>
          <cell r="U16">
            <v>0</v>
          </cell>
        </row>
        <row r="17">
          <cell r="B17">
            <v>0</v>
          </cell>
          <cell r="C17">
            <v>2.4004914726314572</v>
          </cell>
          <cell r="D17">
            <v>4.1235240638977606</v>
          </cell>
          <cell r="E17">
            <v>4.9670829758434962</v>
          </cell>
          <cell r="F17">
            <v>5.5196770855449682</v>
          </cell>
          <cell r="G17">
            <v>5.9940436538893662</v>
          </cell>
          <cell r="H17">
            <v>6.5521344066044112</v>
          </cell>
          <cell r="I17">
            <v>6.6614235567990745</v>
          </cell>
          <cell r="J17">
            <v>7.0706226028946961</v>
          </cell>
          <cell r="K17">
            <v>7.3424358541917005</v>
          </cell>
          <cell r="L17">
            <v>7.9435711982262491</v>
          </cell>
          <cell r="M17">
            <v>8.2843727283481243</v>
          </cell>
          <cell r="N17">
            <v>8.6944493530527556</v>
          </cell>
          <cell r="O17">
            <v>9.298376642244941</v>
          </cell>
          <cell r="P17">
            <v>9.5008012895149641</v>
          </cell>
          <cell r="Q17">
            <v>3.8392216667160888</v>
          </cell>
          <cell r="R17">
            <v>0</v>
          </cell>
          <cell r="S17">
            <v>0</v>
          </cell>
          <cell r="T17">
            <v>0</v>
          </cell>
          <cell r="U17">
            <v>0</v>
          </cell>
        </row>
        <row r="18">
          <cell r="B18">
            <v>0</v>
          </cell>
          <cell r="C18">
            <v>1.5851829279367569</v>
          </cell>
          <cell r="D18">
            <v>2.0855149059473814</v>
          </cell>
          <cell r="E18">
            <v>2.0529917016375614</v>
          </cell>
          <cell r="F18">
            <v>2.0142884821281917</v>
          </cell>
          <cell r="G18">
            <v>1.9712838239503672</v>
          </cell>
          <cell r="H18">
            <v>1.9255629195146851</v>
          </cell>
          <cell r="I18">
            <v>1.8750940033788257</v>
          </cell>
          <cell r="J18">
            <v>1.8240630169817542</v>
          </cell>
          <cell r="K18">
            <v>1.7693455588150817</v>
          </cell>
          <cell r="L18">
            <v>1.713077627164769</v>
          </cell>
          <cell r="M18">
            <v>1.6521712896318539</v>
          </cell>
          <cell r="N18">
            <v>1.5883454706271103</v>
          </cell>
          <cell r="O18">
            <v>1.5221968943906869</v>
          </cell>
          <cell r="P18">
            <v>1.4516443087972091</v>
          </cell>
          <cell r="Q18">
            <v>0.54962354672552705</v>
          </cell>
          <cell r="R18">
            <v>0</v>
          </cell>
          <cell r="S18">
            <v>0</v>
          </cell>
          <cell r="T18">
            <v>0</v>
          </cell>
          <cell r="U18">
            <v>0</v>
          </cell>
        </row>
        <row r="22">
          <cell r="B22">
            <v>0</v>
          </cell>
          <cell r="C22">
            <v>37.827020171144447</v>
          </cell>
          <cell r="D22">
            <v>50.389802500517163</v>
          </cell>
          <cell r="E22">
            <v>50.389802500517163</v>
          </cell>
          <cell r="F22">
            <v>50.389802500517163</v>
          </cell>
          <cell r="G22">
            <v>50.389802500517163</v>
          </cell>
          <cell r="H22">
            <v>50.389802500517163</v>
          </cell>
          <cell r="I22">
            <v>50.389802500517163</v>
          </cell>
          <cell r="J22">
            <v>50.389802500517163</v>
          </cell>
          <cell r="K22">
            <v>50.389802500517163</v>
          </cell>
          <cell r="L22">
            <v>50.389802500517163</v>
          </cell>
          <cell r="M22">
            <v>50.389802500517163</v>
          </cell>
          <cell r="N22">
            <v>50.389802500517163</v>
          </cell>
          <cell r="O22">
            <v>50.389802500517163</v>
          </cell>
          <cell r="P22">
            <v>50.389802500517163</v>
          </cell>
          <cell r="Q22">
            <v>20.075878135875143</v>
          </cell>
          <cell r="R22">
            <v>0</v>
          </cell>
          <cell r="S22">
            <v>0</v>
          </cell>
          <cell r="T22">
            <v>0</v>
          </cell>
          <cell r="U22">
            <v>0</v>
          </cell>
        </row>
        <row r="24">
          <cell r="C24">
            <v>5.6218892883624401</v>
          </cell>
        </row>
        <row r="25">
          <cell r="C25">
            <v>6.6599015428275399</v>
          </cell>
        </row>
      </sheetData>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c_Reg_Eng"/>
      <sheetName val="Lic_Reg_Eng (2)"/>
      <sheetName val="IMMI_TYPE"/>
      <sheetName val="EL_Dec16"/>
      <sheetName val="EL_Dec16_Sum"/>
      <sheetName val="EL_Dec16_Sum (2)"/>
    </sheetNames>
    <sheetDataSet>
      <sheetData sheetId="0" refreshError="1"/>
      <sheetData sheetId="1"/>
      <sheetData sheetId="2"/>
      <sheetData sheetId="3"/>
      <sheetData sheetId="4"/>
      <sheetData sheetId="5"/>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
      <sheetName val="Law"/>
      <sheetName val="Sheet1"/>
      <sheetName val="2-3-Bal-Cent"/>
      <sheetName val="Bal-Loc"/>
      <sheetName val="Loc-Rev"/>
      <sheetName val="7-8-GenFuCon-1"/>
      <sheetName val="7-8-Base"/>
      <sheetName val="GenFuCon"/>
      <sheetName val="9-Fu.Centr.Org."/>
      <sheetName val="Sheet1 (2)"/>
      <sheetName val="11-Loc-Defic"/>
      <sheetName val="12-Invest"/>
      <sheetName val="13-Road Fund -2"/>
      <sheetName val="14-Forieg-Loan "/>
      <sheetName val="15-16-Bal-Gener"/>
      <sheetName val="17-18-Gener-Rev "/>
      <sheetName val="4-5-Cent-Rev"/>
      <sheetName val="10-Soc-Sec"/>
      <sheetName val="19-Econ-Genl "/>
      <sheetName val="Econ-Genl"/>
      <sheetName val="21-Sciensce"/>
      <sheetName val="Macro"/>
      <sheetName val="Sheet 18"/>
      <sheetName val="Staff-Wages"/>
      <sheetName val="Staff-Wages (2)"/>
      <sheetName val="ESAP"/>
      <sheetName val="Sheet 18 (4)"/>
    </sheetNames>
    <sheetDataSet>
      <sheetData sheetId="0" refreshError="1"/>
      <sheetData sheetId="1" refreshError="1"/>
      <sheetData sheetId="2" refreshError="1">
        <row r="76">
          <cell r="D76">
            <v>1044563000</v>
          </cell>
          <cell r="F76">
            <v>1279574000</v>
          </cell>
          <cell r="G76">
            <v>1412691000</v>
          </cell>
          <cell r="H76">
            <v>1569512000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bt service"/>
      <sheetName val="Sheet1"/>
      <sheetName val="Sheet4"/>
      <sheetName val="Buyback-yk"/>
      <sheetName val="Buyback-ad"/>
      <sheetName val="Sheet2"/>
      <sheetName val="BUR.IDA"/>
      <sheetName val="BUR.IDA (2)"/>
    </sheetNames>
    <sheetDataSet>
      <sheetData sheetId="0" refreshError="1"/>
      <sheetData sheetId="1" refreshError="1"/>
      <sheetData sheetId="2" refreshError="1">
        <row r="3">
          <cell r="C3">
            <v>10970</v>
          </cell>
          <cell r="D3" t="str">
            <v>XDR</v>
          </cell>
          <cell r="E3" t="str">
            <v xml:space="preserve">2ND BOUGOURIBA AGRICUL DEV    </v>
          </cell>
          <cell r="F3" t="str">
            <v>Sum of prp</v>
          </cell>
          <cell r="G3">
            <v>47558</v>
          </cell>
        </row>
        <row r="4">
          <cell r="C4">
            <v>16070</v>
          </cell>
          <cell r="D4" t="str">
            <v>XDR</v>
          </cell>
          <cell r="E4" t="str">
            <v xml:space="preserve">HEALTH SERVICES DEVELOPMENT   </v>
          </cell>
          <cell r="F4" t="str">
            <v>Sum of prp</v>
          </cell>
          <cell r="G4">
            <v>131366</v>
          </cell>
        </row>
        <row r="5">
          <cell r="C5">
            <v>19790</v>
          </cell>
          <cell r="D5" t="str">
            <v>XDR</v>
          </cell>
          <cell r="E5" t="str">
            <v xml:space="preserve">AGRICULTURAL SERVICES         </v>
          </cell>
          <cell r="F5" t="str">
            <v>Sum of prp</v>
          </cell>
          <cell r="G5">
            <v>309693</v>
          </cell>
        </row>
        <row r="6">
          <cell r="C6">
            <v>20670</v>
          </cell>
          <cell r="D6" t="str">
            <v>XDR</v>
          </cell>
          <cell r="E6" t="str">
            <v xml:space="preserve">SECOND URBAN                  </v>
          </cell>
          <cell r="F6" t="str">
            <v>Sum of prp</v>
          </cell>
          <cell r="G6">
            <v>180000</v>
          </cell>
        </row>
        <row r="7">
          <cell r="C7">
            <v>20671</v>
          </cell>
          <cell r="D7" t="str">
            <v>XDR</v>
          </cell>
          <cell r="E7" t="str">
            <v xml:space="preserve">SECOND URBAN                  </v>
          </cell>
          <cell r="F7" t="str">
            <v>Sum of prp</v>
          </cell>
          <cell r="G7">
            <v>62774</v>
          </cell>
        </row>
        <row r="8">
          <cell r="C8">
            <v>22290</v>
          </cell>
          <cell r="D8" t="str">
            <v>XDR</v>
          </cell>
          <cell r="E8" t="str">
            <v xml:space="preserve">ENVIRONMENTAL MANAGEMENT      </v>
          </cell>
          <cell r="F8" t="str">
            <v>Sum of prp</v>
          </cell>
          <cell r="G8">
            <v>0</v>
          </cell>
        </row>
        <row r="9">
          <cell r="C9">
            <v>22440</v>
          </cell>
          <cell r="D9" t="str">
            <v>XDR</v>
          </cell>
          <cell r="E9" t="str">
            <v xml:space="preserve">FOURTH EDUCATION              </v>
          </cell>
          <cell r="F9" t="str">
            <v>Sum of prp</v>
          </cell>
          <cell r="G9">
            <v>0</v>
          </cell>
        </row>
        <row r="10">
          <cell r="C10">
            <v>23780</v>
          </cell>
          <cell r="D10" t="str">
            <v>XDR</v>
          </cell>
          <cell r="E10" t="str">
            <v xml:space="preserve">PUBLIC INSTITUTIONAL DEV      </v>
          </cell>
          <cell r="F10" t="str">
            <v>Sum of prp</v>
          </cell>
          <cell r="G10">
            <v>0</v>
          </cell>
        </row>
        <row r="11">
          <cell r="C11">
            <v>23810</v>
          </cell>
          <cell r="D11" t="str">
            <v>XDR</v>
          </cell>
          <cell r="E11" t="str">
            <v>AGRICULTURAL SECTOR ADJUSTMENT</v>
          </cell>
          <cell r="F11" t="str">
            <v>Sum of prp</v>
          </cell>
          <cell r="G11">
            <v>0</v>
          </cell>
        </row>
        <row r="12">
          <cell r="C12">
            <v>24140</v>
          </cell>
          <cell r="D12" t="str">
            <v>XDR</v>
          </cell>
          <cell r="E12" t="str">
            <v xml:space="preserve">FOOD SECURITY AND NUTRITION   </v>
          </cell>
          <cell r="F12" t="str">
            <v>Sum of prp</v>
          </cell>
          <cell r="G12">
            <v>0</v>
          </cell>
        </row>
        <row r="13">
          <cell r="C13">
            <v>24720</v>
          </cell>
          <cell r="D13" t="str">
            <v>XDR</v>
          </cell>
          <cell r="E13" t="str">
            <v xml:space="preserve">PRIVATE SECTOR ASSISTANCE     </v>
          </cell>
          <cell r="F13" t="str">
            <v>Sum of prp</v>
          </cell>
          <cell r="G13">
            <v>0</v>
          </cell>
        </row>
        <row r="14">
          <cell r="C14">
            <v>25190</v>
          </cell>
          <cell r="D14" t="str">
            <v>XDR</v>
          </cell>
          <cell r="E14" t="str">
            <v xml:space="preserve">WATER SUPPLY ENGINEERING      </v>
          </cell>
          <cell r="F14" t="str">
            <v>Sum of prp</v>
          </cell>
          <cell r="G14">
            <v>0</v>
          </cell>
        </row>
        <row r="15">
          <cell r="C15">
            <v>25900</v>
          </cell>
          <cell r="D15" t="str">
            <v>XDR</v>
          </cell>
          <cell r="E15" t="str">
            <v xml:space="preserve">ECONOMIC RECOVERY             </v>
          </cell>
          <cell r="F15" t="str">
            <v>Sum of prp</v>
          </cell>
          <cell r="G15">
            <v>0</v>
          </cell>
        </row>
        <row r="16">
          <cell r="C16">
            <v>25950</v>
          </cell>
          <cell r="D16" t="str">
            <v>XDR</v>
          </cell>
          <cell r="E16" t="str">
            <v xml:space="preserve">HEALTH AND NUTRITION          </v>
          </cell>
          <cell r="F16" t="str">
            <v>Sum of prp</v>
          </cell>
          <cell r="G16">
            <v>0</v>
          </cell>
        </row>
        <row r="17">
          <cell r="C17">
            <v>26190</v>
          </cell>
          <cell r="D17" t="str">
            <v>XDR</v>
          </cell>
          <cell r="E17" t="str">
            <v xml:space="preserve">POPULATION AND AIDS CONTROL   </v>
          </cell>
          <cell r="F17" t="str">
            <v>Sum of prp</v>
          </cell>
          <cell r="G17">
            <v>0</v>
          </cell>
        </row>
        <row r="18">
          <cell r="C18">
            <v>31410</v>
          </cell>
          <cell r="D18" t="str">
            <v>XDR</v>
          </cell>
          <cell r="E18" t="str">
            <v xml:space="preserve">ECONOMIC MGMNT REFORM SUPPORT </v>
          </cell>
          <cell r="F18" t="str">
            <v>Sum of prp</v>
          </cell>
          <cell r="G18">
            <v>0</v>
          </cell>
        </row>
        <row r="19">
          <cell r="C19">
            <v>32990</v>
          </cell>
          <cell r="D19" t="str">
            <v>XDR</v>
          </cell>
          <cell r="E19" t="str">
            <v xml:space="preserve">THIRD STRUCTURAL ADJUSTMENT   </v>
          </cell>
          <cell r="F19" t="str">
            <v>Sum of prp</v>
          </cell>
          <cell r="G19">
            <v>0</v>
          </cell>
        </row>
        <row r="20">
          <cell r="C20">
            <v>7060</v>
          </cell>
          <cell r="D20" t="str">
            <v>USD</v>
          </cell>
          <cell r="E20" t="str">
            <v xml:space="preserve">WEST VOLTA AGRICULTURAL DEV.  </v>
          </cell>
          <cell r="F20" t="str">
            <v>Sum of prp</v>
          </cell>
          <cell r="G20">
            <v>54000</v>
          </cell>
        </row>
        <row r="21">
          <cell r="C21">
            <v>7440</v>
          </cell>
          <cell r="D21" t="str">
            <v>USD</v>
          </cell>
          <cell r="E21" t="str">
            <v xml:space="preserve">REGIONAL RAILWAY              </v>
          </cell>
          <cell r="F21" t="str">
            <v>Sum of prp</v>
          </cell>
          <cell r="G21">
            <v>78000</v>
          </cell>
        </row>
        <row r="22">
          <cell r="C22">
            <v>7660</v>
          </cell>
          <cell r="D22" t="str">
            <v>USD</v>
          </cell>
          <cell r="E22" t="str">
            <v xml:space="preserve">URBAN DEVELOPMENT             </v>
          </cell>
          <cell r="F22" t="str">
            <v>Sum of prp</v>
          </cell>
          <cell r="G22">
            <v>122915</v>
          </cell>
        </row>
        <row r="23">
          <cell r="C23">
            <v>10130</v>
          </cell>
          <cell r="D23" t="str">
            <v>USD</v>
          </cell>
          <cell r="E23" t="str">
            <v xml:space="preserve">NIENA DIONKELE RICE DEV.      </v>
          </cell>
          <cell r="F23" t="str">
            <v>Sum of prp</v>
          </cell>
          <cell r="G23">
            <v>18360</v>
          </cell>
        </row>
        <row r="24">
          <cell r="C24">
            <v>12840</v>
          </cell>
          <cell r="D24" t="str">
            <v>XDR</v>
          </cell>
          <cell r="E24" t="str">
            <v xml:space="preserve">VOLTA NOIRE AGRICULTURAL DEV. </v>
          </cell>
          <cell r="F24" t="str">
            <v>Sum of prp</v>
          </cell>
          <cell r="G24">
            <v>11434</v>
          </cell>
        </row>
        <row r="25">
          <cell r="C25">
            <v>12850</v>
          </cell>
          <cell r="D25" t="str">
            <v>XDR</v>
          </cell>
          <cell r="E25" t="str">
            <v>HAUTS-BASSINS AGRICULTURAL DEV</v>
          </cell>
          <cell r="F25" t="str">
            <v>Sum of prp</v>
          </cell>
          <cell r="G25">
            <v>8053</v>
          </cell>
        </row>
        <row r="26">
          <cell r="C26">
            <v>12930</v>
          </cell>
          <cell r="D26" t="str">
            <v>XDR</v>
          </cell>
          <cell r="E26" t="str">
            <v xml:space="preserve">KOUDOUGOU PILOT AGRICULTURAL  </v>
          </cell>
          <cell r="F26" t="str">
            <v>Sum of prp</v>
          </cell>
          <cell r="G26">
            <v>22294</v>
          </cell>
        </row>
        <row r="27">
          <cell r="C27">
            <v>14820</v>
          </cell>
          <cell r="D27" t="str">
            <v>XDR</v>
          </cell>
          <cell r="E27" t="str">
            <v xml:space="preserve">MINING EXPLOR. &amp; TECH ASSIST  </v>
          </cell>
          <cell r="F27" t="str">
            <v>Sum of prp</v>
          </cell>
          <cell r="G27">
            <v>25068</v>
          </cell>
        </row>
        <row r="28">
          <cell r="C28">
            <v>1410</v>
          </cell>
          <cell r="D28" t="str">
            <v>USD</v>
          </cell>
          <cell r="E28" t="str">
            <v xml:space="preserve">TELECOMMUNICATIONS            </v>
          </cell>
          <cell r="F28" t="str">
            <v>Sum of prp</v>
          </cell>
          <cell r="G28">
            <v>13020.08</v>
          </cell>
        </row>
        <row r="29">
          <cell r="C29">
            <v>2250</v>
          </cell>
          <cell r="D29" t="str">
            <v>USD</v>
          </cell>
          <cell r="E29" t="str">
            <v xml:space="preserve">COTTON                        </v>
          </cell>
          <cell r="F29" t="str">
            <v>Sum of prp</v>
          </cell>
          <cell r="G29">
            <v>95048.55</v>
          </cell>
        </row>
        <row r="30">
          <cell r="C30">
            <v>3161</v>
          </cell>
          <cell r="D30" t="str">
            <v>USD</v>
          </cell>
          <cell r="E30" t="str">
            <v xml:space="preserve">ROAD                          </v>
          </cell>
          <cell r="F30" t="str">
            <v>Sum of prp</v>
          </cell>
          <cell r="G30">
            <v>42000</v>
          </cell>
        </row>
        <row r="31">
          <cell r="C31">
            <v>3162</v>
          </cell>
          <cell r="D31" t="str">
            <v>USD</v>
          </cell>
          <cell r="E31" t="str">
            <v xml:space="preserve">ROAD                          </v>
          </cell>
          <cell r="F31" t="str">
            <v>Sum of prp</v>
          </cell>
          <cell r="G31">
            <v>20250</v>
          </cell>
        </row>
        <row r="32">
          <cell r="C32">
            <v>3170</v>
          </cell>
          <cell r="D32" t="str">
            <v>USD</v>
          </cell>
          <cell r="E32" t="str">
            <v xml:space="preserve">RURAL DEVELOPMENT FUND        </v>
          </cell>
          <cell r="F32" t="str">
            <v>Sum of prp</v>
          </cell>
          <cell r="G32">
            <v>33000</v>
          </cell>
        </row>
        <row r="33">
          <cell r="C33">
            <v>4300</v>
          </cell>
          <cell r="D33" t="str">
            <v>USD</v>
          </cell>
          <cell r="E33" t="str">
            <v xml:space="preserve">EDUCATION                     </v>
          </cell>
          <cell r="F33" t="str">
            <v>Sum of prp</v>
          </cell>
          <cell r="G33">
            <v>42750</v>
          </cell>
        </row>
        <row r="34">
          <cell r="C34">
            <v>4310</v>
          </cell>
          <cell r="D34" t="str">
            <v>USD</v>
          </cell>
          <cell r="E34" t="str">
            <v xml:space="preserve">SECOND TELECOMMUNICATIONS     </v>
          </cell>
          <cell r="F34" t="str">
            <v>Sum of prp</v>
          </cell>
          <cell r="G34">
            <v>67500</v>
          </cell>
        </row>
        <row r="35">
          <cell r="C35">
            <v>4960</v>
          </cell>
          <cell r="D35" t="str">
            <v>USD</v>
          </cell>
          <cell r="E35" t="str">
            <v xml:space="preserve">BOUGOURIBA AGRICULTURAL DEV.  </v>
          </cell>
          <cell r="F35" t="str">
            <v>Sum of prp</v>
          </cell>
          <cell r="G35">
            <v>120000</v>
          </cell>
        </row>
        <row r="36">
          <cell r="C36">
            <v>5570</v>
          </cell>
          <cell r="D36" t="str">
            <v>USD</v>
          </cell>
          <cell r="E36" t="str">
            <v xml:space="preserve">LIVESTOCK DEVELOPMENT         </v>
          </cell>
          <cell r="F36" t="str">
            <v>Sum of prp</v>
          </cell>
          <cell r="G36">
            <v>90000</v>
          </cell>
        </row>
        <row r="37">
          <cell r="C37">
            <v>5790</v>
          </cell>
          <cell r="D37" t="str">
            <v>USD</v>
          </cell>
          <cell r="E37" t="str">
            <v xml:space="preserve">RURAL ROADS                   </v>
          </cell>
          <cell r="F37" t="str">
            <v>Sum of prp</v>
          </cell>
          <cell r="G37">
            <v>112410</v>
          </cell>
        </row>
        <row r="38">
          <cell r="C38">
            <v>6400</v>
          </cell>
          <cell r="D38" t="str">
            <v>USD</v>
          </cell>
          <cell r="E38" t="str">
            <v xml:space="preserve">SECOND RURAL DEVELOPMENT FUND </v>
          </cell>
          <cell r="F38" t="str">
            <v>Sum of prp</v>
          </cell>
          <cell r="G38">
            <v>140966</v>
          </cell>
        </row>
        <row r="39">
          <cell r="C39">
            <v>6530</v>
          </cell>
          <cell r="D39" t="str">
            <v>USD</v>
          </cell>
          <cell r="E39" t="str">
            <v xml:space="preserve">THIRD HIGHWAY                 </v>
          </cell>
          <cell r="F39" t="str">
            <v>Sum of prp</v>
          </cell>
          <cell r="G39">
            <v>300000</v>
          </cell>
        </row>
        <row r="40">
          <cell r="C40">
            <v>7590</v>
          </cell>
          <cell r="D40" t="str">
            <v>USD</v>
          </cell>
          <cell r="E40" t="str">
            <v xml:space="preserve">ARTISAN SMALL &amp; MEDIUM SCALE  </v>
          </cell>
          <cell r="F40" t="str">
            <v>Sum of prp</v>
          </cell>
          <cell r="G40">
            <v>47801</v>
          </cell>
        </row>
        <row r="41">
          <cell r="C41">
            <v>9560</v>
          </cell>
          <cell r="D41" t="str">
            <v>USD</v>
          </cell>
          <cell r="E41" t="str">
            <v xml:space="preserve">SECOND EDUCATION              </v>
          </cell>
          <cell r="F41" t="str">
            <v>Sum of prp</v>
          </cell>
          <cell r="G41">
            <v>155903</v>
          </cell>
        </row>
        <row r="42">
          <cell r="C42">
            <v>11640</v>
          </cell>
          <cell r="D42" t="str">
            <v>XDR</v>
          </cell>
          <cell r="E42" t="str">
            <v xml:space="preserve">FOURTH HIGHWAY                </v>
          </cell>
          <cell r="F42" t="str">
            <v>Sum of prp</v>
          </cell>
          <cell r="G42">
            <v>186523</v>
          </cell>
        </row>
        <row r="43">
          <cell r="C43">
            <v>12180</v>
          </cell>
          <cell r="D43" t="str">
            <v>XDR</v>
          </cell>
          <cell r="E43" t="str">
            <v xml:space="preserve">3RD RURAL DEVELOPMENT FUND    </v>
          </cell>
          <cell r="F43" t="str">
            <v>Sum of prp</v>
          </cell>
          <cell r="G43">
            <v>68000</v>
          </cell>
        </row>
        <row r="44">
          <cell r="C44">
            <v>15500</v>
          </cell>
          <cell r="D44" t="str">
            <v>XDR</v>
          </cell>
          <cell r="E44" t="str">
            <v xml:space="preserve">FERTILIZER                    </v>
          </cell>
          <cell r="F44" t="str">
            <v>Sum of prp</v>
          </cell>
          <cell r="G44">
            <v>38375</v>
          </cell>
        </row>
        <row r="45">
          <cell r="C45">
            <v>15980</v>
          </cell>
          <cell r="D45" t="str">
            <v>XDR</v>
          </cell>
          <cell r="E45" t="str">
            <v xml:space="preserve">PRIMARY EDUCATION DEV.        </v>
          </cell>
          <cell r="F45" t="str">
            <v>Sum of prp</v>
          </cell>
          <cell r="G45">
            <v>102242</v>
          </cell>
        </row>
        <row r="46">
          <cell r="C46">
            <v>18960</v>
          </cell>
          <cell r="D46" t="str">
            <v>XDR</v>
          </cell>
          <cell r="E46" t="str">
            <v xml:space="preserve">AGRICULTURAL RESEARCH         </v>
          </cell>
          <cell r="F46" t="str">
            <v>Sum of prp</v>
          </cell>
          <cell r="G46">
            <v>141000</v>
          </cell>
        </row>
        <row r="47">
          <cell r="C47">
            <v>22810</v>
          </cell>
          <cell r="D47" t="str">
            <v>XDR</v>
          </cell>
          <cell r="E47" t="str">
            <v xml:space="preserve">STRUCTURAL ADJUSTMENT         </v>
          </cell>
          <cell r="F47" t="str">
            <v>Sum of prp</v>
          </cell>
          <cell r="G47">
            <v>0</v>
          </cell>
        </row>
        <row r="48">
          <cell r="C48">
            <v>22820</v>
          </cell>
          <cell r="D48" t="str">
            <v>XDR</v>
          </cell>
          <cell r="E48" t="str">
            <v xml:space="preserve">PUBLIC WORKS &amp; EMPLOYMENT     </v>
          </cell>
          <cell r="F48" t="str">
            <v>Sum of prp</v>
          </cell>
          <cell r="G48">
            <v>0</v>
          </cell>
        </row>
        <row r="49">
          <cell r="C49">
            <v>23320</v>
          </cell>
          <cell r="D49" t="str">
            <v>XDR</v>
          </cell>
          <cell r="E49" t="str">
            <v xml:space="preserve">TRANSPORT SECTOR ADJUSTMENT   </v>
          </cell>
          <cell r="F49" t="str">
            <v>Sum of prp</v>
          </cell>
          <cell r="G49">
            <v>0</v>
          </cell>
        </row>
        <row r="50">
          <cell r="C50">
            <v>27280</v>
          </cell>
          <cell r="D50" t="str">
            <v>XDR</v>
          </cell>
          <cell r="E50" t="str">
            <v xml:space="preserve">URBAN ENVIRONMENT             </v>
          </cell>
          <cell r="F50" t="str">
            <v>Sum of prp</v>
          </cell>
          <cell r="G50">
            <v>0</v>
          </cell>
        </row>
        <row r="51">
          <cell r="C51">
            <v>29740</v>
          </cell>
          <cell r="D51" t="str">
            <v>XDR</v>
          </cell>
          <cell r="E51" t="str">
            <v xml:space="preserve">2ND NTL AGRICUL SERVICES      </v>
          </cell>
          <cell r="F51" t="str">
            <v>Sum of prp</v>
          </cell>
          <cell r="G51">
            <v>0</v>
          </cell>
        </row>
        <row r="52">
          <cell r="C52">
            <v>31610</v>
          </cell>
          <cell r="D52" t="str">
            <v>XDR</v>
          </cell>
          <cell r="E52" t="str">
            <v xml:space="preserve">PILOT PRIVATE IRRIGATION DEV  </v>
          </cell>
          <cell r="F52" t="str">
            <v>Sum of prp</v>
          </cell>
          <cell r="G52">
            <v>0</v>
          </cell>
        </row>
        <row r="53">
          <cell r="C53">
            <v>4420</v>
          </cell>
          <cell r="D53" t="str">
            <v>USD</v>
          </cell>
          <cell r="E53" t="str">
            <v xml:space="preserve">DROUGHT RELIEF                </v>
          </cell>
          <cell r="F53" t="str">
            <v>Sum of prp</v>
          </cell>
          <cell r="G53">
            <v>30000</v>
          </cell>
        </row>
        <row r="54">
          <cell r="C54">
            <v>9820</v>
          </cell>
          <cell r="D54" t="str">
            <v>USD</v>
          </cell>
          <cell r="E54" t="str">
            <v xml:space="preserve">FORESTRY                      </v>
          </cell>
          <cell r="F54" t="str">
            <v>Sum of prp</v>
          </cell>
          <cell r="G54">
            <v>72266.36</v>
          </cell>
        </row>
        <row r="55">
          <cell r="C55">
            <v>12350</v>
          </cell>
          <cell r="D55" t="str">
            <v>XDR</v>
          </cell>
          <cell r="E55" t="str">
            <v xml:space="preserve">THIRD TELECOMMUNICATIONS      </v>
          </cell>
          <cell r="F55" t="str">
            <v>Sum of prp</v>
          </cell>
          <cell r="G55">
            <v>74500</v>
          </cell>
        </row>
        <row r="56">
          <cell r="C56" t="str">
            <v>N0070</v>
          </cell>
          <cell r="D56" t="str">
            <v>XDR</v>
          </cell>
          <cell r="E56" t="str">
            <v xml:space="preserve">POST-PRIMARY EDUCATION        </v>
          </cell>
          <cell r="F56" t="str">
            <v>Sum of prp</v>
          </cell>
          <cell r="G56">
            <v>0</v>
          </cell>
        </row>
        <row r="57">
          <cell r="C57" t="str">
            <v>N0290</v>
          </cell>
          <cell r="D57" t="str">
            <v>XDR</v>
          </cell>
          <cell r="E57" t="str">
            <v>MINING SECTOR CAPACITY BUILDIN</v>
          </cell>
          <cell r="F57" t="str">
            <v>Sum of prp</v>
          </cell>
          <cell r="G57">
            <v>0</v>
          </cell>
        </row>
        <row r="58">
          <cell r="C58">
            <v>10970</v>
          </cell>
          <cell r="D58" t="str">
            <v>XDR</v>
          </cell>
          <cell r="E58" t="str">
            <v xml:space="preserve">2ND BOUGOURIBA AGRICUL DEV    </v>
          </cell>
          <cell r="F58" t="str">
            <v>Sum of int</v>
          </cell>
          <cell r="G58">
            <v>32458.562999999998</v>
          </cell>
        </row>
        <row r="59">
          <cell r="C59">
            <v>16070</v>
          </cell>
          <cell r="D59" t="str">
            <v>XDR</v>
          </cell>
          <cell r="E59" t="str">
            <v xml:space="preserve">HEALTH SERVICES DEVELOPMENT   </v>
          </cell>
          <cell r="F59" t="str">
            <v>Sum of int</v>
          </cell>
          <cell r="G59">
            <v>94091.476999999999</v>
          </cell>
        </row>
        <row r="60">
          <cell r="C60">
            <v>19790</v>
          </cell>
          <cell r="D60" t="str">
            <v>XDR</v>
          </cell>
          <cell r="E60" t="str">
            <v xml:space="preserve">AGRICULTURAL SERVICES         </v>
          </cell>
          <cell r="F60" t="str">
            <v>Sum of int</v>
          </cell>
          <cell r="G60">
            <v>113812.308</v>
          </cell>
        </row>
        <row r="61">
          <cell r="C61">
            <v>20670</v>
          </cell>
          <cell r="D61" t="str">
            <v>XDR</v>
          </cell>
          <cell r="E61" t="str">
            <v xml:space="preserve">SECOND URBAN                  </v>
          </cell>
          <cell r="F61" t="str">
            <v>Sum of int</v>
          </cell>
          <cell r="G61">
            <v>67500</v>
          </cell>
        </row>
        <row r="62">
          <cell r="C62">
            <v>20671</v>
          </cell>
          <cell r="D62" t="str">
            <v>XDR</v>
          </cell>
          <cell r="E62" t="str">
            <v xml:space="preserve">SECOND URBAN                  </v>
          </cell>
          <cell r="F62" t="str">
            <v>Sum of int</v>
          </cell>
          <cell r="G62">
            <v>23540.431</v>
          </cell>
        </row>
        <row r="63">
          <cell r="C63">
            <v>22290</v>
          </cell>
          <cell r="D63" t="str">
            <v>XDR</v>
          </cell>
          <cell r="E63" t="str">
            <v xml:space="preserve">ENVIRONMENTAL MANAGEMENT      </v>
          </cell>
          <cell r="F63" t="str">
            <v>Sum of int</v>
          </cell>
          <cell r="G63">
            <v>43125</v>
          </cell>
        </row>
        <row r="64">
          <cell r="C64">
            <v>22440</v>
          </cell>
          <cell r="D64" t="str">
            <v>XDR</v>
          </cell>
          <cell r="E64" t="str">
            <v xml:space="preserve">FOURTH EDUCATION              </v>
          </cell>
          <cell r="F64" t="str">
            <v>Sum of int</v>
          </cell>
          <cell r="G64">
            <v>66584.756999999998</v>
          </cell>
        </row>
        <row r="65">
          <cell r="C65">
            <v>23780</v>
          </cell>
          <cell r="D65" t="str">
            <v>XDR</v>
          </cell>
          <cell r="E65" t="str">
            <v xml:space="preserve">PUBLIC INSTITUTIONAL DEV      </v>
          </cell>
          <cell r="F65" t="str">
            <v>Sum of int</v>
          </cell>
          <cell r="G65">
            <v>30334.752637499998</v>
          </cell>
        </row>
        <row r="66">
          <cell r="C66">
            <v>23810</v>
          </cell>
          <cell r="D66" t="str">
            <v>XDR</v>
          </cell>
          <cell r="E66" t="str">
            <v>AGRICULTURAL SECTOR ADJUSTMENT</v>
          </cell>
          <cell r="F66" t="str">
            <v>Sum of int</v>
          </cell>
          <cell r="G66">
            <v>77250</v>
          </cell>
        </row>
        <row r="67">
          <cell r="C67">
            <v>24140</v>
          </cell>
          <cell r="D67" t="str">
            <v>XDR</v>
          </cell>
          <cell r="E67" t="str">
            <v xml:space="preserve">FOOD SECURITY AND NUTRITION   </v>
          </cell>
          <cell r="F67" t="str">
            <v>Sum of int</v>
          </cell>
          <cell r="G67">
            <v>19919.250712500001</v>
          </cell>
        </row>
        <row r="68">
          <cell r="C68">
            <v>24720</v>
          </cell>
          <cell r="D68" t="str">
            <v>XDR</v>
          </cell>
          <cell r="E68" t="str">
            <v xml:space="preserve">PRIVATE SECTOR ASSISTANCE     </v>
          </cell>
          <cell r="F68" t="str">
            <v>Sum of int</v>
          </cell>
          <cell r="G68">
            <v>10174.854074999999</v>
          </cell>
        </row>
        <row r="69">
          <cell r="C69">
            <v>25190</v>
          </cell>
          <cell r="D69" t="str">
            <v>XDR</v>
          </cell>
          <cell r="E69" t="str">
            <v xml:space="preserve">WATER SUPPLY ENGINEERING      </v>
          </cell>
          <cell r="F69" t="str">
            <v>Sum of int</v>
          </cell>
          <cell r="G69">
            <v>10846.665000000001</v>
          </cell>
        </row>
        <row r="70">
          <cell r="C70">
            <v>25900</v>
          </cell>
          <cell r="D70" t="str">
            <v>XDR</v>
          </cell>
          <cell r="E70" t="str">
            <v xml:space="preserve">ECONOMIC RECOVERY             </v>
          </cell>
          <cell r="F70" t="str">
            <v>Sum of int</v>
          </cell>
          <cell r="G70">
            <v>67500</v>
          </cell>
        </row>
        <row r="71">
          <cell r="C71">
            <v>25950</v>
          </cell>
          <cell r="D71" t="str">
            <v>XDR</v>
          </cell>
          <cell r="E71" t="str">
            <v xml:space="preserve">HEALTH AND NUTRITION          </v>
          </cell>
          <cell r="F71" t="str">
            <v>Sum of int</v>
          </cell>
          <cell r="G71">
            <v>52630.330087499999</v>
          </cell>
        </row>
        <row r="72">
          <cell r="C72">
            <v>26190</v>
          </cell>
          <cell r="D72" t="str">
            <v>XDR</v>
          </cell>
          <cell r="E72" t="str">
            <v xml:space="preserve">POPULATION AND AIDS CONTROL   </v>
          </cell>
          <cell r="F72" t="str">
            <v>Sum of int</v>
          </cell>
          <cell r="G72">
            <v>48396.948675</v>
          </cell>
        </row>
        <row r="73">
          <cell r="C73">
            <v>31410</v>
          </cell>
          <cell r="D73" t="str">
            <v>XDR</v>
          </cell>
          <cell r="E73" t="str">
            <v xml:space="preserve">ECONOMIC MGMNT REFORM SUPPORT </v>
          </cell>
          <cell r="F73" t="str">
            <v>Sum of int</v>
          </cell>
          <cell r="G73">
            <v>41250</v>
          </cell>
        </row>
        <row r="74">
          <cell r="C74">
            <v>32990</v>
          </cell>
          <cell r="D74" t="str">
            <v>XDR</v>
          </cell>
          <cell r="E74" t="str">
            <v xml:space="preserve">THIRD STRUCTURAL ADJUSTMENT   </v>
          </cell>
          <cell r="F74" t="str">
            <v>Sum of int</v>
          </cell>
          <cell r="G74">
            <v>67500</v>
          </cell>
        </row>
        <row r="75">
          <cell r="C75">
            <v>7060</v>
          </cell>
          <cell r="D75" t="str">
            <v>USD</v>
          </cell>
          <cell r="E75" t="str">
            <v xml:space="preserve">WEST VOLTA AGRICULTURAL DEV.  </v>
          </cell>
          <cell r="F75" t="str">
            <v>Sum of int</v>
          </cell>
          <cell r="G75">
            <v>11137.5</v>
          </cell>
        </row>
        <row r="76">
          <cell r="C76">
            <v>7440</v>
          </cell>
          <cell r="D76" t="str">
            <v>USD</v>
          </cell>
          <cell r="E76" t="str">
            <v xml:space="preserve">REGIONAL RAILWAY              </v>
          </cell>
          <cell r="F76" t="str">
            <v>Sum of int</v>
          </cell>
          <cell r="G76">
            <v>16380</v>
          </cell>
        </row>
        <row r="77">
          <cell r="C77">
            <v>7660</v>
          </cell>
          <cell r="D77" t="str">
            <v>USD</v>
          </cell>
          <cell r="E77" t="str">
            <v xml:space="preserve">URBAN DEVELOPMENT             </v>
          </cell>
          <cell r="F77" t="str">
            <v>Sum of int</v>
          </cell>
          <cell r="G77">
            <v>25812.316999999999</v>
          </cell>
        </row>
        <row r="78">
          <cell r="C78">
            <v>10130</v>
          </cell>
          <cell r="D78" t="str">
            <v>USD</v>
          </cell>
          <cell r="E78" t="str">
            <v xml:space="preserve">NIENA DIONKELE RICE DEV.      </v>
          </cell>
          <cell r="F78" t="str">
            <v>Sum of int</v>
          </cell>
          <cell r="G78">
            <v>12462.197</v>
          </cell>
        </row>
        <row r="79">
          <cell r="C79">
            <v>12840</v>
          </cell>
          <cell r="D79" t="str">
            <v>XDR</v>
          </cell>
          <cell r="E79" t="str">
            <v xml:space="preserve">VOLTA NOIRE AGRICULTURAL DEV. </v>
          </cell>
          <cell r="F79" t="str">
            <v>Sum of int</v>
          </cell>
          <cell r="G79">
            <v>7932.8810000000003</v>
          </cell>
        </row>
        <row r="80">
          <cell r="C80">
            <v>12850</v>
          </cell>
          <cell r="D80" t="str">
            <v>XDR</v>
          </cell>
          <cell r="E80" t="str">
            <v>HAUTS-BASSINS AGRICULTURAL DEV</v>
          </cell>
          <cell r="F80" t="str">
            <v>Sum of int</v>
          </cell>
          <cell r="G80">
            <v>5587.3890000000001</v>
          </cell>
        </row>
        <row r="81">
          <cell r="C81">
            <v>12930</v>
          </cell>
          <cell r="D81" t="str">
            <v>XDR</v>
          </cell>
          <cell r="E81" t="str">
            <v xml:space="preserve">KOUDOUGOU PILOT AGRICULTURAL  </v>
          </cell>
          <cell r="F81" t="str">
            <v>Sum of int</v>
          </cell>
          <cell r="G81">
            <v>15550.316999999999</v>
          </cell>
        </row>
        <row r="82">
          <cell r="C82">
            <v>14820</v>
          </cell>
          <cell r="D82" t="str">
            <v>XDR</v>
          </cell>
          <cell r="E82" t="str">
            <v xml:space="preserve">MINING EXPLOR. &amp; TECH ASSIST  </v>
          </cell>
          <cell r="F82" t="str">
            <v>Sum of int</v>
          </cell>
          <cell r="G82">
            <v>17767.3</v>
          </cell>
        </row>
        <row r="83">
          <cell r="C83">
            <v>1410</v>
          </cell>
          <cell r="D83" t="str">
            <v>USD</v>
          </cell>
          <cell r="E83" t="str">
            <v xml:space="preserve">TELECOMMUNICATIONS            </v>
          </cell>
          <cell r="F83" t="str">
            <v>Sum of int</v>
          </cell>
          <cell r="G83">
            <v>1855.3620000000001</v>
          </cell>
        </row>
        <row r="84">
          <cell r="C84">
            <v>2250</v>
          </cell>
          <cell r="D84" t="str">
            <v>USD</v>
          </cell>
          <cell r="E84" t="str">
            <v xml:space="preserve">COTTON                        </v>
          </cell>
          <cell r="F84" t="str">
            <v>Sum of int</v>
          </cell>
          <cell r="G84">
            <v>14970.147000000001</v>
          </cell>
        </row>
        <row r="85">
          <cell r="C85">
            <v>3161</v>
          </cell>
          <cell r="D85" t="str">
            <v>USD</v>
          </cell>
          <cell r="E85" t="str">
            <v xml:space="preserve">ROAD                          </v>
          </cell>
          <cell r="F85" t="str">
            <v>Sum of int</v>
          </cell>
          <cell r="G85">
            <v>7087.5</v>
          </cell>
        </row>
        <row r="86">
          <cell r="C86">
            <v>3162</v>
          </cell>
          <cell r="D86" t="str">
            <v>USD</v>
          </cell>
          <cell r="E86" t="str">
            <v xml:space="preserve">ROAD                          </v>
          </cell>
          <cell r="F86" t="str">
            <v>Sum of int</v>
          </cell>
          <cell r="G86">
            <v>3417.1880000000001</v>
          </cell>
        </row>
        <row r="87">
          <cell r="C87">
            <v>3170</v>
          </cell>
          <cell r="D87" t="str">
            <v>USD</v>
          </cell>
          <cell r="E87" t="str">
            <v xml:space="preserve">RURAL DEVELOPMENT FUND        </v>
          </cell>
          <cell r="F87" t="str">
            <v>Sum of int</v>
          </cell>
          <cell r="G87">
            <v>5568.75</v>
          </cell>
        </row>
        <row r="88">
          <cell r="C88">
            <v>4300</v>
          </cell>
          <cell r="D88" t="str">
            <v>USD</v>
          </cell>
          <cell r="E88" t="str">
            <v xml:space="preserve">EDUCATION                     </v>
          </cell>
          <cell r="F88" t="str">
            <v>Sum of int</v>
          </cell>
          <cell r="G88">
            <v>7534.6880000000001</v>
          </cell>
        </row>
        <row r="89">
          <cell r="C89">
            <v>4310</v>
          </cell>
          <cell r="D89" t="str">
            <v>USD</v>
          </cell>
          <cell r="E89" t="str">
            <v xml:space="preserve">SECOND TELECOMMUNICATIONS     </v>
          </cell>
          <cell r="F89" t="str">
            <v>Sum of int</v>
          </cell>
          <cell r="G89">
            <v>11896.875</v>
          </cell>
        </row>
        <row r="90">
          <cell r="C90">
            <v>4960</v>
          </cell>
          <cell r="D90" t="str">
            <v>USD</v>
          </cell>
          <cell r="E90" t="str">
            <v xml:space="preserve">BOUGOURIBA AGRICULTURAL DEV.  </v>
          </cell>
          <cell r="F90" t="str">
            <v>Sum of int</v>
          </cell>
          <cell r="G90">
            <v>22050</v>
          </cell>
        </row>
        <row r="91">
          <cell r="C91">
            <v>5570</v>
          </cell>
          <cell r="D91" t="str">
            <v>USD</v>
          </cell>
          <cell r="E91" t="str">
            <v xml:space="preserve">LIVESTOCK DEVELOPMENT         </v>
          </cell>
          <cell r="F91" t="str">
            <v>Sum of int</v>
          </cell>
          <cell r="G91">
            <v>17212.5</v>
          </cell>
        </row>
        <row r="92">
          <cell r="C92">
            <v>5790</v>
          </cell>
          <cell r="D92" t="str">
            <v>USD</v>
          </cell>
          <cell r="E92" t="str">
            <v xml:space="preserve">RURAL ROADS                   </v>
          </cell>
          <cell r="F92" t="str">
            <v>Sum of int</v>
          </cell>
          <cell r="G92">
            <v>21499.114000000001</v>
          </cell>
        </row>
        <row r="93">
          <cell r="C93">
            <v>6400</v>
          </cell>
          <cell r="D93" t="str">
            <v>USD</v>
          </cell>
          <cell r="E93" t="str">
            <v xml:space="preserve">SECOND RURAL DEVELOPMENT FUND </v>
          </cell>
          <cell r="F93" t="str">
            <v>Sum of int</v>
          </cell>
          <cell r="G93">
            <v>28017.054</v>
          </cell>
        </row>
        <row r="94">
          <cell r="C94">
            <v>6530</v>
          </cell>
          <cell r="D94" t="str">
            <v>USD</v>
          </cell>
          <cell r="E94" t="str">
            <v xml:space="preserve">THIRD HIGHWAY                 </v>
          </cell>
          <cell r="F94" t="str">
            <v>Sum of int</v>
          </cell>
          <cell r="G94">
            <v>59625</v>
          </cell>
        </row>
        <row r="95">
          <cell r="C95">
            <v>7590</v>
          </cell>
          <cell r="D95" t="str">
            <v>USD</v>
          </cell>
          <cell r="E95" t="str">
            <v xml:space="preserve">ARTISAN SMALL &amp; MEDIUM SCALE  </v>
          </cell>
          <cell r="F95" t="str">
            <v>Sum of int</v>
          </cell>
          <cell r="G95">
            <v>10038.311</v>
          </cell>
        </row>
        <row r="96">
          <cell r="C96">
            <v>9560</v>
          </cell>
          <cell r="D96" t="str">
            <v>USD</v>
          </cell>
          <cell r="E96" t="str">
            <v xml:space="preserve">SECOND EDUCATION              </v>
          </cell>
          <cell r="F96" t="str">
            <v>Sum of int</v>
          </cell>
          <cell r="G96">
            <v>35078.398999999998</v>
          </cell>
        </row>
        <row r="97">
          <cell r="C97">
            <v>11640</v>
          </cell>
          <cell r="D97" t="str">
            <v>XDR</v>
          </cell>
          <cell r="E97" t="str">
            <v xml:space="preserve">FOURTH HIGHWAY                </v>
          </cell>
          <cell r="F97" t="str">
            <v>Sum of int</v>
          </cell>
          <cell r="G97">
            <v>128001.795</v>
          </cell>
        </row>
        <row r="98">
          <cell r="C98">
            <v>12180</v>
          </cell>
          <cell r="D98" t="str">
            <v>XDR</v>
          </cell>
          <cell r="E98" t="str">
            <v xml:space="preserve">3RD RURAL DEVELOPMENT FUND    </v>
          </cell>
          <cell r="F98" t="str">
            <v>Sum of int</v>
          </cell>
          <cell r="G98">
            <v>46920</v>
          </cell>
        </row>
        <row r="99">
          <cell r="C99">
            <v>15500</v>
          </cell>
          <cell r="D99" t="str">
            <v>XDR</v>
          </cell>
          <cell r="E99" t="str">
            <v xml:space="preserve">FERTILIZER                    </v>
          </cell>
          <cell r="F99" t="str">
            <v>Sum of int</v>
          </cell>
          <cell r="G99">
            <v>27342.881000000001</v>
          </cell>
        </row>
        <row r="100">
          <cell r="C100">
            <v>15980</v>
          </cell>
          <cell r="D100" t="str">
            <v>XDR</v>
          </cell>
          <cell r="E100" t="str">
            <v xml:space="preserve">PRIMARY EDUCATION DEV.        </v>
          </cell>
          <cell r="F100" t="str">
            <v>Sum of int</v>
          </cell>
          <cell r="G100">
            <v>73231.323000000004</v>
          </cell>
        </row>
        <row r="101">
          <cell r="C101">
            <v>18960</v>
          </cell>
          <cell r="D101" t="str">
            <v>XDR</v>
          </cell>
          <cell r="E101" t="str">
            <v xml:space="preserve">AGRICULTURAL RESEARCH         </v>
          </cell>
          <cell r="F101" t="str">
            <v>Sum of int</v>
          </cell>
          <cell r="G101">
            <v>50760</v>
          </cell>
        </row>
        <row r="102">
          <cell r="C102">
            <v>22810</v>
          </cell>
          <cell r="D102" t="str">
            <v>XDR</v>
          </cell>
          <cell r="E102" t="str">
            <v xml:space="preserve">STRUCTURAL ADJUSTMENT         </v>
          </cell>
          <cell r="F102" t="str">
            <v>Sum of int</v>
          </cell>
          <cell r="G102">
            <v>225000</v>
          </cell>
        </row>
        <row r="103">
          <cell r="C103">
            <v>22820</v>
          </cell>
          <cell r="D103" t="str">
            <v>XDR</v>
          </cell>
          <cell r="E103" t="str">
            <v xml:space="preserve">PUBLIC WORKS &amp; EMPLOYMENT     </v>
          </cell>
          <cell r="F103" t="str">
            <v>Sum of int</v>
          </cell>
          <cell r="G103">
            <v>56250</v>
          </cell>
        </row>
        <row r="104">
          <cell r="C104">
            <v>23320</v>
          </cell>
          <cell r="D104" t="str">
            <v>XDR</v>
          </cell>
          <cell r="E104" t="str">
            <v xml:space="preserve">TRANSPORT SECTOR ADJUSTMENT   </v>
          </cell>
          <cell r="F104" t="str">
            <v>Sum of int</v>
          </cell>
          <cell r="G104">
            <v>170195.64517500001</v>
          </cell>
        </row>
        <row r="105">
          <cell r="C105">
            <v>27280</v>
          </cell>
          <cell r="D105" t="str">
            <v>XDR</v>
          </cell>
          <cell r="E105" t="str">
            <v xml:space="preserve">URBAN ENVIRONMENT             </v>
          </cell>
          <cell r="F105" t="str">
            <v>Sum of int</v>
          </cell>
          <cell r="G105">
            <v>35676.802125000002</v>
          </cell>
        </row>
        <row r="106">
          <cell r="C106">
            <v>29740</v>
          </cell>
          <cell r="D106" t="str">
            <v>XDR</v>
          </cell>
          <cell r="E106" t="str">
            <v xml:space="preserve">2ND NTL AGRICUL SERVICES      </v>
          </cell>
          <cell r="F106" t="str">
            <v>Sum of int</v>
          </cell>
          <cell r="G106">
            <v>15142.856249999999</v>
          </cell>
        </row>
        <row r="107">
          <cell r="C107">
            <v>31610</v>
          </cell>
          <cell r="D107" t="str">
            <v>XDR</v>
          </cell>
          <cell r="E107" t="str">
            <v xml:space="preserve">PILOT PRIVATE IRRIGATION DEV  </v>
          </cell>
          <cell r="F107" t="str">
            <v>Sum of int</v>
          </cell>
          <cell r="G107">
            <v>1715.9456249999998</v>
          </cell>
        </row>
        <row r="108">
          <cell r="C108">
            <v>4420</v>
          </cell>
          <cell r="D108" t="str">
            <v>USD</v>
          </cell>
          <cell r="E108" t="str">
            <v xml:space="preserve">DROUGHT RELIEF                </v>
          </cell>
          <cell r="F108" t="str">
            <v>Sum of int</v>
          </cell>
          <cell r="G108">
            <v>5287.5</v>
          </cell>
        </row>
        <row r="109">
          <cell r="C109">
            <v>9820</v>
          </cell>
          <cell r="D109" t="str">
            <v>USD</v>
          </cell>
          <cell r="E109" t="str">
            <v xml:space="preserve">FORESTRY                      </v>
          </cell>
          <cell r="F109" t="str">
            <v>Sum of int</v>
          </cell>
          <cell r="G109">
            <v>16260.058999999999</v>
          </cell>
        </row>
        <row r="110">
          <cell r="C110">
            <v>12350</v>
          </cell>
          <cell r="D110" t="str">
            <v>XDR</v>
          </cell>
          <cell r="E110" t="str">
            <v xml:space="preserve">THIRD TELECOMMUNICATIONS      </v>
          </cell>
          <cell r="F110" t="str">
            <v>Sum of int</v>
          </cell>
          <cell r="G110">
            <v>51405</v>
          </cell>
        </row>
        <row r="111">
          <cell r="C111" t="str">
            <v>N0070</v>
          </cell>
          <cell r="D111" t="str">
            <v>XDR</v>
          </cell>
          <cell r="E111" t="str">
            <v xml:space="preserve">POST-PRIMARY EDUCATION        </v>
          </cell>
          <cell r="F111" t="str">
            <v>Sum of int</v>
          </cell>
          <cell r="G111">
            <v>12008.654437499999</v>
          </cell>
        </row>
        <row r="112">
          <cell r="C112" t="str">
            <v>N0290</v>
          </cell>
          <cell r="D112" t="str">
            <v>XDR</v>
          </cell>
          <cell r="E112" t="str">
            <v>MINING SECTOR CAPACITY BUILDIN</v>
          </cell>
          <cell r="F112" t="str">
            <v>Sum of int</v>
          </cell>
          <cell r="G112">
            <v>6942.3496875000001</v>
          </cell>
        </row>
      </sheetData>
      <sheetData sheetId="3" refreshError="1"/>
      <sheetData sheetId="4" refreshError="1"/>
      <sheetData sheetId="5" refreshError="1"/>
      <sheetData sheetId="6" refreshError="1"/>
      <sheetData sheetId="7"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ries"/>
      <sheetName val="Analytical"/>
      <sheetName val="Standard 1"/>
      <sheetName val="Standard 2"/>
      <sheetName val="Ref.rate"/>
      <sheetName val="changes"/>
      <sheetName val="1.1 FDI-A"/>
      <sheetName val="FDI-A listed abroad"/>
      <sheetName val="1.2 FDI-L"/>
      <sheetName val="1.2.1 FDI_Stock exchange"/>
      <sheetName val="1.2.2 FDI_Banks"/>
      <sheetName val="2. PI"/>
      <sheetName val="2.1 PI_BOM"/>
      <sheetName val="2.2 PI_Gen Gov"/>
      <sheetName val="2.3 PI_Bank"/>
      <sheetName val="2.4 PI_Other"/>
      <sheetName val="ҮЦТТТХТ"/>
      <sheetName val="MMC"/>
      <sheetName val="3. Der."/>
      <sheetName val="Loan Asset"/>
      <sheetName val="4. L-Trade"/>
      <sheetName val="5. L-BOM"/>
      <sheetName val="6. L-Gov"/>
      <sheetName val="7. L-FI"/>
      <sheetName val="8. L-OE"/>
      <sheetName val="9. Cash"/>
      <sheetName val="10. Other"/>
      <sheetName val="11. Reserve"/>
      <sheetName val="11-1. Res.Support"/>
      <sheetName val="Ch rates"/>
      <sheetName val="Pivot"/>
      <sheetName val="Data list"/>
      <sheetName val="List"/>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s>
    <sheetDataSet>
      <sheetData sheetId="0" refreshError="1">
        <row r="5">
          <cell r="C5" t="str">
            <v>Jan95</v>
          </cell>
        </row>
        <row r="9">
          <cell r="I9">
            <v>6.56</v>
          </cell>
          <cell r="J9">
            <v>9.6999999999999993</v>
          </cell>
          <cell r="K9">
            <v>9.58</v>
          </cell>
        </row>
        <row r="10">
          <cell r="I10">
            <v>8.9</v>
          </cell>
          <cell r="J10">
            <v>11.57</v>
          </cell>
          <cell r="K10">
            <v>12.5</v>
          </cell>
        </row>
        <row r="12">
          <cell r="I12">
            <v>12</v>
          </cell>
          <cell r="J12">
            <v>12</v>
          </cell>
          <cell r="K12">
            <v>13</v>
          </cell>
        </row>
        <row r="15">
          <cell r="I15">
            <v>6.56</v>
          </cell>
          <cell r="J15">
            <v>9.6999999999999993</v>
          </cell>
          <cell r="K15">
            <v>9.58</v>
          </cell>
        </row>
        <row r="16">
          <cell r="I16">
            <v>10.984</v>
          </cell>
          <cell r="J16">
            <v>10.93</v>
          </cell>
          <cell r="K16">
            <v>11.17</v>
          </cell>
        </row>
        <row r="17">
          <cell r="I17">
            <v>13.813000000000001</v>
          </cell>
          <cell r="J17">
            <v>13.3</v>
          </cell>
          <cell r="K17">
            <v>12.52</v>
          </cell>
        </row>
        <row r="18">
          <cell r="I18">
            <v>15.311</v>
          </cell>
          <cell r="J18">
            <v>14.68</v>
          </cell>
          <cell r="K18">
            <v>14.24</v>
          </cell>
        </row>
      </sheetData>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Readme"/>
      <sheetName val="Input - WEO"/>
      <sheetName val="Input- Real"/>
      <sheetName val="Input - Fiscal"/>
      <sheetName val="Input - Ext."/>
      <sheetName val="ControlSheet"/>
      <sheetName val="Input - Mon."/>
      <sheetName val="Input - Interest rates"/>
      <sheetName val="Input - INS"/>
      <sheetName val="Real"/>
      <sheetName val="Ext."/>
      <sheetName val="Fiscal"/>
      <sheetName val="Mon."/>
      <sheetName val="SEI Table"/>
      <sheetName val="MT Summary Table"/>
      <sheetName val="Debt Sustainability"/>
      <sheetName val="External Vulnerability Table"/>
      <sheetName val="Vulnerability Paper"/>
      <sheetName val="PIN"/>
      <sheetName val="WEO-Micro"/>
      <sheetName val="WEO-Q1"/>
      <sheetName val="WEO-Q2"/>
      <sheetName val="WEO-Q3"/>
      <sheetName val="WEO-Q4"/>
      <sheetName val="WEO-Q5"/>
      <sheetName val="WEO-Q6"/>
      <sheetName val="WEO-Q7"/>
      <sheetName val="Real Growth Chart"/>
      <sheetName val="External Debt"/>
      <sheetName val="Govt ops"/>
      <sheetName val="Minerals"/>
      <sheetName val="Reserves"/>
      <sheetName val="Ext Bal &amp; Grants"/>
      <sheetName val="Grants"/>
      <sheetName val="Int. Rates"/>
      <sheetName val="Inflation &amp; FX"/>
      <sheetName val="Monetary"/>
      <sheetName val="Chart(MT)"/>
      <sheetName val="Dataout(Actual)"/>
      <sheetName val="Dataout(Proj)"/>
    </sheetNames>
    <sheetDataSet>
      <sheetData sheetId="0" refreshError="1"/>
      <sheetData sheetId="1" refreshError="1">
        <row r="21">
          <cell r="D21" t="str">
            <v>mt_base.bnk</v>
          </cell>
        </row>
        <row r="22">
          <cell r="D22" t="str">
            <v>q:\data\png\Medium term\</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efreshError="1"/>
      <sheetData sheetId="1" refreshError="1"/>
      <sheetData sheetId="2"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sh curve"/>
      <sheetName val="Parameters"/>
      <sheetName val="Financing"/>
      <sheetName val="Shareholders"/>
      <sheetName val="Data - Nov 11"/>
      <sheetName val="Sheet1"/>
    </sheetNames>
    <sheetDataSet>
      <sheetData sheetId="0"/>
      <sheetData sheetId="1"/>
      <sheetData sheetId="2"/>
      <sheetData sheetId="3"/>
      <sheetData sheetId="4"/>
      <sheetData sheetId="5"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SEI"/>
      <sheetName val="Critere"/>
      <sheetName val="Passifs"/>
      <sheetName val="Arrears"/>
      <sheetName val="TOFE-A"/>
      <sheetName val="BOP "/>
      <sheetName val="MSurvey"/>
      <sheetName val="Det-M"/>
      <sheetName val="TOFE-M"/>
      <sheetName val="TOFE-cash"/>
      <sheetName val="Cashplan"/>
      <sheetName val="TOFE-DP"/>
      <sheetName val="BOP-5M"/>
      <sheetName val="Revenue"/>
      <sheetName val="money"/>
      <sheetName val="Debt serv"/>
      <sheetName val="Fundserv"/>
      <sheetName val="extfinPFP"/>
      <sheetName val="Fundpos"/>
      <sheetName val="SavInv"/>
      <sheetName val="workprg"/>
      <sheetName val="NPV Ratios"/>
      <sheetName val="educ.old"/>
      <sheetName val="1996crit"/>
      <sheetName val="crit9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Readme"/>
      <sheetName val="Monetary Authority-I"/>
      <sheetName val="DMBs-I"/>
      <sheetName val="ControlSheet"/>
      <sheetName val="Monetary Survey-I"/>
      <sheetName val="Govt Securities by Holder-I"/>
      <sheetName val="Other Sectors-I"/>
      <sheetName val="Input-External Financing"/>
      <sheetName val="Financing calculation"/>
      <sheetName val="Monetary Program-M"/>
      <sheetName val="EDSS-I"/>
      <sheetName val="Program Assumptions-I"/>
      <sheetName val="Program Valuations-T"/>
      <sheetName val="Table 1 (BPNG)"/>
      <sheetName val="Table 2 (Survey)"/>
      <sheetName val="RED Table 1"/>
      <sheetName val="Red Table 2"/>
      <sheetName val="Debt Sustain-0"/>
      <sheetName val="RED Table 12"/>
      <sheetName val="Red Table 13"/>
      <sheetName val="Red Table 14"/>
      <sheetName val="Comparison of tbill data"/>
      <sheetName val="Other Items Net-M"/>
      <sheetName val="Government Financing-O"/>
      <sheetName val="Fiscal Sector-O"/>
      <sheetName val="mt_base-O"/>
      <sheetName val="DataOut(Actual)"/>
      <sheetName val="DataOut(Proj)"/>
      <sheetName val="I-EDSS (A)"/>
      <sheetName val="I-EDSS (Q)"/>
      <sheetName val="I-EDSS (M)"/>
      <sheetName val="I-Mon Authority"/>
      <sheetName val="I-DMBs"/>
      <sheetName val="I-Mon Survey"/>
      <sheetName val="I-Govt Sec by Holder"/>
      <sheetName val="I-Other Sectors"/>
      <sheetName val="I-Ext Financing"/>
      <sheetName val="T-Financing"/>
      <sheetName val="T-Prog Valuations"/>
      <sheetName val="P-Monetary"/>
      <sheetName val="O-Fiscal Sector"/>
      <sheetName val="O-MT"/>
      <sheetName val="SR Table 3"/>
      <sheetName val="SA Table 11"/>
      <sheetName val="SA Table 12"/>
      <sheetName val="SA Table 13"/>
      <sheetName val="SA Table 14"/>
      <sheetName val="Table 15"/>
      <sheetName val="Table 1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3">
          <cell r="B3" t="str">
            <v>End-Sep. Update</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1"/>
      <sheetName val="Q2"/>
      <sheetName val="Q3"/>
      <sheetName val="Q4"/>
      <sheetName val="Q5"/>
      <sheetName val="Q6"/>
      <sheetName val="Q7"/>
    </sheetNames>
    <sheetDataSet>
      <sheetData sheetId="0"/>
      <sheetData sheetId="1"/>
      <sheetData sheetId="2"/>
      <sheetData sheetId="3"/>
      <sheetData sheetId="4"/>
      <sheetData sheetId="5"/>
      <sheetData sheetId="6"/>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1"/>
      <sheetName val="Q2"/>
      <sheetName val="Q3"/>
      <sheetName val="Q4"/>
      <sheetName val="Q5"/>
      <sheetName val="Q6"/>
      <sheetName val="Q7"/>
      <sheetName val="ControlSheet"/>
      <sheetName val="EDSS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
      <sheetName val="Check the law"/>
      <sheetName val="Law"/>
      <sheetName val="1. MacroEcono"/>
      <sheetName val="2. Bal-Cent"/>
      <sheetName val="27. Bal-Gener"/>
      <sheetName val="2. Bal-Cent After II"/>
      <sheetName val="Comp Cent Gov I-II"/>
      <sheetName val="2. Bal-Cent-CHECK"/>
      <sheetName val="3-6. Cent-Rev"/>
      <sheetName val="Sheet2"/>
      <sheetName val="7-8. Econ-Genl "/>
      <sheetName val="11-14. Fu.Centr.Org."/>
      <sheetName val="9-10. GenFuCon"/>
      <sheetName val="15-16. Soc-Sec"/>
      <sheetName val="17. Loc-Defic"/>
      <sheetName val="18-23. Investment"/>
      <sheetName val="24. Road Fund"/>
      <sheetName val="25-26. Forieg-Loan "/>
      <sheetName val="27. Bal-Gener After II "/>
      <sheetName val="Sheet5"/>
      <sheetName val="Comparision I-II"/>
      <sheetName val="27. Bal-Gener-To Minister"/>
      <sheetName val="To Minister Nov 22"/>
      <sheetName val="27. Bal-Gener-CHECK"/>
      <sheetName val="28. Gener-Rev "/>
      <sheetName val="Loc-Rev"/>
      <sheetName val="Science"/>
      <sheetName val="Sheet1"/>
      <sheetName val="Macro"/>
      <sheetName val="SAID"/>
      <sheetName val="Bal-Loc"/>
      <sheetName val="Transfer-Toozoo"/>
      <sheetName val="Transfer-Actual"/>
      <sheetName val="GenFuCon-1"/>
      <sheetName val="Sheet3"/>
      <sheetName val="Sheet4"/>
    </sheetNames>
    <sheetDataSet>
      <sheetData sheetId="0"/>
      <sheetData sheetId="1"/>
      <sheetData sheetId="2"/>
      <sheetData sheetId="3" refreshError="1">
        <row r="63">
          <cell r="E63">
            <v>1130518700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EDSS1"/>
    </sheetNames>
    <sheetDataSet>
      <sheetData sheetId="0" refreshError="1"/>
      <sheetData sheetId="1" refreshError="1">
        <row r="34">
          <cell r="G34">
            <v>-302.69999854480898</v>
          </cell>
          <cell r="H34">
            <v>-377.59999627471001</v>
          </cell>
          <cell r="I34">
            <v>-435.09999831197803</v>
          </cell>
          <cell r="J34">
            <v>-408.79998649582302</v>
          </cell>
          <cell r="K34">
            <v>-525.99999790452398</v>
          </cell>
          <cell r="L34">
            <v>-658.00002072192603</v>
          </cell>
          <cell r="M34">
            <v>-1124.1687899999999</v>
          </cell>
          <cell r="N34">
            <v>-1115.3895420000001</v>
          </cell>
          <cell r="O34">
            <v>-968.79119094999999</v>
          </cell>
          <cell r="P34">
            <v>-911.99475811999991</v>
          </cell>
          <cell r="Q34">
            <v>-1197.9968605499998</v>
          </cell>
          <cell r="R34">
            <v>-1294.7802929166667</v>
          </cell>
          <cell r="S34">
            <v>-1046.0803305629199</v>
          </cell>
          <cell r="T34">
            <v>-1032.4886856447308</v>
          </cell>
          <cell r="U34">
            <v>-1011.6788791832023</v>
          </cell>
          <cell r="V34">
            <v>-1059.5042613987428</v>
          </cell>
          <cell r="W34">
            <v>-1015.0585499624724</v>
          </cell>
        </row>
        <row r="43">
          <cell r="G43" t="str">
            <v>n.a.</v>
          </cell>
          <cell r="H43" t="str">
            <v>n.a.</v>
          </cell>
          <cell r="I43" t="str">
            <v>n.a.</v>
          </cell>
          <cell r="J43" t="str">
            <v>n.a.</v>
          </cell>
          <cell r="K43" t="str">
            <v>n.a.</v>
          </cell>
          <cell r="L43" t="str">
            <v>n.a.</v>
          </cell>
          <cell r="M43" t="str">
            <v>n.a.</v>
          </cell>
          <cell r="N43" t="str">
            <v>n.a.</v>
          </cell>
          <cell r="O43">
            <v>102.619198</v>
          </cell>
          <cell r="P43">
            <v>117.35484679999999</v>
          </cell>
          <cell r="Q43">
            <v>53.668747199999984</v>
          </cell>
          <cell r="R43">
            <v>52.305509999999991</v>
          </cell>
          <cell r="S43">
            <v>47.624775599999992</v>
          </cell>
          <cell r="T43">
            <v>22.971145378097006</v>
          </cell>
          <cell r="U43">
            <v>38.741000000000042</v>
          </cell>
          <cell r="V43">
            <v>118.28304010035032</v>
          </cell>
          <cell r="W43">
            <v>112.91803286145803</v>
          </cell>
        </row>
      </sheetData>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RFig on MDG1"/>
      <sheetName val="SR Fig on MGD2"/>
      <sheetName val="Chart1n"/>
      <sheetName val="Chart2n"/>
      <sheetName val="Chart3n"/>
      <sheetName val="Chart4n"/>
      <sheetName val="Chart5n"/>
      <sheetName val="Chart6n"/>
      <sheetName val="Chart7n"/>
      <sheetName val="Chart8n"/>
      <sheetName val="Data_MDG"/>
      <sheetName val="MDGnew"/>
      <sheetName val="MDG_ci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1">
          <cell r="A1" t="str">
            <v>Millennium Development Goals</v>
          </cell>
        </row>
        <row r="2">
          <cell r="A2">
            <v>0</v>
          </cell>
          <cell r="B2" t="str">
            <v>1990</v>
          </cell>
          <cell r="C2" t="str">
            <v>1994</v>
          </cell>
          <cell r="D2" t="str">
            <v>1997</v>
          </cell>
          <cell r="E2" t="str">
            <v>2000</v>
          </cell>
          <cell r="F2" t="str">
            <v>2003</v>
          </cell>
          <cell r="G2" t="str">
            <v>2004</v>
          </cell>
        </row>
        <row r="3">
          <cell r="A3" t="str">
            <v xml:space="preserve">  Goal 1: Eradicate extreme poverty and hunger</v>
          </cell>
        </row>
        <row r="4">
          <cell r="A4" t="str">
            <v xml:space="preserve">    Income share held by lowest 20%</v>
          </cell>
          <cell r="B4" t="str">
            <v>..</v>
          </cell>
          <cell r="C4" t="str">
            <v>..</v>
          </cell>
          <cell r="D4" t="str">
            <v>..</v>
          </cell>
          <cell r="E4" t="str">
            <v>..</v>
          </cell>
          <cell r="F4">
            <v>5</v>
          </cell>
          <cell r="G4" t="str">
            <v>..</v>
          </cell>
        </row>
        <row r="5">
          <cell r="A5" t="str">
            <v xml:space="preserve">    Malnutrition prevalence, weight for age (% of children under 5)</v>
          </cell>
          <cell r="B5" t="str">
            <v>..</v>
          </cell>
          <cell r="C5">
            <v>24</v>
          </cell>
          <cell r="D5" t="str">
            <v>..</v>
          </cell>
          <cell r="E5">
            <v>21</v>
          </cell>
          <cell r="F5" t="str">
            <v>..</v>
          </cell>
          <cell r="G5">
            <v>17</v>
          </cell>
        </row>
        <row r="6">
          <cell r="A6" t="str">
            <v xml:space="preserve">    Poverty gap at $1 a day (PPP) (%)</v>
          </cell>
          <cell r="B6" t="str">
            <v>..</v>
          </cell>
          <cell r="C6" t="str">
            <v>..</v>
          </cell>
          <cell r="D6" t="str">
            <v>..</v>
          </cell>
          <cell r="E6" t="str">
            <v>..</v>
          </cell>
          <cell r="F6">
            <v>4</v>
          </cell>
          <cell r="G6" t="str">
            <v>..</v>
          </cell>
        </row>
        <row r="7">
          <cell r="A7" t="str">
            <v xml:space="preserve">    Poverty headcount ratio at $1 a day (PPP) (% of population)</v>
          </cell>
          <cell r="B7" t="str">
            <v>..</v>
          </cell>
          <cell r="C7" t="str">
            <v>..</v>
          </cell>
          <cell r="D7" t="str">
            <v>..</v>
          </cell>
          <cell r="E7" t="str">
            <v>..</v>
          </cell>
          <cell r="F7">
            <v>15</v>
          </cell>
          <cell r="G7" t="str">
            <v>..</v>
          </cell>
        </row>
        <row r="8">
          <cell r="A8" t="str">
            <v xml:space="preserve">    Poverty headcount ratio at national poverty line (% of population)</v>
          </cell>
          <cell r="B8" t="str">
            <v>..</v>
          </cell>
          <cell r="C8" t="str">
            <v>..</v>
          </cell>
          <cell r="D8" t="str">
            <v>..</v>
          </cell>
          <cell r="E8" t="str">
            <v>..</v>
          </cell>
          <cell r="F8" t="str">
            <v>..</v>
          </cell>
          <cell r="G8" t="str">
            <v>..</v>
          </cell>
        </row>
        <row r="9">
          <cell r="A9" t="str">
            <v xml:space="preserve">    Prevalence of undernourishment (% of population)</v>
          </cell>
          <cell r="B9" t="str">
            <v>..</v>
          </cell>
          <cell r="C9" t="str">
            <v>..</v>
          </cell>
          <cell r="D9">
            <v>16</v>
          </cell>
          <cell r="E9" t="str">
            <v>..</v>
          </cell>
          <cell r="F9">
            <v>14</v>
          </cell>
          <cell r="G9">
            <v>14</v>
          </cell>
        </row>
        <row r="10">
          <cell r="A10" t="str">
            <v xml:space="preserve">  Goal 2: Achieve universal primary education</v>
          </cell>
        </row>
        <row r="11">
          <cell r="A11" t="str">
            <v xml:space="preserve">    Literacy rate, youth total (% of people ages 15-24)</v>
          </cell>
          <cell r="B11">
            <v>53</v>
          </cell>
          <cell r="C11" t="str">
            <v>..</v>
          </cell>
          <cell r="D11" t="str">
            <v>..</v>
          </cell>
          <cell r="E11" t="str">
            <v>..</v>
          </cell>
          <cell r="F11" t="str">
            <v>..</v>
          </cell>
          <cell r="G11">
            <v>61</v>
          </cell>
        </row>
        <row r="12">
          <cell r="A12" t="str">
            <v xml:space="preserve">    Persistence to grade 5, total (% of cohort)</v>
          </cell>
          <cell r="B12" t="str">
            <v>..</v>
          </cell>
          <cell r="C12" t="str">
            <v>..</v>
          </cell>
          <cell r="D12" t="str">
            <v>..</v>
          </cell>
          <cell r="E12">
            <v>69</v>
          </cell>
          <cell r="F12" t="str">
            <v>..</v>
          </cell>
          <cell r="G12" t="str">
            <v>..</v>
          </cell>
        </row>
        <row r="13">
          <cell r="A13" t="str">
            <v xml:space="preserve">    Primary completion rate, total (% of relevant age group)</v>
          </cell>
          <cell r="B13">
            <v>41.4</v>
          </cell>
          <cell r="C13">
            <v>39</v>
          </cell>
          <cell r="D13">
            <v>38.5</v>
          </cell>
          <cell r="E13">
            <v>39.6</v>
          </cell>
          <cell r="F13" t="str">
            <v>..</v>
          </cell>
          <cell r="G13" t="str">
            <v>..</v>
          </cell>
        </row>
        <row r="14">
          <cell r="A14" t="str">
            <v xml:space="preserve">    School enrollment, primary (% net)</v>
          </cell>
          <cell r="B14" t="str">
            <v>..</v>
          </cell>
          <cell r="C14" t="str">
            <v>..</v>
          </cell>
          <cell r="D14" t="str">
            <v>..</v>
          </cell>
          <cell r="E14">
            <v>53</v>
          </cell>
          <cell r="F14">
            <v>56</v>
          </cell>
          <cell r="G14">
            <v>56</v>
          </cell>
        </row>
        <row r="15">
          <cell r="A15" t="str">
            <v xml:space="preserve">  Goal 3: Promote gender equality and empower women</v>
          </cell>
        </row>
        <row r="16">
          <cell r="A16" t="str">
            <v xml:space="preserve">    Proportion of seats held by women in national parliament (%)</v>
          </cell>
          <cell r="B16">
            <v>6</v>
          </cell>
          <cell r="C16" t="str">
            <v>..</v>
          </cell>
          <cell r="D16">
            <v>8</v>
          </cell>
          <cell r="E16">
            <v>8</v>
          </cell>
          <cell r="F16">
            <v>9</v>
          </cell>
          <cell r="G16">
            <v>9</v>
          </cell>
        </row>
        <row r="17">
          <cell r="A17" t="str">
            <v xml:space="preserve">    Ratio of girls to boys in primary and secondary education (%)</v>
          </cell>
          <cell r="B17" t="str">
            <v>..</v>
          </cell>
          <cell r="C17" t="str">
            <v>..</v>
          </cell>
          <cell r="D17" t="str">
            <v>..</v>
          </cell>
          <cell r="E17">
            <v>69.099999999999994</v>
          </cell>
          <cell r="F17">
            <v>68.400000000000006</v>
          </cell>
          <cell r="G17" t="str">
            <v>..</v>
          </cell>
        </row>
        <row r="18">
          <cell r="A18" t="str">
            <v xml:space="preserve">    Ratio of young literate females to males (% ages 15-24)</v>
          </cell>
          <cell r="B18">
            <v>62</v>
          </cell>
          <cell r="C18" t="str">
            <v>..</v>
          </cell>
          <cell r="D18" t="str">
            <v>..</v>
          </cell>
          <cell r="E18" t="str">
            <v>..</v>
          </cell>
          <cell r="F18" t="str">
            <v>..</v>
          </cell>
          <cell r="G18">
            <v>73.599999999999994</v>
          </cell>
        </row>
        <row r="19">
          <cell r="A19" t="str">
            <v xml:space="preserve">    Share of women employed in the nonagricultural sector (% of total nonagricultural employment)</v>
          </cell>
          <cell r="B19">
            <v>22</v>
          </cell>
          <cell r="C19">
            <v>21</v>
          </cell>
          <cell r="D19">
            <v>21</v>
          </cell>
          <cell r="E19">
            <v>21</v>
          </cell>
          <cell r="F19">
            <v>20</v>
          </cell>
          <cell r="G19">
            <v>20</v>
          </cell>
        </row>
        <row r="20">
          <cell r="A20" t="str">
            <v xml:space="preserve">  Goal 4: Reduce child mortality</v>
          </cell>
        </row>
        <row r="21">
          <cell r="A21" t="str">
            <v xml:space="preserve">    Immunization, measles (% of children ages 12-23 months)</v>
          </cell>
          <cell r="B21">
            <v>56</v>
          </cell>
          <cell r="C21">
            <v>55</v>
          </cell>
          <cell r="D21">
            <v>68</v>
          </cell>
          <cell r="E21">
            <v>73</v>
          </cell>
          <cell r="F21">
            <v>56</v>
          </cell>
          <cell r="G21">
            <v>49</v>
          </cell>
        </row>
        <row r="22">
          <cell r="A22" t="str">
            <v xml:space="preserve">    Mortality rate, infant (per 1,000 live births)</v>
          </cell>
          <cell r="B22">
            <v>103</v>
          </cell>
          <cell r="C22" t="str">
            <v>..</v>
          </cell>
          <cell r="D22" t="str">
            <v>..</v>
          </cell>
          <cell r="E22">
            <v>115</v>
          </cell>
          <cell r="F22" t="str">
            <v>..</v>
          </cell>
          <cell r="G22">
            <v>117</v>
          </cell>
        </row>
        <row r="23">
          <cell r="A23" t="str">
            <v xml:space="preserve">    Mortality rate, under-5 (per 1,000)</v>
          </cell>
          <cell r="B23">
            <v>157</v>
          </cell>
          <cell r="C23" t="str">
            <v>..</v>
          </cell>
          <cell r="D23" t="str">
            <v>..</v>
          </cell>
          <cell r="E23">
            <v>188</v>
          </cell>
          <cell r="F23" t="str">
            <v>..</v>
          </cell>
          <cell r="G23">
            <v>194</v>
          </cell>
        </row>
        <row r="24">
          <cell r="A24" t="str">
            <v xml:space="preserve">  Goal 5: Improve maternal health</v>
          </cell>
        </row>
        <row r="25">
          <cell r="A25" t="str">
            <v xml:space="preserve">    Births attended by skilled health staff (% of total)</v>
          </cell>
          <cell r="B25" t="str">
            <v>..</v>
          </cell>
          <cell r="C25">
            <v>45.4</v>
          </cell>
          <cell r="D25" t="str">
            <v>..</v>
          </cell>
          <cell r="E25">
            <v>62.8</v>
          </cell>
          <cell r="F25" t="str">
            <v>..</v>
          </cell>
          <cell r="G25">
            <v>68</v>
          </cell>
        </row>
        <row r="26">
          <cell r="A26" t="str">
            <v xml:space="preserve">    Maternal mortality ratio (modeled estimate, per 100,000 live births)</v>
          </cell>
          <cell r="B26" t="str">
            <v>..</v>
          </cell>
          <cell r="C26" t="str">
            <v>..</v>
          </cell>
          <cell r="D26" t="str">
            <v>..</v>
          </cell>
          <cell r="E26">
            <v>690</v>
          </cell>
          <cell r="F26" t="str">
            <v>..</v>
          </cell>
          <cell r="G26" t="str">
            <v>..</v>
          </cell>
        </row>
        <row r="27">
          <cell r="A27" t="str">
            <v xml:space="preserve">  Goal 6: Combat HIV/AIDS, malaria, and other diseases</v>
          </cell>
        </row>
        <row r="28">
          <cell r="A28" t="str">
            <v xml:space="preserve">    Children orphaned by HIV/AIDS</v>
          </cell>
          <cell r="B28" t="str">
            <v>..</v>
          </cell>
          <cell r="C28" t="str">
            <v>..</v>
          </cell>
          <cell r="D28" t="str">
            <v>..</v>
          </cell>
          <cell r="E28" t="str">
            <v>..</v>
          </cell>
          <cell r="F28">
            <v>310000</v>
          </cell>
          <cell r="G28">
            <v>310000</v>
          </cell>
        </row>
        <row r="29">
          <cell r="A29" t="str">
            <v xml:space="preserve">    Contraceptive prevalence (% of women ages 15-49)</v>
          </cell>
          <cell r="B29" t="str">
            <v>..</v>
          </cell>
          <cell r="C29">
            <v>11</v>
          </cell>
          <cell r="D29" t="str">
            <v>..</v>
          </cell>
          <cell r="E29" t="str">
            <v>..</v>
          </cell>
          <cell r="F29" t="str">
            <v>..</v>
          </cell>
          <cell r="G29" t="str">
            <v>..</v>
          </cell>
        </row>
        <row r="30">
          <cell r="A30" t="str">
            <v xml:space="preserve">    Incidence of tuberculosis (per 100,000 people)</v>
          </cell>
          <cell r="B30">
            <v>142.69999999999999</v>
          </cell>
          <cell r="C30" t="str">
            <v>..</v>
          </cell>
          <cell r="D30" t="str">
            <v>..</v>
          </cell>
          <cell r="E30" t="str">
            <v>..</v>
          </cell>
          <cell r="F30" t="str">
            <v>..</v>
          </cell>
          <cell r="G30">
            <v>392.9</v>
          </cell>
        </row>
        <row r="31">
          <cell r="A31" t="str">
            <v xml:space="preserve">    Prevalence of HIV, female (% ages 15-24)</v>
          </cell>
          <cell r="B31" t="str">
            <v>..</v>
          </cell>
          <cell r="C31" t="str">
            <v>..</v>
          </cell>
          <cell r="D31" t="str">
            <v>..</v>
          </cell>
          <cell r="E31" t="str">
            <v>..</v>
          </cell>
          <cell r="F31" t="str">
            <v>..</v>
          </cell>
          <cell r="G31" t="str">
            <v>..</v>
          </cell>
        </row>
        <row r="32">
          <cell r="A32" t="str">
            <v xml:space="preserve">    Prevalence of HIV, total (% of population ages 15-49)</v>
          </cell>
          <cell r="B32" t="str">
            <v>..</v>
          </cell>
          <cell r="C32" t="str">
            <v>..</v>
          </cell>
          <cell r="D32" t="str">
            <v>..</v>
          </cell>
          <cell r="E32" t="str">
            <v>..</v>
          </cell>
          <cell r="F32">
            <v>7</v>
          </cell>
          <cell r="G32">
            <v>7</v>
          </cell>
        </row>
        <row r="33">
          <cell r="A33" t="str">
            <v xml:space="preserve">    Tuberculosis cases detected under DOTS (%)</v>
          </cell>
          <cell r="B33" t="str">
            <v>..</v>
          </cell>
          <cell r="C33" t="str">
            <v>..</v>
          </cell>
          <cell r="D33">
            <v>46.7</v>
          </cell>
          <cell r="E33">
            <v>34.5</v>
          </cell>
          <cell r="F33">
            <v>38</v>
          </cell>
          <cell r="G33">
            <v>38.1</v>
          </cell>
        </row>
        <row r="34">
          <cell r="A34" t="str">
            <v xml:space="preserve">  Goal 7: Ensure environmental sustainability</v>
          </cell>
        </row>
        <row r="35">
          <cell r="A35" t="str">
            <v xml:space="preserve">    CO2 emissions (metric tons per capita)</v>
          </cell>
          <cell r="B35">
            <v>0.4</v>
          </cell>
          <cell r="C35">
            <v>0.3</v>
          </cell>
          <cell r="D35">
            <v>0.5</v>
          </cell>
          <cell r="E35">
            <v>0.5</v>
          </cell>
          <cell r="F35">
            <v>0.4</v>
          </cell>
          <cell r="G35" t="str">
            <v>..</v>
          </cell>
        </row>
        <row r="36">
          <cell r="A36" t="str">
            <v xml:space="preserve">    Forest area (% of land area)</v>
          </cell>
          <cell r="B36">
            <v>32</v>
          </cell>
          <cell r="C36" t="str">
            <v>..</v>
          </cell>
          <cell r="D36" t="str">
            <v>..</v>
          </cell>
          <cell r="E36">
            <v>32</v>
          </cell>
          <cell r="F36" t="str">
            <v>..</v>
          </cell>
          <cell r="G36" t="str">
            <v>..</v>
          </cell>
        </row>
        <row r="37">
          <cell r="A37" t="str">
            <v xml:space="preserve">    GDP per unit of energy use (constant 2000 PPP $ per kg of oil equivalent)</v>
          </cell>
          <cell r="B37">
            <v>5</v>
          </cell>
          <cell r="C37">
            <v>4</v>
          </cell>
          <cell r="D37">
            <v>4</v>
          </cell>
          <cell r="E37">
            <v>4</v>
          </cell>
          <cell r="F37">
            <v>4</v>
          </cell>
          <cell r="G37">
            <v>4</v>
          </cell>
        </row>
        <row r="38">
          <cell r="A38" t="str">
            <v xml:space="preserve">    Improved sanitation facilities (% of population with access)</v>
          </cell>
          <cell r="B38">
            <v>31</v>
          </cell>
          <cell r="C38" t="str">
            <v>..</v>
          </cell>
          <cell r="D38" t="str">
            <v>..</v>
          </cell>
          <cell r="E38" t="str">
            <v>..</v>
          </cell>
          <cell r="F38">
            <v>40</v>
          </cell>
          <cell r="G38" t="str">
            <v>..</v>
          </cell>
        </row>
        <row r="39">
          <cell r="A39" t="str">
            <v xml:space="preserve">    Improved water source (% of population with access)</v>
          </cell>
          <cell r="B39">
            <v>69</v>
          </cell>
          <cell r="C39" t="str">
            <v>..</v>
          </cell>
          <cell r="D39" t="str">
            <v>..</v>
          </cell>
          <cell r="E39" t="str">
            <v>..</v>
          </cell>
          <cell r="F39">
            <v>84</v>
          </cell>
          <cell r="G39" t="str">
            <v>..</v>
          </cell>
        </row>
        <row r="40">
          <cell r="A40" t="str">
            <v xml:space="preserve">    Nationally protected areas (% of total land area)</v>
          </cell>
          <cell r="B40" t="str">
            <v>..</v>
          </cell>
          <cell r="C40" t="str">
            <v>..</v>
          </cell>
          <cell r="D40" t="str">
            <v>..</v>
          </cell>
          <cell r="E40" t="str">
            <v>..</v>
          </cell>
          <cell r="F40">
            <v>6</v>
          </cell>
          <cell r="G40">
            <v>6</v>
          </cell>
        </row>
        <row r="41">
          <cell r="A41" t="str">
            <v xml:space="preserve">  Goal 8: Develop a global partnership for development</v>
          </cell>
        </row>
        <row r="42">
          <cell r="A42" t="str">
            <v xml:space="preserve">    Aid per capita (current US$)</v>
          </cell>
          <cell r="B42">
            <v>54.3</v>
          </cell>
          <cell r="C42">
            <v>111.2</v>
          </cell>
          <cell r="D42">
            <v>28.6</v>
          </cell>
          <cell r="E42">
            <v>21</v>
          </cell>
          <cell r="F42">
            <v>14.3</v>
          </cell>
          <cell r="G42">
            <v>8.6</v>
          </cell>
        </row>
        <row r="43">
          <cell r="A43" t="str">
            <v xml:space="preserve">    Debt service (PPG and IMF only, % of exports of G&amp;S, excl. workers' remittances)</v>
          </cell>
          <cell r="B43">
            <v>19</v>
          </cell>
          <cell r="C43">
            <v>22</v>
          </cell>
          <cell r="D43">
            <v>16</v>
          </cell>
          <cell r="E43">
            <v>16</v>
          </cell>
          <cell r="F43">
            <v>6</v>
          </cell>
          <cell r="G43">
            <v>5</v>
          </cell>
        </row>
        <row r="44">
          <cell r="A44" t="str">
            <v xml:space="preserve">    Fixed line and mobile phone subscribers (per 1,000 people)</v>
          </cell>
          <cell r="B44">
            <v>5.7</v>
          </cell>
          <cell r="C44">
            <v>7.2</v>
          </cell>
          <cell r="D44">
            <v>11.4</v>
          </cell>
          <cell r="E44">
            <v>44</v>
          </cell>
          <cell r="F44">
            <v>86.3</v>
          </cell>
          <cell r="G44">
            <v>98.3</v>
          </cell>
        </row>
        <row r="45">
          <cell r="A45" t="str">
            <v xml:space="preserve">    Internet users (per 1,000 people)</v>
          </cell>
          <cell r="B45">
            <v>0</v>
          </cell>
          <cell r="C45" t="str">
            <v>..</v>
          </cell>
          <cell r="D45">
            <v>0.2</v>
          </cell>
          <cell r="E45">
            <v>2.4</v>
          </cell>
          <cell r="F45">
            <v>13.6</v>
          </cell>
          <cell r="G45">
            <v>16.8</v>
          </cell>
        </row>
        <row r="46">
          <cell r="A46" t="str">
            <v xml:space="preserve">    Personal computers (per 1,000 people)</v>
          </cell>
          <cell r="B46" t="str">
            <v>..</v>
          </cell>
          <cell r="C46" t="str">
            <v>..</v>
          </cell>
          <cell r="D46">
            <v>3.2</v>
          </cell>
          <cell r="E46">
            <v>5.4</v>
          </cell>
          <cell r="F46">
            <v>11.4</v>
          </cell>
          <cell r="G46">
            <v>14.7</v>
          </cell>
        </row>
        <row r="47">
          <cell r="A47" t="str">
            <v xml:space="preserve">    Total debt service (% of exports of goods, services and income)</v>
          </cell>
          <cell r="B47">
            <v>35</v>
          </cell>
          <cell r="C47">
            <v>35</v>
          </cell>
          <cell r="D47">
            <v>26</v>
          </cell>
          <cell r="E47">
            <v>23</v>
          </cell>
          <cell r="F47">
            <v>9</v>
          </cell>
          <cell r="G47">
            <v>7</v>
          </cell>
        </row>
        <row r="48">
          <cell r="A48" t="str">
            <v xml:space="preserve">    Unemployment, youth female (% of female labor force ages 15-24)</v>
          </cell>
          <cell r="B48" t="str">
            <v>..</v>
          </cell>
          <cell r="C48" t="str">
            <v>..</v>
          </cell>
          <cell r="D48" t="str">
            <v>..</v>
          </cell>
          <cell r="E48" t="str">
            <v>..</v>
          </cell>
          <cell r="F48" t="str">
            <v>..</v>
          </cell>
          <cell r="G48" t="str">
            <v>..</v>
          </cell>
        </row>
        <row r="49">
          <cell r="A49" t="str">
            <v xml:space="preserve">    Unemployment, youth male (% of male labor force ages 15-24)</v>
          </cell>
          <cell r="B49" t="str">
            <v>..</v>
          </cell>
          <cell r="C49" t="str">
            <v>..</v>
          </cell>
          <cell r="D49" t="str">
            <v>..</v>
          </cell>
          <cell r="E49" t="str">
            <v>..</v>
          </cell>
          <cell r="F49" t="str">
            <v>..</v>
          </cell>
          <cell r="G49" t="str">
            <v>..</v>
          </cell>
        </row>
        <row r="50">
          <cell r="A50" t="str">
            <v xml:space="preserve">    Unemployment, youth total (% of total labor force ages 15-24)</v>
          </cell>
          <cell r="B50" t="str">
            <v>..</v>
          </cell>
          <cell r="C50" t="str">
            <v>..</v>
          </cell>
          <cell r="D50" t="str">
            <v>..</v>
          </cell>
          <cell r="E50" t="str">
            <v>..</v>
          </cell>
          <cell r="F50" t="str">
            <v>..</v>
          </cell>
          <cell r="G50" t="str">
            <v>..</v>
          </cell>
        </row>
        <row r="51">
          <cell r="A51" t="str">
            <v xml:space="preserve">  Other</v>
          </cell>
        </row>
        <row r="52">
          <cell r="A52" t="str">
            <v xml:space="preserve">    Fertility rate, total (births per woman)</v>
          </cell>
          <cell r="B52">
            <v>6.5</v>
          </cell>
          <cell r="C52" t="str">
            <v>..</v>
          </cell>
          <cell r="D52">
            <v>5.6</v>
          </cell>
          <cell r="E52">
            <v>5.3</v>
          </cell>
          <cell r="F52">
            <v>4.9000000000000004</v>
          </cell>
          <cell r="G52">
            <v>4.8</v>
          </cell>
        </row>
        <row r="53">
          <cell r="A53" t="str">
            <v xml:space="preserve">    GNI per capita, Atlas method (current US$)</v>
          </cell>
          <cell r="B53">
            <v>730</v>
          </cell>
          <cell r="C53">
            <v>660</v>
          </cell>
          <cell r="D53">
            <v>750</v>
          </cell>
          <cell r="E53">
            <v>650</v>
          </cell>
          <cell r="F53">
            <v>630</v>
          </cell>
          <cell r="G53">
            <v>760</v>
          </cell>
        </row>
        <row r="54">
          <cell r="A54" t="str">
            <v xml:space="preserve">    GNI, Atlas method (current US$) (billions)</v>
          </cell>
          <cell r="B54">
            <v>9.3000000000000007</v>
          </cell>
          <cell r="C54">
            <v>9.4</v>
          </cell>
          <cell r="D54">
            <v>11.7</v>
          </cell>
          <cell r="E54">
            <v>10.8</v>
          </cell>
          <cell r="F54">
            <v>11.2</v>
          </cell>
          <cell r="G54">
            <v>13.6</v>
          </cell>
        </row>
        <row r="55">
          <cell r="A55" t="str">
            <v xml:space="preserve">    Gross capital formation (% of GDP)</v>
          </cell>
          <cell r="B55">
            <v>6.7</v>
          </cell>
          <cell r="C55">
            <v>13.7</v>
          </cell>
          <cell r="D55">
            <v>14.4</v>
          </cell>
          <cell r="E55">
            <v>10.8</v>
          </cell>
          <cell r="F55">
            <v>10.1</v>
          </cell>
          <cell r="G55">
            <v>10.8</v>
          </cell>
        </row>
        <row r="56">
          <cell r="A56" t="str">
            <v xml:space="preserve">    Life expectancy at birth, total (years)</v>
          </cell>
          <cell r="B56">
            <v>51.7</v>
          </cell>
          <cell r="C56" t="str">
            <v>..</v>
          </cell>
          <cell r="D56">
            <v>47.6</v>
          </cell>
          <cell r="E56">
            <v>46.6</v>
          </cell>
          <cell r="F56">
            <v>46.1</v>
          </cell>
          <cell r="G56">
            <v>46.1</v>
          </cell>
        </row>
        <row r="57">
          <cell r="A57" t="str">
            <v xml:space="preserve">    Literacy rate, adult total (% of people ages 15 and above)</v>
          </cell>
          <cell r="B57">
            <v>38.5</v>
          </cell>
          <cell r="C57" t="str">
            <v>..</v>
          </cell>
          <cell r="D57" t="str">
            <v>..</v>
          </cell>
          <cell r="E57" t="str">
            <v>..</v>
          </cell>
          <cell r="F57" t="str">
            <v>..</v>
          </cell>
          <cell r="G57">
            <v>48.7</v>
          </cell>
        </row>
        <row r="58">
          <cell r="A58" t="str">
            <v xml:space="preserve">    Population, total (millions)</v>
          </cell>
          <cell r="B58">
            <v>12.7</v>
          </cell>
          <cell r="C58">
            <v>14.3</v>
          </cell>
          <cell r="D58">
            <v>15.6</v>
          </cell>
          <cell r="E58">
            <v>16.7</v>
          </cell>
          <cell r="F58">
            <v>17.600000000000001</v>
          </cell>
          <cell r="G58">
            <v>17.899999999999999</v>
          </cell>
        </row>
        <row r="59">
          <cell r="A59" t="str">
            <v xml:space="preserve">    Trade (% of GDP)</v>
          </cell>
          <cell r="B59">
            <v>58.8</v>
          </cell>
          <cell r="C59">
            <v>69.8</v>
          </cell>
          <cell r="D59">
            <v>74.5</v>
          </cell>
          <cell r="E59">
            <v>73.7</v>
          </cell>
          <cell r="F59">
            <v>81</v>
          </cell>
          <cell r="G59">
            <v>86.5</v>
          </cell>
        </row>
        <row r="60">
          <cell r="A60" t="str">
            <v>Source: World Development Indicators database, April 2006</v>
          </cell>
        </row>
        <row r="61">
          <cell r="A61">
            <v>0</v>
          </cell>
        </row>
        <row r="62">
          <cell r="A62" t="str">
            <v xml:space="preserve"> Figures in italics refer to periods other than those specified. </v>
          </cell>
        </row>
        <row r="63">
          <cell r="A63" t="str">
            <v xml:space="preserve">             Page: Country: Cote d&amp;apos;Ivoire Row: Series Column: Time</v>
          </cell>
        </row>
      </sheetData>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annual "/>
      <sheetName val="Contents"/>
      <sheetName val="WEO Questionnaire"/>
      <sheetName val="WEO GAS DMX Format"/>
      <sheetName val="Key Assumptions"/>
      <sheetName val="Output SEI"/>
      <sheetName val="From SEI"/>
      <sheetName val="OUT_NGDP_DMX"/>
      <sheetName val="Input CPI"/>
      <sheetName val="Calculations CPI"/>
      <sheetName val="CPI (Dec2005=100)"/>
      <sheetName val="Table-3.2"/>
      <sheetName val="Input RGDP (Sectoral)"/>
      <sheetName val="Calculations RGDP (growth)"/>
      <sheetName val="Calculations RGDP (share)"/>
      <sheetName val="Calculations NGDP (share)"/>
      <sheetName val="Calculations NGDP (growth"/>
      <sheetName val="Calculations GDP Deflator"/>
      <sheetName val="Calculations GDP Defl. (%)"/>
      <sheetName val="SAppx. NGDP (sect.)"/>
      <sheetName val="SAppx. RGDP (sect.)"/>
      <sheetName val="SAppx. Defl."/>
      <sheetName val="SAppx. Nat Inc. (Exp.)"/>
      <sheetName val="SAppx. RGDP (Exp.)"/>
      <sheetName val="Input Labor"/>
      <sheetName val="Input QGDP"/>
      <sheetName val="Input ex.rate (D)"/>
      <sheetName val="Input ex. rate (M)"/>
      <sheetName val="Calculations Nom. GDP (share)"/>
      <sheetName val="Calculations Labor"/>
      <sheetName val="Calculations Annual"/>
      <sheetName val="Tables CPI"/>
      <sheetName val="Calculations Ex.F&amp;F CPI"/>
      <sheetName val="COLA"/>
      <sheetName val="S&amp;U"/>
      <sheetName val="data_out (A)"/>
      <sheetName val="data_out (M)"/>
      <sheetName val="Data-out-Aremos (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6">
          <cell r="C6" t="str">
            <v>Table 1.  Commodities and Services, CPI Index Values</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row r="5">
          <cell r="B5" t="str">
            <v>Year</v>
          </cell>
          <cell r="C5" t="str">
            <v>Quarter</v>
          </cell>
          <cell r="D5" t="str">
            <v>Raw Real GDP</v>
          </cell>
        </row>
        <row r="7">
          <cell r="D7" t="str">
            <v>(Millions of togrogs, 1993 prices)</v>
          </cell>
        </row>
        <row r="9">
          <cell r="B9">
            <v>1993</v>
          </cell>
          <cell r="C9" t="str">
            <v>Q1</v>
          </cell>
          <cell r="D9">
            <v>36877</v>
          </cell>
        </row>
        <row r="10">
          <cell r="C10" t="str">
            <v>Q2</v>
          </cell>
          <cell r="D10">
            <v>52188</v>
          </cell>
        </row>
        <row r="11">
          <cell r="C11" t="str">
            <v>Q3</v>
          </cell>
          <cell r="D11">
            <v>44323</v>
          </cell>
        </row>
        <row r="12">
          <cell r="C12" t="str">
            <v>Q4</v>
          </cell>
          <cell r="D12">
            <v>41379</v>
          </cell>
        </row>
        <row r="13">
          <cell r="B13">
            <v>1994</v>
          </cell>
          <cell r="C13" t="str">
            <v>Q1</v>
          </cell>
          <cell r="D13">
            <v>34300</v>
          </cell>
        </row>
        <row r="14">
          <cell r="C14" t="str">
            <v>Q2</v>
          </cell>
          <cell r="D14">
            <v>52818</v>
          </cell>
        </row>
        <row r="15">
          <cell r="C15" t="str">
            <v>Q3</v>
          </cell>
          <cell r="D15">
            <v>47414</v>
          </cell>
        </row>
        <row r="16">
          <cell r="C16" t="str">
            <v>Q4</v>
          </cell>
          <cell r="D16">
            <v>45330</v>
          </cell>
        </row>
        <row r="17">
          <cell r="B17">
            <v>1995</v>
          </cell>
          <cell r="C17" t="str">
            <v>Q1</v>
          </cell>
          <cell r="D17">
            <v>35995</v>
          </cell>
        </row>
        <row r="18">
          <cell r="C18" t="str">
            <v>Q2</v>
          </cell>
          <cell r="D18">
            <v>59142</v>
          </cell>
        </row>
        <row r="19">
          <cell r="C19" t="str">
            <v>Q3</v>
          </cell>
          <cell r="D19">
            <v>52581</v>
          </cell>
        </row>
        <row r="20">
          <cell r="C20" t="str">
            <v>Q4</v>
          </cell>
          <cell r="D20">
            <v>49589</v>
          </cell>
        </row>
        <row r="21">
          <cell r="B21">
            <v>1996</v>
          </cell>
          <cell r="C21" t="str">
            <v>Q1</v>
          </cell>
          <cell r="D21">
            <v>38141</v>
          </cell>
        </row>
        <row r="22">
          <cell r="C22" t="str">
            <v>Q2</v>
          </cell>
          <cell r="D22">
            <v>58710</v>
          </cell>
        </row>
        <row r="23">
          <cell r="C23" t="str">
            <v>Q3</v>
          </cell>
          <cell r="D23">
            <v>56277</v>
          </cell>
        </row>
        <row r="24">
          <cell r="C24" t="str">
            <v>Q4</v>
          </cell>
          <cell r="D24">
            <v>54308</v>
          </cell>
        </row>
        <row r="25">
          <cell r="B25">
            <v>1997</v>
          </cell>
          <cell r="C25" t="str">
            <v>Q1</v>
          </cell>
          <cell r="D25">
            <v>40806</v>
          </cell>
        </row>
        <row r="26">
          <cell r="C26" t="str">
            <v>Q2</v>
          </cell>
          <cell r="D26">
            <v>62824</v>
          </cell>
        </row>
        <row r="27">
          <cell r="C27" t="str">
            <v>Q3</v>
          </cell>
          <cell r="D27">
            <v>58908</v>
          </cell>
        </row>
        <row r="28">
          <cell r="C28" t="str">
            <v>Q4</v>
          </cell>
          <cell r="D28">
            <v>52089</v>
          </cell>
        </row>
        <row r="29">
          <cell r="B29">
            <v>1998</v>
          </cell>
          <cell r="C29" t="str">
            <v>Q1</v>
          </cell>
          <cell r="D29">
            <v>40596</v>
          </cell>
        </row>
        <row r="30">
          <cell r="C30" t="str">
            <v>Q2</v>
          </cell>
          <cell r="D30">
            <v>62080</v>
          </cell>
        </row>
        <row r="31">
          <cell r="C31" t="str">
            <v>Q3</v>
          </cell>
          <cell r="D31">
            <v>62967</v>
          </cell>
        </row>
        <row r="32">
          <cell r="C32" t="str">
            <v>Q4</v>
          </cell>
          <cell r="D32">
            <v>53920</v>
          </cell>
        </row>
        <row r="33">
          <cell r="B33">
            <v>1999</v>
          </cell>
          <cell r="C33" t="str">
            <v>Q1</v>
          </cell>
          <cell r="D33">
            <v>30131</v>
          </cell>
        </row>
        <row r="34">
          <cell r="C34" t="str">
            <v>Q2</v>
          </cell>
          <cell r="D34">
            <v>54064</v>
          </cell>
        </row>
        <row r="35">
          <cell r="C35" t="str">
            <v>Q3</v>
          </cell>
          <cell r="D35">
            <v>54771</v>
          </cell>
        </row>
        <row r="36">
          <cell r="C36" t="str">
            <v>Q4</v>
          </cell>
          <cell r="D36">
            <v>24859</v>
          </cell>
        </row>
        <row r="37">
          <cell r="B37">
            <v>2000</v>
          </cell>
          <cell r="C37" t="str">
            <v>Q1</v>
          </cell>
        </row>
        <row r="38">
          <cell r="C38" t="str">
            <v>Q2</v>
          </cell>
        </row>
        <row r="39">
          <cell r="C39" t="str">
            <v>Q3</v>
          </cell>
        </row>
        <row r="40">
          <cell r="C40" t="str">
            <v>Q4</v>
          </cell>
        </row>
      </sheetData>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alytic"/>
      <sheetName val="Control"/>
      <sheetName val="Standard-Print"/>
      <sheetName val="Standard-Series"/>
      <sheetName val="1. Goods"/>
      <sheetName val="2. Service"/>
      <sheetName val="3. Income"/>
      <sheetName val="4. Cur.trans"/>
      <sheetName val="5. Cap.trans"/>
      <sheetName val="11. FDI"/>
      <sheetName val="12. PI"/>
      <sheetName val="Trade credit"/>
      <sheetName val="6. BOM loan"/>
      <sheetName val="7. Gov loan"/>
      <sheetName val="8.  Bank loan"/>
      <sheetName val="9. O.Sec. loan"/>
      <sheetName val="9. Other A&amp;L"/>
      <sheetName val="13. Curr&amp;depo"/>
      <sheetName val="14. Reserve"/>
      <sheetName val="Supl"/>
      <sheetName val="Cover page"/>
      <sheetName val="Sheet1"/>
    </sheetNames>
    <sheetDataSet>
      <sheetData sheetId="0" refreshError="1"/>
      <sheetData sheetId="1">
        <row r="3">
          <cell r="C3" t="str">
            <v>2006Q1-2009Q4</v>
          </cell>
        </row>
      </sheetData>
      <sheetData sheetId="2" refreshError="1"/>
      <sheetData sheetId="3">
        <row r="8">
          <cell r="F8">
            <v>-91.613274726868653</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LE"/>
      <sheetName val="ClasOrg"/>
      <sheetName val="PVT"/>
      <sheetName val="ClasProj"/>
      <sheetName val="Prints"/>
    </sheetNames>
    <sheetDataSet>
      <sheetData sheetId="0" refreshError="1"/>
      <sheetData sheetId="1" refreshError="1">
        <row r="1">
          <cell r="A1" t="str">
            <v>OrgDnpos</v>
          </cell>
          <cell r="B1" t="str">
            <v>DesDNPO</v>
          </cell>
        </row>
        <row r="2">
          <cell r="A2" t="str">
            <v>01101</v>
          </cell>
          <cell r="B2" t="str">
            <v xml:space="preserve">   Presidência da República</v>
          </cell>
        </row>
        <row r="3">
          <cell r="A3" t="str">
            <v>01151</v>
          </cell>
          <cell r="B3" t="str">
            <v xml:space="preserve">   Casa Militar</v>
          </cell>
        </row>
        <row r="4">
          <cell r="A4" t="str">
            <v>01201</v>
          </cell>
          <cell r="B4" t="str">
            <v xml:space="preserve">   Gabinete do Governador</v>
          </cell>
        </row>
        <row r="5">
          <cell r="A5" t="str">
            <v>03101</v>
          </cell>
          <cell r="B5" t="str">
            <v xml:space="preserve">   Gabinete do Primeiro Ministro</v>
          </cell>
        </row>
        <row r="6">
          <cell r="A6" t="str">
            <v>03151</v>
          </cell>
          <cell r="B6" t="str">
            <v xml:space="preserve">   Conselho Superior da Comunicação Social</v>
          </cell>
        </row>
        <row r="7">
          <cell r="A7" t="str">
            <v>03160</v>
          </cell>
          <cell r="B7" t="str">
            <v xml:space="preserve">   Gabinete de Informação</v>
          </cell>
        </row>
        <row r="8">
          <cell r="A8" t="str">
            <v>03165</v>
          </cell>
          <cell r="B8" t="str">
            <v xml:space="preserve">   Gabinete Central de Prevenção e Combate à Droga</v>
          </cell>
        </row>
        <row r="9">
          <cell r="A9" t="str">
            <v>03201</v>
          </cell>
          <cell r="B9" t="str">
            <v xml:space="preserve">   Gabinete Provincial de Prevenção e Combate à Droga</v>
          </cell>
        </row>
        <row r="10">
          <cell r="A10" t="str">
            <v>03251</v>
          </cell>
          <cell r="B10" t="str">
            <v xml:space="preserve">   Delegação Provincial da Comunicação Social</v>
          </cell>
        </row>
        <row r="11">
          <cell r="A11" t="str">
            <v>05101</v>
          </cell>
          <cell r="B11" t="str">
            <v xml:space="preserve">   Assembleia da República</v>
          </cell>
        </row>
        <row r="12">
          <cell r="A12" t="str">
            <v>05151</v>
          </cell>
          <cell r="B12" t="str">
            <v xml:space="preserve">   Assembleia Provincial</v>
          </cell>
        </row>
        <row r="13">
          <cell r="A13" t="str">
            <v>07101</v>
          </cell>
          <cell r="B13" t="str">
            <v xml:space="preserve">   Tribunal Supremo</v>
          </cell>
        </row>
        <row r="14">
          <cell r="A14" t="str">
            <v>07121</v>
          </cell>
          <cell r="B14" t="str">
            <v xml:space="preserve">   Tribunal Judicial de Menores</v>
          </cell>
        </row>
        <row r="15">
          <cell r="A15" t="str">
            <v>07151</v>
          </cell>
          <cell r="B15" t="str">
            <v xml:space="preserve">   Tribunal Provincial</v>
          </cell>
        </row>
        <row r="16">
          <cell r="A16" t="str">
            <v>09101</v>
          </cell>
          <cell r="B16" t="str">
            <v xml:space="preserve">   Conselho Superior da Magistratura Judicial</v>
          </cell>
        </row>
        <row r="17">
          <cell r="A17" t="str">
            <v>11101</v>
          </cell>
          <cell r="B17" t="str">
            <v xml:space="preserve">   Tribunal Administrativo</v>
          </cell>
        </row>
        <row r="18">
          <cell r="A18" t="str">
            <v>13101</v>
          </cell>
          <cell r="B18" t="str">
            <v xml:space="preserve">   Procuradoria Geral da República</v>
          </cell>
        </row>
        <row r="19">
          <cell r="A19" t="str">
            <v>13151</v>
          </cell>
          <cell r="B19" t="str">
            <v xml:space="preserve">   Procuradoria Provincial</v>
          </cell>
        </row>
        <row r="20">
          <cell r="A20" t="str">
            <v>15101</v>
          </cell>
          <cell r="B20" t="str">
            <v xml:space="preserve">   Ministério da Defesa Nacional</v>
          </cell>
        </row>
        <row r="21">
          <cell r="A21" t="str">
            <v>15201</v>
          </cell>
          <cell r="B21" t="str">
            <v xml:space="preserve">   Tribunal Militar</v>
          </cell>
        </row>
        <row r="22">
          <cell r="A22" t="str">
            <v>15210</v>
          </cell>
          <cell r="B22" t="str">
            <v xml:space="preserve">   Tribunal Militar Provincial</v>
          </cell>
        </row>
        <row r="23">
          <cell r="A23" t="str">
            <v>15251</v>
          </cell>
          <cell r="B23" t="str">
            <v xml:space="preserve">   Procuradoria Militar</v>
          </cell>
        </row>
        <row r="24">
          <cell r="A24" t="str">
            <v>15260</v>
          </cell>
          <cell r="B24" t="str">
            <v xml:space="preserve">   Procuradoria Militar Provincial</v>
          </cell>
        </row>
        <row r="25">
          <cell r="A25" t="str">
            <v>16151</v>
          </cell>
          <cell r="B25" t="str">
            <v xml:space="preserve">   Ministério para os Assuntos dos Antigos Combatentes</v>
          </cell>
        </row>
        <row r="26">
          <cell r="A26" t="str">
            <v>16301</v>
          </cell>
          <cell r="B26" t="str">
            <v xml:space="preserve">   Direcção Provincial para os Assuntos dos Antigos Combatentes</v>
          </cell>
        </row>
        <row r="27">
          <cell r="A27" t="str">
            <v>17101</v>
          </cell>
          <cell r="B27" t="str">
            <v xml:space="preserve">   Ministério do Interior</v>
          </cell>
        </row>
        <row r="28">
          <cell r="A28" t="str">
            <v>17151</v>
          </cell>
          <cell r="B28" t="str">
            <v xml:space="preserve">   Serviço de Informação e Segurança do Estado</v>
          </cell>
        </row>
        <row r="29">
          <cell r="A29" t="str">
            <v>17201</v>
          </cell>
          <cell r="B29" t="str">
            <v xml:space="preserve">   Tribunal da Polícia</v>
          </cell>
        </row>
        <row r="30">
          <cell r="A30" t="str">
            <v>17251</v>
          </cell>
          <cell r="B30" t="str">
            <v xml:space="preserve">   Comando Provincial da PRM</v>
          </cell>
        </row>
        <row r="31">
          <cell r="A31" t="str">
            <v>19101</v>
          </cell>
          <cell r="B31" t="str">
            <v xml:space="preserve">   Ministério dos Negócios Estrangeiros e Cooperação</v>
          </cell>
        </row>
        <row r="32">
          <cell r="A32" t="str">
            <v>19151</v>
          </cell>
          <cell r="B32" t="str">
            <v xml:space="preserve">   Núcleo de Apoio aos Refugiados</v>
          </cell>
        </row>
        <row r="33">
          <cell r="A33" t="str">
            <v>19155</v>
          </cell>
          <cell r="B33" t="str">
            <v xml:space="preserve">   Instituto Nacional de Apoio aos Moçambicanos Emigrantes</v>
          </cell>
        </row>
        <row r="34">
          <cell r="A34" t="str">
            <v>19160</v>
          </cell>
          <cell r="B34" t="str">
            <v xml:space="preserve">   Instituto Nacional de Desminagem</v>
          </cell>
        </row>
        <row r="35">
          <cell r="A35" t="str">
            <v>19201</v>
          </cell>
          <cell r="B35" t="str">
            <v xml:space="preserve">   Instituto Nacional de Gestão de Calamidades</v>
          </cell>
        </row>
        <row r="36">
          <cell r="A36" t="str">
            <v>19301</v>
          </cell>
          <cell r="B36" t="str">
            <v xml:space="preserve">   Delegação do Instituto Nacional de Gestão das Calamidades</v>
          </cell>
        </row>
        <row r="37">
          <cell r="A37" t="str">
            <v>19321</v>
          </cell>
          <cell r="B37" t="str">
            <v xml:space="preserve">   Delegação do Instituto Nacional de Desminagem</v>
          </cell>
        </row>
        <row r="38">
          <cell r="A38" t="str">
            <v>21101</v>
          </cell>
          <cell r="B38" t="str">
            <v xml:space="preserve">   Ministério da Justiça</v>
          </cell>
        </row>
        <row r="39">
          <cell r="A39" t="str">
            <v>21151</v>
          </cell>
          <cell r="B39" t="str">
            <v xml:space="preserve">   Cadeia Central de Maputo</v>
          </cell>
        </row>
        <row r="40">
          <cell r="A40" t="str">
            <v>21251</v>
          </cell>
          <cell r="B40" t="str">
            <v xml:space="preserve">   Direcção Provincial dos Registos e Notariado</v>
          </cell>
        </row>
        <row r="41">
          <cell r="A41" t="str">
            <v>21261</v>
          </cell>
          <cell r="B41" t="str">
            <v xml:space="preserve">   Tribunal Provincial do Trabalho</v>
          </cell>
        </row>
        <row r="42">
          <cell r="A42" t="str">
            <v>21301</v>
          </cell>
          <cell r="B42" t="str">
            <v xml:space="preserve">   Cadeia Provincial</v>
          </cell>
        </row>
        <row r="43">
          <cell r="A43" t="str">
            <v>23101</v>
          </cell>
          <cell r="B43" t="str">
            <v xml:space="preserve">   Ministério da Administração Estatal</v>
          </cell>
        </row>
        <row r="44">
          <cell r="A44" t="str">
            <v>23151</v>
          </cell>
          <cell r="B44" t="str">
            <v xml:space="preserve">   Secretariado Técnico de Administração Eleitoral</v>
          </cell>
        </row>
        <row r="45">
          <cell r="A45" t="str">
            <v>23201</v>
          </cell>
          <cell r="B45" t="str">
            <v xml:space="preserve">   Direcção Provincial de Apoio e Controle</v>
          </cell>
        </row>
        <row r="46">
          <cell r="A46" t="str">
            <v>23251</v>
          </cell>
          <cell r="B46" t="str">
            <v xml:space="preserve">   Delegação Provincial do Secretariado Técn. Adm. Eleitoral</v>
          </cell>
        </row>
        <row r="47">
          <cell r="A47" t="str">
            <v>25101</v>
          </cell>
          <cell r="B47" t="str">
            <v xml:space="preserve">   Ministério do Plano e Finanças</v>
          </cell>
        </row>
        <row r="48">
          <cell r="A48" t="str">
            <v>2510110</v>
          </cell>
          <cell r="B48" t="str">
            <v xml:space="preserve">      Serviços - M. P. F.</v>
          </cell>
        </row>
        <row r="49">
          <cell r="A49" t="str">
            <v>2510115</v>
          </cell>
          <cell r="B49" t="str">
            <v xml:space="preserve">      Encargos da Dívida  - M. P. F.</v>
          </cell>
        </row>
        <row r="50">
          <cell r="A50" t="str">
            <v>2510120</v>
          </cell>
          <cell r="B50" t="str">
            <v xml:space="preserve">      Transferências às Administrações Públicas - M. P. F.</v>
          </cell>
        </row>
        <row r="51">
          <cell r="A51" t="str">
            <v>2510125</v>
          </cell>
          <cell r="B51" t="str">
            <v xml:space="preserve">      Transferências às Administrações Privadas - M. P. F.</v>
          </cell>
        </row>
        <row r="52">
          <cell r="A52" t="str">
            <v>2510130</v>
          </cell>
          <cell r="B52" t="str">
            <v xml:space="preserve">      Transferências às Famílias - M. P. F.</v>
          </cell>
        </row>
        <row r="53">
          <cell r="A53" t="str">
            <v>2510133</v>
          </cell>
          <cell r="B53" t="str">
            <v xml:space="preserve">      Transferências ao Exterior - M. P. F.</v>
          </cell>
        </row>
        <row r="54">
          <cell r="A54" t="str">
            <v>2510135</v>
          </cell>
          <cell r="B54" t="str">
            <v xml:space="preserve">      Subsídios - M. P. F.</v>
          </cell>
        </row>
        <row r="55">
          <cell r="A55" t="str">
            <v>2510140</v>
          </cell>
          <cell r="B55" t="str">
            <v xml:space="preserve">      Outras Despesas Correntes - M. P. F.</v>
          </cell>
        </row>
        <row r="56">
          <cell r="A56" t="str">
            <v>2510145</v>
          </cell>
          <cell r="B56" t="str">
            <v xml:space="preserve">      Outras Despesas de Capital - M. P. F.</v>
          </cell>
        </row>
        <row r="57">
          <cell r="A57" t="str">
            <v>2510155</v>
          </cell>
          <cell r="B57" t="str">
            <v xml:space="preserve">      Operações Financeiras do Estado - M. P. F.</v>
          </cell>
        </row>
        <row r="58">
          <cell r="A58" t="str">
            <v>25110</v>
          </cell>
          <cell r="B58" t="str">
            <v xml:space="preserve">   Outras Despesas de Capital - M. P. F.</v>
          </cell>
        </row>
        <row r="59">
          <cell r="A59" t="str">
            <v>25151</v>
          </cell>
          <cell r="B59" t="str">
            <v xml:space="preserve">   Direcção Nacional das Alfândegas</v>
          </cell>
        </row>
        <row r="60">
          <cell r="A60" t="str">
            <v>25201</v>
          </cell>
          <cell r="B60" t="str">
            <v xml:space="preserve">   Unidade de Restruturação de Empresas</v>
          </cell>
        </row>
        <row r="61">
          <cell r="A61" t="str">
            <v>25301</v>
          </cell>
          <cell r="B61" t="str">
            <v xml:space="preserve">   Instituto Nacional de Estatística</v>
          </cell>
        </row>
        <row r="62">
          <cell r="A62" t="str">
            <v>25351</v>
          </cell>
          <cell r="B62" t="str">
            <v xml:space="preserve">   Direcção Provincial do Plano e Finanças</v>
          </cell>
        </row>
        <row r="63">
          <cell r="A63" t="str">
            <v>2535110</v>
          </cell>
          <cell r="B63" t="str">
            <v xml:space="preserve">      Transferências às Administrações Públicas -  D. P. P. F.</v>
          </cell>
        </row>
        <row r="64">
          <cell r="A64" t="str">
            <v>2535115</v>
          </cell>
          <cell r="B64" t="str">
            <v xml:space="preserve">      Transferências às Famílias - D. P. P. F.</v>
          </cell>
        </row>
        <row r="65">
          <cell r="A65" t="str">
            <v>2535120</v>
          </cell>
          <cell r="B65" t="str">
            <v xml:space="preserve">      Outras Despesas Correntes - D. P. P. F.</v>
          </cell>
        </row>
        <row r="66">
          <cell r="A66" t="str">
            <v>2535130</v>
          </cell>
          <cell r="B66" t="str">
            <v xml:space="preserve">      Outras Despesas de Capital - D.P.P.F.</v>
          </cell>
        </row>
        <row r="67">
          <cell r="A67" t="str">
            <v>25401</v>
          </cell>
          <cell r="B67" t="str">
            <v xml:space="preserve">   Delegação Provincial do Instituto Nacional de Estatística</v>
          </cell>
        </row>
        <row r="68">
          <cell r="A68" t="str">
            <v>25451</v>
          </cell>
          <cell r="B68" t="str">
            <v xml:space="preserve">   Delegação Aduaneira</v>
          </cell>
        </row>
        <row r="69">
          <cell r="A69" t="str">
            <v>27101</v>
          </cell>
          <cell r="B69" t="str">
            <v xml:space="preserve">   Ministério do Trabalho</v>
          </cell>
        </row>
        <row r="70">
          <cell r="A70" t="str">
            <v>27151</v>
          </cell>
          <cell r="B70" t="str">
            <v xml:space="preserve">   Gabinete de Promoção do Emprego</v>
          </cell>
        </row>
        <row r="71">
          <cell r="A71" t="str">
            <v>27153</v>
          </cell>
          <cell r="B71" t="str">
            <v xml:space="preserve">   Instituto Nacional de Emprego e Formação Profissional</v>
          </cell>
        </row>
        <row r="72">
          <cell r="A72" t="str">
            <v>27201</v>
          </cell>
          <cell r="B72" t="str">
            <v xml:space="preserve">   Direcção Provincial do Trabalho</v>
          </cell>
        </row>
        <row r="73">
          <cell r="A73" t="str">
            <v>27251</v>
          </cell>
          <cell r="B73" t="str">
            <v xml:space="preserve">   Delegação Provincial do Gabinete de Promoção do Emprego</v>
          </cell>
        </row>
        <row r="74">
          <cell r="A74" t="str">
            <v>27271</v>
          </cell>
          <cell r="B74" t="str">
            <v xml:space="preserve">   Delegação Prov  Instituto Nac de Emprego e Formação Profissional</v>
          </cell>
        </row>
        <row r="75">
          <cell r="A75" t="str">
            <v>29101</v>
          </cell>
          <cell r="B75" t="str">
            <v xml:space="preserve">   Ministério para a Coordenação da Acção Ambiental</v>
          </cell>
        </row>
        <row r="76">
          <cell r="A76" t="str">
            <v>29151</v>
          </cell>
          <cell r="B76" t="str">
            <v xml:space="preserve">   Direcção Provincial de Coordenação da Acção Ambiental</v>
          </cell>
        </row>
        <row r="77">
          <cell r="A77" t="str">
            <v>30101</v>
          </cell>
          <cell r="B77" t="str">
            <v xml:space="preserve">   Ministério das Pescas</v>
          </cell>
        </row>
        <row r="78">
          <cell r="A78" t="str">
            <v>30151</v>
          </cell>
          <cell r="B78" t="str">
            <v xml:space="preserve">   Fundo de Fomento Pesqueiro</v>
          </cell>
        </row>
        <row r="79">
          <cell r="A79" t="str">
            <v>30351</v>
          </cell>
          <cell r="B79" t="str">
            <v xml:space="preserve">   Direcção Provicial das Pescas</v>
          </cell>
        </row>
        <row r="80">
          <cell r="A80" t="str">
            <v>31101</v>
          </cell>
          <cell r="B80" t="str">
            <v xml:space="preserve">   Ministério da Agricultura e Desenvolvimento Rural</v>
          </cell>
        </row>
        <row r="81">
          <cell r="A81" t="str">
            <v>31201</v>
          </cell>
          <cell r="B81" t="str">
            <v xml:space="preserve">   Secretaria de Estado de Hidráulica Agrícola</v>
          </cell>
        </row>
        <row r="82">
          <cell r="A82" t="str">
            <v>31251</v>
          </cell>
          <cell r="B82" t="str">
            <v xml:space="preserve">   Instituto do Algodão de Moçambique</v>
          </cell>
        </row>
        <row r="83">
          <cell r="A83" t="str">
            <v>31301</v>
          </cell>
          <cell r="B83" t="str">
            <v xml:space="preserve">   Fundo de Fomento Agrário e Desenvolvimento Rural</v>
          </cell>
        </row>
        <row r="84">
          <cell r="A84" t="str">
            <v>31351</v>
          </cell>
          <cell r="B84" t="str">
            <v xml:space="preserve">   Fundo de Desenvolvimento de Hidráulica Agrícola</v>
          </cell>
        </row>
        <row r="85">
          <cell r="A85" t="str">
            <v>31451</v>
          </cell>
          <cell r="B85" t="str">
            <v xml:space="preserve">   Direcção Provincial de Agricultura e Desenvolvimento Rural</v>
          </cell>
        </row>
        <row r="86">
          <cell r="A86" t="str">
            <v>32101</v>
          </cell>
          <cell r="B86" t="str">
            <v xml:space="preserve">   Ministério da Indústria e Comércio</v>
          </cell>
        </row>
        <row r="87">
          <cell r="A87" t="str">
            <v>32151</v>
          </cell>
          <cell r="B87" t="str">
            <v xml:space="preserve">   Fundo de Comercialização</v>
          </cell>
        </row>
        <row r="88">
          <cell r="A88" t="str">
            <v>32201</v>
          </cell>
          <cell r="B88" t="str">
            <v xml:space="preserve">   Instituto de Cereais de Moçambique</v>
          </cell>
        </row>
        <row r="89">
          <cell r="A89" t="str">
            <v>32251</v>
          </cell>
          <cell r="B89" t="str">
            <v xml:space="preserve">   Direcção Provincial da Indústria e Comércio</v>
          </cell>
        </row>
        <row r="90">
          <cell r="A90" t="str">
            <v>33101</v>
          </cell>
          <cell r="B90" t="str">
            <v xml:space="preserve">   Ministério do Turismo</v>
          </cell>
        </row>
        <row r="91">
          <cell r="A91" t="str">
            <v>33121</v>
          </cell>
          <cell r="B91" t="str">
            <v xml:space="preserve">   Fundo Nacional do Turismo</v>
          </cell>
        </row>
        <row r="92">
          <cell r="A92" t="str">
            <v>33151</v>
          </cell>
          <cell r="B92" t="str">
            <v xml:space="preserve">   Direcção Provincial do Turismo</v>
          </cell>
        </row>
        <row r="93">
          <cell r="A93" t="str">
            <v>34101</v>
          </cell>
          <cell r="B93" t="str">
            <v xml:space="preserve">   Ministério dos Recursos Minerais e Energia</v>
          </cell>
        </row>
        <row r="94">
          <cell r="A94" t="str">
            <v>34151</v>
          </cell>
          <cell r="B94" t="str">
            <v xml:space="preserve">   Fundo de Fomento Mineiro</v>
          </cell>
        </row>
        <row r="95">
          <cell r="A95" t="str">
            <v>34201</v>
          </cell>
          <cell r="B95" t="str">
            <v xml:space="preserve">   Direcção Provincial dos Recursos Minerais e Energia</v>
          </cell>
        </row>
        <row r="96">
          <cell r="A96" t="str">
            <v>36101</v>
          </cell>
          <cell r="B96" t="str">
            <v xml:space="preserve">   Ministério dos Transportes e Comunicações</v>
          </cell>
        </row>
        <row r="97">
          <cell r="A97" t="str">
            <v>36151</v>
          </cell>
          <cell r="B97" t="str">
            <v xml:space="preserve">   Secretaria de Estado da Aeronáutica Civil</v>
          </cell>
        </row>
        <row r="98">
          <cell r="A98" t="str">
            <v>3616010</v>
          </cell>
          <cell r="B98" t="str">
            <v xml:space="preserve">      Escola Nacional de Aeronáutica</v>
          </cell>
        </row>
        <row r="99">
          <cell r="A99" t="str">
            <v>36201</v>
          </cell>
          <cell r="B99" t="str">
            <v xml:space="preserve">   Instituto Nacional de Meteorologia</v>
          </cell>
        </row>
        <row r="100">
          <cell r="A100" t="str">
            <v>36251</v>
          </cell>
          <cell r="B100" t="str">
            <v xml:space="preserve">   Direcção Provincial dos Transportes e Comunicações</v>
          </cell>
        </row>
        <row r="101">
          <cell r="A101" t="str">
            <v>38101</v>
          </cell>
          <cell r="B101" t="str">
            <v xml:space="preserve">   Ministério das Obras Públicas e Habitação</v>
          </cell>
        </row>
        <row r="102">
          <cell r="A102" t="str">
            <v>38151</v>
          </cell>
          <cell r="B102" t="str">
            <v xml:space="preserve">   Administração Nacional de Estradas</v>
          </cell>
        </row>
        <row r="103">
          <cell r="A103" t="str">
            <v>38201</v>
          </cell>
          <cell r="B103" t="str">
            <v xml:space="preserve">   Direcção Provincial das Obras Públicas e Habitação</v>
          </cell>
        </row>
        <row r="104">
          <cell r="A104" t="str">
            <v>38251</v>
          </cell>
          <cell r="B104" t="str">
            <v xml:space="preserve">   Delegação da Administração do Parque Imobiliário do Estado</v>
          </cell>
        </row>
        <row r="105">
          <cell r="A105" t="str">
            <v>38301</v>
          </cell>
          <cell r="B105" t="str">
            <v xml:space="preserve">   Administração das Águas do Sul</v>
          </cell>
        </row>
        <row r="106">
          <cell r="A106" t="str">
            <v>40101</v>
          </cell>
          <cell r="B106" t="str">
            <v xml:space="preserve">   Ministério da Educação</v>
          </cell>
        </row>
        <row r="107">
          <cell r="A107" t="str">
            <v>40251</v>
          </cell>
          <cell r="B107" t="str">
            <v xml:space="preserve">   Comissão Nacional para a Unesco</v>
          </cell>
        </row>
        <row r="108">
          <cell r="A108" t="str">
            <v>40301</v>
          </cell>
          <cell r="B108" t="str">
            <v xml:space="preserve">   Direcção Provincial da Educação</v>
          </cell>
        </row>
        <row r="109">
          <cell r="A109" t="str">
            <v>41101</v>
          </cell>
          <cell r="B109" t="str">
            <v xml:space="preserve">   Ministério do Ensino Superior, Ciência e Tecnologia</v>
          </cell>
        </row>
        <row r="110">
          <cell r="A110" t="str">
            <v>41151</v>
          </cell>
          <cell r="B110" t="str">
            <v xml:space="preserve">   Universidade Eduardo Mondlane</v>
          </cell>
        </row>
        <row r="111">
          <cell r="A111" t="str">
            <v>41201</v>
          </cell>
          <cell r="B111" t="str">
            <v xml:space="preserve">   Universidade Pedagógica</v>
          </cell>
        </row>
        <row r="112">
          <cell r="A112" t="str">
            <v>41301</v>
          </cell>
          <cell r="B112" t="str">
            <v xml:space="preserve">   Instituto Superior de Relações Internacionais</v>
          </cell>
        </row>
        <row r="113">
          <cell r="A113" t="str">
            <v>41351</v>
          </cell>
          <cell r="B113" t="str">
            <v xml:space="preserve">   Delegação da Universidade Pedagógica</v>
          </cell>
        </row>
        <row r="114">
          <cell r="A114" t="str">
            <v>42101</v>
          </cell>
          <cell r="B114" t="str">
            <v xml:space="preserve">   Ministério da Cultura</v>
          </cell>
        </row>
        <row r="115">
          <cell r="A115" t="str">
            <v>42151</v>
          </cell>
          <cell r="B115" t="str">
            <v xml:space="preserve">   Comissão de Coordenação dos Progr. Informação e Cultura da SADC</v>
          </cell>
        </row>
        <row r="116">
          <cell r="A116" t="str">
            <v>42201</v>
          </cell>
          <cell r="B116" t="str">
            <v xml:space="preserve">   Fundo Bibliográfico da Língua Portuguesa</v>
          </cell>
        </row>
        <row r="117">
          <cell r="A117" t="str">
            <v>42251</v>
          </cell>
          <cell r="B117" t="str">
            <v xml:space="preserve">   Direcção Provincial da Cultura</v>
          </cell>
        </row>
        <row r="118">
          <cell r="A118" t="str">
            <v>43101</v>
          </cell>
          <cell r="B118" t="str">
            <v xml:space="preserve">    Ministério da Juventude e Desportos</v>
          </cell>
        </row>
        <row r="119">
          <cell r="A119" t="str">
            <v>43251</v>
          </cell>
          <cell r="B119" t="str">
            <v xml:space="preserve">    Direcção Provincial da Juventude e Desportos</v>
          </cell>
        </row>
        <row r="120">
          <cell r="A120" t="str">
            <v>44101</v>
          </cell>
          <cell r="B120" t="str">
            <v xml:space="preserve">   Ministério da Saúde</v>
          </cell>
        </row>
        <row r="121">
          <cell r="A121" t="str">
            <v>44151</v>
          </cell>
          <cell r="B121" t="str">
            <v xml:space="preserve">   Conselho Nacional de Combate ao HIV / SIDA</v>
          </cell>
        </row>
        <row r="122">
          <cell r="A122" t="str">
            <v>44161</v>
          </cell>
          <cell r="B122" t="str">
            <v xml:space="preserve">   Hospital Central do Maputo</v>
          </cell>
        </row>
        <row r="123">
          <cell r="A123" t="str">
            <v>44351</v>
          </cell>
          <cell r="B123" t="str">
            <v xml:space="preserve">   Direcção Provincial da Saúde</v>
          </cell>
        </row>
        <row r="124">
          <cell r="A124" t="str">
            <v>4435110</v>
          </cell>
          <cell r="B124" t="str">
            <v xml:space="preserve">      Transferências às Famílias - D. P. Saúde</v>
          </cell>
        </row>
        <row r="125">
          <cell r="A125" t="str">
            <v>44361</v>
          </cell>
          <cell r="B125" t="str">
            <v xml:space="preserve">   Hospital Central</v>
          </cell>
        </row>
        <row r="126">
          <cell r="A126" t="str">
            <v>46101</v>
          </cell>
          <cell r="B126" t="str">
            <v xml:space="preserve">   Ministério da Mulher e Coordenação da Acção Social</v>
          </cell>
        </row>
        <row r="127">
          <cell r="A127" t="str">
            <v>46151</v>
          </cell>
          <cell r="B127" t="str">
            <v xml:space="preserve">   Instituto Nacional da Acção Social</v>
          </cell>
        </row>
        <row r="128">
          <cell r="A128" t="str">
            <v>46201</v>
          </cell>
          <cell r="B128" t="str">
            <v xml:space="preserve">   Comissão Nacional de Reinserção Social</v>
          </cell>
        </row>
        <row r="129">
          <cell r="A129" t="str">
            <v>46251</v>
          </cell>
          <cell r="B129" t="str">
            <v xml:space="preserve">   Direcção Provincial da Mulher e Coordenação da Acção Social</v>
          </cell>
        </row>
        <row r="130">
          <cell r="A130" t="str">
            <v>46301</v>
          </cell>
          <cell r="B130" t="str">
            <v xml:space="preserve">   Delegação Provincial do Instituto Nacional da Acção Social</v>
          </cell>
        </row>
        <row r="131">
          <cell r="A131" t="str">
            <v>46351</v>
          </cell>
          <cell r="B131" t="str">
            <v xml:space="preserve">   Comissão Provincial de Reinserção Social</v>
          </cell>
        </row>
        <row r="132">
          <cell r="A132" t="str">
            <v>9901</v>
          </cell>
          <cell r="B132" t="str">
            <v xml:space="preserve">   Províncias</v>
          </cell>
        </row>
      </sheetData>
      <sheetData sheetId="2" refreshError="1"/>
      <sheetData sheetId="3" refreshError="1"/>
      <sheetData sheetId="4"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put"/>
      <sheetName val="Output"/>
      <sheetName val="Data"/>
      <sheetName val="case 1"/>
      <sheetName val="case 4"/>
      <sheetName val="bopST"/>
      <sheetName val="BoP(Tab6)"/>
      <sheetName val="GAMTEL"/>
      <sheetName val="DS00Q"/>
      <sheetName val="DRS form"/>
      <sheetName val="DS00-07"/>
      <sheetName val="background"/>
      <sheetName val="indicators"/>
      <sheetName val="Debt"/>
      <sheetName val="ExtDbtInd(Tab10)"/>
      <sheetName val="TOT"/>
      <sheetName val="FX budget"/>
      <sheetName val="sensitivity(Tab9)"/>
      <sheetName val="case 2"/>
      <sheetName val="case 3"/>
      <sheetName val="ExtFinReq"/>
      <sheetName val="Fund(Tab12)"/>
      <sheetName val="LT prospects"/>
      <sheetName val="Misc"/>
      <sheetName val="Fund op"/>
      <sheetName val="gambiaproj"/>
      <sheetName val="to indicator table"/>
      <sheetName val="WEO"/>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
      <sheetName val="Monthly data"/>
      <sheetName val="Sheet1"/>
      <sheetName val="NIBOR (monthly avrg.)"/>
      <sheetName val="Ex. rates"/>
      <sheetName val="EER"/>
      <sheetName val="SR_FIG1"/>
      <sheetName val="SR_FIG2"/>
      <sheetName val="SR_FIG4"/>
      <sheetName val="SR_FIG3"/>
      <sheetName val="SR_FIG4 (2)"/>
      <sheetName val="SR_FIG3v2"/>
    </sheetNames>
    <sheetDataSet>
      <sheetData sheetId="0" refreshError="1">
        <row r="1">
          <cell r="D1">
            <v>1997</v>
          </cell>
          <cell r="E1">
            <v>1998</v>
          </cell>
          <cell r="F1">
            <v>1999</v>
          </cell>
          <cell r="G1">
            <v>2000</v>
          </cell>
          <cell r="H1">
            <v>2001</v>
          </cell>
          <cell r="I1">
            <v>2002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A"/>
      <sheetName val="Basicdata"/>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amp; 38"/>
      <sheetName val="39"/>
      <sheetName val="40"/>
      <sheetName val="41"/>
      <sheetName val="42"/>
      <sheetName val="43"/>
      <sheetName val="44"/>
      <sheetName val="45"/>
      <sheetName val="46"/>
      <sheetName val="47"/>
      <sheetName val="48"/>
      <sheetName val="49"/>
      <sheetName val="50"/>
      <sheetName val="51"/>
      <sheetName val="52"/>
      <sheetName val="53"/>
      <sheetName val="I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Contents"/>
      <sheetName val="I-EDSS (A)"/>
      <sheetName val="I-EDSS (Q)"/>
      <sheetName val="I-EDSS (M)"/>
      <sheetName val="I-Mon Authority"/>
      <sheetName val="I-DMBs"/>
      <sheetName val="ControlSheet"/>
      <sheetName val="I-Mon Survey"/>
      <sheetName val="I-Govt Sec by Holder"/>
      <sheetName val="I-Other Sectors"/>
      <sheetName val="I-Ext Financing"/>
      <sheetName val="T-Financing"/>
      <sheetName val="T-Prog Valuations"/>
      <sheetName val="P-Monetary"/>
      <sheetName val="O-Fiscal Sector"/>
      <sheetName val="O-MT"/>
      <sheetName val="SR Table 3"/>
      <sheetName val="SA Table 11"/>
      <sheetName val="SA Table 12"/>
      <sheetName val="SA Table 13"/>
      <sheetName val="SA Table 1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32">
          <cell r="C32" t="str">
            <v>End-Sep. Update</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6"/>
      <sheetName val="BASIC"/>
      <sheetName val="1"/>
      <sheetName val="2"/>
      <sheetName val="3"/>
      <sheetName val="4"/>
      <sheetName val="5"/>
      <sheetName val="8"/>
      <sheetName val="9"/>
      <sheetName val="10"/>
      <sheetName val="F12"/>
      <sheetName val="F13"/>
      <sheetName val="F14"/>
      <sheetName val="F15"/>
      <sheetName val="F16"/>
      <sheetName val="F17"/>
      <sheetName val="F18"/>
      <sheetName val="F19"/>
      <sheetName val="F20"/>
      <sheetName val="F21"/>
      <sheetName val="23"/>
      <sheetName val="24"/>
      <sheetName val="25"/>
      <sheetName val="26"/>
      <sheetName val="30"/>
      <sheetName val="31"/>
      <sheetName val="32"/>
      <sheetName val="DOTX"/>
      <sheetName val="DOTM"/>
      <sheetName val="Debt"/>
      <sheetName val="IFEM"/>
      <sheetName val="40"/>
      <sheetName val="33"/>
      <sheetName val="34"/>
      <sheetName val="35"/>
      <sheetName val="36"/>
      <sheetName val="37"/>
      <sheetName val="39"/>
      <sheetName val="6"/>
      <sheetName val="7"/>
      <sheetName val="11"/>
      <sheetName val="12"/>
      <sheetName val="13"/>
      <sheetName val="14"/>
      <sheetName val="15"/>
      <sheetName val="17"/>
      <sheetName val="18"/>
      <sheetName val="19"/>
      <sheetName val="20"/>
      <sheetName val="21"/>
      <sheetName val="22"/>
      <sheetName val="F22"/>
      <sheetName val="27"/>
      <sheetName val="28"/>
      <sheetName val="PRINTRED28"/>
      <sheetName val="29"/>
      <sheetName val="Dialog1"/>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0000000}" name="Table5" displayName="Table5" ref="A2:E43" totalsRowCount="1" headerRowDxfId="11" dataDxfId="10" headerRowCellStyle="Normal 5" dataCellStyle="Normal 5">
  <tableColumns count="5">
    <tableColumn id="1" xr3:uid="{00000000-0010-0000-0000-000001000000}" name="Column1" dataDxfId="9" totalsRowDxfId="8" dataCellStyle="Normal 5"/>
    <tableColumn id="2" xr3:uid="{00000000-0010-0000-0000-000002000000}" name="Column2" dataDxfId="7" totalsRowDxfId="6" dataCellStyle="Normal 5"/>
    <tableColumn id="3" xr3:uid="{00000000-0010-0000-0000-000003000000}" name="Гадаад валютын нийт нөөц /баруун/" dataDxfId="5" totalsRowDxfId="4" dataCellStyle="Normal 5"/>
    <tableColumn id="4" xr3:uid="{00000000-0010-0000-0000-000004000000}" name="Импортын хэрэгцээг хангах түвшин" dataDxfId="3" totalsRowDxfId="2" dataCellStyle="Normal 5">
      <calculatedColumnFormula>C3/E3</calculatedColumnFormula>
    </tableColumn>
    <tableColumn id="5" xr3:uid="{00000000-0010-0000-0000-000005000000}" name="Валютын төлбөртэй импорт (Сүүлийн 3 сарын дундаж)" dataDxfId="1" totalsRowDxfId="0" dataCellStyle="Normal 5"/>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0.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16.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43.bin"/><Relationship Id="rId2" Type="http://schemas.openxmlformats.org/officeDocument/2006/relationships/printerSettings" Target="../printerSettings/printerSettings42.bin"/><Relationship Id="rId1" Type="http://schemas.openxmlformats.org/officeDocument/2006/relationships/printerSettings" Target="../printerSettings/printerSettings41.bin"/><Relationship Id="rId6" Type="http://schemas.openxmlformats.org/officeDocument/2006/relationships/printerSettings" Target="../printerSettings/printerSettings46.bin"/><Relationship Id="rId5" Type="http://schemas.openxmlformats.org/officeDocument/2006/relationships/printerSettings" Target="../printerSettings/printerSettings45.bin"/><Relationship Id="rId4" Type="http://schemas.openxmlformats.org/officeDocument/2006/relationships/printerSettings" Target="../printerSettings/printerSettings44.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49.bin"/><Relationship Id="rId7" Type="http://schemas.openxmlformats.org/officeDocument/2006/relationships/drawing" Target="../drawings/drawing58.xml"/><Relationship Id="rId2" Type="http://schemas.openxmlformats.org/officeDocument/2006/relationships/printerSettings" Target="../printerSettings/printerSettings48.bin"/><Relationship Id="rId1" Type="http://schemas.openxmlformats.org/officeDocument/2006/relationships/printerSettings" Target="../printerSettings/printerSettings47.bin"/><Relationship Id="rId6" Type="http://schemas.openxmlformats.org/officeDocument/2006/relationships/printerSettings" Target="../printerSettings/printerSettings52.bin"/><Relationship Id="rId5" Type="http://schemas.openxmlformats.org/officeDocument/2006/relationships/printerSettings" Target="../printerSettings/printerSettings51.bin"/><Relationship Id="rId4" Type="http://schemas.openxmlformats.org/officeDocument/2006/relationships/printerSettings" Target="../printerSettings/printerSettings50.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53.bin"/></Relationships>
</file>

<file path=xl/worksheets/_rels/sheet23.xml.rels><?xml version="1.0" encoding="UTF-8" standalone="yes"?>
<Relationships xmlns="http://schemas.openxmlformats.org/package/2006/relationships"><Relationship Id="rId3" Type="http://schemas.openxmlformats.org/officeDocument/2006/relationships/printerSettings" Target="../printerSettings/printerSettings56.bin"/><Relationship Id="rId2" Type="http://schemas.openxmlformats.org/officeDocument/2006/relationships/printerSettings" Target="../printerSettings/printerSettings55.bin"/><Relationship Id="rId1" Type="http://schemas.openxmlformats.org/officeDocument/2006/relationships/printerSettings" Target="../printerSettings/printerSettings54.bin"/><Relationship Id="rId6" Type="http://schemas.openxmlformats.org/officeDocument/2006/relationships/printerSettings" Target="../printerSettings/printerSettings59.bin"/><Relationship Id="rId5" Type="http://schemas.openxmlformats.org/officeDocument/2006/relationships/printerSettings" Target="../printerSettings/printerSettings58.bin"/><Relationship Id="rId4" Type="http://schemas.openxmlformats.org/officeDocument/2006/relationships/printerSettings" Target="../printerSettings/printerSettings57.bin"/></Relationships>
</file>

<file path=xl/worksheets/_rels/sheet24.xml.rels><?xml version="1.0" encoding="UTF-8" standalone="yes"?>
<Relationships xmlns="http://schemas.openxmlformats.org/package/2006/relationships"><Relationship Id="rId8" Type="http://schemas.openxmlformats.org/officeDocument/2006/relationships/printerSettings" Target="../printerSettings/printerSettings67.bin"/><Relationship Id="rId3" Type="http://schemas.openxmlformats.org/officeDocument/2006/relationships/printerSettings" Target="../printerSettings/printerSettings62.bin"/><Relationship Id="rId7" Type="http://schemas.openxmlformats.org/officeDocument/2006/relationships/printerSettings" Target="../printerSettings/printerSettings66.bin"/><Relationship Id="rId2" Type="http://schemas.openxmlformats.org/officeDocument/2006/relationships/printerSettings" Target="../printerSettings/printerSettings61.bin"/><Relationship Id="rId1" Type="http://schemas.openxmlformats.org/officeDocument/2006/relationships/printerSettings" Target="../printerSettings/printerSettings60.bin"/><Relationship Id="rId6" Type="http://schemas.openxmlformats.org/officeDocument/2006/relationships/printerSettings" Target="../printerSettings/printerSettings65.bin"/><Relationship Id="rId5" Type="http://schemas.openxmlformats.org/officeDocument/2006/relationships/printerSettings" Target="../printerSettings/printerSettings64.bin"/><Relationship Id="rId10" Type="http://schemas.openxmlformats.org/officeDocument/2006/relationships/drawing" Target="../drawings/drawing60.xml"/><Relationship Id="rId4" Type="http://schemas.openxmlformats.org/officeDocument/2006/relationships/printerSettings" Target="../printerSettings/printerSettings63.bin"/><Relationship Id="rId9" Type="http://schemas.openxmlformats.org/officeDocument/2006/relationships/printerSettings" Target="../printerSettings/printerSettings68.bin"/></Relationships>
</file>

<file path=xl/worksheets/_rels/sheet25.xml.rels><?xml version="1.0" encoding="UTF-8" standalone="yes"?>
<Relationships xmlns="http://schemas.openxmlformats.org/package/2006/relationships"><Relationship Id="rId8" Type="http://schemas.openxmlformats.org/officeDocument/2006/relationships/printerSettings" Target="../printerSettings/printerSettings76.bin"/><Relationship Id="rId3" Type="http://schemas.openxmlformats.org/officeDocument/2006/relationships/printerSettings" Target="../printerSettings/printerSettings71.bin"/><Relationship Id="rId7" Type="http://schemas.openxmlformats.org/officeDocument/2006/relationships/printerSettings" Target="../printerSettings/printerSettings75.bin"/><Relationship Id="rId2" Type="http://schemas.openxmlformats.org/officeDocument/2006/relationships/printerSettings" Target="../printerSettings/printerSettings70.bin"/><Relationship Id="rId1" Type="http://schemas.openxmlformats.org/officeDocument/2006/relationships/printerSettings" Target="../printerSettings/printerSettings69.bin"/><Relationship Id="rId6" Type="http://schemas.openxmlformats.org/officeDocument/2006/relationships/printerSettings" Target="../printerSettings/printerSettings74.bin"/><Relationship Id="rId5" Type="http://schemas.openxmlformats.org/officeDocument/2006/relationships/printerSettings" Target="../printerSettings/printerSettings73.bin"/><Relationship Id="rId10" Type="http://schemas.openxmlformats.org/officeDocument/2006/relationships/drawing" Target="../drawings/drawing62.xml"/><Relationship Id="rId4" Type="http://schemas.openxmlformats.org/officeDocument/2006/relationships/printerSettings" Target="../printerSettings/printerSettings72.bin"/><Relationship Id="rId9" Type="http://schemas.openxmlformats.org/officeDocument/2006/relationships/printerSettings" Target="../printerSettings/printerSettings77.bin"/></Relationships>
</file>

<file path=xl/worksheets/_rels/sheet26.xml.rels><?xml version="1.0" encoding="UTF-8" standalone="yes"?>
<Relationships xmlns="http://schemas.openxmlformats.org/package/2006/relationships"><Relationship Id="rId8" Type="http://schemas.openxmlformats.org/officeDocument/2006/relationships/printerSettings" Target="../printerSettings/printerSettings86.bin"/><Relationship Id="rId3" Type="http://schemas.openxmlformats.org/officeDocument/2006/relationships/printerSettings" Target="../printerSettings/printerSettings81.bin"/><Relationship Id="rId7" Type="http://schemas.openxmlformats.org/officeDocument/2006/relationships/printerSettings" Target="../printerSettings/printerSettings85.bin"/><Relationship Id="rId2" Type="http://schemas.openxmlformats.org/officeDocument/2006/relationships/printerSettings" Target="../printerSettings/printerSettings80.bin"/><Relationship Id="rId1" Type="http://schemas.openxmlformats.org/officeDocument/2006/relationships/printerSettings" Target="../printerSettings/printerSettings79.bin"/><Relationship Id="rId6" Type="http://schemas.openxmlformats.org/officeDocument/2006/relationships/printerSettings" Target="../printerSettings/printerSettings84.bin"/><Relationship Id="rId5" Type="http://schemas.openxmlformats.org/officeDocument/2006/relationships/printerSettings" Target="../printerSettings/printerSettings83.bin"/><Relationship Id="rId4" Type="http://schemas.openxmlformats.org/officeDocument/2006/relationships/printerSettings" Target="../printerSettings/printerSettings82.bin"/></Relationships>
</file>

<file path=xl/worksheets/_rels/sheet28.xml.rels><?xml version="1.0" encoding="UTF-8" standalone="yes"?>
<Relationships xmlns="http://schemas.openxmlformats.org/package/2006/relationships"><Relationship Id="rId8" Type="http://schemas.openxmlformats.org/officeDocument/2006/relationships/printerSettings" Target="../printerSettings/printerSettings99.bin"/><Relationship Id="rId3" Type="http://schemas.openxmlformats.org/officeDocument/2006/relationships/printerSettings" Target="../printerSettings/printerSettings94.bin"/><Relationship Id="rId7" Type="http://schemas.openxmlformats.org/officeDocument/2006/relationships/printerSettings" Target="../printerSettings/printerSettings98.bin"/><Relationship Id="rId2" Type="http://schemas.openxmlformats.org/officeDocument/2006/relationships/printerSettings" Target="../printerSettings/printerSettings93.bin"/><Relationship Id="rId1" Type="http://schemas.openxmlformats.org/officeDocument/2006/relationships/printerSettings" Target="../printerSettings/printerSettings92.bin"/><Relationship Id="rId6" Type="http://schemas.openxmlformats.org/officeDocument/2006/relationships/printerSettings" Target="../printerSettings/printerSettings97.bin"/><Relationship Id="rId5" Type="http://schemas.openxmlformats.org/officeDocument/2006/relationships/printerSettings" Target="../printerSettings/printerSettings96.bin"/><Relationship Id="rId4" Type="http://schemas.openxmlformats.org/officeDocument/2006/relationships/printerSettings" Target="../printerSettings/printerSettings95.bin"/><Relationship Id="rId9" Type="http://schemas.openxmlformats.org/officeDocument/2006/relationships/table" Target="../tables/table1.xm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6" Type="http://schemas.openxmlformats.org/officeDocument/2006/relationships/printerSettings" Target="../printerSettings/printerSettings12.bin"/><Relationship Id="rId5" Type="http://schemas.openxmlformats.org/officeDocument/2006/relationships/printerSettings" Target="../printerSettings/printerSettings11.bin"/><Relationship Id="rId4" Type="http://schemas.openxmlformats.org/officeDocument/2006/relationships/printerSettings" Target="../printerSettings/printerSettings10.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3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7" tint="0.39997558519241921"/>
    <pageSetUpPr autoPageBreaks="0"/>
  </sheetPr>
  <dimension ref="A1:BI102"/>
  <sheetViews>
    <sheetView view="pageBreakPreview" zoomScaleNormal="100" zoomScaleSheetLayoutView="100" workbookViewId="0">
      <pane xSplit="2" ySplit="2" topLeftCell="C90" activePane="bottomRight" state="frozen"/>
      <selection pane="topRight" activeCell="Q81" sqref="Q81"/>
      <selection pane="bottomLeft" activeCell="Q81" sqref="Q81"/>
      <selection pane="bottomRight" activeCell="C98" sqref="C98"/>
    </sheetView>
  </sheetViews>
  <sheetFormatPr defaultColWidth="8.28515625" defaultRowHeight="15"/>
  <cols>
    <col min="1" max="1" width="6.28515625" style="234" customWidth="1"/>
    <col min="2" max="2" width="4.42578125" style="234" customWidth="1"/>
    <col min="3" max="3" width="6.28515625" style="234" customWidth="1"/>
    <col min="4" max="4" width="3.28515625" style="234" customWidth="1"/>
    <col min="5" max="9" width="8.7109375" style="234" bestFit="1" customWidth="1"/>
    <col min="10" max="10" width="8.28515625" style="234"/>
    <col min="11" max="11" width="9.7109375" style="235" bestFit="1" customWidth="1"/>
    <col min="12" max="14" width="8.7109375" style="235" bestFit="1" customWidth="1"/>
    <col min="15" max="15" width="8.28515625" style="235"/>
    <col min="16" max="17" width="8.7109375" style="234" bestFit="1" customWidth="1"/>
    <col min="18" max="18" width="9.42578125" style="234" bestFit="1" customWidth="1"/>
    <col min="19" max="19" width="12.28515625" style="234" bestFit="1" customWidth="1"/>
    <col min="20" max="22" width="8.7109375" style="234" bestFit="1" customWidth="1"/>
    <col min="23" max="23" width="8.7109375" style="234" customWidth="1"/>
    <col min="24" max="26" width="8.28515625" style="234"/>
    <col min="27" max="27" width="8.42578125" style="234" customWidth="1"/>
    <col min="28" max="40" width="8.28515625" style="234"/>
    <col min="41" max="47" width="8.28515625" style="234" customWidth="1"/>
    <col min="48" max="16384" width="8.28515625" style="234"/>
  </cols>
  <sheetData>
    <row r="1" spans="1:61" ht="15" customHeight="1">
      <c r="E1" s="540" t="s">
        <v>0</v>
      </c>
      <c r="F1" s="540"/>
      <c r="G1" s="540"/>
      <c r="H1" s="540"/>
      <c r="I1" s="540"/>
      <c r="K1" s="235" t="s">
        <v>1</v>
      </c>
      <c r="L1" s="235" t="s">
        <v>2</v>
      </c>
      <c r="M1" s="235" t="s">
        <v>3</v>
      </c>
      <c r="N1" s="235" t="s">
        <v>4</v>
      </c>
      <c r="P1" s="540" t="s">
        <v>5</v>
      </c>
      <c r="Q1" s="540"/>
      <c r="R1" s="540"/>
      <c r="S1" s="540"/>
      <c r="T1" s="540"/>
      <c r="U1" s="540"/>
      <c r="V1" s="540"/>
      <c r="W1" s="540"/>
      <c r="X1" s="540"/>
      <c r="Y1" s="512"/>
      <c r="Z1" s="512"/>
      <c r="AC1" s="235"/>
      <c r="AD1" s="235"/>
      <c r="AE1" s="235"/>
      <c r="AF1" s="235"/>
      <c r="AG1" s="235"/>
      <c r="AH1" s="235"/>
      <c r="AI1" s="235"/>
      <c r="AK1" s="235"/>
      <c r="AL1" s="235"/>
      <c r="AM1" s="235"/>
      <c r="AN1" s="235"/>
      <c r="AO1" s="235"/>
      <c r="AP1" s="235"/>
      <c r="AQ1" s="235"/>
      <c r="AR1" s="235"/>
      <c r="AS1" s="235"/>
      <c r="AT1" s="235"/>
      <c r="AU1" s="235"/>
      <c r="AV1" s="235"/>
      <c r="AX1" s="235"/>
      <c r="AY1" s="235"/>
      <c r="AZ1" s="235"/>
      <c r="BA1" s="235"/>
      <c r="BB1" s="235"/>
      <c r="BC1" s="235"/>
      <c r="BD1" s="235"/>
      <c r="BF1" s="235"/>
      <c r="BG1" s="235"/>
      <c r="BH1" s="235"/>
    </row>
    <row r="2" spans="1:61" ht="15.75" customHeight="1">
      <c r="E2" s="234" t="s">
        <v>6</v>
      </c>
      <c r="F2" s="234" t="s">
        <v>7</v>
      </c>
      <c r="G2" s="234" t="s">
        <v>8</v>
      </c>
      <c r="H2" s="234" t="s">
        <v>9</v>
      </c>
      <c r="I2" s="234" t="s">
        <v>10</v>
      </c>
      <c r="P2" s="234" t="s">
        <v>11</v>
      </c>
      <c r="Q2" s="234" t="s">
        <v>12</v>
      </c>
      <c r="R2" s="234" t="s">
        <v>13</v>
      </c>
      <c r="S2" s="234" t="s">
        <v>14</v>
      </c>
      <c r="T2" s="234" t="s">
        <v>15</v>
      </c>
      <c r="U2" s="234" t="s">
        <v>16</v>
      </c>
      <c r="V2" s="234" t="s">
        <v>17</v>
      </c>
      <c r="W2" s="234" t="s">
        <v>18</v>
      </c>
      <c r="AI2" s="235"/>
      <c r="AN2" s="235"/>
      <c r="AV2" s="235"/>
      <c r="BB2" s="235"/>
      <c r="BC2" s="235"/>
      <c r="BD2" s="235"/>
      <c r="BE2" s="235"/>
      <c r="BF2" s="235"/>
      <c r="BG2" s="235"/>
      <c r="BH2" s="235"/>
      <c r="BI2" s="235"/>
    </row>
    <row r="3" spans="1:61">
      <c r="B3" s="234">
        <v>3</v>
      </c>
      <c r="D3" s="234">
        <v>3</v>
      </c>
      <c r="E3" s="236">
        <v>0.08</v>
      </c>
      <c r="F3" s="236">
        <v>9.0843233329846562E-2</v>
      </c>
      <c r="G3" s="236">
        <v>9.2534288757585959E-2</v>
      </c>
      <c r="H3" s="236">
        <v>9.1625620475576319E-2</v>
      </c>
      <c r="I3" s="236">
        <v>8.4823792244341778E-3</v>
      </c>
      <c r="P3" s="236">
        <v>1.4856515009839553E-2</v>
      </c>
      <c r="Q3" s="236">
        <v>1.5516571097846038E-2</v>
      </c>
      <c r="R3" s="236">
        <v>1.4676594966326103E-3</v>
      </c>
      <c r="S3" s="236">
        <v>3.7667017889427435E-3</v>
      </c>
      <c r="T3" s="236">
        <v>1.2733332596211641E-2</v>
      </c>
      <c r="U3" s="236">
        <v>1.8145257590072218E-2</v>
      </c>
      <c r="V3" s="236">
        <v>2.1187894259588433E-2</v>
      </c>
      <c r="W3" s="236">
        <v>3.747914930485546E-3</v>
      </c>
      <c r="X3" s="236"/>
      <c r="Y3" s="236"/>
      <c r="Z3" s="236"/>
      <c r="AA3" s="237"/>
      <c r="AB3" s="238"/>
      <c r="AC3" s="238"/>
      <c r="AD3" s="238"/>
      <c r="AE3" s="238"/>
      <c r="AF3" s="235"/>
      <c r="AG3" s="235"/>
      <c r="AH3" s="235"/>
      <c r="AI3" s="235"/>
      <c r="AJ3" s="235"/>
      <c r="AK3" s="235"/>
      <c r="AL3" s="235"/>
      <c r="AM3" s="235"/>
      <c r="AN3" s="235"/>
      <c r="AO3" s="235"/>
      <c r="AP3" s="238"/>
      <c r="AQ3" s="238"/>
      <c r="AR3" s="238"/>
      <c r="AS3" s="238"/>
      <c r="AT3" s="238"/>
      <c r="AU3" s="238"/>
      <c r="AV3" s="235"/>
      <c r="AW3" s="235"/>
      <c r="AX3" s="235"/>
      <c r="AY3" s="235"/>
      <c r="AZ3" s="235"/>
      <c r="BA3" s="235"/>
      <c r="BB3" s="235"/>
      <c r="BC3" s="235"/>
      <c r="BD3" s="235"/>
      <c r="BE3" s="235"/>
      <c r="BF3" s="235"/>
      <c r="BG3" s="235"/>
      <c r="BH3" s="235"/>
      <c r="BI3" s="235"/>
    </row>
    <row r="4" spans="1:61">
      <c r="B4" s="234">
        <v>4</v>
      </c>
      <c r="E4" s="236">
        <v>0.08</v>
      </c>
      <c r="F4" s="236">
        <v>9.6541346628553182E-2</v>
      </c>
      <c r="G4" s="236">
        <v>9.9479162030769119E-2</v>
      </c>
      <c r="H4" s="236">
        <v>9.2977593995859031E-2</v>
      </c>
      <c r="I4" s="236">
        <v>6.6974133824033721E-3</v>
      </c>
      <c r="P4" s="236">
        <v>1.8058746138507959E-2</v>
      </c>
      <c r="Q4" s="236">
        <v>1.7025863042269978E-2</v>
      </c>
      <c r="R4" s="236">
        <v>3.3265017999176702E-3</v>
      </c>
      <c r="S4" s="236">
        <v>2.748835778228122E-3</v>
      </c>
      <c r="T4" s="236">
        <v>1.2228196986345242E-2</v>
      </c>
      <c r="U4" s="236">
        <v>1.7362351553268967E-2</v>
      </c>
      <c r="V4" s="236">
        <v>2.0769450347748894E-2</v>
      </c>
      <c r="W4" s="236">
        <v>4.674232201765975E-3</v>
      </c>
      <c r="X4" s="236"/>
      <c r="Y4" s="236"/>
      <c r="Z4" s="236"/>
      <c r="AA4" s="237"/>
      <c r="AB4" s="238"/>
      <c r="AC4" s="238"/>
      <c r="AD4" s="238"/>
      <c r="AE4" s="238"/>
      <c r="AF4" s="238"/>
      <c r="AG4" s="238"/>
      <c r="AH4" s="238"/>
      <c r="AI4" s="235"/>
      <c r="AJ4" s="235"/>
      <c r="AK4" s="235"/>
      <c r="AL4" s="235"/>
      <c r="AM4" s="235"/>
      <c r="AN4" s="235"/>
      <c r="AO4" s="238"/>
      <c r="AP4" s="238"/>
      <c r="AQ4" s="238"/>
      <c r="AR4" s="238"/>
      <c r="AS4" s="238"/>
      <c r="AT4" s="238"/>
      <c r="AU4" s="238"/>
      <c r="AV4" s="235"/>
      <c r="AW4" s="235"/>
      <c r="AX4" s="235"/>
      <c r="AY4" s="235"/>
      <c r="AZ4" s="235"/>
      <c r="BA4" s="235"/>
      <c r="BB4" s="235"/>
      <c r="BC4" s="235"/>
      <c r="BD4" s="235"/>
      <c r="BE4" s="235"/>
      <c r="BF4" s="235"/>
      <c r="BG4" s="235"/>
      <c r="BH4" s="235"/>
      <c r="BI4" s="235"/>
    </row>
    <row r="5" spans="1:61">
      <c r="B5" s="234">
        <v>5</v>
      </c>
      <c r="E5" s="236">
        <v>0.08</v>
      </c>
      <c r="F5" s="236">
        <v>8.1080123955826977E-2</v>
      </c>
      <c r="G5" s="236">
        <v>9.1518915113868449E-2</v>
      </c>
      <c r="H5" s="236">
        <v>7.6302276784662393E-2</v>
      </c>
      <c r="I5" s="236">
        <v>-3.2580414033881455E-3</v>
      </c>
      <c r="P5" s="236">
        <v>1.6511881573971317E-2</v>
      </c>
      <c r="Q5" s="236">
        <v>1.5993871140624453E-2</v>
      </c>
      <c r="R5" s="236">
        <v>2.8437149889046658E-3</v>
      </c>
      <c r="S5" s="236">
        <v>3.6557911434721203E-3</v>
      </c>
      <c r="T5" s="236">
        <v>1.0593692063592034E-2</v>
      </c>
      <c r="U5" s="236">
        <v>1.7314171513287437E-2</v>
      </c>
      <c r="V5" s="236">
        <v>1.5938526533096235E-2</v>
      </c>
      <c r="W5" s="236">
        <v>-3.8958083021010644E-4</v>
      </c>
      <c r="X5" s="236"/>
      <c r="Y5" s="236"/>
      <c r="Z5" s="236"/>
      <c r="AA5" s="237"/>
      <c r="AB5" s="238"/>
      <c r="AC5" s="238"/>
      <c r="AD5" s="238"/>
      <c r="AE5" s="238"/>
      <c r="AF5" s="238"/>
      <c r="AG5" s="238"/>
      <c r="AH5" s="238"/>
      <c r="AI5" s="235"/>
      <c r="AJ5" s="235"/>
      <c r="AK5" s="235"/>
      <c r="AL5" s="235"/>
      <c r="AM5" s="235"/>
      <c r="AN5" s="235"/>
      <c r="AO5" s="235"/>
      <c r="AP5" s="238"/>
      <c r="AQ5" s="238"/>
      <c r="AR5" s="238"/>
      <c r="AS5" s="238"/>
      <c r="AT5" s="238"/>
      <c r="AU5" s="238"/>
      <c r="AV5" s="235"/>
      <c r="AW5" s="235"/>
      <c r="AX5" s="235"/>
      <c r="AY5" s="235"/>
      <c r="AZ5" s="235"/>
      <c r="BA5" s="235"/>
      <c r="BB5" s="235"/>
      <c r="BC5" s="235"/>
      <c r="BD5" s="235"/>
      <c r="BE5" s="235"/>
      <c r="BF5" s="235"/>
      <c r="BG5" s="235"/>
      <c r="BH5" s="235"/>
      <c r="BI5" s="235"/>
    </row>
    <row r="6" spans="1:61">
      <c r="B6" s="234">
        <v>6</v>
      </c>
      <c r="D6" s="234">
        <v>6</v>
      </c>
      <c r="E6" s="236">
        <v>0.08</v>
      </c>
      <c r="F6" s="236">
        <v>7.2582191021401288E-2</v>
      </c>
      <c r="G6" s="236">
        <v>8.2533217730620834E-2</v>
      </c>
      <c r="H6" s="236">
        <v>7.1119236032637589E-2</v>
      </c>
      <c r="I6" s="236">
        <v>-4.2398076482564884E-3</v>
      </c>
      <c r="P6" s="236">
        <v>1.4943516662745536E-2</v>
      </c>
      <c r="Q6" s="236">
        <v>1.4685266251450372E-2</v>
      </c>
      <c r="R6" s="236">
        <v>1.4175379932070808E-3</v>
      </c>
      <c r="S6" s="236">
        <v>2.9765402874527102E-3</v>
      </c>
      <c r="T6" s="236">
        <v>1.0269861598244752E-2</v>
      </c>
      <c r="U6" s="236">
        <v>1.7078261504813556E-2</v>
      </c>
      <c r="V6" s="236">
        <v>1.4811648702282236E-2</v>
      </c>
      <c r="W6" s="236">
        <v>-1.4323927467255889E-3</v>
      </c>
      <c r="X6" s="236"/>
      <c r="Y6" s="236"/>
      <c r="Z6" s="236"/>
      <c r="AA6" s="237"/>
      <c r="AB6" s="238"/>
      <c r="AC6" s="238"/>
      <c r="AD6" s="238"/>
      <c r="AE6" s="238"/>
      <c r="AF6" s="238"/>
      <c r="AG6" s="238"/>
      <c r="AH6" s="238"/>
      <c r="AI6" s="235"/>
      <c r="AJ6" s="235"/>
      <c r="AK6" s="235"/>
      <c r="AL6" s="235"/>
      <c r="AM6" s="235"/>
      <c r="AN6" s="235"/>
      <c r="AO6" s="235"/>
      <c r="AP6" s="238"/>
      <c r="AQ6" s="238"/>
      <c r="AR6" s="238"/>
      <c r="AS6" s="238"/>
      <c r="AT6" s="238"/>
      <c r="AU6" s="238"/>
      <c r="AV6" s="235"/>
      <c r="AW6" s="235"/>
      <c r="AX6" s="235"/>
      <c r="AY6" s="235"/>
      <c r="AZ6" s="235"/>
      <c r="BA6" s="235"/>
      <c r="BB6" s="235"/>
      <c r="BC6" s="235"/>
      <c r="BD6" s="235"/>
      <c r="BE6" s="235"/>
      <c r="BF6" s="235"/>
      <c r="BG6" s="235"/>
      <c r="BH6" s="235"/>
      <c r="BI6" s="235"/>
    </row>
    <row r="7" spans="1:61">
      <c r="B7" s="234">
        <v>7</v>
      </c>
      <c r="E7" s="236">
        <v>0.08</v>
      </c>
      <c r="F7" s="236">
        <v>6.8131524048319347E-2</v>
      </c>
      <c r="G7" s="236">
        <v>7.8276897344912388E-2</v>
      </c>
      <c r="H7" s="236">
        <v>7.3888622367836998E-2</v>
      </c>
      <c r="I7" s="236">
        <v>1.1736196769414065E-3</v>
      </c>
      <c r="P7" s="236">
        <v>8.510018252697071E-3</v>
      </c>
      <c r="Q7" s="236">
        <v>1.388867484575404E-2</v>
      </c>
      <c r="R7" s="236">
        <v>1.408239991376135E-3</v>
      </c>
      <c r="S7" s="236">
        <v>2.9570163825025477E-3</v>
      </c>
      <c r="T7" s="236">
        <v>1.2263237538047023E-2</v>
      </c>
      <c r="U7" s="236">
        <v>1.540887102632121E-2</v>
      </c>
      <c r="V7" s="236">
        <v>1.5610636564406741E-2</v>
      </c>
      <c r="W7" s="236">
        <v>-4.7384919912649354E-4</v>
      </c>
      <c r="X7" s="236"/>
      <c r="Y7" s="236"/>
      <c r="Z7" s="236"/>
      <c r="AA7" s="237"/>
      <c r="AB7" s="238"/>
      <c r="AC7" s="238"/>
      <c r="AD7" s="238"/>
      <c r="AE7" s="238"/>
      <c r="AF7" s="238"/>
      <c r="AG7" s="238"/>
      <c r="AH7" s="238"/>
      <c r="AI7" s="235"/>
      <c r="AJ7" s="235"/>
      <c r="AK7" s="235"/>
      <c r="AL7" s="235"/>
      <c r="AM7" s="235"/>
      <c r="AN7" s="235"/>
      <c r="AO7" s="238"/>
      <c r="AP7" s="238"/>
      <c r="AQ7" s="238"/>
      <c r="AR7" s="238"/>
      <c r="AS7" s="238"/>
      <c r="AT7" s="238"/>
      <c r="AU7" s="238"/>
      <c r="AV7" s="235"/>
      <c r="AW7" s="235"/>
      <c r="AX7" s="235"/>
      <c r="AY7" s="235"/>
      <c r="AZ7" s="235"/>
      <c r="BA7" s="235"/>
      <c r="BB7" s="235"/>
      <c r="BC7" s="235"/>
      <c r="BD7" s="235"/>
      <c r="BE7" s="235"/>
      <c r="BF7" s="235"/>
      <c r="BG7" s="235"/>
      <c r="BH7" s="235"/>
      <c r="BI7" s="235"/>
    </row>
    <row r="8" spans="1:61">
      <c r="B8" s="234">
        <v>8</v>
      </c>
      <c r="E8" s="236">
        <v>0.08</v>
      </c>
      <c r="F8" s="236">
        <v>7.89835259394569E-2</v>
      </c>
      <c r="G8" s="236">
        <v>8.7797921524808364E-2</v>
      </c>
      <c r="H8" s="236">
        <v>9.5665592812521849E-2</v>
      </c>
      <c r="I8" s="236">
        <v>2.6365830679237146E-2</v>
      </c>
      <c r="P8" s="236">
        <v>6.5592117316485175E-3</v>
      </c>
      <c r="Q8" s="236">
        <v>1.1763579784744094E-2</v>
      </c>
      <c r="R8" s="236">
        <v>1.3890759076341484E-3</v>
      </c>
      <c r="S8" s="236">
        <v>1.2525470186299612E-2</v>
      </c>
      <c r="T8" s="236">
        <v>1.3152539358798227E-2</v>
      </c>
      <c r="U8" s="236">
        <v>1.8797501367656129E-2</v>
      </c>
      <c r="V8" s="236">
        <v>2.0708614134952917E-2</v>
      </c>
      <c r="W8" s="236">
        <v>-2.1589848220443159E-3</v>
      </c>
      <c r="X8" s="236"/>
      <c r="Y8" s="236"/>
      <c r="Z8" s="236"/>
      <c r="AA8" s="237"/>
      <c r="AB8" s="238"/>
      <c r="AC8" s="238"/>
      <c r="AD8" s="238"/>
      <c r="AE8" s="238"/>
      <c r="AF8" s="238"/>
      <c r="AG8" s="238"/>
      <c r="AH8" s="238"/>
      <c r="AI8" s="235"/>
      <c r="AJ8" s="235"/>
      <c r="AK8" s="235"/>
      <c r="AL8" s="235"/>
      <c r="AM8" s="235"/>
      <c r="AN8" s="235"/>
      <c r="AO8" s="235"/>
      <c r="AP8" s="238"/>
      <c r="AQ8" s="238"/>
      <c r="AR8" s="238"/>
      <c r="AS8" s="238"/>
      <c r="AT8" s="238"/>
      <c r="AU8" s="238"/>
      <c r="AV8" s="235"/>
      <c r="AW8" s="235"/>
      <c r="AX8" s="235"/>
      <c r="AY8" s="235"/>
      <c r="AZ8" s="235"/>
      <c r="BA8" s="235"/>
      <c r="BB8" s="235"/>
      <c r="BC8" s="235"/>
      <c r="BD8" s="235"/>
      <c r="BE8" s="235"/>
      <c r="BF8" s="235"/>
      <c r="BG8" s="235"/>
      <c r="BH8" s="235"/>
      <c r="BI8" s="235"/>
    </row>
    <row r="9" spans="1:61">
      <c r="B9" s="234">
        <v>9</v>
      </c>
      <c r="D9" s="234">
        <v>9</v>
      </c>
      <c r="E9" s="236">
        <v>0.08</v>
      </c>
      <c r="F9" s="236">
        <v>7.6941790496213969E-2</v>
      </c>
      <c r="G9" s="236">
        <v>9.1085317376720987E-2</v>
      </c>
      <c r="H9" s="236">
        <v>8.1428116247123761E-2</v>
      </c>
      <c r="I9" s="236">
        <v>1.1961789590346328E-2</v>
      </c>
      <c r="P9" s="236">
        <v>1.1867852636408906E-2</v>
      </c>
      <c r="Q9" s="236">
        <v>1.8317653019304304E-2</v>
      </c>
      <c r="R9" s="236">
        <v>1.3729716771563258E-3</v>
      </c>
      <c r="S9" s="236">
        <v>1.4432216051472768E-2</v>
      </c>
      <c r="T9" s="236">
        <v>4.6723110232975516E-3</v>
      </c>
      <c r="U9" s="236">
        <v>1.6527162508399057E-2</v>
      </c>
      <c r="V9" s="236">
        <v>2.1262444376032429E-2</v>
      </c>
      <c r="W9" s="236">
        <v>-5.2998245407074457E-3</v>
      </c>
      <c r="X9" s="236"/>
      <c r="Y9" s="236"/>
      <c r="Z9" s="236"/>
      <c r="AA9" s="237"/>
      <c r="AB9" s="238"/>
      <c r="AC9" s="238"/>
      <c r="AD9" s="238"/>
      <c r="AE9" s="238"/>
      <c r="AF9" s="238"/>
      <c r="AG9" s="238"/>
      <c r="AH9" s="238"/>
      <c r="AI9" s="235"/>
      <c r="AJ9" s="235"/>
      <c r="AK9" s="235"/>
      <c r="AL9" s="235"/>
      <c r="AM9" s="235"/>
      <c r="AN9" s="235"/>
      <c r="AO9" s="235"/>
      <c r="AP9" s="238"/>
      <c r="AQ9" s="238"/>
      <c r="AR9" s="238"/>
      <c r="AS9" s="238"/>
      <c r="AT9" s="238"/>
      <c r="AU9" s="238"/>
      <c r="AV9" s="235"/>
      <c r="AW9" s="235"/>
      <c r="AX9" s="235"/>
      <c r="AY9" s="235"/>
      <c r="AZ9" s="235"/>
      <c r="BA9" s="235"/>
      <c r="BB9" s="235"/>
      <c r="BC9" s="235"/>
      <c r="BD9" s="235"/>
      <c r="BE9" s="235"/>
      <c r="BF9" s="235"/>
      <c r="BG9" s="235"/>
      <c r="BH9" s="235"/>
      <c r="BI9" s="235"/>
    </row>
    <row r="10" spans="1:61">
      <c r="B10" s="234">
        <v>10</v>
      </c>
      <c r="E10" s="236">
        <v>0.08</v>
      </c>
      <c r="F10" s="236">
        <v>9.2150771877811177E-2</v>
      </c>
      <c r="G10" s="236">
        <v>0.10185670683291015</v>
      </c>
      <c r="H10" s="236">
        <v>9.3966793664038262E-2</v>
      </c>
      <c r="I10" s="236">
        <v>1.2512964659522119E-2</v>
      </c>
      <c r="P10" s="236">
        <v>1.2419509518627025E-2</v>
      </c>
      <c r="Q10" s="236">
        <v>2.3046833985505055E-2</v>
      </c>
      <c r="R10" s="236">
        <v>1.3697813619291761E-3</v>
      </c>
      <c r="S10" s="236">
        <v>1.4697982243653918E-2</v>
      </c>
      <c r="T10" s="236">
        <v>6.3660103273194789E-3</v>
      </c>
      <c r="U10" s="236">
        <v>1.8223143580729684E-2</v>
      </c>
      <c r="V10" s="236">
        <v>2.2886649522332228E-2</v>
      </c>
      <c r="W10" s="236">
        <v>-4.616135737334855E-3</v>
      </c>
      <c r="X10" s="236"/>
      <c r="Y10" s="236"/>
      <c r="Z10" s="236"/>
      <c r="AA10" s="237"/>
      <c r="AB10" s="238"/>
      <c r="AC10" s="238"/>
      <c r="AD10" s="238"/>
      <c r="AE10" s="238"/>
      <c r="AF10" s="238"/>
      <c r="AG10" s="238"/>
      <c r="AH10" s="238"/>
      <c r="AI10" s="235"/>
      <c r="AJ10" s="235"/>
      <c r="AK10" s="235"/>
      <c r="AL10" s="235"/>
      <c r="AM10" s="235"/>
      <c r="AN10" s="235"/>
      <c r="AO10" s="238"/>
      <c r="AP10" s="238"/>
      <c r="AQ10" s="238"/>
      <c r="AR10" s="238"/>
      <c r="AS10" s="238"/>
      <c r="AT10" s="238"/>
      <c r="AU10" s="238"/>
      <c r="AV10" s="235"/>
      <c r="AW10" s="235"/>
      <c r="AX10" s="235"/>
      <c r="AY10" s="235"/>
      <c r="AZ10" s="235"/>
      <c r="BA10" s="235"/>
      <c r="BB10" s="235"/>
      <c r="BC10" s="235"/>
      <c r="BD10" s="235"/>
      <c r="BE10" s="235"/>
      <c r="BF10" s="235"/>
      <c r="BG10" s="235"/>
      <c r="BH10" s="235"/>
      <c r="BI10" s="235"/>
    </row>
    <row r="11" spans="1:61">
      <c r="B11" s="234">
        <v>11</v>
      </c>
      <c r="E11" s="236">
        <v>0.08</v>
      </c>
      <c r="F11" s="236">
        <v>0.10889368495250928</v>
      </c>
      <c r="G11" s="236">
        <v>0.11421558682076216</v>
      </c>
      <c r="H11" s="236">
        <v>0.10987200987319046</v>
      </c>
      <c r="I11" s="236">
        <v>1.2690511438003815E-2</v>
      </c>
      <c r="P11" s="236">
        <v>1.0830296981090877E-2</v>
      </c>
      <c r="Q11" s="236">
        <v>3.0171814804094289E-2</v>
      </c>
      <c r="R11" s="236">
        <v>1.372497708092077E-3</v>
      </c>
      <c r="S11" s="236">
        <v>1.4727129090573859E-2</v>
      </c>
      <c r="T11" s="236">
        <v>6.9534117273030724E-3</v>
      </c>
      <c r="U11" s="236">
        <v>2.3407174849652591E-2</v>
      </c>
      <c r="V11" s="236">
        <v>2.604319314446633E-2</v>
      </c>
      <c r="W11" s="236">
        <v>-2.1017622059161488E-3</v>
      </c>
      <c r="X11" s="236"/>
      <c r="Y11" s="236"/>
      <c r="Z11" s="236"/>
      <c r="AA11" s="237"/>
      <c r="AB11" s="238"/>
      <c r="AC11" s="238"/>
      <c r="AD11" s="238"/>
      <c r="AE11" s="238"/>
      <c r="AF11" s="238"/>
      <c r="AG11" s="238"/>
      <c r="AH11" s="238"/>
      <c r="AI11" s="235"/>
      <c r="AJ11" s="235"/>
      <c r="AK11" s="235"/>
      <c r="AL11" s="235"/>
      <c r="AM11" s="235"/>
      <c r="AN11" s="235"/>
      <c r="AO11" s="235"/>
      <c r="AP11" s="238"/>
      <c r="AQ11" s="238"/>
      <c r="AR11" s="238"/>
      <c r="AS11" s="238"/>
      <c r="AT11" s="238"/>
      <c r="AU11" s="238"/>
      <c r="AV11" s="235"/>
      <c r="AW11" s="235"/>
      <c r="AX11" s="235"/>
      <c r="AY11" s="235"/>
      <c r="AZ11" s="235"/>
      <c r="BA11" s="235"/>
      <c r="BB11" s="235"/>
      <c r="BC11" s="235"/>
      <c r="BD11" s="235"/>
      <c r="BE11" s="235"/>
      <c r="BF11" s="235"/>
      <c r="BG11" s="235"/>
      <c r="BH11" s="235"/>
      <c r="BI11" s="235"/>
    </row>
    <row r="12" spans="1:61">
      <c r="B12" s="234">
        <v>12</v>
      </c>
      <c r="D12" s="234">
        <v>12</v>
      </c>
      <c r="E12" s="236">
        <v>0.08</v>
      </c>
      <c r="F12" s="236">
        <v>0.11968578875766855</v>
      </c>
      <c r="G12" s="236">
        <v>0.11924345978924866</v>
      </c>
      <c r="H12" s="236">
        <v>0.12122692676982383</v>
      </c>
      <c r="I12" s="236">
        <v>1.7519225590741927E-2</v>
      </c>
      <c r="P12" s="236">
        <v>1.2180887024765968E-2</v>
      </c>
      <c r="Q12" s="236">
        <v>3.2150089015351518E-2</v>
      </c>
      <c r="R12" s="236">
        <v>0</v>
      </c>
      <c r="S12" s="236">
        <v>1.4626344999260311E-2</v>
      </c>
      <c r="T12" s="236">
        <v>8.790069529892407E-3</v>
      </c>
      <c r="U12" s="236">
        <v>2.8785617417854632E-2</v>
      </c>
      <c r="V12" s="236">
        <v>2.6403747953644356E-2</v>
      </c>
      <c r="W12" s="236">
        <v>-1.0647381794629285E-4</v>
      </c>
      <c r="X12" s="236"/>
      <c r="Y12" s="236"/>
      <c r="Z12" s="236"/>
      <c r="AA12" s="237"/>
      <c r="AB12" s="238"/>
      <c r="AC12" s="238"/>
      <c r="AD12" s="238"/>
      <c r="AE12" s="238"/>
      <c r="AF12" s="238"/>
      <c r="AG12" s="238"/>
      <c r="AH12" s="238"/>
      <c r="AI12" s="235"/>
      <c r="AJ12" s="235"/>
      <c r="AK12" s="235"/>
      <c r="AL12" s="235"/>
      <c r="AM12" s="235"/>
      <c r="AN12" s="235"/>
      <c r="AO12" s="235"/>
      <c r="AP12" s="238"/>
      <c r="AQ12" s="238"/>
      <c r="AR12" s="238"/>
      <c r="AS12" s="238"/>
      <c r="AT12" s="238"/>
      <c r="AU12" s="238"/>
      <c r="AV12" s="235"/>
      <c r="AW12" s="235"/>
      <c r="AX12" s="235"/>
      <c r="AY12" s="235"/>
      <c r="AZ12" s="235"/>
      <c r="BA12" s="235"/>
      <c r="BB12" s="235"/>
      <c r="BC12" s="235"/>
      <c r="BD12" s="235"/>
      <c r="BE12" s="235"/>
      <c r="BF12" s="235"/>
      <c r="BG12" s="235"/>
      <c r="BH12" s="235"/>
      <c r="BI12" s="235"/>
    </row>
    <row r="13" spans="1:61">
      <c r="A13" s="234">
        <v>2014</v>
      </c>
      <c r="B13" s="234">
        <v>1</v>
      </c>
      <c r="C13" s="234">
        <v>2014</v>
      </c>
      <c r="E13" s="236">
        <v>0.08</v>
      </c>
      <c r="F13" s="236">
        <v>0.12189245406238491</v>
      </c>
      <c r="G13" s="236">
        <v>0.12302482243013424</v>
      </c>
      <c r="H13" s="236">
        <v>0.12632583437581268</v>
      </c>
      <c r="I13" s="236">
        <v>1.7371442280368576E-2</v>
      </c>
      <c r="P13" s="236">
        <v>1.1246852809589604E-2</v>
      </c>
      <c r="Q13" s="236">
        <v>2.9375324679686222E-2</v>
      </c>
      <c r="R13" s="236">
        <v>-1.1164509133851266E-3</v>
      </c>
      <c r="S13" s="236">
        <v>1.8693903667551331E-2</v>
      </c>
      <c r="T13" s="236">
        <v>9.7931087129671923E-3</v>
      </c>
      <c r="U13" s="236">
        <v>2.9640221744819849E-2</v>
      </c>
      <c r="V13" s="236">
        <v>2.4562198937849805E-2</v>
      </c>
      <c r="W13" s="236">
        <v>5.1049019868902373E-4</v>
      </c>
      <c r="X13" s="236"/>
      <c r="Y13" s="236"/>
      <c r="Z13" s="236"/>
      <c r="AA13" s="237"/>
      <c r="AB13" s="238"/>
      <c r="AC13" s="238"/>
      <c r="AD13" s="238"/>
      <c r="AE13" s="238"/>
      <c r="AF13" s="238"/>
      <c r="AG13" s="238"/>
      <c r="AH13" s="238"/>
      <c r="AI13" s="235"/>
      <c r="AJ13" s="235"/>
      <c r="AK13" s="235"/>
      <c r="AL13" s="235"/>
      <c r="AM13" s="235"/>
      <c r="AN13" s="235"/>
      <c r="AO13" s="238"/>
      <c r="AP13" s="238"/>
      <c r="AQ13" s="238"/>
      <c r="AR13" s="238"/>
      <c r="AS13" s="238"/>
      <c r="AT13" s="238"/>
      <c r="AU13" s="238"/>
      <c r="AV13" s="235"/>
      <c r="AW13" s="235"/>
      <c r="AX13" s="235"/>
      <c r="AY13" s="235"/>
      <c r="AZ13" s="235"/>
      <c r="BA13" s="235"/>
      <c r="BB13" s="235"/>
      <c r="BC13" s="235"/>
      <c r="BD13" s="235"/>
      <c r="BE13" s="235"/>
      <c r="BF13" s="235"/>
      <c r="BG13" s="235"/>
      <c r="BH13" s="235"/>
      <c r="BI13" s="235"/>
    </row>
    <row r="14" spans="1:61">
      <c r="B14" s="234">
        <v>2</v>
      </c>
      <c r="E14" s="236">
        <v>0.08</v>
      </c>
      <c r="F14" s="236">
        <v>0.12015146058698978</v>
      </c>
      <c r="G14" s="236">
        <v>0.1219780639832424</v>
      </c>
      <c r="H14" s="236">
        <v>0.13090722262591559</v>
      </c>
      <c r="I14" s="236">
        <v>1.037935552558289E-2</v>
      </c>
      <c r="P14" s="236">
        <v>-1.3636965116447248E-3</v>
      </c>
      <c r="Q14" s="236">
        <v>2.7339489743988525E-2</v>
      </c>
      <c r="R14" s="236">
        <v>-6.1459258357225439E-4</v>
      </c>
      <c r="S14" s="236">
        <v>1.8719456098198545E-2</v>
      </c>
      <c r="T14" s="236">
        <v>1.0006538934575666E-2</v>
      </c>
      <c r="U14" s="236">
        <v>3.052761546097495E-2</v>
      </c>
      <c r="V14" s="236">
        <v>2.4473408062444506E-2</v>
      </c>
      <c r="W14" s="236">
        <v>2.5359669119281603E-3</v>
      </c>
      <c r="X14" s="236"/>
      <c r="Y14" s="236"/>
      <c r="Z14" s="236"/>
      <c r="AA14" s="237"/>
      <c r="AB14" s="238"/>
      <c r="AC14" s="238"/>
      <c r="AD14" s="238"/>
      <c r="AE14" s="238"/>
      <c r="AF14" s="238"/>
      <c r="AG14" s="238"/>
      <c r="AH14" s="238"/>
      <c r="AI14" s="235"/>
      <c r="AJ14" s="235"/>
      <c r="AK14" s="235"/>
      <c r="AL14" s="235"/>
      <c r="AM14" s="235"/>
      <c r="AN14" s="235"/>
      <c r="AO14" s="235"/>
      <c r="AP14" s="238"/>
      <c r="AQ14" s="238"/>
      <c r="AR14" s="238"/>
      <c r="AS14" s="238"/>
      <c r="AT14" s="238"/>
      <c r="AU14" s="238"/>
      <c r="AV14" s="235"/>
      <c r="AW14" s="235"/>
      <c r="AX14" s="235"/>
      <c r="AY14" s="235"/>
      <c r="AZ14" s="235"/>
      <c r="BA14" s="235"/>
      <c r="BB14" s="235"/>
      <c r="BC14" s="235"/>
      <c r="BD14" s="235"/>
      <c r="BE14" s="235"/>
      <c r="BF14" s="235"/>
      <c r="BG14" s="235"/>
      <c r="BH14" s="235"/>
      <c r="BI14" s="235"/>
    </row>
    <row r="15" spans="1:61">
      <c r="B15" s="234">
        <v>3</v>
      </c>
      <c r="D15" s="234">
        <v>3</v>
      </c>
      <c r="E15" s="236">
        <v>0.08</v>
      </c>
      <c r="F15" s="236">
        <v>0.11912762029161716</v>
      </c>
      <c r="G15" s="236">
        <v>0.12383856725932296</v>
      </c>
      <c r="H15" s="236">
        <v>0.12563392714934452</v>
      </c>
      <c r="I15" s="236">
        <v>4.648135589367941E-3</v>
      </c>
      <c r="P15" s="236">
        <v>3.2489244946545459E-3</v>
      </c>
      <c r="Q15" s="236">
        <v>2.3930873321373961E-2</v>
      </c>
      <c r="R15" s="236">
        <v>-2.0870144979074249E-4</v>
      </c>
      <c r="S15" s="236">
        <v>1.8615817307053816E-2</v>
      </c>
      <c r="T15" s="236">
        <v>1.0056202728752912E-2</v>
      </c>
      <c r="U15" s="236">
        <v>3.1269090190440912E-2</v>
      </c>
      <c r="V15" s="236">
        <v>2.2098711849243422E-2</v>
      </c>
      <c r="W15" s="236">
        <v>3.0675321050757502E-3</v>
      </c>
      <c r="X15" s="236"/>
      <c r="Y15" s="236"/>
      <c r="Z15" s="236"/>
      <c r="AA15" s="237"/>
      <c r="AB15" s="238"/>
      <c r="AC15" s="238"/>
      <c r="AD15" s="238"/>
      <c r="AE15" s="238"/>
      <c r="AF15" s="238"/>
      <c r="AG15" s="238"/>
      <c r="AH15" s="238"/>
      <c r="AI15" s="235"/>
      <c r="AJ15" s="238"/>
      <c r="AK15" s="238"/>
      <c r="AL15" s="238"/>
      <c r="AM15" s="238"/>
      <c r="AN15" s="235"/>
      <c r="AO15" s="235"/>
      <c r="AP15" s="238"/>
      <c r="AQ15" s="238"/>
      <c r="AR15" s="238"/>
      <c r="AS15" s="238"/>
      <c r="AT15" s="238"/>
      <c r="AU15" s="238"/>
      <c r="AV15" s="235"/>
      <c r="AW15" s="235"/>
      <c r="AX15" s="235"/>
      <c r="AY15" s="235"/>
      <c r="AZ15" s="235"/>
      <c r="BA15" s="235"/>
      <c r="BB15" s="235"/>
      <c r="BC15" s="235"/>
      <c r="BD15" s="235"/>
      <c r="BE15" s="235"/>
      <c r="BF15" s="235"/>
      <c r="BG15" s="235"/>
      <c r="BH15" s="235"/>
      <c r="BI15" s="235"/>
    </row>
    <row r="16" spans="1:61">
      <c r="B16" s="234">
        <v>4</v>
      </c>
      <c r="E16" s="236">
        <v>0.08</v>
      </c>
      <c r="F16" s="236">
        <v>0.12034057712576418</v>
      </c>
      <c r="G16" s="236">
        <v>0.12254469922733024</v>
      </c>
      <c r="H16" s="236">
        <v>0.13117596510514828</v>
      </c>
      <c r="I16" s="236">
        <v>8.4489136007628307E-3</v>
      </c>
      <c r="P16" s="236">
        <v>3.0522774243259949E-3</v>
      </c>
      <c r="Q16" s="236">
        <v>2.7138661459432684E-2</v>
      </c>
      <c r="R16" s="236">
        <v>-2.0717722657255722E-4</v>
      </c>
      <c r="S16" s="236">
        <v>1.8479859166881062E-2</v>
      </c>
      <c r="T16" s="236">
        <v>1.0478005037250085E-2</v>
      </c>
      <c r="U16" s="236">
        <v>3.3814485153924025E-2</v>
      </c>
      <c r="V16" s="236">
        <v>2.2565517554536833E-2</v>
      </c>
      <c r="W16" s="236">
        <v>3.0451287932550899E-3</v>
      </c>
      <c r="X16" s="236"/>
      <c r="Y16" s="236"/>
      <c r="Z16" s="236"/>
      <c r="AA16" s="237"/>
      <c r="AB16" s="238"/>
      <c r="AC16" s="238"/>
      <c r="AD16" s="238"/>
      <c r="AE16" s="238"/>
      <c r="AF16" s="238"/>
      <c r="AG16" s="238"/>
      <c r="AH16" s="238"/>
      <c r="AI16" s="235"/>
      <c r="AJ16" s="238"/>
      <c r="AK16" s="238"/>
      <c r="AL16" s="238"/>
      <c r="AM16" s="238"/>
      <c r="AN16" s="235"/>
      <c r="AO16" s="238"/>
      <c r="AP16" s="238"/>
      <c r="AQ16" s="238"/>
      <c r="AR16" s="238"/>
      <c r="AS16" s="238"/>
      <c r="AT16" s="238"/>
      <c r="AU16" s="238"/>
      <c r="AV16" s="235"/>
      <c r="AW16" s="235"/>
      <c r="AX16" s="235"/>
      <c r="AY16" s="235"/>
      <c r="AZ16" s="235"/>
      <c r="BA16" s="235"/>
      <c r="BB16" s="235"/>
      <c r="BC16" s="235"/>
      <c r="BD16" s="235"/>
      <c r="BE16" s="235"/>
      <c r="BF16" s="235"/>
      <c r="BG16" s="235"/>
      <c r="BH16" s="235"/>
      <c r="BI16" s="235"/>
    </row>
    <row r="17" spans="1:61">
      <c r="B17" s="234">
        <v>5</v>
      </c>
      <c r="E17" s="236">
        <v>0.08</v>
      </c>
      <c r="F17" s="236">
        <v>0.13938123846609241</v>
      </c>
      <c r="G17" s="236">
        <v>0.13670248925414219</v>
      </c>
      <c r="H17" s="236">
        <v>0.14792100028959831</v>
      </c>
      <c r="I17" s="236">
        <v>1.267984091804375E-2</v>
      </c>
      <c r="P17" s="236">
        <v>6.0697990855491336E-3</v>
      </c>
      <c r="Q17" s="236">
        <v>3.0312330081008643E-2</v>
      </c>
      <c r="R17" s="236">
        <v>-4.29491966800348E-4</v>
      </c>
      <c r="S17" s="236">
        <v>1.7938694156875341E-2</v>
      </c>
      <c r="T17" s="236">
        <v>1.2296322724668685E-2</v>
      </c>
      <c r="U17" s="236">
        <v>3.5731401389230769E-2</v>
      </c>
      <c r="V17" s="236">
        <v>2.5916236216920643E-2</v>
      </c>
      <c r="W17" s="236">
        <v>7.0245646974957769E-3</v>
      </c>
      <c r="X17" s="236"/>
      <c r="Y17" s="236"/>
      <c r="Z17" s="236"/>
      <c r="AA17" s="237"/>
      <c r="AB17" s="238"/>
      <c r="AC17" s="238"/>
      <c r="AD17" s="238"/>
      <c r="AE17" s="238"/>
      <c r="AF17" s="238"/>
      <c r="AG17" s="238"/>
      <c r="AH17" s="238"/>
      <c r="AI17" s="235"/>
      <c r="AJ17" s="238"/>
      <c r="AK17" s="238"/>
      <c r="AL17" s="238"/>
      <c r="AM17" s="238"/>
      <c r="AN17" s="235"/>
      <c r="AO17" s="235"/>
      <c r="AP17" s="238"/>
      <c r="AQ17" s="238"/>
      <c r="AR17" s="238"/>
      <c r="AS17" s="238"/>
      <c r="AT17" s="238"/>
      <c r="AU17" s="238"/>
      <c r="AV17" s="235"/>
      <c r="AW17" s="235"/>
      <c r="AX17" s="235"/>
      <c r="AY17" s="235"/>
      <c r="AZ17" s="235"/>
      <c r="BA17" s="235"/>
      <c r="BB17" s="235"/>
      <c r="BC17" s="235"/>
      <c r="BD17" s="235"/>
      <c r="BE17" s="235"/>
      <c r="BF17" s="235"/>
      <c r="BG17" s="235"/>
      <c r="BH17" s="235"/>
    </row>
    <row r="18" spans="1:61">
      <c r="B18" s="234">
        <v>6</v>
      </c>
      <c r="D18" s="234">
        <v>6</v>
      </c>
      <c r="E18" s="236">
        <v>0.08</v>
      </c>
      <c r="F18" s="236">
        <v>0.15072713063110399</v>
      </c>
      <c r="G18" s="236">
        <v>0.1464877149110424</v>
      </c>
      <c r="H18" s="236">
        <v>0.15786884780350685</v>
      </c>
      <c r="I18" s="236">
        <v>5.0724096250565065E-3</v>
      </c>
      <c r="P18" s="236">
        <v>7.8455163303888711E-3</v>
      </c>
      <c r="Q18" s="236">
        <v>3.3877545147656576E-2</v>
      </c>
      <c r="R18" s="236">
        <v>8.9003279087214286E-4</v>
      </c>
      <c r="S18" s="236">
        <v>1.740116547721883E-2</v>
      </c>
      <c r="T18" s="236">
        <v>1.207459068799438E-2</v>
      </c>
      <c r="U18" s="236">
        <v>3.7634283999942703E-2</v>
      </c>
      <c r="V18" s="236">
        <v>2.7024903240091706E-2</v>
      </c>
      <c r="W18" s="236">
        <v>9.1857825502824758E-3</v>
      </c>
      <c r="X18" s="236"/>
      <c r="Y18" s="236"/>
      <c r="Z18" s="236"/>
      <c r="AA18" s="237"/>
      <c r="AB18" s="238"/>
      <c r="AC18" s="238"/>
      <c r="AD18" s="238"/>
      <c r="AE18" s="238"/>
      <c r="AF18" s="238"/>
      <c r="AG18" s="238"/>
      <c r="AH18" s="238"/>
      <c r="AI18" s="235"/>
      <c r="AJ18" s="238"/>
      <c r="AK18" s="238"/>
      <c r="AL18" s="238"/>
      <c r="AM18" s="238"/>
      <c r="AN18" s="235"/>
      <c r="AO18" s="235"/>
      <c r="AP18" s="238"/>
      <c r="AQ18" s="238"/>
      <c r="AR18" s="238"/>
      <c r="AS18" s="238"/>
      <c r="AT18" s="238"/>
      <c r="AU18" s="238"/>
      <c r="AV18" s="235"/>
      <c r="AW18" s="235"/>
      <c r="AX18" s="235"/>
      <c r="AY18" s="235"/>
      <c r="AZ18" s="235"/>
      <c r="BA18" s="235"/>
      <c r="BB18" s="235"/>
      <c r="BC18" s="235"/>
      <c r="BD18" s="235"/>
      <c r="BE18" s="235"/>
      <c r="BF18" s="235"/>
      <c r="BG18" s="235"/>
      <c r="BH18" s="235"/>
      <c r="BI18" s="235"/>
    </row>
    <row r="19" spans="1:61">
      <c r="B19" s="234">
        <v>7</v>
      </c>
      <c r="E19" s="236">
        <v>0.08</v>
      </c>
      <c r="F19" s="236">
        <v>0.15429773029629201</v>
      </c>
      <c r="G19" s="236">
        <v>0.14946672880392264</v>
      </c>
      <c r="H19" s="236">
        <v>0.1794133859187188</v>
      </c>
      <c r="I19" s="236">
        <v>5.536117780230887E-3</v>
      </c>
      <c r="P19" s="236">
        <v>4.053054374997497E-3</v>
      </c>
      <c r="Q19" s="236">
        <v>4.3130790400537723E-2</v>
      </c>
      <c r="R19" s="236">
        <v>8.8787907701087982E-4</v>
      </c>
      <c r="S19" s="236">
        <v>2.1133243299148795E-2</v>
      </c>
      <c r="T19" s="236">
        <v>1.2361185040409603E-2</v>
      </c>
      <c r="U19" s="236">
        <v>4.3103608051197569E-2</v>
      </c>
      <c r="V19" s="236">
        <v>2.6865666118755363E-2</v>
      </c>
      <c r="W19" s="236">
        <v>8.2749486378301366E-3</v>
      </c>
      <c r="X19" s="236"/>
      <c r="Y19" s="236"/>
      <c r="Z19" s="236"/>
      <c r="AA19" s="237"/>
      <c r="AB19" s="238"/>
      <c r="AC19" s="238"/>
      <c r="AD19" s="238"/>
      <c r="AE19" s="238"/>
      <c r="AF19" s="238"/>
      <c r="AG19" s="238"/>
      <c r="AH19" s="238"/>
      <c r="AI19" s="235"/>
      <c r="AJ19" s="238"/>
      <c r="AK19" s="238"/>
      <c r="AL19" s="238"/>
      <c r="AM19" s="238"/>
      <c r="AN19" s="235"/>
      <c r="AO19" s="238"/>
      <c r="AP19" s="238"/>
      <c r="AQ19" s="238"/>
      <c r="AR19" s="238"/>
      <c r="AS19" s="238"/>
      <c r="AT19" s="238"/>
      <c r="AU19" s="238"/>
      <c r="AV19" s="235"/>
      <c r="AW19" s="235"/>
      <c r="AX19" s="235"/>
      <c r="AY19" s="235"/>
      <c r="AZ19" s="235"/>
      <c r="BA19" s="235"/>
      <c r="BB19" s="235"/>
      <c r="BC19" s="235"/>
      <c r="BD19" s="235"/>
      <c r="BE19" s="235"/>
      <c r="BF19" s="235"/>
      <c r="BG19" s="235"/>
      <c r="BH19" s="235"/>
      <c r="BI19" s="235"/>
    </row>
    <row r="20" spans="1:61">
      <c r="B20" s="234">
        <v>8</v>
      </c>
      <c r="E20" s="236">
        <v>0.08</v>
      </c>
      <c r="F20" s="236">
        <v>0.13557979241616458</v>
      </c>
      <c r="G20" s="236">
        <v>0.13667896761927567</v>
      </c>
      <c r="H20" s="236">
        <v>0.15580988169770982</v>
      </c>
      <c r="I20" s="236">
        <v>7.4896412721046079E-3</v>
      </c>
      <c r="P20" s="236">
        <v>3.149143803668506E-3</v>
      </c>
      <c r="Q20" s="236">
        <v>3.595849016914756E-2</v>
      </c>
      <c r="R20" s="236">
        <v>8.6698791993437873E-4</v>
      </c>
      <c r="S20" s="236">
        <v>1.3302989061472209E-2</v>
      </c>
      <c r="T20" s="236">
        <v>9.3413302512837162E-3</v>
      </c>
      <c r="U20" s="236">
        <v>4.0345491793887994E-2</v>
      </c>
      <c r="V20" s="236">
        <v>2.7462143608006518E-2</v>
      </c>
      <c r="W20" s="236">
        <v>7.2125472738010111E-3</v>
      </c>
      <c r="X20" s="236"/>
      <c r="Y20" s="236"/>
      <c r="Z20" s="236"/>
      <c r="AA20" s="237"/>
      <c r="AB20" s="238"/>
      <c r="AC20" s="238"/>
      <c r="AD20" s="238"/>
      <c r="AE20" s="238"/>
      <c r="AF20" s="238"/>
      <c r="AG20" s="238"/>
      <c r="AH20" s="238"/>
      <c r="AI20" s="235"/>
      <c r="AJ20" s="238"/>
      <c r="AK20" s="238"/>
      <c r="AL20" s="238"/>
      <c r="AM20" s="238"/>
      <c r="AN20" s="235"/>
      <c r="AO20" s="235"/>
      <c r="AP20" s="238"/>
      <c r="AQ20" s="238"/>
      <c r="AR20" s="238"/>
      <c r="AS20" s="238"/>
      <c r="AT20" s="238"/>
      <c r="AU20" s="238"/>
      <c r="AV20" s="235"/>
      <c r="AW20" s="235"/>
      <c r="AX20" s="235"/>
      <c r="AY20" s="235"/>
      <c r="AZ20" s="235"/>
      <c r="BA20" s="235"/>
      <c r="BB20" s="235"/>
      <c r="BC20" s="235"/>
      <c r="BD20" s="235"/>
      <c r="BE20" s="235"/>
      <c r="BF20" s="235"/>
      <c r="BG20" s="235"/>
      <c r="BH20" s="235"/>
      <c r="BI20" s="235"/>
    </row>
    <row r="21" spans="1:61">
      <c r="B21" s="234">
        <v>9</v>
      </c>
      <c r="D21" s="234">
        <v>9</v>
      </c>
      <c r="E21" s="236">
        <v>0.08</v>
      </c>
      <c r="F21" s="236">
        <v>0.13630058804745815</v>
      </c>
      <c r="G21" s="236">
        <v>0.13030178178938967</v>
      </c>
      <c r="H21" s="236">
        <v>0.15479192266957753</v>
      </c>
      <c r="I21" s="236">
        <v>1.0455966058401156E-2</v>
      </c>
      <c r="P21" s="236">
        <v>2.9492645050119386E-5</v>
      </c>
      <c r="Q21" s="236">
        <v>3.6264191065277958E-2</v>
      </c>
      <c r="R21" s="236">
        <v>8.5856114392135756E-4</v>
      </c>
      <c r="S21" s="236">
        <v>1.1381046630298172E-2</v>
      </c>
      <c r="T21" s="236">
        <v>9.6479093055743675E-3</v>
      </c>
      <c r="U21" s="236">
        <v>3.7731314481591401E-2</v>
      </c>
      <c r="V21" s="236">
        <v>2.6258197139001006E-2</v>
      </c>
      <c r="W21" s="236">
        <v>1.3426821664773533E-2</v>
      </c>
      <c r="X21" s="236"/>
      <c r="Y21" s="236"/>
      <c r="Z21" s="236"/>
      <c r="AA21" s="237"/>
      <c r="AB21" s="238"/>
      <c r="AC21" s="238"/>
      <c r="AD21" s="238"/>
      <c r="AE21" s="238"/>
      <c r="AF21" s="238"/>
      <c r="AG21" s="238"/>
      <c r="AH21" s="238"/>
      <c r="AI21" s="235"/>
      <c r="AJ21" s="238"/>
      <c r="AK21" s="238"/>
      <c r="AL21" s="238"/>
      <c r="AM21" s="238"/>
      <c r="AN21" s="235"/>
      <c r="AO21" s="235"/>
      <c r="AP21" s="238"/>
      <c r="AQ21" s="238"/>
      <c r="AR21" s="238"/>
      <c r="AS21" s="238"/>
      <c r="AT21" s="238"/>
      <c r="AU21" s="238"/>
      <c r="AV21" s="235"/>
      <c r="AW21" s="235"/>
      <c r="AX21" s="235"/>
      <c r="AY21" s="235"/>
      <c r="AZ21" s="235"/>
      <c r="BA21" s="235"/>
      <c r="BB21" s="235"/>
      <c r="BC21" s="235"/>
      <c r="BD21" s="235"/>
      <c r="BE21" s="235"/>
      <c r="BF21" s="235"/>
      <c r="BG21" s="235"/>
      <c r="BH21" s="235"/>
      <c r="BI21" s="235"/>
    </row>
    <row r="22" spans="1:61">
      <c r="B22" s="234">
        <v>10</v>
      </c>
      <c r="E22" s="236">
        <v>0.08</v>
      </c>
      <c r="F22" s="236">
        <v>0.12728720871441923</v>
      </c>
      <c r="G22" s="236">
        <v>0.12133947088721775</v>
      </c>
      <c r="H22" s="236">
        <v>0.14061586195974796</v>
      </c>
      <c r="I22" s="236">
        <v>8.4213698723136776E-3</v>
      </c>
      <c r="P22" s="236">
        <v>3.4025274480727159E-3</v>
      </c>
      <c r="Q22" s="236">
        <v>3.2581387666302343E-2</v>
      </c>
      <c r="R22" s="236">
        <v>8.4463784556530795E-4</v>
      </c>
      <c r="S22" s="236">
        <v>1.126139569755801E-2</v>
      </c>
      <c r="T22" s="236">
        <v>8.9651003934209592E-3</v>
      </c>
      <c r="U22" s="236">
        <v>3.1556423058064692E-2</v>
      </c>
      <c r="V22" s="236">
        <v>2.3350415155462313E-2</v>
      </c>
      <c r="W22" s="236">
        <v>1.7778612000233288E-2</v>
      </c>
      <c r="X22" s="236"/>
      <c r="Y22" s="236"/>
      <c r="Z22" s="236"/>
      <c r="AA22" s="237"/>
      <c r="AB22" s="238"/>
      <c r="AC22" s="238"/>
      <c r="AD22" s="238"/>
      <c r="AE22" s="238"/>
      <c r="AF22" s="238"/>
      <c r="AG22" s="238"/>
      <c r="AH22" s="238"/>
      <c r="AI22" s="235"/>
      <c r="AJ22" s="238"/>
      <c r="AK22" s="238"/>
      <c r="AL22" s="238"/>
      <c r="AM22" s="238"/>
      <c r="AN22" s="235"/>
      <c r="AO22" s="238"/>
      <c r="AP22" s="238"/>
      <c r="AQ22" s="238"/>
      <c r="AR22" s="238"/>
      <c r="AS22" s="238"/>
      <c r="AT22" s="238"/>
      <c r="AU22" s="238"/>
      <c r="AV22" s="235"/>
      <c r="AW22" s="235"/>
      <c r="AX22" s="235"/>
      <c r="AY22" s="235"/>
      <c r="AZ22" s="235"/>
      <c r="BA22" s="235"/>
      <c r="BB22" s="235"/>
      <c r="BC22" s="235"/>
      <c r="BD22" s="235"/>
      <c r="BE22" s="235"/>
      <c r="BF22" s="235"/>
      <c r="BG22" s="235"/>
      <c r="BH22" s="235"/>
      <c r="BI22" s="235"/>
    </row>
    <row r="23" spans="1:61">
      <c r="B23" s="234">
        <v>11</v>
      </c>
      <c r="E23" s="236">
        <v>0.08</v>
      </c>
      <c r="F23" s="236">
        <v>0.11901039474593822</v>
      </c>
      <c r="G23" s="236">
        <v>0.11487550261887614</v>
      </c>
      <c r="H23" s="236">
        <v>0.13635795165242293</v>
      </c>
      <c r="I23" s="236">
        <v>5.8807098727597928E-3</v>
      </c>
      <c r="P23" s="236">
        <v>2.9842387656917077E-3</v>
      </c>
      <c r="Q23" s="236">
        <v>2.5315426562980622E-2</v>
      </c>
      <c r="R23" s="236">
        <v>8.3353453646288218E-4</v>
      </c>
      <c r="S23" s="236">
        <v>1.1113357389765838E-2</v>
      </c>
      <c r="T23" s="236">
        <v>1.2636885998698943E-2</v>
      </c>
      <c r="U23" s="236">
        <v>2.8212362849491867E-2</v>
      </c>
      <c r="V23" s="236">
        <v>2.1325692395998581E-2</v>
      </c>
      <c r="W23" s="236">
        <v>1.7593240521099236E-2</v>
      </c>
      <c r="X23" s="236"/>
      <c r="Y23" s="236"/>
      <c r="Z23" s="236"/>
      <c r="AA23" s="237"/>
      <c r="AB23" s="238"/>
      <c r="AC23" s="238"/>
      <c r="AD23" s="238"/>
      <c r="AE23" s="238"/>
      <c r="AF23" s="238"/>
      <c r="AG23" s="238"/>
      <c r="AH23" s="238"/>
      <c r="AI23" s="235"/>
      <c r="AJ23" s="238"/>
      <c r="AK23" s="238"/>
      <c r="AL23" s="238"/>
      <c r="AM23" s="238"/>
      <c r="AN23" s="235"/>
      <c r="AO23" s="235"/>
      <c r="AP23" s="238"/>
      <c r="AQ23" s="238"/>
      <c r="AR23" s="238"/>
      <c r="AS23" s="238"/>
      <c r="AT23" s="238"/>
      <c r="AU23" s="238"/>
      <c r="AV23" s="235"/>
      <c r="AW23" s="235"/>
      <c r="AX23" s="235"/>
      <c r="AY23" s="235"/>
      <c r="AZ23" s="235"/>
      <c r="BA23" s="235"/>
      <c r="BB23" s="235"/>
      <c r="BC23" s="235"/>
      <c r="BD23" s="235"/>
      <c r="BE23" s="235"/>
      <c r="BF23" s="235"/>
      <c r="BG23" s="235"/>
      <c r="BH23" s="235"/>
      <c r="BI23" s="235"/>
    </row>
    <row r="24" spans="1:61">
      <c r="B24" s="234">
        <v>12</v>
      </c>
      <c r="D24" s="234">
        <v>12</v>
      </c>
      <c r="E24" s="236">
        <v>0.08</v>
      </c>
      <c r="F24" s="236">
        <v>0.10682574460234306</v>
      </c>
      <c r="G24" s="236">
        <v>0.10974663438262122</v>
      </c>
      <c r="H24" s="236">
        <v>0.12634904139704783</v>
      </c>
      <c r="I24" s="236">
        <v>5.6194574327164126E-3</v>
      </c>
      <c r="P24" s="236">
        <v>1.6036391770593835E-4</v>
      </c>
      <c r="Q24" s="236">
        <v>2.4003120483622426E-2</v>
      </c>
      <c r="R24" s="236">
        <v>8.198512489350873E-4</v>
      </c>
      <c r="S24" s="236">
        <v>1.5254204924492755E-2</v>
      </c>
      <c r="T24" s="236">
        <v>1.055185287662312E-2</v>
      </c>
      <c r="U24" s="236">
        <v>2.4063535857974966E-2</v>
      </c>
      <c r="V24" s="236">
        <v>2.0584925114280322E-2</v>
      </c>
      <c r="W24" s="236">
        <v>1.2130184849751651E-2</v>
      </c>
      <c r="X24" s="236"/>
      <c r="Y24" s="236"/>
      <c r="Z24" s="236"/>
      <c r="AA24" s="237"/>
      <c r="AB24" s="238"/>
      <c r="AC24" s="238"/>
      <c r="AD24" s="238"/>
      <c r="AE24" s="238"/>
      <c r="AF24" s="238"/>
      <c r="AG24" s="238"/>
      <c r="AH24" s="238"/>
      <c r="AI24" s="235"/>
      <c r="AJ24" s="238"/>
      <c r="AK24" s="238"/>
      <c r="AL24" s="238"/>
      <c r="AM24" s="238"/>
      <c r="AN24" s="235"/>
      <c r="AO24" s="235"/>
      <c r="AP24" s="238"/>
      <c r="AQ24" s="238"/>
      <c r="AR24" s="238"/>
      <c r="AS24" s="238"/>
      <c r="AT24" s="238"/>
      <c r="AU24" s="238"/>
      <c r="AV24" s="235"/>
      <c r="AW24" s="235"/>
      <c r="AX24" s="235"/>
      <c r="AY24" s="235"/>
      <c r="AZ24" s="235"/>
      <c r="BA24" s="235"/>
      <c r="BB24" s="235"/>
      <c r="BC24" s="235"/>
      <c r="BD24" s="235"/>
      <c r="BE24" s="235"/>
      <c r="BF24" s="235"/>
      <c r="BG24" s="235"/>
      <c r="BH24" s="235"/>
      <c r="BI24" s="235"/>
    </row>
    <row r="25" spans="1:61">
      <c r="A25" s="234">
        <v>2015</v>
      </c>
      <c r="B25" s="234">
        <v>1</v>
      </c>
      <c r="C25" s="234">
        <v>2015</v>
      </c>
      <c r="E25" s="236">
        <v>7.0000000000000007E-2</v>
      </c>
      <c r="F25" s="236">
        <v>9.3408586606546384E-2</v>
      </c>
      <c r="G25" s="236">
        <v>9.8000140636077759E-2</v>
      </c>
      <c r="H25" s="236">
        <v>0.1226884829522612</v>
      </c>
      <c r="I25" s="236">
        <v>5.0386668204054352E-3</v>
      </c>
      <c r="P25" s="236">
        <v>-7.8511519716235375E-3</v>
      </c>
      <c r="Q25" s="236">
        <v>2.0542598449412378E-2</v>
      </c>
      <c r="R25" s="236">
        <v>9.8536817790851683E-4</v>
      </c>
      <c r="S25" s="236">
        <v>9.1510869444895448E-3</v>
      </c>
      <c r="T25" s="236">
        <v>7.8495171383874754E-3</v>
      </c>
      <c r="U25" s="236">
        <v>2.6364390449380791E-2</v>
      </c>
      <c r="V25" s="236">
        <v>2.2731562515181915E-2</v>
      </c>
      <c r="W25" s="236">
        <v>1.1923064031129738E-2</v>
      </c>
      <c r="X25" s="236"/>
      <c r="Y25" s="236"/>
      <c r="Z25" s="236"/>
      <c r="AA25" s="237"/>
      <c r="AB25" s="238"/>
      <c r="AC25" s="238"/>
      <c r="AD25" s="238"/>
      <c r="AE25" s="238"/>
      <c r="AF25" s="238"/>
      <c r="AG25" s="238"/>
      <c r="AH25" s="238"/>
      <c r="AI25" s="235"/>
      <c r="AJ25" s="238"/>
      <c r="AK25" s="238"/>
      <c r="AL25" s="238"/>
      <c r="AM25" s="238"/>
      <c r="AN25" s="235"/>
      <c r="AO25" s="238"/>
      <c r="AP25" s="238"/>
      <c r="AQ25" s="238"/>
      <c r="AR25" s="238"/>
      <c r="AS25" s="238"/>
      <c r="AT25" s="238"/>
      <c r="AU25" s="238"/>
      <c r="AV25" s="235"/>
      <c r="AW25" s="235"/>
      <c r="AX25" s="235"/>
      <c r="AY25" s="235"/>
      <c r="AZ25" s="235"/>
      <c r="BA25" s="235"/>
      <c r="BB25" s="235"/>
      <c r="BC25" s="235"/>
      <c r="BD25" s="235"/>
      <c r="BE25" s="235"/>
      <c r="BF25" s="235"/>
      <c r="BG25" s="235"/>
      <c r="BH25" s="235"/>
      <c r="BI25" s="235"/>
    </row>
    <row r="26" spans="1:61">
      <c r="B26" s="234">
        <v>2</v>
      </c>
      <c r="E26" s="236">
        <v>7.0000000000000007E-2</v>
      </c>
      <c r="F26" s="236">
        <v>8.4605165930372594E-2</v>
      </c>
      <c r="G26" s="236">
        <v>9.279397120371824E-2</v>
      </c>
      <c r="H26" s="236">
        <v>0.11938949450054359</v>
      </c>
      <c r="I26" s="236">
        <v>2.2444326631072542E-3</v>
      </c>
      <c r="P26" s="236">
        <v>-3.2937820617061158E-3</v>
      </c>
      <c r="Q26" s="236">
        <v>1.7452485950868887E-2</v>
      </c>
      <c r="R26" s="236">
        <v>2.6399171391426688E-4</v>
      </c>
      <c r="S26" s="236">
        <v>8.7024540229358651E-3</v>
      </c>
      <c r="T26" s="236">
        <v>7.7687171064971406E-3</v>
      </c>
      <c r="U26" s="236">
        <v>2.4782928647951095E-2</v>
      </c>
      <c r="V26" s="236">
        <v>2.2292813596269567E-2</v>
      </c>
      <c r="W26" s="236">
        <v>1.180058159930193E-2</v>
      </c>
      <c r="X26" s="236"/>
      <c r="Y26" s="236"/>
      <c r="Z26" s="236"/>
      <c r="AA26" s="237"/>
      <c r="AB26" s="238"/>
      <c r="AC26" s="238"/>
      <c r="AD26" s="238"/>
      <c r="AE26" s="238"/>
      <c r="AF26" s="238"/>
      <c r="AG26" s="238"/>
      <c r="AH26" s="238"/>
      <c r="AI26" s="235"/>
      <c r="AJ26" s="238"/>
      <c r="AK26" s="238"/>
      <c r="AL26" s="238"/>
      <c r="AM26" s="238"/>
      <c r="AN26" s="235"/>
      <c r="AO26" s="235"/>
      <c r="AP26" s="238"/>
      <c r="AQ26" s="238"/>
      <c r="AR26" s="238"/>
      <c r="AS26" s="238"/>
      <c r="AT26" s="238"/>
      <c r="AU26" s="238"/>
      <c r="AV26" s="235"/>
      <c r="AW26" s="235"/>
      <c r="AX26" s="235"/>
      <c r="AY26" s="235"/>
      <c r="AZ26" s="235"/>
      <c r="BA26" s="235"/>
      <c r="BB26" s="235"/>
      <c r="BC26" s="235"/>
      <c r="BD26" s="235"/>
      <c r="BE26" s="235"/>
      <c r="BF26" s="235"/>
      <c r="BG26" s="235"/>
      <c r="BH26" s="235"/>
      <c r="BI26" s="235"/>
    </row>
    <row r="27" spans="1:61">
      <c r="B27" s="234">
        <v>3</v>
      </c>
      <c r="D27" s="234">
        <v>3</v>
      </c>
      <c r="E27" s="236">
        <v>7.0000000000000007E-2</v>
      </c>
      <c r="F27" s="236">
        <v>8.8189615878457195E-2</v>
      </c>
      <c r="G27" s="236">
        <v>9.2549352921328376E-2</v>
      </c>
      <c r="H27" s="236">
        <v>0.11855004474714548</v>
      </c>
      <c r="I27" s="236">
        <v>7.9683400938039828E-3</v>
      </c>
      <c r="P27" s="236">
        <v>-5.7993046603868805E-3</v>
      </c>
      <c r="Q27" s="236">
        <v>1.7165375086574248E-2</v>
      </c>
      <c r="R27" s="236">
        <v>-3.2357788461439603E-4</v>
      </c>
      <c r="S27" s="236">
        <v>8.6621909847378036E-3</v>
      </c>
      <c r="T27" s="236">
        <v>8.5682120604170329E-3</v>
      </c>
      <c r="U27" s="236">
        <v>2.3741291750032274E-2</v>
      </c>
      <c r="V27" s="236">
        <v>2.23818653585219E-2</v>
      </c>
      <c r="W27" s="236">
        <v>1.0858495496623181E-2</v>
      </c>
      <c r="X27" s="236"/>
      <c r="Y27" s="236"/>
      <c r="Z27" s="236"/>
      <c r="AA27" s="237"/>
      <c r="AB27" s="238"/>
      <c r="AC27" s="238"/>
      <c r="AD27" s="238"/>
      <c r="AE27" s="238"/>
      <c r="AF27" s="238"/>
      <c r="AG27" s="238"/>
      <c r="AH27" s="238"/>
      <c r="AI27" s="235"/>
      <c r="AJ27" s="238"/>
      <c r="AK27" s="238"/>
      <c r="AL27" s="238"/>
      <c r="AM27" s="238"/>
      <c r="AN27" s="235"/>
      <c r="AO27" s="235"/>
      <c r="AP27" s="238"/>
      <c r="AQ27" s="238"/>
      <c r="AR27" s="238"/>
      <c r="AS27" s="238"/>
      <c r="AT27" s="238"/>
      <c r="AU27" s="238"/>
      <c r="AV27" s="235"/>
      <c r="AW27" s="235"/>
      <c r="AX27" s="235"/>
      <c r="AY27" s="235"/>
      <c r="AZ27" s="235"/>
      <c r="BA27" s="235"/>
      <c r="BB27" s="235"/>
      <c r="BC27" s="235"/>
      <c r="BD27" s="235"/>
      <c r="BE27" s="235"/>
      <c r="BF27" s="235"/>
      <c r="BG27" s="235"/>
      <c r="BH27" s="235"/>
      <c r="BI27" s="235"/>
    </row>
    <row r="28" spans="1:61">
      <c r="B28" s="234">
        <v>4</v>
      </c>
      <c r="E28" s="236">
        <v>7.0000000000000007E-2</v>
      </c>
      <c r="F28" s="236">
        <v>8.7775889466691348E-2</v>
      </c>
      <c r="G28" s="236">
        <v>9.1585814958660583E-2</v>
      </c>
      <c r="H28" s="236">
        <v>0.11034637001224756</v>
      </c>
      <c r="I28" s="236">
        <v>8.0655043636361778E-3</v>
      </c>
      <c r="P28" s="236">
        <v>-3.3131776266827348E-3</v>
      </c>
      <c r="Q28" s="236">
        <v>1.3729960925707087E-2</v>
      </c>
      <c r="R28" s="236">
        <v>-3.2086690783277299E-4</v>
      </c>
      <c r="S28" s="236">
        <v>8.5896180440203224E-3</v>
      </c>
      <c r="T28" s="236">
        <v>8.0908246083721408E-3</v>
      </c>
      <c r="U28" s="236">
        <v>1.9905273054340981E-2</v>
      </c>
      <c r="V28" s="236">
        <v>2.1254416260984368E-2</v>
      </c>
      <c r="W28" s="236">
        <v>1.0767521636621025E-2</v>
      </c>
      <c r="X28" s="236"/>
      <c r="Y28" s="236"/>
      <c r="Z28" s="236"/>
      <c r="AA28" s="237"/>
      <c r="AB28" s="238"/>
      <c r="AC28" s="238"/>
      <c r="AD28" s="238"/>
      <c r="AE28" s="238"/>
      <c r="AF28" s="238"/>
      <c r="AG28" s="238"/>
      <c r="AH28" s="238"/>
      <c r="AI28" s="235"/>
      <c r="AJ28" s="238"/>
      <c r="AK28" s="238"/>
      <c r="AL28" s="238"/>
      <c r="AM28" s="238"/>
      <c r="AN28" s="235"/>
      <c r="AO28" s="238"/>
      <c r="AP28" s="238"/>
      <c r="AQ28" s="238"/>
      <c r="AR28" s="238"/>
      <c r="AS28" s="238"/>
      <c r="AT28" s="238"/>
      <c r="AU28" s="238"/>
      <c r="AV28" s="235"/>
      <c r="AW28" s="235"/>
      <c r="AX28" s="235"/>
      <c r="AY28" s="235"/>
      <c r="AZ28" s="235"/>
      <c r="BA28" s="235"/>
      <c r="BB28" s="235"/>
      <c r="BC28" s="235"/>
      <c r="BD28" s="235"/>
      <c r="BE28" s="235"/>
      <c r="BF28" s="235"/>
      <c r="BG28" s="235"/>
      <c r="BH28" s="235"/>
      <c r="BI28" s="235"/>
    </row>
    <row r="29" spans="1:61">
      <c r="B29" s="234">
        <v>5</v>
      </c>
      <c r="E29" s="236">
        <v>7.0000000000000007E-2</v>
      </c>
      <c r="F29" s="236">
        <v>7.5336130904910759E-2</v>
      </c>
      <c r="G29" s="236">
        <v>7.9711587130032902E-2</v>
      </c>
      <c r="H29" s="236">
        <v>0.10152432326793126</v>
      </c>
      <c r="I29" s="236">
        <v>1.0988775565750064E-3</v>
      </c>
      <c r="P29" s="236">
        <v>-6.0953639592347796E-3</v>
      </c>
      <c r="Q29" s="236">
        <v>1.0820592417165582E-2</v>
      </c>
      <c r="R29" s="236">
        <v>0</v>
      </c>
      <c r="S29" s="236">
        <v>8.4820667865111391E-3</v>
      </c>
      <c r="T29" s="236">
        <v>7.0938341185423828E-3</v>
      </c>
      <c r="U29" s="236">
        <v>1.8063739904066584E-2</v>
      </c>
      <c r="V29" s="236">
        <v>1.8123686662341713E-2</v>
      </c>
      <c r="W29" s="236">
        <v>1.063270068342601E-2</v>
      </c>
      <c r="X29" s="236"/>
      <c r="Y29" s="236"/>
      <c r="Z29" s="236"/>
      <c r="AA29" s="237"/>
      <c r="AB29" s="238"/>
      <c r="AC29" s="238"/>
      <c r="AD29" s="238"/>
      <c r="AE29" s="238"/>
      <c r="AF29" s="238"/>
      <c r="AG29" s="238"/>
      <c r="AH29" s="238"/>
      <c r="AI29" s="235"/>
      <c r="AJ29" s="238"/>
      <c r="AK29" s="238"/>
      <c r="AL29" s="238"/>
      <c r="AM29" s="238"/>
      <c r="AN29" s="235"/>
      <c r="AO29" s="235"/>
      <c r="AP29" s="238"/>
      <c r="AQ29" s="238"/>
      <c r="AR29" s="238"/>
      <c r="AS29" s="238"/>
      <c r="AT29" s="238"/>
      <c r="AU29" s="238"/>
      <c r="AV29" s="235"/>
      <c r="AW29" s="235"/>
      <c r="AX29" s="235"/>
      <c r="AY29" s="235"/>
      <c r="AZ29" s="235"/>
      <c r="BA29" s="235"/>
      <c r="BB29" s="235"/>
      <c r="BC29" s="235"/>
      <c r="BD29" s="235"/>
      <c r="BE29" s="235"/>
      <c r="BF29" s="235"/>
      <c r="BG29" s="235"/>
      <c r="BH29" s="235"/>
      <c r="BI29" s="235"/>
    </row>
    <row r="30" spans="1:61">
      <c r="B30" s="234">
        <v>6</v>
      </c>
      <c r="D30" s="234">
        <v>6</v>
      </c>
      <c r="E30" s="236">
        <v>7.0000000000000007E-2</v>
      </c>
      <c r="F30" s="236">
        <v>7.1460346786134332E-2</v>
      </c>
      <c r="G30" s="236">
        <v>7.3443224206853674E-2</v>
      </c>
      <c r="H30" s="236">
        <v>9.6428101045935799E-2</v>
      </c>
      <c r="I30" s="236">
        <v>1.449873776505628E-3</v>
      </c>
      <c r="P30" s="236">
        <v>-7.5552913964479608E-3</v>
      </c>
      <c r="Q30" s="236">
        <v>9.0765247411674407E-3</v>
      </c>
      <c r="R30" s="236">
        <v>0</v>
      </c>
      <c r="S30" s="236">
        <v>8.3092450289506785E-3</v>
      </c>
      <c r="T30" s="236">
        <v>5.4006803713709303E-3</v>
      </c>
      <c r="U30" s="236">
        <v>1.4968731475632954E-2</v>
      </c>
      <c r="V30" s="236">
        <v>1.7106343820265203E-2</v>
      </c>
      <c r="W30" s="236">
        <v>1.4261974226701378E-2</v>
      </c>
      <c r="X30" s="236"/>
      <c r="Y30" s="236"/>
      <c r="Z30" s="236"/>
      <c r="AA30" s="237"/>
      <c r="AB30" s="238"/>
      <c r="AC30" s="238"/>
      <c r="AD30" s="238"/>
      <c r="AE30" s="238"/>
      <c r="AF30" s="238"/>
      <c r="AG30" s="238"/>
      <c r="AH30" s="238"/>
      <c r="AI30" s="235"/>
      <c r="AJ30" s="238"/>
      <c r="AK30" s="238"/>
      <c r="AL30" s="238"/>
      <c r="AM30" s="238"/>
      <c r="AN30" s="235"/>
      <c r="AO30" s="235"/>
      <c r="AP30" s="238"/>
      <c r="AQ30" s="238"/>
      <c r="AR30" s="238"/>
      <c r="AS30" s="238"/>
      <c r="AT30" s="238"/>
      <c r="AU30" s="238"/>
      <c r="AV30" s="235"/>
      <c r="AW30" s="235"/>
      <c r="AX30" s="235"/>
      <c r="AY30" s="235"/>
      <c r="AZ30" s="235"/>
      <c r="BA30" s="235"/>
      <c r="BB30" s="235"/>
      <c r="BC30" s="235"/>
      <c r="BD30" s="235"/>
      <c r="BE30" s="235"/>
      <c r="BF30" s="235"/>
      <c r="BG30" s="235"/>
      <c r="BH30" s="235"/>
      <c r="BI30" s="235"/>
    </row>
    <row r="31" spans="1:61">
      <c r="B31" s="234">
        <v>7</v>
      </c>
      <c r="E31" s="236">
        <v>7.0000000000000007E-2</v>
      </c>
      <c r="F31" s="236">
        <v>6.634973889357032E-2</v>
      </c>
      <c r="G31" s="236">
        <v>6.894304046762878E-2</v>
      </c>
      <c r="H31" s="236">
        <v>7.2914471342706788E-2</v>
      </c>
      <c r="I31" s="236">
        <v>7.3995258830361621E-4</v>
      </c>
      <c r="P31" s="236">
        <v>-6.9459949455919542E-3</v>
      </c>
      <c r="Q31" s="236">
        <v>1.4166075158175194E-3</v>
      </c>
      <c r="R31" s="236">
        <v>0</v>
      </c>
      <c r="S31" s="236">
        <v>6.1694358994190453E-3</v>
      </c>
      <c r="T31" s="236">
        <v>3.5409574336500368E-3</v>
      </c>
      <c r="U31" s="236">
        <v>1.0469944641204451E-2</v>
      </c>
      <c r="V31" s="236">
        <v>1.6589685099430252E-2</v>
      </c>
      <c r="W31" s="236">
        <v>1.4183452960581235E-2</v>
      </c>
      <c r="X31" s="236"/>
      <c r="Y31" s="236"/>
      <c r="Z31" s="236"/>
      <c r="AA31" s="237"/>
      <c r="AB31" s="238"/>
      <c r="AC31" s="238"/>
      <c r="AD31" s="238"/>
      <c r="AE31" s="238"/>
      <c r="AF31" s="238"/>
      <c r="AG31" s="238"/>
      <c r="AH31" s="238"/>
      <c r="AI31" s="235"/>
      <c r="AJ31" s="238"/>
      <c r="AK31" s="238"/>
      <c r="AL31" s="238"/>
      <c r="AM31" s="238"/>
      <c r="AN31" s="235"/>
      <c r="AO31" s="238"/>
      <c r="AP31" s="238"/>
      <c r="AQ31" s="238"/>
      <c r="AR31" s="238"/>
      <c r="AS31" s="238"/>
      <c r="AT31" s="238"/>
      <c r="AU31" s="238"/>
      <c r="AV31" s="235"/>
      <c r="AW31" s="235"/>
      <c r="AX31" s="235"/>
      <c r="AY31" s="235"/>
      <c r="AZ31" s="235"/>
      <c r="BA31" s="235"/>
      <c r="BB31" s="235"/>
      <c r="BC31" s="235"/>
      <c r="BD31" s="235"/>
      <c r="BE31" s="235"/>
      <c r="BF31" s="235"/>
      <c r="BG31" s="235"/>
      <c r="BH31" s="235"/>
      <c r="BI31" s="235"/>
    </row>
    <row r="32" spans="1:61">
      <c r="B32" s="234">
        <v>8</v>
      </c>
      <c r="E32" s="236">
        <v>7.0000000000000007E-2</v>
      </c>
      <c r="F32" s="236">
        <v>5.9374275324577175E-2</v>
      </c>
      <c r="G32" s="236">
        <v>6.5628083139121163E-2</v>
      </c>
      <c r="H32" s="236">
        <v>7.2036362701678458E-2</v>
      </c>
      <c r="I32" s="236">
        <v>8.9920754055672347E-4</v>
      </c>
      <c r="P32" s="236">
        <v>-6.3257081481909311E-3</v>
      </c>
      <c r="Q32" s="236">
        <v>1.0281249315560121E-2</v>
      </c>
      <c r="R32" s="236">
        <v>0</v>
      </c>
      <c r="S32" s="236">
        <v>1.203625641416288E-2</v>
      </c>
      <c r="T32" s="236">
        <v>5.7339785549105956E-3</v>
      </c>
      <c r="U32" s="236">
        <v>7.5964201714388158E-3</v>
      </c>
      <c r="V32" s="236">
        <v>7.6718708400428199E-3</v>
      </c>
      <c r="W32" s="236">
        <v>1.2182203967427864E-2</v>
      </c>
      <c r="X32" s="236"/>
      <c r="Y32" s="236"/>
      <c r="Z32" s="236"/>
      <c r="AA32" s="237"/>
      <c r="AB32" s="238"/>
      <c r="AC32" s="238"/>
      <c r="AD32" s="238"/>
      <c r="AE32" s="238"/>
      <c r="AF32" s="238"/>
      <c r="AG32" s="238"/>
      <c r="AH32" s="238"/>
      <c r="AI32" s="235"/>
      <c r="AJ32" s="238"/>
      <c r="AK32" s="238"/>
      <c r="AL32" s="238"/>
      <c r="AM32" s="238"/>
      <c r="AN32" s="235"/>
      <c r="AO32" s="235"/>
      <c r="AP32" s="238"/>
      <c r="AQ32" s="238"/>
      <c r="AR32" s="238"/>
      <c r="AS32" s="238"/>
      <c r="AT32" s="238"/>
      <c r="AU32" s="238"/>
      <c r="AV32" s="235"/>
      <c r="AW32" s="235"/>
      <c r="AX32" s="235"/>
      <c r="AY32" s="235"/>
      <c r="AZ32" s="235"/>
      <c r="BA32" s="235"/>
      <c r="BB32" s="235"/>
      <c r="BC32" s="235"/>
      <c r="BD32" s="235"/>
      <c r="BE32" s="235"/>
      <c r="BF32" s="235"/>
      <c r="BG32" s="235"/>
      <c r="BH32" s="235"/>
      <c r="BI32" s="235"/>
    </row>
    <row r="33" spans="1:61">
      <c r="B33" s="234">
        <v>9</v>
      </c>
      <c r="D33" s="234">
        <v>9</v>
      </c>
      <c r="E33" s="236">
        <v>7.0000000000000007E-2</v>
      </c>
      <c r="F33" s="236">
        <v>3.9411788659872382E-2</v>
      </c>
      <c r="G33" s="236">
        <v>4.9309823887764281E-2</v>
      </c>
      <c r="H33" s="236">
        <v>6.0838932972419046E-2</v>
      </c>
      <c r="I33" s="236">
        <v>-8.584720710712701E-3</v>
      </c>
      <c r="P33" s="236">
        <v>-1.0540923945468602E-2</v>
      </c>
      <c r="Q33" s="236">
        <v>4.6814059828363631E-3</v>
      </c>
      <c r="R33" s="236">
        <v>0</v>
      </c>
      <c r="S33" s="236">
        <v>1.2977176141750804E-2</v>
      </c>
      <c r="T33" s="236">
        <v>3.9724252761906848E-3</v>
      </c>
      <c r="U33" s="236">
        <v>2.6039736412635083E-3</v>
      </c>
      <c r="V33" s="236">
        <v>7.2442354617416674E-3</v>
      </c>
      <c r="W33" s="236">
        <v>1.1467639988904921E-2</v>
      </c>
      <c r="X33" s="236"/>
      <c r="Y33" s="236"/>
      <c r="Z33" s="236"/>
      <c r="AA33" s="237"/>
      <c r="AB33" s="238"/>
      <c r="AC33" s="238"/>
      <c r="AD33" s="238"/>
      <c r="AE33" s="238"/>
      <c r="AF33" s="238"/>
      <c r="AG33" s="238"/>
      <c r="AH33" s="238"/>
      <c r="AI33" s="235"/>
      <c r="AJ33" s="238"/>
      <c r="AK33" s="238"/>
      <c r="AL33" s="238"/>
      <c r="AM33" s="238"/>
      <c r="AN33" s="235"/>
      <c r="AO33" s="235"/>
      <c r="AP33" s="238"/>
      <c r="AQ33" s="238"/>
      <c r="AR33" s="238"/>
      <c r="AS33" s="238"/>
      <c r="AT33" s="238"/>
      <c r="AU33" s="238"/>
      <c r="AV33" s="235"/>
      <c r="AW33" s="235"/>
      <c r="AX33" s="235"/>
      <c r="AY33" s="235"/>
      <c r="AZ33" s="235"/>
      <c r="BA33" s="235"/>
      <c r="BB33" s="235"/>
      <c r="BC33" s="235"/>
      <c r="BD33" s="235"/>
      <c r="BE33" s="235"/>
      <c r="BF33" s="235"/>
      <c r="BG33" s="235"/>
      <c r="BH33" s="235"/>
    </row>
    <row r="34" spans="1:61">
      <c r="B34" s="234">
        <v>10</v>
      </c>
      <c r="E34" s="236">
        <v>7.0000000000000007E-2</v>
      </c>
      <c r="F34" s="236">
        <v>1.9211998725958024E-2</v>
      </c>
      <c r="G34" s="236">
        <v>3.4465256883227102E-2</v>
      </c>
      <c r="H34" s="236">
        <v>4.8145695588668769E-2</v>
      </c>
      <c r="I34" s="236">
        <v>-1.1176156400265924E-2</v>
      </c>
      <c r="P34" s="236">
        <v>-1.5968283687428544E-2</v>
      </c>
      <c r="Q34" s="236">
        <v>3.9376107820786824E-3</v>
      </c>
      <c r="R34" s="236">
        <v>5.1661603578629057E-17</v>
      </c>
      <c r="S34" s="236">
        <v>1.2373776961517549E-2</v>
      </c>
      <c r="T34" s="236">
        <v>3.2895496303290842E-3</v>
      </c>
      <c r="U34" s="236">
        <v>3.37607006368333E-3</v>
      </c>
      <c r="V34" s="236">
        <v>7.0941499178701498E-3</v>
      </c>
      <c r="W34" s="236">
        <v>2.8445300001420683E-3</v>
      </c>
      <c r="X34" s="236"/>
      <c r="Y34" s="236"/>
      <c r="Z34" s="236"/>
      <c r="AA34" s="237"/>
      <c r="AB34" s="238"/>
      <c r="AC34" s="238"/>
      <c r="AD34" s="238"/>
      <c r="AE34" s="238"/>
      <c r="AF34" s="238"/>
      <c r="AG34" s="238"/>
      <c r="AH34" s="238"/>
      <c r="AI34" s="235"/>
      <c r="AJ34" s="238"/>
      <c r="AK34" s="238"/>
      <c r="AL34" s="238"/>
      <c r="AM34" s="238"/>
      <c r="AN34" s="235"/>
      <c r="AO34" s="238"/>
      <c r="AP34" s="238"/>
      <c r="AQ34" s="238"/>
      <c r="AR34" s="238"/>
      <c r="AS34" s="238"/>
      <c r="AT34" s="238"/>
      <c r="AU34" s="238"/>
      <c r="AV34" s="235"/>
      <c r="AW34" s="235"/>
      <c r="AX34" s="235"/>
      <c r="AY34" s="235"/>
      <c r="AZ34" s="235"/>
      <c r="BA34" s="235"/>
      <c r="BB34" s="235"/>
      <c r="BC34" s="235"/>
      <c r="BD34" s="235"/>
      <c r="BE34" s="235"/>
      <c r="BF34" s="235"/>
      <c r="BG34" s="235"/>
      <c r="BH34" s="235"/>
      <c r="BI34" s="235"/>
    </row>
    <row r="35" spans="1:61">
      <c r="B35" s="234">
        <v>11</v>
      </c>
      <c r="E35" s="236">
        <v>7.0000000000000007E-2</v>
      </c>
      <c r="F35" s="236">
        <v>1.8992082680405975E-2</v>
      </c>
      <c r="G35" s="236">
        <v>2.9492658994636267E-2</v>
      </c>
      <c r="H35" s="236">
        <v>5.3151589204065708E-2</v>
      </c>
      <c r="I35" s="236">
        <v>5.6636703282009204E-3</v>
      </c>
      <c r="P35" s="236">
        <v>-1.8783926380312291E-2</v>
      </c>
      <c r="Q35" s="236">
        <v>3.6152309091415013E-3</v>
      </c>
      <c r="R35" s="236">
        <v>5.1359572831617441E-17</v>
      </c>
      <c r="S35" s="236">
        <v>1.2283884074937841E-2</v>
      </c>
      <c r="T35" s="236">
        <v>5.1347054729006377E-4</v>
      </c>
      <c r="U35" s="236">
        <v>3.9493288465609934E-3</v>
      </c>
      <c r="V35" s="236">
        <v>7.1214205808101767E-3</v>
      </c>
      <c r="W35" s="236">
        <v>1.2702191863675774E-3</v>
      </c>
      <c r="X35" s="236"/>
      <c r="Y35" s="236"/>
      <c r="Z35" s="236"/>
      <c r="AA35" s="237"/>
      <c r="AB35" s="238"/>
      <c r="AC35" s="238"/>
      <c r="AD35" s="238"/>
      <c r="AE35" s="238"/>
      <c r="AF35" s="238"/>
      <c r="AG35" s="238"/>
      <c r="AH35" s="238"/>
      <c r="AI35" s="235"/>
      <c r="AJ35" s="238"/>
      <c r="AK35" s="238"/>
      <c r="AL35" s="238"/>
      <c r="AM35" s="238"/>
      <c r="AN35" s="235"/>
      <c r="AO35" s="235"/>
      <c r="AP35" s="238"/>
      <c r="AQ35" s="238"/>
      <c r="AR35" s="238"/>
      <c r="AS35" s="238"/>
      <c r="AT35" s="238"/>
      <c r="AU35" s="238"/>
      <c r="AV35" s="235"/>
      <c r="AW35" s="235"/>
      <c r="AX35" s="235"/>
      <c r="AY35" s="235"/>
      <c r="AZ35" s="235"/>
      <c r="BA35" s="235"/>
      <c r="BB35" s="235"/>
      <c r="BC35" s="235"/>
      <c r="BD35" s="235"/>
      <c r="BE35" s="235"/>
      <c r="BF35" s="235"/>
      <c r="BG35" s="235"/>
      <c r="BH35" s="235"/>
      <c r="BI35" s="235"/>
    </row>
    <row r="36" spans="1:61">
      <c r="B36" s="234">
        <v>12</v>
      </c>
      <c r="D36" s="234">
        <v>12</v>
      </c>
      <c r="E36" s="236">
        <v>7.0000000000000007E-2</v>
      </c>
      <c r="F36" s="236">
        <v>1.1292613566066256E-2</v>
      </c>
      <c r="G36" s="236">
        <v>1.8927465927795151E-2</v>
      </c>
      <c r="H36" s="236">
        <v>4.7613062318189181E-2</v>
      </c>
      <c r="I36" s="236">
        <v>-1.9789685853892625E-3</v>
      </c>
      <c r="P36" s="236">
        <v>-2.1306897261096972E-2</v>
      </c>
      <c r="Q36" s="236">
        <v>8.5827721051038024E-4</v>
      </c>
      <c r="R36" s="236">
        <v>0</v>
      </c>
      <c r="S36" s="236">
        <v>9.1426075354649645E-3</v>
      </c>
      <c r="T36" s="236">
        <v>1.0641088833630234E-3</v>
      </c>
      <c r="U36" s="236">
        <v>4.9138155368096768E-3</v>
      </c>
      <c r="V36" s="236">
        <v>7.3336123791190632E-3</v>
      </c>
      <c r="W36" s="236">
        <v>1.3859879348997216E-3</v>
      </c>
      <c r="X36" s="236"/>
      <c r="Y36" s="236"/>
      <c r="Z36" s="236"/>
      <c r="AA36" s="237"/>
      <c r="AB36" s="238"/>
      <c r="AC36" s="238"/>
      <c r="AD36" s="238"/>
      <c r="AE36" s="238"/>
      <c r="AF36" s="238"/>
      <c r="AG36" s="238"/>
      <c r="AH36" s="238"/>
      <c r="AI36" s="235"/>
      <c r="AJ36" s="238"/>
      <c r="AK36" s="238"/>
      <c r="AL36" s="238"/>
      <c r="AM36" s="238"/>
      <c r="AN36" s="235"/>
      <c r="AO36" s="235"/>
      <c r="AP36" s="238"/>
      <c r="AQ36" s="238"/>
      <c r="AR36" s="238"/>
      <c r="AS36" s="238"/>
      <c r="AT36" s="238"/>
      <c r="AU36" s="238"/>
      <c r="AV36" s="235"/>
      <c r="AW36" s="235"/>
      <c r="AX36" s="235"/>
      <c r="AY36" s="235"/>
      <c r="AZ36" s="235"/>
      <c r="BA36" s="235"/>
      <c r="BB36" s="235"/>
      <c r="BC36" s="235"/>
      <c r="BD36" s="235"/>
      <c r="BE36" s="235"/>
      <c r="BF36" s="235"/>
      <c r="BG36" s="235"/>
      <c r="BH36" s="235"/>
      <c r="BI36" s="235"/>
    </row>
    <row r="37" spans="1:61">
      <c r="A37" s="234">
        <v>2016</v>
      </c>
      <c r="B37" s="234">
        <v>1</v>
      </c>
      <c r="C37" s="234">
        <v>2016</v>
      </c>
      <c r="E37" s="236">
        <v>7.0000000000000007E-2</v>
      </c>
      <c r="F37" s="236">
        <v>1.0437075087505798E-2</v>
      </c>
      <c r="G37" s="236">
        <v>5.5200916775148823E-3</v>
      </c>
      <c r="H37" s="236">
        <v>4.013810374063187E-2</v>
      </c>
      <c r="I37" s="236">
        <v>4.1884190875818295E-3</v>
      </c>
      <c r="K37" s="239">
        <v>-0.113013228571199</v>
      </c>
      <c r="L37" s="239"/>
      <c r="M37" s="239"/>
      <c r="N37" s="239"/>
      <c r="P37" s="236">
        <v>-1.5265995986075559E-2</v>
      </c>
      <c r="Q37" s="236">
        <v>2.0076038617495452E-3</v>
      </c>
      <c r="R37" s="236">
        <v>-3.086357268022301E-3</v>
      </c>
      <c r="S37" s="236">
        <v>9.6128091524832603E-3</v>
      </c>
      <c r="T37" s="236">
        <v>1.3204551940255538E-3</v>
      </c>
      <c r="U37" s="236">
        <v>1.480768348178041E-3</v>
      </c>
      <c r="V37" s="236">
        <v>4.7435903144265549E-3</v>
      </c>
      <c r="W37" s="236">
        <v>4.0298360773923295E-4</v>
      </c>
      <c r="X37" s="236"/>
      <c r="Y37" s="236"/>
      <c r="Z37" s="236"/>
      <c r="AA37" s="237"/>
      <c r="AB37" s="238"/>
      <c r="AC37" s="238"/>
      <c r="AD37" s="238"/>
      <c r="AE37" s="238"/>
      <c r="AF37" s="238"/>
      <c r="AG37" s="238"/>
      <c r="AH37" s="238"/>
      <c r="AI37" s="235"/>
      <c r="AJ37" s="238"/>
      <c r="AK37" s="238"/>
      <c r="AL37" s="238"/>
      <c r="AM37" s="238"/>
      <c r="AN37" s="235"/>
      <c r="AO37" s="238"/>
      <c r="AP37" s="238"/>
      <c r="AQ37" s="238"/>
      <c r="AR37" s="238"/>
      <c r="AS37" s="238"/>
      <c r="AT37" s="238"/>
      <c r="AU37" s="238"/>
      <c r="AV37" s="235"/>
      <c r="AW37" s="235"/>
      <c r="AX37" s="235"/>
      <c r="AY37" s="235"/>
      <c r="AZ37" s="235"/>
      <c r="BA37" s="235"/>
      <c r="BB37" s="235"/>
      <c r="BC37" s="235"/>
      <c r="BD37" s="235"/>
      <c r="BE37" s="235"/>
      <c r="BF37" s="235"/>
      <c r="BG37" s="235"/>
      <c r="BH37" s="235"/>
      <c r="BI37" s="235"/>
    </row>
    <row r="38" spans="1:61">
      <c r="B38" s="234">
        <v>2</v>
      </c>
      <c r="E38" s="236">
        <v>7.0000000000000007E-2</v>
      </c>
      <c r="F38" s="236">
        <v>1.6276443703437504E-2</v>
      </c>
      <c r="G38" s="236">
        <v>8.4754326919542766E-3</v>
      </c>
      <c r="H38" s="236">
        <v>3.5333019887086925E-2</v>
      </c>
      <c r="I38" s="236">
        <v>8.0364555706973206E-3</v>
      </c>
      <c r="K38" s="239">
        <v>-6.9211615236902557E-2</v>
      </c>
      <c r="L38" s="239"/>
      <c r="M38" s="239"/>
      <c r="N38" s="239"/>
      <c r="P38" s="236">
        <v>-9.7817928603317408E-3</v>
      </c>
      <c r="Q38" s="236">
        <v>3.4328801839413835E-3</v>
      </c>
      <c r="R38" s="236">
        <v>-3.0864335188556823E-3</v>
      </c>
      <c r="S38" s="236">
        <v>9.6130466443370317E-3</v>
      </c>
      <c r="T38" s="236">
        <v>1.3283408152114993E-3</v>
      </c>
      <c r="U38" s="236">
        <v>1.8399457171761873E-3</v>
      </c>
      <c r="V38" s="236">
        <v>4.7671538969330761E-3</v>
      </c>
      <c r="W38" s="236">
        <v>-1.5661022052225941E-3</v>
      </c>
      <c r="X38" s="236"/>
      <c r="Y38" s="236"/>
      <c r="Z38" s="236"/>
      <c r="AA38" s="237"/>
      <c r="AB38" s="238"/>
      <c r="AC38" s="238"/>
      <c r="AD38" s="238"/>
      <c r="AE38" s="238"/>
      <c r="AF38" s="238"/>
      <c r="AG38" s="238"/>
      <c r="AH38" s="238"/>
      <c r="AI38" s="235"/>
      <c r="AJ38" s="238"/>
      <c r="AK38" s="238"/>
      <c r="AL38" s="238"/>
      <c r="AM38" s="238"/>
      <c r="AN38" s="235"/>
      <c r="AO38" s="235"/>
      <c r="AP38" s="238"/>
      <c r="AQ38" s="238"/>
      <c r="AR38" s="238"/>
      <c r="AS38" s="238"/>
      <c r="AT38" s="238"/>
      <c r="AU38" s="238"/>
      <c r="AV38" s="235"/>
      <c r="AW38" s="235"/>
      <c r="AX38" s="235"/>
      <c r="AY38" s="235"/>
      <c r="AZ38" s="235"/>
      <c r="BA38" s="235"/>
      <c r="BB38" s="235"/>
      <c r="BC38" s="235"/>
      <c r="BD38" s="235"/>
      <c r="BE38" s="235"/>
      <c r="BF38" s="235"/>
      <c r="BG38" s="235"/>
      <c r="BH38" s="235"/>
      <c r="BI38" s="235"/>
    </row>
    <row r="39" spans="1:61">
      <c r="B39" s="234">
        <v>3</v>
      </c>
      <c r="D39" s="234">
        <v>3</v>
      </c>
      <c r="E39" s="236">
        <v>7.0000000000000007E-2</v>
      </c>
      <c r="F39" s="236">
        <v>1.1417602665081183E-2</v>
      </c>
      <c r="G39" s="236">
        <v>7.6863928949875149E-3</v>
      </c>
      <c r="H39" s="236">
        <v>3.0678414282266031E-2</v>
      </c>
      <c r="I39" s="236">
        <v>3.1492202897824839E-3</v>
      </c>
      <c r="K39" s="239">
        <v>-6.480287176075894E-2</v>
      </c>
      <c r="L39" s="239"/>
      <c r="M39" s="239"/>
      <c r="N39" s="239"/>
      <c r="P39" s="236">
        <v>-9.0555234607720015E-3</v>
      </c>
      <c r="Q39" s="236">
        <v>3.1097275123346574E-3</v>
      </c>
      <c r="R39" s="236">
        <v>-3.0745986726171794E-3</v>
      </c>
      <c r="S39" s="236">
        <v>9.5761856757711292E-3</v>
      </c>
      <c r="T39" s="236">
        <v>8.3256890334370084E-4</v>
      </c>
      <c r="U39" s="236">
        <v>2.8681891536111513E-3</v>
      </c>
      <c r="V39" s="236">
        <v>4.5666954425268831E-3</v>
      </c>
      <c r="W39" s="236">
        <v>-1.7874259239312438E-3</v>
      </c>
      <c r="X39" s="236"/>
      <c r="Y39" s="236"/>
      <c r="Z39" s="236"/>
      <c r="AA39" s="237"/>
      <c r="AB39" s="238"/>
      <c r="AC39" s="238"/>
      <c r="AD39" s="238"/>
      <c r="AE39" s="238"/>
      <c r="AF39" s="238"/>
      <c r="AG39" s="238"/>
      <c r="AH39" s="238"/>
      <c r="AI39" s="235"/>
      <c r="AJ39" s="238"/>
      <c r="AK39" s="238"/>
      <c r="AL39" s="238"/>
      <c r="AM39" s="238"/>
      <c r="AN39" s="235"/>
      <c r="AO39" s="235"/>
      <c r="AP39" s="238"/>
      <c r="AQ39" s="238"/>
      <c r="AR39" s="238"/>
      <c r="AS39" s="238"/>
      <c r="AT39" s="238"/>
      <c r="AU39" s="238"/>
      <c r="AV39" s="235"/>
      <c r="AW39" s="235"/>
      <c r="AX39" s="235"/>
      <c r="AY39" s="235"/>
      <c r="AZ39" s="235"/>
      <c r="BA39" s="240"/>
      <c r="BB39" s="235"/>
      <c r="BC39" s="235"/>
      <c r="BD39" s="235"/>
      <c r="BE39" s="235"/>
      <c r="BF39" s="235"/>
      <c r="BG39" s="235"/>
      <c r="BH39" s="235"/>
      <c r="BI39" s="235"/>
    </row>
    <row r="40" spans="1:61">
      <c r="B40" s="234">
        <v>4</v>
      </c>
      <c r="E40" s="236">
        <v>7.0000000000000007E-2</v>
      </c>
      <c r="F40" s="236">
        <v>1.8522933832976429E-2</v>
      </c>
      <c r="G40" s="236">
        <v>1.3198317382521862E-2</v>
      </c>
      <c r="H40" s="236">
        <v>3.2454711576403117E-2</v>
      </c>
      <c r="I40" s="236">
        <v>1.5147286634936696E-2</v>
      </c>
      <c r="K40" s="239">
        <v>-2.2710504262527076E-2</v>
      </c>
      <c r="L40" s="239"/>
      <c r="M40" s="239"/>
      <c r="N40" s="239"/>
      <c r="P40" s="236">
        <v>-3.9591028039781583E-3</v>
      </c>
      <c r="Q40" s="236">
        <v>4.4008160233845791E-3</v>
      </c>
      <c r="R40" s="236">
        <v>-3.058625260170411E-3</v>
      </c>
      <c r="S40" s="236">
        <v>9.5630180189116426E-3</v>
      </c>
      <c r="T40" s="236">
        <v>1.3138827950504586E-3</v>
      </c>
      <c r="U40" s="236">
        <v>3.6493634731613882E-3</v>
      </c>
      <c r="V40" s="236">
        <v>4.618286044806047E-3</v>
      </c>
      <c r="W40" s="236">
        <v>-1.7781397391178301E-3</v>
      </c>
      <c r="X40" s="236"/>
      <c r="Y40" s="236"/>
      <c r="Z40" s="236"/>
      <c r="AA40" s="237"/>
      <c r="AB40" s="238"/>
      <c r="AC40" s="238"/>
      <c r="AD40" s="238"/>
      <c r="AE40" s="238"/>
      <c r="AF40" s="238"/>
      <c r="AG40" s="238"/>
      <c r="AH40" s="238"/>
      <c r="AI40" s="235"/>
      <c r="AJ40" s="238"/>
      <c r="AK40" s="238"/>
      <c r="AL40" s="238"/>
      <c r="AM40" s="238"/>
      <c r="AN40" s="235"/>
      <c r="AO40" s="238"/>
      <c r="AP40" s="238"/>
      <c r="AQ40" s="238"/>
      <c r="AR40" s="238"/>
      <c r="AS40" s="238"/>
      <c r="AT40" s="238"/>
      <c r="AU40" s="238"/>
      <c r="AV40" s="235"/>
      <c r="AW40" s="235"/>
      <c r="AX40" s="235"/>
      <c r="AY40" s="235"/>
      <c r="AZ40" s="235"/>
      <c r="BA40" s="240"/>
      <c r="BB40" s="235"/>
      <c r="BC40" s="235"/>
      <c r="BD40" s="235"/>
      <c r="BE40" s="235"/>
      <c r="BF40" s="235"/>
      <c r="BG40" s="235"/>
      <c r="BH40" s="235"/>
      <c r="BI40" s="235"/>
    </row>
    <row r="41" spans="1:61">
      <c r="B41" s="234">
        <v>5</v>
      </c>
      <c r="E41" s="236">
        <v>7.0000000000000007E-2</v>
      </c>
      <c r="F41" s="236">
        <v>1.8435882505023704E-2</v>
      </c>
      <c r="G41" s="236">
        <v>1.3217921514519837E-2</v>
      </c>
      <c r="H41" s="236">
        <v>3.107163034189897E-2</v>
      </c>
      <c r="I41" s="236">
        <v>1.0133154314537762E-3</v>
      </c>
      <c r="K41" s="239">
        <v>-1.9499348562678653E-2</v>
      </c>
      <c r="L41" s="239"/>
      <c r="M41" s="239"/>
      <c r="N41" s="239"/>
      <c r="P41" s="236">
        <v>-4.651583209869325E-3</v>
      </c>
      <c r="Q41" s="236">
        <v>5.3385718995350847E-3</v>
      </c>
      <c r="R41" s="236">
        <v>-3.1590303950335737E-3</v>
      </c>
      <c r="S41" s="236">
        <v>9.5607851631565183E-3</v>
      </c>
      <c r="T41" s="236">
        <v>1.6943394212395491E-3</v>
      </c>
      <c r="U41" s="236">
        <v>3.2805154338605719E-3</v>
      </c>
      <c r="V41" s="236">
        <v>4.6172257364612279E-3</v>
      </c>
      <c r="W41" s="236">
        <v>-1.7777314975352711E-3</v>
      </c>
      <c r="X41" s="236"/>
      <c r="Y41" s="236"/>
      <c r="Z41" s="236"/>
      <c r="AA41" s="237"/>
      <c r="AB41" s="238"/>
      <c r="AC41" s="238"/>
      <c r="AD41" s="238"/>
      <c r="AE41" s="238"/>
      <c r="AF41" s="238"/>
      <c r="AG41" s="238"/>
      <c r="AH41" s="238"/>
      <c r="AI41" s="235"/>
      <c r="AJ41" s="238"/>
      <c r="AK41" s="238"/>
      <c r="AL41" s="238"/>
      <c r="AM41" s="238"/>
      <c r="AN41" s="235"/>
      <c r="AO41" s="235"/>
      <c r="AP41" s="238"/>
      <c r="AQ41" s="238"/>
      <c r="AR41" s="238"/>
      <c r="AS41" s="238"/>
      <c r="AT41" s="238"/>
      <c r="AU41" s="238"/>
      <c r="AV41" s="235"/>
      <c r="AW41" s="235"/>
      <c r="AX41" s="235"/>
      <c r="AY41" s="235"/>
      <c r="AZ41" s="235"/>
      <c r="BA41" s="240"/>
      <c r="BB41" s="235"/>
      <c r="BC41" s="235"/>
      <c r="BD41" s="235"/>
      <c r="BE41" s="235"/>
      <c r="BF41" s="235"/>
      <c r="BG41" s="235"/>
      <c r="BH41" s="235"/>
      <c r="BI41" s="235"/>
    </row>
    <row r="42" spans="1:61">
      <c r="B42" s="234">
        <v>6</v>
      </c>
      <c r="D42" s="234">
        <v>6</v>
      </c>
      <c r="E42" s="236">
        <v>7.0000000000000007E-2</v>
      </c>
      <c r="F42" s="236">
        <v>1.190235358608871E-2</v>
      </c>
      <c r="G42" s="236">
        <v>1.1550797497985599E-2</v>
      </c>
      <c r="H42" s="236">
        <v>2.9203917930850531E-2</v>
      </c>
      <c r="I42" s="236">
        <v>-4.9746855144425783E-3</v>
      </c>
      <c r="K42" s="239">
        <v>-2.4345762223459633E-2</v>
      </c>
      <c r="L42" s="239"/>
      <c r="M42" s="239"/>
      <c r="N42" s="239"/>
      <c r="P42" s="236">
        <v>-6.5931490976178482E-3</v>
      </c>
      <c r="Q42" s="236">
        <v>6.4173116359653786E-3</v>
      </c>
      <c r="R42" s="236">
        <v>-4.3486332741264552E-3</v>
      </c>
      <c r="S42" s="236">
        <v>9.1581787588073203E-3</v>
      </c>
      <c r="T42" s="236">
        <v>2.9369586682823278E-3</v>
      </c>
      <c r="U42" s="236">
        <v>4.4343006848012031E-3</v>
      </c>
      <c r="V42" s="236">
        <v>4.4143122567215313E-3</v>
      </c>
      <c r="W42" s="236">
        <v>-4.6611069807950458E-3</v>
      </c>
      <c r="X42" s="236"/>
      <c r="Y42" s="236"/>
      <c r="Z42" s="236"/>
      <c r="AA42" s="237"/>
      <c r="AB42" s="238"/>
      <c r="AC42" s="238"/>
      <c r="AD42" s="238"/>
      <c r="AE42" s="238"/>
      <c r="AF42" s="238"/>
      <c r="AG42" s="238"/>
      <c r="AH42" s="238"/>
      <c r="AI42" s="235"/>
      <c r="AJ42" s="238"/>
      <c r="AK42" s="238"/>
      <c r="AL42" s="238"/>
      <c r="AM42" s="238"/>
      <c r="AN42" s="235"/>
      <c r="AO42" s="235"/>
      <c r="AP42" s="238"/>
      <c r="AQ42" s="238"/>
      <c r="AR42" s="238"/>
      <c r="AS42" s="238"/>
      <c r="AT42" s="238"/>
      <c r="AU42" s="238"/>
      <c r="AV42" s="235"/>
      <c r="AW42" s="235"/>
      <c r="AX42" s="235"/>
      <c r="AY42" s="235"/>
      <c r="AZ42" s="235"/>
      <c r="BA42" s="240"/>
      <c r="BB42" s="235"/>
      <c r="BC42" s="235"/>
      <c r="BD42" s="235"/>
      <c r="BE42" s="235"/>
      <c r="BF42" s="235"/>
      <c r="BG42" s="235"/>
      <c r="BH42" s="235"/>
      <c r="BI42" s="235"/>
    </row>
    <row r="43" spans="1:61">
      <c r="B43" s="234">
        <v>7</v>
      </c>
      <c r="E43" s="236">
        <v>7.0000000000000007E-2</v>
      </c>
      <c r="F43" s="236">
        <v>6.0182388571772272E-4</v>
      </c>
      <c r="G43" s="236">
        <v>1.4920822028070102E-2</v>
      </c>
      <c r="H43" s="236">
        <v>2.8601807801490908E-2</v>
      </c>
      <c r="I43" s="236">
        <v>-1.0435919783664094E-2</v>
      </c>
      <c r="K43" s="239">
        <v>-3.4217304897536938E-2</v>
      </c>
      <c r="L43" s="239"/>
      <c r="M43" s="239"/>
      <c r="N43" s="239"/>
      <c r="P43" s="236">
        <v>-6.8501847152397143E-3</v>
      </c>
      <c r="Q43" s="236">
        <v>6.3893391055215897E-3</v>
      </c>
      <c r="R43" s="236">
        <v>-4.4068792088123284E-3</v>
      </c>
      <c r="S43" s="236">
        <v>9.1117544932864548E-3</v>
      </c>
      <c r="T43" s="236">
        <v>2.9604100390841276E-3</v>
      </c>
      <c r="U43" s="236">
        <v>7.1595941033262001E-3</v>
      </c>
      <c r="V43" s="236">
        <v>5.5994350878226587E-3</v>
      </c>
      <c r="W43" s="236">
        <v>-3.6829693431407267E-3</v>
      </c>
      <c r="X43" s="236"/>
      <c r="Y43" s="236"/>
      <c r="Z43" s="236"/>
      <c r="AA43" s="237"/>
      <c r="AB43" s="238"/>
      <c r="AC43" s="238"/>
      <c r="AD43" s="238"/>
      <c r="AE43" s="238"/>
      <c r="AF43" s="238"/>
      <c r="AG43" s="238"/>
      <c r="AH43" s="238"/>
      <c r="AI43" s="235"/>
      <c r="AJ43" s="238"/>
      <c r="AK43" s="238"/>
      <c r="AL43" s="238"/>
      <c r="AM43" s="238"/>
      <c r="AN43" s="235"/>
      <c r="AO43" s="238"/>
      <c r="AP43" s="238"/>
      <c r="AQ43" s="238"/>
      <c r="AR43" s="238"/>
      <c r="AS43" s="238"/>
      <c r="AT43" s="238"/>
      <c r="AU43" s="238"/>
      <c r="AV43" s="235"/>
      <c r="AW43" s="235"/>
      <c r="AX43" s="235"/>
      <c r="AY43" s="235"/>
      <c r="AZ43" s="235"/>
      <c r="BA43" s="240"/>
      <c r="BB43" s="235"/>
      <c r="BC43" s="235"/>
      <c r="BD43" s="235"/>
      <c r="BE43" s="235"/>
      <c r="BF43" s="235"/>
      <c r="BG43" s="235"/>
      <c r="BH43" s="235"/>
      <c r="BI43" s="235"/>
    </row>
    <row r="44" spans="1:61">
      <c r="B44" s="234">
        <v>8</v>
      </c>
      <c r="E44" s="236">
        <v>7.0000000000000007E-2</v>
      </c>
      <c r="F44" s="236">
        <v>-6.3760442493017155E-3</v>
      </c>
      <c r="G44" s="236">
        <v>-1.3861941841741832E-3</v>
      </c>
      <c r="H44" s="236">
        <v>7.998591197008853E-3</v>
      </c>
      <c r="I44" s="236">
        <v>-6.0807344502957772E-3</v>
      </c>
      <c r="K44" s="239">
        <v>-8.3189674292794558E-2</v>
      </c>
      <c r="L44" s="239"/>
      <c r="M44" s="239"/>
      <c r="N44" s="239"/>
      <c r="P44" s="236">
        <v>-7.4677787093562799E-3</v>
      </c>
      <c r="Q44" s="236">
        <v>-1.4036401602518507E-3</v>
      </c>
      <c r="R44" s="236">
        <v>-4.3559558210812359E-3</v>
      </c>
      <c r="S44" s="236">
        <v>8.8753385593206462E-4</v>
      </c>
      <c r="T44" s="236">
        <v>8.5070887872849311E-4</v>
      </c>
      <c r="U44" s="236">
        <v>5.6623270703630964E-3</v>
      </c>
      <c r="V44" s="236">
        <v>5.2060405503491745E-3</v>
      </c>
      <c r="W44" s="236">
        <v>-2.149452051889177E-3</v>
      </c>
      <c r="X44" s="236"/>
      <c r="Y44" s="236"/>
      <c r="Z44" s="236"/>
      <c r="AA44" s="237"/>
      <c r="AB44" s="238"/>
      <c r="AC44" s="238"/>
      <c r="AD44" s="238"/>
      <c r="AE44" s="238"/>
      <c r="AF44" s="238"/>
      <c r="AG44" s="238"/>
      <c r="AH44" s="238"/>
      <c r="AI44" s="235"/>
      <c r="AJ44" s="238"/>
      <c r="AK44" s="238"/>
      <c r="AL44" s="238"/>
      <c r="AM44" s="238"/>
      <c r="AN44" s="235"/>
      <c r="AO44" s="235"/>
      <c r="AP44" s="238"/>
      <c r="AQ44" s="238"/>
      <c r="AR44" s="238"/>
      <c r="AS44" s="238"/>
      <c r="AT44" s="238"/>
      <c r="AU44" s="238"/>
      <c r="AV44" s="235"/>
      <c r="AW44" s="235"/>
      <c r="AX44" s="235"/>
      <c r="AY44" s="235"/>
      <c r="AZ44" s="235"/>
      <c r="BA44" s="240"/>
      <c r="BB44" s="235"/>
      <c r="BC44" s="235"/>
      <c r="BD44" s="235"/>
      <c r="BE44" s="235"/>
      <c r="BF44" s="235"/>
      <c r="BG44" s="235"/>
      <c r="BH44" s="235"/>
      <c r="BI44" s="235"/>
    </row>
    <row r="45" spans="1:61">
      <c r="B45" s="234">
        <v>9</v>
      </c>
      <c r="D45" s="234">
        <v>9</v>
      </c>
      <c r="E45" s="236">
        <v>7.0000000000000007E-2</v>
      </c>
      <c r="F45" s="236">
        <v>-6.7445978887915592E-3</v>
      </c>
      <c r="G45" s="236">
        <v>-4.7212080273373314E-4</v>
      </c>
      <c r="H45" s="236">
        <v>7.9719007436118705E-3</v>
      </c>
      <c r="I45" s="236">
        <v>-8.9524551109484429E-3</v>
      </c>
      <c r="K45" s="239">
        <v>-7.4228208120093231E-2</v>
      </c>
      <c r="L45" s="239"/>
      <c r="M45" s="239"/>
      <c r="N45" s="239"/>
      <c r="P45" s="236">
        <v>-7.2392642234755389E-3</v>
      </c>
      <c r="Q45" s="236">
        <v>-8.3181488495570114E-5</v>
      </c>
      <c r="R45" s="236">
        <v>-4.3866347693182779E-3</v>
      </c>
      <c r="S45" s="236">
        <v>9.1917773868531601E-6</v>
      </c>
      <c r="T45" s="236">
        <v>1.1257886451520923E-3</v>
      </c>
      <c r="U45" s="236">
        <v>8.8572081945730383E-3</v>
      </c>
      <c r="V45" s="236">
        <v>5.4376789384990602E-3</v>
      </c>
      <c r="W45" s="236">
        <v>-6.1722697435476793E-3</v>
      </c>
      <c r="X45" s="236"/>
      <c r="Y45" s="236"/>
      <c r="Z45" s="236"/>
      <c r="AA45" s="237"/>
      <c r="AB45" s="238"/>
      <c r="AC45" s="238"/>
      <c r="AD45" s="238"/>
      <c r="AE45" s="238"/>
      <c r="AF45" s="238"/>
      <c r="AG45" s="238"/>
      <c r="AH45" s="238"/>
      <c r="AI45" s="235"/>
      <c r="AJ45" s="238"/>
      <c r="AK45" s="238"/>
      <c r="AL45" s="238"/>
      <c r="AM45" s="238"/>
      <c r="AN45" s="235"/>
      <c r="AO45" s="235"/>
      <c r="AP45" s="238"/>
      <c r="AQ45" s="238"/>
      <c r="AR45" s="238"/>
      <c r="AS45" s="238"/>
      <c r="AT45" s="238"/>
      <c r="AU45" s="238"/>
      <c r="AV45" s="235"/>
      <c r="AW45" s="235"/>
      <c r="AX45" s="235"/>
      <c r="AY45" s="235"/>
      <c r="AZ45" s="235"/>
      <c r="BA45" s="240"/>
      <c r="BB45" s="235"/>
      <c r="BC45" s="235"/>
      <c r="BD45" s="235"/>
      <c r="BE45" s="235"/>
      <c r="BF45" s="235"/>
      <c r="BG45" s="235"/>
      <c r="BH45" s="235"/>
      <c r="BI45" s="235"/>
    </row>
    <row r="46" spans="1:61">
      <c r="B46" s="234">
        <v>10</v>
      </c>
      <c r="E46" s="236">
        <v>7.0000000000000007E-2</v>
      </c>
      <c r="F46" s="236">
        <v>-7.5728497277075535E-3</v>
      </c>
      <c r="G46" s="236">
        <v>-1.7746019352661291E-3</v>
      </c>
      <c r="H46" s="236">
        <v>3.7154282590345922E-3</v>
      </c>
      <c r="I46" s="236">
        <v>-1.2000712868909025E-2</v>
      </c>
      <c r="K46" s="239">
        <v>-7.565500020982463E-2</v>
      </c>
      <c r="L46" s="239"/>
      <c r="M46" s="239"/>
      <c r="N46" s="239"/>
      <c r="P46" s="236">
        <v>-6.4995203891867566E-3</v>
      </c>
      <c r="Q46" s="236">
        <v>-1.0813898002037909E-3</v>
      </c>
      <c r="R46" s="236">
        <v>-4.0430705864948364E-3</v>
      </c>
      <c r="S46" s="236">
        <v>1.0490365167735132E-3</v>
      </c>
      <c r="T46" s="236">
        <v>9.1554200215565682E-4</v>
      </c>
      <c r="U46" s="236">
        <v>4.383838322158746E-3</v>
      </c>
      <c r="V46" s="236">
        <v>5.1729172859952509E-3</v>
      </c>
      <c r="W46" s="236">
        <v>-5.9992304534557091E-3</v>
      </c>
      <c r="X46" s="236"/>
      <c r="Y46" s="236"/>
      <c r="Z46" s="236"/>
      <c r="AA46" s="237"/>
      <c r="AB46" s="238"/>
      <c r="AC46" s="238"/>
      <c r="AD46" s="238"/>
      <c r="AE46" s="238"/>
      <c r="AF46" s="238"/>
      <c r="AG46" s="238"/>
      <c r="AH46" s="238"/>
      <c r="AI46" s="235"/>
      <c r="AJ46" s="238"/>
      <c r="AK46" s="238"/>
      <c r="AL46" s="238"/>
      <c r="AM46" s="238"/>
      <c r="AN46" s="235"/>
      <c r="AO46" s="238"/>
      <c r="AP46" s="238"/>
      <c r="AQ46" s="238"/>
      <c r="AR46" s="238"/>
      <c r="AS46" s="238"/>
      <c r="AT46" s="238"/>
      <c r="AU46" s="238"/>
      <c r="AV46" s="235"/>
      <c r="AW46" s="235"/>
      <c r="AX46" s="235"/>
      <c r="AY46" s="235"/>
      <c r="AZ46" s="235"/>
      <c r="BA46" s="240"/>
      <c r="BB46" s="235"/>
      <c r="BC46" s="235"/>
      <c r="BD46" s="235"/>
      <c r="BE46" s="235"/>
      <c r="BF46" s="235"/>
      <c r="BG46" s="235"/>
      <c r="BH46" s="235"/>
      <c r="BI46" s="235"/>
    </row>
    <row r="47" spans="1:61">
      <c r="B47" s="234">
        <v>11</v>
      </c>
      <c r="E47" s="236">
        <v>7.0000000000000007E-2</v>
      </c>
      <c r="F47" s="236">
        <v>-6.4295965566247837E-3</v>
      </c>
      <c r="G47" s="236">
        <v>5.322353581203032E-3</v>
      </c>
      <c r="H47" s="236">
        <v>1.1928547330903871E-3</v>
      </c>
      <c r="I47" s="236">
        <v>6.8221716648786401E-3</v>
      </c>
      <c r="K47" s="239">
        <v>-5.6948685822974632E-2</v>
      </c>
      <c r="L47" s="239"/>
      <c r="M47" s="239"/>
      <c r="N47" s="239"/>
      <c r="P47" s="236">
        <v>-3.8885171963914996E-3</v>
      </c>
      <c r="Q47" s="236">
        <v>-4.4397717891692356E-4</v>
      </c>
      <c r="R47" s="236">
        <v>-4.0504963160540516E-3</v>
      </c>
      <c r="S47" s="236">
        <v>1.0682986953988204E-3</v>
      </c>
      <c r="T47" s="236">
        <v>1.052060225164884E-3</v>
      </c>
      <c r="U47" s="236">
        <v>3.7790876589644403E-3</v>
      </c>
      <c r="V47" s="236">
        <v>4.5092105987796132E-3</v>
      </c>
      <c r="W47" s="236">
        <v>-1.6364805434857189E-3</v>
      </c>
      <c r="X47" s="236"/>
      <c r="Y47" s="236"/>
      <c r="Z47" s="236"/>
      <c r="AA47" s="237"/>
      <c r="AB47" s="238"/>
      <c r="AC47" s="238"/>
      <c r="AD47" s="238"/>
      <c r="AE47" s="238"/>
      <c r="AF47" s="238"/>
      <c r="AG47" s="238"/>
      <c r="AH47" s="238"/>
      <c r="AI47" s="235"/>
      <c r="AJ47" s="238"/>
      <c r="AK47" s="238"/>
      <c r="AL47" s="238"/>
      <c r="AM47" s="238"/>
      <c r="AN47" s="235"/>
      <c r="AO47" s="235"/>
      <c r="AP47" s="238"/>
      <c r="AQ47" s="238"/>
      <c r="AR47" s="238"/>
      <c r="AS47" s="238"/>
      <c r="AT47" s="238"/>
      <c r="AU47" s="238"/>
      <c r="AV47" s="235"/>
      <c r="AW47" s="235"/>
      <c r="AX47" s="235"/>
      <c r="AY47" s="235"/>
      <c r="AZ47" s="235"/>
      <c r="BA47" s="240"/>
      <c r="BB47" s="235"/>
      <c r="BC47" s="235"/>
      <c r="BD47" s="235"/>
      <c r="BE47" s="235"/>
      <c r="BF47" s="235"/>
      <c r="BG47" s="235"/>
      <c r="BH47" s="235"/>
      <c r="BI47" s="235"/>
    </row>
    <row r="48" spans="1:61">
      <c r="B48" s="234">
        <v>12</v>
      </c>
      <c r="D48" s="234">
        <v>12</v>
      </c>
      <c r="E48" s="236">
        <v>7.0000000000000007E-2</v>
      </c>
      <c r="F48" s="236">
        <v>4.8537935807344557E-3</v>
      </c>
      <c r="G48" s="236">
        <v>1.2635524404210452E-2</v>
      </c>
      <c r="H48" s="236">
        <v>5.0143805372981909E-3</v>
      </c>
      <c r="I48" s="236">
        <v>9.3549646957489241E-3</v>
      </c>
      <c r="K48" s="239">
        <v>-7.317121277517713E-3</v>
      </c>
      <c r="L48" s="239"/>
      <c r="M48" s="239"/>
      <c r="N48" s="239"/>
      <c r="P48" s="236">
        <v>2.0991026344195501E-3</v>
      </c>
      <c r="Q48" s="236">
        <v>1.2107992443050912E-3</v>
      </c>
      <c r="R48" s="236">
        <v>-4.1728091923603529E-3</v>
      </c>
      <c r="S48" s="236">
        <v>9.6256043909485585E-4</v>
      </c>
      <c r="T48" s="236">
        <v>1.0558979695391864E-3</v>
      </c>
      <c r="U48" s="236">
        <v>1.3109185290204408E-3</v>
      </c>
      <c r="V48" s="236">
        <v>4.5573415523374808E-3</v>
      </c>
      <c r="W48" s="236">
        <v>9.671920572374283E-4</v>
      </c>
      <c r="X48" s="236"/>
      <c r="Y48" s="236"/>
      <c r="Z48" s="236"/>
      <c r="AA48" s="237"/>
      <c r="AB48" s="238"/>
      <c r="AC48" s="238"/>
      <c r="AD48" s="238"/>
      <c r="AE48" s="238"/>
      <c r="AF48" s="238"/>
      <c r="AG48" s="238"/>
      <c r="AH48" s="238"/>
      <c r="AI48" s="235"/>
      <c r="AJ48" s="238"/>
      <c r="AK48" s="238"/>
      <c r="AL48" s="238"/>
      <c r="AM48" s="238"/>
      <c r="AN48" s="235"/>
      <c r="AO48" s="235"/>
      <c r="AP48" s="238"/>
      <c r="AQ48" s="238"/>
      <c r="AR48" s="238"/>
      <c r="AS48" s="238"/>
      <c r="AT48" s="238"/>
      <c r="AU48" s="238"/>
      <c r="AV48" s="235"/>
      <c r="AW48" s="235"/>
      <c r="AX48" s="235"/>
      <c r="AY48" s="235"/>
      <c r="AZ48" s="235"/>
      <c r="BA48" s="240"/>
      <c r="BB48" s="235"/>
      <c r="BC48" s="235"/>
      <c r="BD48" s="235"/>
      <c r="BE48" s="235"/>
      <c r="BF48" s="235"/>
      <c r="BG48" s="235"/>
      <c r="BH48" s="235"/>
      <c r="BI48" s="235"/>
    </row>
    <row r="49" spans="1:61">
      <c r="A49" s="234">
        <v>2017</v>
      </c>
      <c r="B49" s="234">
        <v>1</v>
      </c>
      <c r="C49" s="234">
        <v>2017</v>
      </c>
      <c r="E49" s="236">
        <v>0.08</v>
      </c>
      <c r="F49" s="236">
        <v>1.3665571745259175E-2</v>
      </c>
      <c r="G49" s="236">
        <v>2.0961375356105982E-2</v>
      </c>
      <c r="H49" s="236">
        <v>1.0082431576317941E-2</v>
      </c>
      <c r="I49" s="236">
        <v>1.2994362440646778E-2</v>
      </c>
      <c r="K49" s="239">
        <v>1.4681687038966773E-2</v>
      </c>
      <c r="L49" s="239">
        <v>1.5433242376927891E-2</v>
      </c>
      <c r="M49" s="239">
        <v>1.1107571360819968E-3</v>
      </c>
      <c r="N49" s="239">
        <v>2.0282022444839454E-2</v>
      </c>
      <c r="P49" s="236">
        <v>3.7485552613795848E-3</v>
      </c>
      <c r="Q49" s="236">
        <v>1.9434547100224062E-3</v>
      </c>
      <c r="R49" s="236">
        <v>-1.0894193187817437E-3</v>
      </c>
      <c r="S49" s="236">
        <v>3.1635543575434601E-4</v>
      </c>
      <c r="T49" s="236">
        <v>8.2842750702742424E-4</v>
      </c>
      <c r="U49" s="236">
        <v>4.4083352611437856E-3</v>
      </c>
      <c r="V49" s="236">
        <v>5.478176727402341E-3</v>
      </c>
      <c r="W49" s="236">
        <v>1.7065509528481359E-3</v>
      </c>
      <c r="X49" s="236"/>
      <c r="Y49" s="236"/>
      <c r="Z49" s="236"/>
      <c r="AA49" s="237"/>
      <c r="AB49" s="238"/>
      <c r="AC49" s="238"/>
      <c r="AD49" s="238"/>
      <c r="AE49" s="238"/>
      <c r="AF49" s="238"/>
      <c r="AG49" s="238"/>
      <c r="AH49" s="238"/>
      <c r="AI49" s="235"/>
      <c r="AJ49" s="238"/>
      <c r="AK49" s="238"/>
      <c r="AL49" s="238"/>
      <c r="AM49" s="238"/>
      <c r="AN49" s="235"/>
      <c r="AO49" s="238"/>
      <c r="AP49" s="238"/>
      <c r="AQ49" s="238"/>
      <c r="AR49" s="238"/>
      <c r="AS49" s="238"/>
      <c r="AT49" s="238"/>
      <c r="AU49" s="238"/>
      <c r="AV49" s="235"/>
      <c r="AW49" s="235"/>
      <c r="AX49" s="235"/>
      <c r="AY49" s="235"/>
      <c r="AZ49" s="235"/>
      <c r="BA49" s="240"/>
      <c r="BB49" s="235"/>
      <c r="BC49" s="235"/>
      <c r="BD49" s="235"/>
      <c r="BE49" s="235"/>
      <c r="BF49" s="235"/>
      <c r="BG49" s="235"/>
      <c r="BH49" s="235"/>
    </row>
    <row r="50" spans="1:61">
      <c r="B50" s="234">
        <v>2</v>
      </c>
      <c r="E50" s="236">
        <v>0.08</v>
      </c>
      <c r="F50" s="236">
        <v>1.3551584515662185E-2</v>
      </c>
      <c r="G50" s="236">
        <v>2.4088163650522798E-2</v>
      </c>
      <c r="H50" s="236">
        <v>1.6992467602148231E-2</v>
      </c>
      <c r="I50" s="236">
        <v>7.9231013381910742E-3</v>
      </c>
      <c r="K50" s="239">
        <v>3.1647203750555519E-3</v>
      </c>
      <c r="L50" s="239">
        <v>4.7205686279594428E-3</v>
      </c>
      <c r="M50" s="239">
        <v>-9.7090606927248135E-3</v>
      </c>
      <c r="N50" s="239">
        <v>3.4146758550102518E-2</v>
      </c>
      <c r="P50" s="236">
        <v>8.4481620018445134E-4</v>
      </c>
      <c r="Q50" s="236">
        <v>4.2277673912897605E-3</v>
      </c>
      <c r="R50" s="236">
        <v>3.3792902119455332E-4</v>
      </c>
      <c r="S50" s="236">
        <v>1.6308594403100893E-3</v>
      </c>
      <c r="T50" s="236">
        <v>1.0397193507057714E-3</v>
      </c>
      <c r="U50" s="236">
        <v>1.3437295232672948E-3</v>
      </c>
      <c r="V50" s="236">
        <v>6.0704246009728501E-3</v>
      </c>
      <c r="W50" s="236">
        <v>2.6037150696148737E-3</v>
      </c>
      <c r="X50" s="236"/>
      <c r="Y50" s="236"/>
      <c r="Z50" s="236"/>
      <c r="AA50" s="237"/>
      <c r="AB50" s="238"/>
      <c r="AC50" s="238"/>
      <c r="AD50" s="238"/>
      <c r="AE50" s="238"/>
      <c r="AF50" s="238"/>
      <c r="AG50" s="238"/>
      <c r="AH50" s="238"/>
      <c r="AI50" s="235"/>
      <c r="AJ50" s="238"/>
      <c r="AK50" s="238"/>
      <c r="AL50" s="238"/>
      <c r="AM50" s="238"/>
      <c r="AN50" s="235"/>
      <c r="AO50" s="235"/>
      <c r="AP50" s="238"/>
      <c r="AQ50" s="238"/>
      <c r="AR50" s="238"/>
      <c r="AS50" s="238"/>
      <c r="AT50" s="238"/>
      <c r="AU50" s="238"/>
      <c r="AV50" s="235"/>
      <c r="AW50" s="235"/>
      <c r="AX50" s="235"/>
      <c r="AY50" s="235"/>
      <c r="AZ50" s="235"/>
      <c r="BA50" s="240"/>
      <c r="BB50" s="235"/>
      <c r="BC50" s="235"/>
      <c r="BD50" s="235"/>
      <c r="BE50" s="235"/>
      <c r="BF50" s="235"/>
      <c r="BG50" s="235"/>
      <c r="BH50" s="235"/>
      <c r="BI50" s="235"/>
    </row>
    <row r="51" spans="1:61">
      <c r="B51" s="234">
        <v>3</v>
      </c>
      <c r="D51" s="234">
        <v>3</v>
      </c>
      <c r="E51" s="236">
        <v>0.08</v>
      </c>
      <c r="F51" s="236">
        <v>2.3343107719338008E-2</v>
      </c>
      <c r="G51" s="236">
        <v>3.1472447791756952E-2</v>
      </c>
      <c r="H51" s="236">
        <v>2.067773442247467E-2</v>
      </c>
      <c r="I51" s="236">
        <v>1.2840250344173132E-2</v>
      </c>
      <c r="K51" s="239">
        <v>4.1500112167872194E-2</v>
      </c>
      <c r="L51" s="239">
        <v>1.8888966092942994E-2</v>
      </c>
      <c r="M51" s="239">
        <v>1.0547465080467111E-2</v>
      </c>
      <c r="N51" s="239">
        <v>4.745720974912393E-2</v>
      </c>
      <c r="P51" s="236">
        <v>2.8117925846394927E-3</v>
      </c>
      <c r="Q51" s="236">
        <v>8.7513174343170561E-3</v>
      </c>
      <c r="R51" s="236">
        <v>1.2553081484644965E-3</v>
      </c>
      <c r="S51" s="236">
        <v>1.6238174267943269E-3</v>
      </c>
      <c r="T51" s="236">
        <v>1.2293810974456361E-3</v>
      </c>
      <c r="U51" s="236">
        <v>5.3688552291702623E-3</v>
      </c>
      <c r="V51" s="236">
        <v>5.3660233160346448E-3</v>
      </c>
      <c r="W51" s="236">
        <v>3.4939946460440254E-3</v>
      </c>
      <c r="X51" s="236"/>
      <c r="Y51" s="236"/>
      <c r="Z51" s="236"/>
      <c r="AA51" s="237"/>
      <c r="AB51" s="238"/>
      <c r="AC51" s="238"/>
      <c r="AD51" s="238"/>
      <c r="AE51" s="238"/>
      <c r="AF51" s="238"/>
      <c r="AG51" s="238"/>
      <c r="AH51" s="238"/>
      <c r="AI51" s="235"/>
      <c r="AJ51" s="238"/>
      <c r="AK51" s="238"/>
      <c r="AL51" s="238"/>
      <c r="AM51" s="238"/>
      <c r="AN51" s="235"/>
      <c r="AO51" s="235"/>
      <c r="AP51" s="238"/>
      <c r="AQ51" s="238"/>
      <c r="AR51" s="238"/>
      <c r="AS51" s="238"/>
      <c r="AT51" s="238"/>
      <c r="AU51" s="238"/>
      <c r="AV51" s="235"/>
      <c r="AW51" s="235"/>
      <c r="AX51" s="235"/>
      <c r="AY51" s="235"/>
      <c r="AZ51" s="240"/>
      <c r="BA51" s="240"/>
      <c r="BB51" s="235"/>
      <c r="BC51" s="235"/>
      <c r="BD51" s="235"/>
      <c r="BE51" s="235"/>
      <c r="BF51" s="235"/>
      <c r="BG51" s="235"/>
      <c r="BH51" s="235"/>
      <c r="BI51" s="235"/>
    </row>
    <row r="52" spans="1:61">
      <c r="B52" s="234">
        <v>4</v>
      </c>
      <c r="E52" s="236">
        <v>0.08</v>
      </c>
      <c r="F52" s="236">
        <v>3.2294828047662261E-2</v>
      </c>
      <c r="G52" s="236">
        <v>3.2607279620727736E-2</v>
      </c>
      <c r="H52" s="236">
        <v>3.9010550154171542E-2</v>
      </c>
      <c r="I52" s="236">
        <v>1.5277071926169672E-2</v>
      </c>
      <c r="K52" s="239">
        <v>-3.2514947213189149E-3</v>
      </c>
      <c r="L52" s="239">
        <v>3.7622709624439699E-2</v>
      </c>
      <c r="M52" s="239">
        <v>-3.0860299536926483E-2</v>
      </c>
      <c r="N52" s="239">
        <v>5.7530191514132634E-2</v>
      </c>
      <c r="P52" s="236">
        <v>-3.0245610596679388E-3</v>
      </c>
      <c r="Q52" s="236">
        <v>9.8120711423863947E-3</v>
      </c>
      <c r="R52" s="236">
        <v>1.2392937403275881E-3</v>
      </c>
      <c r="S52" s="236">
        <v>1.5670502143255722E-3</v>
      </c>
      <c r="T52" s="236">
        <v>1.9086379229120791E-3</v>
      </c>
      <c r="U52" s="236">
        <v>1.0586310312649255E-2</v>
      </c>
      <c r="V52" s="236">
        <v>6.7566052488791861E-3</v>
      </c>
      <c r="W52" s="236">
        <v>3.4494205258502188E-3</v>
      </c>
      <c r="X52" s="236"/>
      <c r="Y52" s="236"/>
      <c r="Z52" s="236"/>
      <c r="AA52" s="237"/>
      <c r="AB52" s="238"/>
      <c r="AC52" s="238"/>
      <c r="AD52" s="238"/>
      <c r="AE52" s="238"/>
      <c r="AF52" s="238"/>
      <c r="AG52" s="238"/>
      <c r="AH52" s="238"/>
      <c r="AI52" s="235"/>
      <c r="AJ52" s="238"/>
      <c r="AK52" s="238"/>
      <c r="AL52" s="238"/>
      <c r="AM52" s="238"/>
      <c r="AN52" s="235"/>
      <c r="AO52" s="238"/>
      <c r="AP52" s="238"/>
      <c r="AQ52" s="238"/>
      <c r="AR52" s="238"/>
      <c r="AS52" s="238"/>
      <c r="AT52" s="238"/>
      <c r="AU52" s="238"/>
      <c r="AV52" s="235"/>
      <c r="AW52" s="235"/>
      <c r="AX52" s="235"/>
      <c r="AY52" s="235"/>
      <c r="AZ52" s="240"/>
      <c r="BA52" s="240"/>
      <c r="BB52" s="235"/>
      <c r="BC52" s="235"/>
      <c r="BD52" s="235"/>
      <c r="BE52" s="235"/>
      <c r="BF52" s="235"/>
      <c r="BG52" s="235"/>
      <c r="BH52" s="235"/>
      <c r="BI52" s="235"/>
    </row>
    <row r="53" spans="1:61">
      <c r="B53" s="234">
        <v>5</v>
      </c>
      <c r="E53" s="236">
        <v>0.08</v>
      </c>
      <c r="F53" s="236">
        <v>3.8397964095147064E-2</v>
      </c>
      <c r="G53" s="236">
        <v>3.6552895174104316E-2</v>
      </c>
      <c r="H53" s="236">
        <v>4.4840550131980628E-2</v>
      </c>
      <c r="I53" s="236">
        <v>6.2954933803234248E-3</v>
      </c>
      <c r="K53" s="239">
        <v>4.4194075494456975E-3</v>
      </c>
      <c r="L53" s="239">
        <v>5.2740061732395649E-2</v>
      </c>
      <c r="M53" s="239">
        <v>-2.3465820460077835E-2</v>
      </c>
      <c r="N53" s="239">
        <v>5.9445489632582005E-2</v>
      </c>
      <c r="P53" s="236">
        <v>-1.6419066738743537E-3</v>
      </c>
      <c r="Q53" s="236">
        <v>1.0222125149729177E-2</v>
      </c>
      <c r="R53" s="236">
        <v>1.3384443780942779E-3</v>
      </c>
      <c r="S53" s="236">
        <v>1.56649007892867E-3</v>
      </c>
      <c r="T53" s="236">
        <v>2.087866965497925E-3</v>
      </c>
      <c r="U53" s="236">
        <v>1.4834390655615494E-2</v>
      </c>
      <c r="V53" s="236">
        <v>6.5424468753903569E-3</v>
      </c>
      <c r="W53" s="236">
        <v>3.4481066657654799E-3</v>
      </c>
      <c r="X53" s="236"/>
      <c r="Y53" s="236"/>
      <c r="Z53" s="236"/>
      <c r="AA53" s="237"/>
      <c r="AB53" s="238"/>
      <c r="AC53" s="238"/>
      <c r="AD53" s="238"/>
      <c r="AE53" s="238"/>
      <c r="AF53" s="238"/>
      <c r="AG53" s="238"/>
      <c r="AH53" s="238"/>
      <c r="AI53" s="235"/>
      <c r="AJ53" s="238"/>
      <c r="AK53" s="238"/>
      <c r="AL53" s="238"/>
      <c r="AM53" s="238"/>
      <c r="AN53" s="235"/>
      <c r="AO53" s="235"/>
      <c r="AP53" s="238"/>
      <c r="AQ53" s="238"/>
      <c r="AR53" s="238"/>
      <c r="AS53" s="238"/>
      <c r="AT53" s="238"/>
      <c r="AU53" s="238"/>
      <c r="AV53" s="235"/>
      <c r="AW53" s="235"/>
      <c r="AX53" s="235"/>
      <c r="AY53" s="235"/>
      <c r="AZ53" s="240"/>
      <c r="BA53" s="240"/>
      <c r="BB53" s="235"/>
      <c r="BC53" s="235"/>
      <c r="BD53" s="235"/>
      <c r="BE53" s="235"/>
      <c r="BF53" s="235"/>
      <c r="BG53" s="235"/>
      <c r="BH53" s="235"/>
      <c r="BI53" s="235"/>
    </row>
    <row r="54" spans="1:61">
      <c r="B54" s="234">
        <v>6</v>
      </c>
      <c r="D54" s="234">
        <v>6</v>
      </c>
      <c r="E54" s="236">
        <v>0.08</v>
      </c>
      <c r="F54" s="236">
        <v>3.5341620592448386E-2</v>
      </c>
      <c r="G54" s="236">
        <v>3.411231516317148E-2</v>
      </c>
      <c r="H54" s="236">
        <v>4.7328365767960401E-2</v>
      </c>
      <c r="I54" s="236">
        <v>-6.114119752085867E-3</v>
      </c>
      <c r="K54" s="239">
        <v>-2.8432979272706937E-2</v>
      </c>
      <c r="L54" s="239">
        <v>5.5902811698521182E-2</v>
      </c>
      <c r="M54" s="239">
        <v>-3.9896837884294323E-2</v>
      </c>
      <c r="N54" s="239">
        <v>5.6330442701640004E-2</v>
      </c>
      <c r="P54" s="236">
        <v>-4.5178723240236873E-3</v>
      </c>
      <c r="Q54" s="236">
        <v>7.6456802825217328E-3</v>
      </c>
      <c r="R54" s="236">
        <v>2.5182372819973205E-3</v>
      </c>
      <c r="S54" s="236">
        <v>2.0926915083682614E-3</v>
      </c>
      <c r="T54" s="236">
        <v>2.1907210100314562E-3</v>
      </c>
      <c r="U54" s="236">
        <v>1.5769839070893438E-2</v>
      </c>
      <c r="V54" s="236">
        <v>6.1832166027445878E-3</v>
      </c>
      <c r="W54" s="236">
        <v>3.4591071599181173E-3</v>
      </c>
      <c r="X54" s="236"/>
      <c r="Y54" s="236"/>
      <c r="Z54" s="236"/>
      <c r="AA54" s="237"/>
      <c r="AB54" s="238"/>
      <c r="AC54" s="238"/>
      <c r="AD54" s="238"/>
      <c r="AE54" s="238"/>
      <c r="AF54" s="238"/>
      <c r="AG54" s="238"/>
      <c r="AH54" s="238"/>
      <c r="AI54" s="235"/>
      <c r="AJ54" s="238"/>
      <c r="AK54" s="238"/>
      <c r="AL54" s="238"/>
      <c r="AM54" s="238"/>
      <c r="AN54" s="235"/>
      <c r="AO54" s="235"/>
      <c r="AP54" s="238"/>
      <c r="AQ54" s="238"/>
      <c r="AR54" s="238"/>
      <c r="AS54" s="238"/>
      <c r="AT54" s="238"/>
      <c r="AU54" s="238"/>
      <c r="AV54" s="235"/>
      <c r="AW54" s="235"/>
      <c r="AX54" s="235"/>
      <c r="AY54" s="235"/>
      <c r="AZ54" s="240"/>
      <c r="BA54" s="240"/>
      <c r="BB54" s="235"/>
      <c r="BC54" s="235"/>
      <c r="BD54" s="235"/>
      <c r="BE54" s="235"/>
      <c r="BF54" s="235"/>
      <c r="BG54" s="235"/>
      <c r="BH54" s="235"/>
      <c r="BI54" s="235"/>
    </row>
    <row r="55" spans="1:61">
      <c r="B55" s="234">
        <v>7</v>
      </c>
      <c r="E55" s="236">
        <v>0.08</v>
      </c>
      <c r="F55" s="236">
        <v>3.345620729575649E-2</v>
      </c>
      <c r="G55" s="236">
        <v>3.3714589904973558E-2</v>
      </c>
      <c r="H55" s="236">
        <v>3.9583168512216993E-2</v>
      </c>
      <c r="I55" s="236">
        <v>-5.7499293674401208E-4</v>
      </c>
      <c r="K55" s="239">
        <v>-4.8366115200715321E-4</v>
      </c>
      <c r="L55" s="239">
        <v>4.5061425510840358E-2</v>
      </c>
      <c r="M55" s="239">
        <v>-9.8377551764986526E-3</v>
      </c>
      <c r="N55" s="239">
        <v>4.7948100490383228E-2</v>
      </c>
      <c r="P55" s="236">
        <v>-1.5342881949256153E-3</v>
      </c>
      <c r="Q55" s="236">
        <v>8.3468483424174143E-3</v>
      </c>
      <c r="R55" s="236">
        <v>2.5586432113110296E-3</v>
      </c>
      <c r="S55" s="236">
        <v>1.6562227393997842E-3</v>
      </c>
      <c r="T55" s="236">
        <v>2.1904911482373748E-3</v>
      </c>
      <c r="U55" s="236">
        <v>1.2815907982355308E-2</v>
      </c>
      <c r="V55" s="236">
        <v>4.9448123150475504E-3</v>
      </c>
      <c r="W55" s="236">
        <v>2.4775697519138721E-3</v>
      </c>
      <c r="X55" s="236"/>
      <c r="Y55" s="236"/>
      <c r="Z55" s="236"/>
      <c r="AB55" s="238"/>
      <c r="AC55" s="238"/>
      <c r="AD55" s="238"/>
      <c r="AE55" s="238"/>
      <c r="AF55" s="238"/>
      <c r="AG55" s="238"/>
      <c r="AH55" s="238"/>
      <c r="AI55" s="235"/>
      <c r="AJ55" s="238"/>
      <c r="AK55" s="238"/>
      <c r="AL55" s="238"/>
      <c r="AM55" s="238"/>
      <c r="AN55" s="235"/>
      <c r="AO55" s="238"/>
      <c r="AP55" s="238"/>
      <c r="AQ55" s="238"/>
      <c r="AR55" s="238"/>
      <c r="AS55" s="238"/>
      <c r="AT55" s="238"/>
      <c r="AU55" s="238"/>
      <c r="AV55" s="235"/>
      <c r="AW55" s="235"/>
      <c r="AX55" s="235"/>
      <c r="AY55" s="235"/>
      <c r="AZ55" s="240"/>
      <c r="BA55" s="240"/>
      <c r="BB55" s="235"/>
      <c r="BC55" s="235"/>
      <c r="BD55" s="235"/>
      <c r="BE55" s="235"/>
      <c r="BF55" s="235"/>
      <c r="BG55" s="235"/>
      <c r="BH55" s="235"/>
      <c r="BI55" s="235"/>
    </row>
    <row r="56" spans="1:61">
      <c r="B56" s="234">
        <v>8</v>
      </c>
      <c r="E56" s="236">
        <v>0.08</v>
      </c>
      <c r="F56" s="236">
        <v>5.4329782659740866E-2</v>
      </c>
      <c r="G56" s="236">
        <v>4.9837796450368677E-2</v>
      </c>
      <c r="H56" s="236">
        <v>5.0598138441922957E-2</v>
      </c>
      <c r="I56" s="236">
        <v>1.2776755779503768E-2</v>
      </c>
      <c r="K56" s="239">
        <v>7.6514207724776684E-2</v>
      </c>
      <c r="L56" s="239">
        <v>5.1657509604855045E-2</v>
      </c>
      <c r="M56" s="239">
        <v>5.6648334890656793E-2</v>
      </c>
      <c r="N56" s="239">
        <v>5.9869039330458396E-2</v>
      </c>
      <c r="P56" s="236">
        <v>9.693626532004129E-4</v>
      </c>
      <c r="Q56" s="236">
        <v>1.7171293584056665E-2</v>
      </c>
      <c r="R56" s="236">
        <v>2.5773915558456712E-3</v>
      </c>
      <c r="S56" s="236">
        <v>4.2241360408895416E-3</v>
      </c>
      <c r="T56" s="236">
        <v>2.9300540449931365E-3</v>
      </c>
      <c r="U56" s="236">
        <v>1.4744664871923033E-2</v>
      </c>
      <c r="V56" s="236">
        <v>7.2641460504525527E-3</v>
      </c>
      <c r="W56" s="236">
        <v>4.4487338583797074E-3</v>
      </c>
      <c r="X56" s="236"/>
      <c r="Y56" s="236"/>
      <c r="Z56" s="236"/>
      <c r="AB56" s="238"/>
      <c r="AC56" s="238"/>
      <c r="AD56" s="238"/>
      <c r="AE56" s="238"/>
      <c r="AF56" s="238"/>
      <c r="AG56" s="238"/>
      <c r="AH56" s="238"/>
      <c r="AI56" s="235"/>
      <c r="AJ56" s="238"/>
      <c r="AK56" s="238"/>
      <c r="AL56" s="238"/>
      <c r="AM56" s="238"/>
      <c r="AN56" s="235"/>
      <c r="AO56" s="235"/>
      <c r="AP56" s="238"/>
      <c r="AQ56" s="238"/>
      <c r="AR56" s="238"/>
      <c r="AS56" s="238"/>
      <c r="AT56" s="238"/>
      <c r="AU56" s="238"/>
      <c r="AV56" s="235"/>
      <c r="AW56" s="235"/>
      <c r="AX56" s="240"/>
      <c r="AY56" s="235"/>
      <c r="AZ56" s="240"/>
      <c r="BA56" s="240"/>
      <c r="BB56" s="235"/>
      <c r="BC56" s="235"/>
      <c r="BD56" s="235"/>
      <c r="BE56" s="235"/>
      <c r="BF56" s="235"/>
      <c r="BG56" s="235"/>
      <c r="BH56" s="235"/>
      <c r="BI56" s="235"/>
    </row>
    <row r="57" spans="1:61">
      <c r="B57" s="234">
        <v>9</v>
      </c>
      <c r="D57" s="234">
        <v>9</v>
      </c>
      <c r="E57" s="236">
        <v>0.08</v>
      </c>
      <c r="F57" s="236">
        <v>6.6495439388065902E-2</v>
      </c>
      <c r="G57" s="236">
        <v>5.7869244460671876E-2</v>
      </c>
      <c r="H57" s="236">
        <v>5.8540377957083445E-2</v>
      </c>
      <c r="I57" s="236">
        <v>4.7853734554266225E-3</v>
      </c>
      <c r="K57" s="239">
        <v>0.11640730905276575</v>
      </c>
      <c r="L57" s="239">
        <v>6.2405673457104349E-2</v>
      </c>
      <c r="M57" s="239">
        <v>8.9636794204229542E-2</v>
      </c>
      <c r="N57" s="239">
        <v>6.4270234635184664E-2</v>
      </c>
      <c r="P57" s="236">
        <v>4.5964547044073951E-3</v>
      </c>
      <c r="Q57" s="236">
        <v>1.9242640726264051E-2</v>
      </c>
      <c r="R57" s="236">
        <v>2.5947147753261398E-3</v>
      </c>
      <c r="S57" s="236">
        <v>4.2525273947704532E-3</v>
      </c>
      <c r="T57" s="236">
        <v>2.5222831234621842E-3</v>
      </c>
      <c r="U57" s="236">
        <v>1.7940599609502433E-2</v>
      </c>
      <c r="V57" s="236">
        <v>8.2421112531200977E-3</v>
      </c>
      <c r="W57" s="236">
        <v>7.104107801213312E-3</v>
      </c>
      <c r="X57" s="236"/>
      <c r="Y57" s="236"/>
      <c r="Z57" s="236"/>
      <c r="AB57" s="238"/>
      <c r="AC57" s="238"/>
      <c r="AD57" s="238"/>
      <c r="AE57" s="238"/>
      <c r="AF57" s="238"/>
      <c r="AG57" s="238"/>
      <c r="AH57" s="238"/>
      <c r="AI57" s="235"/>
      <c r="AJ57" s="238"/>
      <c r="AK57" s="238"/>
      <c r="AL57" s="238"/>
      <c r="AM57" s="238"/>
      <c r="AN57" s="235"/>
      <c r="AO57" s="235"/>
      <c r="AP57" s="238"/>
      <c r="AQ57" s="238"/>
      <c r="AR57" s="238"/>
      <c r="AS57" s="238"/>
      <c r="AT57" s="238"/>
      <c r="AU57" s="238"/>
      <c r="AV57" s="235"/>
      <c r="AW57" s="235"/>
      <c r="AX57" s="240"/>
      <c r="AY57" s="235"/>
      <c r="AZ57" s="240"/>
      <c r="BA57" s="240"/>
      <c r="BB57" s="235"/>
      <c r="BC57" s="235"/>
      <c r="BD57" s="235"/>
      <c r="BE57" s="235"/>
      <c r="BF57" s="235"/>
      <c r="BG57" s="235"/>
      <c r="BH57" s="235"/>
      <c r="BI57" s="235"/>
    </row>
    <row r="58" spans="1:61">
      <c r="B58" s="234">
        <v>10</v>
      </c>
      <c r="E58" s="236">
        <v>0.08</v>
      </c>
      <c r="F58" s="236">
        <v>8.1928791199965323E-2</v>
      </c>
      <c r="G58" s="236">
        <v>6.8687062493666184E-2</v>
      </c>
      <c r="H58" s="236">
        <v>7.3742322042998021E-2</v>
      </c>
      <c r="I58" s="236">
        <v>3.7448581581720486E-3</v>
      </c>
      <c r="K58" s="239">
        <v>0.13631365098576831</v>
      </c>
      <c r="L58" s="239">
        <v>8.6714358847042261E-2</v>
      </c>
      <c r="M58" s="239">
        <v>0.10696248341990855</v>
      </c>
      <c r="N58" s="239">
        <v>7.1894656536603874E-2</v>
      </c>
      <c r="P58" s="236">
        <v>8.8415739746907467E-3</v>
      </c>
      <c r="Q58" s="236">
        <v>1.8976239556714895E-2</v>
      </c>
      <c r="R58" s="236">
        <v>2.2459281457003813E-3</v>
      </c>
      <c r="S58" s="236">
        <v>4.3821486263801853E-3</v>
      </c>
      <c r="T58" s="236">
        <v>3.4732874760235229E-3</v>
      </c>
      <c r="U58" s="236">
        <v>2.4960000307756663E-2</v>
      </c>
      <c r="V58" s="236">
        <v>9.2720279708137735E-3</v>
      </c>
      <c r="W58" s="236">
        <v>9.7775851418858833E-3</v>
      </c>
      <c r="X58" s="236"/>
      <c r="Y58" s="236"/>
      <c r="Z58" s="236"/>
      <c r="AB58" s="238"/>
      <c r="AC58" s="238"/>
      <c r="AD58" s="238"/>
      <c r="AE58" s="238"/>
      <c r="AF58" s="238"/>
      <c r="AG58" s="238"/>
      <c r="AH58" s="238"/>
      <c r="AI58" s="235"/>
      <c r="AJ58" s="238"/>
      <c r="AK58" s="238"/>
      <c r="AL58" s="238"/>
      <c r="AM58" s="238"/>
      <c r="AN58" s="235"/>
      <c r="AO58" s="238"/>
      <c r="AP58" s="238"/>
      <c r="AQ58" s="238"/>
      <c r="AR58" s="238"/>
      <c r="AS58" s="238"/>
      <c r="AT58" s="238"/>
      <c r="AU58" s="238"/>
      <c r="AV58" s="235"/>
      <c r="AW58" s="235"/>
      <c r="AX58" s="240"/>
      <c r="AY58" s="240"/>
      <c r="AZ58" s="240"/>
      <c r="BA58" s="240"/>
      <c r="BB58" s="235"/>
      <c r="BC58" s="235"/>
      <c r="BD58" s="235"/>
      <c r="BE58" s="235"/>
      <c r="BF58" s="235"/>
      <c r="BG58" s="235"/>
      <c r="BH58" s="235"/>
      <c r="BI58" s="235"/>
    </row>
    <row r="59" spans="1:61">
      <c r="B59" s="234">
        <v>11</v>
      </c>
      <c r="E59" s="236">
        <v>0.08</v>
      </c>
      <c r="F59" s="236">
        <v>7.6138143140258796E-2</v>
      </c>
      <c r="G59" s="236">
        <v>6.4551492193665627E-2</v>
      </c>
      <c r="H59" s="236">
        <v>6.8720022440783124E-2</v>
      </c>
      <c r="I59" s="236">
        <v>-6.915789655335125E-4</v>
      </c>
      <c r="K59" s="239">
        <v>0.12660303891649405</v>
      </c>
      <c r="L59" s="239">
        <v>8.660837993263093E-2</v>
      </c>
      <c r="M59" s="239">
        <v>9.3518154162552491E-2</v>
      </c>
      <c r="N59" s="239">
        <v>7.1962140187184165E-2</v>
      </c>
      <c r="P59" s="236">
        <v>8.2948297014311945E-3</v>
      </c>
      <c r="Q59" s="236">
        <v>1.8148909895969994E-2</v>
      </c>
      <c r="R59" s="236">
        <v>2.2354535880770841E-3</v>
      </c>
      <c r="S59" s="236">
        <v>4.36171116564096E-3</v>
      </c>
      <c r="T59" s="236">
        <v>3.4484501699429803E-3</v>
      </c>
      <c r="U59" s="236">
        <v>2.4962429803899101E-2</v>
      </c>
      <c r="V59" s="236">
        <v>8.2941882099642397E-3</v>
      </c>
      <c r="W59" s="236">
        <v>6.3921706053332687E-3</v>
      </c>
      <c r="X59" s="236"/>
      <c r="Y59" s="236"/>
      <c r="Z59" s="236"/>
      <c r="AB59" s="238"/>
      <c r="AC59" s="238"/>
      <c r="AD59" s="238"/>
      <c r="AE59" s="238"/>
      <c r="AF59" s="238"/>
      <c r="AG59" s="238"/>
      <c r="AH59" s="238"/>
      <c r="AI59" s="235"/>
      <c r="AJ59" s="238"/>
      <c r="AK59" s="238"/>
      <c r="AL59" s="238"/>
      <c r="AM59" s="238"/>
      <c r="AN59" s="235"/>
      <c r="AO59" s="235"/>
      <c r="AP59" s="238"/>
      <c r="AQ59" s="238"/>
      <c r="AR59" s="238"/>
      <c r="AS59" s="238"/>
      <c r="AT59" s="238"/>
      <c r="AU59" s="238"/>
      <c r="AV59" s="235"/>
      <c r="AW59" s="240"/>
      <c r="AX59" s="240"/>
      <c r="AY59" s="240"/>
      <c r="AZ59" s="240"/>
      <c r="BA59" s="240"/>
      <c r="BB59" s="235"/>
      <c r="BC59" s="235"/>
      <c r="BD59" s="235"/>
      <c r="BE59" s="235"/>
      <c r="BF59" s="235"/>
      <c r="BG59" s="235"/>
      <c r="BH59" s="235"/>
      <c r="BI59" s="235"/>
    </row>
    <row r="60" spans="1:61">
      <c r="B60" s="234">
        <v>12</v>
      </c>
      <c r="D60" s="234">
        <v>12</v>
      </c>
      <c r="E60" s="236">
        <v>0.08</v>
      </c>
      <c r="F60" s="236">
        <v>7.2251293729169053E-2</v>
      </c>
      <c r="G60" s="236">
        <v>6.4145448428255092E-2</v>
      </c>
      <c r="H60" s="236">
        <v>7.0467495997188712E-2</v>
      </c>
      <c r="I60" s="236">
        <v>3.217288283902997E-3</v>
      </c>
      <c r="K60" s="239">
        <v>8.4028087032061771E-2</v>
      </c>
      <c r="L60" s="239">
        <v>8.9329384569849735E-2</v>
      </c>
      <c r="M60" s="239">
        <v>5.7716391236143361E-2</v>
      </c>
      <c r="N60" s="239">
        <v>6.9966648944733922E-2</v>
      </c>
      <c r="P60" s="236">
        <v>2.472685093152305E-3</v>
      </c>
      <c r="Q60" s="236">
        <v>1.7693451494159497E-2</v>
      </c>
      <c r="R60" s="236">
        <v>2.3386063624956386E-3</v>
      </c>
      <c r="S60" s="236">
        <v>4.3615991785075315E-3</v>
      </c>
      <c r="T60" s="236">
        <v>3.7663879345006708E-3</v>
      </c>
      <c r="U60" s="236">
        <v>2.5677457892407204E-2</v>
      </c>
      <c r="V60" s="236">
        <v>9.2793675415907793E-3</v>
      </c>
      <c r="W60" s="236">
        <v>6.6617382323553263E-3</v>
      </c>
      <c r="X60" s="236"/>
      <c r="Y60" s="236"/>
      <c r="Z60" s="236"/>
      <c r="AB60" s="238"/>
      <c r="AC60" s="238"/>
      <c r="AD60" s="238"/>
      <c r="AE60" s="238"/>
      <c r="AF60" s="238"/>
      <c r="AG60" s="238"/>
      <c r="AH60" s="238"/>
      <c r="AI60" s="235"/>
      <c r="AJ60" s="238"/>
      <c r="AK60" s="238"/>
      <c r="AL60" s="238"/>
      <c r="AM60" s="238"/>
      <c r="AN60" s="235"/>
      <c r="AO60" s="235"/>
      <c r="AP60" s="238"/>
      <c r="AQ60" s="238"/>
      <c r="AR60" s="235"/>
      <c r="AS60" s="238"/>
      <c r="AT60" s="238"/>
      <c r="AU60" s="238"/>
      <c r="AV60" s="235"/>
      <c r="AW60" s="240"/>
      <c r="AX60" s="240"/>
      <c r="AY60" s="240"/>
      <c r="AZ60" s="240"/>
      <c r="BA60" s="240"/>
      <c r="BB60" s="235"/>
      <c r="BC60" s="235"/>
      <c r="BD60" s="235"/>
      <c r="BE60" s="235"/>
      <c r="BF60" s="235"/>
      <c r="BG60" s="235"/>
      <c r="BH60" s="235"/>
      <c r="BI60" s="235"/>
    </row>
    <row r="61" spans="1:61">
      <c r="A61" s="234">
        <v>2018</v>
      </c>
      <c r="B61" s="234">
        <v>1</v>
      </c>
      <c r="C61" s="234">
        <v>2018</v>
      </c>
      <c r="E61" s="236">
        <v>0.08</v>
      </c>
      <c r="F61" s="55">
        <v>8.0258308565034131E-2</v>
      </c>
      <c r="G61" s="55">
        <v>6.852567114574426E-2</v>
      </c>
      <c r="H61" s="55">
        <v>8.8166019607825996E-2</v>
      </c>
      <c r="I61" s="55">
        <v>1.7002310493111406E-2</v>
      </c>
      <c r="K61" s="239">
        <v>3.136959911855608E-2</v>
      </c>
      <c r="L61" s="239">
        <v>9.8274775591637553E-2</v>
      </c>
      <c r="M61" s="239">
        <v>2.574264118900671E-2</v>
      </c>
      <c r="N61" s="239">
        <v>8.1373321924935071E-2</v>
      </c>
      <c r="P61" s="236">
        <v>-3.6804813534450339E-3</v>
      </c>
      <c r="Q61" s="236">
        <v>1.8202858987781328E-2</v>
      </c>
      <c r="R61" s="236">
        <v>5.0822914881439299E-3</v>
      </c>
      <c r="S61" s="236">
        <v>4.3207073246206004E-3</v>
      </c>
      <c r="T61" s="236">
        <v>4.9238118920206832E-3</v>
      </c>
      <c r="U61" s="236">
        <v>2.8018479919849321E-2</v>
      </c>
      <c r="V61" s="236">
        <v>9.6756347814929283E-3</v>
      </c>
      <c r="W61" s="236">
        <v>1.3715094065223896E-2</v>
      </c>
      <c r="X61" s="236"/>
      <c r="Y61" s="236"/>
      <c r="Z61" s="236"/>
      <c r="AB61" s="238"/>
      <c r="AC61" s="238"/>
      <c r="AD61" s="238"/>
      <c r="AE61" s="238"/>
      <c r="AF61" s="238"/>
      <c r="AG61" s="238"/>
      <c r="AH61" s="238"/>
      <c r="AI61" s="235"/>
      <c r="AJ61" s="238"/>
      <c r="AK61" s="238"/>
      <c r="AL61" s="238"/>
      <c r="AM61" s="238"/>
      <c r="AN61" s="235"/>
      <c r="AO61" s="240"/>
      <c r="AP61" s="238"/>
      <c r="AQ61" s="238"/>
      <c r="AR61" s="235"/>
      <c r="AS61" s="238"/>
      <c r="AT61" s="238"/>
      <c r="AU61" s="238"/>
      <c r="AV61" s="235"/>
      <c r="AW61" s="240"/>
      <c r="AX61" s="240"/>
      <c r="AY61" s="240"/>
      <c r="AZ61" s="240"/>
      <c r="BA61" s="240"/>
      <c r="BB61" s="235"/>
      <c r="BC61" s="235"/>
      <c r="BD61" s="235"/>
      <c r="BE61" s="235"/>
      <c r="BF61" s="235"/>
      <c r="BG61" s="235"/>
      <c r="BH61" s="235"/>
      <c r="BI61" s="235"/>
    </row>
    <row r="62" spans="1:61">
      <c r="B62" s="234">
        <v>2</v>
      </c>
      <c r="E62" s="236">
        <v>0.08</v>
      </c>
      <c r="F62" s="55">
        <v>8.1358993732355778E-2</v>
      </c>
      <c r="G62" s="55">
        <v>6.9114883011520689E-2</v>
      </c>
      <c r="H62" s="55">
        <v>8.5568004999241554E-2</v>
      </c>
      <c r="I62" s="55">
        <v>7.0744903735093789E-3</v>
      </c>
      <c r="K62" s="239">
        <v>5.6217460227276472E-2</v>
      </c>
      <c r="L62" s="239">
        <v>9.9445556000836044E-2</v>
      </c>
      <c r="M62" s="239">
        <v>3.70522596880134E-2</v>
      </c>
      <c r="N62" s="239">
        <v>7.7500418355800793E-2</v>
      </c>
      <c r="P62" s="55">
        <v>-7.7870702565795992E-4</v>
      </c>
      <c r="Q62" s="55">
        <v>1.8443561289409407E-2</v>
      </c>
      <c r="R62" s="55">
        <v>4.0379898134523442E-3</v>
      </c>
      <c r="S62" s="55">
        <v>3.0019527866717161E-3</v>
      </c>
      <c r="T62" s="55">
        <v>4.8276904677842271E-3</v>
      </c>
      <c r="U62" s="55">
        <v>2.793561410232848E-2</v>
      </c>
      <c r="V62" s="55">
        <v>9.2268090551689465E-3</v>
      </c>
      <c r="W62" s="55">
        <v>1.4664083243198383E-2</v>
      </c>
      <c r="X62" s="55"/>
      <c r="Y62" s="236"/>
      <c r="Z62" s="236"/>
      <c r="AB62" s="238"/>
      <c r="AC62" s="238"/>
      <c r="AD62" s="238"/>
      <c r="AE62" s="238"/>
      <c r="AF62" s="238"/>
      <c r="AG62" s="238"/>
      <c r="AH62" s="238"/>
      <c r="AI62" s="235"/>
      <c r="AJ62" s="238"/>
      <c r="AK62" s="238"/>
      <c r="AL62" s="238"/>
      <c r="AM62" s="238"/>
      <c r="AN62" s="235"/>
      <c r="AO62" s="235"/>
      <c r="AP62" s="238"/>
      <c r="AQ62" s="238"/>
      <c r="AR62" s="235"/>
      <c r="AS62" s="238"/>
      <c r="AT62" s="238"/>
      <c r="AU62" s="238"/>
      <c r="AV62" s="235"/>
      <c r="AW62" s="240"/>
      <c r="AX62" s="240"/>
      <c r="AY62" s="240"/>
      <c r="AZ62" s="240"/>
      <c r="BA62" s="240"/>
      <c r="BB62" s="235"/>
      <c r="BC62" s="235"/>
      <c r="BD62" s="235"/>
      <c r="BE62" s="235"/>
      <c r="BF62" s="235"/>
      <c r="BG62" s="235"/>
      <c r="BH62" s="235"/>
      <c r="BI62" s="235"/>
    </row>
    <row r="63" spans="1:61">
      <c r="B63" s="234">
        <v>3</v>
      </c>
      <c r="D63" s="234">
        <v>3</v>
      </c>
      <c r="E63" s="236">
        <v>0.08</v>
      </c>
      <c r="F63" s="55">
        <v>7.6915677251460979E-2</v>
      </c>
      <c r="G63" s="55">
        <v>6.6280833375635728E-2</v>
      </c>
      <c r="H63" s="55">
        <v>8.2368344585830533E-2</v>
      </c>
      <c r="I63" s="55">
        <v>1.1804035533342638E-2</v>
      </c>
      <c r="K63" s="239">
        <v>4.622789502596536E-2</v>
      </c>
      <c r="L63" s="239">
        <v>7.3083124722612913E-2</v>
      </c>
      <c r="M63" s="239">
        <v>4.1812133392149509E-2</v>
      </c>
      <c r="N63" s="239">
        <v>7.4560208517199467E-2</v>
      </c>
      <c r="P63" s="55">
        <v>5.1470411365883326E-4</v>
      </c>
      <c r="Q63" s="55">
        <v>1.5803958987466331E-2</v>
      </c>
      <c r="R63" s="55">
        <v>3.7816722680577069E-3</v>
      </c>
      <c r="S63" s="55">
        <v>3.8354268459710335E-3</v>
      </c>
      <c r="T63" s="55">
        <v>4.1427098377685954E-3</v>
      </c>
      <c r="U63" s="55">
        <v>2.0550491274178954E-2</v>
      </c>
      <c r="V63" s="55">
        <v>9.7797059103705425E-3</v>
      </c>
      <c r="W63" s="55">
        <v>1.8507008013988586E-2</v>
      </c>
      <c r="X63" s="55"/>
      <c r="Y63" s="236"/>
      <c r="Z63" s="236"/>
      <c r="AB63" s="238"/>
      <c r="AC63" s="238"/>
      <c r="AD63" s="238"/>
      <c r="AE63" s="238"/>
      <c r="AF63" s="238"/>
      <c r="AG63" s="238"/>
      <c r="AH63" s="238"/>
      <c r="AI63" s="235"/>
      <c r="AJ63" s="238"/>
      <c r="AK63" s="238"/>
      <c r="AL63" s="238"/>
      <c r="AM63" s="238"/>
      <c r="AN63" s="235"/>
      <c r="AO63" s="235"/>
      <c r="AP63" s="235"/>
      <c r="AQ63" s="235"/>
      <c r="AR63" s="235"/>
      <c r="AS63" s="235"/>
      <c r="AT63" s="235"/>
      <c r="AU63" s="238"/>
      <c r="AV63" s="235"/>
      <c r="AW63" s="240"/>
      <c r="AX63" s="240"/>
      <c r="AY63" s="240"/>
      <c r="AZ63" s="240"/>
      <c r="BA63" s="240"/>
      <c r="BB63" s="235"/>
      <c r="BC63" s="235"/>
      <c r="BD63" s="235"/>
      <c r="BE63" s="235"/>
      <c r="BF63" s="235"/>
      <c r="BG63" s="235"/>
      <c r="BH63" s="235"/>
      <c r="BI63" s="235"/>
    </row>
    <row r="64" spans="1:61">
      <c r="B64" s="234">
        <v>4</v>
      </c>
      <c r="E64" s="236">
        <v>0.08</v>
      </c>
      <c r="F64" s="55">
        <v>6.6909736962180499E-2</v>
      </c>
      <c r="G64" s="55">
        <v>6.0319907661503303E-2</v>
      </c>
      <c r="H64" s="55">
        <v>6.6867405878679564E-2</v>
      </c>
      <c r="I64" s="55">
        <v>5.8438340475119865E-3</v>
      </c>
      <c r="K64" s="239">
        <v>6.7143295480930787E-2</v>
      </c>
      <c r="L64" s="239">
        <v>4.3584865565857056E-2</v>
      </c>
      <c r="M64" s="239">
        <v>6.1458405189034115E-2</v>
      </c>
      <c r="N64" s="239">
        <v>6.6991509335717625E-2</v>
      </c>
      <c r="P64" s="55">
        <v>2.389526234228384E-3</v>
      </c>
      <c r="Q64" s="55">
        <v>1.5620523846076373E-2</v>
      </c>
      <c r="R64" s="55">
        <v>3.7247687085882578E-3</v>
      </c>
      <c r="S64" s="55">
        <v>3.7777144308937406E-3</v>
      </c>
      <c r="T64" s="55">
        <v>3.8468810290394062E-3</v>
      </c>
      <c r="U64" s="55">
        <v>1.2327243567206776E-2</v>
      </c>
      <c r="V64" s="55">
        <v>8.4526117863137473E-3</v>
      </c>
      <c r="W64" s="55">
        <v>1.6770467359833559E-2</v>
      </c>
      <c r="X64" s="55"/>
      <c r="Y64" s="55"/>
      <c r="Z64" s="55"/>
      <c r="AB64" s="240"/>
      <c r="AC64" s="240"/>
      <c r="AD64" s="240"/>
      <c r="AE64" s="240"/>
      <c r="AF64" s="240"/>
      <c r="AG64" s="240"/>
      <c r="AH64" s="240"/>
      <c r="AI64" s="235"/>
      <c r="AJ64" s="240"/>
      <c r="AK64" s="240"/>
      <c r="AL64" s="240"/>
      <c r="AM64" s="240"/>
      <c r="AN64" s="235"/>
      <c r="AO64" s="235"/>
      <c r="AP64" s="235"/>
      <c r="AQ64" s="235"/>
      <c r="AR64" s="235"/>
      <c r="AS64" s="235"/>
      <c r="AT64" s="235"/>
      <c r="AU64" s="238"/>
      <c r="AV64" s="235"/>
      <c r="AW64" s="240"/>
      <c r="AX64" s="240"/>
      <c r="AY64" s="240"/>
      <c r="AZ64" s="240"/>
      <c r="BA64" s="240"/>
      <c r="BB64" s="235"/>
      <c r="BC64" s="235"/>
      <c r="BD64" s="235"/>
      <c r="BE64" s="235"/>
      <c r="BF64" s="235"/>
      <c r="BG64" s="235"/>
      <c r="BH64" s="235"/>
      <c r="BI64" s="235"/>
    </row>
    <row r="65" spans="1:61">
      <c r="B65" s="234">
        <v>5</v>
      </c>
      <c r="E65" s="236">
        <v>0.08</v>
      </c>
      <c r="F65" s="55">
        <v>6.5715156660060448E-2</v>
      </c>
      <c r="G65" s="55">
        <v>6.1402705425187776E-2</v>
      </c>
      <c r="H65" s="55">
        <v>6.4267372173159476E-2</v>
      </c>
      <c r="I65" s="55">
        <v>5.1687806577203066E-3</v>
      </c>
      <c r="K65" s="239">
        <v>7.3658137974446092E-2</v>
      </c>
      <c r="L65" s="239">
        <v>2.7506749478353187E-2</v>
      </c>
      <c r="M65" s="239">
        <v>7.5772115471564705E-2</v>
      </c>
      <c r="N65" s="239">
        <v>7.1246159729832392E-2</v>
      </c>
      <c r="P65" s="55">
        <v>2.4712468314201015E-3</v>
      </c>
      <c r="Q65" s="55">
        <v>1.6857292403032572E-2</v>
      </c>
      <c r="R65" s="55">
        <v>5.150715271489803E-3</v>
      </c>
      <c r="S65" s="55">
        <v>4.8219921344261601E-3</v>
      </c>
      <c r="T65" s="55">
        <v>3.6004360749396537E-3</v>
      </c>
      <c r="U65" s="55">
        <v>7.8437848409637651E-3</v>
      </c>
      <c r="V65" s="55">
        <v>8.9909447380355986E-3</v>
      </c>
      <c r="W65" s="55">
        <v>1.5978744365752386E-2</v>
      </c>
      <c r="X65" s="55"/>
      <c r="Y65" s="55"/>
      <c r="Z65" s="55"/>
      <c r="AB65" s="240"/>
      <c r="AC65" s="240"/>
      <c r="AD65" s="240"/>
      <c r="AE65" s="240"/>
      <c r="AF65" s="240"/>
      <c r="AG65" s="240"/>
      <c r="AH65" s="240"/>
      <c r="AI65" s="235"/>
      <c r="AJ65" s="240"/>
      <c r="AK65" s="240"/>
      <c r="AL65" s="240"/>
      <c r="AM65" s="240"/>
      <c r="AN65" s="235"/>
      <c r="AO65" s="235"/>
      <c r="AP65" s="235"/>
      <c r="AQ65" s="235"/>
      <c r="AR65" s="235"/>
      <c r="AS65" s="235"/>
      <c r="AT65" s="235"/>
      <c r="AU65" s="235"/>
      <c r="AV65" s="235"/>
      <c r="AW65" s="240"/>
      <c r="AX65" s="240"/>
      <c r="AY65" s="240"/>
      <c r="AZ65" s="240"/>
      <c r="BA65" s="240"/>
      <c r="BB65" s="235"/>
      <c r="BC65" s="235"/>
      <c r="BD65" s="235"/>
      <c r="BE65" s="235"/>
      <c r="BF65" s="235"/>
      <c r="BG65" s="235"/>
      <c r="BH65" s="235"/>
    </row>
    <row r="66" spans="1:61">
      <c r="B66" s="234">
        <v>6</v>
      </c>
      <c r="D66" s="234">
        <v>6</v>
      </c>
      <c r="E66" s="236">
        <v>0.08</v>
      </c>
      <c r="F66" s="55">
        <v>7.9574164668087866E-2</v>
      </c>
      <c r="G66" s="55">
        <v>7.2001644530136577E-2</v>
      </c>
      <c r="H66" s="55">
        <v>6.7461224221112337E-2</v>
      </c>
      <c r="I66" s="55">
        <v>6.810790142777412E-3</v>
      </c>
      <c r="K66" s="239">
        <v>0.14904558102966581</v>
      </c>
      <c r="L66" s="239">
        <v>2.4903015927475458E-2</v>
      </c>
      <c r="M66" s="239">
        <v>0.142096909290786</v>
      </c>
      <c r="N66" s="239">
        <v>7.3803392292862258E-2</v>
      </c>
      <c r="P66" s="55">
        <v>8.4569690856012136E-3</v>
      </c>
      <c r="Q66" s="55">
        <v>2.2031750341925976E-2</v>
      </c>
      <c r="R66" s="55">
        <v>5.2129786218018843E-3</v>
      </c>
      <c r="S66" s="55">
        <v>4.2763254783899848E-3</v>
      </c>
      <c r="T66" s="55">
        <v>5.049677253006337E-3</v>
      </c>
      <c r="U66" s="55">
        <v>7.1644990492700979E-3</v>
      </c>
      <c r="V66" s="55">
        <v>1.0833034198990101E-2</v>
      </c>
      <c r="W66" s="55">
        <v>1.6548930639099107E-2</v>
      </c>
      <c r="X66" s="55"/>
      <c r="Y66" s="55"/>
      <c r="Z66" s="55"/>
      <c r="AB66" s="240"/>
      <c r="AC66" s="240"/>
      <c r="AD66" s="240"/>
      <c r="AE66" s="240"/>
      <c r="AF66" s="240"/>
      <c r="AG66" s="240"/>
      <c r="AH66" s="240"/>
      <c r="AI66" s="235"/>
      <c r="AJ66" s="240"/>
      <c r="AK66" s="240"/>
      <c r="AL66" s="240"/>
      <c r="AM66" s="240"/>
      <c r="AN66" s="235"/>
      <c r="AO66" s="235"/>
      <c r="AP66" s="235"/>
      <c r="AQ66" s="235"/>
      <c r="AR66" s="235"/>
      <c r="AS66" s="235"/>
      <c r="AT66" s="235"/>
      <c r="AU66" s="235"/>
      <c r="AV66" s="235"/>
      <c r="AW66" s="240"/>
      <c r="AX66" s="240"/>
      <c r="AY66" s="240"/>
      <c r="AZ66" s="240"/>
      <c r="BA66" s="240"/>
      <c r="BB66" s="235"/>
      <c r="BC66" s="235"/>
      <c r="BD66" s="235"/>
      <c r="BE66" s="235"/>
      <c r="BF66" s="235"/>
      <c r="BG66" s="235"/>
      <c r="BH66" s="235"/>
      <c r="BI66" s="235"/>
    </row>
    <row r="67" spans="1:61">
      <c r="B67" s="234">
        <v>7</v>
      </c>
      <c r="E67" s="236">
        <v>0.08</v>
      </c>
      <c r="F67" s="55">
        <v>8.7723020467056934E-2</v>
      </c>
      <c r="G67" s="55">
        <v>7.7312533539736883E-2</v>
      </c>
      <c r="H67" s="55">
        <v>7.4598394730507334E-2</v>
      </c>
      <c r="I67" s="55">
        <v>6.968879944788009E-3</v>
      </c>
      <c r="K67" s="239">
        <v>0.16334034248866147</v>
      </c>
      <c r="L67" s="239">
        <v>3.0156499613574583E-2</v>
      </c>
      <c r="M67" s="239">
        <v>0.17658533687306321</v>
      </c>
      <c r="N67" s="239">
        <v>7.2514709501104724E-2</v>
      </c>
      <c r="P67" s="55">
        <v>1.0942189839150396E-2</v>
      </c>
      <c r="Q67" s="55">
        <v>2.1462255396071727E-2</v>
      </c>
      <c r="R67" s="55">
        <v>8.3598591342987204E-3</v>
      </c>
      <c r="S67" s="55">
        <v>4.3627512322472924E-3</v>
      </c>
      <c r="T67" s="55">
        <v>6.2020016913296311E-3</v>
      </c>
      <c r="U67" s="55">
        <v>8.6731153711110485E-3</v>
      </c>
      <c r="V67" s="55">
        <v>1.1545882567640098E-2</v>
      </c>
      <c r="W67" s="55">
        <v>1.6174965235207936E-2</v>
      </c>
      <c r="X67" s="55"/>
      <c r="Y67" s="55"/>
      <c r="Z67" s="55"/>
      <c r="AB67" s="240"/>
      <c r="AC67" s="240"/>
      <c r="AD67" s="240"/>
      <c r="AE67" s="240"/>
      <c r="AF67" s="240"/>
      <c r="AG67" s="240"/>
      <c r="AH67" s="240"/>
      <c r="AI67" s="235"/>
      <c r="AJ67" s="240"/>
      <c r="AK67" s="240"/>
      <c r="AL67" s="240"/>
      <c r="AM67" s="240"/>
      <c r="AN67" s="235"/>
      <c r="AO67" s="235"/>
      <c r="AP67" s="235"/>
      <c r="AQ67" s="235"/>
      <c r="AR67" s="235"/>
      <c r="AS67" s="235"/>
      <c r="AT67" s="235"/>
      <c r="AU67" s="235"/>
      <c r="AV67" s="235"/>
      <c r="AW67" s="240"/>
      <c r="AX67" s="240"/>
      <c r="AY67" s="240"/>
      <c r="AZ67" s="240"/>
      <c r="BA67" s="240"/>
      <c r="BB67" s="235"/>
      <c r="BC67" s="235"/>
      <c r="BD67" s="235"/>
      <c r="BE67" s="240"/>
      <c r="BF67" s="235"/>
      <c r="BG67" s="235"/>
      <c r="BH67" s="235"/>
      <c r="BI67" s="235"/>
    </row>
    <row r="68" spans="1:61">
      <c r="B68" s="234">
        <v>8</v>
      </c>
      <c r="E68" s="241">
        <v>0.08</v>
      </c>
      <c r="F68" s="241">
        <v>6.4461301768564461E-2</v>
      </c>
      <c r="G68" s="55">
        <v>5.9998522196566428E-2</v>
      </c>
      <c r="H68" s="241">
        <v>6.5306346086682954E-2</v>
      </c>
      <c r="I68" s="241">
        <v>-8.8821845518303189E-3</v>
      </c>
      <c r="K68" s="239">
        <v>6.2556389912772126E-2</v>
      </c>
      <c r="L68" s="239">
        <v>2.4632991930091608E-2</v>
      </c>
      <c r="M68" s="239">
        <v>8.9070945536176227E-2</v>
      </c>
      <c r="N68" s="239">
        <v>6.0576986670709543E-2</v>
      </c>
      <c r="P68" s="241">
        <v>7.252780277262093E-3</v>
      </c>
      <c r="Q68" s="241">
        <v>8.0991844482527671E-3</v>
      </c>
      <c r="R68" s="241">
        <v>8.7151892854519571E-3</v>
      </c>
      <c r="S68" s="241">
        <v>3.5659737330622399E-3</v>
      </c>
      <c r="T68" s="241">
        <v>5.7908669201586788E-3</v>
      </c>
      <c r="U68" s="241">
        <v>7.0132037800157455E-3</v>
      </c>
      <c r="V68" s="241">
        <v>9.9055654057890272E-3</v>
      </c>
      <c r="W68" s="241">
        <v>1.4118537918571933E-2</v>
      </c>
      <c r="X68" s="241"/>
      <c r="Y68" s="55"/>
      <c r="Z68" s="55"/>
      <c r="AB68" s="240"/>
      <c r="AC68" s="240"/>
      <c r="AD68" s="240"/>
      <c r="AE68" s="240"/>
      <c r="AF68" s="240"/>
      <c r="AG68" s="240"/>
      <c r="AH68" s="240"/>
      <c r="AI68" s="235"/>
      <c r="AJ68" s="240"/>
      <c r="AK68" s="240"/>
      <c r="AL68" s="240"/>
      <c r="AM68" s="240"/>
      <c r="AN68" s="235"/>
      <c r="AO68" s="235"/>
      <c r="AP68" s="235"/>
      <c r="AQ68" s="235"/>
      <c r="AR68" s="235"/>
      <c r="AS68" s="235"/>
      <c r="AT68" s="235"/>
      <c r="AU68" s="235"/>
      <c r="AV68" s="235"/>
      <c r="AW68" s="240"/>
      <c r="AX68" s="240"/>
      <c r="AY68" s="240"/>
      <c r="AZ68" s="240"/>
      <c r="BA68" s="240"/>
      <c r="BB68" s="235"/>
      <c r="BC68" s="235"/>
      <c r="BD68" s="235"/>
      <c r="BE68" s="240"/>
      <c r="BF68" s="235"/>
      <c r="BG68" s="235"/>
      <c r="BH68" s="235"/>
      <c r="BI68" s="235"/>
    </row>
    <row r="69" spans="1:61">
      <c r="B69" s="234">
        <v>9</v>
      </c>
      <c r="D69" s="234">
        <v>9</v>
      </c>
      <c r="E69" s="236">
        <v>0.08</v>
      </c>
      <c r="F69" s="55">
        <v>5.9247435025859163E-2</v>
      </c>
      <c r="G69" s="55">
        <v>5.6870089921373213E-2</v>
      </c>
      <c r="H69" s="55">
        <v>6.5306346086682954E-2</v>
      </c>
      <c r="I69" s="55">
        <v>-1.3619300594880368E-4</v>
      </c>
      <c r="K69" s="239">
        <v>2.3202882695025018E-2</v>
      </c>
      <c r="L69" s="239">
        <v>2.2028146583848329E-2</v>
      </c>
      <c r="M69" s="239">
        <v>5.6163823449831174E-2</v>
      </c>
      <c r="N69" s="239">
        <v>6.0875444752847008E-2</v>
      </c>
      <c r="P69" s="55">
        <v>4.3951683466837265E-3</v>
      </c>
      <c r="Q69" s="55">
        <v>4.7818272596637946E-3</v>
      </c>
      <c r="R69" s="55">
        <v>9.0737239739047577E-3</v>
      </c>
      <c r="S69" s="55">
        <v>3.5617005048347822E-3</v>
      </c>
      <c r="T69" s="55">
        <v>7.3295055947846348E-3</v>
      </c>
      <c r="U69" s="55">
        <v>6.3084434747800273E-3</v>
      </c>
      <c r="V69" s="55">
        <v>1.090704684835319E-2</v>
      </c>
      <c r="W69" s="55">
        <v>1.2890019022854068E-2</v>
      </c>
      <c r="X69" s="55"/>
      <c r="Y69" s="55"/>
      <c r="Z69" s="55"/>
      <c r="AB69" s="240"/>
      <c r="AC69" s="240"/>
      <c r="AD69" s="240"/>
      <c r="AE69" s="240"/>
      <c r="AF69" s="240"/>
      <c r="AG69" s="240"/>
      <c r="AH69" s="240"/>
      <c r="AI69" s="235"/>
      <c r="AJ69" s="240"/>
      <c r="AK69" s="240"/>
      <c r="AL69" s="240"/>
      <c r="AM69" s="240"/>
      <c r="AN69" s="235"/>
      <c r="AO69" s="235"/>
      <c r="AP69" s="235"/>
      <c r="AQ69" s="235"/>
      <c r="AR69" s="235"/>
      <c r="AS69" s="235"/>
      <c r="AT69" s="235"/>
      <c r="AU69" s="235"/>
      <c r="AV69" s="235"/>
      <c r="AW69" s="240"/>
      <c r="AX69" s="240"/>
      <c r="AY69" s="240"/>
      <c r="AZ69" s="240"/>
      <c r="BA69" s="240"/>
      <c r="BB69" s="235"/>
      <c r="BC69" s="235"/>
      <c r="BD69" s="235"/>
      <c r="BE69" s="240"/>
      <c r="BF69" s="235"/>
      <c r="BG69" s="235"/>
      <c r="BH69" s="235"/>
      <c r="BI69" s="235"/>
    </row>
    <row r="70" spans="1:61">
      <c r="B70" s="234">
        <v>10</v>
      </c>
      <c r="E70" s="236">
        <v>0.08</v>
      </c>
      <c r="F70" s="55">
        <v>6.8174821404141772E-2</v>
      </c>
      <c r="G70" s="55">
        <v>6.2798962627032884E-2</v>
      </c>
      <c r="H70" s="55">
        <v>6.9056655385373089E-2</v>
      </c>
      <c r="I70" s="55">
        <v>1.2204466251321433E-2</v>
      </c>
      <c r="K70" s="239">
        <v>6.2639153082546972E-2</v>
      </c>
      <c r="L70" s="239">
        <v>2.4131559213405263E-2</v>
      </c>
      <c r="M70" s="239">
        <v>0.11272903534215617</v>
      </c>
      <c r="N70" s="239">
        <v>5.5578223073629029E-2</v>
      </c>
      <c r="P70" s="55">
        <v>7.8671218863450073E-3</v>
      </c>
      <c r="Q70" s="55">
        <v>4.9642028307231856E-3</v>
      </c>
      <c r="R70" s="55">
        <v>1.2234145908415487E-2</v>
      </c>
      <c r="S70" s="55">
        <v>3.2977908849390392E-3</v>
      </c>
      <c r="T70" s="55">
        <v>7.1398681557504791E-3</v>
      </c>
      <c r="U70" s="55">
        <v>6.9767904730700164E-3</v>
      </c>
      <c r="V70" s="55">
        <v>1.0923510948517689E-2</v>
      </c>
      <c r="W70" s="55">
        <v>1.4771390316380563E-2</v>
      </c>
      <c r="X70" s="55"/>
      <c r="Y70" s="241"/>
      <c r="Z70" s="241"/>
      <c r="AI70" s="235"/>
      <c r="AJ70" s="235"/>
      <c r="AK70" s="235"/>
      <c r="AL70" s="235"/>
      <c r="AM70" s="235"/>
      <c r="AN70" s="235"/>
      <c r="AO70" s="235"/>
      <c r="AP70" s="235"/>
      <c r="AQ70" s="235"/>
      <c r="AR70" s="235"/>
      <c r="AS70" s="235"/>
      <c r="AT70" s="235"/>
      <c r="AU70" s="235"/>
      <c r="AV70" s="235"/>
      <c r="AW70" s="235"/>
      <c r="AX70" s="235"/>
      <c r="AY70" s="235"/>
      <c r="AZ70" s="235"/>
      <c r="BA70" s="235"/>
      <c r="BB70" s="235"/>
      <c r="BC70" s="235"/>
      <c r="BD70" s="235"/>
      <c r="BE70" s="240"/>
      <c r="BF70" s="240"/>
      <c r="BG70" s="235"/>
      <c r="BH70" s="235"/>
      <c r="BI70" s="235"/>
    </row>
    <row r="71" spans="1:61">
      <c r="B71" s="234">
        <v>11</v>
      </c>
      <c r="E71" s="236">
        <v>0.08</v>
      </c>
      <c r="F71" s="55">
        <v>9.2914618251904946E-2</v>
      </c>
      <c r="G71" s="55">
        <v>8.0661332203150193E-2</v>
      </c>
      <c r="H71" s="55">
        <v>8.9194195029013823E-2</v>
      </c>
      <c r="I71" s="55">
        <v>2.2453216089786343E-2</v>
      </c>
      <c r="K71" s="239">
        <v>0.11692399350299354</v>
      </c>
      <c r="L71" s="239">
        <v>4.0190317616051408E-2</v>
      </c>
      <c r="M71" s="239">
        <v>0.17608087215690382</v>
      </c>
      <c r="N71" s="239">
        <v>6.5645518573950401E-2</v>
      </c>
      <c r="P71" s="55">
        <v>1.2951003146322672E-2</v>
      </c>
      <c r="Q71" s="55">
        <v>7.7149208356160201E-3</v>
      </c>
      <c r="R71" s="55">
        <v>1.4959368977124845E-2</v>
      </c>
      <c r="S71" s="55">
        <v>3.3000731461116121E-3</v>
      </c>
      <c r="T71" s="55">
        <v>7.1592858766003249E-3</v>
      </c>
      <c r="U71" s="55">
        <v>1.1696432127984829E-2</v>
      </c>
      <c r="V71" s="55">
        <v>1.3264364731986495E-2</v>
      </c>
      <c r="W71" s="55">
        <v>2.1869169410157759E-2</v>
      </c>
      <c r="X71" s="55"/>
      <c r="Y71" s="55"/>
      <c r="Z71" s="55"/>
      <c r="AB71" s="235"/>
      <c r="AC71" s="235"/>
      <c r="AD71" s="235"/>
      <c r="AE71" s="235"/>
      <c r="AF71" s="235"/>
      <c r="AG71" s="235"/>
      <c r="AH71" s="235"/>
      <c r="AI71" s="235"/>
      <c r="AJ71" s="235"/>
      <c r="AK71" s="235"/>
      <c r="AL71" s="235"/>
      <c r="AM71" s="235"/>
      <c r="AN71" s="235"/>
      <c r="AO71" s="235"/>
      <c r="AP71" s="235"/>
      <c r="AQ71" s="235"/>
      <c r="AR71" s="235"/>
      <c r="AS71" s="235"/>
      <c r="AT71" s="235"/>
      <c r="AU71" s="235"/>
      <c r="AV71" s="235"/>
      <c r="AW71" s="235"/>
      <c r="AX71" s="235"/>
      <c r="AY71" s="235"/>
      <c r="AZ71" s="235"/>
      <c r="BA71" s="235"/>
      <c r="BB71" s="235"/>
      <c r="BC71" s="235"/>
      <c r="BD71" s="235"/>
      <c r="BE71" s="235"/>
      <c r="BF71" s="235"/>
      <c r="BG71" s="235"/>
      <c r="BH71" s="235"/>
      <c r="BI71" s="235"/>
    </row>
    <row r="72" spans="1:61">
      <c r="B72" s="234">
        <v>12</v>
      </c>
      <c r="D72" s="234">
        <v>12</v>
      </c>
      <c r="E72" s="55">
        <v>0.08</v>
      </c>
      <c r="F72" s="55">
        <v>9.6657399469244121E-2</v>
      </c>
      <c r="G72" s="55">
        <v>8.1324306010331027E-2</v>
      </c>
      <c r="H72" s="55">
        <v>8.9612545278115352E-2</v>
      </c>
      <c r="I72" s="55">
        <v>6.6528931891645104E-3</v>
      </c>
      <c r="K72" s="55">
        <v>0.14258633753316707</v>
      </c>
      <c r="L72" s="55">
        <v>3.5512316323122572E-2</v>
      </c>
      <c r="M72" s="55">
        <v>0.18655606442274708</v>
      </c>
      <c r="N72" s="55">
        <v>7.458199244032504E-2</v>
      </c>
      <c r="P72" s="55">
        <v>1.6753170167707169E-2</v>
      </c>
      <c r="Q72" s="55">
        <v>9.4184882136252208E-3</v>
      </c>
      <c r="R72" s="55">
        <v>1.3248686343690403E-2</v>
      </c>
      <c r="S72" s="55">
        <v>3.2893944245311678E-3</v>
      </c>
      <c r="T72" s="55">
        <v>7.0159470463441453E-3</v>
      </c>
      <c r="U72" s="55">
        <v>1.0370491125198557E-2</v>
      </c>
      <c r="V72" s="55">
        <v>1.2938612638571292E-2</v>
      </c>
      <c r="W72" s="55">
        <v>2.3622609509578799E-2</v>
      </c>
      <c r="X72" s="55"/>
      <c r="Y72" s="55"/>
      <c r="Z72" s="55"/>
      <c r="AB72" s="235"/>
      <c r="AC72" s="235"/>
      <c r="AD72" s="235"/>
      <c r="AE72" s="235"/>
      <c r="AF72" s="235"/>
      <c r="AG72" s="235"/>
      <c r="AH72" s="235"/>
      <c r="AI72" s="235"/>
      <c r="AJ72" s="235"/>
      <c r="AK72" s="235"/>
      <c r="AL72" s="235"/>
      <c r="AM72" s="235"/>
      <c r="AN72" s="235"/>
      <c r="AO72" s="235"/>
      <c r="AP72" s="235"/>
      <c r="AQ72" s="235"/>
      <c r="AR72" s="235"/>
      <c r="AS72" s="235"/>
      <c r="AT72" s="235"/>
      <c r="AU72" s="235"/>
      <c r="AV72" s="235"/>
      <c r="AW72" s="235"/>
      <c r="AX72" s="235"/>
      <c r="AY72" s="235"/>
      <c r="AZ72" s="235"/>
      <c r="BA72" s="235"/>
      <c r="BB72" s="235"/>
      <c r="BC72" s="235"/>
      <c r="BD72" s="235"/>
      <c r="BE72" s="235"/>
      <c r="BF72" s="235"/>
      <c r="BG72" s="235"/>
      <c r="BH72" s="235"/>
      <c r="BI72" s="235"/>
    </row>
    <row r="73" spans="1:61">
      <c r="A73" s="234">
        <v>2019</v>
      </c>
      <c r="B73" s="234">
        <v>1</v>
      </c>
      <c r="C73" s="234">
        <v>2019</v>
      </c>
      <c r="E73" s="55">
        <v>0.08</v>
      </c>
      <c r="F73" s="55">
        <v>8.1165183495044424E-2</v>
      </c>
      <c r="G73" s="55">
        <v>7.2824577370836474E-2</v>
      </c>
      <c r="H73" s="55">
        <v>6.6516857754660874E-2</v>
      </c>
      <c r="I73" s="55">
        <v>2.6353628501696313E-3</v>
      </c>
      <c r="K73" s="55">
        <v>0.17671428439166226</v>
      </c>
      <c r="L73" s="55">
        <v>3.323889414798642E-2</v>
      </c>
      <c r="M73" s="55">
        <v>0.17599939316166857</v>
      </c>
      <c r="N73" s="55">
        <v>6.3334146120231471E-2</v>
      </c>
      <c r="P73" s="55">
        <v>2.1051060155056558E-2</v>
      </c>
      <c r="Q73" s="55">
        <v>9.146694530654054E-3</v>
      </c>
      <c r="R73" s="55">
        <v>6.5557211479415458E-3</v>
      </c>
      <c r="S73" s="55">
        <v>3.2344021155037957E-3</v>
      </c>
      <c r="T73" s="55">
        <v>5.8416465363058181E-3</v>
      </c>
      <c r="U73" s="55">
        <v>9.6345729503408018E-3</v>
      </c>
      <c r="V73" s="55">
        <v>1.2668683676839251E-2</v>
      </c>
      <c r="W73" s="55">
        <v>1.3032320419919318E-2</v>
      </c>
      <c r="X73" s="55"/>
      <c r="Y73" s="55"/>
      <c r="Z73" s="55"/>
      <c r="AB73" s="235"/>
      <c r="AC73" s="235"/>
      <c r="AD73" s="235"/>
      <c r="AE73" s="235"/>
      <c r="AF73" s="235"/>
      <c r="AG73" s="235"/>
      <c r="AH73" s="235"/>
      <c r="AI73" s="235"/>
      <c r="AJ73" s="235"/>
      <c r="AK73" s="235"/>
      <c r="AL73" s="235"/>
      <c r="AM73" s="235"/>
      <c r="AN73" s="235"/>
      <c r="AO73" s="235"/>
      <c r="AP73" s="235"/>
      <c r="AQ73" s="235"/>
      <c r="AR73" s="235"/>
      <c r="AS73" s="235"/>
      <c r="AT73" s="235"/>
      <c r="AU73" s="235"/>
      <c r="AV73" s="235"/>
      <c r="AW73" s="235"/>
      <c r="AX73" s="235"/>
      <c r="AY73" s="235"/>
      <c r="AZ73" s="235"/>
      <c r="BA73" s="235"/>
      <c r="BB73" s="235"/>
      <c r="BC73" s="235"/>
      <c r="BD73" s="235"/>
      <c r="BE73" s="235"/>
      <c r="BF73" s="240"/>
      <c r="BG73" s="235"/>
      <c r="BH73" s="235"/>
      <c r="BI73" s="235"/>
    </row>
    <row r="74" spans="1:61">
      <c r="B74" s="234">
        <v>2</v>
      </c>
      <c r="E74" s="55">
        <v>0.08</v>
      </c>
      <c r="F74" s="55">
        <v>7.8514381845889769E-2</v>
      </c>
      <c r="G74" s="55">
        <v>6.8731023241096034E-2</v>
      </c>
      <c r="H74" s="55">
        <v>7.1779791819684968E-2</v>
      </c>
      <c r="I74" s="55">
        <v>4.6053443441544939E-3</v>
      </c>
      <c r="K74" s="55">
        <v>0.11985971833645803</v>
      </c>
      <c r="L74" s="55">
        <v>4.5317749124932138E-2</v>
      </c>
      <c r="M74" s="55">
        <v>0.13569252353908423</v>
      </c>
      <c r="N74" s="55">
        <v>5.9525874479078089E-2</v>
      </c>
      <c r="P74" s="55">
        <v>1.6247267700116714E-2</v>
      </c>
      <c r="Q74" s="55">
        <v>7.1459358645017089E-3</v>
      </c>
      <c r="R74" s="55">
        <v>5.925985117162913E-3</v>
      </c>
      <c r="S74" s="55">
        <v>4.0390274422565271E-3</v>
      </c>
      <c r="T74" s="55">
        <v>6.1579504175008452E-3</v>
      </c>
      <c r="U74" s="55">
        <v>1.2943299629919179E-2</v>
      </c>
      <c r="V74" s="55">
        <v>1.3114144614799646E-2</v>
      </c>
      <c r="W74" s="55">
        <v>1.2940771059632161E-2</v>
      </c>
      <c r="X74" s="55"/>
      <c r="Y74" s="55"/>
      <c r="Z74" s="55"/>
      <c r="AB74" s="235"/>
      <c r="AC74" s="235"/>
      <c r="AD74" s="235"/>
      <c r="AE74" s="235"/>
      <c r="AF74" s="235"/>
      <c r="AG74" s="235"/>
      <c r="AH74" s="235"/>
      <c r="AI74" s="235"/>
      <c r="AJ74" s="235"/>
      <c r="AK74" s="235"/>
      <c r="AL74" s="235"/>
      <c r="AM74" s="235"/>
      <c r="AN74" s="235"/>
      <c r="AO74" s="235"/>
      <c r="AP74" s="235"/>
      <c r="AQ74" s="235"/>
      <c r="AR74" s="235"/>
      <c r="AS74" s="235"/>
      <c r="AT74" s="235"/>
      <c r="AU74" s="235"/>
      <c r="AV74" s="235"/>
      <c r="AW74" s="235"/>
      <c r="AX74" s="235"/>
      <c r="AY74" s="235"/>
      <c r="AZ74" s="235"/>
      <c r="BA74" s="235"/>
      <c r="BB74" s="235"/>
      <c r="BC74" s="235"/>
      <c r="BD74" s="235"/>
      <c r="BE74" s="235"/>
      <c r="BF74" s="235"/>
      <c r="BG74" s="235"/>
      <c r="BH74" s="235"/>
      <c r="BI74" s="235"/>
    </row>
    <row r="75" spans="1:61">
      <c r="B75" s="234">
        <v>3</v>
      </c>
      <c r="D75" s="234">
        <v>3</v>
      </c>
      <c r="E75" s="55">
        <v>0.08</v>
      </c>
      <c r="F75" s="55">
        <v>7.461023273325873E-2</v>
      </c>
      <c r="G75" s="55">
        <v>6.6756424619326848E-2</v>
      </c>
      <c r="H75" s="55">
        <v>7.1034600733144604E-2</v>
      </c>
      <c r="I75" s="55">
        <v>8.1413733621409357E-3</v>
      </c>
      <c r="K75" s="55">
        <v>9.5429148285951282E-2</v>
      </c>
      <c r="L75" s="55">
        <v>5.9159363310554491E-2</v>
      </c>
      <c r="M75" s="55">
        <v>0.11392649593892235</v>
      </c>
      <c r="N75" s="55">
        <v>5.2108654708360236E-2</v>
      </c>
      <c r="P75" s="55">
        <v>1.4551471173162026E-2</v>
      </c>
      <c r="Q75" s="55">
        <v>5.9200153509472078E-3</v>
      </c>
      <c r="R75" s="55">
        <v>5.2684718546244713E-3</v>
      </c>
      <c r="S75" s="55">
        <v>3.1741204532282838E-3</v>
      </c>
      <c r="T75" s="55">
        <v>6.4013152972903099E-3</v>
      </c>
      <c r="U75" s="55">
        <v>1.6576019848541217E-2</v>
      </c>
      <c r="V75" s="55">
        <v>1.3723143308357296E-2</v>
      </c>
      <c r="W75" s="55">
        <v>9.0071891894211529E-3</v>
      </c>
      <c r="X75" s="55"/>
      <c r="Y75" s="55"/>
      <c r="Z75" s="55"/>
      <c r="AB75" s="235"/>
      <c r="AC75" s="235"/>
      <c r="AD75" s="235"/>
      <c r="AE75" s="235"/>
      <c r="AF75" s="235"/>
      <c r="AG75" s="235"/>
      <c r="AH75" s="235"/>
      <c r="AI75" s="235"/>
      <c r="AJ75" s="235"/>
      <c r="AK75" s="235"/>
      <c r="AL75" s="235"/>
      <c r="AM75" s="235"/>
      <c r="AN75" s="235"/>
      <c r="AO75" s="235"/>
      <c r="AP75" s="235"/>
      <c r="AQ75" s="235"/>
      <c r="AR75" s="235"/>
      <c r="AS75" s="235"/>
      <c r="AT75" s="235"/>
      <c r="AU75" s="235"/>
      <c r="AV75" s="235"/>
      <c r="AW75" s="235"/>
      <c r="AX75" s="235"/>
      <c r="AY75" s="235"/>
      <c r="AZ75" s="235"/>
      <c r="BA75" s="235"/>
      <c r="BB75" s="235"/>
      <c r="BC75" s="235"/>
      <c r="BD75" s="235"/>
      <c r="BE75" s="235"/>
      <c r="BF75" s="235"/>
      <c r="BH75" s="235"/>
      <c r="BI75" s="235"/>
    </row>
    <row r="76" spans="1:61">
      <c r="B76" s="234">
        <v>4</v>
      </c>
      <c r="E76" s="55">
        <v>0.08</v>
      </c>
      <c r="F76" s="55">
        <v>7.8388947719530755E-2</v>
      </c>
      <c r="G76" s="55">
        <v>7.0124106230146088E-2</v>
      </c>
      <c r="H76" s="55">
        <v>7.6160699233241536E-2</v>
      </c>
      <c r="I76" s="55">
        <v>9.3807417129985193E-3</v>
      </c>
      <c r="K76" s="55">
        <v>9.0679960055660258E-2</v>
      </c>
      <c r="L76" s="55">
        <v>7.2976120314374393E-2</v>
      </c>
      <c r="M76" s="55">
        <v>0.11887705219540368</v>
      </c>
      <c r="N76" s="55">
        <v>4.92324022310906E-2</v>
      </c>
      <c r="P76" s="55">
        <v>1.4107935975164519E-2</v>
      </c>
      <c r="Q76" s="55">
        <v>5.8412018114380087E-3</v>
      </c>
      <c r="R76" s="55">
        <v>6.0900648083444583E-3</v>
      </c>
      <c r="S76" s="55">
        <v>3.609125580755088E-3</v>
      </c>
      <c r="T76" s="55">
        <v>6.0742499256539913E-3</v>
      </c>
      <c r="U76" s="55">
        <v>2.0188829053325301E-2</v>
      </c>
      <c r="V76" s="55">
        <v>1.3830398664372325E-2</v>
      </c>
      <c r="W76" s="55">
        <v>8.6510672154717777E-3</v>
      </c>
      <c r="X76" s="55"/>
      <c r="Y76" s="55"/>
      <c r="Z76" s="55"/>
      <c r="AB76" s="235"/>
      <c r="AC76" s="235"/>
      <c r="AD76" s="235"/>
      <c r="AE76" s="235"/>
      <c r="AF76" s="235"/>
      <c r="AG76" s="235"/>
      <c r="AH76" s="235"/>
      <c r="AI76" s="235"/>
      <c r="AJ76" s="235"/>
      <c r="AK76" s="235"/>
      <c r="AL76" s="235"/>
      <c r="AM76" s="235"/>
      <c r="AN76" s="235"/>
      <c r="AO76" s="235"/>
      <c r="AP76" s="235"/>
      <c r="AQ76" s="235"/>
      <c r="AR76" s="235"/>
      <c r="AS76" s="235"/>
      <c r="AT76" s="235"/>
      <c r="AU76" s="235"/>
      <c r="AV76" s="235"/>
      <c r="AW76" s="235"/>
      <c r="AX76" s="235"/>
      <c r="AY76" s="235"/>
      <c r="AZ76" s="235"/>
      <c r="BA76" s="235"/>
      <c r="BB76" s="235"/>
      <c r="BC76" s="235"/>
      <c r="BD76" s="235"/>
      <c r="BE76" s="235"/>
      <c r="BF76" s="235"/>
      <c r="BH76" s="235"/>
      <c r="BI76" s="235"/>
    </row>
    <row r="77" spans="1:61">
      <c r="B77" s="234">
        <v>5</v>
      </c>
      <c r="E77" s="55">
        <v>0.08</v>
      </c>
      <c r="F77" s="55">
        <v>8.9163195546823948E-2</v>
      </c>
      <c r="G77" s="55">
        <v>7.9810635998761148E-2</v>
      </c>
      <c r="H77" s="55">
        <v>7.8611487424218751E-2</v>
      </c>
      <c r="I77" s="55">
        <v>1.5211481460585929E-2</v>
      </c>
      <c r="K77" s="55">
        <v>0.14654670683910465</v>
      </c>
      <c r="L77" s="55">
        <v>7.1898466872101219E-2</v>
      </c>
      <c r="M77" s="55">
        <v>0.17586771600841855</v>
      </c>
      <c r="N77" s="55">
        <v>4.7961353764974124E-2</v>
      </c>
      <c r="P77" s="55">
        <v>2.3723283374313855E-2</v>
      </c>
      <c r="Q77" s="55">
        <v>4.8794174016074318E-3</v>
      </c>
      <c r="R77" s="55">
        <v>6.824688660097957E-3</v>
      </c>
      <c r="S77" s="55">
        <v>3.5865589319706427E-3</v>
      </c>
      <c r="T77" s="55">
        <v>6.559673513976079E-3</v>
      </c>
      <c r="U77" s="55">
        <v>1.9767400932307496E-2</v>
      </c>
      <c r="V77" s="55">
        <v>1.4584811722773877E-2</v>
      </c>
      <c r="W77" s="55">
        <v>9.2510363787258951E-3</v>
      </c>
      <c r="X77" s="55"/>
      <c r="Y77" s="55"/>
      <c r="Z77" s="55"/>
      <c r="AB77" s="235"/>
      <c r="AC77" s="235"/>
      <c r="AD77" s="235"/>
      <c r="AE77" s="235"/>
      <c r="AF77" s="235"/>
      <c r="AG77" s="235"/>
      <c r="AH77" s="235"/>
      <c r="AI77" s="235"/>
      <c r="AJ77" s="235"/>
      <c r="AK77" s="235"/>
      <c r="AL77" s="235"/>
      <c r="AM77" s="235"/>
      <c r="AN77" s="235"/>
      <c r="AO77" s="235"/>
      <c r="AP77" s="235"/>
      <c r="AQ77" s="235"/>
      <c r="AR77" s="235"/>
      <c r="AS77" s="235"/>
      <c r="AT77" s="235"/>
      <c r="AU77" s="235"/>
      <c r="AV77" s="235"/>
      <c r="AW77" s="235"/>
      <c r="AX77" s="235"/>
      <c r="AY77" s="235"/>
      <c r="AZ77" s="235"/>
      <c r="BA77" s="235"/>
      <c r="BB77" s="235"/>
      <c r="BC77" s="235"/>
      <c r="BD77" s="235"/>
      <c r="BE77" s="235"/>
      <c r="BF77" s="235"/>
      <c r="BH77" s="235"/>
      <c r="BI77" s="235"/>
    </row>
    <row r="78" spans="1:61">
      <c r="B78" s="234">
        <v>6</v>
      </c>
      <c r="D78" s="234">
        <v>6</v>
      </c>
      <c r="E78" s="55">
        <v>0.08</v>
      </c>
      <c r="F78" s="55">
        <v>9.823940405821685E-2</v>
      </c>
      <c r="G78" s="55">
        <v>8.3046338586776347E-2</v>
      </c>
      <c r="H78" s="55">
        <v>8.5444767746596817E-2</v>
      </c>
      <c r="I78" s="55">
        <v>1.5200740060492324E-2</v>
      </c>
      <c r="K78" s="55">
        <v>0.1664103574837934</v>
      </c>
      <c r="L78" s="55">
        <v>7.8436004908866375E-2</v>
      </c>
      <c r="M78" s="55">
        <v>0.19032880174434008</v>
      </c>
      <c r="N78" s="55">
        <v>5.7147777041798964E-2</v>
      </c>
      <c r="P78" s="55">
        <v>2.9586077602245263E-2</v>
      </c>
      <c r="Q78" s="55">
        <v>2.9643262752809961E-3</v>
      </c>
      <c r="R78" s="55">
        <v>6.4653638885899551E-3</v>
      </c>
      <c r="S78" s="55">
        <v>5.4810541733836806E-3</v>
      </c>
      <c r="T78" s="55">
        <v>1.04710665155218E-2</v>
      </c>
      <c r="U78" s="55">
        <v>2.1422967862039431E-2</v>
      </c>
      <c r="V78" s="55">
        <v>1.3097198907111326E-2</v>
      </c>
      <c r="W78" s="55">
        <v>8.7513488340443604E-3</v>
      </c>
      <c r="X78" s="55"/>
      <c r="Y78" s="55"/>
      <c r="Z78" s="55"/>
      <c r="AB78" s="235"/>
      <c r="AC78" s="235"/>
      <c r="AD78" s="235"/>
      <c r="AE78" s="235"/>
      <c r="AF78" s="235"/>
      <c r="AG78" s="235"/>
      <c r="AH78" s="235"/>
      <c r="AI78" s="235"/>
      <c r="AJ78" s="235"/>
      <c r="AK78" s="235"/>
      <c r="AL78" s="235"/>
      <c r="AM78" s="235"/>
      <c r="AN78" s="235"/>
      <c r="AO78" s="235"/>
      <c r="AP78" s="235"/>
      <c r="AQ78" s="235"/>
      <c r="AR78" s="235"/>
      <c r="AS78" s="235"/>
      <c r="AT78" s="235"/>
      <c r="AU78" s="235"/>
      <c r="AV78" s="235"/>
      <c r="AW78" s="235"/>
      <c r="AX78" s="235"/>
      <c r="AY78" s="235"/>
      <c r="AZ78" s="235"/>
      <c r="BA78" s="235"/>
      <c r="BB78" s="235"/>
      <c r="BC78" s="235"/>
      <c r="BD78" s="235"/>
      <c r="BE78" s="235"/>
      <c r="BF78" s="235"/>
      <c r="BH78" s="235"/>
      <c r="BI78" s="235"/>
    </row>
    <row r="79" spans="1:61">
      <c r="B79" s="234">
        <v>7</v>
      </c>
      <c r="E79" s="55">
        <v>0.08</v>
      </c>
      <c r="F79" s="55">
        <v>9.0475061146852775E-2</v>
      </c>
      <c r="G79" s="55">
        <v>7.6850499058821242E-2</v>
      </c>
      <c r="H79" s="55">
        <v>8.0922075734581433E-2</v>
      </c>
      <c r="I79" s="55">
        <v>-1.5019778641789383E-4</v>
      </c>
      <c r="K79" s="55">
        <v>0.14131591995737525</v>
      </c>
      <c r="L79" s="55">
        <v>7.9346348614254936E-2</v>
      </c>
      <c r="M79" s="55">
        <v>0.13938225637740764</v>
      </c>
      <c r="N79" s="55">
        <v>6.1009150863069905E-2</v>
      </c>
      <c r="P79" s="55">
        <v>2.7503317471410101E-2</v>
      </c>
      <c r="Q79" s="55">
        <v>1.1304390382285462E-3</v>
      </c>
      <c r="R79" s="55">
        <v>2.5999335954597171E-3</v>
      </c>
      <c r="S79" s="55">
        <v>6.2748046869526789E-3</v>
      </c>
      <c r="T79" s="55">
        <v>9.3951746361280748E-3</v>
      </c>
      <c r="U79" s="55">
        <v>2.1612550781300928E-2</v>
      </c>
      <c r="V79" s="55">
        <v>1.2915498264448756E-2</v>
      </c>
      <c r="W79" s="55">
        <v>9.0433426729238844E-3</v>
      </c>
      <c r="X79" s="55"/>
      <c r="Y79" s="55"/>
      <c r="Z79" s="55"/>
      <c r="AB79" s="235"/>
      <c r="AC79" s="235"/>
      <c r="AD79" s="235"/>
      <c r="AE79" s="235"/>
      <c r="AF79" s="235"/>
      <c r="AG79" s="235"/>
      <c r="AH79" s="235"/>
      <c r="AI79" s="235"/>
      <c r="AJ79" s="235"/>
      <c r="AK79" s="235"/>
      <c r="AL79" s="235"/>
      <c r="AM79" s="235"/>
      <c r="AN79" s="235"/>
      <c r="AO79" s="235"/>
      <c r="AP79" s="235"/>
      <c r="AQ79" s="235"/>
      <c r="AR79" s="235"/>
      <c r="AS79" s="235"/>
      <c r="AT79" s="235"/>
      <c r="AU79" s="235"/>
      <c r="AV79" s="235"/>
      <c r="AW79" s="235"/>
      <c r="AX79" s="235"/>
      <c r="AY79" s="235"/>
      <c r="AZ79" s="235"/>
      <c r="BA79" s="235"/>
      <c r="BB79" s="235"/>
      <c r="BC79" s="235"/>
      <c r="BD79" s="235"/>
      <c r="BE79" s="235"/>
      <c r="BF79" s="235"/>
      <c r="BH79" s="235"/>
      <c r="BI79" s="235"/>
    </row>
    <row r="80" spans="1:61">
      <c r="B80" s="234">
        <v>8</v>
      </c>
      <c r="E80" s="55">
        <v>0.08</v>
      </c>
      <c r="F80" s="55">
        <v>0.10464280588263164</v>
      </c>
      <c r="G80" s="55">
        <v>8.9412289400866651E-2</v>
      </c>
      <c r="H80" s="55">
        <v>8.4694092252265429E-2</v>
      </c>
      <c r="I80" s="55">
        <v>3.9946841750753137E-3</v>
      </c>
      <c r="K80" s="55">
        <v>0.22062505609673244</v>
      </c>
      <c r="L80" s="55">
        <v>8.6564595930996413E-2</v>
      </c>
      <c r="M80" s="55">
        <v>0.20547937412385697</v>
      </c>
      <c r="N80" s="55">
        <v>7.1418269632739895E-2</v>
      </c>
      <c r="P80" s="55">
        <v>2.9854710693600864E-2</v>
      </c>
      <c r="Q80" s="55">
        <v>1.0416337591351067E-2</v>
      </c>
      <c r="R80" s="55">
        <v>2.618652510377505E-3</v>
      </c>
      <c r="S80" s="55">
        <v>8.1023317405438111E-3</v>
      </c>
      <c r="T80" s="55">
        <v>9.4152507560606915E-3</v>
      </c>
      <c r="U80" s="55">
        <v>2.3723461528420722E-2</v>
      </c>
      <c r="V80" s="55">
        <v>1.1387673898643251E-2</v>
      </c>
      <c r="W80" s="55">
        <v>9.1243871636336304E-3</v>
      </c>
      <c r="X80" s="55"/>
      <c r="Y80" s="55"/>
      <c r="Z80" s="55"/>
      <c r="AB80" s="235"/>
      <c r="AC80" s="235"/>
      <c r="AD80" s="235"/>
      <c r="AE80" s="235"/>
      <c r="AF80" s="235"/>
      <c r="AG80" s="235"/>
      <c r="AH80" s="235"/>
      <c r="AI80" s="235"/>
      <c r="AJ80" s="235"/>
      <c r="AK80" s="235"/>
      <c r="AL80" s="235"/>
      <c r="AM80" s="235"/>
      <c r="AN80" s="235"/>
      <c r="AO80" s="235"/>
      <c r="AP80" s="235"/>
      <c r="AQ80" s="235"/>
      <c r="AR80" s="235"/>
      <c r="AS80" s="235"/>
      <c r="AT80" s="235"/>
      <c r="AU80" s="235"/>
      <c r="AV80" s="235"/>
      <c r="AW80" s="235"/>
      <c r="AX80" s="235"/>
      <c r="AY80" s="235"/>
      <c r="AZ80" s="235"/>
      <c r="BA80" s="235"/>
      <c r="BB80" s="235"/>
      <c r="BC80" s="235"/>
      <c r="BD80" s="235"/>
      <c r="BE80" s="235"/>
      <c r="BF80" s="235"/>
      <c r="BH80" s="235"/>
      <c r="BI80" s="235"/>
    </row>
    <row r="81" spans="1:61">
      <c r="B81" s="234">
        <v>9</v>
      </c>
      <c r="D81" s="234">
        <v>9</v>
      </c>
      <c r="E81" s="55">
        <v>0.08</v>
      </c>
      <c r="F81" s="55">
        <v>0.10477467571642629</v>
      </c>
      <c r="G81" s="55">
        <v>8.9943493167324418E-2</v>
      </c>
      <c r="H81" s="55">
        <v>7.68060604249865E-2</v>
      </c>
      <c r="I81" s="55">
        <v>-1.6831459081823041E-5</v>
      </c>
      <c r="K81" s="55">
        <v>0.27800694035319062</v>
      </c>
      <c r="L81" s="55">
        <v>8.0329700737509668E-2</v>
      </c>
      <c r="M81" s="55">
        <v>0.25079943922423231</v>
      </c>
      <c r="N81" s="55">
        <v>6.9277375543755682E-2</v>
      </c>
      <c r="P81" s="55">
        <v>3.4161549946921173E-2</v>
      </c>
      <c r="Q81" s="55">
        <v>1.2610993928955592E-2</v>
      </c>
      <c r="R81" s="55">
        <v>2.2413434309596705E-3</v>
      </c>
      <c r="S81" s="55">
        <v>8.118201993830015E-3</v>
      </c>
      <c r="T81" s="55">
        <v>8.147693185167823E-3</v>
      </c>
      <c r="U81" s="55">
        <v>2.2196568662976476E-2</v>
      </c>
      <c r="V81" s="55">
        <v>9.1821888184248513E-3</v>
      </c>
      <c r="W81" s="55">
        <v>8.1161357491901127E-3</v>
      </c>
      <c r="X81" s="55"/>
      <c r="Y81" s="55"/>
      <c r="Z81" s="55"/>
      <c r="AB81" s="235"/>
      <c r="AC81" s="235"/>
      <c r="AD81" s="235"/>
      <c r="AE81" s="235"/>
      <c r="AF81" s="235"/>
      <c r="AG81" s="235"/>
      <c r="AH81" s="235"/>
      <c r="AI81" s="235"/>
      <c r="AJ81" s="235"/>
      <c r="AK81" s="235"/>
      <c r="AL81" s="235"/>
      <c r="AM81" s="235"/>
      <c r="AN81" s="235"/>
      <c r="AO81" s="235"/>
      <c r="AP81" s="235"/>
      <c r="AQ81" s="235"/>
      <c r="AR81" s="235"/>
      <c r="AS81" s="235"/>
      <c r="AT81" s="235"/>
      <c r="AU81" s="235"/>
      <c r="AV81" s="235"/>
      <c r="AW81" s="235"/>
      <c r="AX81" s="235"/>
      <c r="AY81" s="235"/>
      <c r="AZ81" s="235"/>
      <c r="BA81" s="235"/>
      <c r="BB81" s="235"/>
      <c r="BC81" s="235"/>
      <c r="BD81" s="235"/>
      <c r="BE81" s="235"/>
      <c r="BF81" s="235"/>
      <c r="BH81" s="235"/>
      <c r="BI81" s="235"/>
    </row>
    <row r="82" spans="1:61">
      <c r="B82" s="234">
        <v>10</v>
      </c>
      <c r="E82" s="55">
        <v>0.08</v>
      </c>
      <c r="F82" s="55">
        <v>8.464596387090273E-2</v>
      </c>
      <c r="G82" s="55">
        <v>7.5952464937249609E-2</v>
      </c>
      <c r="H82" s="55">
        <v>6.0388477674135688E-2</v>
      </c>
      <c r="I82" s="55">
        <v>-6.2376400693293643E-3</v>
      </c>
      <c r="K82" s="55">
        <v>0.23784073125561389</v>
      </c>
      <c r="L82" s="55">
        <v>6.7546879706297691E-2</v>
      </c>
      <c r="M82" s="55">
        <v>0.19052842066673037</v>
      </c>
      <c r="N82" s="55">
        <v>6.6872758484237682E-2</v>
      </c>
      <c r="P82" s="55">
        <v>2.9191777665814551E-2</v>
      </c>
      <c r="Q82" s="55">
        <v>1.1438596406994659E-2</v>
      </c>
      <c r="R82" s="55">
        <v>-6.8248306057112993E-4</v>
      </c>
      <c r="S82" s="55">
        <v>8.02031828993564E-3</v>
      </c>
      <c r="T82" s="55">
        <v>6.9008597788802559E-3</v>
      </c>
      <c r="U82" s="55">
        <v>1.8723584757923149E-2</v>
      </c>
      <c r="V82" s="55">
        <v>7.2771766072143116E-3</v>
      </c>
      <c r="W82" s="55">
        <v>3.7761334247106391E-3</v>
      </c>
      <c r="X82" s="55"/>
      <c r="Y82" s="55"/>
      <c r="Z82" s="55"/>
      <c r="AB82" s="235"/>
      <c r="AC82" s="235"/>
      <c r="AD82" s="235"/>
      <c r="AE82" s="235"/>
      <c r="AF82" s="235"/>
      <c r="AG82" s="235"/>
      <c r="AH82" s="235"/>
      <c r="AI82" s="235"/>
      <c r="AJ82" s="235"/>
      <c r="AK82" s="235"/>
      <c r="AL82" s="235"/>
      <c r="AM82" s="235"/>
      <c r="AN82" s="235"/>
      <c r="AO82" s="235"/>
      <c r="AP82" s="235"/>
      <c r="AQ82" s="235"/>
      <c r="AR82" s="235"/>
      <c r="AS82" s="235"/>
      <c r="AT82" s="235"/>
      <c r="AU82" s="235"/>
      <c r="AV82" s="235"/>
      <c r="AW82" s="235"/>
      <c r="AX82" s="235"/>
      <c r="AY82" s="235"/>
      <c r="AZ82" s="235"/>
      <c r="BA82" s="235"/>
      <c r="BB82" s="235"/>
      <c r="BC82" s="235"/>
      <c r="BD82" s="235"/>
      <c r="BE82" s="235"/>
      <c r="BF82" s="235"/>
      <c r="BH82" s="235"/>
      <c r="BI82" s="235"/>
    </row>
    <row r="83" spans="1:61">
      <c r="B83" s="234">
        <v>11</v>
      </c>
      <c r="E83" s="55">
        <v>0.08</v>
      </c>
      <c r="F83" s="55">
        <v>5.0292447594843193E-2</v>
      </c>
      <c r="G83" s="55">
        <v>5.2277873849990941E-2</v>
      </c>
      <c r="H83" s="55">
        <v>3.9582634478660284E-2</v>
      </c>
      <c r="I83" s="55">
        <v>-9.9304965412874147E-3</v>
      </c>
      <c r="K83" s="55">
        <v>0.117691238093107</v>
      </c>
      <c r="L83" s="55">
        <v>4.5646199757962691E-2</v>
      </c>
      <c r="M83" s="55">
        <v>8.4290981924855624E-2</v>
      </c>
      <c r="N83" s="55">
        <v>5.4136356506301553E-2</v>
      </c>
      <c r="P83" s="55">
        <v>1.6548451869917047E-2</v>
      </c>
      <c r="Q83" s="55">
        <v>7.2356672506093045E-3</v>
      </c>
      <c r="R83" s="55">
        <v>-3.0978453900874173E-3</v>
      </c>
      <c r="S83" s="55">
        <v>7.8441909749260696E-3</v>
      </c>
      <c r="T83" s="55">
        <v>6.5304884985378569E-3</v>
      </c>
      <c r="U83" s="55">
        <v>1.2643379250407644E-2</v>
      </c>
      <c r="V83" s="55">
        <v>5.3799108403481174E-3</v>
      </c>
      <c r="W83" s="55">
        <v>-2.7917956998147705E-3</v>
      </c>
      <c r="X83" s="55"/>
      <c r="Y83" s="55"/>
      <c r="Z83" s="55"/>
      <c r="AB83" s="235"/>
      <c r="AC83" s="235"/>
      <c r="AD83" s="235"/>
      <c r="AE83" s="235"/>
      <c r="AF83" s="235"/>
      <c r="AG83" s="235"/>
      <c r="AH83" s="235"/>
      <c r="AI83" s="235"/>
      <c r="AJ83" s="235"/>
      <c r="AK83" s="235"/>
      <c r="AL83" s="235"/>
      <c r="AM83" s="235"/>
      <c r="AN83" s="235"/>
      <c r="AO83" s="235"/>
      <c r="AP83" s="235"/>
      <c r="AQ83" s="235"/>
      <c r="AR83" s="235"/>
      <c r="AS83" s="235"/>
      <c r="AT83" s="235"/>
      <c r="AU83" s="235"/>
      <c r="AV83" s="235"/>
      <c r="AW83" s="235"/>
      <c r="AX83" s="235"/>
      <c r="AY83" s="235"/>
      <c r="AZ83" s="235"/>
      <c r="BA83" s="235"/>
      <c r="BB83" s="235"/>
      <c r="BC83" s="235"/>
      <c r="BD83" s="235"/>
      <c r="BE83" s="235"/>
      <c r="BF83" s="235"/>
      <c r="BH83" s="235"/>
      <c r="BI83" s="235"/>
    </row>
    <row r="84" spans="1:61">
      <c r="B84" s="234">
        <v>12</v>
      </c>
      <c r="D84" s="234">
        <v>12</v>
      </c>
      <c r="E84" s="55">
        <v>0.08</v>
      </c>
      <c r="F84" s="55">
        <v>5.0071517419120415E-2</v>
      </c>
      <c r="G84" s="55">
        <v>5.2310703097043998E-2</v>
      </c>
      <c r="H84" s="55">
        <v>4.2463521264983761E-2</v>
      </c>
      <c r="I84" s="55">
        <v>6.4411426418826689E-3</v>
      </c>
      <c r="K84" s="55">
        <v>9.7372237014981877E-2</v>
      </c>
      <c r="L84" s="55">
        <v>5.3480806777702172E-2</v>
      </c>
      <c r="M84" s="55">
        <v>7.0868964654139166E-2</v>
      </c>
      <c r="N84" s="55">
        <v>5.5904764785436489E-2</v>
      </c>
      <c r="P84" s="55">
        <v>1.1864765951014608E-2</v>
      </c>
      <c r="Q84" s="55">
        <v>8.7922300654659242E-3</v>
      </c>
      <c r="R84" s="55">
        <v>-1.3999648538963543E-3</v>
      </c>
      <c r="S84" s="55">
        <v>7.7924363757210175E-3</v>
      </c>
      <c r="T84" s="55">
        <v>6.5612407637345525E-3</v>
      </c>
      <c r="U84" s="55">
        <v>1.4746962275648383E-2</v>
      </c>
      <c r="V84" s="55">
        <v>6.1663841122319915E-3</v>
      </c>
      <c r="W84" s="55">
        <v>-4.4361923102737713E-3</v>
      </c>
      <c r="X84" s="55"/>
      <c r="Y84" s="55"/>
      <c r="Z84" s="55"/>
      <c r="AB84" s="235"/>
      <c r="AC84" s="235"/>
      <c r="AD84" s="235"/>
      <c r="AE84" s="235"/>
      <c r="AF84" s="235"/>
      <c r="AG84" s="235"/>
      <c r="AH84" s="235"/>
      <c r="AI84" s="235"/>
      <c r="AJ84" s="235"/>
      <c r="AK84" s="235"/>
      <c r="AL84" s="235"/>
      <c r="AM84" s="235"/>
      <c r="AN84" s="235"/>
      <c r="AO84" s="235"/>
      <c r="AP84" s="235"/>
      <c r="AQ84" s="235"/>
      <c r="AR84" s="235"/>
      <c r="AS84" s="235"/>
      <c r="AT84" s="235"/>
      <c r="AU84" s="235"/>
      <c r="AV84" s="235"/>
      <c r="AW84" s="235"/>
      <c r="AX84" s="235"/>
      <c r="AY84" s="235"/>
      <c r="AZ84" s="235"/>
      <c r="BA84" s="235"/>
      <c r="BB84" s="235"/>
      <c r="BC84" s="235"/>
      <c r="BD84" s="235"/>
      <c r="BE84" s="235"/>
      <c r="BF84" s="235"/>
      <c r="BH84" s="235"/>
      <c r="BI84" s="235"/>
    </row>
    <row r="85" spans="1:61">
      <c r="A85" s="234">
        <v>2020</v>
      </c>
      <c r="B85" s="234">
        <v>1</v>
      </c>
      <c r="C85" s="234">
        <v>2020</v>
      </c>
      <c r="E85" s="55">
        <v>0.08</v>
      </c>
      <c r="F85" s="55">
        <v>6.0010561954667807E-2</v>
      </c>
      <c r="G85" s="55">
        <v>5.5857441077042047E-2</v>
      </c>
      <c r="H85" s="55">
        <v>5.0332403289129246E-2</v>
      </c>
      <c r="I85" s="55">
        <v>1.2125418869187499E-2</v>
      </c>
      <c r="K85" s="55">
        <v>0.11722795315885204</v>
      </c>
      <c r="L85" s="55">
        <v>4.9600643278232992E-2</v>
      </c>
      <c r="M85" s="55">
        <v>0.12589718161572749</v>
      </c>
      <c r="N85" s="55">
        <v>5.1353805020970755E-2</v>
      </c>
      <c r="P85" s="55">
        <v>1.5985784764581346E-2</v>
      </c>
      <c r="Q85" s="55">
        <v>7.4238542088276996E-3</v>
      </c>
      <c r="R85" s="55">
        <v>2.7500113272391782E-3</v>
      </c>
      <c r="S85" s="55">
        <v>7.7719544556753206E-3</v>
      </c>
      <c r="T85" s="55">
        <v>6.8097745760062819E-3</v>
      </c>
      <c r="U85" s="55">
        <v>1.3739847298587035E-2</v>
      </c>
      <c r="V85" s="55">
        <v>5.9144522150688791E-3</v>
      </c>
      <c r="W85" s="55">
        <v>-3.8511689131815092E-4</v>
      </c>
      <c r="X85" s="55"/>
      <c r="Y85" s="55"/>
      <c r="Z85" s="55"/>
      <c r="AB85" s="235"/>
      <c r="AC85" s="235"/>
      <c r="AD85" s="235"/>
      <c r="AE85" s="235"/>
      <c r="AF85" s="235"/>
      <c r="AG85" s="235"/>
      <c r="AH85" s="235"/>
      <c r="AI85" s="235"/>
      <c r="AJ85" s="235"/>
      <c r="AK85" s="235"/>
      <c r="AL85" s="235"/>
      <c r="AM85" s="235"/>
      <c r="AN85" s="235"/>
      <c r="AO85" s="235"/>
      <c r="AP85" s="235"/>
      <c r="AQ85" s="235"/>
      <c r="AR85" s="235"/>
      <c r="AS85" s="235"/>
      <c r="AT85" s="235"/>
      <c r="AU85" s="235"/>
      <c r="AV85" s="235"/>
      <c r="AW85" s="235"/>
      <c r="AX85" s="235"/>
      <c r="AY85" s="235"/>
      <c r="AZ85" s="235"/>
      <c r="BA85" s="235"/>
      <c r="BB85" s="235"/>
      <c r="BC85" s="235"/>
      <c r="BD85" s="235"/>
      <c r="BE85" s="235"/>
      <c r="BF85" s="235"/>
      <c r="BH85" s="235"/>
      <c r="BI85" s="235"/>
    </row>
    <row r="86" spans="1:61">
      <c r="B86" s="234">
        <v>2</v>
      </c>
      <c r="E86" s="55">
        <v>0.08</v>
      </c>
      <c r="F86" s="55">
        <v>6.9305548140761397E-2</v>
      </c>
      <c r="G86" s="55">
        <v>6.3527064615065409E-2</v>
      </c>
      <c r="H86" s="55">
        <v>5.1253062975713748E-2</v>
      </c>
      <c r="I86" s="55">
        <v>1.3414495057649134E-2</v>
      </c>
      <c r="K86" s="55">
        <v>0.17537597235956293</v>
      </c>
      <c r="L86" s="55">
        <v>5.4838143973205966E-2</v>
      </c>
      <c r="M86" s="55">
        <v>0.17539133786470784</v>
      </c>
      <c r="N86" s="55">
        <v>5.0204479332436103E-2</v>
      </c>
      <c r="P86" s="55">
        <v>2.3160668189126783E-2</v>
      </c>
      <c r="Q86" s="55">
        <v>8.604771121912316E-3</v>
      </c>
      <c r="R86" s="55">
        <v>2.950547415360267E-3</v>
      </c>
      <c r="S86" s="55">
        <v>6.9952383327699357E-3</v>
      </c>
      <c r="T86" s="55">
        <v>6.7662956662424044E-3</v>
      </c>
      <c r="U86" s="55">
        <v>1.5180350719546999E-2</v>
      </c>
      <c r="V86" s="55">
        <v>6.0455388234629181E-3</v>
      </c>
      <c r="W86" s="55">
        <v>-3.8335142599661383E-4</v>
      </c>
      <c r="X86" s="55"/>
      <c r="Y86" s="55"/>
      <c r="Z86" s="55"/>
      <c r="AB86" s="235"/>
      <c r="AC86" s="235"/>
      <c r="AD86" s="235"/>
      <c r="AE86" s="235"/>
      <c r="AF86" s="235"/>
      <c r="AG86" s="235"/>
      <c r="AH86" s="235"/>
      <c r="AI86" s="235"/>
      <c r="AJ86" s="235"/>
      <c r="AK86" s="235"/>
      <c r="AL86" s="235"/>
      <c r="AM86" s="235"/>
      <c r="AN86" s="235"/>
      <c r="AO86" s="235"/>
      <c r="AP86" s="235"/>
      <c r="AQ86" s="235"/>
      <c r="AR86" s="235"/>
      <c r="AS86" s="235"/>
      <c r="AT86" s="235"/>
      <c r="AU86" s="235"/>
      <c r="AV86" s="235"/>
      <c r="AW86" s="235"/>
      <c r="AX86" s="235"/>
      <c r="AY86" s="235"/>
      <c r="AZ86" s="235"/>
      <c r="BA86" s="235"/>
      <c r="BB86" s="235"/>
      <c r="BC86" s="235"/>
      <c r="BD86" s="235"/>
      <c r="BE86" s="235"/>
      <c r="BF86" s="235"/>
      <c r="BH86" s="235"/>
      <c r="BI86" s="235"/>
    </row>
    <row r="87" spans="1:61">
      <c r="B87" s="234">
        <v>3</v>
      </c>
      <c r="D87" s="234">
        <v>3</v>
      </c>
      <c r="E87" s="55">
        <v>0.08</v>
      </c>
      <c r="F87" s="55">
        <v>6.7815166993807185E-2</v>
      </c>
      <c r="G87" s="55">
        <v>6.3618198915813995E-2</v>
      </c>
      <c r="H87" s="55">
        <v>5.1547498796199021E-2</v>
      </c>
      <c r="I87" s="55">
        <v>6.736241873824822E-3</v>
      </c>
      <c r="K87" s="55">
        <v>0.16042344363442917</v>
      </c>
      <c r="L87" s="55">
        <v>5.7531525007205708E-2</v>
      </c>
      <c r="M87" s="55">
        <v>0.15480083999988636</v>
      </c>
      <c r="N87" s="55">
        <v>5.1179987226326107E-2</v>
      </c>
      <c r="P87" s="55">
        <v>2.0808264973636723E-2</v>
      </c>
      <c r="Q87" s="55">
        <v>9.4025417318319444E-3</v>
      </c>
      <c r="R87" s="55">
        <v>1.8879014750047024E-3</v>
      </c>
      <c r="S87" s="55">
        <v>6.9387473995248207E-3</v>
      </c>
      <c r="T87" s="55">
        <v>7.3438085339600969E-3</v>
      </c>
      <c r="U87" s="55">
        <v>1.5888137551152228E-2</v>
      </c>
      <c r="V87" s="55">
        <v>5.915306608983162E-3</v>
      </c>
      <c r="W87" s="55">
        <v>-3.8025562299674384E-4</v>
      </c>
      <c r="X87" s="55"/>
      <c r="Y87" s="55"/>
      <c r="Z87" s="55"/>
      <c r="AB87" s="235"/>
      <c r="AC87" s="235"/>
      <c r="AD87" s="235"/>
      <c r="AE87" s="235"/>
      <c r="AF87" s="235"/>
      <c r="AG87" s="235"/>
      <c r="AH87" s="235"/>
      <c r="AI87" s="235"/>
      <c r="AJ87" s="235"/>
      <c r="AK87" s="235"/>
      <c r="AL87" s="235"/>
      <c r="AM87" s="235"/>
      <c r="AN87" s="235"/>
      <c r="AO87" s="235"/>
      <c r="AP87" s="235"/>
      <c r="AQ87" s="235"/>
      <c r="AR87" s="235"/>
      <c r="AS87" s="235"/>
      <c r="AT87" s="235"/>
      <c r="AU87" s="235"/>
      <c r="AV87" s="235"/>
      <c r="AW87" s="235"/>
      <c r="AX87" s="235"/>
      <c r="AY87" s="235"/>
      <c r="AZ87" s="235"/>
      <c r="BA87" s="235"/>
      <c r="BB87" s="235"/>
      <c r="BC87" s="235"/>
      <c r="BD87" s="235"/>
      <c r="BE87" s="235"/>
      <c r="BF87" s="235"/>
      <c r="BH87" s="235"/>
      <c r="BI87" s="235"/>
    </row>
    <row r="88" spans="1:61">
      <c r="B88" s="234">
        <v>4</v>
      </c>
      <c r="E88" s="55">
        <v>0.08</v>
      </c>
      <c r="F88" s="55">
        <v>5.2583356316293184E-2</v>
      </c>
      <c r="G88" s="55">
        <v>4.6963440640156895E-2</v>
      </c>
      <c r="H88" s="55">
        <v>4.0536546693445974E-2</v>
      </c>
      <c r="I88" s="55">
        <v>-5.0175332268349582E-3</v>
      </c>
      <c r="K88" s="55">
        <v>0.11814893155438178</v>
      </c>
      <c r="L88" s="55">
        <v>4.5438086624410845E-2</v>
      </c>
      <c r="M88" s="55">
        <v>7.2669924652521756E-2</v>
      </c>
      <c r="N88" s="55">
        <v>5.2431499995975628E-2</v>
      </c>
      <c r="P88" s="55">
        <v>1.5588448411471103E-2</v>
      </c>
      <c r="Q88" s="55">
        <v>8.4805731676032819E-3</v>
      </c>
      <c r="R88" s="55">
        <v>-4.777410761999122E-3</v>
      </c>
      <c r="S88" s="55">
        <v>6.4532670833992653E-3</v>
      </c>
      <c r="T88" s="55">
        <v>7.20517737878039E-3</v>
      </c>
      <c r="U88" s="55">
        <v>1.2507341943962649E-2</v>
      </c>
      <c r="V88" s="55">
        <v>5.9500513955518036E-3</v>
      </c>
      <c r="W88" s="55">
        <v>1.1722677167885162E-3</v>
      </c>
      <c r="X88" s="55"/>
      <c r="Y88" s="55"/>
      <c r="Z88" s="55"/>
      <c r="AB88" s="235"/>
      <c r="AC88" s="235"/>
      <c r="AD88" s="235"/>
      <c r="AE88" s="235"/>
      <c r="AF88" s="235"/>
      <c r="AG88" s="235"/>
      <c r="AH88" s="235"/>
      <c r="AI88" s="235"/>
      <c r="AJ88" s="235"/>
      <c r="AK88" s="235"/>
      <c r="AL88" s="235"/>
      <c r="AM88" s="235"/>
      <c r="AN88" s="235"/>
      <c r="AO88" s="235"/>
      <c r="AP88" s="235"/>
      <c r="AQ88" s="235"/>
      <c r="AR88" s="235"/>
      <c r="AS88" s="235"/>
      <c r="AT88" s="235"/>
      <c r="AU88" s="235"/>
      <c r="AV88" s="235"/>
      <c r="AW88" s="235"/>
      <c r="AX88" s="235"/>
      <c r="AY88" s="235"/>
      <c r="AZ88" s="235"/>
      <c r="BA88" s="235"/>
      <c r="BB88" s="235"/>
      <c r="BC88" s="235"/>
      <c r="BD88" s="235"/>
      <c r="BE88" s="235"/>
      <c r="BF88" s="235"/>
      <c r="BH88" s="235"/>
      <c r="BI88" s="235"/>
    </row>
    <row r="89" spans="1:61">
      <c r="B89" s="234">
        <v>5</v>
      </c>
      <c r="E89" s="55">
        <v>0.08</v>
      </c>
      <c r="F89" s="55">
        <v>3.5407435733521897E-2</v>
      </c>
      <c r="G89" s="55">
        <v>3.2895032942207525E-2</v>
      </c>
      <c r="H89" s="55">
        <v>2.9473818507891547E-2</v>
      </c>
      <c r="I89" s="55">
        <v>-1.3546096481591441E-3</v>
      </c>
      <c r="K89" s="55">
        <v>6.5764318018834311E-2</v>
      </c>
      <c r="L89" s="55">
        <v>4.9659233395563884E-2</v>
      </c>
      <c r="M89" s="55">
        <v>-1.6249209450869717E-2</v>
      </c>
      <c r="N89" s="55">
        <v>4.7265026768180229E-2</v>
      </c>
      <c r="P89" s="55">
        <v>7.9930694471231321E-3</v>
      </c>
      <c r="Q89" s="55">
        <v>7.842229988641522E-3</v>
      </c>
      <c r="R89" s="55">
        <v>-1.2733239157595035E-2</v>
      </c>
      <c r="S89" s="55">
        <v>5.4402256303854868E-3</v>
      </c>
      <c r="T89" s="55">
        <v>6.7933088247526252E-3</v>
      </c>
      <c r="U89" s="55">
        <v>1.3436638850573486E-2</v>
      </c>
      <c r="V89" s="55">
        <v>5.4679433264295738E-3</v>
      </c>
      <c r="W89" s="55">
        <v>1.1547029739084247E-3</v>
      </c>
      <c r="X89" s="55"/>
      <c r="Y89" s="55"/>
      <c r="Z89" s="55"/>
      <c r="AB89" s="235"/>
      <c r="AC89" s="235"/>
      <c r="AD89" s="235"/>
      <c r="AE89" s="235"/>
      <c r="AF89" s="235"/>
      <c r="AG89" s="235"/>
      <c r="AH89" s="235"/>
      <c r="AI89" s="235"/>
      <c r="AJ89" s="235"/>
      <c r="AK89" s="235"/>
      <c r="AL89" s="235"/>
      <c r="AM89" s="235"/>
      <c r="AN89" s="235"/>
      <c r="AO89" s="235"/>
      <c r="AP89" s="235"/>
      <c r="AQ89" s="235"/>
      <c r="AR89" s="235"/>
      <c r="AS89" s="235"/>
      <c r="AT89" s="235"/>
      <c r="AU89" s="235"/>
      <c r="AV89" s="235"/>
      <c r="AW89" s="235"/>
      <c r="AX89" s="235"/>
      <c r="AY89" s="235"/>
      <c r="AZ89" s="235"/>
      <c r="BA89" s="235"/>
      <c r="BB89" s="235"/>
      <c r="BC89" s="235"/>
      <c r="BD89" s="235"/>
      <c r="BE89" s="235"/>
      <c r="BF89" s="235"/>
      <c r="BH89" s="235"/>
      <c r="BI89" s="235"/>
    </row>
    <row r="90" spans="1:61">
      <c r="B90" s="234">
        <v>6</v>
      </c>
      <c r="D90" s="234">
        <v>6</v>
      </c>
      <c r="E90" s="55">
        <v>0.08</v>
      </c>
      <c r="F90" s="55">
        <v>2.4357371289110086E-2</v>
      </c>
      <c r="G90" s="55">
        <v>2.8469815674201149E-2</v>
      </c>
      <c r="H90" s="55">
        <v>2.0588585235125745E-2</v>
      </c>
      <c r="I90" s="55">
        <v>4.3663253030439275E-3</v>
      </c>
      <c r="K90" s="55">
        <v>4.3043927374942115E-2</v>
      </c>
      <c r="L90" s="55">
        <v>4.5206354911917268E-2</v>
      </c>
      <c r="M90" s="55">
        <v>-3.1731105292230222E-2</v>
      </c>
      <c r="N90" s="55">
        <v>3.7751017242050988E-2</v>
      </c>
      <c r="P90" s="55">
        <v>4.5292827432132678E-3</v>
      </c>
      <c r="Q90" s="55">
        <v>7.344910314809854E-3</v>
      </c>
      <c r="R90" s="55">
        <v>-1.2454656293745293E-2</v>
      </c>
      <c r="S90" s="55">
        <v>4.0968996509979077E-3</v>
      </c>
      <c r="T90" s="55">
        <v>1.7286753729928066E-3</v>
      </c>
      <c r="U90" s="55">
        <v>1.2124421294052072E-2</v>
      </c>
      <c r="V90" s="55">
        <v>5.8504247590415587E-3</v>
      </c>
      <c r="W90" s="55">
        <v>1.1374134477479007E-3</v>
      </c>
      <c r="X90" s="55"/>
      <c r="Y90" s="55"/>
      <c r="Z90" s="55"/>
      <c r="AB90" s="235"/>
      <c r="AC90" s="235"/>
      <c r="AD90" s="235"/>
      <c r="AE90" s="235"/>
      <c r="AF90" s="235"/>
      <c r="AG90" s="235"/>
      <c r="AH90" s="235"/>
      <c r="AI90" s="235"/>
      <c r="AJ90" s="235"/>
      <c r="AK90" s="235"/>
      <c r="AL90" s="235"/>
      <c r="AM90" s="235"/>
      <c r="AN90" s="235"/>
      <c r="AO90" s="235"/>
      <c r="AP90" s="235"/>
      <c r="AQ90" s="235"/>
      <c r="AR90" s="235"/>
      <c r="AS90" s="235"/>
      <c r="AT90" s="235"/>
      <c r="AU90" s="235"/>
      <c r="AV90" s="235"/>
      <c r="AW90" s="235"/>
      <c r="AX90" s="235"/>
      <c r="AY90" s="235"/>
      <c r="AZ90" s="235"/>
      <c r="BA90" s="235"/>
      <c r="BB90" s="235"/>
      <c r="BC90" s="235"/>
      <c r="BD90" s="235"/>
      <c r="BE90" s="235"/>
      <c r="BF90" s="235"/>
      <c r="BH90" s="235"/>
      <c r="BI90" s="235"/>
    </row>
    <row r="91" spans="1:61">
      <c r="B91" s="234">
        <v>7</v>
      </c>
      <c r="E91" s="55">
        <v>0.08</v>
      </c>
      <c r="F91" s="55">
        <v>3.2170931843106043E-2</v>
      </c>
      <c r="G91" s="55">
        <v>3.4421713958054934E-2</v>
      </c>
      <c r="H91" s="55">
        <v>2.029809392063342E-2</v>
      </c>
      <c r="I91" s="55">
        <v>7.4764247121981153E-3</v>
      </c>
      <c r="K91" s="55">
        <v>9.201440820470963E-2</v>
      </c>
      <c r="L91" s="55">
        <v>4.1882349125351048E-2</v>
      </c>
      <c r="M91" s="55">
        <v>1.1867102809575369E-2</v>
      </c>
      <c r="N91" s="55">
        <v>3.9836592464157938E-2</v>
      </c>
      <c r="P91" s="55">
        <v>6.4253336023626676E-3</v>
      </c>
      <c r="Q91" s="55">
        <v>1.3320970776489445E-2</v>
      </c>
      <c r="R91" s="55">
        <v>-1.0625040711270272E-2</v>
      </c>
      <c r="S91" s="55">
        <v>3.2640464327501817E-3</v>
      </c>
      <c r="T91" s="55">
        <v>1.7313496905160613E-3</v>
      </c>
      <c r="U91" s="55">
        <v>1.1291592645249496E-2</v>
      </c>
      <c r="V91" s="55">
        <v>5.6250950966149089E-3</v>
      </c>
      <c r="W91" s="55">
        <v>1.1375843103931854E-3</v>
      </c>
      <c r="X91" s="55"/>
      <c r="Y91" s="55"/>
      <c r="Z91" s="55"/>
      <c r="AB91" s="235"/>
      <c r="AC91" s="235"/>
      <c r="AD91" s="235"/>
      <c r="AE91" s="235"/>
      <c r="AF91" s="235"/>
      <c r="AG91" s="235"/>
      <c r="AH91" s="235"/>
      <c r="AI91" s="235"/>
      <c r="AJ91" s="235"/>
      <c r="AK91" s="235"/>
      <c r="AL91" s="235"/>
      <c r="AM91" s="235"/>
      <c r="AN91" s="235"/>
      <c r="AO91" s="235"/>
      <c r="AP91" s="235"/>
      <c r="AQ91" s="235"/>
      <c r="AR91" s="235"/>
      <c r="AS91" s="235"/>
      <c r="AT91" s="235"/>
      <c r="AU91" s="235"/>
      <c r="AV91" s="235"/>
      <c r="AW91" s="235"/>
      <c r="AX91" s="235"/>
      <c r="AY91" s="235"/>
      <c r="AZ91" s="235"/>
      <c r="BA91" s="235"/>
      <c r="BB91" s="235"/>
      <c r="BC91" s="235"/>
      <c r="BD91" s="235"/>
      <c r="BE91" s="235"/>
      <c r="BF91" s="235"/>
      <c r="BH91" s="235"/>
      <c r="BI91" s="235"/>
    </row>
    <row r="92" spans="1:61">
      <c r="B92" s="234">
        <v>8</v>
      </c>
      <c r="E92" s="55">
        <v>0.08</v>
      </c>
      <c r="F92" s="55">
        <v>1.666767591800089E-2</v>
      </c>
      <c r="G92" s="55">
        <v>2.135555107157705E-2</v>
      </c>
      <c r="H92" s="55">
        <v>1.5135558852630959E-2</v>
      </c>
      <c r="I92" s="55">
        <v>-1.1085363185314168E-2</v>
      </c>
      <c r="K92" s="55">
        <v>2.4583453422318824E-2</v>
      </c>
      <c r="L92" s="55">
        <v>4.2257834819852125E-2</v>
      </c>
      <c r="M92" s="55">
        <v>-4.5270204025633531E-2</v>
      </c>
      <c r="N92" s="55">
        <v>2.591512499341575E-2</v>
      </c>
      <c r="P92" s="55">
        <v>2.9139091272874468E-3</v>
      </c>
      <c r="Q92" s="55">
        <v>5.8590858294000547E-3</v>
      </c>
      <c r="R92" s="55">
        <v>-1.0898084999451557E-2</v>
      </c>
      <c r="S92" s="55">
        <v>4.8457591408617873E-5</v>
      </c>
      <c r="T92" s="55">
        <v>1.7707627776022898E-3</v>
      </c>
      <c r="U92" s="55">
        <v>1.1391441246303305E-2</v>
      </c>
      <c r="V92" s="55">
        <v>4.4490462443232725E-3</v>
      </c>
      <c r="W92" s="55">
        <v>1.1330581011271719E-3</v>
      </c>
      <c r="X92" s="55"/>
      <c r="Y92" s="55"/>
      <c r="Z92" s="55"/>
      <c r="AB92" s="235"/>
      <c r="AC92" s="235"/>
      <c r="AD92" s="235"/>
      <c r="AE92" s="235"/>
      <c r="AF92" s="235"/>
      <c r="AG92" s="235"/>
      <c r="AH92" s="235"/>
      <c r="AI92" s="235"/>
      <c r="AJ92" s="235"/>
      <c r="AK92" s="235"/>
      <c r="AL92" s="235"/>
      <c r="AM92" s="235"/>
      <c r="AN92" s="235"/>
      <c r="AO92" s="235"/>
      <c r="AP92" s="235"/>
      <c r="AQ92" s="235"/>
      <c r="AR92" s="235"/>
      <c r="AS92" s="235"/>
      <c r="AT92" s="235"/>
      <c r="AU92" s="235"/>
      <c r="AV92" s="235"/>
      <c r="AW92" s="235"/>
      <c r="AX92" s="235"/>
      <c r="AY92" s="235"/>
      <c r="AZ92" s="235"/>
      <c r="BA92" s="235"/>
      <c r="BB92" s="235"/>
      <c r="BC92" s="235"/>
      <c r="BD92" s="235"/>
      <c r="BE92" s="235"/>
      <c r="BF92" s="235"/>
      <c r="BH92" s="235"/>
      <c r="BI92" s="235"/>
    </row>
    <row r="93" spans="1:61">
      <c r="B93" s="234">
        <v>9</v>
      </c>
      <c r="D93" s="234">
        <v>9</v>
      </c>
      <c r="E93" s="55">
        <v>0.08</v>
      </c>
      <c r="F93" s="55">
        <v>1.3704198774220355E-2</v>
      </c>
      <c r="G93" s="55">
        <v>1.7206505681071071E-2</v>
      </c>
      <c r="H93" s="55">
        <v>2.0398999548304486E-2</v>
      </c>
      <c r="I93" s="55">
        <v>-2.9316750548129544E-3</v>
      </c>
      <c r="K93" s="55">
        <v>-2.1233939085748665E-2</v>
      </c>
      <c r="L93" s="55">
        <v>4.7805857228084836E-2</v>
      </c>
      <c r="M93" s="55">
        <v>-9.2211748592898601E-2</v>
      </c>
      <c r="N93" s="55">
        <v>3.3712376928905163E-2</v>
      </c>
      <c r="P93" s="55">
        <v>-2.5194218551804061E-3</v>
      </c>
      <c r="Q93" s="55">
        <v>4.9978232137584686E-3</v>
      </c>
      <c r="R93" s="55">
        <v>-1.1193360442197013E-2</v>
      </c>
      <c r="S93" s="55">
        <v>2.4231093210594505E-5</v>
      </c>
      <c r="T93" s="55">
        <v>1.8025496446458385E-3</v>
      </c>
      <c r="U93" s="55">
        <v>1.2917349468222266E-2</v>
      </c>
      <c r="V93" s="55">
        <v>4.958843027608289E-3</v>
      </c>
      <c r="W93" s="55">
        <v>2.7161846241521696E-3</v>
      </c>
      <c r="X93" s="55"/>
      <c r="Y93" s="55"/>
      <c r="Z93" s="55"/>
      <c r="AB93" s="235"/>
      <c r="AC93" s="235"/>
      <c r="AD93" s="235"/>
      <c r="AE93" s="235"/>
      <c r="AF93" s="235"/>
      <c r="AG93" s="235"/>
      <c r="AH93" s="235"/>
      <c r="AI93" s="235"/>
      <c r="AJ93" s="235"/>
      <c r="AK93" s="235"/>
      <c r="AL93" s="235"/>
      <c r="AM93" s="235"/>
      <c r="AN93" s="235"/>
      <c r="AO93" s="235"/>
      <c r="AP93" s="235"/>
      <c r="AQ93" s="235"/>
      <c r="AR93" s="235"/>
      <c r="AS93" s="235"/>
      <c r="AT93" s="235"/>
      <c r="AU93" s="235"/>
      <c r="AV93" s="235"/>
      <c r="AW93" s="235"/>
      <c r="AX93" s="235"/>
      <c r="AY93" s="235"/>
      <c r="AZ93" s="235"/>
      <c r="BA93" s="235"/>
      <c r="BB93" s="235"/>
      <c r="BC93" s="235"/>
      <c r="BD93" s="235"/>
      <c r="BE93" s="235"/>
      <c r="BF93" s="235"/>
      <c r="BH93" s="235"/>
      <c r="BI93" s="235"/>
    </row>
    <row r="94" spans="1:61">
      <c r="B94" s="234">
        <v>10</v>
      </c>
      <c r="E94" s="55">
        <v>0.08</v>
      </c>
      <c r="F94" s="55">
        <v>2.5576108653907692E-2</v>
      </c>
      <c r="G94" s="55">
        <v>2.4381998242032132E-2</v>
      </c>
      <c r="H94" s="55">
        <v>3.0351621081621705E-2</v>
      </c>
      <c r="I94" s="55">
        <v>5.4007226731633828E-3</v>
      </c>
      <c r="K94" s="55">
        <v>-2.59479278028385E-4</v>
      </c>
      <c r="L94" s="55">
        <v>5.7531180736352994E-2</v>
      </c>
      <c r="M94" s="55">
        <v>-7.0266331004379179E-2</v>
      </c>
      <c r="N94" s="55">
        <v>4.1606176509991766E-2</v>
      </c>
      <c r="P94" s="55">
        <v>-2.7674378807383288E-3</v>
      </c>
      <c r="Q94" s="55">
        <v>1.0553414251513458E-2</v>
      </c>
      <c r="R94" s="55">
        <v>-1.0140837186926228E-2</v>
      </c>
      <c r="S94" s="55">
        <v>2.4383186753304858E-5</v>
      </c>
      <c r="T94" s="55">
        <v>2.5818283797418794E-3</v>
      </c>
      <c r="U94" s="55">
        <v>1.5695890038903908E-2</v>
      </c>
      <c r="V94" s="55">
        <v>6.8956343133892047E-3</v>
      </c>
      <c r="W94" s="55">
        <v>2.7332335512704089E-3</v>
      </c>
      <c r="X94" s="55"/>
      <c r="Y94" s="55"/>
      <c r="Z94" s="55"/>
      <c r="AB94" s="235"/>
      <c r="AC94" s="235"/>
      <c r="AD94" s="235"/>
      <c r="AE94" s="235"/>
      <c r="AF94" s="235"/>
      <c r="AG94" s="235"/>
      <c r="AH94" s="235"/>
      <c r="AI94" s="235"/>
      <c r="AJ94" s="235"/>
      <c r="AK94" s="235"/>
      <c r="AL94" s="235"/>
      <c r="AM94" s="235"/>
      <c r="AN94" s="235"/>
      <c r="AO94" s="235"/>
      <c r="AP94" s="235"/>
      <c r="AQ94" s="235"/>
      <c r="AR94" s="235"/>
      <c r="AS94" s="235"/>
      <c r="AT94" s="235"/>
      <c r="AU94" s="235"/>
      <c r="AV94" s="235"/>
      <c r="AW94" s="235"/>
      <c r="AX94" s="235"/>
      <c r="AY94" s="235"/>
      <c r="AZ94" s="235"/>
      <c r="BA94" s="235"/>
      <c r="BB94" s="235"/>
      <c r="BC94" s="235"/>
      <c r="BD94" s="235"/>
      <c r="BE94" s="235"/>
      <c r="BF94" s="235"/>
      <c r="BH94" s="235"/>
      <c r="BI94" s="235"/>
    </row>
    <row r="95" spans="1:61">
      <c r="B95" s="234">
        <v>11</v>
      </c>
      <c r="E95" s="55">
        <v>0.08</v>
      </c>
      <c r="F95" s="55">
        <v>4.3492090578117315E-2</v>
      </c>
      <c r="G95" s="55">
        <v>3.4964638588516728E-2</v>
      </c>
      <c r="H95" s="55">
        <v>3.319044385520753E-2</v>
      </c>
      <c r="I95" s="55">
        <v>7.365213818969929E-3</v>
      </c>
      <c r="K95" s="55">
        <v>0.10379163525327928</v>
      </c>
      <c r="L95" s="55">
        <v>5.7758646209327136E-2</v>
      </c>
      <c r="M95" s="55">
        <v>2.8592540589464921E-3</v>
      </c>
      <c r="N95" s="55">
        <v>4.9704047331399215E-2</v>
      </c>
      <c r="P95" s="55">
        <v>8.0974826948061723E-3</v>
      </c>
      <c r="Q95" s="55">
        <v>1.4979100856034154E-2</v>
      </c>
      <c r="R95" s="55">
        <v>-1.0295336428007423E-2</v>
      </c>
      <c r="S95" s="55">
        <v>2.4627752564970983E-5</v>
      </c>
      <c r="T95" s="55">
        <v>2.5401943003501761E-3</v>
      </c>
      <c r="U95" s="55">
        <v>1.5927589895058273E-2</v>
      </c>
      <c r="V95" s="55">
        <v>6.9163614736307034E-3</v>
      </c>
      <c r="W95" s="55">
        <v>5.3020700336801549E-3</v>
      </c>
      <c r="X95" s="55"/>
      <c r="Y95" s="55"/>
      <c r="Z95" s="55"/>
      <c r="AB95" s="235"/>
      <c r="AC95" s="235"/>
      <c r="AD95" s="235"/>
      <c r="AE95" s="235"/>
      <c r="AF95" s="235"/>
      <c r="AG95" s="235"/>
      <c r="AH95" s="235"/>
      <c r="AI95" s="235"/>
      <c r="AJ95" s="235"/>
      <c r="AK95" s="235"/>
      <c r="AL95" s="235"/>
      <c r="AM95" s="235"/>
      <c r="AN95" s="235"/>
      <c r="AO95" s="235"/>
      <c r="AP95" s="235"/>
      <c r="AQ95" s="235"/>
      <c r="AR95" s="235"/>
      <c r="AS95" s="235"/>
      <c r="AT95" s="235"/>
      <c r="AU95" s="235"/>
      <c r="AV95" s="235"/>
      <c r="AW95" s="235"/>
      <c r="AX95" s="235"/>
      <c r="AY95" s="235"/>
      <c r="AZ95" s="235"/>
      <c r="BA95" s="235"/>
      <c r="BB95" s="235"/>
      <c r="BC95" s="235"/>
      <c r="BD95" s="235"/>
      <c r="BE95" s="235"/>
      <c r="BF95" s="235"/>
      <c r="BH95" s="235"/>
      <c r="BI95" s="235"/>
    </row>
    <row r="96" spans="1:61">
      <c r="B96" s="234">
        <v>12</v>
      </c>
      <c r="D96" s="234">
        <v>12</v>
      </c>
      <c r="E96" s="55">
        <v>0.08</v>
      </c>
      <c r="F96" s="55">
        <v>1.8916874295377362E-2</v>
      </c>
      <c r="G96" s="55">
        <v>2.2769385378522466E-2</v>
      </c>
      <c r="H96" s="55">
        <v>2.1698539998298294E-3</v>
      </c>
      <c r="I96" s="55">
        <v>-1.7261489107409655E-2</v>
      </c>
      <c r="K96" s="55">
        <v>0.11782726291496126</v>
      </c>
      <c r="L96" s="55">
        <v>5.1248294708807762E-2</v>
      </c>
      <c r="M96" s="55">
        <v>2.497156427622893E-2</v>
      </c>
      <c r="N96" s="55">
        <v>2.4424036216146083E-2</v>
      </c>
      <c r="P96" s="55">
        <v>1.0813921535347732E-2</v>
      </c>
      <c r="Q96" s="55">
        <v>1.2968957750908061E-2</v>
      </c>
      <c r="R96" s="55">
        <v>-1.0383005060125147E-2</v>
      </c>
      <c r="S96" s="55">
        <v>2.4470136922586206E-5</v>
      </c>
      <c r="T96" s="55">
        <v>2.1819291933135154E-3</v>
      </c>
      <c r="U96" s="55">
        <v>1.4177243119036313E-2</v>
      </c>
      <c r="V96" s="55">
        <v>5.0633839481431502E-3</v>
      </c>
      <c r="W96" s="55">
        <v>-1.5945591897044583E-2</v>
      </c>
      <c r="X96" s="55"/>
      <c r="Y96" s="55"/>
      <c r="Z96" s="55"/>
      <c r="AB96" s="235"/>
      <c r="AC96" s="235"/>
      <c r="AD96" s="235"/>
      <c r="AE96" s="235"/>
      <c r="AF96" s="235"/>
      <c r="AG96" s="235"/>
      <c r="AH96" s="235"/>
      <c r="AI96" s="235"/>
      <c r="AJ96" s="235"/>
      <c r="AK96" s="235"/>
      <c r="AL96" s="235"/>
      <c r="AM96" s="235"/>
      <c r="AN96" s="235"/>
      <c r="AO96" s="235"/>
      <c r="AP96" s="235"/>
      <c r="AQ96" s="235"/>
      <c r="AR96" s="235"/>
      <c r="AS96" s="235"/>
      <c r="AT96" s="235"/>
      <c r="AU96" s="235"/>
      <c r="AV96" s="235"/>
      <c r="AW96" s="235"/>
      <c r="AX96" s="235"/>
      <c r="AY96" s="235"/>
      <c r="AZ96" s="235"/>
      <c r="BA96" s="235"/>
      <c r="BB96" s="235"/>
      <c r="BC96" s="235"/>
      <c r="BD96" s="235"/>
      <c r="BE96" s="235"/>
      <c r="BF96" s="235"/>
      <c r="BH96" s="235"/>
      <c r="BI96" s="235"/>
    </row>
    <row r="97" spans="1:61">
      <c r="A97" s="234">
        <v>2021</v>
      </c>
      <c r="B97" s="234">
        <v>1</v>
      </c>
      <c r="C97" s="234">
        <v>2021</v>
      </c>
      <c r="E97" s="55">
        <v>0.06</v>
      </c>
      <c r="F97" s="55">
        <v>1.3454181605691895E-2</v>
      </c>
      <c r="G97" s="55">
        <v>2.3647722250514258E-2</v>
      </c>
      <c r="H97" s="55">
        <v>3.1106205802511333E-4</v>
      </c>
      <c r="I97" s="55">
        <v>6.6991370338562728E-3</v>
      </c>
      <c r="K97" s="55">
        <v>8.650393322301464E-2</v>
      </c>
      <c r="L97" s="55">
        <v>4.3311686779228253E-2</v>
      </c>
      <c r="M97" s="55">
        <v>-9.4573251059443253E-3</v>
      </c>
      <c r="N97" s="55">
        <v>3.0412114581678251E-2</v>
      </c>
      <c r="P97" s="55">
        <v>5.9248488996939816E-3</v>
      </c>
      <c r="Q97" s="55">
        <v>1.3993093584491708E-2</v>
      </c>
      <c r="R97" s="55">
        <v>-1.0757283100205012E-2</v>
      </c>
      <c r="S97" s="55">
        <v>2.417698090215523E-5</v>
      </c>
      <c r="T97" s="55">
        <v>1.9149619771428837E-3</v>
      </c>
      <c r="U97" s="55">
        <v>1.1879922034314266E-2</v>
      </c>
      <c r="V97" s="55">
        <v>4.9357705277440914E-3</v>
      </c>
      <c r="W97" s="55">
        <v>-1.4461309298392263E-2</v>
      </c>
      <c r="X97" s="55"/>
      <c r="Y97" s="55"/>
      <c r="Z97" s="55"/>
      <c r="AB97" s="235"/>
      <c r="AC97" s="235"/>
      <c r="AD97" s="235"/>
      <c r="AE97" s="235"/>
      <c r="AF97" s="235"/>
      <c r="AG97" s="235"/>
      <c r="AH97" s="235"/>
      <c r="AI97" s="235"/>
      <c r="AJ97" s="235"/>
      <c r="AK97" s="235"/>
      <c r="AL97" s="235"/>
      <c r="AM97" s="235"/>
      <c r="AN97" s="235"/>
      <c r="AO97" s="235"/>
      <c r="AP97" s="235"/>
      <c r="AQ97" s="235"/>
      <c r="AR97" s="235"/>
      <c r="AS97" s="235"/>
      <c r="AT97" s="235"/>
      <c r="AU97" s="235"/>
      <c r="AV97" s="235"/>
      <c r="AW97" s="235"/>
      <c r="AX97" s="235"/>
      <c r="AY97" s="235"/>
      <c r="AZ97" s="235"/>
      <c r="BA97" s="235"/>
      <c r="BB97" s="235"/>
      <c r="BC97" s="235"/>
      <c r="BD97" s="235"/>
      <c r="BE97" s="235"/>
      <c r="BF97" s="235"/>
      <c r="BH97" s="235"/>
      <c r="BI97" s="235"/>
    </row>
    <row r="98" spans="1:61">
      <c r="B98" s="234">
        <v>2</v>
      </c>
      <c r="D98" s="234">
        <v>2</v>
      </c>
      <c r="E98" s="55">
        <v>0.06</v>
      </c>
      <c r="F98" s="55">
        <v>1.9724885621910104E-2</v>
      </c>
      <c r="G98" s="55">
        <v>2.5798557654852727E-2</v>
      </c>
      <c r="H98" s="55">
        <v>1.9449362570000961E-3</v>
      </c>
      <c r="I98" s="55">
        <v>1.968495351506383E-2</v>
      </c>
      <c r="K98" s="55">
        <v>0.11316175838244358</v>
      </c>
      <c r="L98" s="55">
        <v>3.7194477394919767E-2</v>
      </c>
      <c r="M98" s="55">
        <v>9.772602737840197E-3</v>
      </c>
      <c r="N98" s="55">
        <v>4.2014644264658507E-2</v>
      </c>
      <c r="P98" s="55">
        <v>8.7737934268166794E-3</v>
      </c>
      <c r="Q98" s="55">
        <v>1.6794144446929959E-2</v>
      </c>
      <c r="R98" s="55">
        <v>-9.8501819280260947E-3</v>
      </c>
      <c r="S98" s="55">
        <v>-4.8498386587583803E-7</v>
      </c>
      <c r="T98" s="55">
        <v>1.736552210302009E-3</v>
      </c>
      <c r="U98" s="55">
        <v>1.0156908140412087E-2</v>
      </c>
      <c r="V98" s="55">
        <v>4.7349129355728006E-3</v>
      </c>
      <c r="W98" s="55">
        <v>-1.263432883699951E-2</v>
      </c>
      <c r="X98" s="55"/>
      <c r="Y98" s="55"/>
      <c r="Z98" s="55"/>
      <c r="AB98" s="235"/>
      <c r="AC98" s="235"/>
      <c r="AD98" s="235"/>
      <c r="AE98" s="235"/>
      <c r="AF98" s="235"/>
      <c r="AG98" s="235"/>
      <c r="AH98" s="235"/>
      <c r="AI98" s="235"/>
      <c r="AJ98" s="235"/>
      <c r="AK98" s="235"/>
      <c r="AL98" s="235"/>
      <c r="AM98" s="235"/>
      <c r="AN98" s="235"/>
      <c r="AO98" s="235"/>
      <c r="AP98" s="235"/>
      <c r="AQ98" s="235"/>
      <c r="AR98" s="235"/>
      <c r="AS98" s="235"/>
      <c r="AT98" s="235"/>
      <c r="AU98" s="235"/>
      <c r="AV98" s="235"/>
      <c r="AW98" s="235"/>
      <c r="AX98" s="235"/>
      <c r="AY98" s="235"/>
      <c r="AZ98" s="235"/>
      <c r="BA98" s="235"/>
      <c r="BB98" s="235"/>
      <c r="BC98" s="235"/>
      <c r="BD98" s="235"/>
      <c r="BE98" s="235"/>
      <c r="BF98" s="235"/>
      <c r="BH98" s="235"/>
      <c r="BI98" s="235"/>
    </row>
    <row r="99" spans="1:61">
      <c r="E99" s="55"/>
      <c r="F99" s="55"/>
      <c r="G99" s="55"/>
      <c r="H99" s="55"/>
      <c r="I99" s="55"/>
      <c r="K99" s="55"/>
      <c r="L99" s="55"/>
      <c r="M99" s="55"/>
      <c r="N99" s="55"/>
      <c r="P99" s="55"/>
      <c r="Q99" s="55"/>
      <c r="R99" s="55"/>
      <c r="S99" s="55"/>
      <c r="T99" s="55"/>
      <c r="U99" s="55"/>
      <c r="V99" s="55"/>
      <c r="W99" s="55"/>
      <c r="X99" s="55"/>
      <c r="Y99" s="55"/>
      <c r="Z99" s="55"/>
      <c r="AB99" s="235"/>
      <c r="AC99" s="235"/>
      <c r="AD99" s="235"/>
      <c r="AE99" s="235"/>
      <c r="AF99" s="235"/>
      <c r="AG99" s="235"/>
      <c r="AH99" s="235"/>
      <c r="AI99" s="235"/>
      <c r="AJ99" s="235"/>
      <c r="AK99" s="235"/>
      <c r="AL99" s="235"/>
      <c r="AM99" s="235"/>
      <c r="AN99" s="235"/>
      <c r="AO99" s="235"/>
      <c r="AP99" s="235"/>
      <c r="AQ99" s="235"/>
      <c r="AR99" s="235"/>
      <c r="AS99" s="235"/>
      <c r="AT99" s="235"/>
      <c r="AU99" s="235"/>
      <c r="AV99" s="235"/>
      <c r="AW99" s="235"/>
      <c r="AX99" s="235"/>
      <c r="AY99" s="235"/>
      <c r="AZ99" s="235"/>
      <c r="BA99" s="235"/>
      <c r="BB99" s="235"/>
      <c r="BC99" s="235"/>
      <c r="BD99" s="235"/>
      <c r="BE99" s="235"/>
      <c r="BF99" s="235"/>
      <c r="BH99" s="235"/>
      <c r="BI99" s="235"/>
    </row>
    <row r="100" spans="1:61">
      <c r="E100" s="55"/>
      <c r="F100" s="55"/>
      <c r="G100" s="55"/>
      <c r="H100" s="55"/>
      <c r="I100" s="55"/>
      <c r="K100" s="55"/>
      <c r="L100" s="55"/>
      <c r="M100" s="55"/>
      <c r="N100" s="55"/>
      <c r="P100" s="55"/>
      <c r="Q100" s="55"/>
      <c r="R100" s="55"/>
      <c r="S100" s="55"/>
      <c r="T100" s="55"/>
      <c r="U100" s="55"/>
      <c r="V100" s="55"/>
      <c r="W100" s="55"/>
      <c r="X100" s="55"/>
      <c r="Y100" s="55"/>
      <c r="Z100" s="55"/>
      <c r="AB100" s="235"/>
      <c r="AC100" s="235"/>
      <c r="AD100" s="235"/>
      <c r="AE100" s="235"/>
      <c r="AF100" s="235"/>
      <c r="AG100" s="235"/>
      <c r="AH100" s="235"/>
      <c r="AI100" s="235"/>
      <c r="AJ100" s="235"/>
      <c r="AK100" s="235"/>
      <c r="AL100" s="235"/>
      <c r="AM100" s="235"/>
      <c r="AN100" s="235"/>
      <c r="AO100" s="235"/>
      <c r="AP100" s="235"/>
      <c r="AQ100" s="235"/>
      <c r="AR100" s="235"/>
      <c r="AS100" s="235"/>
      <c r="AT100" s="235"/>
      <c r="AU100" s="235"/>
      <c r="AV100" s="235"/>
      <c r="AW100" s="235"/>
      <c r="AX100" s="235"/>
      <c r="AY100" s="235"/>
      <c r="AZ100" s="235"/>
      <c r="BA100" s="235"/>
      <c r="BB100" s="235"/>
      <c r="BC100" s="235"/>
      <c r="BD100" s="235"/>
      <c r="BE100" s="235"/>
      <c r="BF100" s="235"/>
      <c r="BH100" s="235"/>
      <c r="BI100" s="235"/>
    </row>
    <row r="101" spans="1:61">
      <c r="E101" s="55"/>
      <c r="F101" s="55"/>
      <c r="G101" s="55"/>
      <c r="H101" s="55"/>
      <c r="I101" s="55"/>
      <c r="K101" s="55"/>
      <c r="L101" s="55"/>
      <c r="M101" s="55"/>
      <c r="N101" s="55"/>
      <c r="P101" s="55"/>
      <c r="Q101" s="55"/>
      <c r="R101" s="55"/>
      <c r="S101" s="55"/>
      <c r="T101" s="55"/>
      <c r="U101" s="55"/>
      <c r="V101" s="55"/>
      <c r="W101" s="55"/>
      <c r="X101" s="55"/>
      <c r="Y101" s="55"/>
      <c r="Z101" s="55"/>
      <c r="AB101" s="235"/>
      <c r="AC101" s="235"/>
      <c r="AD101" s="235"/>
      <c r="AE101" s="235"/>
      <c r="AF101" s="235"/>
      <c r="AG101" s="235"/>
      <c r="AH101" s="235"/>
      <c r="AI101" s="235"/>
      <c r="AJ101" s="235"/>
      <c r="AK101" s="235"/>
      <c r="AL101" s="235"/>
      <c r="AM101" s="235"/>
      <c r="AN101" s="235"/>
      <c r="AO101" s="235"/>
      <c r="AP101" s="235"/>
      <c r="AQ101" s="235"/>
      <c r="AR101" s="235"/>
      <c r="AS101" s="235"/>
      <c r="AT101" s="235"/>
      <c r="AU101" s="235"/>
      <c r="AV101" s="235"/>
      <c r="AW101" s="235"/>
      <c r="AX101" s="235"/>
      <c r="AY101" s="235"/>
      <c r="AZ101" s="235"/>
      <c r="BA101" s="235"/>
      <c r="BB101" s="235"/>
      <c r="BC101" s="235"/>
      <c r="BD101" s="235"/>
      <c r="BE101" s="235"/>
      <c r="BF101" s="235"/>
      <c r="BH101" s="235"/>
      <c r="BI101" s="235"/>
    </row>
    <row r="102" spans="1:61">
      <c r="E102" s="55"/>
      <c r="F102" s="55"/>
      <c r="G102" s="55"/>
      <c r="H102" s="55"/>
      <c r="I102" s="55"/>
      <c r="K102" s="55"/>
      <c r="L102" s="55"/>
      <c r="M102" s="55"/>
      <c r="N102" s="55"/>
      <c r="P102" s="55"/>
      <c r="Q102" s="55"/>
      <c r="R102" s="55"/>
      <c r="S102" s="55"/>
      <c r="T102" s="55"/>
      <c r="U102" s="55"/>
      <c r="V102" s="55"/>
      <c r="W102" s="55"/>
      <c r="X102" s="55"/>
      <c r="Y102" s="55"/>
      <c r="AB102" s="235"/>
      <c r="AC102" s="235"/>
      <c r="AD102" s="235"/>
      <c r="AE102" s="235"/>
      <c r="AF102" s="235"/>
      <c r="AG102" s="235"/>
      <c r="AH102" s="235"/>
      <c r="AI102" s="235"/>
      <c r="AJ102" s="235"/>
      <c r="AK102" s="235"/>
      <c r="AL102" s="235"/>
      <c r="AM102" s="235"/>
      <c r="AN102" s="235"/>
      <c r="AO102" s="235"/>
      <c r="AP102" s="235"/>
      <c r="AQ102" s="235"/>
      <c r="AR102" s="235"/>
      <c r="AS102" s="235"/>
      <c r="AT102" s="235"/>
      <c r="AU102" s="235"/>
      <c r="AV102" s="235"/>
      <c r="AW102" s="235"/>
      <c r="AX102" s="235"/>
      <c r="AY102" s="235"/>
      <c r="AZ102" s="235"/>
      <c r="BA102" s="235"/>
      <c r="BB102" s="235"/>
      <c r="BC102" s="235"/>
      <c r="BD102" s="235"/>
      <c r="BE102" s="235"/>
      <c r="BF102" s="240"/>
      <c r="BG102" s="235"/>
      <c r="BI102" s="235"/>
    </row>
  </sheetData>
  <mergeCells count="2">
    <mergeCell ref="E1:I1"/>
    <mergeCell ref="P1:X1"/>
  </mergeCells>
  <pageMargins left="0.7" right="0.7" top="0.75" bottom="0.75" header="0.3" footer="0.3"/>
  <colBreaks count="1" manualBreakCount="1">
    <brk id="10" max="1048575" man="1"/>
  </col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58">
    <tabColor theme="4"/>
  </sheetPr>
  <dimension ref="A1"/>
  <sheetViews>
    <sheetView view="pageBreakPreview" zoomScale="265" zoomScaleNormal="55" zoomScaleSheetLayoutView="265" workbookViewId="0">
      <selection activeCell="G8" sqref="G8"/>
    </sheetView>
  </sheetViews>
  <sheetFormatPr defaultColWidth="8.5703125" defaultRowHeight="15"/>
  <cols>
    <col min="6" max="6" width="6.28515625" customWidth="1"/>
  </cols>
  <sheetData/>
  <customSheetViews>
    <customSheetView guid="{8D4EA38E-ED42-44A9-9431-B3D4F6087B53}" scale="55" topLeftCell="A6">
      <selection activeCell="AH53" sqref="AH53"/>
      <pageMargins left="0" right="0" top="0" bottom="0" header="0" footer="0"/>
    </customSheetView>
    <customSheetView guid="{B6000075-C6E9-470D-8855-6E4C41B43187}" scale="55" topLeftCell="A9">
      <selection activeCell="AE28" sqref="AE28"/>
      <pageMargins left="0" right="0" top="0" bottom="0" header="0" footer="0"/>
    </customSheetView>
    <customSheetView guid="{A510ACF3-DF9A-47BB-87AF-862EA6359570}" scale="55" topLeftCell="A9">
      <selection activeCell="AE28" sqref="AE28"/>
      <pageMargins left="0" right="0" top="0" bottom="0" header="0" footer="0"/>
    </customSheetView>
    <customSheetView guid="{83D4AEBA-9C92-42A7-8C70-A480F50C01E3}">
      <selection activeCell="AF34" sqref="AF34"/>
      <pageMargins left="0" right="0" top="0" bottom="0" header="0" footer="0"/>
    </customSheetView>
    <customSheetView guid="{254DF0CF-5342-436C-8392-04866B911B72}">
      <pageMargins left="0" right="0" top="0" bottom="0" header="0" footer="0"/>
    </customSheetView>
    <customSheetView guid="{DC707E39-0569-4FAA-B5FD-B85110680DF5}" scale="55">
      <selection activeCell="AF34" sqref="AF34"/>
      <pageMargins left="0" right="0" top="0" bottom="0" header="0" footer="0"/>
    </customSheetView>
    <customSheetView guid="{5B55F06F-38A3-4953-A2E1-A01BECB01CAC}" scale="55" topLeftCell="A9">
      <selection activeCell="AE28" sqref="AE28"/>
      <pageMargins left="0" right="0" top="0" bottom="0" header="0" footer="0"/>
    </customSheetView>
    <customSheetView guid="{54FD4859-4825-49C8-AF88-E7B792413D64}" scale="55" topLeftCell="A9">
      <selection activeCell="AE28" sqref="AE28"/>
      <pageMargins left="0" right="0" top="0" bottom="0" header="0" footer="0"/>
    </customSheetView>
  </customSheetView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59">
    <tabColor theme="4"/>
  </sheetPr>
  <dimension ref="A1"/>
  <sheetViews>
    <sheetView view="pageBreakPreview" zoomScale="145" zoomScaleNormal="70" zoomScaleSheetLayoutView="145" workbookViewId="0">
      <selection activeCell="H12" sqref="H12"/>
    </sheetView>
  </sheetViews>
  <sheetFormatPr defaultColWidth="8.5703125" defaultRowHeight="15"/>
  <sheetData/>
  <customSheetViews>
    <customSheetView guid="{8D4EA38E-ED42-44A9-9431-B3D4F6087B53}" scale="115">
      <selection activeCell="R16" sqref="R16"/>
      <pageMargins left="0" right="0" top="0" bottom="0" header="0" footer="0"/>
    </customSheetView>
    <customSheetView guid="{B6000075-C6E9-470D-8855-6E4C41B43187}" scale="70">
      <selection activeCell="N19" sqref="N19"/>
      <pageMargins left="0" right="0" top="0" bottom="0" header="0" footer="0"/>
    </customSheetView>
    <customSheetView guid="{A510ACF3-DF9A-47BB-87AF-862EA6359570}" scale="70">
      <selection activeCell="N19" sqref="N19"/>
      <pageMargins left="0" right="0" top="0" bottom="0" header="0" footer="0"/>
    </customSheetView>
    <customSheetView guid="{83D4AEBA-9C92-42A7-8C70-A480F50C01E3}">
      <selection activeCell="W13" sqref="W13"/>
      <pageMargins left="0" right="0" top="0" bottom="0" header="0" footer="0"/>
    </customSheetView>
    <customSheetView guid="{254DF0CF-5342-436C-8392-04866B911B72}">
      <pageMargins left="0" right="0" top="0" bottom="0" header="0" footer="0"/>
    </customSheetView>
    <customSheetView guid="{DC707E39-0569-4FAA-B5FD-B85110680DF5}" scale="70" topLeftCell="A7">
      <selection activeCell="W13" sqref="W13"/>
      <pageMargins left="0" right="0" top="0" bottom="0" header="0" footer="0"/>
    </customSheetView>
    <customSheetView guid="{5B55F06F-38A3-4953-A2E1-A01BECB01CAC}" scale="70">
      <selection activeCell="N19" sqref="N19"/>
      <pageMargins left="0" right="0" top="0" bottom="0" header="0" footer="0"/>
    </customSheetView>
    <customSheetView guid="{54FD4859-4825-49C8-AF88-E7B792413D64}" scale="70">
      <selection activeCell="N19" sqref="N19"/>
      <pageMargins left="0" right="0" top="0" bottom="0" header="0" footer="0"/>
    </customSheetView>
  </customSheetView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61">
    <tabColor theme="4"/>
  </sheetPr>
  <dimension ref="A1"/>
  <sheetViews>
    <sheetView showGridLines="0" view="pageBreakPreview" topLeftCell="A4" zoomScaleNormal="100" zoomScaleSheetLayoutView="100" workbookViewId="0">
      <selection activeCell="R11" sqref="R11"/>
    </sheetView>
  </sheetViews>
  <sheetFormatPr defaultColWidth="9.28515625" defaultRowHeight="15"/>
  <cols>
    <col min="1" max="16384" width="9.28515625" style="17"/>
  </cols>
  <sheetData/>
  <customSheetViews>
    <customSheetView guid="{8D4EA38E-ED42-44A9-9431-B3D4F6087B53}" scale="70" showPageBreaks="1" showGridLines="0" view="pageBreakPreview" topLeftCell="B1">
      <selection activeCell="AC36" sqref="AC36"/>
      <pageMargins left="0" right="0" top="0" bottom="0" header="0" footer="0"/>
    </customSheetView>
    <customSheetView guid="{B6000075-C6E9-470D-8855-6E4C41B43187}" scale="70" showPageBreaks="1" showGridLines="0" view="pageBreakPreview" topLeftCell="B1">
      <selection activeCell="AA4" sqref="AA4"/>
      <pageMargins left="0" right="0" top="0" bottom="0" header="0" footer="0"/>
    </customSheetView>
    <customSheetView guid="{A510ACF3-DF9A-47BB-87AF-862EA6359570}" scale="70" showPageBreaks="1" showGridLines="0" view="pageBreakPreview" topLeftCell="B1">
      <selection activeCell="AA4" sqref="AA4"/>
      <pageMargins left="0" right="0" top="0" bottom="0" header="0" footer="0"/>
    </customSheetView>
    <customSheetView guid="{83D4AEBA-9C92-42A7-8C70-A480F50C01E3}" scale="60" showPageBreaks="1" showGridLines="0" view="pageBreakPreview">
      <selection activeCell="AR53" sqref="AR53"/>
      <pageMargins left="0" right="0" top="0" bottom="0" header="0" footer="0"/>
    </customSheetView>
    <customSheetView guid="{254DF0CF-5342-436C-8392-04866B911B72}" scale="60" showPageBreaks="1" showGridLines="0" view="pageBreakPreview">
      <selection activeCell="AR53" sqref="AR53"/>
      <pageMargins left="0" right="0" top="0" bottom="0" header="0" footer="0"/>
    </customSheetView>
    <customSheetView guid="{DC707E39-0569-4FAA-B5FD-B85110680DF5}" scale="60" showPageBreaks="1" showGridLines="0" printArea="1" view="pageBreakPreview">
      <selection activeCell="U32" sqref="U32"/>
      <pageMargins left="0" right="0" top="0" bottom="0" header="0" footer="0"/>
    </customSheetView>
    <customSheetView guid="{5B55F06F-38A3-4953-A2E1-A01BECB01CAC}" scale="70" showPageBreaks="1" showGridLines="0" view="pageBreakPreview" topLeftCell="B1">
      <selection activeCell="AA4" sqref="AA4"/>
      <pageMargins left="0" right="0" top="0" bottom="0" header="0" footer="0"/>
    </customSheetView>
    <customSheetView guid="{54FD4859-4825-49C8-AF88-E7B792413D64}" scale="70" showPageBreaks="1" showGridLines="0" printArea="1" view="pageBreakPreview" topLeftCell="B1">
      <selection activeCell="AA4" sqref="AA4"/>
      <pageMargins left="0" right="0" top="0" bottom="0" header="0" footer="0"/>
    </customSheetView>
  </customSheetView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theme="4"/>
  </sheetPr>
  <dimension ref="A1"/>
  <sheetViews>
    <sheetView view="pageBreakPreview" zoomScale="220" zoomScaleNormal="100" zoomScaleSheetLayoutView="220" workbookViewId="0">
      <selection activeCell="I6" sqref="I6"/>
    </sheetView>
  </sheetViews>
  <sheetFormatPr defaultRowHeight="15"/>
  <sheetData/>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theme="4"/>
  </sheetPr>
  <dimension ref="A1"/>
  <sheetViews>
    <sheetView view="pageBreakPreview" zoomScale="190" zoomScaleNormal="100" zoomScaleSheetLayoutView="190" workbookViewId="0">
      <selection activeCell="H7" sqref="H7"/>
    </sheetView>
  </sheetViews>
  <sheetFormatPr defaultColWidth="8.5703125" defaultRowHeight="15"/>
  <sheetData/>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theme="4"/>
  </sheetPr>
  <dimension ref="A1"/>
  <sheetViews>
    <sheetView view="pageBreakPreview" zoomScale="250" zoomScaleNormal="100" zoomScaleSheetLayoutView="250" workbookViewId="0">
      <selection activeCell="F7" sqref="F7"/>
    </sheetView>
  </sheetViews>
  <sheetFormatPr defaultColWidth="8.5703125" defaultRowHeight="15"/>
  <sheetData/>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52">
    <tabColor theme="4" tint="-0.499984740745262"/>
  </sheetPr>
  <dimension ref="A1:GA28"/>
  <sheetViews>
    <sheetView showGridLines="0" zoomScale="70" zoomScaleNormal="70" workbookViewId="0">
      <pane xSplit="1" topLeftCell="DD1" activePane="topRight" state="frozen"/>
      <selection pane="topRight" activeCell="DQ15" sqref="DQ15"/>
    </sheetView>
  </sheetViews>
  <sheetFormatPr defaultColWidth="9.28515625" defaultRowHeight="15"/>
  <cols>
    <col min="1" max="1" width="66.5703125" style="26" bestFit="1" customWidth="1"/>
    <col min="2" max="2" width="7.140625" style="26" bestFit="1" customWidth="1"/>
    <col min="3" max="3" width="6.5703125" style="26" bestFit="1" customWidth="1"/>
    <col min="4" max="4" width="7.42578125" style="26" bestFit="1" customWidth="1"/>
    <col min="5" max="6" width="7.140625" style="26" bestFit="1" customWidth="1"/>
    <col min="7" max="7" width="7.42578125" style="26" bestFit="1" customWidth="1"/>
    <col min="8" max="10" width="6.85546875" style="26" bestFit="1" customWidth="1"/>
    <col min="11" max="11" width="6.5703125" style="26" bestFit="1" customWidth="1"/>
    <col min="12" max="14" width="7.140625" style="26" bestFit="1" customWidth="1"/>
    <col min="15" max="15" width="6.85546875" style="26" bestFit="1" customWidth="1"/>
    <col min="16" max="16" width="7.140625" style="26" bestFit="1" customWidth="1"/>
    <col min="17" max="18" width="7.42578125" style="26" bestFit="1" customWidth="1"/>
    <col min="19" max="19" width="6.85546875" style="26" bestFit="1" customWidth="1"/>
    <col min="20" max="20" width="7.140625" style="26" bestFit="1" customWidth="1"/>
    <col min="21" max="21" width="7.42578125" style="26" bestFit="1" customWidth="1"/>
    <col min="22" max="22" width="6.5703125" style="26" bestFit="1" customWidth="1"/>
    <col min="23" max="23" width="6.85546875" style="26" bestFit="1" customWidth="1"/>
    <col min="24" max="24" width="7.42578125" style="26" bestFit="1" customWidth="1"/>
    <col min="25" max="25" width="6.85546875" style="26" bestFit="1" customWidth="1"/>
    <col min="26" max="26" width="6.5703125" style="26" bestFit="1" customWidth="1"/>
    <col min="27" max="27" width="6.85546875" style="26" bestFit="1" customWidth="1"/>
    <col min="28" max="28" width="7.42578125" style="26" bestFit="1" customWidth="1"/>
    <col min="29" max="29" width="6.5703125" style="26" bestFit="1" customWidth="1"/>
    <col min="30" max="30" width="6.85546875" style="26" bestFit="1" customWidth="1"/>
    <col min="31" max="31" width="6.5703125" style="26" bestFit="1" customWidth="1"/>
    <col min="32" max="33" width="6.85546875" style="26" bestFit="1" customWidth="1"/>
    <col min="34" max="34" width="6.5703125" style="26" bestFit="1" customWidth="1"/>
    <col min="35" max="35" width="6.85546875" style="26" bestFit="1" customWidth="1"/>
    <col min="36" max="36" width="6.5703125" style="26" bestFit="1" customWidth="1"/>
    <col min="37" max="37" width="7.42578125" style="26" bestFit="1" customWidth="1"/>
    <col min="38" max="39" width="6.85546875" style="26" bestFit="1" customWidth="1"/>
    <col min="40" max="40" width="7.42578125" style="26" bestFit="1" customWidth="1"/>
    <col min="41" max="41" width="6.5703125" style="26" bestFit="1" customWidth="1"/>
    <col min="42" max="42" width="7.42578125" style="26" bestFit="1" customWidth="1"/>
    <col min="43" max="43" width="7.140625" style="26" bestFit="1" customWidth="1"/>
    <col min="44" max="44" width="7.42578125" style="26" bestFit="1" customWidth="1"/>
    <col min="45" max="45" width="7.140625" style="26" bestFit="1" customWidth="1"/>
    <col min="46" max="47" width="6.85546875" style="26" bestFit="1" customWidth="1"/>
    <col min="48" max="48" width="6.42578125" style="26" bestFit="1" customWidth="1"/>
    <col min="49" max="49" width="7.42578125" style="26" bestFit="1" customWidth="1"/>
    <col min="50" max="50" width="7.140625" style="26" bestFit="1" customWidth="1"/>
    <col min="51" max="51" width="6.42578125" style="26" bestFit="1" customWidth="1"/>
    <col min="52" max="53" width="7.140625" style="26" bestFit="1" customWidth="1"/>
    <col min="54" max="55" width="6.5703125" style="26" bestFit="1" customWidth="1"/>
    <col min="56" max="56" width="6.85546875" style="26" bestFit="1" customWidth="1"/>
    <col min="57" max="57" width="7.42578125" style="26" bestFit="1" customWidth="1"/>
    <col min="58" max="58" width="6.42578125" style="26" bestFit="1" customWidth="1"/>
    <col min="59" max="60" width="6.85546875" style="26" bestFit="1" customWidth="1"/>
    <col min="61" max="61" width="6.140625" style="26" bestFit="1" customWidth="1"/>
    <col min="62" max="62" width="6.85546875" style="26" bestFit="1" customWidth="1"/>
    <col min="63" max="63" width="6.42578125" style="26" bestFit="1" customWidth="1"/>
    <col min="64" max="64" width="6.140625" style="26" bestFit="1" customWidth="1"/>
    <col min="65" max="65" width="6.85546875" style="26" bestFit="1" customWidth="1"/>
    <col min="66" max="67" width="6.42578125" style="26" bestFit="1" customWidth="1"/>
    <col min="68" max="69" width="6.5703125" style="26" bestFit="1" customWidth="1"/>
    <col min="70" max="70" width="6.42578125" style="26" bestFit="1" customWidth="1"/>
    <col min="71" max="73" width="6.5703125" style="26" bestFit="1" customWidth="1"/>
    <col min="74" max="74" width="6.42578125" style="26" bestFit="1" customWidth="1"/>
    <col min="75" max="75" width="6.85546875" style="26" bestFit="1" customWidth="1"/>
    <col min="76" max="79" width="6.5703125" style="26" bestFit="1" customWidth="1"/>
    <col min="80" max="81" width="6.85546875" style="26" bestFit="1" customWidth="1"/>
    <col min="82" max="84" width="6.5703125" style="26" bestFit="1" customWidth="1"/>
    <col min="85" max="85" width="6.140625" style="26" bestFit="1" customWidth="1"/>
    <col min="86" max="86" width="6.85546875" style="26" bestFit="1" customWidth="1"/>
    <col min="87" max="87" width="6.42578125" style="26" bestFit="1" customWidth="1"/>
    <col min="88" max="88" width="6.5703125" style="26" bestFit="1" customWidth="1"/>
    <col min="89" max="89" width="6.42578125" style="26" bestFit="1" customWidth="1"/>
    <col min="90" max="90" width="6.85546875" style="26" bestFit="1" customWidth="1"/>
    <col min="91" max="91" width="6.140625" style="26" bestFit="1" customWidth="1"/>
    <col min="92" max="92" width="6.5703125" style="26" bestFit="1" customWidth="1"/>
    <col min="93" max="95" width="6.85546875" style="26" bestFit="1" customWidth="1"/>
    <col min="96" max="97" width="6.5703125" style="26" bestFit="1" customWidth="1"/>
    <col min="98" max="98" width="8.7109375" style="26" bestFit="1" customWidth="1"/>
    <col min="99" max="99" width="8.42578125" style="26" bestFit="1" customWidth="1"/>
    <col min="100" max="100" width="9" style="26" bestFit="1" customWidth="1"/>
    <col min="101" max="101" width="8.140625" style="26" bestFit="1" customWidth="1"/>
    <col min="102" max="102" width="9" style="26" bestFit="1" customWidth="1"/>
    <col min="103" max="103" width="9.42578125" style="26" bestFit="1" customWidth="1"/>
    <col min="104" max="104" width="9.28515625" style="26"/>
    <col min="105" max="106" width="8.7109375" style="26" bestFit="1" customWidth="1"/>
    <col min="107" max="107" width="9.42578125" style="26" bestFit="1" customWidth="1"/>
    <col min="108" max="108" width="8.7109375" style="26" bestFit="1" customWidth="1"/>
    <col min="109" max="109" width="9.42578125" style="26" bestFit="1" customWidth="1"/>
    <col min="110" max="110" width="9.28515625" style="26"/>
    <col min="111" max="111" width="8.42578125" style="26" bestFit="1" customWidth="1"/>
    <col min="112" max="112" width="9.42578125" style="26" bestFit="1" customWidth="1"/>
    <col min="113" max="113" width="9" style="26" bestFit="1" customWidth="1"/>
    <col min="114" max="115" width="9.42578125" style="26" bestFit="1" customWidth="1"/>
    <col min="116" max="116" width="9.28515625" style="26"/>
    <col min="117" max="117" width="9.42578125" style="26" bestFit="1" customWidth="1"/>
    <col min="118" max="119" width="9.28515625" style="26"/>
    <col min="120" max="120" width="9.42578125" style="26" bestFit="1" customWidth="1"/>
    <col min="121" max="121" width="9.28515625" style="26"/>
    <col min="122" max="122" width="10" style="26" bestFit="1" customWidth="1"/>
    <col min="123" max="124" width="9.7109375" style="26" bestFit="1" customWidth="1"/>
    <col min="125" max="125" width="9" style="26" bestFit="1" customWidth="1"/>
    <col min="126" max="126" width="9.7109375" style="26" bestFit="1" customWidth="1"/>
    <col min="127" max="128" width="9.42578125" style="26" bestFit="1" customWidth="1"/>
    <col min="129" max="129" width="9.7109375" style="26" bestFit="1" customWidth="1"/>
    <col min="130" max="130" width="10" style="26" bestFit="1" customWidth="1"/>
    <col min="131" max="131" width="9.7109375" style="26" bestFit="1" customWidth="1"/>
    <col min="132" max="132" width="10" style="26" bestFit="1" customWidth="1"/>
    <col min="133" max="133" width="9.42578125" style="26" bestFit="1" customWidth="1"/>
    <col min="134" max="134" width="10" style="26" bestFit="1" customWidth="1"/>
    <col min="135" max="135" width="9.7109375" style="26" bestFit="1" customWidth="1"/>
    <col min="136" max="137" width="9.28515625" style="26"/>
    <col min="138" max="138" width="9.42578125" style="26" bestFit="1" customWidth="1"/>
    <col min="139" max="139" width="9.7109375" style="26" bestFit="1" customWidth="1"/>
    <col min="140" max="140" width="9.42578125" style="26" bestFit="1" customWidth="1"/>
    <col min="141" max="143" width="9.7109375" style="26" bestFit="1" customWidth="1"/>
    <col min="144" max="145" width="10" style="26" bestFit="1" customWidth="1"/>
    <col min="146" max="146" width="9.28515625" style="26"/>
    <col min="147" max="147" width="10" style="26" bestFit="1" customWidth="1"/>
    <col min="148" max="148" width="9.42578125" style="26" bestFit="1" customWidth="1"/>
    <col min="149" max="149" width="9.7109375" style="26" bestFit="1" customWidth="1"/>
    <col min="150" max="150" width="9.28515625" style="26"/>
    <col min="151" max="152" width="10" style="26" bestFit="1" customWidth="1"/>
    <col min="153" max="153" width="9.42578125" style="26" bestFit="1" customWidth="1"/>
    <col min="154" max="156" width="9.28515625" style="26"/>
    <col min="157" max="157" width="9.42578125" style="26" bestFit="1" customWidth="1"/>
    <col min="158" max="158" width="10" style="26" bestFit="1" customWidth="1"/>
    <col min="159" max="159" width="9.7109375" style="26" bestFit="1" customWidth="1"/>
    <col min="160" max="160" width="9.28515625" style="26"/>
    <col min="161" max="161" width="10" style="26" bestFit="1" customWidth="1"/>
    <col min="162" max="162" width="9.28515625" style="26"/>
    <col min="163" max="163" width="9.42578125" style="26" bestFit="1" customWidth="1"/>
    <col min="164" max="164" width="9" style="26" bestFit="1" customWidth="1"/>
    <col min="165" max="165" width="9.42578125" style="26" bestFit="1" customWidth="1"/>
    <col min="166" max="166" width="10" style="26" bestFit="1" customWidth="1"/>
    <col min="167" max="167" width="9.28515625" style="26"/>
    <col min="168" max="169" width="9.42578125" style="26" bestFit="1" customWidth="1"/>
    <col min="170" max="170" width="9.7109375" style="26" bestFit="1" customWidth="1"/>
    <col min="171" max="171" width="9.28515625" style="26"/>
    <col min="172" max="172" width="9.7109375" style="26" bestFit="1" customWidth="1"/>
    <col min="173" max="173" width="9.28515625" style="26"/>
    <col min="174" max="180" width="6.85546875" style="26" bestFit="1" customWidth="1"/>
    <col min="181" max="181" width="6.5703125" style="26" bestFit="1" customWidth="1"/>
    <col min="182" max="182" width="6.85546875" style="26" bestFit="1" customWidth="1"/>
    <col min="183" max="16384" width="9.28515625" style="26"/>
  </cols>
  <sheetData>
    <row r="1" spans="1:183">
      <c r="A1" s="15" t="s">
        <v>150</v>
      </c>
      <c r="B1" s="542">
        <v>2006</v>
      </c>
      <c r="C1" s="542"/>
      <c r="D1" s="542"/>
      <c r="E1" s="542"/>
      <c r="F1" s="542"/>
      <c r="G1" s="542"/>
      <c r="H1" s="542"/>
      <c r="I1" s="542"/>
      <c r="J1" s="542"/>
      <c r="K1" s="542"/>
      <c r="L1" s="542"/>
      <c r="M1" s="542"/>
      <c r="N1" s="542">
        <v>2007</v>
      </c>
      <c r="O1" s="542"/>
      <c r="P1" s="542"/>
      <c r="Q1" s="542"/>
      <c r="R1" s="542"/>
      <c r="S1" s="542"/>
      <c r="T1" s="542"/>
      <c r="U1" s="542"/>
      <c r="V1" s="542"/>
      <c r="W1" s="542"/>
      <c r="X1" s="542"/>
      <c r="Y1" s="542"/>
      <c r="Z1" s="542">
        <v>2008</v>
      </c>
      <c r="AA1" s="542"/>
      <c r="AB1" s="542"/>
      <c r="AC1" s="542"/>
      <c r="AD1" s="542"/>
      <c r="AE1" s="542"/>
      <c r="AF1" s="542"/>
      <c r="AG1" s="542"/>
      <c r="AH1" s="542"/>
      <c r="AI1" s="542"/>
      <c r="AJ1" s="542"/>
      <c r="AK1" s="542"/>
      <c r="AL1" s="542">
        <v>2009</v>
      </c>
      <c r="AM1" s="542"/>
      <c r="AN1" s="542"/>
      <c r="AO1" s="542"/>
      <c r="AP1" s="542"/>
      <c r="AQ1" s="542"/>
      <c r="AR1" s="542"/>
      <c r="AS1" s="542"/>
      <c r="AT1" s="542"/>
      <c r="AU1" s="542"/>
      <c r="AV1" s="542"/>
      <c r="AW1" s="542"/>
      <c r="AX1" s="542">
        <v>2010</v>
      </c>
      <c r="AY1" s="542"/>
      <c r="AZ1" s="542"/>
      <c r="BA1" s="542"/>
      <c r="BB1" s="542"/>
      <c r="BC1" s="542"/>
      <c r="BD1" s="542"/>
      <c r="BE1" s="542"/>
      <c r="BF1" s="542"/>
      <c r="BG1" s="542"/>
      <c r="BH1" s="542"/>
      <c r="BI1" s="542"/>
      <c r="BJ1" s="542">
        <v>2011</v>
      </c>
      <c r="BK1" s="542"/>
      <c r="BL1" s="542"/>
      <c r="BM1" s="542"/>
      <c r="BN1" s="542"/>
      <c r="BO1" s="542"/>
      <c r="BP1" s="542"/>
      <c r="BQ1" s="542"/>
      <c r="BR1" s="542"/>
      <c r="BS1" s="542"/>
      <c r="BT1" s="542"/>
      <c r="BU1" s="542"/>
      <c r="BV1" s="542">
        <v>2012</v>
      </c>
      <c r="BW1" s="542"/>
      <c r="BX1" s="542"/>
      <c r="BY1" s="542"/>
      <c r="BZ1" s="542"/>
      <c r="CA1" s="542"/>
      <c r="CB1" s="542"/>
      <c r="CC1" s="542"/>
      <c r="CD1" s="542"/>
      <c r="CE1" s="542"/>
      <c r="CF1" s="542"/>
      <c r="CG1" s="542"/>
      <c r="CH1" s="542">
        <v>2013</v>
      </c>
      <c r="CI1" s="542"/>
      <c r="CJ1" s="542"/>
      <c r="CK1" s="542"/>
      <c r="CL1" s="542"/>
      <c r="CM1" s="542"/>
      <c r="CN1" s="542"/>
      <c r="CO1" s="542"/>
      <c r="CP1" s="542"/>
      <c r="CQ1" s="542"/>
      <c r="CR1" s="542"/>
      <c r="CS1" s="542"/>
      <c r="CT1" s="542">
        <v>2014</v>
      </c>
      <c r="CU1" s="542"/>
      <c r="CV1" s="542"/>
      <c r="CW1" s="542"/>
      <c r="CX1" s="542"/>
      <c r="CY1" s="542"/>
      <c r="CZ1" s="542"/>
      <c r="DA1" s="542"/>
      <c r="DB1" s="542"/>
      <c r="DC1" s="542"/>
      <c r="DD1" s="542"/>
      <c r="DE1" s="542"/>
      <c r="DF1" s="542">
        <v>2015</v>
      </c>
      <c r="DG1" s="542"/>
      <c r="DH1" s="542"/>
      <c r="DI1" s="542"/>
      <c r="DJ1" s="542"/>
      <c r="DK1" s="542"/>
      <c r="DL1" s="542"/>
      <c r="DM1" s="542"/>
      <c r="DN1" s="542"/>
      <c r="DO1" s="542"/>
      <c r="DP1" s="542"/>
      <c r="DQ1" s="542"/>
      <c r="DR1" s="542">
        <v>2016</v>
      </c>
      <c r="DS1" s="542"/>
      <c r="DT1" s="542"/>
      <c r="DU1" s="542"/>
      <c r="DV1" s="542"/>
      <c r="DW1" s="542"/>
      <c r="DX1" s="542"/>
      <c r="DY1" s="542"/>
      <c r="DZ1" s="542"/>
      <c r="EA1" s="542"/>
      <c r="EB1" s="542"/>
      <c r="EC1" s="542"/>
      <c r="ED1" s="542">
        <v>2017</v>
      </c>
      <c r="EE1" s="542"/>
      <c r="EF1" s="542"/>
      <c r="EG1" s="542"/>
      <c r="EH1" s="542"/>
      <c r="EI1" s="542"/>
      <c r="EJ1" s="542"/>
      <c r="EK1" s="542"/>
      <c r="EL1" s="542"/>
      <c r="EM1" s="542"/>
      <c r="EN1" s="542"/>
      <c r="EO1" s="542"/>
      <c r="EP1" s="543">
        <v>2018</v>
      </c>
      <c r="EQ1" s="543"/>
      <c r="ER1" s="543"/>
      <c r="ES1" s="543"/>
      <c r="ET1" s="543"/>
      <c r="EU1" s="543"/>
      <c r="EV1" s="543"/>
      <c r="EW1" s="543"/>
      <c r="EX1" s="543"/>
      <c r="EY1" s="543"/>
      <c r="EZ1" s="543"/>
      <c r="FA1" s="543"/>
      <c r="FB1" s="26">
        <v>2019</v>
      </c>
      <c r="FN1" s="26">
        <v>2020</v>
      </c>
      <c r="FZ1" s="26">
        <v>2021</v>
      </c>
    </row>
    <row r="2" spans="1:183">
      <c r="A2" s="15" t="s">
        <v>216</v>
      </c>
      <c r="B2" s="18"/>
      <c r="C2" s="18"/>
      <c r="D2" s="18">
        <v>3</v>
      </c>
      <c r="E2" s="18"/>
      <c r="F2" s="18"/>
      <c r="G2" s="18">
        <v>6</v>
      </c>
      <c r="H2" s="18"/>
      <c r="I2" s="18"/>
      <c r="J2" s="18">
        <v>9</v>
      </c>
      <c r="K2" s="18"/>
      <c r="L2" s="18"/>
      <c r="M2" s="18">
        <v>12</v>
      </c>
      <c r="N2" s="18"/>
      <c r="O2" s="18"/>
      <c r="P2" s="18">
        <v>3</v>
      </c>
      <c r="Q2" s="18"/>
      <c r="R2" s="18"/>
      <c r="S2" s="18">
        <v>6</v>
      </c>
      <c r="T2" s="18"/>
      <c r="U2" s="18"/>
      <c r="V2" s="18">
        <v>9</v>
      </c>
      <c r="W2" s="18"/>
      <c r="X2" s="18"/>
      <c r="Y2" s="18">
        <v>12</v>
      </c>
      <c r="Z2" s="18"/>
      <c r="AA2" s="18"/>
      <c r="AB2" s="18">
        <v>3</v>
      </c>
      <c r="AC2" s="18"/>
      <c r="AD2" s="18"/>
      <c r="AE2" s="18">
        <v>6</v>
      </c>
      <c r="AF2" s="18"/>
      <c r="AG2" s="18"/>
      <c r="AH2" s="18">
        <v>9</v>
      </c>
      <c r="AI2" s="18"/>
      <c r="AJ2" s="18"/>
      <c r="AK2" s="18">
        <v>12</v>
      </c>
      <c r="AL2" s="18"/>
      <c r="AM2" s="18"/>
      <c r="AN2" s="18">
        <v>3</v>
      </c>
      <c r="AO2" s="18"/>
      <c r="AP2" s="18"/>
      <c r="AQ2" s="18">
        <v>6</v>
      </c>
      <c r="AR2" s="18"/>
      <c r="AS2" s="18"/>
      <c r="AT2" s="18">
        <v>9</v>
      </c>
      <c r="AU2" s="18"/>
      <c r="AV2" s="18"/>
      <c r="AW2" s="18">
        <v>12</v>
      </c>
      <c r="AX2" s="18"/>
      <c r="AY2" s="18"/>
      <c r="AZ2" s="18">
        <v>3</v>
      </c>
      <c r="BA2" s="18"/>
      <c r="BB2" s="18"/>
      <c r="BC2" s="18">
        <v>6</v>
      </c>
      <c r="BD2" s="18"/>
      <c r="BE2" s="18"/>
      <c r="BF2" s="18">
        <v>9</v>
      </c>
      <c r="BG2" s="18"/>
      <c r="BH2" s="18"/>
      <c r="BI2" s="18">
        <v>12</v>
      </c>
      <c r="BJ2" s="18"/>
      <c r="BK2" s="18"/>
      <c r="BL2" s="18">
        <v>3</v>
      </c>
      <c r="BM2" s="18"/>
      <c r="BN2" s="18"/>
      <c r="BO2" s="18">
        <v>6</v>
      </c>
      <c r="BP2" s="18"/>
      <c r="BQ2" s="18"/>
      <c r="BR2" s="18">
        <v>9</v>
      </c>
      <c r="BS2" s="18"/>
      <c r="BT2" s="18"/>
      <c r="BU2" s="18">
        <v>12</v>
      </c>
      <c r="BV2" s="18"/>
      <c r="BW2" s="18"/>
      <c r="BX2" s="18">
        <v>3</v>
      </c>
      <c r="BY2" s="18"/>
      <c r="BZ2" s="18"/>
      <c r="CA2" s="18">
        <v>6</v>
      </c>
      <c r="CB2" s="18"/>
      <c r="CC2" s="18"/>
      <c r="CD2" s="18">
        <v>9</v>
      </c>
      <c r="CE2" s="18"/>
      <c r="CF2" s="18"/>
      <c r="CG2" s="18">
        <v>12</v>
      </c>
      <c r="CH2" s="18"/>
      <c r="CI2" s="18"/>
      <c r="CJ2" s="18">
        <v>3</v>
      </c>
      <c r="CK2" s="18"/>
      <c r="CL2" s="18"/>
      <c r="CM2" s="18">
        <v>6</v>
      </c>
      <c r="CN2" s="18"/>
      <c r="CO2" s="18"/>
      <c r="CP2" s="18">
        <v>9</v>
      </c>
      <c r="CQ2" s="18"/>
      <c r="CR2" s="18"/>
      <c r="CS2" s="18">
        <v>12</v>
      </c>
      <c r="CT2" s="18"/>
      <c r="CU2" s="18"/>
      <c r="CV2" s="18">
        <v>3</v>
      </c>
      <c r="CW2" s="18"/>
      <c r="CX2" s="18"/>
      <c r="CY2" s="18">
        <v>6</v>
      </c>
      <c r="CZ2" s="18"/>
      <c r="DA2" s="18"/>
      <c r="DB2" s="18">
        <v>9</v>
      </c>
      <c r="DC2" s="18"/>
      <c r="DD2" s="18"/>
      <c r="DE2" s="18">
        <v>12</v>
      </c>
      <c r="DF2" s="16"/>
      <c r="DG2" s="16"/>
      <c r="DH2" s="18">
        <v>3</v>
      </c>
      <c r="DI2" s="16"/>
      <c r="DJ2" s="16"/>
      <c r="DK2" s="16">
        <v>6</v>
      </c>
      <c r="DL2" s="16"/>
      <c r="DM2" s="16"/>
      <c r="DN2" s="16">
        <v>9</v>
      </c>
      <c r="DO2" s="16"/>
      <c r="DP2" s="16"/>
      <c r="DQ2" s="16">
        <v>12</v>
      </c>
      <c r="DR2" s="16"/>
      <c r="DS2" s="16"/>
      <c r="DT2" s="16">
        <v>3</v>
      </c>
      <c r="DU2" s="16"/>
      <c r="DV2" s="16"/>
      <c r="DW2" s="16">
        <v>6</v>
      </c>
      <c r="DX2" s="16"/>
      <c r="DY2" s="16"/>
      <c r="DZ2" s="16">
        <v>9</v>
      </c>
      <c r="EA2" s="16"/>
      <c r="EB2" s="16"/>
      <c r="EC2" s="16">
        <v>12</v>
      </c>
      <c r="ED2" s="16"/>
      <c r="EE2" s="16"/>
      <c r="EF2" s="16">
        <v>3</v>
      </c>
      <c r="EG2" s="16"/>
      <c r="EH2" s="16"/>
      <c r="EI2" s="16">
        <v>6</v>
      </c>
      <c r="EJ2" s="16"/>
      <c r="EK2" s="16"/>
      <c r="EL2" s="16">
        <v>9</v>
      </c>
      <c r="EO2" s="26">
        <v>12</v>
      </c>
      <c r="ER2" s="26">
        <v>3</v>
      </c>
      <c r="EU2" s="26">
        <v>6</v>
      </c>
      <c r="EX2" s="26">
        <v>9</v>
      </c>
      <c r="FA2" s="26">
        <v>12</v>
      </c>
      <c r="FD2" s="26">
        <v>3</v>
      </c>
      <c r="FG2" s="26">
        <v>6</v>
      </c>
      <c r="FJ2" s="26">
        <v>9</v>
      </c>
      <c r="FM2" s="26">
        <v>12</v>
      </c>
      <c r="FP2" s="26">
        <v>3</v>
      </c>
      <c r="FS2" s="26">
        <v>6</v>
      </c>
      <c r="FW2" s="26">
        <v>10</v>
      </c>
      <c r="FZ2" s="26">
        <v>1</v>
      </c>
    </row>
    <row r="3" spans="1:183">
      <c r="A3" s="19" t="s">
        <v>217</v>
      </c>
      <c r="B3" s="19"/>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c r="AK3" s="19"/>
      <c r="AL3" s="19"/>
      <c r="AM3" s="19"/>
      <c r="AN3" s="19"/>
      <c r="AO3" s="19"/>
      <c r="AP3" s="19"/>
      <c r="AQ3" s="19"/>
      <c r="AR3" s="19"/>
      <c r="AS3" s="19"/>
      <c r="AT3" s="19"/>
      <c r="AU3" s="19"/>
      <c r="AV3" s="19"/>
      <c r="AW3" s="19"/>
      <c r="AX3" s="19"/>
      <c r="AY3" s="19"/>
      <c r="AZ3" s="19"/>
      <c r="BA3" s="19"/>
      <c r="BB3" s="19"/>
      <c r="BC3" s="19"/>
      <c r="BD3" s="19"/>
      <c r="BE3" s="19"/>
      <c r="BF3" s="19"/>
      <c r="BG3" s="19"/>
      <c r="BH3" s="19"/>
      <c r="BI3" s="19"/>
      <c r="BJ3" s="19"/>
      <c r="BK3" s="19"/>
      <c r="BL3" s="19"/>
      <c r="BM3" s="19"/>
      <c r="BN3" s="19"/>
      <c r="BO3" s="19"/>
      <c r="BP3" s="19"/>
      <c r="BQ3" s="19"/>
      <c r="BR3" s="19"/>
      <c r="BS3" s="19"/>
      <c r="BT3" s="19"/>
      <c r="BU3" s="19"/>
      <c r="BV3" s="19"/>
      <c r="BW3" s="19"/>
      <c r="BX3" s="19"/>
      <c r="BY3" s="19"/>
      <c r="BZ3" s="19"/>
      <c r="CA3" s="19"/>
      <c r="CB3" s="19"/>
      <c r="CC3" s="19"/>
      <c r="CD3" s="19"/>
      <c r="CE3" s="19"/>
      <c r="CF3" s="19"/>
      <c r="CG3" s="19"/>
      <c r="CH3" s="19"/>
      <c r="CI3" s="19"/>
      <c r="CJ3" s="19"/>
      <c r="CK3" s="19"/>
      <c r="CL3" s="19"/>
      <c r="CM3" s="19"/>
      <c r="CN3" s="19"/>
      <c r="CO3" s="19"/>
      <c r="CP3" s="19"/>
      <c r="CQ3" s="19"/>
      <c r="CR3" s="19"/>
      <c r="CS3" s="19"/>
      <c r="CT3" s="248"/>
      <c r="CU3" s="248"/>
      <c r="CV3" s="248"/>
      <c r="CW3" s="248"/>
      <c r="CX3" s="248"/>
      <c r="CY3" s="248"/>
      <c r="CZ3" s="248"/>
      <c r="DA3" s="248"/>
      <c r="DB3" s="248"/>
      <c r="DC3" s="248"/>
      <c r="DD3" s="248"/>
      <c r="DE3" s="248"/>
      <c r="DF3" s="20"/>
      <c r="DG3" s="20"/>
      <c r="DH3" s="248"/>
      <c r="DI3" s="20"/>
      <c r="DJ3" s="20"/>
      <c r="DK3" s="20"/>
      <c r="DL3" s="20"/>
      <c r="DM3" s="20"/>
      <c r="DN3" s="20"/>
      <c r="DO3" s="20"/>
      <c r="DP3" s="20"/>
      <c r="DQ3" s="20"/>
      <c r="DR3" s="20"/>
      <c r="DS3" s="20"/>
      <c r="DT3" s="20"/>
      <c r="DU3" s="20"/>
      <c r="DV3" s="20"/>
      <c r="DW3" s="20"/>
      <c r="DX3" s="20"/>
      <c r="DY3" s="20"/>
      <c r="DZ3" s="20"/>
      <c r="EA3" s="20"/>
      <c r="EB3" s="20"/>
      <c r="EC3" s="20"/>
      <c r="ED3" s="20"/>
      <c r="EE3" s="20"/>
      <c r="EF3" s="20"/>
      <c r="EG3" s="20"/>
      <c r="EH3" s="20"/>
      <c r="EI3" s="20"/>
      <c r="EJ3" s="20"/>
      <c r="EK3" s="20"/>
      <c r="EL3" s="20"/>
      <c r="EM3" s="27"/>
      <c r="EN3" s="27"/>
      <c r="EO3" s="27"/>
      <c r="EP3" s="27"/>
      <c r="EQ3" s="27"/>
      <c r="ER3" s="27"/>
      <c r="ES3" s="27"/>
      <c r="ET3" s="27"/>
      <c r="EU3" s="27"/>
      <c r="EV3" s="27"/>
      <c r="EW3" s="27"/>
      <c r="EX3" s="27"/>
      <c r="EY3" s="27"/>
      <c r="EZ3" s="27"/>
      <c r="FA3" s="27"/>
      <c r="FB3" s="27"/>
      <c r="FC3" s="27"/>
      <c r="FD3" s="27"/>
      <c r="FE3" s="27"/>
      <c r="FF3" s="27"/>
      <c r="FG3" s="27"/>
      <c r="FH3" s="27"/>
      <c r="FI3" s="27"/>
      <c r="FJ3" s="27"/>
      <c r="FK3" s="27"/>
      <c r="FL3" s="27"/>
      <c r="FM3" s="27"/>
      <c r="FN3" s="27"/>
      <c r="FO3" s="27"/>
      <c r="FP3" s="27"/>
      <c r="FQ3" s="27"/>
      <c r="FR3" s="27"/>
      <c r="FS3" s="27"/>
      <c r="FT3" s="27"/>
      <c r="FU3" s="27"/>
      <c r="FV3" s="27"/>
      <c r="FW3" s="27"/>
      <c r="FX3" s="27"/>
      <c r="FY3" s="27"/>
      <c r="FZ3" s="27"/>
    </row>
    <row r="4" spans="1:183">
      <c r="A4" s="544" t="s">
        <v>218</v>
      </c>
      <c r="B4" s="533"/>
      <c r="C4" s="533"/>
      <c r="D4" s="533"/>
      <c r="E4" s="533"/>
      <c r="F4" s="533"/>
      <c r="G4" s="533"/>
      <c r="H4" s="533"/>
      <c r="I4" s="533"/>
      <c r="J4" s="533"/>
      <c r="K4" s="533"/>
      <c r="L4" s="533"/>
      <c r="M4" s="533"/>
      <c r="N4" s="533"/>
      <c r="O4" s="533"/>
      <c r="P4" s="533"/>
      <c r="Q4" s="533"/>
      <c r="R4" s="533"/>
      <c r="S4" s="533"/>
      <c r="T4" s="533"/>
      <c r="U4" s="533"/>
      <c r="V4" s="533"/>
      <c r="W4" s="533"/>
      <c r="X4" s="533"/>
      <c r="Y4" s="533"/>
      <c r="Z4" s="533"/>
      <c r="AA4" s="533"/>
      <c r="AB4" s="533"/>
      <c r="AC4" s="533"/>
      <c r="AD4" s="533"/>
      <c r="AE4" s="533"/>
      <c r="AF4" s="533"/>
      <c r="AG4" s="533"/>
      <c r="AH4" s="533"/>
      <c r="AI4" s="533"/>
      <c r="AJ4" s="533"/>
      <c r="AK4" s="533"/>
      <c r="AL4" s="533"/>
      <c r="AM4" s="533"/>
      <c r="AN4" s="533"/>
      <c r="AO4" s="533"/>
      <c r="AP4" s="533"/>
      <c r="AQ4" s="533"/>
      <c r="AR4" s="533"/>
      <c r="AS4" s="533"/>
      <c r="AT4" s="533"/>
      <c r="AU4" s="533"/>
      <c r="AV4" s="533"/>
      <c r="AW4" s="533"/>
      <c r="AX4" s="533"/>
      <c r="AY4" s="533"/>
      <c r="AZ4" s="533"/>
      <c r="BA4" s="533"/>
      <c r="BB4" s="533"/>
      <c r="BC4" s="533"/>
      <c r="BD4" s="533"/>
      <c r="BE4" s="533"/>
      <c r="BF4" s="533"/>
      <c r="BG4" s="533"/>
      <c r="BH4" s="533"/>
      <c r="BI4" s="533"/>
      <c r="BJ4" s="533"/>
      <c r="BK4" s="533"/>
      <c r="BL4" s="533"/>
      <c r="BM4" s="533"/>
      <c r="BN4" s="533"/>
      <c r="BO4" s="533"/>
      <c r="BP4" s="533"/>
      <c r="BQ4" s="533"/>
      <c r="BR4" s="533"/>
      <c r="BS4" s="533"/>
      <c r="BT4" s="533"/>
      <c r="BU4" s="533"/>
      <c r="BV4" s="533"/>
      <c r="BW4" s="533"/>
      <c r="BX4" s="533"/>
      <c r="BY4" s="533"/>
      <c r="BZ4" s="533"/>
      <c r="CA4" s="533"/>
      <c r="CB4" s="533"/>
      <c r="CC4" s="533"/>
      <c r="CD4" s="533"/>
      <c r="CE4" s="533"/>
      <c r="CF4" s="533"/>
      <c r="CG4" s="533"/>
      <c r="CH4" s="533"/>
      <c r="CI4" s="533"/>
      <c r="CJ4" s="533"/>
      <c r="CK4" s="533"/>
      <c r="CL4" s="533"/>
      <c r="CM4" s="533"/>
      <c r="CN4" s="533"/>
      <c r="CO4" s="533"/>
      <c r="CP4" s="533"/>
      <c r="CQ4" s="533"/>
      <c r="CR4" s="533"/>
      <c r="CS4" s="533"/>
      <c r="CT4" s="20">
        <f t="shared" ref="CT4:DX4" si="0">CT17+2</f>
        <v>12.5</v>
      </c>
      <c r="CU4" s="20">
        <f t="shared" si="0"/>
        <v>12.5</v>
      </c>
      <c r="CV4" s="20">
        <f t="shared" si="0"/>
        <v>12.5</v>
      </c>
      <c r="CW4" s="20">
        <f t="shared" si="0"/>
        <v>12.5</v>
      </c>
      <c r="CX4" s="20">
        <f t="shared" si="0"/>
        <v>12.5</v>
      </c>
      <c r="CY4" s="20">
        <f t="shared" si="0"/>
        <v>12.5</v>
      </c>
      <c r="CZ4" s="20">
        <f t="shared" si="0"/>
        <v>14</v>
      </c>
      <c r="DA4" s="20">
        <f t="shared" si="0"/>
        <v>14</v>
      </c>
      <c r="DB4" s="20">
        <f t="shared" si="0"/>
        <v>14</v>
      </c>
      <c r="DC4" s="20">
        <f t="shared" si="0"/>
        <v>14</v>
      </c>
      <c r="DD4" s="20">
        <f t="shared" si="0"/>
        <v>14</v>
      </c>
      <c r="DE4" s="20">
        <f t="shared" si="0"/>
        <v>14</v>
      </c>
      <c r="DF4" s="20">
        <f t="shared" si="0"/>
        <v>15</v>
      </c>
      <c r="DG4" s="20">
        <f t="shared" si="0"/>
        <v>15</v>
      </c>
      <c r="DH4" s="20">
        <f t="shared" si="0"/>
        <v>15</v>
      </c>
      <c r="DI4" s="20">
        <f t="shared" si="0"/>
        <v>15</v>
      </c>
      <c r="DJ4" s="20">
        <f t="shared" si="0"/>
        <v>15</v>
      </c>
      <c r="DK4" s="20">
        <f t="shared" si="0"/>
        <v>15</v>
      </c>
      <c r="DL4" s="20">
        <f t="shared" si="0"/>
        <v>15</v>
      </c>
      <c r="DM4" s="20">
        <f t="shared" si="0"/>
        <v>15</v>
      </c>
      <c r="DN4" s="20">
        <f t="shared" si="0"/>
        <v>15</v>
      </c>
      <c r="DO4" s="20">
        <f t="shared" si="0"/>
        <v>15</v>
      </c>
      <c r="DP4" s="20">
        <f t="shared" si="0"/>
        <v>15</v>
      </c>
      <c r="DQ4" s="20">
        <f t="shared" si="0"/>
        <v>15</v>
      </c>
      <c r="DR4" s="20">
        <f t="shared" si="0"/>
        <v>14</v>
      </c>
      <c r="DS4" s="20">
        <f t="shared" si="0"/>
        <v>14</v>
      </c>
      <c r="DT4" s="20">
        <f t="shared" si="0"/>
        <v>14</v>
      </c>
      <c r="DU4" s="20">
        <f t="shared" si="0"/>
        <v>14</v>
      </c>
      <c r="DV4" s="20">
        <f t="shared" si="0"/>
        <v>12.5</v>
      </c>
      <c r="DW4" s="20">
        <f t="shared" si="0"/>
        <v>12.5</v>
      </c>
      <c r="DX4" s="20">
        <f t="shared" si="0"/>
        <v>12.5</v>
      </c>
      <c r="DY4" s="20">
        <f t="shared" ref="DY4:EH4" si="1">DY17+3</f>
        <v>18</v>
      </c>
      <c r="DZ4" s="20">
        <f t="shared" si="1"/>
        <v>18</v>
      </c>
      <c r="EA4" s="20">
        <f t="shared" si="1"/>
        <v>18</v>
      </c>
      <c r="EB4" s="20">
        <f t="shared" si="1"/>
        <v>18</v>
      </c>
      <c r="EC4" s="20">
        <f t="shared" si="1"/>
        <v>17</v>
      </c>
      <c r="ED4" s="20">
        <f t="shared" si="1"/>
        <v>17</v>
      </c>
      <c r="EE4" s="20">
        <f t="shared" si="1"/>
        <v>17</v>
      </c>
      <c r="EF4" s="20">
        <f t="shared" si="1"/>
        <v>17</v>
      </c>
      <c r="EG4" s="20">
        <f t="shared" si="1"/>
        <v>17</v>
      </c>
      <c r="EH4" s="20">
        <f t="shared" si="1"/>
        <v>17</v>
      </c>
      <c r="EI4" s="20">
        <f t="shared" ref="EI4:EW4" si="2">EI17+2</f>
        <v>14</v>
      </c>
      <c r="EJ4" s="20">
        <f t="shared" si="2"/>
        <v>14</v>
      </c>
      <c r="EK4" s="20">
        <f t="shared" si="2"/>
        <v>14</v>
      </c>
      <c r="EL4" s="20">
        <f t="shared" si="2"/>
        <v>14</v>
      </c>
      <c r="EM4" s="20">
        <f t="shared" si="2"/>
        <v>14</v>
      </c>
      <c r="EN4" s="20">
        <f t="shared" si="2"/>
        <v>14</v>
      </c>
      <c r="EO4" s="20">
        <f t="shared" si="2"/>
        <v>13</v>
      </c>
      <c r="EP4" s="20">
        <f t="shared" si="2"/>
        <v>13</v>
      </c>
      <c r="EQ4" s="20">
        <f t="shared" si="2"/>
        <v>13</v>
      </c>
      <c r="ER4" s="20">
        <f t="shared" si="2"/>
        <v>12</v>
      </c>
      <c r="ES4" s="20">
        <f t="shared" si="2"/>
        <v>12</v>
      </c>
      <c r="ET4" s="20">
        <f t="shared" si="2"/>
        <v>12</v>
      </c>
      <c r="EU4" s="20">
        <f t="shared" si="2"/>
        <v>12</v>
      </c>
      <c r="EV4" s="20">
        <f t="shared" si="2"/>
        <v>12</v>
      </c>
      <c r="EW4" s="20">
        <f t="shared" si="2"/>
        <v>12</v>
      </c>
      <c r="EX4" s="20">
        <f t="shared" ref="EX4:FG4" si="3">EX17+2</f>
        <v>12</v>
      </c>
      <c r="EY4" s="20">
        <f t="shared" si="3"/>
        <v>12</v>
      </c>
      <c r="EZ4" s="20">
        <f t="shared" si="3"/>
        <v>13</v>
      </c>
      <c r="FA4" s="20">
        <f t="shared" si="3"/>
        <v>13</v>
      </c>
      <c r="FB4" s="20">
        <f t="shared" si="3"/>
        <v>13</v>
      </c>
      <c r="FC4" s="20">
        <f t="shared" si="3"/>
        <v>13</v>
      </c>
      <c r="FD4" s="20">
        <f t="shared" si="3"/>
        <v>13</v>
      </c>
      <c r="FE4" s="20">
        <f t="shared" si="3"/>
        <v>13</v>
      </c>
      <c r="FF4" s="20">
        <f t="shared" si="3"/>
        <v>13</v>
      </c>
      <c r="FG4" s="20">
        <f t="shared" si="3"/>
        <v>13</v>
      </c>
      <c r="FH4" s="20">
        <f>FH17+2</f>
        <v>13</v>
      </c>
      <c r="FI4" s="20">
        <f t="shared" ref="FI4:FJ4" si="4">FI17+2</f>
        <v>13</v>
      </c>
      <c r="FJ4" s="20">
        <f t="shared" si="4"/>
        <v>13</v>
      </c>
      <c r="FK4" s="20">
        <f>FK17+2</f>
        <v>13</v>
      </c>
      <c r="FL4" s="20">
        <f t="shared" ref="FL4:FM4" si="5">FL17+2</f>
        <v>13</v>
      </c>
      <c r="FM4" s="20">
        <f t="shared" si="5"/>
        <v>13</v>
      </c>
      <c r="FN4" s="20">
        <f>FN17+2</f>
        <v>13</v>
      </c>
      <c r="FO4" s="20">
        <f>FO17+2</f>
        <v>13</v>
      </c>
      <c r="FP4" s="20">
        <f>FP17+1</f>
        <v>11</v>
      </c>
      <c r="FQ4" s="20">
        <f>FQ17+1</f>
        <v>10</v>
      </c>
      <c r="FR4" s="20">
        <f>FR17+1</f>
        <v>10</v>
      </c>
      <c r="FS4" s="20">
        <f t="shared" ref="FS4:FT4" si="6">FS17+1</f>
        <v>10</v>
      </c>
      <c r="FT4" s="20">
        <f t="shared" si="6"/>
        <v>10</v>
      </c>
      <c r="FU4" s="20">
        <f t="shared" ref="FU4" si="7">FU17+1</f>
        <v>10</v>
      </c>
      <c r="FV4" s="20">
        <f>FV17+1</f>
        <v>9</v>
      </c>
      <c r="FW4" s="20">
        <f>FW17+1</f>
        <v>9</v>
      </c>
      <c r="FX4" s="20">
        <f t="shared" ref="FX4:FZ4" si="8">FX17+1</f>
        <v>7</v>
      </c>
      <c r="FY4" s="20">
        <f t="shared" si="8"/>
        <v>7</v>
      </c>
      <c r="FZ4" s="20">
        <f t="shared" si="8"/>
        <v>7</v>
      </c>
    </row>
    <row r="5" spans="1:183">
      <c r="A5" s="544"/>
      <c r="B5" s="533"/>
      <c r="C5" s="533"/>
      <c r="D5" s="533"/>
      <c r="E5" s="533"/>
      <c r="F5" s="533"/>
      <c r="G5" s="533"/>
      <c r="H5" s="533"/>
      <c r="I5" s="533"/>
      <c r="J5" s="533"/>
      <c r="K5" s="533"/>
      <c r="L5" s="533"/>
      <c r="M5" s="533"/>
      <c r="N5" s="533"/>
      <c r="O5" s="533"/>
      <c r="P5" s="533"/>
      <c r="Q5" s="533"/>
      <c r="R5" s="533"/>
      <c r="S5" s="533"/>
      <c r="T5" s="533"/>
      <c r="U5" s="533"/>
      <c r="V5" s="533"/>
      <c r="W5" s="533"/>
      <c r="X5" s="533"/>
      <c r="Y5" s="533"/>
      <c r="Z5" s="533"/>
      <c r="AA5" s="533"/>
      <c r="AB5" s="533"/>
      <c r="AC5" s="533"/>
      <c r="AD5" s="533"/>
      <c r="AE5" s="533"/>
      <c r="AF5" s="533"/>
      <c r="AG5" s="533"/>
      <c r="AH5" s="533"/>
      <c r="AI5" s="533"/>
      <c r="AJ5" s="533"/>
      <c r="AK5" s="533"/>
      <c r="AL5" s="533"/>
      <c r="AM5" s="533"/>
      <c r="AN5" s="533"/>
      <c r="AO5" s="533"/>
      <c r="AP5" s="533"/>
      <c r="AQ5" s="533"/>
      <c r="AR5" s="533"/>
      <c r="AS5" s="533"/>
      <c r="AT5" s="533"/>
      <c r="AU5" s="533"/>
      <c r="AV5" s="533"/>
      <c r="AW5" s="533"/>
      <c r="AX5" s="533"/>
      <c r="AY5" s="533"/>
      <c r="AZ5" s="533"/>
      <c r="BA5" s="533"/>
      <c r="BB5" s="533"/>
      <c r="BC5" s="533"/>
      <c r="BD5" s="533"/>
      <c r="BE5" s="533"/>
      <c r="BF5" s="533"/>
      <c r="BG5" s="533"/>
      <c r="BH5" s="533"/>
      <c r="BI5" s="533"/>
      <c r="BJ5" s="533"/>
      <c r="BK5" s="533"/>
      <c r="BL5" s="533"/>
      <c r="BM5" s="533"/>
      <c r="BN5" s="533"/>
      <c r="BO5" s="533"/>
      <c r="BP5" s="533"/>
      <c r="BQ5" s="533"/>
      <c r="BR5" s="533"/>
      <c r="BS5" s="533"/>
      <c r="BT5" s="533"/>
      <c r="BU5" s="533"/>
      <c r="BV5" s="533"/>
      <c r="BW5" s="533"/>
      <c r="BX5" s="533"/>
      <c r="BY5" s="533"/>
      <c r="BZ5" s="533"/>
      <c r="CA5" s="533"/>
      <c r="CB5" s="533"/>
      <c r="CC5" s="533"/>
      <c r="CD5" s="533"/>
      <c r="CE5" s="533"/>
      <c r="CF5" s="533"/>
      <c r="CG5" s="533"/>
      <c r="CH5" s="533"/>
      <c r="CI5" s="533"/>
      <c r="CJ5" s="533"/>
      <c r="CK5" s="533"/>
      <c r="CL5" s="533"/>
      <c r="CM5" s="533"/>
      <c r="CN5" s="533"/>
      <c r="CO5" s="533"/>
      <c r="CP5" s="533"/>
      <c r="CQ5" s="533"/>
      <c r="CR5" s="533"/>
      <c r="CS5" s="533"/>
      <c r="CT5" s="20">
        <f t="shared" ref="CT5:DX5" si="9">CT17-2</f>
        <v>8.5</v>
      </c>
      <c r="CU5" s="20">
        <f t="shared" si="9"/>
        <v>8.5</v>
      </c>
      <c r="CV5" s="20">
        <f t="shared" si="9"/>
        <v>8.5</v>
      </c>
      <c r="CW5" s="20">
        <f t="shared" si="9"/>
        <v>8.5</v>
      </c>
      <c r="CX5" s="20">
        <f t="shared" si="9"/>
        <v>8.5</v>
      </c>
      <c r="CY5" s="20">
        <f t="shared" si="9"/>
        <v>8.5</v>
      </c>
      <c r="CZ5" s="20">
        <f t="shared" si="9"/>
        <v>10</v>
      </c>
      <c r="DA5" s="20">
        <f t="shared" si="9"/>
        <v>10</v>
      </c>
      <c r="DB5" s="20">
        <f t="shared" si="9"/>
        <v>10</v>
      </c>
      <c r="DC5" s="20">
        <f t="shared" si="9"/>
        <v>10</v>
      </c>
      <c r="DD5" s="20">
        <f t="shared" si="9"/>
        <v>10</v>
      </c>
      <c r="DE5" s="20">
        <f t="shared" si="9"/>
        <v>10</v>
      </c>
      <c r="DF5" s="20">
        <f t="shared" si="9"/>
        <v>11</v>
      </c>
      <c r="DG5" s="20">
        <f t="shared" si="9"/>
        <v>11</v>
      </c>
      <c r="DH5" s="20">
        <f t="shared" si="9"/>
        <v>11</v>
      </c>
      <c r="DI5" s="20">
        <f t="shared" si="9"/>
        <v>11</v>
      </c>
      <c r="DJ5" s="20">
        <f t="shared" si="9"/>
        <v>11</v>
      </c>
      <c r="DK5" s="20">
        <f t="shared" si="9"/>
        <v>11</v>
      </c>
      <c r="DL5" s="20">
        <f t="shared" si="9"/>
        <v>11</v>
      </c>
      <c r="DM5" s="20">
        <f t="shared" si="9"/>
        <v>11</v>
      </c>
      <c r="DN5" s="20">
        <f t="shared" si="9"/>
        <v>11</v>
      </c>
      <c r="DO5" s="20">
        <f t="shared" si="9"/>
        <v>11</v>
      </c>
      <c r="DP5" s="20">
        <f t="shared" si="9"/>
        <v>11</v>
      </c>
      <c r="DQ5" s="20">
        <f t="shared" si="9"/>
        <v>11</v>
      </c>
      <c r="DR5" s="20">
        <f t="shared" si="9"/>
        <v>10</v>
      </c>
      <c r="DS5" s="20">
        <f t="shared" si="9"/>
        <v>10</v>
      </c>
      <c r="DT5" s="20">
        <f t="shared" si="9"/>
        <v>10</v>
      </c>
      <c r="DU5" s="20">
        <f t="shared" si="9"/>
        <v>10</v>
      </c>
      <c r="DV5" s="20">
        <f t="shared" si="9"/>
        <v>8.5</v>
      </c>
      <c r="DW5" s="20">
        <f t="shared" si="9"/>
        <v>8.5</v>
      </c>
      <c r="DX5" s="20">
        <f t="shared" si="9"/>
        <v>8.5</v>
      </c>
      <c r="DY5" s="20">
        <f t="shared" ref="DY5:EH5" si="10">DY17-1</f>
        <v>14</v>
      </c>
      <c r="DZ5" s="20">
        <f t="shared" si="10"/>
        <v>14</v>
      </c>
      <c r="EA5" s="20">
        <f t="shared" si="10"/>
        <v>14</v>
      </c>
      <c r="EB5" s="20">
        <f t="shared" si="10"/>
        <v>14</v>
      </c>
      <c r="EC5" s="20">
        <f t="shared" si="10"/>
        <v>13</v>
      </c>
      <c r="ED5" s="20">
        <f t="shared" si="10"/>
        <v>13</v>
      </c>
      <c r="EE5" s="20">
        <f t="shared" si="10"/>
        <v>13</v>
      </c>
      <c r="EF5" s="20">
        <f t="shared" si="10"/>
        <v>13</v>
      </c>
      <c r="EG5" s="20">
        <f t="shared" si="10"/>
        <v>13</v>
      </c>
      <c r="EH5" s="20">
        <f t="shared" si="10"/>
        <v>13</v>
      </c>
      <c r="EI5" s="20">
        <f t="shared" ref="EI5:EW5" si="11">EI17-2</f>
        <v>10</v>
      </c>
      <c r="EJ5" s="20">
        <f t="shared" si="11"/>
        <v>10</v>
      </c>
      <c r="EK5" s="20">
        <f t="shared" si="11"/>
        <v>10</v>
      </c>
      <c r="EL5" s="20">
        <f t="shared" si="11"/>
        <v>10</v>
      </c>
      <c r="EM5" s="20">
        <f t="shared" si="11"/>
        <v>10</v>
      </c>
      <c r="EN5" s="20">
        <f t="shared" si="11"/>
        <v>10</v>
      </c>
      <c r="EO5" s="20">
        <f t="shared" si="11"/>
        <v>9</v>
      </c>
      <c r="EP5" s="20">
        <f t="shared" si="11"/>
        <v>9</v>
      </c>
      <c r="EQ5" s="20">
        <f t="shared" si="11"/>
        <v>9</v>
      </c>
      <c r="ER5" s="20">
        <f t="shared" si="11"/>
        <v>8</v>
      </c>
      <c r="ES5" s="20">
        <f t="shared" si="11"/>
        <v>8</v>
      </c>
      <c r="ET5" s="20">
        <f t="shared" si="11"/>
        <v>8</v>
      </c>
      <c r="EU5" s="20">
        <f t="shared" si="11"/>
        <v>8</v>
      </c>
      <c r="EV5" s="20">
        <f t="shared" si="11"/>
        <v>8</v>
      </c>
      <c r="EW5" s="20">
        <f t="shared" si="11"/>
        <v>8</v>
      </c>
      <c r="EX5" s="20">
        <f t="shared" ref="EX5:FG5" si="12">EX17-2</f>
        <v>8</v>
      </c>
      <c r="EY5" s="20">
        <f t="shared" si="12"/>
        <v>8</v>
      </c>
      <c r="EZ5" s="20">
        <f t="shared" si="12"/>
        <v>9</v>
      </c>
      <c r="FA5" s="20">
        <f t="shared" si="12"/>
        <v>9</v>
      </c>
      <c r="FB5" s="20">
        <f t="shared" si="12"/>
        <v>9</v>
      </c>
      <c r="FC5" s="20">
        <f t="shared" si="12"/>
        <v>9</v>
      </c>
      <c r="FD5" s="20">
        <f t="shared" si="12"/>
        <v>9</v>
      </c>
      <c r="FE5" s="20">
        <f t="shared" si="12"/>
        <v>9</v>
      </c>
      <c r="FF5" s="20">
        <f t="shared" si="12"/>
        <v>9</v>
      </c>
      <c r="FG5" s="20">
        <f t="shared" si="12"/>
        <v>9</v>
      </c>
      <c r="FH5" s="20">
        <f>FH17-2</f>
        <v>9</v>
      </c>
      <c r="FI5" s="20">
        <f t="shared" ref="FI5:FJ5" si="13">FI17-2</f>
        <v>9</v>
      </c>
      <c r="FJ5" s="20">
        <f t="shared" si="13"/>
        <v>9</v>
      </c>
      <c r="FK5" s="20">
        <f>FK17-2</f>
        <v>9</v>
      </c>
      <c r="FL5" s="20">
        <f t="shared" ref="FL5:FM5" si="14">FL17-2</f>
        <v>9</v>
      </c>
      <c r="FM5" s="20">
        <f t="shared" si="14"/>
        <v>9</v>
      </c>
      <c r="FN5" s="20">
        <f>FN17-2</f>
        <v>9</v>
      </c>
      <c r="FO5" s="20">
        <f>FO17-2</f>
        <v>9</v>
      </c>
      <c r="FP5" s="20">
        <f>FP17-1</f>
        <v>9</v>
      </c>
      <c r="FQ5" s="20">
        <f>FQ17-1</f>
        <v>8</v>
      </c>
      <c r="FR5" s="20">
        <f>FR17-1</f>
        <v>8</v>
      </c>
      <c r="FS5" s="20">
        <f t="shared" ref="FS5:FT5" si="15">FS17-1</f>
        <v>8</v>
      </c>
      <c r="FT5" s="20">
        <f t="shared" si="15"/>
        <v>8</v>
      </c>
      <c r="FU5" s="20">
        <f t="shared" ref="FU5" si="16">FU17-1</f>
        <v>8</v>
      </c>
      <c r="FV5" s="20">
        <f>FV17-1</f>
        <v>7</v>
      </c>
      <c r="FW5" s="20">
        <f>FW17-1</f>
        <v>7</v>
      </c>
      <c r="FX5" s="20">
        <f t="shared" ref="FX5:FZ5" si="17">FX17-1</f>
        <v>5</v>
      </c>
      <c r="FY5" s="20">
        <f t="shared" si="17"/>
        <v>5</v>
      </c>
      <c r="FZ5" s="20">
        <f t="shared" si="17"/>
        <v>5</v>
      </c>
    </row>
    <row r="6" spans="1:183" ht="23.25" customHeight="1">
      <c r="A6" s="21" t="s">
        <v>219</v>
      </c>
      <c r="B6" s="21"/>
      <c r="C6" s="21"/>
      <c r="D6" s="21"/>
      <c r="E6" s="21"/>
      <c r="F6" s="21"/>
      <c r="G6" s="21"/>
      <c r="H6" s="21"/>
      <c r="I6" s="21"/>
      <c r="J6" s="21"/>
      <c r="K6" s="21"/>
      <c r="L6" s="21"/>
      <c r="M6" s="21"/>
      <c r="N6" s="21"/>
      <c r="O6" s="21"/>
      <c r="P6" s="21"/>
      <c r="Q6" s="21"/>
      <c r="R6" s="21"/>
      <c r="S6" s="21"/>
      <c r="T6" s="21"/>
      <c r="U6" s="21"/>
      <c r="V6" s="21"/>
      <c r="W6" s="21"/>
      <c r="X6" s="21"/>
      <c r="Y6" s="21"/>
      <c r="Z6" s="21"/>
      <c r="AA6" s="21"/>
      <c r="AB6" s="21"/>
      <c r="AC6" s="21"/>
      <c r="AD6" s="21"/>
      <c r="AE6" s="21"/>
      <c r="AF6" s="21"/>
      <c r="AG6" s="21"/>
      <c r="AH6" s="21"/>
      <c r="AI6" s="21"/>
      <c r="AJ6" s="21"/>
      <c r="AK6" s="21"/>
      <c r="AL6" s="21"/>
      <c r="AM6" s="21"/>
      <c r="AN6" s="21"/>
      <c r="AO6" s="21"/>
      <c r="AP6" s="21"/>
      <c r="AQ6" s="21"/>
      <c r="AR6" s="21"/>
      <c r="AS6" s="21"/>
      <c r="AT6" s="21"/>
      <c r="AU6" s="21"/>
      <c r="AV6" s="21"/>
      <c r="AW6" s="21"/>
      <c r="AX6" s="21"/>
      <c r="AY6" s="21"/>
      <c r="AZ6" s="21"/>
      <c r="BA6" s="21"/>
      <c r="BB6" s="21"/>
      <c r="BC6" s="21"/>
      <c r="BD6" s="21"/>
      <c r="BE6" s="21"/>
      <c r="BF6" s="21"/>
      <c r="BG6" s="21"/>
      <c r="BH6" s="21"/>
      <c r="BI6" s="21"/>
      <c r="BJ6" s="21"/>
      <c r="BK6" s="21"/>
      <c r="BL6" s="21"/>
      <c r="BM6" s="21"/>
      <c r="BN6" s="21"/>
      <c r="BO6" s="21"/>
      <c r="BP6" s="21"/>
      <c r="BQ6" s="21"/>
      <c r="BR6" s="21"/>
      <c r="BS6" s="21"/>
      <c r="BT6" s="21"/>
      <c r="BU6" s="21"/>
      <c r="BV6" s="21"/>
      <c r="BW6" s="21"/>
      <c r="BX6" s="21"/>
      <c r="BY6" s="21"/>
      <c r="BZ6" s="21"/>
      <c r="CA6" s="21"/>
      <c r="CB6" s="21"/>
      <c r="CC6" s="21"/>
      <c r="CD6" s="21"/>
      <c r="CE6" s="21"/>
      <c r="CF6" s="21"/>
      <c r="CG6" s="21"/>
      <c r="CH6" s="21"/>
      <c r="CI6" s="21"/>
      <c r="CJ6" s="21"/>
      <c r="CK6" s="21"/>
      <c r="CL6" s="21"/>
      <c r="CM6" s="21"/>
      <c r="CN6" s="21"/>
      <c r="CO6" s="21"/>
      <c r="CP6" s="21"/>
      <c r="CQ6" s="21"/>
      <c r="CR6" s="21"/>
      <c r="CS6" s="21"/>
      <c r="CT6" s="22">
        <v>9.48</v>
      </c>
      <c r="CU6" s="22">
        <v>9.7799999999999994</v>
      </c>
      <c r="CV6" s="22">
        <v>9.35</v>
      </c>
      <c r="CW6" s="22">
        <v>9.58</v>
      </c>
      <c r="CX6" s="22">
        <v>10.28</v>
      </c>
      <c r="CY6" s="22">
        <v>10.39</v>
      </c>
      <c r="CZ6" s="22">
        <v>10.78</v>
      </c>
      <c r="DA6" s="22">
        <v>12.39</v>
      </c>
      <c r="DB6" s="22">
        <v>12.41</v>
      </c>
      <c r="DC6" s="22">
        <v>12.67</v>
      </c>
      <c r="DD6" s="34">
        <v>12.44</v>
      </c>
      <c r="DE6" s="22">
        <v>12.199</v>
      </c>
      <c r="DF6" s="34">
        <v>12.579000000000001</v>
      </c>
      <c r="DG6" s="34">
        <v>13.082000000000001</v>
      </c>
      <c r="DH6" s="34">
        <v>13.183</v>
      </c>
      <c r="DI6" s="34">
        <v>13.84</v>
      </c>
      <c r="DJ6" s="34">
        <v>13.57</v>
      </c>
      <c r="DK6" s="34">
        <v>13.24</v>
      </c>
      <c r="DL6" s="34">
        <v>13.34</v>
      </c>
      <c r="DM6" s="34">
        <v>13.74</v>
      </c>
      <c r="DN6" s="34">
        <v>13.1</v>
      </c>
      <c r="DO6" s="34">
        <v>13.41</v>
      </c>
      <c r="DP6" s="34">
        <v>11.78</v>
      </c>
      <c r="DQ6" s="34">
        <v>11.84</v>
      </c>
      <c r="DR6" s="34">
        <v>11.8</v>
      </c>
      <c r="DS6" s="34">
        <v>11.42</v>
      </c>
      <c r="DT6" s="34">
        <v>12.55</v>
      </c>
      <c r="DU6" s="34">
        <v>12.67</v>
      </c>
      <c r="DV6" s="34">
        <v>12.29</v>
      </c>
      <c r="DW6" s="34">
        <v>11.33</v>
      </c>
      <c r="DX6" s="34">
        <v>10.91</v>
      </c>
      <c r="DY6" s="34">
        <v>13.69</v>
      </c>
      <c r="DZ6" s="34">
        <v>15.87</v>
      </c>
      <c r="EA6" s="34">
        <v>15.51</v>
      </c>
      <c r="EB6" s="34">
        <v>15.96</v>
      </c>
      <c r="EC6" s="34">
        <v>15.51</v>
      </c>
      <c r="ED6" s="34">
        <v>14.54</v>
      </c>
      <c r="EE6" s="34">
        <v>14.85</v>
      </c>
      <c r="EF6" s="34">
        <v>14.97</v>
      </c>
      <c r="EG6" s="34">
        <v>14.99</v>
      </c>
      <c r="EH6" s="34">
        <v>14.7</v>
      </c>
      <c r="EI6" s="34">
        <v>13.1</v>
      </c>
      <c r="EJ6" s="34">
        <v>12.27</v>
      </c>
      <c r="EK6" s="34">
        <v>12.17</v>
      </c>
      <c r="EL6" s="34">
        <v>12.05</v>
      </c>
      <c r="EM6" s="34">
        <v>12.05</v>
      </c>
      <c r="EN6" s="34">
        <v>11.96</v>
      </c>
      <c r="EO6" s="34">
        <v>11.66</v>
      </c>
      <c r="EP6" s="34">
        <v>10.76</v>
      </c>
      <c r="EQ6" s="34">
        <v>10.98</v>
      </c>
      <c r="ER6" s="34">
        <v>10.66</v>
      </c>
      <c r="ES6" s="34">
        <v>9.9499999999999993</v>
      </c>
      <c r="ET6" s="34">
        <v>9.9600000000000009</v>
      </c>
      <c r="EU6" s="34">
        <v>10.050000000000001</v>
      </c>
      <c r="EV6" s="34">
        <v>9.76</v>
      </c>
      <c r="EW6" s="34">
        <v>9.99</v>
      </c>
      <c r="EX6" s="34">
        <v>10.039996462494083</v>
      </c>
      <c r="EY6" s="34">
        <v>10.039999999999999</v>
      </c>
      <c r="EZ6" s="34">
        <v>10.18</v>
      </c>
      <c r="FA6" s="34">
        <v>10.8</v>
      </c>
      <c r="FB6" s="34">
        <v>11.120320850040809</v>
      </c>
      <c r="FC6" s="27">
        <v>11.01</v>
      </c>
      <c r="FD6" s="27">
        <v>10.94</v>
      </c>
      <c r="FE6" s="27">
        <v>11.02</v>
      </c>
      <c r="FF6" s="27">
        <v>11.03</v>
      </c>
      <c r="FG6" s="34">
        <v>11.13</v>
      </c>
      <c r="FH6" s="34">
        <v>10.99</v>
      </c>
      <c r="FI6" s="34">
        <v>11.260126744303591</v>
      </c>
      <c r="FJ6" s="34">
        <v>11.12</v>
      </c>
      <c r="FK6" s="34">
        <v>11.064393423142832</v>
      </c>
      <c r="FL6" s="34">
        <v>11.200810519915644</v>
      </c>
      <c r="FM6" s="34">
        <v>11.019156654702048</v>
      </c>
      <c r="FN6" s="34">
        <v>10.858213967164311</v>
      </c>
      <c r="FO6" s="27">
        <v>10.950667764785241</v>
      </c>
      <c r="FP6" s="27">
        <v>10.175598952373024</v>
      </c>
      <c r="FQ6" s="27">
        <v>9.8692556253068808</v>
      </c>
      <c r="FR6" s="27">
        <v>8.9320650494937208</v>
      </c>
      <c r="FS6" s="27">
        <v>8.9544414350355286</v>
      </c>
      <c r="FT6" s="27">
        <v>8.8548521800368079</v>
      </c>
      <c r="FU6" s="27">
        <v>8.731248292792495</v>
      </c>
      <c r="FV6" s="27">
        <v>8.2151625462051534</v>
      </c>
      <c r="FW6" s="27">
        <v>7.6655274594852774</v>
      </c>
      <c r="FX6" s="27">
        <v>7.1704660942070646</v>
      </c>
      <c r="FY6" s="27">
        <v>5.64611438157627</v>
      </c>
      <c r="FZ6" s="27">
        <v>6.2787936492099865</v>
      </c>
    </row>
    <row r="7" spans="1:183" ht="21" customHeight="1">
      <c r="A7" s="21" t="s">
        <v>220</v>
      </c>
      <c r="B7" s="21"/>
      <c r="C7" s="21"/>
      <c r="D7" s="21"/>
      <c r="E7" s="21"/>
      <c r="F7" s="21"/>
      <c r="G7" s="21"/>
      <c r="H7" s="21"/>
      <c r="I7" s="21"/>
      <c r="J7" s="21"/>
      <c r="K7" s="21"/>
      <c r="L7" s="21"/>
      <c r="M7" s="21"/>
      <c r="N7" s="21"/>
      <c r="O7" s="21"/>
      <c r="P7" s="21"/>
      <c r="Q7" s="21"/>
      <c r="R7" s="21"/>
      <c r="S7" s="21"/>
      <c r="T7" s="21"/>
      <c r="U7" s="21"/>
      <c r="V7" s="21"/>
      <c r="W7" s="21"/>
      <c r="X7" s="21"/>
      <c r="Y7" s="21"/>
      <c r="Z7" s="21"/>
      <c r="AA7" s="21"/>
      <c r="AB7" s="21"/>
      <c r="AC7" s="21"/>
      <c r="AD7" s="21"/>
      <c r="AE7" s="21"/>
      <c r="AF7" s="21"/>
      <c r="AG7" s="21"/>
      <c r="AH7" s="21"/>
      <c r="AI7" s="21"/>
      <c r="AJ7" s="21"/>
      <c r="AK7" s="21"/>
      <c r="AL7" s="21"/>
      <c r="AM7" s="21"/>
      <c r="AN7" s="21"/>
      <c r="AO7" s="21"/>
      <c r="AP7" s="21"/>
      <c r="AQ7" s="21"/>
      <c r="AR7" s="21"/>
      <c r="AS7" s="21"/>
      <c r="AT7" s="21"/>
      <c r="AU7" s="21"/>
      <c r="AV7" s="21"/>
      <c r="AW7" s="21"/>
      <c r="AX7" s="21"/>
      <c r="AY7" s="21"/>
      <c r="AZ7" s="21"/>
      <c r="BA7" s="21"/>
      <c r="BB7" s="21"/>
      <c r="BC7" s="21"/>
      <c r="BD7" s="21"/>
      <c r="BE7" s="21"/>
      <c r="BF7" s="21"/>
      <c r="BG7" s="21"/>
      <c r="BH7" s="21"/>
      <c r="BI7" s="21"/>
      <c r="BJ7" s="21"/>
      <c r="BK7" s="21"/>
      <c r="BL7" s="21"/>
      <c r="BM7" s="21"/>
      <c r="BN7" s="21"/>
      <c r="BO7" s="21"/>
      <c r="BP7" s="21"/>
      <c r="BQ7" s="21"/>
      <c r="BR7" s="21"/>
      <c r="BS7" s="21"/>
      <c r="BT7" s="21"/>
      <c r="BU7" s="21"/>
      <c r="BV7" s="21"/>
      <c r="BW7" s="21"/>
      <c r="BX7" s="21"/>
      <c r="BY7" s="21"/>
      <c r="BZ7" s="21"/>
      <c r="CA7" s="21"/>
      <c r="CB7" s="21"/>
      <c r="CC7" s="21"/>
      <c r="CD7" s="21"/>
      <c r="CE7" s="21"/>
      <c r="CF7" s="21"/>
      <c r="CG7" s="21"/>
      <c r="CH7" s="21"/>
      <c r="CI7" s="21"/>
      <c r="CJ7" s="21"/>
      <c r="CK7" s="21"/>
      <c r="CL7" s="21"/>
      <c r="CM7" s="21"/>
      <c r="CN7" s="21"/>
      <c r="CO7" s="21"/>
      <c r="CP7" s="21"/>
      <c r="CQ7" s="21"/>
      <c r="CR7" s="21"/>
      <c r="CS7" s="21"/>
      <c r="CT7" s="34">
        <v>8.58</v>
      </c>
      <c r="CU7" s="34">
        <v>8.52</v>
      </c>
      <c r="CV7" s="34">
        <v>8.1999999999999993</v>
      </c>
      <c r="CW7" s="34">
        <v>8.24</v>
      </c>
      <c r="CX7" s="34">
        <v>9.3000000000000007</v>
      </c>
      <c r="CY7" s="34">
        <v>9.1300000000000008</v>
      </c>
      <c r="CZ7" s="34">
        <v>11.35</v>
      </c>
      <c r="DA7" s="34">
        <v>12.55</v>
      </c>
      <c r="DB7" s="34">
        <v>12.41</v>
      </c>
      <c r="DC7" s="34">
        <v>12.86</v>
      </c>
      <c r="DD7" s="34">
        <v>12.18</v>
      </c>
      <c r="DE7" s="34">
        <v>12.04</v>
      </c>
      <c r="DF7" s="34">
        <v>14.7</v>
      </c>
      <c r="DG7" s="34">
        <v>12.94</v>
      </c>
      <c r="DH7" s="34">
        <v>12.99</v>
      </c>
      <c r="DI7" s="34">
        <v>14.52</v>
      </c>
      <c r="DJ7" s="34">
        <v>14.51</v>
      </c>
      <c r="DK7" s="34">
        <v>13.68</v>
      </c>
      <c r="DL7" s="34">
        <v>13.73</v>
      </c>
      <c r="DM7" s="34">
        <v>13.59</v>
      </c>
      <c r="DN7" s="34">
        <v>11.92</v>
      </c>
      <c r="DO7" s="34">
        <v>13.88</v>
      </c>
      <c r="DP7" s="34">
        <v>13</v>
      </c>
      <c r="DQ7" s="34">
        <v>13</v>
      </c>
      <c r="DR7" s="34">
        <v>13</v>
      </c>
      <c r="DS7" s="242">
        <v>12.63</v>
      </c>
      <c r="DT7" s="242">
        <v>13.34</v>
      </c>
      <c r="DU7" s="34">
        <v>13.98</v>
      </c>
      <c r="DV7" s="34">
        <v>10.5</v>
      </c>
      <c r="DW7" s="34">
        <v>11.88</v>
      </c>
      <c r="DX7" s="34">
        <v>11.23</v>
      </c>
      <c r="DY7" s="34">
        <v>15.53</v>
      </c>
      <c r="DZ7" s="34">
        <v>15.98</v>
      </c>
      <c r="EA7" s="34">
        <v>14.67</v>
      </c>
      <c r="EB7" s="34">
        <v>15.5</v>
      </c>
      <c r="EC7" s="34">
        <v>14.81</v>
      </c>
      <c r="ED7" s="34">
        <v>15.73</v>
      </c>
      <c r="EE7" s="34">
        <v>15.18</v>
      </c>
      <c r="EF7" s="34">
        <v>14.08</v>
      </c>
      <c r="EG7" s="34">
        <v>14.55</v>
      </c>
      <c r="EH7" s="34">
        <v>14</v>
      </c>
      <c r="EI7" s="34">
        <v>13.5</v>
      </c>
      <c r="EJ7" s="34">
        <v>12</v>
      </c>
      <c r="EK7" s="34">
        <v>12.77</v>
      </c>
      <c r="EL7" s="34">
        <v>12.45</v>
      </c>
      <c r="EM7" s="34">
        <v>12.8</v>
      </c>
      <c r="EN7" s="34">
        <v>12.33</v>
      </c>
      <c r="EO7" s="34">
        <v>12.22</v>
      </c>
      <c r="EP7" s="34">
        <v>11.44</v>
      </c>
      <c r="EQ7" s="34">
        <v>11.06</v>
      </c>
      <c r="ER7" s="34">
        <v>9.82</v>
      </c>
      <c r="ES7" s="34">
        <v>9.57</v>
      </c>
      <c r="ET7" s="34">
        <v>9.81</v>
      </c>
      <c r="EU7" s="34">
        <v>10.97</v>
      </c>
      <c r="EV7" s="34">
        <v>10.07</v>
      </c>
      <c r="EW7" s="34">
        <v>10.14</v>
      </c>
      <c r="EX7" s="34">
        <v>10.097796981038742</v>
      </c>
      <c r="EY7" s="34">
        <v>10.51</v>
      </c>
      <c r="EZ7" s="34">
        <v>10.79</v>
      </c>
      <c r="FA7" s="34">
        <v>11.13</v>
      </c>
      <c r="FB7" s="34">
        <v>10.003376737414108</v>
      </c>
      <c r="FC7" s="243">
        <v>10.81</v>
      </c>
      <c r="FD7" s="243">
        <v>10.31</v>
      </c>
      <c r="FE7" s="243">
        <v>11.25</v>
      </c>
      <c r="FF7" s="34">
        <v>11.2</v>
      </c>
      <c r="FG7" s="34">
        <v>11.15</v>
      </c>
      <c r="FH7" s="34">
        <v>10.7</v>
      </c>
      <c r="FI7" s="34">
        <v>11.375891121192481</v>
      </c>
      <c r="FJ7" s="34">
        <v>11.94</v>
      </c>
      <c r="FK7" s="34">
        <v>10.803274083636975</v>
      </c>
      <c r="FL7" s="34">
        <v>12.126075499550911</v>
      </c>
      <c r="FM7" s="34">
        <v>11.602145238980512</v>
      </c>
      <c r="FN7" s="34">
        <v>12.111111111111111</v>
      </c>
      <c r="FO7" s="27">
        <v>11.914566967388948</v>
      </c>
      <c r="FP7" s="27">
        <v>11.476154315378007</v>
      </c>
      <c r="FQ7" s="27">
        <v>11.819725635006799</v>
      </c>
      <c r="FR7" s="27">
        <v>9.9685948837008631</v>
      </c>
      <c r="FS7" s="27">
        <v>10.077769613667851</v>
      </c>
      <c r="FT7" s="27">
        <v>10.2980353558626</v>
      </c>
      <c r="FU7" s="27">
        <v>9.5811428023136056</v>
      </c>
      <c r="FV7" s="27">
        <v>9.0207945076217442</v>
      </c>
      <c r="FW7" s="27">
        <v>8.271460382079356</v>
      </c>
      <c r="FX7" s="27">
        <v>6.8856304985337244</v>
      </c>
      <c r="FY7" s="27">
        <v>6.1084507042253522</v>
      </c>
      <c r="FZ7" s="27">
        <v>6.9569447980201273</v>
      </c>
    </row>
    <row r="8" spans="1:183" ht="21.75" customHeight="1">
      <c r="A8" s="21" t="s">
        <v>221</v>
      </c>
      <c r="B8" s="21"/>
      <c r="C8" s="21"/>
      <c r="D8" s="21"/>
      <c r="E8" s="21"/>
      <c r="F8" s="21"/>
      <c r="G8" s="21"/>
      <c r="H8" s="21"/>
      <c r="I8" s="21"/>
      <c r="J8" s="21"/>
      <c r="K8" s="21"/>
      <c r="L8" s="21"/>
      <c r="M8" s="21"/>
      <c r="N8" s="21"/>
      <c r="O8" s="21"/>
      <c r="P8" s="21"/>
      <c r="Q8" s="21"/>
      <c r="R8" s="21"/>
      <c r="S8" s="21"/>
      <c r="T8" s="21"/>
      <c r="U8" s="21"/>
      <c r="V8" s="21"/>
      <c r="W8" s="21"/>
      <c r="X8" s="21"/>
      <c r="Y8" s="21"/>
      <c r="Z8" s="21"/>
      <c r="AA8" s="21"/>
      <c r="AB8" s="21"/>
      <c r="AC8" s="21"/>
      <c r="AD8" s="21"/>
      <c r="AE8" s="21"/>
      <c r="AF8" s="21"/>
      <c r="AG8" s="21"/>
      <c r="AH8" s="21"/>
      <c r="AI8" s="21"/>
      <c r="AJ8" s="21"/>
      <c r="AK8" s="21"/>
      <c r="AL8" s="21"/>
      <c r="AM8" s="21"/>
      <c r="AN8" s="21"/>
      <c r="AO8" s="21"/>
      <c r="AP8" s="21"/>
      <c r="AQ8" s="21"/>
      <c r="AR8" s="21"/>
      <c r="AS8" s="21"/>
      <c r="AT8" s="21"/>
      <c r="AU8" s="21"/>
      <c r="AV8" s="21"/>
      <c r="AW8" s="21"/>
      <c r="AX8" s="21"/>
      <c r="AY8" s="21"/>
      <c r="AZ8" s="21"/>
      <c r="BA8" s="21"/>
      <c r="BB8" s="21"/>
      <c r="BC8" s="21"/>
      <c r="BD8" s="21"/>
      <c r="BE8" s="21"/>
      <c r="BF8" s="21"/>
      <c r="BG8" s="21"/>
      <c r="BH8" s="21"/>
      <c r="BI8" s="21"/>
      <c r="BJ8" s="21"/>
      <c r="BK8" s="21"/>
      <c r="BL8" s="21"/>
      <c r="BM8" s="21"/>
      <c r="BN8" s="21"/>
      <c r="BO8" s="21"/>
      <c r="BP8" s="21"/>
      <c r="BQ8" s="21"/>
      <c r="BR8" s="21"/>
      <c r="BS8" s="21"/>
      <c r="BT8" s="21"/>
      <c r="BU8" s="21"/>
      <c r="BV8" s="21"/>
      <c r="BW8" s="21"/>
      <c r="BX8" s="21"/>
      <c r="BY8" s="21"/>
      <c r="BZ8" s="21"/>
      <c r="CA8" s="21"/>
      <c r="CB8" s="21"/>
      <c r="CC8" s="21"/>
      <c r="CD8" s="21"/>
      <c r="CE8" s="21"/>
      <c r="CF8" s="21"/>
      <c r="CG8" s="21"/>
      <c r="CH8" s="21"/>
      <c r="CI8" s="21"/>
      <c r="CJ8" s="21"/>
      <c r="CK8" s="21"/>
      <c r="CL8" s="21"/>
      <c r="CM8" s="21"/>
      <c r="CN8" s="21"/>
      <c r="CO8" s="21"/>
      <c r="CP8" s="21"/>
      <c r="CQ8" s="21"/>
      <c r="CR8" s="21"/>
      <c r="CS8" s="21"/>
      <c r="CT8" s="20">
        <v>10.5</v>
      </c>
      <c r="CU8" s="20">
        <v>10.53</v>
      </c>
      <c r="CV8" s="20">
        <v>10.64</v>
      </c>
      <c r="CW8" s="20">
        <v>10.5</v>
      </c>
      <c r="CX8" s="20">
        <v>10.8</v>
      </c>
      <c r="CY8" s="20">
        <v>10.51</v>
      </c>
      <c r="CZ8" s="20">
        <v>10.58</v>
      </c>
      <c r="DA8" s="20">
        <v>12.02</v>
      </c>
      <c r="DB8" s="20">
        <v>11.96</v>
      </c>
      <c r="DC8" s="20">
        <v>12.03</v>
      </c>
      <c r="DD8" s="20">
        <v>12.07</v>
      </c>
      <c r="DE8" s="20">
        <v>12.02</v>
      </c>
      <c r="DF8" s="20">
        <v>12.59</v>
      </c>
      <c r="DG8" s="20">
        <v>13.08</v>
      </c>
      <c r="DH8" s="20">
        <v>13.01</v>
      </c>
      <c r="DI8" s="20">
        <v>13.01</v>
      </c>
      <c r="DJ8" s="20">
        <v>13</v>
      </c>
      <c r="DK8" s="20">
        <v>13.07</v>
      </c>
      <c r="DL8" s="20">
        <v>13.23</v>
      </c>
      <c r="DM8" s="20">
        <v>13.06</v>
      </c>
      <c r="DN8" s="20">
        <v>13.12</v>
      </c>
      <c r="DO8" s="20">
        <v>13.34</v>
      </c>
      <c r="DP8" s="20">
        <v>13.22</v>
      </c>
      <c r="DQ8" s="20">
        <v>13.34</v>
      </c>
      <c r="DR8" s="20">
        <v>12.93</v>
      </c>
      <c r="DS8" s="20">
        <v>12.94</v>
      </c>
      <c r="DT8" s="20">
        <v>13.11</v>
      </c>
      <c r="DU8" s="20">
        <v>12.7</v>
      </c>
      <c r="DV8" s="20">
        <v>11.76</v>
      </c>
      <c r="DW8" s="20">
        <v>11.03</v>
      </c>
      <c r="DX8" s="20">
        <v>10.85</v>
      </c>
      <c r="DY8" s="20">
        <v>13.8</v>
      </c>
      <c r="DZ8" s="20">
        <v>15.52</v>
      </c>
      <c r="EA8" s="20">
        <v>15.85</v>
      </c>
      <c r="EB8" s="20">
        <v>15.56</v>
      </c>
      <c r="EC8" s="20">
        <v>15.57</v>
      </c>
      <c r="ED8" s="20">
        <v>14.84</v>
      </c>
      <c r="EE8" s="20">
        <v>14.37</v>
      </c>
      <c r="EF8" s="20">
        <v>14.33</v>
      </c>
      <c r="EG8" s="20">
        <v>14.4</v>
      </c>
      <c r="EH8" s="20">
        <v>14.5</v>
      </c>
      <c r="EI8" s="20">
        <v>13</v>
      </c>
      <c r="EJ8" s="20">
        <v>11.78</v>
      </c>
      <c r="EK8" s="20">
        <v>12.01</v>
      </c>
      <c r="EL8" s="20">
        <v>12.303867403314918</v>
      </c>
      <c r="EM8" s="34">
        <v>12.23</v>
      </c>
      <c r="EN8" s="34">
        <v>12.14</v>
      </c>
      <c r="EO8" s="34">
        <v>11.58</v>
      </c>
      <c r="EP8" s="34">
        <v>11.06</v>
      </c>
      <c r="EQ8" s="34">
        <v>11.18</v>
      </c>
      <c r="ER8" s="34">
        <v>10.68</v>
      </c>
      <c r="ES8" s="27">
        <v>10.02</v>
      </c>
      <c r="ET8" s="27">
        <v>9.9499999999999993</v>
      </c>
      <c r="EU8" s="27">
        <v>10.02</v>
      </c>
      <c r="EV8" s="34">
        <v>10.039999999999999</v>
      </c>
      <c r="EW8" s="34">
        <v>10</v>
      </c>
      <c r="EX8" s="34">
        <v>10.076060406251244</v>
      </c>
      <c r="EY8" s="34">
        <v>9.9700000000000006</v>
      </c>
      <c r="EZ8" s="34">
        <v>10.199999999999999</v>
      </c>
      <c r="FA8" s="34">
        <v>10.54</v>
      </c>
      <c r="FB8" s="34">
        <v>11.160305539755239</v>
      </c>
      <c r="FC8" s="243">
        <v>11.14</v>
      </c>
      <c r="FD8" s="243">
        <v>11.09</v>
      </c>
      <c r="FE8" s="243">
        <v>11.06</v>
      </c>
      <c r="FF8" s="34">
        <v>11.02</v>
      </c>
      <c r="FG8" s="34">
        <v>11.11</v>
      </c>
      <c r="FH8" s="34">
        <v>10.97</v>
      </c>
      <c r="FI8" s="34">
        <v>11.096007637488499</v>
      </c>
      <c r="FJ8" s="34">
        <v>11.1</v>
      </c>
      <c r="FK8" s="34">
        <v>11.09987540215131</v>
      </c>
      <c r="FL8" s="34">
        <v>11.132581925189397</v>
      </c>
      <c r="FM8" s="34">
        <v>10.915288067229953</v>
      </c>
      <c r="FN8" s="34">
        <v>10.633386169924517</v>
      </c>
      <c r="FO8" s="27">
        <v>11</v>
      </c>
      <c r="FP8" s="27">
        <v>9.9206489873458708</v>
      </c>
      <c r="FQ8" s="27">
        <v>9.7143006601642892</v>
      </c>
      <c r="FR8" s="27">
        <v>8.9161692919003723</v>
      </c>
      <c r="FS8" s="27">
        <v>8.8796367724952621</v>
      </c>
      <c r="FT8" s="27">
        <v>8.8284497288187236</v>
      </c>
      <c r="FU8" s="27">
        <v>8.6659325441727582</v>
      </c>
      <c r="FV8" s="27">
        <v>8.7013999782512759</v>
      </c>
      <c r="FW8" s="27">
        <v>7.8759725854732556</v>
      </c>
      <c r="FX8" s="27">
        <v>6.9890261241427147</v>
      </c>
      <c r="FY8" s="27">
        <v>5.4060638735777324</v>
      </c>
      <c r="FZ8" s="27">
        <v>6.0225823175024358</v>
      </c>
    </row>
    <row r="9" spans="1:183" ht="18.75" customHeight="1">
      <c r="A9" s="21" t="s">
        <v>222</v>
      </c>
      <c r="B9" s="23"/>
      <c r="C9" s="23"/>
      <c r="D9" s="23"/>
      <c r="E9" s="23"/>
      <c r="F9" s="23"/>
      <c r="G9" s="23"/>
      <c r="H9" s="23"/>
      <c r="I9" s="23"/>
      <c r="J9" s="23"/>
      <c r="K9" s="23"/>
      <c r="L9" s="23"/>
      <c r="M9" s="23"/>
      <c r="N9" s="23"/>
      <c r="O9" s="23"/>
      <c r="P9" s="23"/>
      <c r="Q9" s="23"/>
      <c r="R9" s="23"/>
      <c r="S9" s="23"/>
      <c r="T9" s="23">
        <f t="shared" ref="T9:BM9" si="18">T17</f>
        <v>6.4</v>
      </c>
      <c r="U9" s="23">
        <f t="shared" si="18"/>
        <v>6.4</v>
      </c>
      <c r="V9" s="23">
        <f t="shared" si="18"/>
        <v>6.4</v>
      </c>
      <c r="W9" s="23">
        <f t="shared" si="18"/>
        <v>7.4</v>
      </c>
      <c r="X9" s="23">
        <f t="shared" si="18"/>
        <v>8.4</v>
      </c>
      <c r="Y9" s="23">
        <f t="shared" si="18"/>
        <v>8.4</v>
      </c>
      <c r="Z9" s="23">
        <f t="shared" si="18"/>
        <v>8.4</v>
      </c>
      <c r="AA9" s="23">
        <f t="shared" si="18"/>
        <v>8.4</v>
      </c>
      <c r="AB9" s="23">
        <f t="shared" si="18"/>
        <v>9.75</v>
      </c>
      <c r="AC9" s="23">
        <f t="shared" si="18"/>
        <v>9.75</v>
      </c>
      <c r="AD9" s="23">
        <f t="shared" si="18"/>
        <v>9.75</v>
      </c>
      <c r="AE9" s="23">
        <f t="shared" si="18"/>
        <v>9.75</v>
      </c>
      <c r="AF9" s="23">
        <f t="shared" si="18"/>
        <v>9.75</v>
      </c>
      <c r="AG9" s="23">
        <f t="shared" si="18"/>
        <v>9.75</v>
      </c>
      <c r="AH9" s="23">
        <f t="shared" si="18"/>
        <v>10.25</v>
      </c>
      <c r="AI9" s="23">
        <f t="shared" si="18"/>
        <v>10.25</v>
      </c>
      <c r="AJ9" s="23">
        <f t="shared" si="18"/>
        <v>9.75</v>
      </c>
      <c r="AK9" s="23">
        <f t="shared" si="18"/>
        <v>9.75</v>
      </c>
      <c r="AL9" s="23">
        <f t="shared" si="18"/>
        <v>9.75</v>
      </c>
      <c r="AM9" s="23">
        <f t="shared" si="18"/>
        <v>9.75</v>
      </c>
      <c r="AN9" s="23">
        <f t="shared" si="18"/>
        <v>14</v>
      </c>
      <c r="AO9" s="23">
        <f t="shared" si="18"/>
        <v>14</v>
      </c>
      <c r="AP9" s="23">
        <f t="shared" si="18"/>
        <v>12.75</v>
      </c>
      <c r="AQ9" s="23">
        <f t="shared" si="18"/>
        <v>11.5</v>
      </c>
      <c r="AR9" s="23">
        <f t="shared" si="18"/>
        <v>11.5</v>
      </c>
      <c r="AS9" s="23">
        <f t="shared" si="18"/>
        <v>11.5</v>
      </c>
      <c r="AT9" s="23">
        <f t="shared" si="18"/>
        <v>10</v>
      </c>
      <c r="AU9" s="23">
        <f t="shared" si="18"/>
        <v>10</v>
      </c>
      <c r="AV9" s="23">
        <f t="shared" si="18"/>
        <v>10</v>
      </c>
      <c r="AW9" s="23">
        <f t="shared" si="18"/>
        <v>10</v>
      </c>
      <c r="AX9" s="23">
        <f t="shared" si="18"/>
        <v>10</v>
      </c>
      <c r="AY9" s="23">
        <f t="shared" si="18"/>
        <v>10</v>
      </c>
      <c r="AZ9" s="23">
        <f t="shared" si="18"/>
        <v>10</v>
      </c>
      <c r="BA9" s="23">
        <f t="shared" si="18"/>
        <v>10</v>
      </c>
      <c r="BB9" s="23">
        <f t="shared" si="18"/>
        <v>11</v>
      </c>
      <c r="BC9" s="23">
        <f t="shared" si="18"/>
        <v>11</v>
      </c>
      <c r="BD9" s="23">
        <f t="shared" si="18"/>
        <v>11</v>
      </c>
      <c r="BE9" s="23">
        <f t="shared" si="18"/>
        <v>11</v>
      </c>
      <c r="BF9" s="23">
        <f t="shared" si="18"/>
        <v>11</v>
      </c>
      <c r="BG9" s="23">
        <f t="shared" si="18"/>
        <v>11</v>
      </c>
      <c r="BH9" s="23">
        <f t="shared" si="18"/>
        <v>11</v>
      </c>
      <c r="BI9" s="23">
        <f t="shared" si="18"/>
        <v>11</v>
      </c>
      <c r="BJ9" s="23">
        <f t="shared" si="18"/>
        <v>11</v>
      </c>
      <c r="BK9" s="23">
        <f t="shared" si="18"/>
        <v>11</v>
      </c>
      <c r="BL9" s="23">
        <f t="shared" si="18"/>
        <v>11</v>
      </c>
      <c r="BM9" s="23">
        <f t="shared" si="18"/>
        <v>11.5</v>
      </c>
      <c r="BN9" s="23">
        <f t="shared" ref="BN9:CR9" si="19">BN17</f>
        <v>11.5</v>
      </c>
      <c r="BO9" s="23">
        <f t="shared" si="19"/>
        <v>11.5</v>
      </c>
      <c r="BP9" s="23">
        <f t="shared" si="19"/>
        <v>11.5</v>
      </c>
      <c r="BQ9" s="23">
        <f t="shared" si="19"/>
        <v>11.75</v>
      </c>
      <c r="BR9" s="23">
        <f t="shared" si="19"/>
        <v>11.75</v>
      </c>
      <c r="BS9" s="23">
        <f t="shared" si="19"/>
        <v>12.25</v>
      </c>
      <c r="BT9" s="23">
        <f t="shared" si="19"/>
        <v>12.25</v>
      </c>
      <c r="BU9" s="23">
        <f t="shared" si="19"/>
        <v>12.25</v>
      </c>
      <c r="BV9" s="23">
        <f t="shared" si="19"/>
        <v>12.25</v>
      </c>
      <c r="BW9" s="23">
        <f t="shared" si="19"/>
        <v>12.25</v>
      </c>
      <c r="BX9" s="23">
        <f t="shared" si="19"/>
        <v>12.75</v>
      </c>
      <c r="BY9" s="23">
        <f t="shared" si="19"/>
        <v>13.25</v>
      </c>
      <c r="BZ9" s="23">
        <f t="shared" si="19"/>
        <v>13.25</v>
      </c>
      <c r="CA9" s="23">
        <f t="shared" si="19"/>
        <v>13.25</v>
      </c>
      <c r="CB9" s="23">
        <f t="shared" si="19"/>
        <v>13.25</v>
      </c>
      <c r="CC9" s="23">
        <f t="shared" si="19"/>
        <v>13.25</v>
      </c>
      <c r="CD9" s="23">
        <f t="shared" si="19"/>
        <v>13.25</v>
      </c>
      <c r="CE9" s="23">
        <f t="shared" si="19"/>
        <v>13.25</v>
      </c>
      <c r="CF9" s="23">
        <f t="shared" si="19"/>
        <v>13.25</v>
      </c>
      <c r="CG9" s="23">
        <f t="shared" si="19"/>
        <v>13.25</v>
      </c>
      <c r="CH9" s="23">
        <f t="shared" si="19"/>
        <v>12.5</v>
      </c>
      <c r="CI9" s="23">
        <f t="shared" si="19"/>
        <v>12.5</v>
      </c>
      <c r="CJ9" s="23">
        <f t="shared" si="19"/>
        <v>12.5</v>
      </c>
      <c r="CK9" s="23">
        <f t="shared" si="19"/>
        <v>11.5</v>
      </c>
      <c r="CL9" s="23">
        <f t="shared" si="19"/>
        <v>11.5</v>
      </c>
      <c r="CM9" s="23">
        <f t="shared" si="19"/>
        <v>10.5</v>
      </c>
      <c r="CN9" s="23">
        <f t="shared" si="19"/>
        <v>10.5</v>
      </c>
      <c r="CO9" s="23">
        <f t="shared" si="19"/>
        <v>10.5</v>
      </c>
      <c r="CP9" s="23">
        <f t="shared" si="19"/>
        <v>10.5</v>
      </c>
      <c r="CQ9" s="23">
        <f t="shared" si="19"/>
        <v>10.5</v>
      </c>
      <c r="CR9" s="23">
        <f t="shared" si="19"/>
        <v>10.5</v>
      </c>
      <c r="CS9" s="23">
        <f>CS17</f>
        <v>10.5</v>
      </c>
      <c r="CT9" s="23">
        <v>10.5</v>
      </c>
      <c r="CU9" s="23">
        <v>10.5</v>
      </c>
      <c r="CV9" s="23">
        <v>10.5</v>
      </c>
      <c r="CW9" s="24">
        <v>10.5</v>
      </c>
      <c r="CX9" s="24">
        <v>10.5</v>
      </c>
      <c r="CY9" s="24">
        <v>10.5</v>
      </c>
      <c r="CZ9" s="24">
        <v>12</v>
      </c>
      <c r="DA9" s="24">
        <v>12</v>
      </c>
      <c r="DB9" s="24">
        <v>12</v>
      </c>
      <c r="DC9" s="24">
        <v>12</v>
      </c>
      <c r="DD9" s="24">
        <v>12</v>
      </c>
      <c r="DE9" s="24">
        <v>12</v>
      </c>
      <c r="DF9" s="20">
        <v>13</v>
      </c>
      <c r="DG9" s="20">
        <v>13</v>
      </c>
      <c r="DH9" s="20">
        <v>13</v>
      </c>
      <c r="DI9" s="20">
        <v>13</v>
      </c>
      <c r="DJ9" s="20">
        <v>13</v>
      </c>
      <c r="DK9" s="20">
        <v>13</v>
      </c>
      <c r="DL9" s="20">
        <v>13</v>
      </c>
      <c r="DM9" s="20">
        <v>13</v>
      </c>
      <c r="DN9" s="20">
        <v>13</v>
      </c>
      <c r="DO9" s="20">
        <v>13</v>
      </c>
      <c r="DP9" s="20">
        <v>13</v>
      </c>
      <c r="DQ9" s="20">
        <v>13</v>
      </c>
      <c r="DR9" s="20">
        <v>12</v>
      </c>
      <c r="DS9" s="20">
        <v>12</v>
      </c>
      <c r="DT9" s="20">
        <v>12</v>
      </c>
      <c r="DU9" s="20">
        <v>12</v>
      </c>
      <c r="DV9" s="20">
        <v>10.5</v>
      </c>
      <c r="DW9" s="20">
        <v>10.5</v>
      </c>
      <c r="DX9" s="20">
        <v>10.5</v>
      </c>
      <c r="DY9" s="20">
        <v>15</v>
      </c>
      <c r="DZ9" s="20">
        <v>15</v>
      </c>
      <c r="EA9" s="20">
        <v>15</v>
      </c>
      <c r="EB9" s="20">
        <v>15</v>
      </c>
      <c r="EC9" s="20">
        <v>14</v>
      </c>
      <c r="ED9" s="20">
        <v>14</v>
      </c>
      <c r="EE9" s="20">
        <v>14</v>
      </c>
      <c r="EF9" s="20">
        <v>14</v>
      </c>
      <c r="EG9" s="20">
        <v>14</v>
      </c>
      <c r="EH9" s="20">
        <v>14</v>
      </c>
      <c r="EI9" s="20">
        <v>12</v>
      </c>
      <c r="EJ9" s="20">
        <v>12</v>
      </c>
      <c r="EK9" s="20">
        <v>12</v>
      </c>
      <c r="EL9" s="20">
        <v>12</v>
      </c>
      <c r="EM9" s="34">
        <v>12</v>
      </c>
      <c r="EN9" s="34">
        <v>12</v>
      </c>
      <c r="EO9" s="34">
        <v>11</v>
      </c>
      <c r="EP9" s="34">
        <v>11</v>
      </c>
      <c r="EQ9" s="34">
        <v>11</v>
      </c>
      <c r="ER9" s="34">
        <v>10</v>
      </c>
      <c r="ES9" s="27">
        <v>10</v>
      </c>
      <c r="ET9" s="27">
        <v>10</v>
      </c>
      <c r="EU9" s="27">
        <v>10</v>
      </c>
      <c r="EV9" s="27">
        <v>10</v>
      </c>
      <c r="EW9" s="27">
        <v>10</v>
      </c>
      <c r="EX9" s="27">
        <v>10</v>
      </c>
      <c r="EY9" s="34">
        <v>10</v>
      </c>
      <c r="EZ9" s="34">
        <v>11</v>
      </c>
      <c r="FA9" s="34">
        <v>11</v>
      </c>
      <c r="FB9" s="34">
        <v>11</v>
      </c>
      <c r="FC9" s="243">
        <v>11</v>
      </c>
      <c r="FD9" s="243">
        <v>11</v>
      </c>
      <c r="FE9" s="243">
        <v>11</v>
      </c>
      <c r="FF9" s="243">
        <v>11</v>
      </c>
      <c r="FG9" s="243">
        <v>11</v>
      </c>
      <c r="FH9" s="243">
        <v>11</v>
      </c>
      <c r="FI9" s="243">
        <v>11</v>
      </c>
      <c r="FJ9" s="243">
        <v>11</v>
      </c>
      <c r="FK9" s="243">
        <v>11</v>
      </c>
      <c r="FL9" s="243">
        <v>11</v>
      </c>
      <c r="FM9" s="243">
        <v>11</v>
      </c>
      <c r="FN9" s="243">
        <v>11</v>
      </c>
      <c r="FO9" s="27">
        <v>11</v>
      </c>
      <c r="FP9" s="27">
        <v>10</v>
      </c>
      <c r="FQ9" s="27">
        <v>9</v>
      </c>
      <c r="FR9" s="27">
        <v>9</v>
      </c>
      <c r="FS9" s="27">
        <v>9</v>
      </c>
      <c r="FT9" s="27">
        <v>9</v>
      </c>
      <c r="FU9" s="27">
        <v>9</v>
      </c>
      <c r="FV9" s="27">
        <v>8</v>
      </c>
      <c r="FW9" s="27">
        <v>8</v>
      </c>
      <c r="FX9" s="27">
        <v>6</v>
      </c>
      <c r="FY9" s="27">
        <v>6</v>
      </c>
      <c r="FZ9" s="27">
        <v>6</v>
      </c>
    </row>
    <row r="10" spans="1:183" ht="18.75" customHeight="1">
      <c r="A10" s="19" t="s">
        <v>223</v>
      </c>
      <c r="B10" s="19"/>
      <c r="C10" s="19"/>
      <c r="D10" s="19"/>
      <c r="E10" s="19"/>
      <c r="F10" s="19"/>
      <c r="G10" s="19"/>
      <c r="H10" s="19"/>
      <c r="I10" s="19"/>
      <c r="J10" s="19"/>
      <c r="K10" s="19"/>
      <c r="L10" s="19"/>
      <c r="M10" s="19"/>
      <c r="N10" s="19"/>
      <c r="O10" s="19"/>
      <c r="P10" s="19"/>
      <c r="Q10" s="19"/>
      <c r="R10" s="19"/>
      <c r="S10" s="19"/>
      <c r="T10" s="19"/>
      <c r="U10" s="19"/>
      <c r="V10" s="19"/>
      <c r="W10" s="19"/>
      <c r="X10" s="19"/>
      <c r="Y10" s="19"/>
      <c r="Z10" s="19"/>
      <c r="AA10" s="19"/>
      <c r="AB10" s="19"/>
      <c r="AC10" s="19"/>
      <c r="AD10" s="19"/>
      <c r="AE10" s="19"/>
      <c r="AF10" s="19"/>
      <c r="AG10" s="19"/>
      <c r="AH10" s="19"/>
      <c r="AI10" s="19"/>
      <c r="AJ10" s="19"/>
      <c r="AK10" s="19"/>
      <c r="AL10" s="19"/>
      <c r="AM10" s="19"/>
      <c r="AN10" s="19"/>
      <c r="AO10" s="19"/>
      <c r="AP10" s="19"/>
      <c r="AQ10" s="19"/>
      <c r="AR10" s="19"/>
      <c r="AS10" s="19"/>
      <c r="AT10" s="19"/>
      <c r="AU10" s="19"/>
      <c r="AV10" s="19"/>
      <c r="AW10" s="19"/>
      <c r="AX10" s="19"/>
      <c r="AY10" s="19"/>
      <c r="AZ10" s="19"/>
      <c r="BA10" s="19"/>
      <c r="BB10" s="19"/>
      <c r="BC10" s="19"/>
      <c r="BD10" s="19"/>
      <c r="BE10" s="19"/>
      <c r="BF10" s="19"/>
      <c r="BG10" s="19"/>
      <c r="BH10" s="19"/>
      <c r="BI10" s="19"/>
      <c r="BJ10" s="19"/>
      <c r="BK10" s="19"/>
      <c r="BL10" s="19"/>
      <c r="BM10" s="19"/>
      <c r="BN10" s="19"/>
      <c r="BO10" s="19"/>
      <c r="BP10" s="19"/>
      <c r="BQ10" s="19"/>
      <c r="BR10" s="19"/>
      <c r="BS10" s="19"/>
      <c r="BT10" s="19"/>
      <c r="BU10" s="19"/>
      <c r="BV10" s="19"/>
      <c r="BW10" s="19"/>
      <c r="BX10" s="19"/>
      <c r="BY10" s="19"/>
      <c r="BZ10" s="19"/>
      <c r="CA10" s="19"/>
      <c r="CB10" s="19"/>
      <c r="CC10" s="19"/>
      <c r="CD10" s="19"/>
      <c r="CE10" s="19"/>
      <c r="CF10" s="19"/>
      <c r="CG10" s="19"/>
      <c r="CH10" s="19"/>
      <c r="CI10" s="19"/>
      <c r="CJ10" s="19"/>
      <c r="CK10" s="19"/>
      <c r="CL10" s="19"/>
      <c r="CM10" s="19"/>
      <c r="CN10" s="19"/>
      <c r="CO10" s="19"/>
      <c r="CP10" s="19"/>
      <c r="CQ10" s="19"/>
      <c r="CR10" s="19"/>
      <c r="CS10" s="19"/>
      <c r="CT10" s="23"/>
      <c r="CU10" s="23"/>
      <c r="CV10" s="23"/>
      <c r="CW10" s="24"/>
      <c r="CX10" s="24"/>
      <c r="CY10" s="24"/>
      <c r="CZ10" s="24"/>
      <c r="DA10" s="24"/>
      <c r="DB10" s="24"/>
      <c r="DC10" s="24"/>
      <c r="DD10" s="24"/>
      <c r="DE10" s="24"/>
      <c r="DF10" s="20"/>
      <c r="DG10" s="20"/>
      <c r="DH10" s="20"/>
      <c r="DI10" s="20"/>
      <c r="DJ10" s="20"/>
      <c r="DK10" s="20"/>
      <c r="DL10" s="20"/>
      <c r="DM10" s="20"/>
      <c r="DN10" s="20"/>
      <c r="DO10" s="20"/>
      <c r="DP10" s="20"/>
      <c r="DQ10" s="20"/>
      <c r="DR10" s="20"/>
      <c r="DS10" s="20"/>
      <c r="DT10" s="20"/>
      <c r="DU10" s="20"/>
      <c r="DV10" s="20"/>
      <c r="DW10" s="20"/>
      <c r="DX10" s="20"/>
      <c r="DY10" s="20"/>
      <c r="DZ10" s="20"/>
      <c r="EA10" s="20"/>
      <c r="EB10" s="20"/>
      <c r="EC10" s="20"/>
      <c r="ED10" s="20"/>
      <c r="EE10" s="20"/>
      <c r="EF10" s="20"/>
      <c r="EG10" s="20"/>
      <c r="EH10" s="20"/>
      <c r="EI10" s="20"/>
      <c r="EJ10" s="20"/>
      <c r="EK10" s="20"/>
      <c r="EL10" s="20"/>
      <c r="EM10" s="27"/>
      <c r="EN10" s="27"/>
      <c r="EO10" s="27"/>
      <c r="EP10" s="27"/>
      <c r="EQ10" s="27"/>
      <c r="ER10" s="27"/>
      <c r="ES10" s="27"/>
      <c r="ET10" s="27"/>
      <c r="EU10" s="27"/>
      <c r="EV10" s="27"/>
      <c r="EW10" s="27"/>
      <c r="EX10" s="27"/>
      <c r="EY10" s="27"/>
      <c r="EZ10" s="27"/>
      <c r="FA10" s="27"/>
      <c r="FB10" s="27"/>
      <c r="FC10" s="27"/>
      <c r="FD10" s="27"/>
      <c r="FE10" s="27"/>
      <c r="FF10" s="27"/>
      <c r="FG10" s="27"/>
      <c r="FH10" s="27"/>
      <c r="FI10" s="27"/>
      <c r="FJ10" s="27"/>
      <c r="FK10" s="27"/>
      <c r="FL10" s="27"/>
      <c r="FM10" s="27"/>
      <c r="FN10" s="27"/>
      <c r="FO10" s="27"/>
      <c r="FP10" s="27"/>
      <c r="FQ10" s="27"/>
      <c r="FR10" s="27"/>
      <c r="FS10" s="27"/>
      <c r="FT10" s="27"/>
      <c r="FU10" s="27"/>
      <c r="FV10" s="27"/>
      <c r="FW10" s="27"/>
      <c r="FX10" s="27"/>
      <c r="FY10" s="27"/>
      <c r="FZ10" s="27"/>
    </row>
    <row r="11" spans="1:183">
      <c r="A11" s="544" t="s">
        <v>224</v>
      </c>
      <c r="B11" s="533"/>
      <c r="C11" s="533"/>
      <c r="D11" s="533"/>
      <c r="E11" s="533"/>
      <c r="F11" s="533"/>
      <c r="G11" s="533"/>
      <c r="H11" s="533"/>
      <c r="I11" s="533"/>
      <c r="J11" s="533"/>
      <c r="K11" s="533"/>
      <c r="L11" s="533"/>
      <c r="M11" s="533"/>
      <c r="N11" s="533"/>
      <c r="O11" s="533"/>
      <c r="P11" s="533"/>
      <c r="Q11" s="533"/>
      <c r="R11" s="533"/>
      <c r="S11" s="533"/>
      <c r="T11" s="533"/>
      <c r="U11" s="533"/>
      <c r="V11" s="533"/>
      <c r="W11" s="533"/>
      <c r="X11" s="533"/>
      <c r="Y11" s="533"/>
      <c r="Z11" s="533"/>
      <c r="AA11" s="533"/>
      <c r="AB11" s="533"/>
      <c r="AC11" s="533"/>
      <c r="AD11" s="533"/>
      <c r="AE11" s="533"/>
      <c r="AF11" s="533"/>
      <c r="AG11" s="533"/>
      <c r="AH11" s="533"/>
      <c r="AI11" s="533"/>
      <c r="AJ11" s="533"/>
      <c r="AK11" s="533"/>
      <c r="AL11" s="533"/>
      <c r="AM11" s="533"/>
      <c r="AN11" s="533"/>
      <c r="AO11" s="533"/>
      <c r="AP11" s="533"/>
      <c r="AQ11" s="533"/>
      <c r="AR11" s="533"/>
      <c r="AS11" s="533"/>
      <c r="AT11" s="533"/>
      <c r="AU11" s="533"/>
      <c r="AV11" s="533"/>
      <c r="AW11" s="533"/>
      <c r="AX11" s="533"/>
      <c r="AY11" s="533"/>
      <c r="AZ11" s="533"/>
      <c r="BA11" s="533"/>
      <c r="BB11" s="533"/>
      <c r="BC11" s="533"/>
      <c r="BD11" s="533"/>
      <c r="BE11" s="533"/>
      <c r="BF11" s="533"/>
      <c r="BG11" s="533"/>
      <c r="BH11" s="533"/>
      <c r="BI11" s="533"/>
      <c r="BJ11" s="533"/>
      <c r="BK11" s="533"/>
      <c r="BL11" s="533"/>
      <c r="BM11" s="533"/>
      <c r="BN11" s="533"/>
      <c r="BO11" s="533"/>
      <c r="BP11" s="533"/>
      <c r="BQ11" s="533"/>
      <c r="BR11" s="533"/>
      <c r="BS11" s="533"/>
      <c r="BT11" s="533"/>
      <c r="BU11" s="533"/>
      <c r="BV11" s="533"/>
      <c r="BW11" s="533"/>
      <c r="BX11" s="533"/>
      <c r="BY11" s="533"/>
      <c r="BZ11" s="533"/>
      <c r="CA11" s="533"/>
      <c r="CB11" s="533"/>
      <c r="CC11" s="533"/>
      <c r="CD11" s="533"/>
      <c r="CE11" s="533"/>
      <c r="CF11" s="533"/>
      <c r="CG11" s="533"/>
      <c r="CH11" s="533"/>
      <c r="CI11" s="533"/>
      <c r="CJ11" s="533"/>
      <c r="CK11" s="533"/>
      <c r="CL11" s="533"/>
      <c r="CM11" s="533"/>
      <c r="CN11" s="533"/>
      <c r="CO11" s="533"/>
      <c r="CP11" s="533"/>
      <c r="CQ11" s="533"/>
      <c r="CR11" s="533"/>
      <c r="CS11" s="533"/>
      <c r="CT11" s="20">
        <f t="shared" ref="CT11:EN11" si="20">CT13</f>
        <v>17</v>
      </c>
      <c r="CU11" s="20">
        <f t="shared" si="20"/>
        <v>16.399999999999999</v>
      </c>
      <c r="CV11" s="20">
        <f t="shared" si="20"/>
        <v>17.8</v>
      </c>
      <c r="CW11" s="20">
        <f t="shared" si="20"/>
        <v>17.600000000000001</v>
      </c>
      <c r="CX11" s="20">
        <f t="shared" si="20"/>
        <v>17.2</v>
      </c>
      <c r="CY11" s="20">
        <f t="shared" si="20"/>
        <v>17.3</v>
      </c>
      <c r="CZ11" s="20">
        <f t="shared" si="20"/>
        <v>17.5</v>
      </c>
      <c r="DA11" s="20">
        <f t="shared" si="20"/>
        <v>17.637041970408941</v>
      </c>
      <c r="DB11" s="20">
        <f t="shared" si="20"/>
        <v>16.266361866593208</v>
      </c>
      <c r="DC11" s="20">
        <f t="shared" si="20"/>
        <v>16.917403821711787</v>
      </c>
      <c r="DD11" s="20">
        <f t="shared" si="20"/>
        <v>17.103386605863712</v>
      </c>
      <c r="DE11" s="20">
        <f t="shared" si="20"/>
        <v>16.898918211348683</v>
      </c>
      <c r="DF11" s="20">
        <f t="shared" ref="DF11:DQ11" si="21">DF13</f>
        <v>16.87036274237575</v>
      </c>
      <c r="DG11" s="20">
        <f t="shared" si="21"/>
        <v>17.999006910249321</v>
      </c>
      <c r="DH11" s="20">
        <f t="shared" si="21"/>
        <v>17.57369384902735</v>
      </c>
      <c r="DI11" s="20">
        <f t="shared" si="21"/>
        <v>18.600000000000001</v>
      </c>
      <c r="DJ11" s="20">
        <f t="shared" si="21"/>
        <v>18.399999999999999</v>
      </c>
      <c r="DK11" s="20">
        <f t="shared" si="21"/>
        <v>18.2</v>
      </c>
      <c r="DL11" s="20">
        <f t="shared" si="21"/>
        <v>18.403214466823613</v>
      </c>
      <c r="DM11" s="20">
        <f t="shared" si="21"/>
        <v>19.130335658420169</v>
      </c>
      <c r="DN11" s="20">
        <f t="shared" si="21"/>
        <v>17.640297187037731</v>
      </c>
      <c r="DO11" s="20">
        <f t="shared" si="21"/>
        <v>18.608623499002565</v>
      </c>
      <c r="DP11" s="20">
        <f t="shared" si="21"/>
        <v>18.464480186440834</v>
      </c>
      <c r="DQ11" s="20">
        <f t="shared" si="21"/>
        <v>18.334516752900551</v>
      </c>
      <c r="DR11" s="20">
        <f t="shared" si="20"/>
        <v>19.0536866085599</v>
      </c>
      <c r="DS11" s="20">
        <f>DS13</f>
        <v>19.059818824589872</v>
      </c>
      <c r="DT11" s="20">
        <f t="shared" si="20"/>
        <v>17.888251412070684</v>
      </c>
      <c r="DU11" s="20">
        <f t="shared" si="20"/>
        <v>17.452547839929718</v>
      </c>
      <c r="DV11" s="20">
        <f t="shared" si="20"/>
        <v>17.184166905458127</v>
      </c>
      <c r="DW11" s="20">
        <f t="shared" si="20"/>
        <v>16.880182208695608</v>
      </c>
      <c r="DX11" s="20">
        <f t="shared" si="20"/>
        <v>17.2720292650312</v>
      </c>
      <c r="DY11" s="20">
        <f t="shared" si="20"/>
        <v>18.40459922544699</v>
      </c>
      <c r="DZ11" s="20">
        <f t="shared" si="20"/>
        <v>19.399999999999999</v>
      </c>
      <c r="EA11" s="20">
        <f t="shared" si="20"/>
        <v>19.712931321637644</v>
      </c>
      <c r="EB11" s="20">
        <f t="shared" si="20"/>
        <v>19.730341539886538</v>
      </c>
      <c r="EC11" s="20">
        <f t="shared" si="20"/>
        <v>19.114413063363603</v>
      </c>
      <c r="ED11" s="20">
        <f t="shared" si="20"/>
        <v>19.583686207827785</v>
      </c>
      <c r="EE11" s="20">
        <f t="shared" si="20"/>
        <v>19.141050220680416</v>
      </c>
      <c r="EF11" s="20">
        <f t="shared" si="20"/>
        <v>19.346563247674496</v>
      </c>
      <c r="EG11" s="20">
        <f t="shared" si="20"/>
        <v>19.441735979349563</v>
      </c>
      <c r="EH11" s="20">
        <f t="shared" si="20"/>
        <v>19.8</v>
      </c>
      <c r="EI11" s="20">
        <f t="shared" si="20"/>
        <v>19.899999999999999</v>
      </c>
      <c r="EJ11" s="20">
        <f t="shared" si="20"/>
        <v>19.697326824689135</v>
      </c>
      <c r="EK11" s="20">
        <f t="shared" si="20"/>
        <v>19.777663995321582</v>
      </c>
      <c r="EL11" s="20">
        <f t="shared" si="20"/>
        <v>19.735597470192818</v>
      </c>
      <c r="EM11" s="20">
        <f t="shared" si="20"/>
        <v>19.706733944112962</v>
      </c>
      <c r="EN11" s="20">
        <f t="shared" si="20"/>
        <v>19.413139844121197</v>
      </c>
      <c r="EO11" s="20">
        <f t="shared" ref="EO11:FD11" si="22">EO13</f>
        <v>18.649930791578743</v>
      </c>
      <c r="EP11" s="20">
        <f t="shared" si="22"/>
        <v>19.225069245456048</v>
      </c>
      <c r="EQ11" s="20">
        <f t="shared" si="22"/>
        <v>18.942324253903049</v>
      </c>
      <c r="ER11" s="20">
        <f t="shared" si="22"/>
        <v>18.904731561477959</v>
      </c>
      <c r="ES11" s="20">
        <f t="shared" si="22"/>
        <v>19.09</v>
      </c>
      <c r="ET11" s="20">
        <f t="shared" si="22"/>
        <v>18.5</v>
      </c>
      <c r="EU11" s="20">
        <f t="shared" si="22"/>
        <v>17.739999999999998</v>
      </c>
      <c r="EV11" s="20">
        <f t="shared" si="22"/>
        <v>17.635857473206748</v>
      </c>
      <c r="EW11" s="20">
        <f t="shared" si="22"/>
        <v>17.999806462636645</v>
      </c>
      <c r="EX11" s="20">
        <f t="shared" si="22"/>
        <v>17.600000000000001</v>
      </c>
      <c r="EY11" s="20">
        <f t="shared" si="22"/>
        <v>17.530066793800632</v>
      </c>
      <c r="EZ11" s="20">
        <f t="shared" si="22"/>
        <v>16.988692330621689</v>
      </c>
      <c r="FA11" s="20">
        <f t="shared" si="22"/>
        <v>16.7</v>
      </c>
      <c r="FB11" s="20">
        <f t="shared" si="22"/>
        <v>17.100000000000001</v>
      </c>
      <c r="FC11" s="20">
        <f t="shared" si="22"/>
        <v>17.010808942074192</v>
      </c>
      <c r="FD11" s="20">
        <f t="shared" si="22"/>
        <v>17.066568928765601</v>
      </c>
      <c r="FE11" s="20">
        <f>FE13</f>
        <v>17.2805208970113</v>
      </c>
      <c r="FF11" s="20">
        <f t="shared" ref="FF11:FG11" si="23">FF13</f>
        <v>17.100000000000001</v>
      </c>
      <c r="FG11" s="20">
        <f t="shared" si="23"/>
        <v>16.88</v>
      </c>
      <c r="FH11" s="20">
        <f>FH13</f>
        <v>16.969403321993962</v>
      </c>
      <c r="FI11" s="20">
        <f t="shared" ref="FI11:FJ11" si="24">FI13</f>
        <v>16.897533779012999</v>
      </c>
      <c r="FJ11" s="20">
        <f t="shared" si="24"/>
        <v>16.67870808243012</v>
      </c>
      <c r="FK11" s="20">
        <f>FK13</f>
        <v>16.685835885023209</v>
      </c>
      <c r="FL11" s="20">
        <f t="shared" ref="FL11:FN11" si="25">FL13</f>
        <v>16.810765883603835</v>
      </c>
      <c r="FM11" s="20">
        <f t="shared" si="25"/>
        <v>16.58164717339471</v>
      </c>
      <c r="FN11" s="20">
        <f t="shared" si="25"/>
        <v>16.812325244365361</v>
      </c>
      <c r="FO11" s="20">
        <f t="shared" ref="FO11:FP11" si="26">FO13</f>
        <v>16.647337796537446</v>
      </c>
      <c r="FP11" s="20">
        <f t="shared" si="26"/>
        <v>16.40979463529899</v>
      </c>
      <c r="FQ11" s="20">
        <f>FQ13</f>
        <v>16.458646173187901</v>
      </c>
      <c r="FR11" s="20">
        <f t="shared" ref="FR11:FS11" si="27">FR13</f>
        <v>16.220668067995259</v>
      </c>
      <c r="FS11" s="20">
        <f t="shared" si="27"/>
        <v>16.062419710182596</v>
      </c>
      <c r="FT11" s="20">
        <f>FT13</f>
        <v>15.285319139043276</v>
      </c>
      <c r="FU11" s="20">
        <f>FU13</f>
        <v>15.981080199756107</v>
      </c>
      <c r="FV11" s="20">
        <f t="shared" ref="FV11" si="28">FV13</f>
        <v>16.193087007873082</v>
      </c>
      <c r="FW11" s="20">
        <f>FW13</f>
        <v>15.7095324048189</v>
      </c>
      <c r="FX11" s="20">
        <f t="shared" ref="FX11:FZ11" si="29">FX13</f>
        <v>15.534351173279067</v>
      </c>
      <c r="FY11" s="20">
        <f t="shared" si="29"/>
        <v>14.365900843535345</v>
      </c>
      <c r="FZ11" s="20">
        <f t="shared" si="29"/>
        <v>15.2</v>
      </c>
    </row>
    <row r="12" spans="1:183" ht="14.25" customHeight="1">
      <c r="A12" s="544"/>
      <c r="B12" s="533"/>
      <c r="C12" s="533"/>
      <c r="D12" s="533"/>
      <c r="E12" s="533"/>
      <c r="F12" s="533"/>
      <c r="G12" s="533"/>
      <c r="H12" s="533"/>
      <c r="I12" s="533"/>
      <c r="J12" s="533"/>
      <c r="K12" s="533"/>
      <c r="L12" s="533"/>
      <c r="M12" s="533"/>
      <c r="N12" s="533"/>
      <c r="O12" s="533"/>
      <c r="P12" s="533"/>
      <c r="Q12" s="533"/>
      <c r="R12" s="533"/>
      <c r="S12" s="533"/>
      <c r="T12" s="533"/>
      <c r="U12" s="533"/>
      <c r="V12" s="533"/>
      <c r="W12" s="533"/>
      <c r="X12" s="533"/>
      <c r="Y12" s="533"/>
      <c r="Z12" s="533"/>
      <c r="AA12" s="533"/>
      <c r="AB12" s="533"/>
      <c r="AC12" s="533"/>
      <c r="AD12" s="533"/>
      <c r="AE12" s="533"/>
      <c r="AF12" s="533"/>
      <c r="AG12" s="533"/>
      <c r="AH12" s="533"/>
      <c r="AI12" s="533"/>
      <c r="AJ12" s="533"/>
      <c r="AK12" s="533"/>
      <c r="AL12" s="533"/>
      <c r="AM12" s="533"/>
      <c r="AN12" s="533"/>
      <c r="AO12" s="533"/>
      <c r="AP12" s="533"/>
      <c r="AQ12" s="533"/>
      <c r="AR12" s="533"/>
      <c r="AS12" s="533"/>
      <c r="AT12" s="533"/>
      <c r="AU12" s="533"/>
      <c r="AV12" s="533"/>
      <c r="AW12" s="533"/>
      <c r="AX12" s="533"/>
      <c r="AY12" s="533"/>
      <c r="AZ12" s="533"/>
      <c r="BA12" s="533"/>
      <c r="BB12" s="533"/>
      <c r="BC12" s="533"/>
      <c r="BD12" s="533"/>
      <c r="BE12" s="533"/>
      <c r="BF12" s="533"/>
      <c r="BG12" s="533"/>
      <c r="BH12" s="533"/>
      <c r="BI12" s="533"/>
      <c r="BJ12" s="533"/>
      <c r="BK12" s="533"/>
      <c r="BL12" s="533"/>
      <c r="BM12" s="533"/>
      <c r="BN12" s="533"/>
      <c r="BO12" s="533"/>
      <c r="BP12" s="533"/>
      <c r="BQ12" s="533"/>
      <c r="BR12" s="533"/>
      <c r="BS12" s="533"/>
      <c r="BT12" s="533"/>
      <c r="BU12" s="533"/>
      <c r="BV12" s="533"/>
      <c r="BW12" s="533"/>
      <c r="BX12" s="533"/>
      <c r="BY12" s="533"/>
      <c r="BZ12" s="533"/>
      <c r="CA12" s="533"/>
      <c r="CB12" s="533"/>
      <c r="CC12" s="533"/>
      <c r="CD12" s="533"/>
      <c r="CE12" s="533"/>
      <c r="CF12" s="533"/>
      <c r="CG12" s="533"/>
      <c r="CH12" s="533"/>
      <c r="CI12" s="533"/>
      <c r="CJ12" s="533"/>
      <c r="CK12" s="533"/>
      <c r="CL12" s="533"/>
      <c r="CM12" s="533"/>
      <c r="CN12" s="533"/>
      <c r="CO12" s="533"/>
      <c r="CP12" s="533"/>
      <c r="CQ12" s="533"/>
      <c r="CR12" s="533"/>
      <c r="CS12" s="533"/>
      <c r="CT12" s="20"/>
      <c r="CU12" s="20"/>
      <c r="CV12" s="20"/>
      <c r="CW12" s="20"/>
      <c r="CX12" s="20"/>
      <c r="CY12" s="20"/>
      <c r="CZ12" s="20"/>
      <c r="DA12" s="20"/>
      <c r="DB12" s="20"/>
      <c r="DC12" s="20"/>
      <c r="DD12" s="20"/>
      <c r="DE12" s="20"/>
      <c r="DF12" s="20">
        <f t="shared" ref="DF12:DP12" si="30">DF15</f>
        <v>0</v>
      </c>
      <c r="DG12" s="20">
        <f t="shared" si="30"/>
        <v>0</v>
      </c>
      <c r="DH12" s="20">
        <f t="shared" si="30"/>
        <v>0</v>
      </c>
      <c r="DI12" s="20">
        <f t="shared" si="30"/>
        <v>0</v>
      </c>
      <c r="DJ12" s="20">
        <f t="shared" si="30"/>
        <v>0</v>
      </c>
      <c r="DK12" s="20">
        <f t="shared" si="30"/>
        <v>0</v>
      </c>
      <c r="DL12" s="20">
        <f t="shared" si="30"/>
        <v>0</v>
      </c>
      <c r="DM12" s="20">
        <f t="shared" si="30"/>
        <v>0</v>
      </c>
      <c r="DN12" s="20">
        <f t="shared" si="30"/>
        <v>0</v>
      </c>
      <c r="DO12" s="20">
        <f t="shared" si="30"/>
        <v>0</v>
      </c>
      <c r="DP12" s="20">
        <f t="shared" si="30"/>
        <v>0</v>
      </c>
      <c r="DQ12" s="20">
        <f>DQ15</f>
        <v>0</v>
      </c>
      <c r="DR12" s="20">
        <f>DR15</f>
        <v>12.9</v>
      </c>
      <c r="DS12" s="20">
        <f>DS15</f>
        <v>12.7</v>
      </c>
      <c r="DT12" s="20">
        <f t="shared" ref="DT12:EO12" si="31">DT15</f>
        <v>12.349056331175944</v>
      </c>
      <c r="DU12" s="20">
        <f t="shared" si="31"/>
        <v>12.023897103596035</v>
      </c>
      <c r="DV12" s="20">
        <f t="shared" si="31"/>
        <v>11.832354523297761</v>
      </c>
      <c r="DW12" s="20">
        <f t="shared" si="31"/>
        <v>12.801627827064415</v>
      </c>
      <c r="DX12" s="20">
        <f t="shared" si="31"/>
        <v>12.849548426222386</v>
      </c>
      <c r="DY12" s="20">
        <f t="shared" si="31"/>
        <v>12.340142665889749</v>
      </c>
      <c r="DZ12" s="20">
        <f t="shared" si="31"/>
        <v>13.37191496698213</v>
      </c>
      <c r="EA12" s="20">
        <f t="shared" si="31"/>
        <v>13.481105605393072</v>
      </c>
      <c r="EB12" s="20">
        <f t="shared" si="31"/>
        <v>13.341835101561802</v>
      </c>
      <c r="EC12" s="20">
        <f t="shared" si="31"/>
        <v>12.431644676203604</v>
      </c>
      <c r="ED12" s="20">
        <f t="shared" si="31"/>
        <v>13.657268152694744</v>
      </c>
      <c r="EE12" s="20">
        <f t="shared" si="31"/>
        <v>13.219266027950226</v>
      </c>
      <c r="EF12" s="20">
        <f t="shared" si="31"/>
        <v>13.283919554278327</v>
      </c>
      <c r="EG12" s="20">
        <f t="shared" si="31"/>
        <v>12.681842245046878</v>
      </c>
      <c r="EH12" s="20">
        <f t="shared" si="31"/>
        <v>13.212157018466208</v>
      </c>
      <c r="EI12" s="20">
        <f t="shared" si="31"/>
        <v>12.509465338381029</v>
      </c>
      <c r="EJ12" s="20">
        <f t="shared" si="31"/>
        <v>12.568935708806313</v>
      </c>
      <c r="EK12" s="20">
        <f t="shared" si="31"/>
        <v>12.288329900133744</v>
      </c>
      <c r="EL12" s="20">
        <f t="shared" si="31"/>
        <v>12.401107830000001</v>
      </c>
      <c r="EM12" s="20">
        <f t="shared" si="31"/>
        <v>12.965909438188513</v>
      </c>
      <c r="EN12" s="20">
        <f t="shared" si="31"/>
        <v>12.255749346482199</v>
      </c>
      <c r="EO12" s="20">
        <f t="shared" si="31"/>
        <v>12.965909438188501</v>
      </c>
      <c r="EP12" s="20">
        <f t="shared" ref="EP12:EW12" si="32">EP15</f>
        <v>12.3883091820831</v>
      </c>
      <c r="EQ12" s="20">
        <f t="shared" si="32"/>
        <v>11.929932224716254</v>
      </c>
      <c r="ER12" s="20">
        <f t="shared" si="32"/>
        <v>11.423812958453686</v>
      </c>
      <c r="ES12" s="20">
        <f t="shared" si="32"/>
        <v>11.468842053448</v>
      </c>
      <c r="ET12" s="20">
        <f t="shared" si="32"/>
        <v>11.9329601836194</v>
      </c>
      <c r="EU12" s="20">
        <f t="shared" si="32"/>
        <v>10.829130176021152</v>
      </c>
      <c r="EV12" s="20">
        <f t="shared" si="32"/>
        <v>10.680814515098133</v>
      </c>
      <c r="EW12" s="20">
        <f t="shared" si="32"/>
        <v>12.101719568406518</v>
      </c>
      <c r="EX12" s="20">
        <f t="shared" ref="EX12:FD12" si="33">EX15</f>
        <v>11.4</v>
      </c>
      <c r="EY12" s="20">
        <f t="shared" si="33"/>
        <v>11.708786150071168</v>
      </c>
      <c r="EZ12" s="20">
        <f t="shared" si="33"/>
        <v>11.637162709146626</v>
      </c>
      <c r="FA12" s="20">
        <f t="shared" si="33"/>
        <v>11.2</v>
      </c>
      <c r="FB12" s="20">
        <f t="shared" si="33"/>
        <v>10.6</v>
      </c>
      <c r="FC12" s="20">
        <f t="shared" si="33"/>
        <v>10.603894214102093</v>
      </c>
      <c r="FD12" s="20">
        <f t="shared" si="33"/>
        <v>12.707194494493701</v>
      </c>
      <c r="FE12" s="20">
        <f>FE15</f>
        <v>11.078072693222202</v>
      </c>
      <c r="FF12" s="20">
        <f t="shared" ref="FF12:FG12" si="34">FF15</f>
        <v>9.4</v>
      </c>
      <c r="FG12" s="20">
        <f t="shared" si="34"/>
        <v>10.574890332205255</v>
      </c>
      <c r="FH12" s="20">
        <f>FH15</f>
        <v>10.332360224390586</v>
      </c>
      <c r="FI12" s="20">
        <f t="shared" ref="FI12:FK12" si="35">FI15</f>
        <v>11.033416996864817</v>
      </c>
      <c r="FJ12" s="20">
        <f t="shared" si="35"/>
        <v>11.034100922319666</v>
      </c>
      <c r="FK12" s="20">
        <f t="shared" si="35"/>
        <v>11.131975920130657</v>
      </c>
      <c r="FL12" s="20">
        <f>FL15</f>
        <v>10.950652245260736</v>
      </c>
      <c r="FM12" s="20">
        <f t="shared" ref="FM12:FN12" si="36">FM15</f>
        <v>10.545271427293045</v>
      </c>
      <c r="FN12" s="20">
        <f t="shared" si="36"/>
        <v>10.594760306755569</v>
      </c>
      <c r="FO12" s="20">
        <f t="shared" ref="FO12:FP12" si="37">FO15</f>
        <v>9.8109801670732377</v>
      </c>
      <c r="FP12" s="20">
        <f t="shared" si="37"/>
        <v>11.129863706508059</v>
      </c>
      <c r="FQ12" s="20">
        <f>FQ15</f>
        <v>10.937460931725999</v>
      </c>
      <c r="FR12" s="20">
        <f t="shared" ref="FR12:FS12" si="38">FR15</f>
        <v>10.728377281218608</v>
      </c>
      <c r="FS12" s="20">
        <f t="shared" si="38"/>
        <v>10.029931159000936</v>
      </c>
      <c r="FT12" s="20">
        <f>FT15</f>
        <v>10.531098239667498</v>
      </c>
      <c r="FU12" s="20">
        <f>FU15</f>
        <v>10.425937157096177</v>
      </c>
      <c r="FV12" s="20">
        <f t="shared" ref="FV12" si="39">FV15</f>
        <v>9.9532319885850047</v>
      </c>
      <c r="FW12" s="20">
        <f>FW15</f>
        <v>10.421124975617809</v>
      </c>
      <c r="FX12" s="20">
        <f t="shared" ref="FX12:FZ12" si="40">FX15</f>
        <v>10.159678825543265</v>
      </c>
      <c r="FY12" s="20">
        <f t="shared" si="40"/>
        <v>8.3617912585665106</v>
      </c>
      <c r="FZ12" s="20">
        <f t="shared" si="40"/>
        <v>7.9</v>
      </c>
    </row>
    <row r="13" spans="1:183" ht="16.5" customHeight="1">
      <c r="A13" s="21" t="s">
        <v>225</v>
      </c>
      <c r="B13" s="21"/>
      <c r="C13" s="21"/>
      <c r="D13" s="21"/>
      <c r="E13" s="21"/>
      <c r="F13" s="21"/>
      <c r="G13" s="21"/>
      <c r="H13" s="21"/>
      <c r="I13" s="21"/>
      <c r="J13" s="21"/>
      <c r="K13" s="21"/>
      <c r="L13" s="21"/>
      <c r="M13" s="21"/>
      <c r="N13" s="21"/>
      <c r="O13" s="21"/>
      <c r="P13" s="21"/>
      <c r="Q13" s="21"/>
      <c r="R13" s="21"/>
      <c r="S13" s="21"/>
      <c r="T13" s="21"/>
      <c r="U13" s="21"/>
      <c r="V13" s="21"/>
      <c r="W13" s="21"/>
      <c r="X13" s="21"/>
      <c r="Y13" s="21"/>
      <c r="Z13" s="21"/>
      <c r="AA13" s="21"/>
      <c r="AB13" s="21"/>
      <c r="AC13" s="21"/>
      <c r="AD13" s="21"/>
      <c r="AE13" s="21"/>
      <c r="AF13" s="21"/>
      <c r="AG13" s="21"/>
      <c r="AH13" s="21"/>
      <c r="AI13" s="21"/>
      <c r="AJ13" s="21"/>
      <c r="AK13" s="21"/>
      <c r="AL13" s="21"/>
      <c r="AM13" s="21"/>
      <c r="AN13" s="21"/>
      <c r="AO13" s="21"/>
      <c r="AP13" s="21"/>
      <c r="AQ13" s="21"/>
      <c r="AR13" s="21"/>
      <c r="AS13" s="21"/>
      <c r="AT13" s="21"/>
      <c r="AU13" s="21"/>
      <c r="AV13" s="21"/>
      <c r="AW13" s="21"/>
      <c r="AX13" s="21"/>
      <c r="AY13" s="21"/>
      <c r="AZ13" s="21"/>
      <c r="BA13" s="21"/>
      <c r="BB13" s="21"/>
      <c r="BC13" s="21"/>
      <c r="BD13" s="21"/>
      <c r="BE13" s="21"/>
      <c r="BF13" s="21"/>
      <c r="BG13" s="21"/>
      <c r="BH13" s="21"/>
      <c r="BI13" s="21"/>
      <c r="BJ13" s="21"/>
      <c r="BK13" s="21"/>
      <c r="BL13" s="21"/>
      <c r="BM13" s="21"/>
      <c r="BN13" s="21"/>
      <c r="BO13" s="21"/>
      <c r="BP13" s="21"/>
      <c r="BQ13" s="21"/>
      <c r="BR13" s="21"/>
      <c r="BS13" s="21"/>
      <c r="BT13" s="21"/>
      <c r="BU13" s="21"/>
      <c r="BV13" s="21"/>
      <c r="BW13" s="21"/>
      <c r="BX13" s="21"/>
      <c r="BY13" s="21"/>
      <c r="BZ13" s="21"/>
      <c r="CA13" s="21"/>
      <c r="CB13" s="21"/>
      <c r="CC13" s="21"/>
      <c r="CD13" s="21"/>
      <c r="CE13" s="21"/>
      <c r="CF13" s="21"/>
      <c r="CG13" s="21"/>
      <c r="CH13" s="21"/>
      <c r="CI13" s="21"/>
      <c r="CJ13" s="21"/>
      <c r="CK13" s="21"/>
      <c r="CL13" s="21"/>
      <c r="CM13" s="21"/>
      <c r="CN13" s="21"/>
      <c r="CO13" s="21"/>
      <c r="CP13" s="21"/>
      <c r="CQ13" s="21"/>
      <c r="CR13" s="21"/>
      <c r="CS13" s="21"/>
      <c r="CT13" s="22">
        <v>17</v>
      </c>
      <c r="CU13" s="24">
        <v>16.399999999999999</v>
      </c>
      <c r="CV13" s="22">
        <v>17.8</v>
      </c>
      <c r="CW13" s="22">
        <v>17.600000000000001</v>
      </c>
      <c r="CX13" s="22">
        <v>17.2</v>
      </c>
      <c r="CY13" s="22">
        <v>17.3</v>
      </c>
      <c r="CZ13" s="22">
        <v>17.5</v>
      </c>
      <c r="DA13" s="22">
        <v>17.637041970408941</v>
      </c>
      <c r="DB13" s="22">
        <v>16.266361866593208</v>
      </c>
      <c r="DC13" s="22">
        <v>16.917403821711787</v>
      </c>
      <c r="DD13" s="22">
        <v>17.103386605863712</v>
      </c>
      <c r="DE13" s="22">
        <v>16.898918211348683</v>
      </c>
      <c r="DF13" s="20">
        <v>16.87036274237575</v>
      </c>
      <c r="DG13" s="20">
        <v>17.999006910249321</v>
      </c>
      <c r="DH13" s="20">
        <v>17.57369384902735</v>
      </c>
      <c r="DI13" s="20">
        <v>18.600000000000001</v>
      </c>
      <c r="DJ13" s="20">
        <v>18.399999999999999</v>
      </c>
      <c r="DK13" s="20">
        <v>18.2</v>
      </c>
      <c r="DL13" s="20">
        <v>18.403214466823613</v>
      </c>
      <c r="DM13" s="20">
        <v>19.130335658420169</v>
      </c>
      <c r="DN13" s="20">
        <v>17.640297187037731</v>
      </c>
      <c r="DO13" s="20">
        <v>18.608623499002565</v>
      </c>
      <c r="DP13" s="20">
        <v>18.464480186440834</v>
      </c>
      <c r="DQ13" s="20">
        <v>18.334516752900551</v>
      </c>
      <c r="DR13" s="20">
        <v>19.0536866085599</v>
      </c>
      <c r="DS13" s="20">
        <v>19.059818824589872</v>
      </c>
      <c r="DT13" s="20">
        <v>17.888251412070684</v>
      </c>
      <c r="DU13" s="20">
        <v>17.452547839929718</v>
      </c>
      <c r="DV13" s="20">
        <v>17.184166905458127</v>
      </c>
      <c r="DW13" s="20">
        <v>16.880182208695608</v>
      </c>
      <c r="DX13" s="20">
        <v>17.2720292650312</v>
      </c>
      <c r="DY13" s="20">
        <v>18.40459922544699</v>
      </c>
      <c r="DZ13" s="20">
        <v>19.399999999999999</v>
      </c>
      <c r="EA13" s="20">
        <v>19.712931321637644</v>
      </c>
      <c r="EB13" s="20">
        <v>19.730341539886538</v>
      </c>
      <c r="EC13" s="20">
        <v>19.114413063363603</v>
      </c>
      <c r="ED13" s="20">
        <v>19.583686207827785</v>
      </c>
      <c r="EE13" s="20">
        <v>19.141050220680416</v>
      </c>
      <c r="EF13" s="20">
        <v>19.346563247674496</v>
      </c>
      <c r="EG13" s="20">
        <v>19.441735979349563</v>
      </c>
      <c r="EH13" s="20">
        <v>19.8</v>
      </c>
      <c r="EI13" s="20">
        <v>19.899999999999999</v>
      </c>
      <c r="EJ13" s="20">
        <v>19.697326824689135</v>
      </c>
      <c r="EK13" s="20">
        <v>19.777663995321582</v>
      </c>
      <c r="EL13" s="20">
        <v>19.735597470192818</v>
      </c>
      <c r="EM13" s="20">
        <v>19.706733944112962</v>
      </c>
      <c r="EN13" s="20">
        <v>19.413139844121197</v>
      </c>
      <c r="EO13" s="20">
        <v>18.649930791578743</v>
      </c>
      <c r="EP13" s="20">
        <v>19.225069245456048</v>
      </c>
      <c r="EQ13" s="20">
        <v>18.942324253903049</v>
      </c>
      <c r="ER13" s="20">
        <v>18.904731561477959</v>
      </c>
      <c r="ES13" s="27">
        <v>19.09</v>
      </c>
      <c r="ET13" s="27">
        <v>18.5</v>
      </c>
      <c r="EU13" s="27">
        <v>17.739999999999998</v>
      </c>
      <c r="EV13" s="34">
        <v>17.635857473206748</v>
      </c>
      <c r="EW13" s="34">
        <v>17.999806462636645</v>
      </c>
      <c r="EX13" s="34">
        <v>17.600000000000001</v>
      </c>
      <c r="EY13" s="34">
        <v>17.530066793800632</v>
      </c>
      <c r="EZ13" s="34">
        <v>16.988692330621689</v>
      </c>
      <c r="FA13" s="34">
        <v>16.7</v>
      </c>
      <c r="FB13" s="34">
        <v>17.100000000000001</v>
      </c>
      <c r="FC13" s="243">
        <v>17.010808942074192</v>
      </c>
      <c r="FD13" s="243">
        <v>17.066568928765601</v>
      </c>
      <c r="FE13" s="243">
        <v>17.2805208970113</v>
      </c>
      <c r="FF13" s="34">
        <v>17.100000000000001</v>
      </c>
      <c r="FG13" s="34">
        <v>16.88</v>
      </c>
      <c r="FH13" s="34">
        <v>16.969403321993962</v>
      </c>
      <c r="FI13" s="34">
        <v>16.897533779012999</v>
      </c>
      <c r="FJ13" s="34">
        <v>16.67870808243012</v>
      </c>
      <c r="FK13" s="34">
        <v>16.685835885023209</v>
      </c>
      <c r="FL13" s="27">
        <v>16.810765883603835</v>
      </c>
      <c r="FM13" s="27">
        <v>16.58164717339471</v>
      </c>
      <c r="FN13" s="27">
        <v>16.812325244365361</v>
      </c>
      <c r="FO13" s="27">
        <v>16.647337796537446</v>
      </c>
      <c r="FP13" s="27">
        <v>16.40979463529899</v>
      </c>
      <c r="FQ13" s="27">
        <v>16.458646173187901</v>
      </c>
      <c r="FR13" s="27">
        <v>16.220668067995259</v>
      </c>
      <c r="FS13" s="27">
        <v>16.062419710182596</v>
      </c>
      <c r="FT13" s="27">
        <v>15.285319139043276</v>
      </c>
      <c r="FU13" s="27">
        <v>15.981080199756107</v>
      </c>
      <c r="FV13" s="27">
        <v>16.193087007873082</v>
      </c>
      <c r="FW13" s="27">
        <v>15.7095324048189</v>
      </c>
      <c r="FX13" s="27">
        <v>15.534351173279067</v>
      </c>
      <c r="FY13" s="27">
        <v>14.365900843535345</v>
      </c>
      <c r="FZ13" s="27">
        <v>15.2</v>
      </c>
    </row>
    <row r="14" spans="1:183" ht="15.75" customHeight="1">
      <c r="A14" s="21" t="s">
        <v>226</v>
      </c>
      <c r="B14" s="534">
        <v>17.8</v>
      </c>
      <c r="C14" s="534">
        <v>15.36</v>
      </c>
      <c r="D14" s="534">
        <v>15.83</v>
      </c>
      <c r="E14" s="534">
        <v>16.2</v>
      </c>
      <c r="F14" s="534">
        <v>16.600000000000001</v>
      </c>
      <c r="G14" s="534">
        <v>15.9</v>
      </c>
      <c r="H14" s="534">
        <v>16.829999999999998</v>
      </c>
      <c r="I14" s="534">
        <v>16.3</v>
      </c>
      <c r="J14" s="534">
        <v>15.25169253468237</v>
      </c>
      <c r="K14" s="534">
        <v>16.104867123751497</v>
      </c>
      <c r="L14" s="534">
        <v>14.4</v>
      </c>
      <c r="M14" s="534">
        <v>15.5</v>
      </c>
      <c r="N14" s="534">
        <v>15.1</v>
      </c>
      <c r="O14" s="534">
        <v>15.68</v>
      </c>
      <c r="P14" s="534">
        <v>13.2</v>
      </c>
      <c r="Q14" s="534">
        <v>16.3</v>
      </c>
      <c r="R14" s="534">
        <v>14.11</v>
      </c>
      <c r="S14" s="534">
        <v>15.5</v>
      </c>
      <c r="T14" s="534">
        <v>14.46</v>
      </c>
      <c r="U14" s="534">
        <v>12</v>
      </c>
      <c r="V14" s="534">
        <v>12.87</v>
      </c>
      <c r="W14" s="534">
        <v>13.8</v>
      </c>
      <c r="X14" s="534">
        <v>13.4</v>
      </c>
      <c r="Y14" s="534">
        <v>14.2</v>
      </c>
      <c r="Z14" s="534">
        <v>13.9</v>
      </c>
      <c r="AA14" s="534">
        <v>16.3</v>
      </c>
      <c r="AB14" s="534">
        <v>13.8</v>
      </c>
      <c r="AC14" s="534">
        <v>13.9</v>
      </c>
      <c r="AD14" s="534">
        <v>17.100000000000001</v>
      </c>
      <c r="AE14" s="534">
        <v>15</v>
      </c>
      <c r="AF14" s="534">
        <v>14.4</v>
      </c>
      <c r="AG14" s="534">
        <v>15.2</v>
      </c>
      <c r="AH14" s="534">
        <v>15.7</v>
      </c>
      <c r="AI14" s="534">
        <v>16.7</v>
      </c>
      <c r="AJ14" s="534">
        <v>16</v>
      </c>
      <c r="AK14" s="534">
        <v>16.8</v>
      </c>
      <c r="AL14" s="534">
        <v>17.5</v>
      </c>
      <c r="AM14" s="534">
        <v>17</v>
      </c>
      <c r="AN14" s="534">
        <v>19.399999999999999</v>
      </c>
      <c r="AO14" s="534">
        <v>19.87</v>
      </c>
      <c r="AP14" s="534">
        <v>17.600000000000001</v>
      </c>
      <c r="AQ14" s="534">
        <v>16.3</v>
      </c>
      <c r="AR14" s="534">
        <v>17.639636861129802</v>
      </c>
      <c r="AS14" s="534">
        <v>15.9</v>
      </c>
      <c r="AT14" s="534">
        <v>14.791277466980059</v>
      </c>
      <c r="AU14" s="534">
        <v>15.84907192721283</v>
      </c>
      <c r="AV14" s="534">
        <v>16.399999999999999</v>
      </c>
      <c r="AW14" s="534">
        <v>16.508022717713974</v>
      </c>
      <c r="AX14" s="534">
        <v>15.382033795887738</v>
      </c>
      <c r="AY14" s="534">
        <v>14.94082106832966</v>
      </c>
      <c r="AZ14" s="534">
        <v>14.934331405420448</v>
      </c>
      <c r="BA14" s="534">
        <v>15.57305408432943</v>
      </c>
      <c r="BB14" s="534">
        <v>14.488688781475329</v>
      </c>
      <c r="BC14" s="534">
        <v>13.991220294298946</v>
      </c>
      <c r="BD14" s="534">
        <v>14.330068349836367</v>
      </c>
      <c r="BE14" s="534">
        <v>13.977964901540723</v>
      </c>
      <c r="BF14" s="534">
        <v>14.063027237331431</v>
      </c>
      <c r="BG14" s="534">
        <v>13.794813959606397</v>
      </c>
      <c r="BH14" s="534">
        <v>12.889566356268002</v>
      </c>
      <c r="BI14" s="534">
        <v>12.635069649464265</v>
      </c>
      <c r="BJ14" s="534">
        <v>12.460552377049693</v>
      </c>
      <c r="BK14" s="534">
        <v>12.195633697900996</v>
      </c>
      <c r="BL14" s="534">
        <v>13.0287283582522</v>
      </c>
      <c r="BM14" s="534">
        <v>12.93259247397107</v>
      </c>
      <c r="BN14" s="534">
        <v>14.303789412590012</v>
      </c>
      <c r="BO14" s="534">
        <v>12.273798224910829</v>
      </c>
      <c r="BP14" s="534">
        <v>12.195623493894058</v>
      </c>
      <c r="BQ14" s="534">
        <v>12.71880822877425</v>
      </c>
      <c r="BR14" s="534">
        <v>12.101095876200874</v>
      </c>
      <c r="BS14" s="534">
        <v>13.292130823115372</v>
      </c>
      <c r="BT14" s="534">
        <v>12.154899598876396</v>
      </c>
      <c r="BU14" s="534">
        <v>12.092640673716186</v>
      </c>
      <c r="BV14" s="534">
        <v>13.024901337501195</v>
      </c>
      <c r="BW14" s="534">
        <v>13.995443560387555</v>
      </c>
      <c r="BX14" s="534">
        <v>12.352002390722086</v>
      </c>
      <c r="BY14" s="534">
        <v>12.39065931190029</v>
      </c>
      <c r="BZ14" s="534">
        <v>12.940791563731748</v>
      </c>
      <c r="CA14" s="534">
        <v>12.935043515354003</v>
      </c>
      <c r="CB14" s="534">
        <v>12.934974996450256</v>
      </c>
      <c r="CC14" s="534">
        <v>14.067057088065821</v>
      </c>
      <c r="CD14" s="534">
        <v>14.246239287923357</v>
      </c>
      <c r="CE14" s="534">
        <v>14.39759345334385</v>
      </c>
      <c r="CF14" s="534">
        <v>13.337600464660115</v>
      </c>
      <c r="CG14" s="534">
        <v>13.469196071634189</v>
      </c>
      <c r="CH14" s="534">
        <v>13.6</v>
      </c>
      <c r="CI14" s="534">
        <v>13.1</v>
      </c>
      <c r="CJ14" s="534">
        <v>14.163243895042532</v>
      </c>
      <c r="CK14" s="534">
        <v>13.2</v>
      </c>
      <c r="CL14" s="534">
        <v>13.241955514208611</v>
      </c>
      <c r="CM14" s="534">
        <v>12.336926793249914</v>
      </c>
      <c r="CN14" s="534">
        <v>12.8</v>
      </c>
      <c r="CO14" s="534">
        <v>12.5</v>
      </c>
      <c r="CP14" s="534">
        <v>12.1</v>
      </c>
      <c r="CQ14" s="534">
        <v>12.021278281153451</v>
      </c>
      <c r="CR14" s="534">
        <v>12.287635481295364</v>
      </c>
      <c r="CS14" s="534">
        <v>12.7</v>
      </c>
      <c r="CT14" s="535">
        <v>12.4</v>
      </c>
      <c r="CU14" s="535">
        <v>13.8</v>
      </c>
      <c r="CV14" s="536">
        <v>12.7</v>
      </c>
      <c r="CW14" s="535">
        <v>12.1</v>
      </c>
      <c r="CX14" s="535">
        <v>12.1</v>
      </c>
      <c r="CY14" s="535">
        <v>12.4</v>
      </c>
      <c r="CZ14" s="535">
        <v>13.3</v>
      </c>
      <c r="DA14" s="535">
        <v>13.5</v>
      </c>
      <c r="DB14" s="535">
        <v>13.7506311500611</v>
      </c>
      <c r="DC14" s="535">
        <v>12.486296031864576</v>
      </c>
      <c r="DD14" s="535">
        <v>12.689517396055166</v>
      </c>
      <c r="DE14" s="535">
        <v>12.944418657021084</v>
      </c>
      <c r="DF14" s="535">
        <v>13.633587323905175</v>
      </c>
      <c r="DG14" s="535">
        <v>14.172822257227899</v>
      </c>
      <c r="DH14" s="535">
        <v>11.676559899122886</v>
      </c>
      <c r="DI14" s="537">
        <v>12.924731678629248</v>
      </c>
      <c r="DJ14" s="537">
        <v>12.868173065402605</v>
      </c>
      <c r="DK14" s="537">
        <v>11.797954079013119</v>
      </c>
      <c r="DL14" s="537">
        <v>12.569463665895883</v>
      </c>
      <c r="DM14" s="537">
        <v>12.247853075177156</v>
      </c>
      <c r="DN14" s="537">
        <v>10.480780002100232</v>
      </c>
      <c r="DO14" s="537">
        <v>11.403283500551147</v>
      </c>
      <c r="DP14" s="537">
        <v>12.061619716318258</v>
      </c>
      <c r="DQ14" s="537">
        <v>11.954793891854511</v>
      </c>
      <c r="DR14" s="537">
        <v>12.263641827328097</v>
      </c>
      <c r="DS14" s="537">
        <v>12.578475153146986</v>
      </c>
      <c r="DT14" s="537">
        <v>12.355389570709438</v>
      </c>
      <c r="DU14" s="537">
        <v>11.199670430106782</v>
      </c>
      <c r="DV14" s="537">
        <v>11.673477767815623</v>
      </c>
      <c r="DW14" s="537">
        <v>10.708762240773746</v>
      </c>
      <c r="DX14" s="537">
        <v>13.163566716614593</v>
      </c>
      <c r="DY14" s="537">
        <v>13.333745399132138</v>
      </c>
      <c r="DZ14" s="537">
        <v>12.521307073547701</v>
      </c>
      <c r="EA14" s="537">
        <v>12.518867049673171</v>
      </c>
      <c r="EB14" s="537">
        <v>12.814290214008086</v>
      </c>
      <c r="EC14" s="537">
        <v>12.958629114579347</v>
      </c>
      <c r="ED14" s="537">
        <v>12.274172153940974</v>
      </c>
      <c r="EE14" s="537">
        <v>11.433270577170136</v>
      </c>
      <c r="EF14" s="537">
        <v>11.128324778736413</v>
      </c>
      <c r="EG14" s="537">
        <v>13.0532971492831</v>
      </c>
      <c r="EH14" s="537">
        <v>12.056902079015117</v>
      </c>
      <c r="EI14" s="537">
        <v>12.540076389655855</v>
      </c>
      <c r="EJ14" s="537">
        <v>11.746129181736404</v>
      </c>
      <c r="EK14" s="537">
        <v>11.654915289228294</v>
      </c>
      <c r="EL14" s="537">
        <v>11.573309141263563</v>
      </c>
      <c r="EM14" s="537">
        <v>9.7669872921283964</v>
      </c>
      <c r="EN14" s="537">
        <v>11.765048638147617</v>
      </c>
      <c r="EO14" s="537">
        <v>11.619881970790066</v>
      </c>
      <c r="EP14" s="537">
        <v>10.809663006763818</v>
      </c>
      <c r="EQ14" s="537">
        <v>11.484796351557694</v>
      </c>
      <c r="ER14" s="537">
        <v>11.307896238235086</v>
      </c>
      <c r="ES14" s="125">
        <v>10.244654759161508</v>
      </c>
      <c r="ET14" s="125">
        <v>10.112164514536666</v>
      </c>
      <c r="EU14" s="125">
        <v>10.177364199194724</v>
      </c>
      <c r="EV14" s="244">
        <v>10.435388920460165</v>
      </c>
      <c r="EW14" s="244">
        <v>10.207485369103184</v>
      </c>
      <c r="EX14" s="244">
        <v>9.8000000000000007</v>
      </c>
      <c r="EY14" s="244">
        <v>10.020766445157252</v>
      </c>
      <c r="EZ14" s="244">
        <v>10.502462911637945</v>
      </c>
      <c r="FA14" s="244">
        <v>8.8000000000000007</v>
      </c>
      <c r="FB14" s="244">
        <v>9.6</v>
      </c>
      <c r="FC14" s="538">
        <v>11.062696573777206</v>
      </c>
      <c r="FD14" s="538">
        <v>10.3</v>
      </c>
      <c r="FE14" s="538">
        <v>9.4524404553225363</v>
      </c>
      <c r="FF14" s="244">
        <v>10.1</v>
      </c>
      <c r="FG14" s="244">
        <v>10.865401550359826</v>
      </c>
      <c r="FH14" s="244">
        <v>9.8184029355660094</v>
      </c>
      <c r="FI14" s="244">
        <v>10.384636386725104</v>
      </c>
      <c r="FJ14" s="244">
        <v>9.8628914249801305</v>
      </c>
      <c r="FK14" s="244">
        <v>8.9000784455969164</v>
      </c>
      <c r="FL14" s="125">
        <v>10.658827995015994</v>
      </c>
      <c r="FM14" s="125">
        <v>8.696774706359335</v>
      </c>
      <c r="FN14" s="125">
        <v>9.913061926797246</v>
      </c>
      <c r="FO14" s="125">
        <v>10.320735838110934</v>
      </c>
      <c r="FP14" s="125">
        <v>10.492194030865184</v>
      </c>
      <c r="FQ14" s="125">
        <v>10.588125276588791</v>
      </c>
      <c r="FR14" s="125">
        <v>10.733145773493012</v>
      </c>
      <c r="FS14" s="125">
        <v>10.343462752269675</v>
      </c>
      <c r="FT14" s="125">
        <v>10.627210060470091</v>
      </c>
      <c r="FU14" s="125">
        <v>11.2317009861244</v>
      </c>
      <c r="FV14" s="125">
        <v>10.954506039350871</v>
      </c>
      <c r="FW14" s="125">
        <v>10.093749301667238</v>
      </c>
      <c r="FX14" s="125">
        <v>10.225175841044795</v>
      </c>
      <c r="FY14" s="125">
        <v>9.8308559992486284</v>
      </c>
      <c r="FZ14" s="125">
        <v>9.0307374527103494</v>
      </c>
      <c r="GA14" s="125"/>
    </row>
    <row r="15" spans="1:183" ht="18.75" customHeight="1">
      <c r="A15" s="21" t="s">
        <v>227</v>
      </c>
      <c r="B15" s="21"/>
      <c r="C15" s="21"/>
      <c r="D15" s="21"/>
      <c r="E15" s="21"/>
      <c r="F15" s="21"/>
      <c r="G15" s="21"/>
      <c r="H15" s="21"/>
      <c r="I15" s="21"/>
      <c r="J15" s="21"/>
      <c r="K15" s="21"/>
      <c r="L15" s="21"/>
      <c r="M15" s="21"/>
      <c r="N15" s="21"/>
      <c r="O15" s="21"/>
      <c r="P15" s="21"/>
      <c r="Q15" s="21"/>
      <c r="R15" s="21"/>
      <c r="S15" s="21"/>
      <c r="T15" s="21"/>
      <c r="U15" s="21"/>
      <c r="V15" s="21"/>
      <c r="W15" s="21"/>
      <c r="X15" s="21"/>
      <c r="Y15" s="21"/>
      <c r="Z15" s="21"/>
      <c r="AA15" s="21"/>
      <c r="AB15" s="21"/>
      <c r="AC15" s="21"/>
      <c r="AD15" s="21"/>
      <c r="AE15" s="21"/>
      <c r="AF15" s="21"/>
      <c r="AG15" s="21"/>
      <c r="AH15" s="21"/>
      <c r="AI15" s="21"/>
      <c r="AJ15" s="21"/>
      <c r="AK15" s="21"/>
      <c r="AL15" s="21"/>
      <c r="AM15" s="21"/>
      <c r="AN15" s="21"/>
      <c r="AO15" s="21"/>
      <c r="AP15" s="21"/>
      <c r="AQ15" s="21"/>
      <c r="AR15" s="21"/>
      <c r="AS15" s="21"/>
      <c r="AT15" s="21"/>
      <c r="AU15" s="21"/>
      <c r="AV15" s="21"/>
      <c r="AW15" s="21"/>
      <c r="AX15" s="21"/>
      <c r="AY15" s="21"/>
      <c r="AZ15" s="21"/>
      <c r="BA15" s="21"/>
      <c r="BB15" s="21"/>
      <c r="BC15" s="21"/>
      <c r="BD15" s="21"/>
      <c r="BE15" s="21"/>
      <c r="BF15" s="21"/>
      <c r="BG15" s="21"/>
      <c r="BH15" s="21"/>
      <c r="BI15" s="21"/>
      <c r="BJ15" s="21"/>
      <c r="BK15" s="21"/>
      <c r="BL15" s="21"/>
      <c r="BM15" s="21"/>
      <c r="BN15" s="21"/>
      <c r="BO15" s="21"/>
      <c r="BP15" s="21"/>
      <c r="BQ15" s="21"/>
      <c r="BR15" s="21"/>
      <c r="BS15" s="21"/>
      <c r="BT15" s="21"/>
      <c r="BU15" s="21"/>
      <c r="BV15" s="21"/>
      <c r="BW15" s="21"/>
      <c r="BX15" s="21"/>
      <c r="BY15" s="21"/>
      <c r="BZ15" s="21"/>
      <c r="CA15" s="21"/>
      <c r="CB15" s="21"/>
      <c r="CC15" s="21"/>
      <c r="CD15" s="21"/>
      <c r="CE15" s="21"/>
      <c r="CF15" s="21"/>
      <c r="CG15" s="21"/>
      <c r="CH15" s="21"/>
      <c r="CI15" s="21"/>
      <c r="CJ15" s="21"/>
      <c r="CK15" s="21"/>
      <c r="CL15" s="21"/>
      <c r="CM15" s="21"/>
      <c r="CN15" s="21"/>
      <c r="CO15" s="21"/>
      <c r="CP15" s="21"/>
      <c r="CQ15" s="21"/>
      <c r="CR15" s="21"/>
      <c r="CS15" s="21"/>
      <c r="CT15" s="22"/>
      <c r="CU15" s="22"/>
      <c r="CV15" s="22"/>
      <c r="CW15" s="22"/>
      <c r="CX15" s="22"/>
      <c r="CY15" s="22"/>
      <c r="CZ15" s="22"/>
      <c r="DA15" s="22"/>
      <c r="DB15" s="22"/>
      <c r="DC15" s="22"/>
      <c r="DD15" s="20"/>
      <c r="DE15" s="22"/>
      <c r="DF15" s="20"/>
      <c r="DG15" s="20"/>
      <c r="DH15" s="20"/>
      <c r="DI15" s="20"/>
      <c r="DJ15" s="20"/>
      <c r="DK15" s="20"/>
      <c r="DL15" s="20"/>
      <c r="DM15" s="20"/>
      <c r="DN15" s="20"/>
      <c r="DO15" s="20"/>
      <c r="DP15" s="20"/>
      <c r="DQ15" s="20"/>
      <c r="DR15" s="20">
        <v>12.9</v>
      </c>
      <c r="DS15" s="20">
        <v>12.7</v>
      </c>
      <c r="DT15" s="20">
        <v>12.349056331175944</v>
      </c>
      <c r="DU15" s="20">
        <v>12.023897103596035</v>
      </c>
      <c r="DV15" s="20">
        <v>11.832354523297761</v>
      </c>
      <c r="DW15" s="20">
        <v>12.801627827064415</v>
      </c>
      <c r="DX15" s="20">
        <v>12.849548426222386</v>
      </c>
      <c r="DY15" s="20">
        <v>12.340142665889749</v>
      </c>
      <c r="DZ15" s="20">
        <v>13.37191496698213</v>
      </c>
      <c r="EA15" s="20">
        <v>13.481105605393072</v>
      </c>
      <c r="EB15" s="20">
        <v>13.341835101561802</v>
      </c>
      <c r="EC15" s="20">
        <v>12.431644676203604</v>
      </c>
      <c r="ED15" s="20">
        <v>13.657268152694744</v>
      </c>
      <c r="EE15" s="20">
        <v>13.219266027950226</v>
      </c>
      <c r="EF15" s="20">
        <v>13.283919554278327</v>
      </c>
      <c r="EG15" s="20">
        <v>12.681842245046878</v>
      </c>
      <c r="EH15" s="20">
        <v>13.212157018466208</v>
      </c>
      <c r="EI15" s="20">
        <v>12.509465338381029</v>
      </c>
      <c r="EJ15" s="20">
        <v>12.568935708806313</v>
      </c>
      <c r="EK15" s="20">
        <v>12.288329900133744</v>
      </c>
      <c r="EL15" s="20">
        <v>12.401107830000001</v>
      </c>
      <c r="EM15" s="20">
        <v>12.965909438188513</v>
      </c>
      <c r="EN15" s="20">
        <v>12.255749346482199</v>
      </c>
      <c r="EO15" s="20">
        <v>12.965909438188501</v>
      </c>
      <c r="EP15" s="20">
        <v>12.3883091820831</v>
      </c>
      <c r="EQ15" s="20">
        <v>11.929932224716254</v>
      </c>
      <c r="ER15" s="20">
        <v>11.423812958453686</v>
      </c>
      <c r="ES15" s="27">
        <v>11.468842053448</v>
      </c>
      <c r="ET15" s="27">
        <v>11.9329601836194</v>
      </c>
      <c r="EU15" s="27">
        <v>10.829130176021152</v>
      </c>
      <c r="EV15" s="34">
        <v>10.680814515098133</v>
      </c>
      <c r="EW15" s="34">
        <v>12.101719568406518</v>
      </c>
      <c r="EX15" s="34">
        <v>11.4</v>
      </c>
      <c r="EY15" s="34">
        <v>11.708786150071168</v>
      </c>
      <c r="EZ15" s="34">
        <v>11.637162709146626</v>
      </c>
      <c r="FA15" s="34">
        <v>11.2</v>
      </c>
      <c r="FB15" s="34">
        <v>10.6</v>
      </c>
      <c r="FC15" s="243">
        <v>10.603894214102093</v>
      </c>
      <c r="FD15" s="243">
        <v>12.707194494493701</v>
      </c>
      <c r="FE15" s="243">
        <v>11.078072693222202</v>
      </c>
      <c r="FF15" s="34">
        <v>9.4</v>
      </c>
      <c r="FG15" s="34">
        <v>10.574890332205255</v>
      </c>
      <c r="FH15" s="34">
        <v>10.332360224390586</v>
      </c>
      <c r="FI15" s="34">
        <v>11.033416996864817</v>
      </c>
      <c r="FJ15" s="34">
        <v>11.034100922319666</v>
      </c>
      <c r="FK15" s="34">
        <v>11.131975920130657</v>
      </c>
      <c r="FL15" s="27">
        <v>10.950652245260736</v>
      </c>
      <c r="FM15" s="27">
        <v>10.545271427293045</v>
      </c>
      <c r="FN15" s="27">
        <v>10.594760306755569</v>
      </c>
      <c r="FO15" s="27">
        <v>9.8109801670732377</v>
      </c>
      <c r="FP15" s="27">
        <v>11.129863706508059</v>
      </c>
      <c r="FQ15" s="27">
        <v>10.937460931725999</v>
      </c>
      <c r="FR15" s="27">
        <v>10.728377281218608</v>
      </c>
      <c r="FS15" s="27">
        <v>10.029931159000936</v>
      </c>
      <c r="FT15" s="27">
        <v>10.531098239667498</v>
      </c>
      <c r="FU15" s="27">
        <v>10.425937157096177</v>
      </c>
      <c r="FV15" s="27">
        <v>9.9532319885850047</v>
      </c>
      <c r="FW15" s="27">
        <v>10.421124975617809</v>
      </c>
      <c r="FX15" s="27">
        <v>10.159678825543265</v>
      </c>
      <c r="FY15" s="27">
        <v>8.3617912585665106</v>
      </c>
      <c r="FZ15" s="27">
        <v>7.9</v>
      </c>
    </row>
    <row r="16" spans="1:183" ht="17.25" customHeight="1">
      <c r="A16" s="21" t="s">
        <v>228</v>
      </c>
      <c r="B16" s="534">
        <v>29.5</v>
      </c>
      <c r="C16" s="534">
        <v>27.57</v>
      </c>
      <c r="D16" s="534">
        <v>28.34</v>
      </c>
      <c r="E16" s="534">
        <v>27.3</v>
      </c>
      <c r="F16" s="534">
        <v>27.3</v>
      </c>
      <c r="G16" s="534">
        <v>24.2</v>
      </c>
      <c r="H16" s="534">
        <v>25.5</v>
      </c>
      <c r="I16" s="534">
        <v>28.1</v>
      </c>
      <c r="J16" s="534">
        <v>26.098144185561999</v>
      </c>
      <c r="K16" s="534">
        <v>27.606451142852862</v>
      </c>
      <c r="L16" s="534">
        <v>27.2</v>
      </c>
      <c r="M16" s="534">
        <v>24.5</v>
      </c>
      <c r="N16" s="534">
        <v>25.3</v>
      </c>
      <c r="O16" s="534">
        <v>21.64</v>
      </c>
      <c r="P16" s="534">
        <v>22.5</v>
      </c>
      <c r="Q16" s="534">
        <v>22.3</v>
      </c>
      <c r="R16" s="534">
        <v>23.69</v>
      </c>
      <c r="S16" s="534">
        <v>21</v>
      </c>
      <c r="T16" s="534">
        <v>22.27</v>
      </c>
      <c r="U16" s="534">
        <v>20</v>
      </c>
      <c r="V16" s="534">
        <v>19.739999999999998</v>
      </c>
      <c r="W16" s="534">
        <v>21.3</v>
      </c>
      <c r="X16" s="534">
        <v>22.3</v>
      </c>
      <c r="Y16" s="534">
        <v>19.899999999999999</v>
      </c>
      <c r="Z16" s="534">
        <v>17.3</v>
      </c>
      <c r="AA16" s="534">
        <v>22.1</v>
      </c>
      <c r="AB16" s="534">
        <v>20.8</v>
      </c>
      <c r="AC16" s="534">
        <v>21.7</v>
      </c>
      <c r="AD16" s="534">
        <v>18.399999999999999</v>
      </c>
      <c r="AE16" s="534">
        <v>21.7</v>
      </c>
      <c r="AF16" s="534">
        <v>21.8</v>
      </c>
      <c r="AG16" s="534">
        <v>21.8</v>
      </c>
      <c r="AH16" s="534">
        <v>21.5</v>
      </c>
      <c r="AI16" s="534">
        <v>21</v>
      </c>
      <c r="AJ16" s="534">
        <v>18.5</v>
      </c>
      <c r="AK16" s="534">
        <v>20.399999999999999</v>
      </c>
      <c r="AL16" s="534">
        <v>21.2</v>
      </c>
      <c r="AM16" s="534">
        <v>21.6</v>
      </c>
      <c r="AN16" s="534">
        <v>20.399999999999999</v>
      </c>
      <c r="AO16" s="534">
        <v>19.45</v>
      </c>
      <c r="AP16" s="534">
        <v>23.3</v>
      </c>
      <c r="AQ16" s="534">
        <v>23.5</v>
      </c>
      <c r="AR16" s="534">
        <v>23.394371391622652</v>
      </c>
      <c r="AS16" s="534">
        <v>23.7</v>
      </c>
      <c r="AT16" s="534">
        <v>22.158266885807198</v>
      </c>
      <c r="AU16" s="534">
        <v>21.927293435744453</v>
      </c>
      <c r="AV16" s="534">
        <v>18.55</v>
      </c>
      <c r="AW16" s="534">
        <v>20.823628432532484</v>
      </c>
      <c r="AX16" s="534">
        <v>22.249901179657233</v>
      </c>
      <c r="AY16" s="534">
        <v>21.413441236719763</v>
      </c>
      <c r="AZ16" s="534">
        <v>20.048013454592855</v>
      </c>
      <c r="BA16" s="534">
        <v>20.470090962067164</v>
      </c>
      <c r="BB16" s="534">
        <v>20.170254666653246</v>
      </c>
      <c r="BC16" s="534">
        <v>19.729701006222022</v>
      </c>
      <c r="BD16" s="534">
        <v>19.433144388238365</v>
      </c>
      <c r="BE16" s="534">
        <v>20.387951903827812</v>
      </c>
      <c r="BF16" s="534">
        <v>19.412523751022661</v>
      </c>
      <c r="BG16" s="534">
        <v>19.48697149609194</v>
      </c>
      <c r="BH16" s="534">
        <v>18.87666960325295</v>
      </c>
      <c r="BI16" s="534">
        <v>17.906169768705887</v>
      </c>
      <c r="BJ16" s="534">
        <v>18.397514977335135</v>
      </c>
      <c r="BK16" s="534">
        <v>17.789948547067961</v>
      </c>
      <c r="BL16" s="534">
        <v>15.765616631443994</v>
      </c>
      <c r="BM16" s="534">
        <v>16.378035374054974</v>
      </c>
      <c r="BN16" s="534">
        <v>16.567184333461434</v>
      </c>
      <c r="BO16" s="534">
        <v>16.19193579400288</v>
      </c>
      <c r="BP16" s="534">
        <v>17.376443731977698</v>
      </c>
      <c r="BQ16" s="534">
        <v>17.240787372532733</v>
      </c>
      <c r="BR16" s="534">
        <v>16.143261330186501</v>
      </c>
      <c r="BS16" s="534">
        <v>15.897012493485635</v>
      </c>
      <c r="BT16" s="534">
        <v>16.074328003766947</v>
      </c>
      <c r="BU16" s="534">
        <v>15.4911687791699</v>
      </c>
      <c r="BV16" s="534">
        <v>15.518872899816083</v>
      </c>
      <c r="BW16" s="534">
        <v>18.385954309257297</v>
      </c>
      <c r="BX16" s="534">
        <v>17.89221151988616</v>
      </c>
      <c r="BY16" s="534">
        <v>18.447518127724692</v>
      </c>
      <c r="BZ16" s="534">
        <v>18.560558209573067</v>
      </c>
      <c r="CA16" s="534">
        <v>17.931837766008911</v>
      </c>
      <c r="CB16" s="534">
        <v>18.283231437685547</v>
      </c>
      <c r="CC16" s="534">
        <v>18.28612705327075</v>
      </c>
      <c r="CD16" s="534">
        <v>18.582851146685716</v>
      </c>
      <c r="CE16" s="534">
        <v>18.744729742674991</v>
      </c>
      <c r="CF16" s="534">
        <v>18.581599727746656</v>
      </c>
      <c r="CG16" s="534">
        <v>18.150281278774916</v>
      </c>
      <c r="CH16" s="534">
        <v>18.899999999999999</v>
      </c>
      <c r="CI16" s="534">
        <v>19.100000000000001</v>
      </c>
      <c r="CJ16" s="534">
        <v>19.56400210426894</v>
      </c>
      <c r="CK16" s="534">
        <v>19.100000000000001</v>
      </c>
      <c r="CL16" s="534">
        <v>18.476896766028428</v>
      </c>
      <c r="CM16" s="534">
        <v>17.913374573131215</v>
      </c>
      <c r="CN16" s="534">
        <v>17.3</v>
      </c>
      <c r="CO16" s="534">
        <v>18.899999999999999</v>
      </c>
      <c r="CP16" s="534">
        <v>19</v>
      </c>
      <c r="CQ16" s="534">
        <v>18.820345754850042</v>
      </c>
      <c r="CR16" s="534">
        <v>17.329999999999998</v>
      </c>
      <c r="CS16" s="534">
        <v>17.399999999999999</v>
      </c>
      <c r="CT16" s="535">
        <v>18.899999999999999</v>
      </c>
      <c r="CU16" s="535">
        <v>18.399999999999999</v>
      </c>
      <c r="CV16" s="535">
        <v>19.7</v>
      </c>
      <c r="CW16" s="535">
        <v>19.399999999999999</v>
      </c>
      <c r="CX16" s="535">
        <v>19.100000000000001</v>
      </c>
      <c r="CY16" s="535">
        <v>18.8</v>
      </c>
      <c r="CZ16" s="536">
        <v>19.2</v>
      </c>
      <c r="DA16" s="535">
        <v>19.558527822122766</v>
      </c>
      <c r="DB16" s="535">
        <v>18.260310726599169</v>
      </c>
      <c r="DC16" s="535">
        <v>18.915747031712002</v>
      </c>
      <c r="DD16" s="535">
        <v>18.63074391119509</v>
      </c>
      <c r="DE16" s="535">
        <v>19.540148679052592</v>
      </c>
      <c r="DF16" s="537">
        <v>20.035671739866153</v>
      </c>
      <c r="DG16" s="537">
        <v>19.002466516539812</v>
      </c>
      <c r="DH16" s="537">
        <v>19.095220851704266</v>
      </c>
      <c r="DI16" s="537">
        <v>20.243330201321182</v>
      </c>
      <c r="DJ16" s="537">
        <v>19.752278943627143</v>
      </c>
      <c r="DK16" s="537">
        <v>19.81791257594023</v>
      </c>
      <c r="DL16" s="537">
        <v>19.412835985330219</v>
      </c>
      <c r="DM16" s="537">
        <v>20.054014079364901</v>
      </c>
      <c r="DN16" s="537">
        <v>18.702669156813215</v>
      </c>
      <c r="DO16" s="537">
        <v>20.024393199944335</v>
      </c>
      <c r="DP16" s="537">
        <v>19.523747558985526</v>
      </c>
      <c r="DQ16" s="537">
        <v>19.088129164495047</v>
      </c>
      <c r="DR16" s="537">
        <v>19.673765726725399</v>
      </c>
      <c r="DS16" s="537">
        <v>20.13040558907953</v>
      </c>
      <c r="DT16" s="537">
        <v>19.707915254181373</v>
      </c>
      <c r="DU16" s="537">
        <v>20.048386191563132</v>
      </c>
      <c r="DV16" s="537">
        <v>19.083203617581809</v>
      </c>
      <c r="DW16" s="537">
        <v>19.146014890964715</v>
      </c>
      <c r="DX16" s="537">
        <v>19.155074244205171</v>
      </c>
      <c r="DY16" s="537">
        <v>19.383461238119072</v>
      </c>
      <c r="DZ16" s="537">
        <v>20.087753008122206</v>
      </c>
      <c r="EA16" s="537">
        <v>20.222260175996151</v>
      </c>
      <c r="EB16" s="537">
        <v>20.59879802858055</v>
      </c>
      <c r="EC16" s="537">
        <v>19.661344491891935</v>
      </c>
      <c r="ED16" s="537">
        <v>20.175628587870754</v>
      </c>
      <c r="EE16" s="537">
        <v>20.090415869255903</v>
      </c>
      <c r="EF16" s="537">
        <v>20.158505221238251</v>
      </c>
      <c r="EG16" s="537">
        <v>20.01557222211795</v>
      </c>
      <c r="EH16" s="537">
        <v>20.358658626289209</v>
      </c>
      <c r="EI16" s="537">
        <v>20.285123533898851</v>
      </c>
      <c r="EJ16" s="537">
        <v>20.051382053697175</v>
      </c>
      <c r="EK16" s="537">
        <v>20.108407282721377</v>
      </c>
      <c r="EL16" s="537">
        <v>20.023937638929102</v>
      </c>
      <c r="EM16" s="537">
        <v>20.073105793221615</v>
      </c>
      <c r="EN16" s="537">
        <v>19.756096718759103</v>
      </c>
      <c r="EO16" s="537">
        <v>18.986233184642803</v>
      </c>
      <c r="EP16" s="537">
        <v>19.417674961701923</v>
      </c>
      <c r="EQ16" s="537">
        <v>19.087221235829073</v>
      </c>
      <c r="ER16" s="537">
        <v>19.121843935778777</v>
      </c>
      <c r="ES16" s="125">
        <v>19.266637175603769</v>
      </c>
      <c r="ET16" s="125">
        <v>18.698109746382819</v>
      </c>
      <c r="EU16" s="125">
        <v>17.997649174563996</v>
      </c>
      <c r="EV16" s="244">
        <v>17.762615042550827</v>
      </c>
      <c r="EW16" s="244">
        <v>18.127382193239296</v>
      </c>
      <c r="EX16" s="244">
        <v>17.7</v>
      </c>
      <c r="EY16" s="244">
        <v>17.601164147558602</v>
      </c>
      <c r="EZ16" s="244">
        <v>17.198006857783447</v>
      </c>
      <c r="FA16" s="244">
        <v>16.899999999999999</v>
      </c>
      <c r="FB16" s="244">
        <v>17.2</v>
      </c>
      <c r="FC16" s="538">
        <v>17.071080657285087</v>
      </c>
      <c r="FD16" s="538">
        <v>17.100000000000001</v>
      </c>
      <c r="FE16" s="538">
        <v>17.450155957984872</v>
      </c>
      <c r="FF16" s="244">
        <v>17.3</v>
      </c>
      <c r="FG16" s="244">
        <v>17.015681066628002</v>
      </c>
      <c r="FH16" s="244">
        <v>17.130116140843366</v>
      </c>
      <c r="FI16" s="244">
        <v>17.04647330634889</v>
      </c>
      <c r="FJ16" s="244">
        <v>16.877694490653603</v>
      </c>
      <c r="FK16" s="244">
        <v>16.820307313670405</v>
      </c>
      <c r="FL16" s="125">
        <v>16.986852518585557</v>
      </c>
      <c r="FM16" s="125">
        <v>16.891787392077848</v>
      </c>
      <c r="FN16" s="125">
        <v>16.938143791691971</v>
      </c>
      <c r="FO16" s="125">
        <v>16.779121317259271</v>
      </c>
      <c r="FP16" s="125">
        <v>16.556159902755645</v>
      </c>
      <c r="FQ16" s="125">
        <v>16.588044763785145</v>
      </c>
      <c r="FR16" s="125">
        <v>16.333113138243267</v>
      </c>
      <c r="FS16" s="125">
        <v>16.315709765219534</v>
      </c>
      <c r="FT16" s="125">
        <v>15.755058792263256</v>
      </c>
      <c r="FU16" s="125">
        <v>16.484005758280244</v>
      </c>
      <c r="FV16" s="125">
        <v>16.420120668353359</v>
      </c>
      <c r="FW16" s="125">
        <v>15.957460540753372</v>
      </c>
      <c r="FX16" s="125">
        <v>15.794724913523055</v>
      </c>
      <c r="FY16" s="125">
        <v>14.751736564685746</v>
      </c>
      <c r="FZ16" s="125">
        <v>15.430643313700557</v>
      </c>
    </row>
    <row r="17" spans="1:182" ht="18.75" customHeight="1">
      <c r="A17" s="21" t="s">
        <v>222</v>
      </c>
      <c r="B17" s="21"/>
      <c r="C17" s="21"/>
      <c r="D17" s="21"/>
      <c r="E17" s="21"/>
      <c r="F17" s="21"/>
      <c r="G17" s="21"/>
      <c r="H17" s="21"/>
      <c r="I17" s="21"/>
      <c r="J17" s="21"/>
      <c r="K17" s="21"/>
      <c r="L17" s="21"/>
      <c r="M17" s="21"/>
      <c r="N17" s="21"/>
      <c r="O17" s="21"/>
      <c r="P17" s="21"/>
      <c r="Q17" s="21"/>
      <c r="R17" s="21"/>
      <c r="S17" s="21"/>
      <c r="T17" s="534">
        <v>6.4</v>
      </c>
      <c r="U17" s="534">
        <v>6.4</v>
      </c>
      <c r="V17" s="534">
        <v>6.4</v>
      </c>
      <c r="W17" s="534">
        <v>7.4</v>
      </c>
      <c r="X17" s="534">
        <v>8.4</v>
      </c>
      <c r="Y17" s="534">
        <v>8.4</v>
      </c>
      <c r="Z17" s="534">
        <v>8.4</v>
      </c>
      <c r="AA17" s="534">
        <v>8.4</v>
      </c>
      <c r="AB17" s="534">
        <v>9.75</v>
      </c>
      <c r="AC17" s="534">
        <v>9.75</v>
      </c>
      <c r="AD17" s="534">
        <v>9.75</v>
      </c>
      <c r="AE17" s="534">
        <v>9.75</v>
      </c>
      <c r="AF17" s="534">
        <v>9.75</v>
      </c>
      <c r="AG17" s="534">
        <v>9.75</v>
      </c>
      <c r="AH17" s="534">
        <v>10.25</v>
      </c>
      <c r="AI17" s="534">
        <v>10.25</v>
      </c>
      <c r="AJ17" s="534">
        <v>9.75</v>
      </c>
      <c r="AK17" s="534">
        <v>9.75</v>
      </c>
      <c r="AL17" s="534">
        <v>9.75</v>
      </c>
      <c r="AM17" s="534">
        <v>9.75</v>
      </c>
      <c r="AN17" s="534">
        <v>14</v>
      </c>
      <c r="AO17" s="534">
        <v>14</v>
      </c>
      <c r="AP17" s="534">
        <v>12.75</v>
      </c>
      <c r="AQ17" s="534">
        <v>11.5</v>
      </c>
      <c r="AR17" s="534">
        <v>11.5</v>
      </c>
      <c r="AS17" s="534">
        <v>11.5</v>
      </c>
      <c r="AT17" s="534">
        <v>10</v>
      </c>
      <c r="AU17" s="534">
        <v>10</v>
      </c>
      <c r="AV17" s="534">
        <v>10</v>
      </c>
      <c r="AW17" s="534">
        <v>10</v>
      </c>
      <c r="AX17" s="534">
        <v>10</v>
      </c>
      <c r="AY17" s="534">
        <v>10</v>
      </c>
      <c r="AZ17" s="534">
        <v>10</v>
      </c>
      <c r="BA17" s="534">
        <v>10</v>
      </c>
      <c r="BB17" s="534">
        <v>11</v>
      </c>
      <c r="BC17" s="534">
        <v>11</v>
      </c>
      <c r="BD17" s="534">
        <v>11</v>
      </c>
      <c r="BE17" s="534">
        <v>11</v>
      </c>
      <c r="BF17" s="534">
        <v>11</v>
      </c>
      <c r="BG17" s="534">
        <v>11</v>
      </c>
      <c r="BH17" s="534">
        <v>11</v>
      </c>
      <c r="BI17" s="534">
        <v>11</v>
      </c>
      <c r="BJ17" s="534">
        <v>11</v>
      </c>
      <c r="BK17" s="534">
        <v>11</v>
      </c>
      <c r="BL17" s="534">
        <v>11</v>
      </c>
      <c r="BM17" s="534">
        <v>11.5</v>
      </c>
      <c r="BN17" s="534">
        <v>11.5</v>
      </c>
      <c r="BO17" s="534">
        <v>11.5</v>
      </c>
      <c r="BP17" s="534">
        <v>11.5</v>
      </c>
      <c r="BQ17" s="534">
        <v>11.75</v>
      </c>
      <c r="BR17" s="534">
        <v>11.75</v>
      </c>
      <c r="BS17" s="534">
        <v>12.25</v>
      </c>
      <c r="BT17" s="534">
        <v>12.25</v>
      </c>
      <c r="BU17" s="534">
        <v>12.25</v>
      </c>
      <c r="BV17" s="534">
        <v>12.25</v>
      </c>
      <c r="BW17" s="534">
        <v>12.25</v>
      </c>
      <c r="BX17" s="534">
        <v>12.75</v>
      </c>
      <c r="BY17" s="534">
        <v>13.25</v>
      </c>
      <c r="BZ17" s="534">
        <v>13.25</v>
      </c>
      <c r="CA17" s="534">
        <v>13.25</v>
      </c>
      <c r="CB17" s="534">
        <v>13.25</v>
      </c>
      <c r="CC17" s="534">
        <v>13.25</v>
      </c>
      <c r="CD17" s="534">
        <v>13.25</v>
      </c>
      <c r="CE17" s="534">
        <v>13.25</v>
      </c>
      <c r="CF17" s="534">
        <v>13.25</v>
      </c>
      <c r="CG17" s="534">
        <v>13.25</v>
      </c>
      <c r="CH17" s="534">
        <v>12.5</v>
      </c>
      <c r="CI17" s="534">
        <v>12.5</v>
      </c>
      <c r="CJ17" s="534">
        <v>12.5</v>
      </c>
      <c r="CK17" s="534">
        <v>11.5</v>
      </c>
      <c r="CL17" s="534">
        <v>11.5</v>
      </c>
      <c r="CM17" s="534">
        <v>10.5</v>
      </c>
      <c r="CN17" s="534">
        <v>10.5</v>
      </c>
      <c r="CO17" s="534">
        <v>10.5</v>
      </c>
      <c r="CP17" s="534">
        <v>10.5</v>
      </c>
      <c r="CQ17" s="534">
        <v>10.5</v>
      </c>
      <c r="CR17" s="534">
        <v>10.5</v>
      </c>
      <c r="CS17" s="534">
        <v>10.5</v>
      </c>
      <c r="CT17" s="539">
        <v>10.5</v>
      </c>
      <c r="CU17" s="539">
        <v>10.5</v>
      </c>
      <c r="CV17" s="539">
        <v>10.5</v>
      </c>
      <c r="CW17" s="536">
        <v>10.5</v>
      </c>
      <c r="CX17" s="536">
        <v>10.5</v>
      </c>
      <c r="CY17" s="536">
        <v>10.5</v>
      </c>
      <c r="CZ17" s="536">
        <v>12</v>
      </c>
      <c r="DA17" s="536">
        <v>12</v>
      </c>
      <c r="DB17" s="536">
        <v>12</v>
      </c>
      <c r="DC17" s="536">
        <v>12</v>
      </c>
      <c r="DD17" s="536">
        <v>12</v>
      </c>
      <c r="DE17" s="536">
        <v>12</v>
      </c>
      <c r="DF17" s="537">
        <v>13</v>
      </c>
      <c r="DG17" s="537">
        <v>13</v>
      </c>
      <c r="DH17" s="537">
        <v>13</v>
      </c>
      <c r="DI17" s="537">
        <v>13</v>
      </c>
      <c r="DJ17" s="537">
        <v>13</v>
      </c>
      <c r="DK17" s="537">
        <v>13</v>
      </c>
      <c r="DL17" s="537">
        <v>13</v>
      </c>
      <c r="DM17" s="537">
        <v>13</v>
      </c>
      <c r="DN17" s="537">
        <v>13</v>
      </c>
      <c r="DO17" s="537">
        <v>13</v>
      </c>
      <c r="DP17" s="537">
        <v>13</v>
      </c>
      <c r="DQ17" s="537">
        <v>13</v>
      </c>
      <c r="DR17" s="537">
        <v>12</v>
      </c>
      <c r="DS17" s="537">
        <v>12</v>
      </c>
      <c r="DT17" s="537">
        <v>12</v>
      </c>
      <c r="DU17" s="537">
        <v>12</v>
      </c>
      <c r="DV17" s="537">
        <v>10.5</v>
      </c>
      <c r="DW17" s="537">
        <v>10.5</v>
      </c>
      <c r="DX17" s="537">
        <v>10.5</v>
      </c>
      <c r="DY17" s="537">
        <v>15</v>
      </c>
      <c r="DZ17" s="537">
        <v>15</v>
      </c>
      <c r="EA17" s="537">
        <v>15</v>
      </c>
      <c r="EB17" s="537">
        <v>15</v>
      </c>
      <c r="EC17" s="537">
        <v>14</v>
      </c>
      <c r="ED17" s="537">
        <v>14</v>
      </c>
      <c r="EE17" s="537">
        <v>14</v>
      </c>
      <c r="EF17" s="537">
        <v>14</v>
      </c>
      <c r="EG17" s="537">
        <v>14</v>
      </c>
      <c r="EH17" s="537">
        <v>14</v>
      </c>
      <c r="EI17" s="537">
        <v>12</v>
      </c>
      <c r="EJ17" s="537">
        <v>12</v>
      </c>
      <c r="EK17" s="537">
        <v>12</v>
      </c>
      <c r="EL17" s="537">
        <v>12</v>
      </c>
      <c r="EM17" s="537">
        <v>12</v>
      </c>
      <c r="EN17" s="537">
        <v>12</v>
      </c>
      <c r="EO17" s="537">
        <v>11</v>
      </c>
      <c r="EP17" s="537">
        <v>11</v>
      </c>
      <c r="EQ17" s="537">
        <v>11</v>
      </c>
      <c r="ER17" s="537">
        <v>10</v>
      </c>
      <c r="ES17" s="125">
        <v>10</v>
      </c>
      <c r="ET17" s="125">
        <v>10</v>
      </c>
      <c r="EU17" s="125">
        <v>10</v>
      </c>
      <c r="EV17" s="125">
        <v>10</v>
      </c>
      <c r="EW17" s="125">
        <v>10</v>
      </c>
      <c r="EX17" s="125">
        <v>10</v>
      </c>
      <c r="EY17" s="125">
        <v>10</v>
      </c>
      <c r="EZ17" s="125">
        <v>11</v>
      </c>
      <c r="FA17" s="125">
        <v>11</v>
      </c>
      <c r="FB17" s="125">
        <v>11</v>
      </c>
      <c r="FC17" s="125">
        <v>11</v>
      </c>
      <c r="FD17" s="125">
        <v>11</v>
      </c>
      <c r="FE17" s="125">
        <v>11</v>
      </c>
      <c r="FF17" s="125">
        <v>11</v>
      </c>
      <c r="FG17" s="125">
        <v>11</v>
      </c>
      <c r="FH17" s="125">
        <v>11</v>
      </c>
      <c r="FI17" s="125">
        <v>11</v>
      </c>
      <c r="FJ17" s="125">
        <v>11</v>
      </c>
      <c r="FK17" s="125">
        <v>11</v>
      </c>
      <c r="FL17" s="125">
        <v>11</v>
      </c>
      <c r="FM17" s="125">
        <v>11</v>
      </c>
      <c r="FN17" s="125">
        <v>11</v>
      </c>
      <c r="FO17" s="125">
        <v>11</v>
      </c>
      <c r="FP17" s="125">
        <v>10</v>
      </c>
      <c r="FQ17" s="125">
        <v>9</v>
      </c>
      <c r="FR17" s="125">
        <v>9</v>
      </c>
      <c r="FS17" s="125">
        <v>9</v>
      </c>
      <c r="FT17" s="125">
        <v>9</v>
      </c>
      <c r="FU17" s="125">
        <v>9</v>
      </c>
      <c r="FV17" s="125">
        <v>8</v>
      </c>
      <c r="FW17" s="125">
        <v>8</v>
      </c>
      <c r="FX17" s="125">
        <v>6</v>
      </c>
      <c r="FY17" s="125">
        <v>6</v>
      </c>
      <c r="FZ17" s="125">
        <v>6</v>
      </c>
    </row>
    <row r="18" spans="1:182" ht="18.75" customHeight="1">
      <c r="A18" s="19"/>
      <c r="B18" s="19"/>
      <c r="C18" s="19"/>
      <c r="D18" s="19"/>
      <c r="E18" s="19"/>
      <c r="F18" s="19"/>
      <c r="G18" s="19"/>
      <c r="H18" s="19"/>
      <c r="I18" s="19"/>
      <c r="J18" s="19"/>
      <c r="K18" s="19"/>
      <c r="L18" s="19"/>
      <c r="M18" s="19"/>
      <c r="N18" s="19"/>
      <c r="O18" s="19"/>
      <c r="P18" s="19"/>
      <c r="Q18" s="19"/>
      <c r="R18" s="19"/>
      <c r="S18" s="19"/>
      <c r="T18" s="19"/>
      <c r="U18" s="19"/>
      <c r="V18" s="19"/>
      <c r="W18" s="19"/>
      <c r="X18" s="19"/>
      <c r="Y18" s="19"/>
      <c r="Z18" s="19"/>
      <c r="AA18" s="19"/>
      <c r="AB18" s="19"/>
      <c r="AC18" s="19"/>
      <c r="AD18" s="19"/>
      <c r="AE18" s="19"/>
      <c r="AF18" s="19"/>
      <c r="AG18" s="19"/>
      <c r="AH18" s="19"/>
      <c r="AI18" s="19"/>
      <c r="AJ18" s="19"/>
      <c r="AK18" s="19"/>
      <c r="AL18" s="19"/>
      <c r="AM18" s="19"/>
      <c r="AN18" s="19"/>
      <c r="AO18" s="19"/>
      <c r="AP18" s="19"/>
      <c r="AQ18" s="19"/>
      <c r="AR18" s="19"/>
      <c r="AS18" s="19"/>
      <c r="AT18" s="19"/>
      <c r="AU18" s="19"/>
      <c r="AV18" s="19"/>
      <c r="AW18" s="19"/>
      <c r="AX18" s="19"/>
      <c r="AY18" s="19"/>
      <c r="AZ18" s="19"/>
      <c r="BA18" s="19"/>
      <c r="BB18" s="19"/>
      <c r="BC18" s="19"/>
      <c r="BD18" s="19"/>
      <c r="BE18" s="19"/>
      <c r="BF18" s="19"/>
      <c r="BG18" s="19"/>
      <c r="BH18" s="19"/>
      <c r="BI18" s="19"/>
      <c r="BJ18" s="19"/>
      <c r="BK18" s="19"/>
      <c r="BL18" s="19"/>
      <c r="BM18" s="19"/>
      <c r="BN18" s="19"/>
      <c r="BO18" s="19"/>
      <c r="BP18" s="19"/>
      <c r="BQ18" s="19"/>
      <c r="BR18" s="19"/>
      <c r="BS18" s="19"/>
      <c r="BT18" s="19"/>
      <c r="BU18" s="19"/>
      <c r="BV18" s="19"/>
      <c r="BW18" s="19"/>
      <c r="BX18" s="19"/>
      <c r="BY18" s="19"/>
      <c r="BZ18" s="19"/>
      <c r="CA18" s="19"/>
      <c r="CB18" s="19"/>
      <c r="CC18" s="19"/>
      <c r="CD18" s="19"/>
      <c r="CE18" s="19"/>
      <c r="CF18" s="19"/>
      <c r="CG18" s="19"/>
      <c r="CH18" s="19"/>
      <c r="CI18" s="19"/>
      <c r="CJ18" s="19"/>
      <c r="CK18" s="19"/>
      <c r="CL18" s="19"/>
      <c r="CM18" s="19"/>
      <c r="CN18" s="19"/>
      <c r="CO18" s="19"/>
      <c r="CP18" s="19"/>
      <c r="CQ18" s="19"/>
      <c r="CR18" s="19"/>
      <c r="CS18" s="19"/>
      <c r="CT18" s="23"/>
      <c r="CU18" s="23"/>
      <c r="CV18" s="23"/>
      <c r="CW18" s="24"/>
      <c r="CX18" s="24"/>
      <c r="CY18" s="24"/>
      <c r="CZ18" s="24"/>
      <c r="DA18" s="24"/>
      <c r="DB18" s="24"/>
      <c r="DC18" s="24"/>
      <c r="DD18" s="24"/>
      <c r="DE18" s="24"/>
      <c r="DF18" s="20"/>
      <c r="DG18" s="20"/>
      <c r="DH18" s="20"/>
      <c r="DI18" s="20"/>
      <c r="DJ18" s="20"/>
      <c r="DK18" s="20"/>
      <c r="DL18" s="20"/>
      <c r="DM18" s="20"/>
      <c r="DN18" s="20"/>
      <c r="DO18" s="20"/>
      <c r="DP18" s="20"/>
      <c r="DQ18" s="20"/>
      <c r="DR18" s="20"/>
      <c r="DS18" s="20"/>
      <c r="DT18" s="20"/>
      <c r="DU18" s="20"/>
      <c r="DV18" s="20"/>
      <c r="DW18" s="20"/>
      <c r="DX18" s="20"/>
      <c r="DY18" s="20"/>
      <c r="DZ18" s="20"/>
      <c r="EA18" s="20"/>
      <c r="EB18" s="20"/>
      <c r="EC18" s="20"/>
      <c r="ED18" s="20"/>
      <c r="EE18" s="20"/>
      <c r="EF18" s="20"/>
      <c r="EG18" s="20"/>
      <c r="EH18" s="20"/>
      <c r="EI18" s="20"/>
      <c r="EJ18" s="20"/>
      <c r="EK18" s="20"/>
      <c r="EL18" s="20"/>
      <c r="EM18" s="27"/>
      <c r="EN18" s="27"/>
      <c r="EO18" s="27"/>
      <c r="EP18" s="27"/>
      <c r="EQ18" s="27"/>
      <c r="ER18" s="27"/>
      <c r="ES18" s="27"/>
      <c r="ET18" s="27"/>
      <c r="EU18" s="27"/>
      <c r="EV18" s="27"/>
      <c r="EW18" s="27"/>
      <c r="EX18" s="27"/>
      <c r="EY18" s="27"/>
      <c r="EZ18" s="27"/>
      <c r="FA18" s="27"/>
      <c r="FB18" s="27"/>
      <c r="FC18" s="27"/>
      <c r="FD18" s="27"/>
      <c r="FE18" s="27"/>
      <c r="FF18" s="27"/>
      <c r="FG18" s="27"/>
      <c r="FH18" s="27"/>
      <c r="FI18" s="27"/>
      <c r="FJ18" s="27"/>
      <c r="FK18" s="27"/>
      <c r="FL18" s="27"/>
      <c r="FM18" s="27"/>
      <c r="FN18" s="27"/>
      <c r="FO18" s="27"/>
      <c r="FP18" s="27"/>
      <c r="FQ18" s="27"/>
      <c r="FR18" s="27"/>
      <c r="FS18" s="27"/>
      <c r="FT18" s="27"/>
      <c r="FU18" s="27"/>
      <c r="FV18" s="27"/>
      <c r="FW18" s="27"/>
      <c r="FX18" s="27"/>
      <c r="FY18" s="27"/>
      <c r="FZ18" s="27"/>
    </row>
    <row r="19" spans="1:182" ht="18.75" customHeight="1">
      <c r="A19" s="19" t="s">
        <v>229</v>
      </c>
      <c r="B19" s="19"/>
      <c r="C19" s="19"/>
      <c r="D19" s="19"/>
      <c r="E19" s="19"/>
      <c r="F19" s="19"/>
      <c r="G19" s="19"/>
      <c r="H19" s="19"/>
      <c r="I19" s="19"/>
      <c r="J19" s="19"/>
      <c r="K19" s="19"/>
      <c r="L19" s="19"/>
      <c r="M19" s="19"/>
      <c r="N19" s="19"/>
      <c r="O19" s="19"/>
      <c r="P19" s="19"/>
      <c r="Q19" s="19"/>
      <c r="R19" s="19"/>
      <c r="S19" s="19"/>
      <c r="T19" s="19"/>
      <c r="U19" s="19"/>
      <c r="V19" s="19"/>
      <c r="W19" s="19"/>
      <c r="X19" s="19"/>
      <c r="Y19" s="19"/>
      <c r="Z19" s="19"/>
      <c r="AA19" s="19"/>
      <c r="AB19" s="19"/>
      <c r="AC19" s="19"/>
      <c r="AD19" s="19"/>
      <c r="AE19" s="19"/>
      <c r="AF19" s="19"/>
      <c r="AG19" s="19"/>
      <c r="AH19" s="19"/>
      <c r="AI19" s="19"/>
      <c r="AJ19" s="19"/>
      <c r="AK19" s="19"/>
      <c r="AL19" s="19"/>
      <c r="AM19" s="19"/>
      <c r="AN19" s="19"/>
      <c r="AO19" s="19"/>
      <c r="AP19" s="19"/>
      <c r="AQ19" s="19"/>
      <c r="AR19" s="19"/>
      <c r="AS19" s="19"/>
      <c r="AT19" s="19"/>
      <c r="AU19" s="19"/>
      <c r="AV19" s="19"/>
      <c r="AW19" s="19"/>
      <c r="AX19" s="19"/>
      <c r="AY19" s="19"/>
      <c r="AZ19" s="19"/>
      <c r="BA19" s="19"/>
      <c r="BB19" s="19"/>
      <c r="BC19" s="19"/>
      <c r="BD19" s="19"/>
      <c r="BE19" s="19"/>
      <c r="BF19" s="19"/>
      <c r="BG19" s="19"/>
      <c r="BH19" s="19"/>
      <c r="BI19" s="19"/>
      <c r="BJ19" s="19"/>
      <c r="BK19" s="19"/>
      <c r="BL19" s="19"/>
      <c r="BM19" s="19"/>
      <c r="BN19" s="19"/>
      <c r="BO19" s="19"/>
      <c r="BP19" s="19"/>
      <c r="BQ19" s="19"/>
      <c r="BR19" s="19"/>
      <c r="BS19" s="19"/>
      <c r="BT19" s="19"/>
      <c r="BU19" s="19"/>
      <c r="BV19" s="19"/>
      <c r="BW19" s="19"/>
      <c r="BX19" s="19"/>
      <c r="BY19" s="19"/>
      <c r="BZ19" s="19"/>
      <c r="CA19" s="19"/>
      <c r="CB19" s="19"/>
      <c r="CC19" s="19"/>
      <c r="CD19" s="19"/>
      <c r="CE19" s="19"/>
      <c r="CF19" s="19"/>
      <c r="CG19" s="19"/>
      <c r="CH19" s="19"/>
      <c r="CI19" s="19"/>
      <c r="CJ19" s="19"/>
      <c r="CK19" s="19"/>
      <c r="CL19" s="19"/>
      <c r="CM19" s="19"/>
      <c r="CN19" s="19"/>
      <c r="CO19" s="19"/>
      <c r="CP19" s="19"/>
      <c r="CQ19" s="19"/>
      <c r="CR19" s="19"/>
      <c r="CS19" s="19"/>
      <c r="CT19" s="23"/>
      <c r="CU19" s="23"/>
      <c r="CV19" s="23"/>
      <c r="CW19" s="24"/>
      <c r="CX19" s="24"/>
      <c r="CY19" s="24"/>
      <c r="CZ19" s="24"/>
      <c r="DA19" s="24"/>
      <c r="DB19" s="24"/>
      <c r="DC19" s="24"/>
      <c r="DD19" s="24"/>
      <c r="DE19" s="24"/>
      <c r="DF19" s="20"/>
      <c r="DG19" s="20"/>
      <c r="DH19" s="20"/>
      <c r="DI19" s="20"/>
      <c r="DJ19" s="20"/>
      <c r="DK19" s="20"/>
      <c r="DL19" s="20"/>
      <c r="DM19" s="20"/>
      <c r="DN19" s="20"/>
      <c r="DO19" s="20"/>
      <c r="DP19" s="20"/>
      <c r="DQ19" s="20"/>
      <c r="DR19" s="20"/>
      <c r="DS19" s="20"/>
      <c r="DT19" s="20"/>
      <c r="DU19" s="20"/>
      <c r="DV19" s="20"/>
      <c r="DW19" s="20"/>
      <c r="DX19" s="20"/>
      <c r="DY19" s="20"/>
      <c r="DZ19" s="20"/>
      <c r="EA19" s="20"/>
      <c r="EB19" s="20"/>
      <c r="EC19" s="20"/>
      <c r="ED19" s="20"/>
      <c r="EE19" s="20"/>
      <c r="EF19" s="20"/>
      <c r="EG19" s="20"/>
      <c r="EH19" s="20"/>
      <c r="EI19" s="20"/>
      <c r="EJ19" s="20"/>
      <c r="EK19" s="20"/>
      <c r="EL19" s="20"/>
      <c r="EM19" s="27"/>
      <c r="EN19" s="27"/>
      <c r="EO19" s="27"/>
      <c r="EP19" s="27"/>
      <c r="EQ19" s="27"/>
      <c r="ER19" s="27"/>
      <c r="ES19" s="27"/>
      <c r="ET19" s="27"/>
      <c r="EU19" s="27"/>
      <c r="EV19" s="27"/>
      <c r="EW19" s="27"/>
      <c r="EX19" s="27"/>
      <c r="EY19" s="27"/>
      <c r="EZ19" s="27"/>
      <c r="FA19" s="27"/>
      <c r="FB19" s="27"/>
      <c r="FC19" s="27"/>
      <c r="FD19" s="27"/>
      <c r="FE19" s="27"/>
      <c r="FF19" s="27"/>
      <c r="FG19" s="27"/>
      <c r="FH19" s="27"/>
      <c r="FI19" s="27"/>
      <c r="FJ19" s="27"/>
      <c r="FK19" s="27"/>
      <c r="FL19" s="27"/>
      <c r="FM19" s="27"/>
      <c r="FN19" s="27"/>
      <c r="FO19" s="27"/>
      <c r="FP19" s="27"/>
      <c r="FQ19" s="27"/>
      <c r="FR19" s="27"/>
      <c r="FS19" s="27"/>
      <c r="FT19" s="27"/>
      <c r="FU19" s="27"/>
      <c r="FV19" s="27"/>
      <c r="FW19" s="27"/>
      <c r="FX19" s="27"/>
      <c r="FY19" s="27"/>
      <c r="FZ19" s="27"/>
    </row>
    <row r="20" spans="1:182" ht="18.75" customHeight="1">
      <c r="A20" s="21" t="s">
        <v>230</v>
      </c>
      <c r="B20" s="21"/>
      <c r="C20" s="21"/>
      <c r="D20" s="21"/>
      <c r="E20" s="21"/>
      <c r="F20" s="21"/>
      <c r="G20" s="21"/>
      <c r="H20" s="21"/>
      <c r="I20" s="21"/>
      <c r="J20" s="21"/>
      <c r="K20" s="21"/>
      <c r="L20" s="21"/>
      <c r="M20" s="21"/>
      <c r="N20" s="21"/>
      <c r="O20" s="21"/>
      <c r="P20" s="21"/>
      <c r="Q20" s="21"/>
      <c r="R20" s="21"/>
      <c r="S20" s="21"/>
      <c r="T20" s="21"/>
      <c r="U20" s="21"/>
      <c r="V20" s="21"/>
      <c r="W20" s="21"/>
      <c r="X20" s="21"/>
      <c r="Y20" s="21"/>
      <c r="Z20" s="21"/>
      <c r="AA20" s="21"/>
      <c r="AB20" s="21"/>
      <c r="AC20" s="21"/>
      <c r="AD20" s="21"/>
      <c r="AE20" s="21"/>
      <c r="AF20" s="21"/>
      <c r="AG20" s="21"/>
      <c r="AH20" s="21"/>
      <c r="AI20" s="21"/>
      <c r="AJ20" s="21"/>
      <c r="AK20" s="21"/>
      <c r="AL20" s="21"/>
      <c r="AM20" s="21"/>
      <c r="AN20" s="21"/>
      <c r="AO20" s="21"/>
      <c r="AP20" s="21"/>
      <c r="AQ20" s="21"/>
      <c r="AR20" s="21"/>
      <c r="AS20" s="21"/>
      <c r="AT20" s="21"/>
      <c r="AU20" s="21"/>
      <c r="AV20" s="21"/>
      <c r="AW20" s="21"/>
      <c r="AX20" s="21"/>
      <c r="AY20" s="21"/>
      <c r="AZ20" s="21"/>
      <c r="BA20" s="21"/>
      <c r="BB20" s="21"/>
      <c r="BC20" s="21"/>
      <c r="BD20" s="21"/>
      <c r="BE20" s="21"/>
      <c r="BF20" s="21"/>
      <c r="BG20" s="21"/>
      <c r="BH20" s="21"/>
      <c r="BI20" s="21"/>
      <c r="BJ20" s="21"/>
      <c r="BK20" s="21"/>
      <c r="BL20" s="21"/>
      <c r="BM20" s="21"/>
      <c r="BN20" s="21"/>
      <c r="BO20" s="21"/>
      <c r="BP20" s="21"/>
      <c r="BQ20" s="21"/>
      <c r="BR20" s="21"/>
      <c r="BS20" s="21"/>
      <c r="BT20" s="21"/>
      <c r="BU20" s="21"/>
      <c r="BV20" s="21"/>
      <c r="BW20" s="21"/>
      <c r="BX20" s="21"/>
      <c r="BY20" s="21"/>
      <c r="BZ20" s="21"/>
      <c r="CA20" s="21"/>
      <c r="CB20" s="21"/>
      <c r="CC20" s="21"/>
      <c r="CD20" s="21"/>
      <c r="CE20" s="21"/>
      <c r="CF20" s="21"/>
      <c r="CG20" s="21"/>
      <c r="CH20" s="21"/>
      <c r="CI20" s="21"/>
      <c r="CJ20" s="21"/>
      <c r="CK20" s="21"/>
      <c r="CL20" s="21"/>
      <c r="CM20" s="21"/>
      <c r="CN20" s="21"/>
      <c r="CO20" s="21"/>
      <c r="CP20" s="21"/>
      <c r="CQ20" s="21"/>
      <c r="CR20" s="21"/>
      <c r="CS20" s="21"/>
      <c r="CT20" s="23">
        <v>-1.8120142123385654</v>
      </c>
      <c r="CU20" s="23">
        <v>-1.645279012518525</v>
      </c>
      <c r="CV20" s="23">
        <v>-0.59864221337963097</v>
      </c>
      <c r="CW20" s="23">
        <v>-9.1249147537996622E-2</v>
      </c>
      <c r="CX20" s="23">
        <v>-1.0723410630610777</v>
      </c>
      <c r="CY20" s="23">
        <v>-8.3819232421764089E-2</v>
      </c>
      <c r="CZ20" s="23">
        <v>-0.50246010813005437</v>
      </c>
      <c r="DA20" s="27">
        <v>-0.42635317422428903</v>
      </c>
      <c r="DB20" s="27">
        <v>1.9811068652460453</v>
      </c>
      <c r="DC20" s="27">
        <v>-0.18699459773500832</v>
      </c>
      <c r="DD20" s="27">
        <v>-1.0317177000476077</v>
      </c>
      <c r="DE20" s="27">
        <v>0.3897709395098452</v>
      </c>
      <c r="DF20" s="27">
        <v>-2.0729888361787245</v>
      </c>
      <c r="DG20" s="27">
        <v>-0.9338580678435966</v>
      </c>
      <c r="DH20" s="27">
        <v>-0.67569316426512116</v>
      </c>
      <c r="DI20" s="27">
        <v>1.0981041878543152</v>
      </c>
      <c r="DJ20" s="27">
        <v>2.3998555037629812</v>
      </c>
      <c r="DK20" s="27">
        <v>2.403996976072039</v>
      </c>
      <c r="DL20" s="27">
        <v>-3.3937669297359596</v>
      </c>
      <c r="DM20" s="27">
        <v>-5.9471839724677844E-2</v>
      </c>
      <c r="DN20" s="27">
        <v>0.38414766008993662</v>
      </c>
      <c r="DO20" s="27">
        <v>0.57157881124831078</v>
      </c>
      <c r="DP20" s="27">
        <v>0.56306733618320148</v>
      </c>
      <c r="DQ20" s="27">
        <v>0.4108096241658038</v>
      </c>
      <c r="DR20" s="27">
        <v>0.19603696253432357</v>
      </c>
      <c r="DS20" s="27">
        <v>-0.4782871718320939</v>
      </c>
      <c r="DT20" s="27">
        <v>-0.5332996073607924</v>
      </c>
      <c r="DU20" s="27">
        <v>2.2540273593139064</v>
      </c>
      <c r="DV20" s="27">
        <v>0.86462309910879542</v>
      </c>
      <c r="DW20" s="27">
        <v>2.6257085280829728</v>
      </c>
      <c r="DX20" s="27">
        <v>-2.8344053251681229</v>
      </c>
      <c r="DY20" s="27">
        <v>-3.7064752459337038</v>
      </c>
      <c r="DZ20" s="27">
        <v>0.61173626230881273</v>
      </c>
      <c r="EA20" s="27">
        <v>-2.2530694349402172</v>
      </c>
      <c r="EB20" s="27">
        <v>-4.8797106327851703</v>
      </c>
      <c r="EC20" s="27">
        <v>-1.3927332937726793</v>
      </c>
      <c r="ED20" s="27">
        <v>0.38478567175292716</v>
      </c>
      <c r="EE20" s="27">
        <v>1.0116677608722604</v>
      </c>
      <c r="EF20" s="27">
        <v>1.3252137962112427</v>
      </c>
      <c r="EG20" s="27">
        <v>2.1299456793557865</v>
      </c>
      <c r="EH20" s="27">
        <v>0.94613502204484701</v>
      </c>
      <c r="EI20" s="27">
        <v>2.478309061998031</v>
      </c>
      <c r="EJ20" s="27">
        <v>-1.1450695199347036</v>
      </c>
      <c r="EK20" s="27">
        <v>-0.82671517046559151</v>
      </c>
      <c r="EL20" s="27">
        <v>0.18948753013263747</v>
      </c>
      <c r="EM20" s="27">
        <v>0.47729484139420691</v>
      </c>
      <c r="EN20" s="27">
        <v>1.0158914690470262</v>
      </c>
      <c r="EO20" s="27">
        <v>1.250990967647915</v>
      </c>
      <c r="EP20" s="27">
        <v>0.88234416664021853</v>
      </c>
      <c r="EQ20" s="27">
        <v>1.5866542563486534</v>
      </c>
      <c r="ER20" s="27">
        <v>0.93936004000477835</v>
      </c>
      <c r="ES20" s="27">
        <v>0.65406769995926983</v>
      </c>
      <c r="ET20" s="27">
        <v>0.17226527828069504</v>
      </c>
      <c r="EU20" s="27">
        <v>-0.53930901113947849</v>
      </c>
      <c r="EV20" s="27">
        <v>-0.66877552570136234</v>
      </c>
      <c r="EW20" s="27">
        <v>0.54516645398050989</v>
      </c>
      <c r="EX20" s="27">
        <v>-1.0153327957037304</v>
      </c>
      <c r="EY20" s="27">
        <v>-1.8566728807670954</v>
      </c>
      <c r="EZ20" s="27">
        <v>-0.11684989899149234</v>
      </c>
      <c r="FA20" s="27">
        <v>-1.5901011407708021</v>
      </c>
      <c r="FB20" s="27">
        <v>0.13248525982520781</v>
      </c>
      <c r="FC20" s="27">
        <v>1.176475913040899</v>
      </c>
      <c r="FD20" s="27">
        <v>0.62745383219461748</v>
      </c>
      <c r="FE20" s="27">
        <v>0.48137638176370517</v>
      </c>
      <c r="FF20" s="27">
        <v>0.16748381877023027</v>
      </c>
      <c r="FG20" s="27">
        <v>0.19220308034296102</v>
      </c>
      <c r="FH20" s="27">
        <v>0.27189189716105738</v>
      </c>
      <c r="FI20" s="27">
        <v>0.19767024082261136</v>
      </c>
      <c r="FJ20" s="27">
        <v>0.56765075491722983</v>
      </c>
      <c r="FK20" s="27">
        <v>0.2437492767106601</v>
      </c>
      <c r="FL20" s="27">
        <v>-0.46055367090655791</v>
      </c>
      <c r="FM20" s="27">
        <v>-0.27140090470074246</v>
      </c>
      <c r="FN20" s="27">
        <v>-6.7673054183012726E-2</v>
      </c>
      <c r="FO20" s="27">
        <v>0.10963700213015265</v>
      </c>
      <c r="FP20" s="27">
        <v>0.10788440008021138</v>
      </c>
      <c r="FQ20" s="27">
        <v>5.2524865594815E-2</v>
      </c>
      <c r="FR20" s="27"/>
      <c r="FS20" s="27"/>
      <c r="FT20" s="27"/>
      <c r="FU20" s="27"/>
      <c r="FV20" s="27"/>
      <c r="FW20" s="27"/>
      <c r="FX20" s="27"/>
      <c r="FY20" s="27"/>
      <c r="FZ20" s="27"/>
    </row>
    <row r="21" spans="1:182" ht="18.75" customHeight="1">
      <c r="A21" s="21" t="s">
        <v>231</v>
      </c>
      <c r="B21" s="21"/>
      <c r="C21" s="21"/>
      <c r="D21" s="21"/>
      <c r="E21" s="21"/>
      <c r="F21" s="21"/>
      <c r="G21" s="21"/>
      <c r="H21" s="21"/>
      <c r="I21" s="21"/>
      <c r="J21" s="21"/>
      <c r="K21" s="21"/>
      <c r="L21" s="21"/>
      <c r="M21" s="21"/>
      <c r="N21" s="21"/>
      <c r="O21" s="21"/>
      <c r="P21" s="21"/>
      <c r="Q21" s="21"/>
      <c r="R21" s="21"/>
      <c r="S21" s="21"/>
      <c r="T21" s="21"/>
      <c r="U21" s="21"/>
      <c r="V21" s="21"/>
      <c r="W21" s="21"/>
      <c r="X21" s="21"/>
      <c r="Y21" s="21"/>
      <c r="Z21" s="21"/>
      <c r="AA21" s="21"/>
      <c r="AB21" s="21"/>
      <c r="AC21" s="21"/>
      <c r="AD21" s="21"/>
      <c r="AE21" s="21"/>
      <c r="AF21" s="21"/>
      <c r="AG21" s="21"/>
      <c r="AH21" s="21"/>
      <c r="AI21" s="21"/>
      <c r="AJ21" s="21"/>
      <c r="AK21" s="21"/>
      <c r="AL21" s="21"/>
      <c r="AM21" s="21"/>
      <c r="AN21" s="21"/>
      <c r="AO21" s="21"/>
      <c r="AP21" s="21"/>
      <c r="AQ21" s="21"/>
      <c r="AR21" s="21"/>
      <c r="AS21" s="21"/>
      <c r="AT21" s="21"/>
      <c r="AU21" s="21"/>
      <c r="AV21" s="21"/>
      <c r="AW21" s="21"/>
      <c r="AX21" s="21"/>
      <c r="AY21" s="21"/>
      <c r="AZ21" s="21"/>
      <c r="BA21" s="21"/>
      <c r="BB21" s="21"/>
      <c r="BC21" s="21"/>
      <c r="BD21" s="21"/>
      <c r="BE21" s="21"/>
      <c r="BF21" s="21"/>
      <c r="BG21" s="21"/>
      <c r="BH21" s="21"/>
      <c r="BI21" s="21"/>
      <c r="BJ21" s="21"/>
      <c r="BK21" s="21"/>
      <c r="BL21" s="21"/>
      <c r="BM21" s="21"/>
      <c r="BN21" s="21"/>
      <c r="BO21" s="21"/>
      <c r="BP21" s="21"/>
      <c r="BQ21" s="21"/>
      <c r="BR21" s="21"/>
      <c r="BS21" s="21"/>
      <c r="BT21" s="21"/>
      <c r="BU21" s="21"/>
      <c r="BV21" s="21"/>
      <c r="BW21" s="21"/>
      <c r="BX21" s="21"/>
      <c r="BY21" s="21"/>
      <c r="BZ21" s="21"/>
      <c r="CA21" s="21"/>
      <c r="CB21" s="21"/>
      <c r="CC21" s="21"/>
      <c r="CD21" s="21"/>
      <c r="CE21" s="21"/>
      <c r="CF21" s="21"/>
      <c r="CG21" s="21"/>
      <c r="CH21" s="21"/>
      <c r="CI21" s="21"/>
      <c r="CJ21" s="21"/>
      <c r="CK21" s="21"/>
      <c r="CL21" s="21"/>
      <c r="CM21" s="21"/>
      <c r="CN21" s="21"/>
      <c r="CO21" s="21"/>
      <c r="CP21" s="21"/>
      <c r="CQ21" s="21"/>
      <c r="CR21" s="21"/>
      <c r="CS21" s="21"/>
      <c r="CT21" s="245">
        <v>1714.26</v>
      </c>
      <c r="CU21" s="245">
        <v>1752.1785</v>
      </c>
      <c r="CV21" s="245">
        <v>1772.304761904762</v>
      </c>
      <c r="CW21" s="245">
        <v>1784.1127272727279</v>
      </c>
      <c r="CX21" s="245">
        <v>1813.0822727272725</v>
      </c>
      <c r="CY21" s="245">
        <v>1824.6352380952376</v>
      </c>
      <c r="CZ21" s="245">
        <v>1844.066</v>
      </c>
      <c r="DA21" s="245">
        <v>1862.17</v>
      </c>
      <c r="DB21" s="245">
        <v>1835.7450000000003</v>
      </c>
      <c r="DC21" s="245">
        <v>1849.94</v>
      </c>
      <c r="DD21" s="245">
        <v>1879.77</v>
      </c>
      <c r="DE21" s="245">
        <v>1883</v>
      </c>
      <c r="DF21" s="245">
        <v>1932.7</v>
      </c>
      <c r="DG21" s="245">
        <v>1961.75</v>
      </c>
      <c r="DH21" s="245">
        <v>1986.22</v>
      </c>
      <c r="DI21" s="245">
        <v>1975.83</v>
      </c>
      <c r="DJ21" s="245">
        <v>1939.28</v>
      </c>
      <c r="DK21" s="245">
        <v>1903.29</v>
      </c>
      <c r="DL21" s="245">
        <v>1978.28</v>
      </c>
      <c r="DM21" s="245">
        <v>1990.48</v>
      </c>
      <c r="DN21" s="245">
        <v>1993.79</v>
      </c>
      <c r="DO21" s="245">
        <v>1993.35</v>
      </c>
      <c r="DP21" s="245">
        <v>1992.9</v>
      </c>
      <c r="DQ21" s="245">
        <v>1995.84</v>
      </c>
      <c r="DR21" s="245">
        <v>2003.22</v>
      </c>
      <c r="DS21" s="245">
        <v>2024.2494444444446</v>
      </c>
      <c r="DT21" s="245">
        <v>2046.346818181818</v>
      </c>
      <c r="DU21" s="245">
        <v>2011.9880952380956</v>
      </c>
      <c r="DV21" s="245">
        <v>2005.96</v>
      </c>
      <c r="DW21" s="245">
        <v>1964.93</v>
      </c>
      <c r="DX21" s="245">
        <v>2031.9</v>
      </c>
      <c r="DY21" s="246">
        <v>2245.2800000000002</v>
      </c>
      <c r="DZ21" s="245">
        <v>2243.9750000000004</v>
      </c>
      <c r="EA21" s="245">
        <v>2307.8000000000002</v>
      </c>
      <c r="EB21" s="245">
        <v>2434.3180952380949</v>
      </c>
      <c r="EC21" s="245">
        <v>2482.5724999999998</v>
      </c>
      <c r="ED21" s="245">
        <v>2488.3760869565217</v>
      </c>
      <c r="EE21" s="245">
        <v>2478.29</v>
      </c>
      <c r="EF21" s="245">
        <v>2459.5538095238089</v>
      </c>
      <c r="EG21" s="245">
        <v>2421.8465000000006</v>
      </c>
      <c r="EH21" s="245">
        <v>2413.06</v>
      </c>
      <c r="EI21" s="245">
        <v>2367.9299999999998</v>
      </c>
      <c r="EJ21" s="245">
        <v>2409.4106249999995</v>
      </c>
      <c r="EK21" s="245">
        <v>2443.5295652173918</v>
      </c>
      <c r="EL21" s="245">
        <v>2454.287142857143</v>
      </c>
      <c r="EM21" s="245">
        <v>2458.69</v>
      </c>
      <c r="EN21" s="245">
        <v>2448.86</v>
      </c>
      <c r="EO21" s="245">
        <v>2433.4894999999992</v>
      </c>
      <c r="EP21" s="245">
        <v>2425.7700000000004</v>
      </c>
      <c r="EQ21" s="245">
        <v>2402.9015789473688</v>
      </c>
      <c r="ER21" s="247">
        <v>2395.3723809523799</v>
      </c>
      <c r="ES21" s="245">
        <v>2394.6452380952383</v>
      </c>
      <c r="ET21" s="245">
        <v>2405.1913043478262</v>
      </c>
      <c r="EU21" s="245">
        <v>2432.2980000000002</v>
      </c>
      <c r="EV21" s="245">
        <v>2462.83</v>
      </c>
      <c r="EW21" s="245">
        <v>2464.1178260869569</v>
      </c>
      <c r="EX21" s="245">
        <v>2503.3054999999995</v>
      </c>
      <c r="EY21" s="245">
        <v>2564.14</v>
      </c>
      <c r="EZ21" s="245">
        <v>2581.88</v>
      </c>
      <c r="FA21" s="245">
        <v>2637.35</v>
      </c>
      <c r="FB21" s="245">
        <v>2649.68</v>
      </c>
      <c r="FC21" s="27">
        <v>2633.3741176470594</v>
      </c>
      <c r="FD21" s="27">
        <v>2632.5065000000004</v>
      </c>
      <c r="FE21" s="27">
        <v>2634.9272727272728</v>
      </c>
      <c r="FF21" s="245">
        <v>2645.16</v>
      </c>
      <c r="FG21" s="245">
        <v>2654.47</v>
      </c>
      <c r="FH21" s="245">
        <v>2661.55</v>
      </c>
      <c r="FI21" s="245">
        <v>2670.54</v>
      </c>
      <c r="FJ21" s="245">
        <v>2669.6833333333334</v>
      </c>
      <c r="FK21" s="245">
        <v>2678.0056521739134</v>
      </c>
      <c r="FL21" s="27">
        <v>2705.2594736842107</v>
      </c>
      <c r="FM21" s="27">
        <v>2727.3418181818179</v>
      </c>
      <c r="FN21" s="27">
        <v>2744.3822727272732</v>
      </c>
      <c r="FO21" s="27">
        <v>2756.5188235294117</v>
      </c>
      <c r="FP21" s="27">
        <v>2769.0313636363639</v>
      </c>
      <c r="FQ21" s="27">
        <v>2783.1554545454501</v>
      </c>
      <c r="FR21" s="27"/>
      <c r="FS21" s="27"/>
      <c r="FT21" s="27"/>
      <c r="FU21" s="27"/>
      <c r="FV21" s="27"/>
      <c r="FW21" s="27"/>
      <c r="FX21" s="27"/>
      <c r="FY21" s="27"/>
      <c r="FZ21" s="27"/>
    </row>
    <row r="22" spans="1:182" ht="18.75" customHeight="1">
      <c r="A22" s="19"/>
      <c r="B22" s="19"/>
      <c r="C22" s="19"/>
      <c r="D22" s="19"/>
      <c r="E22" s="19"/>
      <c r="F22" s="19"/>
      <c r="G22" s="19"/>
      <c r="H22" s="19"/>
      <c r="I22" s="19"/>
      <c r="J22" s="19"/>
      <c r="K22" s="19"/>
      <c r="L22" s="19"/>
      <c r="M22" s="19"/>
      <c r="N22" s="19"/>
      <c r="O22" s="19"/>
      <c r="P22" s="19"/>
      <c r="Q22" s="19"/>
      <c r="R22" s="19"/>
      <c r="S22" s="19"/>
      <c r="T22" s="19"/>
      <c r="U22" s="19"/>
      <c r="V22" s="19"/>
      <c r="W22" s="19"/>
      <c r="X22" s="19"/>
      <c r="Y22" s="19"/>
      <c r="Z22" s="19"/>
      <c r="AA22" s="19"/>
      <c r="AB22" s="19"/>
      <c r="AC22" s="19"/>
      <c r="AD22" s="19"/>
      <c r="AE22" s="19"/>
      <c r="AF22" s="19"/>
      <c r="AG22" s="19"/>
      <c r="AH22" s="19"/>
      <c r="AI22" s="19"/>
      <c r="AJ22" s="19"/>
      <c r="AK22" s="19"/>
      <c r="AL22" s="19"/>
      <c r="AM22" s="19"/>
      <c r="AN22" s="19"/>
      <c r="AO22" s="19"/>
      <c r="AP22" s="19"/>
      <c r="AQ22" s="19"/>
      <c r="AR22" s="19"/>
      <c r="AS22" s="19"/>
      <c r="AT22" s="19"/>
      <c r="AU22" s="19"/>
      <c r="AV22" s="19"/>
      <c r="AW22" s="19"/>
      <c r="AX22" s="19"/>
      <c r="AY22" s="19"/>
      <c r="AZ22" s="19"/>
      <c r="BA22" s="19"/>
      <c r="BB22" s="19"/>
      <c r="BC22" s="19"/>
      <c r="BD22" s="19"/>
      <c r="BE22" s="19"/>
      <c r="BF22" s="19"/>
      <c r="BG22" s="19"/>
      <c r="BH22" s="19"/>
      <c r="BI22" s="19"/>
      <c r="BJ22" s="19"/>
      <c r="BK22" s="19"/>
      <c r="BL22" s="19"/>
      <c r="BM22" s="19"/>
      <c r="BN22" s="19"/>
      <c r="BO22" s="19"/>
      <c r="BP22" s="19"/>
      <c r="BQ22" s="19"/>
      <c r="BR22" s="19"/>
      <c r="BS22" s="19"/>
      <c r="BT22" s="19"/>
      <c r="BU22" s="19"/>
      <c r="BV22" s="19"/>
      <c r="BW22" s="19"/>
      <c r="BX22" s="19"/>
      <c r="BY22" s="19"/>
      <c r="BZ22" s="19"/>
      <c r="CA22" s="19"/>
      <c r="CB22" s="19"/>
      <c r="CC22" s="19"/>
      <c r="CD22" s="19"/>
      <c r="CE22" s="19"/>
      <c r="CF22" s="19"/>
      <c r="CG22" s="19"/>
      <c r="CH22" s="19"/>
      <c r="CI22" s="19"/>
      <c r="CJ22" s="19"/>
      <c r="CK22" s="19"/>
      <c r="CL22" s="19"/>
      <c r="CM22" s="19"/>
      <c r="CN22" s="19"/>
      <c r="CO22" s="19"/>
      <c r="CP22" s="19"/>
      <c r="CQ22" s="19"/>
      <c r="CR22" s="19"/>
      <c r="CS22" s="19"/>
      <c r="CT22" s="23"/>
      <c r="CU22" s="23"/>
      <c r="CV22" s="23"/>
      <c r="CW22" s="24"/>
      <c r="CX22" s="24"/>
      <c r="CY22" s="24"/>
      <c r="CZ22" s="24"/>
      <c r="DA22" s="24"/>
      <c r="DB22" s="24"/>
      <c r="DC22" s="24"/>
      <c r="DD22" s="24"/>
      <c r="DE22" s="24"/>
      <c r="DF22" s="20"/>
      <c r="DG22" s="20"/>
      <c r="DH22" s="20"/>
      <c r="DI22" s="20"/>
      <c r="DJ22" s="20"/>
      <c r="DK22" s="20"/>
      <c r="DL22" s="20"/>
      <c r="DM22" s="20"/>
      <c r="DN22" s="20"/>
      <c r="DO22" s="20"/>
      <c r="DP22" s="20"/>
      <c r="DQ22" s="20"/>
      <c r="DR22" s="20"/>
      <c r="DS22" s="20"/>
      <c r="DT22" s="20"/>
      <c r="DU22" s="20"/>
      <c r="DV22" s="20"/>
      <c r="DW22" s="20"/>
      <c r="DX22" s="20"/>
      <c r="DY22" s="20"/>
      <c r="DZ22" s="20"/>
      <c r="EA22" s="20"/>
      <c r="EB22" s="20"/>
      <c r="EC22" s="20"/>
      <c r="ED22" s="20"/>
      <c r="EE22" s="20"/>
      <c r="EF22" s="20"/>
      <c r="EG22" s="20"/>
      <c r="EH22" s="20"/>
      <c r="EI22" s="20"/>
      <c r="EJ22" s="20"/>
      <c r="EK22" s="20"/>
      <c r="EL22" s="20"/>
    </row>
    <row r="23" spans="1:182" ht="18.75" customHeight="1">
      <c r="A23" s="19"/>
      <c r="B23" s="19"/>
      <c r="C23" s="19"/>
      <c r="D23" s="19"/>
      <c r="E23" s="19"/>
      <c r="F23" s="19"/>
      <c r="G23" s="19"/>
      <c r="H23" s="19"/>
      <c r="I23" s="19"/>
      <c r="J23" s="19"/>
      <c r="K23" s="19"/>
      <c r="L23" s="19"/>
      <c r="M23" s="19"/>
      <c r="N23" s="19"/>
      <c r="O23" s="19"/>
      <c r="P23" s="19"/>
      <c r="Q23" s="19"/>
      <c r="R23" s="19"/>
      <c r="S23" s="19"/>
      <c r="T23" s="19"/>
      <c r="U23" s="19"/>
      <c r="V23" s="19"/>
      <c r="W23" s="19"/>
      <c r="X23" s="19"/>
      <c r="Y23" s="19"/>
      <c r="Z23" s="19"/>
      <c r="AA23" s="19"/>
      <c r="AB23" s="19"/>
      <c r="AC23" s="19"/>
      <c r="AD23" s="19"/>
      <c r="AE23" s="19"/>
      <c r="AF23" s="19"/>
      <c r="AG23" s="19"/>
      <c r="AH23" s="19"/>
      <c r="AI23" s="19"/>
      <c r="AJ23" s="19"/>
      <c r="AK23" s="19"/>
      <c r="AL23" s="19"/>
      <c r="AM23" s="19"/>
      <c r="AN23" s="19"/>
      <c r="AO23" s="19"/>
      <c r="AP23" s="19"/>
      <c r="AQ23" s="19"/>
      <c r="AR23" s="19"/>
      <c r="AS23" s="19"/>
      <c r="AT23" s="19"/>
      <c r="AU23" s="19"/>
      <c r="AV23" s="19"/>
      <c r="AW23" s="19"/>
      <c r="AX23" s="19"/>
      <c r="AY23" s="19"/>
      <c r="AZ23" s="19"/>
      <c r="BA23" s="19"/>
      <c r="BB23" s="19"/>
      <c r="BC23" s="19"/>
      <c r="BD23" s="19"/>
      <c r="BE23" s="19"/>
      <c r="BF23" s="19"/>
      <c r="BG23" s="19"/>
      <c r="BH23" s="19"/>
      <c r="BI23" s="19"/>
      <c r="BJ23" s="19"/>
      <c r="BK23" s="19"/>
      <c r="BL23" s="19"/>
      <c r="BM23" s="19"/>
      <c r="BN23" s="19"/>
      <c r="BO23" s="19"/>
      <c r="BP23" s="19"/>
      <c r="BQ23" s="19"/>
      <c r="BR23" s="19"/>
      <c r="BS23" s="19"/>
      <c r="BT23" s="19"/>
      <c r="BU23" s="19"/>
      <c r="BV23" s="19"/>
      <c r="BW23" s="19"/>
      <c r="BX23" s="19"/>
      <c r="BY23" s="19"/>
      <c r="BZ23" s="19"/>
      <c r="CA23" s="19"/>
      <c r="CB23" s="19"/>
      <c r="CC23" s="19"/>
      <c r="CD23" s="19"/>
      <c r="CE23" s="19"/>
      <c r="CF23" s="19"/>
      <c r="CG23" s="19"/>
      <c r="CH23" s="19"/>
      <c r="CI23" s="19"/>
      <c r="CJ23" s="19"/>
      <c r="CK23" s="19"/>
      <c r="CL23" s="19"/>
      <c r="CM23" s="19"/>
      <c r="CN23" s="19"/>
      <c r="CO23" s="19"/>
      <c r="CP23" s="19"/>
      <c r="CQ23" s="19"/>
      <c r="CR23" s="19"/>
      <c r="CS23" s="19"/>
      <c r="CT23" s="23"/>
      <c r="CU23" s="23"/>
      <c r="CV23" s="23"/>
      <c r="CW23" s="24"/>
      <c r="CX23" s="24"/>
      <c r="CY23" s="24"/>
      <c r="CZ23" s="24"/>
      <c r="DA23" s="24"/>
      <c r="DB23" s="24"/>
      <c r="DC23" s="24"/>
      <c r="DD23" s="24"/>
      <c r="DE23" s="24"/>
      <c r="DF23" s="20"/>
      <c r="DG23" s="20"/>
      <c r="DH23" s="20"/>
      <c r="DI23" s="20"/>
      <c r="DJ23" s="20"/>
      <c r="DK23" s="20"/>
      <c r="DL23" s="20"/>
      <c r="DM23" s="20"/>
      <c r="DN23" s="20"/>
      <c r="DO23" s="20"/>
      <c r="DP23" s="20"/>
      <c r="DQ23" s="20"/>
      <c r="DR23" s="20"/>
      <c r="DS23" s="20"/>
      <c r="DT23" s="20"/>
      <c r="DU23" s="20"/>
      <c r="DV23" s="20"/>
      <c r="DW23" s="20"/>
      <c r="DX23" s="20"/>
      <c r="DY23" s="20"/>
      <c r="DZ23" s="20"/>
      <c r="EA23" s="20"/>
      <c r="EB23" s="20"/>
      <c r="EC23" s="20"/>
      <c r="ED23" s="20"/>
      <c r="EE23" s="20"/>
      <c r="EF23" s="20"/>
      <c r="EG23" s="20"/>
      <c r="EH23" s="20"/>
      <c r="EI23" s="20"/>
      <c r="EJ23" s="20"/>
      <c r="EK23" s="20"/>
      <c r="EL23" s="20"/>
    </row>
    <row r="24" spans="1:182" ht="18.75" customHeight="1">
      <c r="A24" s="19"/>
      <c r="B24" s="19"/>
      <c r="C24" s="19"/>
      <c r="D24" s="19"/>
      <c r="E24" s="19"/>
      <c r="F24" s="19"/>
      <c r="G24" s="19"/>
      <c r="H24" s="19"/>
      <c r="I24" s="19"/>
      <c r="J24" s="19"/>
      <c r="K24" s="19"/>
      <c r="L24" s="19"/>
      <c r="M24" s="19"/>
      <c r="N24" s="19"/>
      <c r="O24" s="19"/>
      <c r="P24" s="19"/>
      <c r="Q24" s="19"/>
      <c r="R24" s="19"/>
      <c r="S24" s="19"/>
      <c r="T24" s="19"/>
      <c r="U24" s="19"/>
      <c r="V24" s="19"/>
      <c r="W24" s="19"/>
      <c r="X24" s="19"/>
      <c r="Y24" s="19"/>
      <c r="Z24" s="19"/>
      <c r="AA24" s="19"/>
      <c r="AB24" s="19"/>
      <c r="AC24" s="19"/>
      <c r="AD24" s="19"/>
      <c r="AE24" s="19"/>
      <c r="AF24" s="19"/>
      <c r="AG24" s="19"/>
      <c r="AH24" s="19"/>
      <c r="AI24" s="19"/>
      <c r="AJ24" s="19"/>
      <c r="AK24" s="19"/>
      <c r="AL24" s="19"/>
      <c r="AM24" s="19"/>
      <c r="AN24" s="19"/>
      <c r="AO24" s="19"/>
      <c r="AP24" s="19"/>
      <c r="AQ24" s="19"/>
      <c r="AR24" s="19"/>
      <c r="AS24" s="19"/>
      <c r="AT24" s="19"/>
      <c r="AU24" s="19"/>
      <c r="AV24" s="19"/>
      <c r="AW24" s="19"/>
      <c r="AX24" s="19"/>
      <c r="AY24" s="19"/>
      <c r="AZ24" s="19"/>
      <c r="BA24" s="19"/>
      <c r="BB24" s="19"/>
      <c r="BC24" s="19"/>
      <c r="BD24" s="19"/>
      <c r="BE24" s="19"/>
      <c r="BF24" s="19"/>
      <c r="BG24" s="19"/>
      <c r="BH24" s="19"/>
      <c r="BI24" s="19"/>
      <c r="BJ24" s="19"/>
      <c r="BK24" s="19"/>
      <c r="BL24" s="19"/>
      <c r="BM24" s="19"/>
      <c r="BN24" s="19"/>
      <c r="BO24" s="19"/>
      <c r="BP24" s="19"/>
      <c r="BQ24" s="19"/>
      <c r="BR24" s="19"/>
      <c r="BS24" s="19"/>
      <c r="BT24" s="19"/>
      <c r="BU24" s="19"/>
      <c r="BV24" s="19"/>
      <c r="BW24" s="19"/>
      <c r="BX24" s="19"/>
      <c r="BY24" s="19"/>
      <c r="BZ24" s="19"/>
      <c r="CA24" s="19"/>
      <c r="CB24" s="19"/>
      <c r="CC24" s="19"/>
      <c r="CD24" s="19"/>
      <c r="CE24" s="19"/>
      <c r="CF24" s="19"/>
      <c r="CG24" s="19"/>
      <c r="CH24" s="19"/>
      <c r="CI24" s="19"/>
      <c r="CJ24" s="19"/>
      <c r="CK24" s="19"/>
      <c r="CL24" s="19"/>
      <c r="CM24" s="19"/>
      <c r="CN24" s="19"/>
      <c r="CO24" s="19"/>
      <c r="CP24" s="19"/>
      <c r="CQ24" s="19"/>
      <c r="CR24" s="19"/>
      <c r="CS24" s="19"/>
      <c r="CT24" s="23"/>
      <c r="CU24" s="23"/>
      <c r="CV24" s="23"/>
      <c r="CW24" s="24"/>
      <c r="CX24" s="24"/>
      <c r="CY24" s="24"/>
      <c r="CZ24" s="24"/>
      <c r="DA24" s="24"/>
      <c r="DB24" s="24"/>
      <c r="DC24" s="24"/>
      <c r="DD24" s="24"/>
      <c r="DE24" s="24"/>
      <c r="DF24" s="20"/>
      <c r="DG24" s="20"/>
      <c r="DH24" s="20"/>
      <c r="DI24" s="20"/>
      <c r="DJ24" s="20"/>
      <c r="DK24" s="20"/>
      <c r="DL24" s="20"/>
      <c r="DM24" s="20"/>
      <c r="DN24" s="20"/>
      <c r="DO24" s="20"/>
      <c r="DP24" s="20"/>
      <c r="DQ24" s="20"/>
      <c r="DR24" s="20"/>
      <c r="DS24" s="20"/>
      <c r="DT24" s="20"/>
      <c r="DU24" s="20"/>
      <c r="DV24" s="20"/>
      <c r="DW24" s="20"/>
      <c r="DX24" s="20"/>
      <c r="DY24" s="20"/>
      <c r="DZ24" s="20"/>
      <c r="EA24" s="20"/>
      <c r="EB24" s="20"/>
      <c r="EC24" s="20"/>
      <c r="ED24" s="20"/>
      <c r="EE24" s="20"/>
      <c r="EF24" s="20"/>
      <c r="EG24" s="20"/>
      <c r="EH24" s="20"/>
      <c r="EI24" s="20"/>
      <c r="EJ24" s="20"/>
      <c r="EK24" s="20"/>
      <c r="EL24" s="20"/>
    </row>
    <row r="25" spans="1:182" ht="18.75" customHeight="1">
      <c r="A25" s="19"/>
      <c r="B25" s="19"/>
      <c r="C25" s="19"/>
      <c r="D25" s="19"/>
      <c r="E25" s="19"/>
      <c r="F25" s="19"/>
      <c r="G25" s="19"/>
      <c r="H25" s="19"/>
      <c r="I25" s="19"/>
      <c r="J25" s="19"/>
      <c r="K25" s="19"/>
      <c r="L25" s="19"/>
      <c r="M25" s="19"/>
      <c r="N25" s="19"/>
      <c r="O25" s="19"/>
      <c r="P25" s="19"/>
      <c r="Q25" s="19"/>
      <c r="R25" s="19"/>
      <c r="S25" s="19"/>
      <c r="T25" s="19"/>
      <c r="U25" s="19"/>
      <c r="V25" s="19"/>
      <c r="W25" s="19"/>
      <c r="X25" s="19"/>
      <c r="Y25" s="19"/>
      <c r="Z25" s="19"/>
      <c r="AA25" s="19"/>
      <c r="AB25" s="19"/>
      <c r="AC25" s="19"/>
      <c r="AD25" s="19"/>
      <c r="AE25" s="19"/>
      <c r="AF25" s="19"/>
      <c r="AG25" s="19"/>
      <c r="AH25" s="19"/>
      <c r="AI25" s="19"/>
      <c r="AJ25" s="19"/>
      <c r="AK25" s="19"/>
      <c r="AL25" s="19"/>
      <c r="AM25" s="19"/>
      <c r="AN25" s="19"/>
      <c r="AO25" s="19"/>
      <c r="AP25" s="19"/>
      <c r="AQ25" s="19"/>
      <c r="AR25" s="19"/>
      <c r="AS25" s="19"/>
      <c r="AT25" s="19"/>
      <c r="AU25" s="19"/>
      <c r="AV25" s="19"/>
      <c r="AW25" s="19"/>
      <c r="AX25" s="19"/>
      <c r="AY25" s="19"/>
      <c r="AZ25" s="19"/>
      <c r="BA25" s="19"/>
      <c r="BB25" s="19"/>
      <c r="BC25" s="19"/>
      <c r="BD25" s="19"/>
      <c r="BE25" s="19"/>
      <c r="BF25" s="19"/>
      <c r="BG25" s="19"/>
      <c r="BH25" s="19"/>
      <c r="BI25" s="19"/>
      <c r="BJ25" s="19"/>
      <c r="BK25" s="19"/>
      <c r="BL25" s="19"/>
      <c r="BM25" s="19"/>
      <c r="BN25" s="19"/>
      <c r="BO25" s="19"/>
      <c r="BP25" s="19"/>
      <c r="BQ25" s="19"/>
      <c r="BR25" s="19"/>
      <c r="BS25" s="19"/>
      <c r="BT25" s="19"/>
      <c r="BU25" s="19"/>
      <c r="BV25" s="19"/>
      <c r="BW25" s="19"/>
      <c r="BX25" s="19"/>
      <c r="BY25" s="19"/>
      <c r="BZ25" s="19"/>
      <c r="CA25" s="19"/>
      <c r="CB25" s="19"/>
      <c r="CC25" s="19"/>
      <c r="CD25" s="19"/>
      <c r="CE25" s="19"/>
      <c r="CF25" s="19"/>
      <c r="CG25" s="19"/>
      <c r="CH25" s="19"/>
      <c r="CI25" s="19"/>
      <c r="CJ25" s="19"/>
      <c r="CK25" s="19"/>
      <c r="CL25" s="19"/>
      <c r="CM25" s="19"/>
      <c r="CN25" s="19"/>
      <c r="CO25" s="19"/>
      <c r="CP25" s="19"/>
      <c r="CQ25" s="19"/>
      <c r="CR25" s="19"/>
      <c r="CS25" s="19"/>
      <c r="CT25" s="23"/>
      <c r="CU25" s="23"/>
      <c r="CV25" s="23"/>
      <c r="CW25" s="24"/>
      <c r="CX25" s="24"/>
      <c r="CY25" s="24"/>
      <c r="CZ25" s="24"/>
      <c r="DA25" s="24"/>
      <c r="DB25" s="24"/>
      <c r="DC25" s="24"/>
      <c r="DD25" s="24"/>
      <c r="DE25" s="24"/>
      <c r="DF25" s="20"/>
      <c r="DG25" s="20"/>
      <c r="DH25" s="20"/>
      <c r="DI25" s="20"/>
      <c r="DJ25" s="20"/>
      <c r="DK25" s="20"/>
      <c r="DL25" s="20"/>
      <c r="DM25" s="20"/>
      <c r="DN25" s="20"/>
      <c r="DO25" s="20"/>
      <c r="DP25" s="20"/>
      <c r="DQ25" s="20"/>
      <c r="DR25" s="20"/>
      <c r="DS25" s="20"/>
      <c r="DT25" s="20"/>
      <c r="DU25" s="20"/>
      <c r="DV25" s="20"/>
      <c r="DW25" s="20"/>
      <c r="DX25" s="20"/>
      <c r="DY25" s="20"/>
      <c r="DZ25" s="20"/>
      <c r="EA25" s="20"/>
      <c r="EB25" s="20"/>
      <c r="EC25" s="20"/>
      <c r="ED25" s="20"/>
      <c r="EE25" s="20"/>
      <c r="EF25" s="20"/>
      <c r="EG25" s="20"/>
      <c r="EH25" s="20"/>
      <c r="EI25" s="20"/>
      <c r="EJ25" s="20"/>
      <c r="EK25" s="20"/>
      <c r="EL25" s="20"/>
    </row>
    <row r="26" spans="1:182" ht="18.75" customHeight="1">
      <c r="A26" s="19"/>
      <c r="B26" s="19"/>
      <c r="C26" s="19"/>
      <c r="D26" s="19"/>
      <c r="E26" s="19"/>
      <c r="F26" s="19"/>
      <c r="G26" s="19"/>
      <c r="H26" s="19"/>
      <c r="I26" s="19"/>
      <c r="J26" s="19"/>
      <c r="K26" s="19"/>
      <c r="L26" s="19"/>
      <c r="M26" s="19"/>
      <c r="N26" s="19"/>
      <c r="O26" s="19"/>
      <c r="P26" s="19"/>
      <c r="Q26" s="19"/>
      <c r="R26" s="19"/>
      <c r="S26" s="19"/>
      <c r="T26" s="19"/>
      <c r="U26" s="19"/>
      <c r="V26" s="19"/>
      <c r="W26" s="19"/>
      <c r="X26" s="19"/>
      <c r="Y26" s="19"/>
      <c r="Z26" s="19"/>
      <c r="AA26" s="19"/>
      <c r="AB26" s="19"/>
      <c r="AC26" s="19"/>
      <c r="AD26" s="19"/>
      <c r="AE26" s="19"/>
      <c r="AF26" s="19"/>
      <c r="AG26" s="19"/>
      <c r="AH26" s="19"/>
      <c r="AI26" s="19"/>
      <c r="AJ26" s="19"/>
      <c r="AK26" s="19"/>
      <c r="AL26" s="19"/>
      <c r="AM26" s="19"/>
      <c r="AN26" s="19"/>
      <c r="AO26" s="19"/>
      <c r="AP26" s="19"/>
      <c r="AQ26" s="19"/>
      <c r="AR26" s="19"/>
      <c r="AS26" s="19"/>
      <c r="AT26" s="19"/>
      <c r="AU26" s="19"/>
      <c r="AV26" s="19"/>
      <c r="AW26" s="19"/>
      <c r="AX26" s="19"/>
      <c r="AY26" s="19"/>
      <c r="AZ26" s="19"/>
      <c r="BA26" s="19"/>
      <c r="BB26" s="19"/>
      <c r="BC26" s="19"/>
      <c r="BD26" s="19"/>
      <c r="BE26" s="19"/>
      <c r="BF26" s="19"/>
      <c r="BG26" s="19"/>
      <c r="BH26" s="19"/>
      <c r="BI26" s="19"/>
      <c r="BJ26" s="19"/>
      <c r="BK26" s="19"/>
      <c r="BL26" s="19"/>
      <c r="BM26" s="19"/>
      <c r="BN26" s="19"/>
      <c r="BO26" s="19"/>
      <c r="BP26" s="19"/>
      <c r="BQ26" s="19"/>
      <c r="BR26" s="19"/>
      <c r="BS26" s="19"/>
      <c r="BT26" s="19"/>
      <c r="BU26" s="19"/>
      <c r="BV26" s="19"/>
      <c r="BW26" s="19"/>
      <c r="BX26" s="19"/>
      <c r="BY26" s="19"/>
      <c r="BZ26" s="19"/>
      <c r="CA26" s="19"/>
      <c r="CB26" s="19"/>
      <c r="CC26" s="19"/>
      <c r="CD26" s="19"/>
      <c r="CE26" s="19"/>
      <c r="CF26" s="19"/>
      <c r="CG26" s="19"/>
      <c r="CH26" s="19"/>
      <c r="CI26" s="19"/>
      <c r="CJ26" s="19"/>
      <c r="CK26" s="19"/>
      <c r="CL26" s="19"/>
      <c r="CM26" s="19"/>
      <c r="CN26" s="19"/>
      <c r="CO26" s="19"/>
      <c r="CP26" s="19"/>
      <c r="CQ26" s="19"/>
      <c r="CR26" s="19"/>
      <c r="CS26" s="19"/>
      <c r="CT26" s="23"/>
      <c r="CU26" s="23"/>
      <c r="CV26" s="23"/>
      <c r="CW26" s="24"/>
      <c r="CX26" s="24"/>
      <c r="CY26" s="24"/>
      <c r="CZ26" s="24"/>
      <c r="DA26" s="24"/>
      <c r="DB26" s="24"/>
      <c r="DC26" s="24"/>
      <c r="DD26" s="24"/>
      <c r="DE26" s="24"/>
      <c r="DF26" s="20"/>
      <c r="DG26" s="20"/>
      <c r="DH26" s="20"/>
      <c r="DI26" s="20"/>
      <c r="DJ26" s="20"/>
      <c r="DK26" s="20"/>
      <c r="DL26" s="20"/>
      <c r="DM26" s="20"/>
      <c r="DN26" s="20"/>
      <c r="DO26" s="20"/>
      <c r="DP26" s="20"/>
      <c r="DQ26" s="20"/>
      <c r="DR26" s="20"/>
      <c r="DS26" s="20"/>
      <c r="DT26" s="20"/>
      <c r="DU26" s="20"/>
      <c r="DV26" s="20"/>
      <c r="DW26" s="20"/>
      <c r="DX26" s="20"/>
      <c r="DY26" s="20"/>
      <c r="DZ26" s="20"/>
      <c r="EA26" s="20"/>
      <c r="EB26" s="20"/>
      <c r="EC26" s="20"/>
      <c r="ED26" s="20"/>
      <c r="EE26" s="20"/>
      <c r="EF26" s="20"/>
      <c r="EG26" s="20"/>
      <c r="EH26" s="20"/>
      <c r="EI26" s="20"/>
      <c r="EJ26" s="20"/>
      <c r="EK26" s="20"/>
      <c r="EL26" s="20"/>
    </row>
    <row r="27" spans="1:182" ht="18.75" customHeight="1">
      <c r="A27" s="19"/>
      <c r="B27" s="19"/>
      <c r="C27" s="19"/>
      <c r="D27" s="19"/>
      <c r="E27" s="19"/>
      <c r="F27" s="19"/>
      <c r="G27" s="19"/>
      <c r="H27" s="19"/>
      <c r="I27" s="19"/>
      <c r="J27" s="19"/>
      <c r="K27" s="19"/>
      <c r="L27" s="19"/>
      <c r="M27" s="19"/>
      <c r="N27" s="19"/>
      <c r="O27" s="19"/>
      <c r="P27" s="19"/>
      <c r="Q27" s="19"/>
      <c r="R27" s="19"/>
      <c r="S27" s="19"/>
      <c r="T27" s="19"/>
      <c r="U27" s="19"/>
      <c r="V27" s="19"/>
      <c r="W27" s="19"/>
      <c r="X27" s="19"/>
      <c r="Y27" s="19"/>
      <c r="Z27" s="19"/>
      <c r="AA27" s="19"/>
      <c r="AB27" s="19"/>
      <c r="AC27" s="19"/>
      <c r="AD27" s="19"/>
      <c r="AE27" s="19"/>
      <c r="AF27" s="19"/>
      <c r="AG27" s="19"/>
      <c r="AH27" s="19"/>
      <c r="AI27" s="19"/>
      <c r="AJ27" s="19"/>
      <c r="AK27" s="19"/>
      <c r="AL27" s="19"/>
      <c r="AM27" s="19"/>
      <c r="AN27" s="19"/>
      <c r="AO27" s="19"/>
      <c r="AP27" s="19"/>
      <c r="AQ27" s="19"/>
      <c r="AR27" s="19"/>
      <c r="AS27" s="19"/>
      <c r="AT27" s="19"/>
      <c r="AU27" s="19"/>
      <c r="AV27" s="19"/>
      <c r="AW27" s="19"/>
      <c r="AX27" s="19"/>
      <c r="AY27" s="19"/>
      <c r="AZ27" s="19"/>
      <c r="BA27" s="19"/>
      <c r="BB27" s="19"/>
      <c r="BC27" s="19"/>
      <c r="BD27" s="19"/>
      <c r="BE27" s="19"/>
      <c r="BF27" s="19"/>
      <c r="BG27" s="19"/>
      <c r="BH27" s="19"/>
      <c r="BI27" s="19"/>
      <c r="BJ27" s="19"/>
      <c r="BK27" s="19"/>
      <c r="BL27" s="19"/>
      <c r="BM27" s="19"/>
      <c r="BN27" s="19"/>
      <c r="BO27" s="19"/>
      <c r="BP27" s="19"/>
      <c r="BQ27" s="19"/>
      <c r="BR27" s="19"/>
      <c r="BS27" s="19"/>
      <c r="BT27" s="19"/>
      <c r="BU27" s="19"/>
      <c r="BV27" s="19"/>
      <c r="BW27" s="19"/>
      <c r="BX27" s="19"/>
      <c r="BY27" s="19"/>
      <c r="BZ27" s="19"/>
      <c r="CA27" s="19"/>
      <c r="CB27" s="19"/>
      <c r="CC27" s="19"/>
      <c r="CD27" s="19"/>
      <c r="CE27" s="19"/>
      <c r="CF27" s="19"/>
      <c r="CG27" s="19"/>
      <c r="CH27" s="19"/>
      <c r="CI27" s="19"/>
      <c r="CJ27" s="19"/>
      <c r="CK27" s="19"/>
      <c r="CL27" s="19"/>
      <c r="CM27" s="19"/>
      <c r="CN27" s="19"/>
      <c r="CO27" s="19"/>
      <c r="CP27" s="19"/>
      <c r="CQ27" s="19"/>
      <c r="CR27" s="19"/>
      <c r="CS27" s="19"/>
      <c r="CT27" s="23"/>
      <c r="CU27" s="23"/>
      <c r="CV27" s="23"/>
      <c r="CW27" s="24"/>
      <c r="CX27" s="24"/>
      <c r="CY27" s="24"/>
      <c r="CZ27" s="24"/>
      <c r="DA27" s="24"/>
      <c r="DB27" s="24"/>
      <c r="DC27" s="24"/>
      <c r="DD27" s="24"/>
      <c r="DE27" s="24"/>
      <c r="DF27" s="20"/>
      <c r="DG27" s="20"/>
      <c r="DH27" s="20"/>
      <c r="DI27" s="20"/>
      <c r="DJ27" s="20"/>
      <c r="DK27" s="20"/>
      <c r="DL27" s="20"/>
      <c r="DM27" s="20"/>
      <c r="DN27" s="20"/>
      <c r="DO27" s="20"/>
      <c r="DP27" s="20"/>
      <c r="DQ27" s="20"/>
      <c r="DR27" s="20"/>
      <c r="DS27" s="20"/>
      <c r="DT27" s="20"/>
      <c r="DU27" s="20"/>
      <c r="DV27" s="20"/>
      <c r="DW27" s="20"/>
      <c r="DX27" s="20"/>
      <c r="DY27" s="20"/>
      <c r="DZ27" s="20"/>
      <c r="EA27" s="20"/>
      <c r="EB27" s="20"/>
      <c r="EC27" s="20"/>
      <c r="ED27" s="20"/>
      <c r="EE27" s="20"/>
      <c r="EF27" s="20"/>
      <c r="EG27" s="20"/>
      <c r="EH27" s="20"/>
      <c r="EI27" s="20"/>
      <c r="EJ27" s="20"/>
      <c r="EK27" s="20"/>
      <c r="EL27" s="20"/>
    </row>
    <row r="28" spans="1:182" ht="18.75" customHeight="1">
      <c r="A28" s="21"/>
      <c r="B28" s="21"/>
      <c r="C28" s="21"/>
      <c r="D28" s="21"/>
      <c r="E28" s="21"/>
      <c r="F28" s="21"/>
      <c r="G28" s="21"/>
      <c r="H28" s="21"/>
      <c r="I28" s="21"/>
      <c r="J28" s="21"/>
      <c r="K28" s="21"/>
      <c r="L28" s="21"/>
      <c r="M28" s="21"/>
      <c r="N28" s="21"/>
      <c r="O28" s="21"/>
      <c r="P28" s="21"/>
      <c r="Q28" s="21"/>
      <c r="R28" s="21"/>
      <c r="S28" s="21"/>
      <c r="T28" s="21"/>
      <c r="U28" s="21"/>
      <c r="V28" s="21"/>
      <c r="W28" s="21"/>
      <c r="X28" s="21"/>
      <c r="Y28" s="21"/>
      <c r="Z28" s="21"/>
      <c r="AA28" s="21"/>
      <c r="AB28" s="21"/>
      <c r="AC28" s="21"/>
      <c r="AD28" s="21"/>
      <c r="AE28" s="21"/>
      <c r="AF28" s="21"/>
      <c r="AG28" s="21"/>
      <c r="AH28" s="21"/>
      <c r="AI28" s="21"/>
      <c r="AJ28" s="21"/>
      <c r="AK28" s="21"/>
      <c r="AL28" s="21"/>
      <c r="AM28" s="21"/>
      <c r="AN28" s="21"/>
      <c r="AO28" s="21"/>
      <c r="AP28" s="21"/>
      <c r="AQ28" s="21"/>
      <c r="AR28" s="21"/>
      <c r="AS28" s="21"/>
      <c r="AT28" s="21"/>
      <c r="AU28" s="21"/>
      <c r="AV28" s="21"/>
      <c r="AW28" s="21"/>
      <c r="AX28" s="21"/>
      <c r="AY28" s="21"/>
      <c r="AZ28" s="21"/>
      <c r="BA28" s="21"/>
      <c r="BB28" s="21"/>
      <c r="BC28" s="21"/>
      <c r="BD28" s="21"/>
      <c r="BE28" s="21"/>
      <c r="BF28" s="21"/>
      <c r="BG28" s="21"/>
      <c r="BH28" s="21"/>
      <c r="BI28" s="21"/>
      <c r="BJ28" s="21"/>
      <c r="BK28" s="21"/>
      <c r="BL28" s="21"/>
      <c r="BM28" s="21"/>
      <c r="BN28" s="21"/>
      <c r="BO28" s="21"/>
      <c r="BP28" s="21"/>
      <c r="BQ28" s="21"/>
      <c r="BR28" s="21"/>
      <c r="BS28" s="21"/>
      <c r="BT28" s="21"/>
      <c r="BU28" s="21"/>
      <c r="BV28" s="21"/>
      <c r="BW28" s="21"/>
      <c r="BX28" s="21"/>
      <c r="BY28" s="21"/>
      <c r="BZ28" s="21"/>
      <c r="CA28" s="21"/>
      <c r="CB28" s="21"/>
      <c r="CC28" s="21"/>
      <c r="CD28" s="21"/>
      <c r="CE28" s="21"/>
      <c r="CF28" s="21"/>
      <c r="CG28" s="21"/>
      <c r="CH28" s="21"/>
      <c r="CI28" s="21"/>
      <c r="CJ28" s="21"/>
      <c r="CK28" s="21"/>
      <c r="CL28" s="21"/>
      <c r="CM28" s="21"/>
      <c r="CN28" s="21"/>
      <c r="CO28" s="21"/>
      <c r="CP28" s="21"/>
      <c r="CQ28" s="21"/>
      <c r="CR28" s="21"/>
      <c r="CS28" s="21"/>
      <c r="CT28" s="23"/>
      <c r="CU28" s="23"/>
      <c r="CV28" s="23"/>
      <c r="CW28" s="24"/>
      <c r="CX28" s="24"/>
      <c r="CY28" s="24"/>
      <c r="CZ28" s="24"/>
      <c r="DA28" s="24"/>
      <c r="DB28" s="24"/>
      <c r="DC28" s="24"/>
      <c r="DD28" s="24"/>
      <c r="DE28" s="24"/>
      <c r="DF28" s="20"/>
      <c r="DG28" s="20"/>
      <c r="DH28" s="20"/>
      <c r="DI28" s="20"/>
      <c r="DJ28" s="20"/>
      <c r="DK28" s="20"/>
      <c r="DL28" s="20"/>
      <c r="DM28" s="20"/>
      <c r="DN28" s="20"/>
      <c r="DO28" s="20"/>
      <c r="DP28" s="20"/>
      <c r="DQ28" s="20"/>
      <c r="DR28" s="20"/>
      <c r="DS28" s="20"/>
      <c r="DT28" s="20"/>
      <c r="DU28" s="20"/>
      <c r="DV28" s="20"/>
      <c r="DW28" s="20"/>
      <c r="DX28" s="20"/>
      <c r="DY28" s="20"/>
      <c r="DZ28" s="20"/>
      <c r="EA28" s="20"/>
      <c r="EB28" s="20"/>
      <c r="EC28" s="20"/>
      <c r="ED28" s="20"/>
      <c r="EE28" s="20"/>
      <c r="EF28" s="20"/>
      <c r="EG28" s="20"/>
      <c r="EH28" s="20"/>
      <c r="EI28" s="20"/>
      <c r="EJ28" s="20"/>
      <c r="EK28" s="20"/>
      <c r="EL28" s="20"/>
    </row>
  </sheetData>
  <customSheetViews>
    <customSheetView guid="{8D4EA38E-ED42-44A9-9431-B3D4F6087B53}" scale="70" showGridLines="0" topLeftCell="A7">
      <pane xSplit="1" topLeftCell="AN1" activePane="topRight" state="frozen"/>
      <selection pane="topRight" activeCell="BJ32" sqref="BJ32"/>
      <pageMargins left="0" right="0" top="0" bottom="0" header="0" footer="0"/>
    </customSheetView>
    <customSheetView guid="{B6000075-C6E9-470D-8855-6E4C41B43187}" scale="70" showGridLines="0">
      <pane xSplit="1" topLeftCell="AN1" activePane="topRight" state="frozen"/>
      <selection pane="topRight" activeCell="AQ14" sqref="AQ14"/>
      <pageMargins left="0" right="0" top="0" bottom="0" header="0" footer="0"/>
    </customSheetView>
    <customSheetView guid="{A510ACF3-DF9A-47BB-87AF-862EA6359570}" scale="70" showGridLines="0">
      <pane xSplit="1" topLeftCell="AN1" activePane="topRight" state="frozen"/>
      <selection pane="topRight" activeCell="BC23" sqref="BC23"/>
      <pageMargins left="0" right="0" top="0" bottom="0" header="0" footer="0"/>
    </customSheetView>
    <customSheetView guid="{83D4AEBA-9C92-42A7-8C70-A480F50C01E3}" showGridLines="0" topLeftCell="A7">
      <pane xSplit="1" topLeftCell="B1" activePane="topRight" state="frozen"/>
      <selection pane="topRight" activeCell="AR53" sqref="AR53"/>
      <pageMargins left="0" right="0" top="0" bottom="0" header="0" footer="0"/>
    </customSheetView>
    <customSheetView guid="{254DF0CF-5342-436C-8392-04866B911B72}" showGridLines="0" topLeftCell="A7">
      <pane xSplit="1" topLeftCell="B1" activePane="topRight" state="frozen"/>
      <selection pane="topRight" activeCell="AR53" sqref="AR53"/>
      <pageMargins left="0" right="0" top="0" bottom="0" header="0" footer="0"/>
    </customSheetView>
    <customSheetView guid="{DC707E39-0569-4FAA-B5FD-B85110680DF5}" scale="70" showGridLines="0">
      <pane xSplit="1" topLeftCell="AK1" activePane="topRight" state="frozen"/>
      <selection pane="topRight" activeCell="J17" sqref="J17"/>
      <pageMargins left="0" right="0" top="0" bottom="0" header="0" footer="0"/>
    </customSheetView>
    <customSheetView guid="{5B55F06F-38A3-4953-A2E1-A01BECB01CAC}" scale="70" showGridLines="0">
      <pane xSplit="1" topLeftCell="AN1" activePane="topRight" state="frozen"/>
      <selection pane="topRight" activeCell="BC23" sqref="BC23"/>
      <pageMargins left="0" right="0" top="0" bottom="0" header="0" footer="0"/>
    </customSheetView>
    <customSheetView guid="{54FD4859-4825-49C8-AF88-E7B792413D64}" scale="70" showGridLines="0">
      <pane xSplit="1" topLeftCell="AN1" activePane="topRight" state="frozen"/>
      <selection pane="topRight" activeCell="AQ14" sqref="AQ14"/>
      <pageMargins left="0" right="0" top="0" bottom="0" header="0" footer="0"/>
    </customSheetView>
  </customSheetViews>
  <mergeCells count="15">
    <mergeCell ref="ED1:EO1"/>
    <mergeCell ref="EP1:FA1"/>
    <mergeCell ref="A4:A5"/>
    <mergeCell ref="A11:A12"/>
    <mergeCell ref="CT1:DE1"/>
    <mergeCell ref="DF1:DQ1"/>
    <mergeCell ref="DR1:EC1"/>
    <mergeCell ref="B1:M1"/>
    <mergeCell ref="N1:Y1"/>
    <mergeCell ref="Z1:AK1"/>
    <mergeCell ref="AL1:AW1"/>
    <mergeCell ref="AX1:BI1"/>
    <mergeCell ref="BJ1:BU1"/>
    <mergeCell ref="BV1:CG1"/>
    <mergeCell ref="CH1:CS1"/>
  </mergeCells>
  <pageMargins left="0.7" right="0.7" top="0.75" bottom="0.75" header="0.3" footer="0.3"/>
  <legacy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3">
    <tabColor theme="3" tint="0.79998168889431442"/>
  </sheetPr>
  <dimension ref="A1:BNO73"/>
  <sheetViews>
    <sheetView showGridLines="0" view="pageBreakPreview" zoomScale="80" zoomScaleNormal="55" zoomScaleSheetLayoutView="80" workbookViewId="0">
      <pane xSplit="1" ySplit="1" topLeftCell="CC8" activePane="bottomRight" state="frozen"/>
      <selection pane="topRight" activeCell="B1" sqref="B1"/>
      <selection pane="bottomLeft" activeCell="A2" sqref="A2"/>
      <selection pane="bottomRight" activeCell="CN41" sqref="CN41"/>
    </sheetView>
  </sheetViews>
  <sheetFormatPr defaultColWidth="9.28515625" defaultRowHeight="15"/>
  <cols>
    <col min="1" max="1" width="43.28515625" style="26" customWidth="1"/>
    <col min="2" max="3" width="8.28515625" style="26" customWidth="1"/>
    <col min="4" max="4" width="9.42578125" style="26" customWidth="1"/>
    <col min="5" max="5" width="11.42578125" style="26" customWidth="1"/>
    <col min="6" max="6" width="10.5703125" style="26" customWidth="1"/>
    <col min="7" max="8" width="10.28515625" style="26" customWidth="1"/>
    <col min="9" max="9" width="11.42578125" style="26" customWidth="1"/>
    <col min="10" max="10" width="11.28515625" style="26" customWidth="1"/>
    <col min="11" max="11" width="9.42578125" style="26" customWidth="1"/>
    <col min="12" max="12" width="10.42578125" style="26" customWidth="1"/>
    <col min="13" max="13" width="9.42578125" style="26" customWidth="1"/>
    <col min="14" max="14" width="6.5703125" style="26" customWidth="1"/>
    <col min="15" max="15" width="9.42578125" style="26" customWidth="1"/>
    <col min="16" max="16" width="10.28515625" style="26" customWidth="1"/>
    <col min="17" max="17" width="10" style="26" customWidth="1"/>
    <col min="18" max="18" width="8.42578125" style="26" customWidth="1"/>
    <col min="19" max="19" width="10.28515625" style="26" customWidth="1"/>
    <col min="20" max="20" width="10.5703125" style="26" customWidth="1"/>
    <col min="21" max="21" width="11.28515625" style="26" customWidth="1"/>
    <col min="22" max="22" width="9.28515625" style="26" customWidth="1"/>
    <col min="23" max="23" width="12.5703125" style="26" customWidth="1"/>
    <col min="24" max="24" width="10.5703125" style="26" customWidth="1"/>
    <col min="25" max="25" width="10.42578125" style="26" customWidth="1"/>
    <col min="26" max="26" width="9" style="26" customWidth="1"/>
    <col min="27" max="27" width="9.42578125" style="26" customWidth="1"/>
    <col min="28" max="28" width="9" style="26" customWidth="1"/>
    <col min="29" max="29" width="12.28515625" style="26" customWidth="1"/>
    <col min="30" max="30" width="10.5703125" style="26" customWidth="1"/>
    <col min="31" max="31" width="12.42578125" style="26" customWidth="1"/>
    <col min="32" max="32" width="13.42578125" style="26" customWidth="1"/>
    <col min="33" max="33" width="9.28515625" style="26" customWidth="1"/>
    <col min="34" max="34" width="8.42578125" style="26" customWidth="1"/>
    <col min="35" max="35" width="9.28515625" style="26" customWidth="1"/>
    <col min="36" max="36" width="7.42578125" style="26" customWidth="1"/>
    <col min="37" max="37" width="8.42578125" style="26" customWidth="1"/>
    <col min="38" max="39" width="9.28515625" style="26" customWidth="1"/>
    <col min="40" max="40" width="11.28515625" style="26" customWidth="1"/>
    <col min="41" max="42" width="10" style="26" customWidth="1"/>
    <col min="43" max="43" width="9.42578125" style="26" customWidth="1"/>
    <col min="44" max="44" width="8.42578125" style="26" customWidth="1"/>
    <col min="45" max="45" width="6.5703125" style="26" customWidth="1"/>
    <col min="46" max="46" width="9.28515625" style="26" customWidth="1"/>
    <col min="47" max="47" width="9.42578125" style="26" customWidth="1"/>
    <col min="48" max="48" width="10.42578125" style="26" customWidth="1"/>
    <col min="49" max="49" width="8.28515625" style="26" customWidth="1"/>
    <col min="50" max="50" width="10" style="26" customWidth="1"/>
    <col min="51" max="51" width="6.5703125" style="26" customWidth="1"/>
    <col min="52" max="52" width="9" style="26" customWidth="1"/>
    <col min="53" max="53" width="8.28515625" style="26" customWidth="1"/>
    <col min="54" max="54" width="8.42578125" style="26" customWidth="1"/>
    <col min="55" max="55" width="9.28515625" style="26" customWidth="1"/>
    <col min="56" max="57" width="8.42578125" style="26" customWidth="1"/>
    <col min="58" max="58" width="10" style="26" customWidth="1"/>
    <col min="59" max="59" width="8.42578125" style="26" customWidth="1"/>
    <col min="60" max="60" width="9.28515625" style="26" customWidth="1"/>
    <col min="61" max="61" width="9.42578125" style="26" customWidth="1"/>
    <col min="62" max="62" width="10.5703125" style="26" customWidth="1"/>
    <col min="63" max="63" width="8" style="26" customWidth="1"/>
    <col min="64" max="64" width="8.42578125" style="26" customWidth="1"/>
    <col min="65" max="65" width="9" style="26" customWidth="1"/>
    <col min="66" max="67" width="9.42578125" style="26" customWidth="1"/>
    <col min="68" max="68" width="10" style="26" customWidth="1"/>
    <col min="69" max="69" width="10.28515625" style="26" customWidth="1"/>
    <col min="70" max="70" width="7.28515625" style="26" customWidth="1"/>
    <col min="71" max="71" width="10" style="26" customWidth="1"/>
    <col min="72" max="72" width="8.42578125" style="26" customWidth="1"/>
    <col min="73" max="73" width="10" style="26" customWidth="1"/>
    <col min="74" max="74" width="8.42578125" style="26" customWidth="1"/>
    <col min="75" max="75" width="11.28515625" style="26" customWidth="1"/>
    <col min="76" max="76" width="7.42578125" style="26" customWidth="1"/>
    <col min="77" max="77" width="8.42578125" style="26" customWidth="1"/>
    <col min="78" max="78" width="9.42578125" style="26" customWidth="1"/>
    <col min="79" max="79" width="9" style="26" customWidth="1"/>
    <col min="80" max="80" width="9.28515625" style="26" customWidth="1"/>
    <col min="81" max="81" width="8" style="26" customWidth="1"/>
    <col min="82" max="82" width="9.42578125" style="26" customWidth="1"/>
    <col min="83" max="83" width="8.28515625" style="26" customWidth="1"/>
    <col min="84" max="84" width="10.42578125" style="26" customWidth="1"/>
    <col min="85" max="86" width="9.28515625" style="26" customWidth="1"/>
    <col min="87" max="87" width="10" style="26" customWidth="1"/>
    <col min="88" max="88" width="8.42578125" style="26" customWidth="1"/>
    <col min="89" max="90" width="7.42578125" style="26" customWidth="1"/>
    <col min="91" max="91" width="9" style="26" customWidth="1"/>
    <col min="92" max="92" width="10.28515625" style="26" customWidth="1"/>
    <col min="93" max="93" width="7.28515625" style="26" customWidth="1"/>
    <col min="94" max="94" width="8.28515625" style="26" customWidth="1"/>
    <col min="95" max="96" width="7.42578125" style="26" customWidth="1"/>
    <col min="97" max="97" width="8.28515625" style="26" customWidth="1"/>
    <col min="98" max="98" width="7.28515625" style="26" customWidth="1"/>
    <col min="99" max="99" width="5.42578125" style="26" customWidth="1"/>
    <col min="100" max="100" width="8.42578125" style="26" customWidth="1"/>
    <col min="101" max="101" width="8" style="26" customWidth="1"/>
    <col min="102" max="103" width="9.42578125" style="26" customWidth="1"/>
    <col min="104" max="104" width="9.28515625" style="26" customWidth="1"/>
    <col min="105" max="105" width="8.28515625" style="26" customWidth="1"/>
    <col min="106" max="106" width="8.42578125" style="26" customWidth="1"/>
    <col min="107" max="107" width="9.28515625" style="26" customWidth="1"/>
    <col min="108" max="108" width="8.42578125" style="26" customWidth="1"/>
    <col min="109" max="109" width="10" style="26" customWidth="1"/>
    <col min="110" max="110" width="7.42578125" style="26" customWidth="1"/>
    <col min="111" max="111" width="8.42578125" style="26" customWidth="1"/>
    <col min="112" max="112" width="9.28515625" style="26" customWidth="1"/>
    <col min="113" max="113" width="7.42578125" style="26" customWidth="1"/>
    <col min="114" max="114" width="6.5703125" style="26" customWidth="1"/>
    <col min="115" max="115" width="7.42578125" style="26" customWidth="1"/>
    <col min="116" max="116" width="8" style="26" customWidth="1"/>
    <col min="117" max="117" width="8.42578125" style="26" customWidth="1"/>
    <col min="118" max="118" width="9.28515625" style="26" customWidth="1"/>
    <col min="119" max="119" width="10" style="26" customWidth="1"/>
    <col min="120" max="120" width="9" style="26" customWidth="1"/>
    <col min="121" max="121" width="9.28515625" style="26" customWidth="1"/>
    <col min="122" max="122" width="11.28515625" style="26" customWidth="1"/>
    <col min="123" max="123" width="11.42578125" style="26" customWidth="1"/>
    <col min="124" max="124" width="9.28515625" style="26" customWidth="1"/>
    <col min="125" max="125" width="12.42578125" style="26" customWidth="1"/>
    <col min="126" max="126" width="9.42578125" style="26" customWidth="1"/>
    <col min="127" max="127" width="8.28515625" style="26" customWidth="1"/>
    <col min="128" max="128" width="9" style="26" customWidth="1"/>
    <col min="129" max="129" width="8" style="26" customWidth="1"/>
    <col min="130" max="130" width="11.28515625" style="26" customWidth="1"/>
    <col min="131" max="131" width="10.28515625" style="26" customWidth="1"/>
    <col min="132" max="132" width="10.42578125" style="26" customWidth="1"/>
    <col min="133" max="133" width="10.28515625" style="26" customWidth="1"/>
    <col min="134" max="134" width="9.42578125" style="26" customWidth="1"/>
    <col min="135" max="135" width="11.28515625" style="26" customWidth="1"/>
    <col min="136" max="136" width="9.42578125" style="26" customWidth="1"/>
    <col min="137" max="137" width="8" style="26" customWidth="1"/>
    <col min="138" max="138" width="10" style="26" customWidth="1"/>
    <col min="139" max="140" width="9" style="26" customWidth="1"/>
    <col min="141" max="141" width="9.42578125" style="26" customWidth="1"/>
    <col min="142" max="142" width="10.28515625" style="26" customWidth="1"/>
    <col min="143" max="143" width="14" style="26" customWidth="1"/>
    <col min="144" max="144" width="10.42578125" style="26" customWidth="1"/>
    <col min="145" max="145" width="9.42578125" style="26" customWidth="1"/>
    <col min="146" max="146" width="10" style="26" customWidth="1"/>
    <col min="147" max="147" width="6.5703125" style="26" customWidth="1"/>
    <col min="148" max="148" width="11.28515625" style="26" customWidth="1"/>
    <col min="149" max="149" width="8.42578125" style="26" customWidth="1"/>
    <col min="150" max="150" width="10.28515625" style="26" customWidth="1"/>
    <col min="151" max="151" width="9.28515625" style="26" customWidth="1"/>
    <col min="152" max="152" width="12.28515625" style="26" customWidth="1"/>
    <col min="153" max="153" width="8.28515625" style="26" customWidth="1"/>
    <col min="154" max="154" width="11.28515625" style="26" customWidth="1"/>
    <col min="155" max="155" width="8" style="26" customWidth="1"/>
    <col min="156" max="156" width="10.42578125" style="26" customWidth="1"/>
    <col min="157" max="157" width="8.42578125" style="26" customWidth="1"/>
    <col min="158" max="158" width="7.28515625" style="26" customWidth="1"/>
    <col min="159" max="160" width="10.28515625" style="26" customWidth="1"/>
    <col min="161" max="161" width="8.28515625" style="26" customWidth="1"/>
    <col min="162" max="162" width="9.28515625" style="26" customWidth="1"/>
    <col min="163" max="163" width="10.28515625" style="26" customWidth="1"/>
    <col min="164" max="164" width="8.42578125" style="26" customWidth="1"/>
    <col min="165" max="165" width="8.28515625" style="26" customWidth="1"/>
    <col min="166" max="166" width="10" style="26" customWidth="1"/>
    <col min="167" max="167" width="10.42578125" style="26" customWidth="1"/>
    <col min="168" max="168" width="9" style="26" customWidth="1"/>
    <col min="169" max="169" width="12.28515625" style="26" customWidth="1"/>
    <col min="170" max="170" width="9.28515625" style="26" customWidth="1"/>
    <col min="171" max="171" width="10" style="26" customWidth="1"/>
    <col min="172" max="172" width="7.42578125" style="26" customWidth="1"/>
    <col min="173" max="173" width="9.42578125" style="26" customWidth="1"/>
    <col min="174" max="174" width="11.28515625" style="26" customWidth="1"/>
    <col min="175" max="175" width="8.42578125" style="26" customWidth="1"/>
    <col min="176" max="176" width="7.28515625" style="26" customWidth="1"/>
    <col min="177" max="177" width="8.28515625" style="26" customWidth="1"/>
    <col min="178" max="179" width="9" style="26" customWidth="1"/>
    <col min="180" max="180" width="8.42578125" style="26" customWidth="1"/>
    <col min="181" max="181" width="9" style="26" customWidth="1"/>
    <col min="182" max="182" width="7.42578125" style="26" customWidth="1"/>
    <col min="183" max="183" width="9" style="26" customWidth="1"/>
    <col min="184" max="184" width="8.42578125" style="26" customWidth="1"/>
    <col min="185" max="185" width="9.42578125" style="26" customWidth="1"/>
    <col min="186" max="186" width="7.42578125" style="26" customWidth="1"/>
    <col min="187" max="187" width="8.42578125" style="26" customWidth="1"/>
    <col min="188" max="188" width="10.42578125" style="26" customWidth="1"/>
    <col min="189" max="189" width="9.42578125" style="26" customWidth="1"/>
    <col min="190" max="190" width="8.28515625" style="26" customWidth="1"/>
    <col min="191" max="191" width="9.42578125" style="26" customWidth="1"/>
    <col min="192" max="192" width="9" style="26" customWidth="1"/>
    <col min="193" max="193" width="7.28515625" style="26" customWidth="1"/>
    <col min="194" max="194" width="11.28515625" style="26" customWidth="1"/>
    <col min="195" max="195" width="10.42578125" style="26" customWidth="1"/>
    <col min="196" max="196" width="11.28515625" style="26" customWidth="1"/>
    <col min="197" max="197" width="10.28515625" style="26" customWidth="1"/>
    <col min="198" max="198" width="9.42578125" style="26" customWidth="1"/>
    <col min="199" max="199" width="10" style="26" customWidth="1"/>
    <col min="200" max="200" width="9" style="26" customWidth="1"/>
    <col min="201" max="201" width="8.28515625" style="26" customWidth="1"/>
    <col min="202" max="202" width="7.42578125" style="26" customWidth="1"/>
    <col min="203" max="203" width="9.42578125" style="26" customWidth="1"/>
    <col min="204" max="204" width="10" style="26" customWidth="1"/>
    <col min="205" max="205" width="10.5703125" style="26" customWidth="1"/>
    <col min="206" max="206" width="17" style="26" customWidth="1"/>
    <col min="207" max="207" width="8.28515625" style="26" customWidth="1"/>
    <col min="208" max="208" width="9.42578125" style="26" customWidth="1"/>
    <col min="209" max="209" width="10.28515625" style="26" customWidth="1"/>
    <col min="210" max="210" width="9.42578125" style="26" customWidth="1"/>
    <col min="211" max="211" width="10" style="26" customWidth="1"/>
    <col min="212" max="212" width="9.42578125" style="26" customWidth="1"/>
    <col min="213" max="213" width="10.42578125" style="26" customWidth="1"/>
    <col min="214" max="214" width="10.28515625" style="26" customWidth="1"/>
    <col min="215" max="215" width="10.5703125" style="26" customWidth="1"/>
    <col min="216" max="216" width="10" style="26" customWidth="1"/>
    <col min="217" max="217" width="9" style="26" customWidth="1"/>
    <col min="218" max="218" width="10.28515625" style="26" customWidth="1"/>
    <col min="219" max="219" width="10.5703125" style="26" customWidth="1"/>
    <col min="220" max="220" width="9.42578125" style="26" customWidth="1"/>
    <col min="221" max="221" width="10.42578125" style="26" customWidth="1"/>
    <col min="222" max="223" width="9.42578125" style="26" customWidth="1"/>
    <col min="224" max="224" width="9" style="26" customWidth="1"/>
    <col min="225" max="225" width="8.42578125" style="26" customWidth="1"/>
    <col min="226" max="226" width="9.28515625" style="26" customWidth="1"/>
    <col min="227" max="227" width="8.42578125" style="26" customWidth="1"/>
    <col min="228" max="228" width="9.28515625" style="26" customWidth="1"/>
    <col min="229" max="229" width="10" style="26" customWidth="1"/>
    <col min="230" max="230" width="9" style="26" customWidth="1"/>
    <col min="231" max="231" width="9.42578125" style="26" customWidth="1"/>
    <col min="232" max="232" width="10.28515625" style="26" customWidth="1"/>
    <col min="233" max="233" width="8" style="26" customWidth="1"/>
    <col min="234" max="234" width="9.28515625" style="26" customWidth="1"/>
    <col min="235" max="235" width="8.42578125" style="26" customWidth="1"/>
    <col min="236" max="236" width="10.5703125" style="26" customWidth="1"/>
    <col min="237" max="238" width="8.42578125" style="26" customWidth="1"/>
    <col min="239" max="240" width="10.28515625" style="26" customWidth="1"/>
    <col min="241" max="241" width="8.42578125" style="26" customWidth="1"/>
    <col min="242" max="243" width="10" style="26" customWidth="1"/>
    <col min="244" max="244" width="7.42578125" style="26" customWidth="1"/>
    <col min="245" max="245" width="10" style="26" customWidth="1"/>
    <col min="246" max="246" width="7.42578125" style="26" customWidth="1"/>
    <col min="247" max="247" width="8.42578125" style="26" customWidth="1"/>
    <col min="248" max="248" width="8" style="26" customWidth="1"/>
    <col min="249" max="249" width="8.28515625" style="26" customWidth="1"/>
    <col min="250" max="250" width="10.28515625" style="26" customWidth="1"/>
    <col min="251" max="251" width="9" style="26" customWidth="1"/>
    <col min="252" max="252" width="9.42578125" style="26" customWidth="1"/>
    <col min="253" max="253" width="15.42578125" style="26" customWidth="1"/>
    <col min="254" max="254" width="13.28515625" style="26" customWidth="1"/>
    <col min="255" max="256" width="9.28515625" style="26" customWidth="1"/>
    <col min="257" max="257" width="8.42578125" style="26" customWidth="1"/>
    <col min="258" max="258" width="6.28515625" style="26" customWidth="1"/>
    <col min="259" max="259" width="8.42578125" style="26" customWidth="1"/>
    <col min="260" max="260" width="9" style="26" customWidth="1"/>
    <col min="261" max="261" width="9.42578125" style="26" customWidth="1"/>
    <col min="262" max="262" width="10" style="26" customWidth="1"/>
    <col min="263" max="263" width="6.5703125" style="26" customWidth="1"/>
    <col min="264" max="265" width="9.28515625" style="26" customWidth="1"/>
    <col min="266" max="266" width="9" style="26" customWidth="1"/>
    <col min="267" max="267" width="9.42578125" style="26" customWidth="1"/>
    <col min="268" max="268" width="11.28515625" style="26" customWidth="1"/>
    <col min="269" max="269" width="10.42578125" style="26" customWidth="1"/>
    <col min="270" max="270" width="10" style="26" customWidth="1"/>
    <col min="271" max="271" width="11.28515625" style="26" customWidth="1"/>
    <col min="272" max="272" width="8.42578125" style="26" customWidth="1"/>
    <col min="273" max="273" width="10.5703125" style="26" customWidth="1"/>
    <col min="274" max="274" width="10.28515625" style="26" customWidth="1"/>
    <col min="275" max="275" width="9.42578125" style="26" customWidth="1"/>
    <col min="276" max="276" width="7.42578125" style="26" customWidth="1"/>
    <col min="277" max="277" width="8" style="26" customWidth="1"/>
    <col min="278" max="278" width="10.28515625" style="26" customWidth="1"/>
    <col min="279" max="279" width="9.42578125" style="26" customWidth="1"/>
    <col min="280" max="280" width="8.42578125" style="26" customWidth="1"/>
    <col min="281" max="281" width="9.42578125" style="26" customWidth="1"/>
    <col min="282" max="282" width="9.28515625" style="26" customWidth="1"/>
    <col min="283" max="284" width="10.28515625" style="26" customWidth="1"/>
    <col min="285" max="285" width="10.42578125" style="26" customWidth="1"/>
    <col min="286" max="286" width="9" style="26" customWidth="1"/>
    <col min="287" max="287" width="8" style="26" customWidth="1"/>
    <col min="288" max="288" width="9.42578125" style="26" customWidth="1"/>
    <col min="289" max="289" width="9" style="26" customWidth="1"/>
    <col min="290" max="290" width="9.28515625" style="26" customWidth="1"/>
    <col min="291" max="291" width="10.28515625" style="26" customWidth="1"/>
    <col min="292" max="292" width="8.42578125" style="26" customWidth="1"/>
    <col min="293" max="293" width="14.42578125" style="26" customWidth="1"/>
    <col min="294" max="294" width="8" style="26" customWidth="1"/>
    <col min="295" max="295" width="12.42578125" style="26" customWidth="1"/>
    <col min="296" max="296" width="9.42578125" style="26" customWidth="1"/>
    <col min="297" max="298" width="7.42578125" style="26" customWidth="1"/>
    <col min="299" max="299" width="8.42578125" style="26" customWidth="1"/>
    <col min="300" max="300" width="8.28515625" style="26" customWidth="1"/>
    <col min="301" max="301" width="9.42578125" style="26" customWidth="1"/>
    <col min="302" max="302" width="9.28515625" style="26" customWidth="1"/>
    <col min="303" max="303" width="10.42578125" style="26" customWidth="1"/>
    <col min="304" max="304" width="9.28515625" style="26" customWidth="1"/>
    <col min="305" max="305" width="9.42578125" style="26" customWidth="1"/>
    <col min="306" max="306" width="10.5703125" style="26" customWidth="1"/>
    <col min="307" max="307" width="11.28515625" style="26" customWidth="1"/>
    <col min="308" max="308" width="12.5703125" style="26" customWidth="1"/>
    <col min="309" max="309" width="8" style="26" customWidth="1"/>
    <col min="310" max="310" width="11.28515625" style="26" customWidth="1"/>
    <col min="311" max="311" width="10.28515625" style="26" customWidth="1"/>
    <col min="312" max="312" width="9.42578125" style="26" customWidth="1"/>
    <col min="313" max="313" width="11.28515625" style="26" customWidth="1"/>
    <col min="314" max="314" width="10.42578125" style="26" customWidth="1"/>
    <col min="315" max="315" width="8.28515625" style="26" customWidth="1"/>
    <col min="316" max="316" width="9.28515625" style="26" customWidth="1"/>
    <col min="317" max="317" width="10.5703125" style="26" customWidth="1"/>
    <col min="318" max="318" width="9.42578125" style="26" customWidth="1"/>
    <col min="319" max="320" width="11.28515625" style="26" customWidth="1"/>
    <col min="321" max="321" width="9.5703125" style="26" customWidth="1"/>
    <col min="322" max="322" width="9.42578125" style="26" customWidth="1"/>
    <col min="323" max="323" width="9.28515625" style="26" customWidth="1"/>
    <col min="324" max="324" width="9.42578125" style="26" customWidth="1"/>
    <col min="325" max="325" width="10.28515625" style="26" customWidth="1"/>
    <col min="326" max="326" width="10.42578125" style="26" customWidth="1"/>
    <col min="327" max="327" width="8.42578125" style="26" customWidth="1"/>
    <col min="328" max="328" width="9" style="26" customWidth="1"/>
    <col min="329" max="330" width="9.28515625" style="26" customWidth="1"/>
    <col min="331" max="331" width="7.42578125" style="26" customWidth="1"/>
    <col min="332" max="332" width="9" style="26" customWidth="1"/>
    <col min="333" max="333" width="9.28515625" style="26" customWidth="1"/>
    <col min="334" max="334" width="8.28515625" style="26" customWidth="1"/>
    <col min="335" max="335" width="9.42578125" style="26" customWidth="1"/>
    <col min="336" max="336" width="9" style="26" customWidth="1"/>
    <col min="337" max="337" width="9.42578125" style="26" customWidth="1"/>
    <col min="338" max="338" width="7.42578125" style="26" customWidth="1"/>
    <col min="339" max="339" width="9" style="26" customWidth="1"/>
    <col min="340" max="340" width="7.42578125" style="26" customWidth="1"/>
    <col min="341" max="341" width="9" style="26" customWidth="1"/>
    <col min="342" max="343" width="7.42578125" style="26" customWidth="1"/>
    <col min="344" max="344" width="7.28515625" style="26" customWidth="1"/>
    <col min="345" max="346" width="9.42578125" style="26" customWidth="1"/>
    <col min="347" max="347" width="8.42578125" style="26" customWidth="1"/>
    <col min="348" max="348" width="10" style="26" customWidth="1"/>
    <col min="349" max="349" width="9" style="26" customWidth="1"/>
    <col min="350" max="350" width="8.42578125" style="26" customWidth="1"/>
    <col min="351" max="351" width="8.28515625" style="26" customWidth="1"/>
    <col min="352" max="353" width="10.42578125" style="26" customWidth="1"/>
    <col min="354" max="354" width="9" style="26" customWidth="1"/>
    <col min="355" max="355" width="9.42578125" style="26" customWidth="1"/>
    <col min="356" max="356" width="8" style="26" customWidth="1"/>
    <col min="357" max="357" width="8.42578125" style="26" customWidth="1"/>
    <col min="358" max="359" width="7.42578125" style="26" customWidth="1"/>
    <col min="360" max="361" width="8.42578125" style="26" customWidth="1"/>
    <col min="362" max="362" width="9.42578125" style="26" customWidth="1"/>
    <col min="363" max="363" width="10.42578125" style="26" customWidth="1"/>
    <col min="364" max="364" width="8" style="26" customWidth="1"/>
    <col min="365" max="365" width="9" style="26" customWidth="1"/>
    <col min="366" max="366" width="6.42578125" style="26" customWidth="1"/>
    <col min="367" max="368" width="10.5703125" style="26" customWidth="1"/>
    <col min="369" max="370" width="10.42578125" style="26" customWidth="1"/>
    <col min="371" max="371" width="12.42578125" style="26" customWidth="1"/>
    <col min="372" max="372" width="10.28515625" style="26" customWidth="1"/>
    <col min="373" max="373" width="11.28515625" style="26" customWidth="1"/>
    <col min="374" max="374" width="7.42578125" style="26" customWidth="1"/>
    <col min="375" max="375" width="10.42578125" style="26" customWidth="1"/>
    <col min="376" max="376" width="10" style="26" customWidth="1"/>
    <col min="377" max="377" width="11.42578125" style="26" customWidth="1"/>
    <col min="378" max="378" width="9.42578125" style="26" customWidth="1"/>
    <col min="379" max="379" width="10.5703125" style="26" customWidth="1"/>
    <col min="380" max="380" width="9.42578125" style="26" customWidth="1"/>
    <col min="381" max="381" width="10.42578125" style="26" customWidth="1"/>
    <col min="382" max="383" width="10.5703125" style="26" customWidth="1"/>
    <col min="384" max="384" width="10.28515625" style="26" customWidth="1"/>
    <col min="385" max="386" width="9.42578125" style="26" customWidth="1"/>
    <col min="387" max="387" width="10.5703125" style="26" customWidth="1"/>
    <col min="388" max="388" width="10" style="26" customWidth="1"/>
    <col min="389" max="389" width="8.28515625" style="26" customWidth="1"/>
    <col min="390" max="390" width="9.42578125" style="26" customWidth="1"/>
    <col min="391" max="391" width="6.5703125" style="26" customWidth="1"/>
    <col min="392" max="392" width="10" style="26" customWidth="1"/>
    <col min="393" max="393" width="9.28515625" style="26" customWidth="1"/>
    <col min="394" max="394" width="11.28515625" style="26" customWidth="1"/>
    <col min="395" max="395" width="11.5703125" style="26" customWidth="1"/>
    <col min="396" max="396" width="8.42578125" style="26" customWidth="1"/>
    <col min="397" max="397" width="7.42578125" style="26" customWidth="1"/>
    <col min="398" max="398" width="11.28515625" style="26" customWidth="1"/>
    <col min="399" max="399" width="9.42578125" style="26" customWidth="1"/>
    <col min="400" max="400" width="9.28515625" style="26" customWidth="1"/>
    <col min="401" max="402" width="9.42578125" style="26" customWidth="1"/>
    <col min="403" max="403" width="11.28515625" style="26" customWidth="1"/>
    <col min="404" max="404" width="11.42578125" style="26" customWidth="1"/>
    <col min="405" max="405" width="10" style="26" customWidth="1"/>
    <col min="406" max="406" width="6.5703125" style="26" customWidth="1"/>
    <col min="407" max="407" width="9.28515625" style="26" customWidth="1"/>
    <col min="408" max="408" width="11.28515625" style="26" customWidth="1"/>
    <col min="409" max="409" width="10.5703125" style="26" customWidth="1"/>
    <col min="410" max="410" width="11.28515625" style="26" customWidth="1"/>
    <col min="411" max="411" width="8.42578125" style="26" customWidth="1"/>
    <col min="412" max="412" width="9" style="26" customWidth="1"/>
    <col min="413" max="413" width="11.42578125" style="26" customWidth="1"/>
    <col min="414" max="414" width="8.28515625" style="26" customWidth="1"/>
    <col min="415" max="415" width="10.28515625" style="26" customWidth="1"/>
    <col min="416" max="416" width="9.42578125" style="26" customWidth="1"/>
    <col min="417" max="418" width="9.28515625" style="26" customWidth="1"/>
    <col min="419" max="419" width="8.42578125" style="26" customWidth="1"/>
    <col min="420" max="421" width="6.42578125" style="26" customWidth="1"/>
    <col min="422" max="422" width="6.5703125" style="26" customWidth="1"/>
    <col min="423" max="423" width="12.42578125" style="26" customWidth="1"/>
    <col min="424" max="424" width="10.28515625" style="26" customWidth="1"/>
    <col min="425" max="426" width="9.42578125" style="26" customWidth="1"/>
    <col min="427" max="427" width="10.42578125" style="26" customWidth="1"/>
    <col min="428" max="428" width="10.28515625" style="26" customWidth="1"/>
    <col min="429" max="429" width="9.42578125" style="26" customWidth="1"/>
    <col min="430" max="430" width="10" style="26" customWidth="1"/>
    <col min="431" max="431" width="10.28515625" style="26" customWidth="1"/>
    <col min="432" max="432" width="11.42578125" style="26" customWidth="1"/>
    <col min="433" max="433" width="9.28515625" style="26" customWidth="1"/>
    <col min="434" max="435" width="9.42578125" style="26" customWidth="1"/>
    <col min="436" max="436" width="10.28515625" style="26" customWidth="1"/>
    <col min="437" max="437" width="11.28515625" style="26" customWidth="1"/>
    <col min="438" max="438" width="10.28515625" style="26" customWidth="1"/>
    <col min="439" max="439" width="9.42578125" style="26" customWidth="1"/>
    <col min="440" max="440" width="10.5703125" style="26" customWidth="1"/>
    <col min="441" max="442" width="11.28515625" style="26" customWidth="1"/>
    <col min="443" max="443" width="9" style="26" customWidth="1"/>
    <col min="444" max="444" width="9.42578125" style="26" customWidth="1"/>
    <col min="445" max="445" width="10.28515625" style="26" customWidth="1"/>
    <col min="446" max="446" width="10" style="26" customWidth="1"/>
    <col min="447" max="447" width="8.28515625" style="26" customWidth="1"/>
    <col min="448" max="448" width="8.42578125" style="26" customWidth="1"/>
    <col min="449" max="449" width="10.5703125" style="26" customWidth="1"/>
    <col min="450" max="450" width="8.42578125" style="26" customWidth="1"/>
    <col min="451" max="451" width="10.42578125" style="26" customWidth="1"/>
    <col min="452" max="452" width="11.28515625" style="26" customWidth="1"/>
    <col min="453" max="454" width="9.28515625" style="26" customWidth="1"/>
    <col min="455" max="455" width="9" style="26" customWidth="1"/>
    <col min="456" max="456" width="10.42578125" style="26" customWidth="1"/>
    <col min="457" max="457" width="7.42578125" style="26" customWidth="1"/>
    <col min="458" max="458" width="6.42578125" style="26" customWidth="1"/>
    <col min="459" max="459" width="10.5703125" style="26" customWidth="1"/>
    <col min="460" max="460" width="11.28515625" style="26" customWidth="1"/>
    <col min="461" max="461" width="9.28515625" style="26" customWidth="1"/>
    <col min="462" max="462" width="10.5703125" style="26" customWidth="1"/>
    <col min="463" max="463" width="8" style="26" customWidth="1"/>
    <col min="464" max="464" width="8.42578125" style="26" customWidth="1"/>
    <col min="465" max="465" width="11.28515625" style="26" customWidth="1"/>
    <col min="466" max="466" width="8.42578125" style="26" customWidth="1"/>
    <col min="467" max="467" width="10.5703125" style="26" customWidth="1"/>
    <col min="468" max="468" width="11.42578125" style="26" customWidth="1"/>
    <col min="469" max="469" width="10.42578125" style="26" customWidth="1"/>
    <col min="470" max="470" width="8" style="26" customWidth="1"/>
    <col min="471" max="471" width="7.42578125" style="26" customWidth="1"/>
    <col min="472" max="472" width="10" style="26" customWidth="1"/>
    <col min="473" max="473" width="10.28515625" style="26" customWidth="1"/>
    <col min="474" max="474" width="10" style="26" customWidth="1"/>
    <col min="475" max="475" width="8.42578125" style="26" customWidth="1"/>
    <col min="476" max="476" width="9" style="26" customWidth="1"/>
    <col min="477" max="477" width="10.28515625" style="26" customWidth="1"/>
    <col min="478" max="478" width="9.42578125" style="26" customWidth="1"/>
    <col min="479" max="479" width="7.42578125" style="26" customWidth="1"/>
    <col min="480" max="480" width="9.42578125" style="26" customWidth="1"/>
    <col min="481" max="481" width="8.28515625" style="26" customWidth="1"/>
    <col min="482" max="482" width="8" style="26" customWidth="1"/>
    <col min="483" max="483" width="10.5703125" style="26" customWidth="1"/>
    <col min="484" max="484" width="10.42578125" style="26" customWidth="1"/>
    <col min="485" max="485" width="8.28515625" style="26" customWidth="1"/>
    <col min="486" max="486" width="12.28515625" style="26" customWidth="1"/>
    <col min="487" max="487" width="10.42578125" style="26" customWidth="1"/>
    <col min="488" max="488" width="9.42578125" style="26" customWidth="1"/>
    <col min="489" max="489" width="9" style="26" customWidth="1"/>
    <col min="490" max="490" width="8.42578125" style="26" customWidth="1"/>
    <col min="491" max="491" width="6.5703125" style="26" customWidth="1"/>
    <col min="492" max="492" width="8" style="26" customWidth="1"/>
    <col min="493" max="493" width="9" style="26" customWidth="1"/>
    <col min="494" max="494" width="10" style="26" customWidth="1"/>
    <col min="495" max="495" width="8.42578125" style="26" customWidth="1"/>
    <col min="496" max="496" width="8.28515625" style="26" customWidth="1"/>
    <col min="497" max="497" width="10.28515625" style="26" customWidth="1"/>
    <col min="498" max="498" width="11.42578125" style="26" customWidth="1"/>
    <col min="499" max="504" width="12" style="26" bestFit="1" customWidth="1"/>
    <col min="505" max="505" width="11.28515625" style="26" bestFit="1" customWidth="1"/>
    <col min="506" max="510" width="9.42578125" style="26" bestFit="1" customWidth="1"/>
    <col min="511" max="511" width="12.28515625" style="26" customWidth="1"/>
    <col min="512" max="518" width="10.28515625" style="26" bestFit="1" customWidth="1"/>
    <col min="519" max="520" width="11.28515625" style="26" customWidth="1"/>
    <col min="521" max="524" width="10.28515625" style="26" bestFit="1" customWidth="1"/>
    <col min="525" max="526" width="11.42578125" style="26" bestFit="1" customWidth="1"/>
    <col min="527" max="528" width="12" style="26" bestFit="1" customWidth="1"/>
    <col min="529" max="529" width="11.42578125" style="26" bestFit="1" customWidth="1"/>
    <col min="530" max="533" width="12" style="26" bestFit="1" customWidth="1"/>
    <col min="534" max="534" width="11.42578125" style="26" bestFit="1" customWidth="1"/>
    <col min="535" max="535" width="12" style="26" bestFit="1" customWidth="1"/>
    <col min="536" max="539" width="11.42578125" style="26" bestFit="1" customWidth="1"/>
    <col min="540" max="545" width="12" style="26" bestFit="1" customWidth="1"/>
    <col min="546" max="546" width="12.42578125" style="26" customWidth="1"/>
    <col min="547" max="553" width="12" style="26" bestFit="1" customWidth="1"/>
    <col min="554" max="554" width="11.42578125" style="26" bestFit="1" customWidth="1"/>
    <col min="555" max="560" width="12" style="26" bestFit="1" customWidth="1"/>
    <col min="561" max="561" width="11.42578125" style="26" bestFit="1" customWidth="1"/>
    <col min="562" max="562" width="12" style="26" bestFit="1" customWidth="1"/>
    <col min="563" max="568" width="9.28515625" style="26" customWidth="1"/>
    <col min="569" max="573" width="12" style="26" bestFit="1" customWidth="1"/>
    <col min="574" max="575" width="11.42578125" style="26" bestFit="1" customWidth="1"/>
    <col min="576" max="577" width="12" style="26" bestFit="1" customWidth="1"/>
    <col min="578" max="581" width="9.42578125" style="26" bestFit="1" customWidth="1"/>
    <col min="582" max="582" width="10.28515625" style="26" bestFit="1" customWidth="1"/>
    <col min="583" max="583" width="9.42578125" style="26" bestFit="1" customWidth="1"/>
    <col min="584" max="585" width="10.28515625" style="26" bestFit="1" customWidth="1"/>
    <col min="586" max="593" width="10.5703125" style="26" bestFit="1" customWidth="1"/>
    <col min="594" max="595" width="10.42578125" style="26" customWidth="1"/>
    <col min="596" max="596" width="11" style="26" customWidth="1"/>
    <col min="597" max="600" width="10.5703125" style="26" bestFit="1" customWidth="1"/>
    <col min="601" max="601" width="10.42578125" style="26" bestFit="1" customWidth="1"/>
    <col min="602" max="606" width="10.5703125" style="26" bestFit="1" customWidth="1"/>
    <col min="607" max="607" width="13.5703125" style="26" customWidth="1"/>
    <col min="608" max="608" width="10.28515625" style="26" customWidth="1"/>
    <col min="609" max="609" width="11.42578125" style="26" bestFit="1" customWidth="1"/>
    <col min="610" max="611" width="12" style="26" bestFit="1" customWidth="1"/>
    <col min="612" max="612" width="11.42578125" style="26" bestFit="1" customWidth="1"/>
    <col min="613" max="613" width="11.28515625" style="26" bestFit="1" customWidth="1"/>
    <col min="614" max="616" width="11.42578125" style="26" bestFit="1" customWidth="1"/>
    <col min="617" max="617" width="12" style="26" bestFit="1" customWidth="1"/>
    <col min="618" max="618" width="11.42578125" style="26" bestFit="1" customWidth="1"/>
    <col min="619" max="623" width="12" style="26" bestFit="1" customWidth="1"/>
    <col min="624" max="624" width="11.42578125" style="26" bestFit="1" customWidth="1"/>
    <col min="625" max="625" width="12" style="26" bestFit="1" customWidth="1"/>
    <col min="626" max="626" width="11.42578125" style="26" bestFit="1" customWidth="1"/>
    <col min="627" max="628" width="12" style="26" bestFit="1" customWidth="1"/>
    <col min="629" max="629" width="11.42578125" style="26" bestFit="1" customWidth="1"/>
    <col min="630" max="633" width="12" style="26" bestFit="1" customWidth="1"/>
    <col min="634" max="635" width="11.42578125" style="26" bestFit="1" customWidth="1"/>
    <col min="636" max="638" width="12" style="26" bestFit="1" customWidth="1"/>
    <col min="639" max="639" width="11.42578125" style="26" bestFit="1" customWidth="1"/>
    <col min="640" max="643" width="12" style="26" bestFit="1" customWidth="1"/>
    <col min="644" max="645" width="11.42578125" style="26" bestFit="1" customWidth="1"/>
    <col min="646" max="646" width="12" style="26" bestFit="1" customWidth="1"/>
    <col min="647" max="647" width="11.42578125" style="26" bestFit="1" customWidth="1"/>
    <col min="648" max="649" width="12" style="26" bestFit="1" customWidth="1"/>
    <col min="650" max="650" width="10.28515625" style="26" customWidth="1"/>
    <col min="651" max="651" width="10.5703125" style="26" customWidth="1"/>
    <col min="652" max="652" width="13.28515625" style="26" customWidth="1"/>
    <col min="653" max="653" width="10.42578125" style="26" customWidth="1"/>
    <col min="654" max="689" width="9.42578125" style="26" bestFit="1" customWidth="1"/>
    <col min="690" max="694" width="10.28515625" style="26" bestFit="1" customWidth="1"/>
    <col min="695" max="710" width="10.42578125" style="26" bestFit="1" customWidth="1"/>
    <col min="711" max="712" width="9.42578125" style="26" bestFit="1" customWidth="1"/>
    <col min="713" max="715" width="10.28515625" style="26" bestFit="1" customWidth="1"/>
    <col min="716" max="716" width="10.42578125" style="26" bestFit="1" customWidth="1"/>
    <col min="717" max="717" width="11.28515625" style="26" customWidth="1"/>
    <col min="718" max="726" width="10.42578125" style="26" bestFit="1" customWidth="1"/>
    <col min="727" max="727" width="12.28515625" style="26" bestFit="1" customWidth="1"/>
    <col min="728" max="728" width="11" style="26" bestFit="1" customWidth="1"/>
    <col min="729" max="733" width="11.42578125" style="26" bestFit="1" customWidth="1"/>
    <col min="734" max="734" width="12" style="26" bestFit="1" customWidth="1"/>
    <col min="735" max="740" width="12.28515625" style="26" bestFit="1" customWidth="1"/>
    <col min="741" max="741" width="12.42578125" style="26" bestFit="1" customWidth="1"/>
    <col min="742" max="742" width="12.28515625" style="26" bestFit="1" customWidth="1"/>
    <col min="743" max="747" width="12.42578125" style="26" bestFit="1" customWidth="1"/>
    <col min="748" max="752" width="10.42578125" style="26" bestFit="1" customWidth="1"/>
    <col min="753" max="754" width="10.28515625" style="26" bestFit="1" customWidth="1"/>
    <col min="755" max="755" width="11" style="26" bestFit="1" customWidth="1"/>
    <col min="756" max="756" width="10.42578125" style="26" bestFit="1" customWidth="1"/>
    <col min="757" max="760" width="11" style="26" bestFit="1" customWidth="1"/>
    <col min="761" max="761" width="13.42578125" style="26" customWidth="1"/>
    <col min="762" max="762" width="11" style="26" bestFit="1" customWidth="1"/>
    <col min="763" max="769" width="11.42578125" style="26" bestFit="1" customWidth="1"/>
    <col min="770" max="770" width="11" style="26" bestFit="1" customWidth="1"/>
    <col min="771" max="771" width="11.42578125" style="26" customWidth="1"/>
    <col min="772" max="772" width="12" style="26" customWidth="1"/>
    <col min="773" max="777" width="10.42578125" style="26" bestFit="1" customWidth="1"/>
    <col min="778" max="781" width="11.42578125" style="26" bestFit="1" customWidth="1"/>
    <col min="782" max="782" width="9.42578125" style="26" customWidth="1"/>
    <col min="783" max="789" width="11.42578125" style="26" bestFit="1" customWidth="1"/>
    <col min="790" max="790" width="10.28515625" style="26" bestFit="1" customWidth="1"/>
    <col min="791" max="791" width="11.28515625" style="26" customWidth="1"/>
    <col min="792" max="795" width="10.42578125" style="26" bestFit="1" customWidth="1"/>
    <col min="796" max="810" width="11.42578125" style="26" bestFit="1" customWidth="1"/>
    <col min="811" max="816" width="10.42578125" style="26" bestFit="1" customWidth="1"/>
    <col min="817" max="817" width="11.42578125" style="26" bestFit="1" customWidth="1"/>
    <col min="818" max="818" width="11" style="26" bestFit="1" customWidth="1"/>
    <col min="819" max="831" width="11.42578125" style="26" bestFit="1" customWidth="1"/>
    <col min="832" max="832" width="10.28515625" style="26" bestFit="1" customWidth="1"/>
    <col min="833" max="838" width="10.42578125" style="26" bestFit="1" customWidth="1"/>
    <col min="839" max="839" width="11.42578125" style="26" bestFit="1" customWidth="1"/>
    <col min="840" max="840" width="11" style="26" bestFit="1" customWidth="1"/>
    <col min="841" max="845" width="11.42578125" style="26" bestFit="1" customWidth="1"/>
    <col min="846" max="846" width="10" style="26" customWidth="1"/>
    <col min="847" max="854" width="11.42578125" style="26" bestFit="1" customWidth="1"/>
    <col min="855" max="859" width="10.42578125" style="26" bestFit="1" customWidth="1"/>
    <col min="860" max="860" width="11" style="26" bestFit="1" customWidth="1"/>
    <col min="861" max="874" width="11.42578125" style="26" bestFit="1" customWidth="1"/>
    <col min="875" max="880" width="10.42578125" style="26" bestFit="1" customWidth="1"/>
    <col min="881" max="893" width="11.42578125" style="26" bestFit="1" customWidth="1"/>
    <col min="894" max="894" width="10.28515625" style="26" bestFit="1" customWidth="1"/>
    <col min="895" max="900" width="10.42578125" style="26" bestFit="1" customWidth="1"/>
    <col min="901" max="901" width="11.42578125" style="26" bestFit="1" customWidth="1"/>
    <col min="902" max="902" width="11" style="26" bestFit="1" customWidth="1"/>
    <col min="903" max="904" width="11.42578125" style="26" bestFit="1" customWidth="1"/>
    <col min="905" max="905" width="10.42578125" style="26" customWidth="1"/>
    <col min="906" max="920" width="11.42578125" style="26" bestFit="1" customWidth="1"/>
    <col min="921" max="925" width="10.5703125" style="26" bestFit="1" customWidth="1"/>
    <col min="926" max="926" width="11.42578125" style="26" bestFit="1" customWidth="1"/>
    <col min="927" max="927" width="11" style="26" bestFit="1" customWidth="1"/>
    <col min="928" max="940" width="11.42578125" style="26" bestFit="1" customWidth="1"/>
    <col min="941" max="941" width="11" style="26" bestFit="1" customWidth="1"/>
    <col min="942" max="947" width="11.42578125" style="26" bestFit="1" customWidth="1"/>
    <col min="948" max="948" width="12.28515625" style="26" bestFit="1" customWidth="1"/>
    <col min="949" max="949" width="12" style="26" bestFit="1" customWidth="1"/>
    <col min="950" max="955" width="12.28515625" style="26" bestFit="1" customWidth="1"/>
    <col min="956" max="962" width="12.42578125" style="26" bestFit="1" customWidth="1"/>
    <col min="963" max="963" width="12.28515625" style="26" bestFit="1" customWidth="1"/>
    <col min="964" max="964" width="10.5703125" style="26" bestFit="1" customWidth="1"/>
    <col min="965" max="968" width="11" style="26" bestFit="1" customWidth="1"/>
    <col min="969" max="970" width="12" style="26" bestFit="1" customWidth="1"/>
    <col min="971" max="971" width="11" style="26" customWidth="1"/>
    <col min="972" max="975" width="12" style="26" bestFit="1" customWidth="1"/>
    <col min="976" max="976" width="12.28515625" style="26" bestFit="1" customWidth="1"/>
    <col min="977" max="977" width="12" style="26" bestFit="1" customWidth="1"/>
    <col min="978" max="983" width="12.28515625" style="26" bestFit="1" customWidth="1"/>
    <col min="984" max="988" width="11.42578125" style="26" bestFit="1" customWidth="1"/>
    <col min="989" max="989" width="12.28515625" style="26" bestFit="1" customWidth="1"/>
    <col min="990" max="990" width="12" style="26" bestFit="1" customWidth="1"/>
    <col min="991" max="996" width="12.28515625" style="26" bestFit="1" customWidth="1"/>
    <col min="997" max="997" width="12.42578125" style="26" bestFit="1" customWidth="1"/>
    <col min="998" max="998" width="12.28515625" style="26" bestFit="1" customWidth="1"/>
    <col min="999" max="1003" width="12.42578125" style="26" bestFit="1" customWidth="1"/>
    <col min="1004" max="1004" width="12.28515625" style="26" bestFit="1" customWidth="1"/>
    <col min="1005" max="1010" width="10.28515625" style="26" bestFit="1" customWidth="1"/>
    <col min="1011" max="1011" width="11" style="26" bestFit="1" customWidth="1"/>
    <col min="1012" max="1012" width="10.42578125" style="26" bestFit="1" customWidth="1"/>
    <col min="1013" max="1018" width="11" style="26" bestFit="1" customWidth="1"/>
    <col min="1019" max="1019" width="11.42578125" style="26" bestFit="1" customWidth="1"/>
    <col min="1020" max="1020" width="10.42578125" style="26" customWidth="1"/>
    <col min="1021" max="1021" width="11.28515625" style="26" customWidth="1"/>
    <col min="1022" max="1025" width="11.42578125" style="26" bestFit="1" customWidth="1"/>
    <col min="1026" max="1026" width="11" style="26" bestFit="1" customWidth="1"/>
    <col min="1027" max="1027" width="10.28515625" style="26" bestFit="1" customWidth="1"/>
    <col min="1028" max="1029" width="10.42578125" style="26" bestFit="1" customWidth="1"/>
    <col min="1030" max="1030" width="11" style="26" bestFit="1" customWidth="1"/>
    <col min="1031" max="1052" width="12" style="26" bestFit="1" customWidth="1"/>
    <col min="1053" max="1053" width="11.42578125" style="26" bestFit="1" customWidth="1"/>
    <col min="1054" max="1055" width="12" style="26" bestFit="1" customWidth="1"/>
    <col min="1056" max="1057" width="11.42578125" style="26" bestFit="1" customWidth="1"/>
    <col min="1058" max="1058" width="12" style="26" bestFit="1" customWidth="1"/>
    <col min="1059" max="1059" width="11.42578125" style="26" bestFit="1" customWidth="1"/>
    <col min="1060" max="1072" width="12" style="26" bestFit="1" customWidth="1"/>
    <col min="1073" max="1073" width="11.28515625" style="26" customWidth="1"/>
    <col min="1074" max="1076" width="10.42578125" style="26" customWidth="1"/>
    <col min="1077" max="1077" width="10.5703125" style="26" customWidth="1"/>
    <col min="1078" max="1079" width="10.42578125" style="26" customWidth="1"/>
    <col min="1080" max="1080" width="11.42578125" style="26" customWidth="1"/>
    <col min="1081" max="1081" width="10.42578125" style="26" customWidth="1"/>
    <col min="1082" max="1095" width="12" style="26" bestFit="1" customWidth="1"/>
    <col min="1096" max="1097" width="10.42578125" style="26" customWidth="1"/>
    <col min="1098" max="1098" width="11.28515625" style="26" customWidth="1"/>
    <col min="1099" max="1101" width="12" style="26" bestFit="1" customWidth="1"/>
    <col min="1102" max="1104" width="10.42578125" style="26" customWidth="1"/>
    <col min="1105" max="1105" width="11.42578125" style="26" customWidth="1"/>
    <col min="1106" max="1106" width="11.28515625" style="26" customWidth="1"/>
    <col min="1107" max="1107" width="12.28515625" style="26" customWidth="1"/>
    <col min="1108" max="1117" width="12" style="26" bestFit="1" customWidth="1"/>
    <col min="1118" max="1118" width="9.42578125" style="26" customWidth="1"/>
    <col min="1119" max="1157" width="12" style="26" bestFit="1" customWidth="1"/>
    <col min="1158" max="1158" width="12.42578125" style="26" customWidth="1"/>
    <col min="1159" max="1159" width="11.42578125" style="26" customWidth="1"/>
    <col min="1160" max="1160" width="12.28515625" style="26" customWidth="1"/>
    <col min="1161" max="1161" width="10.5703125" style="26" customWidth="1"/>
    <col min="1162" max="1162" width="10.28515625" style="26" customWidth="1"/>
    <col min="1163" max="1163" width="11.28515625" style="26" customWidth="1"/>
    <col min="1164" max="1164" width="12" style="26" customWidth="1"/>
    <col min="1165" max="1165" width="11.42578125" style="26" customWidth="1"/>
    <col min="1166" max="1167" width="10.42578125" style="26" customWidth="1"/>
    <col min="1168" max="1169" width="12" style="26" bestFit="1" customWidth="1"/>
    <col min="1170" max="1170" width="10.42578125" style="26" customWidth="1"/>
    <col min="1171" max="1177" width="12" style="26" bestFit="1" customWidth="1"/>
    <col min="1178" max="1178" width="11.42578125" style="26" bestFit="1" customWidth="1"/>
    <col min="1179" max="1184" width="12" style="26" bestFit="1" customWidth="1"/>
    <col min="1185" max="1185" width="9.42578125" style="26" customWidth="1"/>
    <col min="1186" max="1186" width="12" style="26" bestFit="1" customWidth="1"/>
    <col min="1187" max="1187" width="10.42578125" style="26" customWidth="1"/>
    <col min="1188" max="1196" width="12" style="26" bestFit="1" customWidth="1"/>
    <col min="1197" max="1197" width="11.42578125" style="26" bestFit="1" customWidth="1"/>
    <col min="1198" max="1198" width="12" style="26" bestFit="1" customWidth="1"/>
    <col min="1199" max="1199" width="12.28515625" style="26" bestFit="1" customWidth="1"/>
    <col min="1200" max="1200" width="12" style="26" bestFit="1" customWidth="1"/>
    <col min="1201" max="1206" width="12.28515625" style="26" bestFit="1" customWidth="1"/>
    <col min="1207" max="1207" width="12.42578125" style="26" bestFit="1" customWidth="1"/>
    <col min="1208" max="1208" width="12.28515625" style="26" customWidth="1"/>
    <col min="1209" max="1209" width="11.42578125" style="26" customWidth="1"/>
    <col min="1210" max="1213" width="12.42578125" style="26" bestFit="1" customWidth="1"/>
    <col min="1214" max="1214" width="12.28515625" style="26" bestFit="1" customWidth="1"/>
    <col min="1215" max="1215" width="11.28515625" style="26" customWidth="1"/>
    <col min="1216" max="1222" width="12" style="26" bestFit="1" customWidth="1"/>
    <col min="1223" max="1223" width="12" style="26" customWidth="1"/>
    <col min="1224" max="1224" width="11.42578125" style="26" customWidth="1"/>
    <col min="1225" max="1226" width="11.28515625" style="26" customWidth="1"/>
    <col min="1227" max="1228" width="11.42578125" style="26" customWidth="1"/>
    <col min="1229" max="1229" width="11.28515625" style="26" customWidth="1"/>
    <col min="1230" max="1230" width="11.42578125" style="26" customWidth="1"/>
    <col min="1231" max="1231" width="10.5703125" style="26" customWidth="1"/>
    <col min="1232" max="1234" width="11.28515625" style="26" customWidth="1"/>
    <col min="1235" max="1235" width="9.28515625" style="26" customWidth="1"/>
    <col min="1236" max="1237" width="12" style="26" bestFit="1" customWidth="1"/>
    <col min="1238" max="1238" width="12.42578125" style="26" customWidth="1"/>
    <col min="1239" max="1239" width="11.28515625" style="26" customWidth="1"/>
    <col min="1240" max="1240" width="13.28515625" style="26" customWidth="1"/>
    <col min="1241" max="1241" width="12" style="26" bestFit="1" customWidth="1"/>
    <col min="1242" max="1247" width="12.28515625" style="26" bestFit="1" customWidth="1"/>
    <col min="1248" max="1254" width="12.42578125" style="26" bestFit="1" customWidth="1"/>
    <col min="1255" max="1255" width="12.28515625" style="26" bestFit="1" customWidth="1"/>
    <col min="1256" max="1268" width="12" style="26" bestFit="1" customWidth="1"/>
    <col min="1269" max="1269" width="10" style="26" customWidth="1"/>
    <col min="1270" max="1270" width="10.42578125" style="26" customWidth="1"/>
    <col min="1271" max="1273" width="12" style="26" bestFit="1" customWidth="1"/>
    <col min="1274" max="1275" width="10.42578125" style="26" customWidth="1"/>
    <col min="1276" max="1276" width="12" style="26" bestFit="1" customWidth="1"/>
    <col min="1277" max="1277" width="13.42578125" style="26" customWidth="1"/>
    <col min="1278" max="1278" width="12" style="26" bestFit="1" customWidth="1"/>
    <col min="1279" max="1279" width="10.42578125" style="26" customWidth="1"/>
    <col min="1280" max="1285" width="12" style="26" bestFit="1" customWidth="1"/>
    <col min="1286" max="1286" width="13.42578125" style="26" customWidth="1"/>
    <col min="1287" max="1287" width="11.28515625" style="26" customWidth="1"/>
    <col min="1288" max="1290" width="12" style="26" bestFit="1" customWidth="1"/>
    <col min="1291" max="1291" width="12.28515625" style="26" bestFit="1" customWidth="1"/>
    <col min="1292" max="1292" width="12" style="26" bestFit="1" customWidth="1"/>
    <col min="1293" max="1293" width="12.28515625" style="26" bestFit="1" customWidth="1"/>
    <col min="1294" max="1294" width="12.42578125" style="26" customWidth="1"/>
    <col min="1295" max="1295" width="10.5703125" style="26" customWidth="1"/>
    <col min="1296" max="1296" width="11.42578125" style="26" bestFit="1" customWidth="1"/>
    <col min="1297" max="1297" width="11.28515625" style="26" customWidth="1"/>
    <col min="1298" max="1299" width="12" style="26" bestFit="1" customWidth="1"/>
    <col min="1300" max="1300" width="11.42578125" style="26" bestFit="1" customWidth="1"/>
    <col min="1301" max="1301" width="12" style="26" bestFit="1" customWidth="1"/>
    <col min="1302" max="1302" width="11.28515625" style="26" customWidth="1"/>
    <col min="1303" max="1306" width="12" style="26" bestFit="1" customWidth="1"/>
    <col min="1307" max="1307" width="11.42578125" style="26" bestFit="1" customWidth="1"/>
    <col min="1308" max="1308" width="12" style="26" bestFit="1" customWidth="1"/>
    <col min="1309" max="1312" width="12.28515625" style="26" bestFit="1" customWidth="1"/>
    <col min="1313" max="1313" width="13.42578125" style="26" customWidth="1"/>
    <col min="1314" max="1314" width="11.42578125" style="26" customWidth="1"/>
    <col min="1315" max="1315" width="13.5703125" style="26" customWidth="1"/>
    <col min="1316" max="1316" width="14.42578125" style="26" customWidth="1"/>
    <col min="1317" max="1317" width="12" style="26" bestFit="1" customWidth="1"/>
    <col min="1318" max="1318" width="11.42578125" style="26" bestFit="1" customWidth="1"/>
    <col min="1319" max="1320" width="12" style="26" bestFit="1" customWidth="1"/>
    <col min="1321" max="1321" width="11.42578125" style="26" bestFit="1" customWidth="1"/>
    <col min="1322" max="1322" width="11.28515625" style="26" bestFit="1" customWidth="1"/>
    <col min="1323" max="1325" width="11.42578125" style="26" bestFit="1" customWidth="1"/>
    <col min="1326" max="1326" width="12" style="26" bestFit="1" customWidth="1"/>
    <col min="1327" max="1327" width="11.42578125" style="26" bestFit="1" customWidth="1"/>
    <col min="1328" max="1328" width="12" style="26" bestFit="1" customWidth="1"/>
    <col min="1329" max="1329" width="10.42578125" style="26" customWidth="1"/>
    <col min="1330" max="1330" width="12.28515625" style="26" bestFit="1" customWidth="1"/>
    <col min="1331" max="1331" width="12" style="26" bestFit="1" customWidth="1"/>
    <col min="1332" max="1334" width="12.28515625" style="26" bestFit="1" customWidth="1"/>
    <col min="1335" max="1335" width="13.42578125" style="26" customWidth="1"/>
    <col min="1336" max="1337" width="12.28515625" style="26" bestFit="1" customWidth="1"/>
    <col min="1338" max="1338" width="18.42578125" style="26" customWidth="1"/>
    <col min="1339" max="1339" width="15" style="26" customWidth="1"/>
    <col min="1340" max="1342" width="12" style="26" bestFit="1" customWidth="1"/>
    <col min="1343" max="1344" width="11.42578125" style="26" bestFit="1" customWidth="1"/>
    <col min="1345" max="1345" width="11.28515625" style="26" customWidth="1"/>
    <col min="1346" max="1346" width="11.42578125" style="26" customWidth="1"/>
    <col min="1347" max="1347" width="13.28515625" style="26" customWidth="1"/>
    <col min="1348" max="1348" width="12.42578125" style="26" customWidth="1"/>
    <col min="1349" max="1349" width="12.28515625" style="26" customWidth="1"/>
    <col min="1350" max="1350" width="11.5703125" style="26" customWidth="1"/>
    <col min="1351" max="1351" width="12" style="26" bestFit="1" customWidth="1"/>
    <col min="1352" max="1352" width="12.28515625" style="26" bestFit="1" customWidth="1"/>
    <col min="1353" max="1353" width="11.42578125" style="26" bestFit="1" customWidth="1"/>
    <col min="1354" max="1358" width="12.28515625" style="26" bestFit="1" customWidth="1"/>
    <col min="1359" max="1359" width="16" style="26" customWidth="1"/>
    <col min="1360" max="1360" width="11.5703125" style="26" customWidth="1"/>
    <col min="1361" max="1396" width="9.28515625" style="26" bestFit="1" customWidth="1"/>
    <col min="1397" max="1398" width="13.42578125" style="26" customWidth="1"/>
    <col min="1399" max="1399" width="14" style="26" customWidth="1"/>
    <col min="1400" max="1403" width="9.28515625" style="26" bestFit="1" customWidth="1"/>
    <col min="1404" max="1404" width="15.42578125" style="26" customWidth="1"/>
    <col min="1405" max="1413" width="9.28515625" style="26" bestFit="1" customWidth="1"/>
    <col min="1414" max="1414" width="10.5703125" style="26" customWidth="1"/>
    <col min="1415" max="1417" width="9.28515625" style="26" bestFit="1" customWidth="1"/>
    <col min="1418" max="1418" width="12.42578125" style="26" customWidth="1"/>
    <col min="1419" max="1419" width="9.42578125" style="26" customWidth="1"/>
    <col min="1420" max="1440" width="9.28515625" style="26" bestFit="1" customWidth="1"/>
    <col min="1441" max="1456" width="10.28515625" style="26" bestFit="1" customWidth="1"/>
    <col min="1457" max="1461" width="9.28515625" style="26" bestFit="1" customWidth="1"/>
    <col min="1462" max="1462" width="12" style="26" customWidth="1"/>
    <col min="1463" max="1463" width="10.42578125" style="26" customWidth="1"/>
    <col min="1464" max="1477" width="10.28515625" style="26" bestFit="1" customWidth="1"/>
    <col min="1478" max="1478" width="11.28515625" style="26" customWidth="1"/>
    <col min="1479" max="1481" width="10.28515625" style="26" bestFit="1" customWidth="1"/>
    <col min="1482" max="1482" width="11.5703125" style="26" customWidth="1"/>
    <col min="1483" max="1503" width="10.28515625" style="26" bestFit="1" customWidth="1"/>
    <col min="1504" max="1504" width="15" style="26" customWidth="1"/>
    <col min="1505" max="1520" width="10.28515625" style="26" bestFit="1" customWidth="1"/>
    <col min="1521" max="1521" width="13.42578125" style="26" customWidth="1"/>
    <col min="1522" max="1600" width="10.28515625" style="26" bestFit="1" customWidth="1"/>
    <col min="1601" max="1662" width="9.28515625" style="26"/>
    <col min="1663" max="1663" width="9.28515625" style="26" customWidth="1"/>
    <col min="1664" max="1731" width="9.42578125" style="26" bestFit="1" customWidth="1"/>
    <col min="1732" max="16384" width="9.28515625" style="26"/>
  </cols>
  <sheetData>
    <row r="1" spans="1:1544">
      <c r="A1" s="25" t="s">
        <v>232</v>
      </c>
      <c r="B1" s="25"/>
      <c r="C1" s="25"/>
      <c r="D1" s="25"/>
      <c r="E1" s="25"/>
      <c r="F1" s="25"/>
      <c r="G1" s="25"/>
      <c r="H1" s="25"/>
      <c r="I1" s="25"/>
      <c r="J1" s="25"/>
      <c r="K1" s="25"/>
      <c r="L1" s="25"/>
      <c r="M1" s="25"/>
      <c r="N1" s="25"/>
      <c r="O1" s="25"/>
      <c r="P1" s="25"/>
      <c r="Q1" s="25"/>
      <c r="R1" s="25"/>
      <c r="S1" s="25"/>
      <c r="T1" s="25"/>
      <c r="U1" s="25"/>
      <c r="V1" s="25"/>
      <c r="W1" s="25"/>
      <c r="X1" s="25"/>
      <c r="Y1" s="25"/>
      <c r="Z1" s="25"/>
      <c r="AA1" s="25"/>
      <c r="AB1" s="25"/>
      <c r="AC1" s="25"/>
      <c r="AD1" s="25"/>
      <c r="AE1" s="25"/>
      <c r="AF1" s="25"/>
      <c r="AG1" s="25"/>
      <c r="AH1" s="25"/>
      <c r="AI1" s="25"/>
      <c r="AJ1" s="25"/>
      <c r="AK1" s="25"/>
      <c r="AL1" s="25"/>
      <c r="AM1" s="25"/>
      <c r="AN1" s="25"/>
      <c r="AO1" s="25"/>
      <c r="AP1" s="25"/>
      <c r="AQ1" s="25"/>
      <c r="AR1" s="25"/>
      <c r="AS1" s="25"/>
      <c r="AT1" s="25"/>
      <c r="AU1" s="25"/>
      <c r="AV1" s="25"/>
      <c r="AW1" s="25"/>
      <c r="AX1" s="25"/>
      <c r="AY1" s="25"/>
      <c r="AZ1" s="25"/>
      <c r="BA1" s="25"/>
      <c r="BB1" s="25"/>
      <c r="BC1" s="25"/>
      <c r="BD1" s="25"/>
      <c r="BE1" s="25"/>
      <c r="BF1" s="25"/>
      <c r="BG1" s="25"/>
      <c r="BH1" s="25"/>
      <c r="BI1" s="25"/>
      <c r="BJ1" s="25"/>
      <c r="BK1" s="25"/>
      <c r="BL1" s="25"/>
      <c r="BM1" s="25"/>
      <c r="BN1" s="25"/>
      <c r="BO1" s="25"/>
      <c r="BP1" s="25"/>
      <c r="BQ1" s="25"/>
      <c r="BR1" s="25"/>
      <c r="BS1" s="25"/>
      <c r="BT1" s="25"/>
      <c r="BU1" s="25"/>
      <c r="BV1" s="25"/>
      <c r="BW1" s="25"/>
      <c r="BX1" s="25"/>
      <c r="BY1" s="25"/>
      <c r="BZ1" s="25"/>
      <c r="CA1" s="25"/>
      <c r="CB1" s="25"/>
      <c r="CC1" s="25"/>
      <c r="CD1" s="25"/>
      <c r="CE1" s="25"/>
      <c r="CF1" s="25"/>
      <c r="CG1" s="25"/>
      <c r="CH1" s="25"/>
      <c r="CI1" s="25"/>
      <c r="CJ1" s="25"/>
      <c r="CK1" s="25"/>
      <c r="CL1" s="25"/>
      <c r="CM1" s="25"/>
      <c r="CN1" s="25"/>
      <c r="CO1" s="25"/>
      <c r="CP1" s="25"/>
      <c r="CQ1" s="25"/>
      <c r="CR1" s="25"/>
      <c r="CS1" s="25"/>
      <c r="CT1" s="25"/>
      <c r="CU1" s="25"/>
      <c r="CV1" s="25"/>
      <c r="CW1" s="25"/>
      <c r="CX1" s="25"/>
      <c r="CY1" s="25"/>
      <c r="CZ1" s="25"/>
      <c r="DA1" s="25"/>
      <c r="DB1" s="25"/>
      <c r="DC1" s="25"/>
      <c r="DD1" s="25"/>
      <c r="DE1" s="25"/>
      <c r="DF1" s="25"/>
      <c r="DG1" s="25"/>
      <c r="DH1" s="25"/>
      <c r="DI1" s="25"/>
      <c r="DJ1" s="25"/>
      <c r="DK1" s="25"/>
      <c r="DL1" s="25"/>
      <c r="DM1" s="25"/>
      <c r="DN1" s="25"/>
      <c r="DO1" s="25"/>
      <c r="DP1" s="25"/>
      <c r="DQ1" s="25"/>
      <c r="DR1" s="25"/>
      <c r="DS1" s="25"/>
      <c r="DT1" s="25"/>
      <c r="DU1" s="25"/>
      <c r="DV1" s="25"/>
      <c r="DW1" s="25"/>
      <c r="DX1" s="25"/>
      <c r="DY1" s="25"/>
      <c r="DZ1" s="25"/>
      <c r="EA1" s="25"/>
      <c r="EB1" s="25"/>
      <c r="EC1" s="25"/>
      <c r="ED1" s="25"/>
      <c r="EE1" s="25"/>
      <c r="EF1" s="25"/>
      <c r="EG1" s="25"/>
      <c r="EH1" s="25"/>
      <c r="EI1" s="25"/>
      <c r="EJ1" s="25"/>
      <c r="EK1" s="25"/>
      <c r="EL1" s="25"/>
      <c r="EM1" s="25"/>
      <c r="EN1" s="25"/>
      <c r="EO1" s="25"/>
      <c r="EP1" s="25"/>
      <c r="EQ1" s="25"/>
      <c r="ER1" s="25"/>
      <c r="ES1" s="25"/>
      <c r="ET1" s="25"/>
      <c r="EU1" s="25"/>
      <c r="EV1" s="25"/>
      <c r="EW1" s="25"/>
      <c r="EX1" s="25"/>
      <c r="EY1" s="25"/>
      <c r="EZ1" s="25"/>
      <c r="FA1" s="25"/>
      <c r="FB1" s="25"/>
      <c r="FC1" s="25"/>
      <c r="FD1" s="25"/>
      <c r="FE1" s="25"/>
      <c r="FF1" s="25"/>
      <c r="FG1" s="25"/>
      <c r="FH1" s="25"/>
      <c r="FI1" s="25"/>
      <c r="FJ1" s="25"/>
      <c r="FK1" s="25"/>
      <c r="FL1" s="25"/>
      <c r="FM1" s="25"/>
      <c r="FN1" s="25"/>
      <c r="FO1" s="25"/>
      <c r="FP1" s="25"/>
      <c r="FQ1" s="25"/>
      <c r="FR1" s="25"/>
      <c r="FS1" s="25"/>
      <c r="FT1" s="25"/>
      <c r="FU1" s="25"/>
      <c r="FV1" s="25"/>
      <c r="FW1" s="25"/>
      <c r="FX1" s="25"/>
      <c r="FY1" s="25"/>
      <c r="FZ1" s="25"/>
      <c r="GA1" s="25"/>
      <c r="GB1" s="25"/>
      <c r="GC1" s="25"/>
      <c r="GD1" s="25"/>
      <c r="GE1" s="25"/>
      <c r="GF1" s="25"/>
      <c r="GG1" s="25"/>
      <c r="GH1" s="25"/>
      <c r="GI1" s="25"/>
      <c r="GJ1" s="25"/>
      <c r="GK1" s="25"/>
      <c r="GL1" s="25"/>
      <c r="GM1" s="25"/>
      <c r="GN1" s="25"/>
      <c r="GO1" s="25"/>
      <c r="GP1" s="25"/>
      <c r="GQ1" s="25"/>
      <c r="GR1" s="25"/>
      <c r="GS1" s="25"/>
      <c r="GT1" s="25"/>
      <c r="GU1" s="25"/>
      <c r="GV1" s="25"/>
      <c r="GW1" s="25"/>
      <c r="GX1" s="25"/>
      <c r="GY1" s="25"/>
      <c r="GZ1" s="25"/>
      <c r="HA1" s="25"/>
      <c r="HB1" s="25"/>
      <c r="HC1" s="25"/>
      <c r="HD1" s="25"/>
      <c r="HE1" s="25"/>
      <c r="HF1" s="25"/>
      <c r="HG1" s="25"/>
      <c r="HH1" s="25"/>
      <c r="HI1" s="25"/>
      <c r="HJ1" s="25"/>
      <c r="HK1" s="25"/>
      <c r="HL1" s="25"/>
      <c r="HM1" s="25"/>
      <c r="HN1" s="25"/>
      <c r="HO1" s="25"/>
      <c r="HP1" s="25"/>
      <c r="HQ1" s="25"/>
      <c r="HR1" s="25"/>
      <c r="HS1" s="25"/>
      <c r="HT1" s="25"/>
      <c r="HU1" s="25"/>
      <c r="HV1" s="25"/>
      <c r="HW1" s="25"/>
      <c r="HX1" s="25"/>
      <c r="HY1" s="25"/>
      <c r="HZ1" s="25"/>
      <c r="IA1" s="25"/>
      <c r="IB1" s="25"/>
      <c r="IC1" s="25"/>
      <c r="ID1" s="25"/>
      <c r="IE1" s="25"/>
      <c r="IF1" s="25"/>
      <c r="IG1" s="25"/>
      <c r="IH1" s="25"/>
      <c r="II1" s="25"/>
      <c r="IJ1" s="25"/>
      <c r="IK1" s="25"/>
      <c r="IL1" s="25"/>
      <c r="IM1" s="25"/>
      <c r="IN1" s="25"/>
      <c r="IO1" s="25"/>
      <c r="IP1" s="25"/>
      <c r="IQ1" s="25"/>
      <c r="IR1" s="25"/>
      <c r="IS1" s="25"/>
      <c r="IT1" s="25"/>
      <c r="IU1" s="25"/>
      <c r="IV1" s="25"/>
      <c r="IW1" s="25"/>
      <c r="IX1" s="25"/>
      <c r="IY1" s="25"/>
      <c r="IZ1" s="25"/>
      <c r="JA1" s="25"/>
      <c r="JB1" s="25"/>
      <c r="JC1" s="25"/>
      <c r="JD1" s="25"/>
      <c r="JE1" s="25"/>
      <c r="JF1" s="25"/>
      <c r="JG1" s="25"/>
      <c r="JH1" s="25"/>
      <c r="JI1" s="25"/>
      <c r="JJ1" s="25"/>
      <c r="JK1" s="25"/>
      <c r="JL1" s="25"/>
      <c r="JM1" s="25"/>
      <c r="JN1" s="25"/>
      <c r="JO1" s="25"/>
      <c r="JP1" s="25"/>
      <c r="JQ1" s="25"/>
      <c r="JR1" s="25"/>
      <c r="JS1" s="25"/>
      <c r="JT1" s="25"/>
      <c r="JU1" s="25"/>
      <c r="JV1" s="25"/>
      <c r="JW1" s="25"/>
      <c r="JX1" s="25"/>
      <c r="JY1" s="25"/>
      <c r="JZ1" s="25"/>
      <c r="KA1" s="25"/>
      <c r="KB1" s="25"/>
      <c r="KC1" s="25"/>
      <c r="KD1" s="25"/>
      <c r="KE1" s="25"/>
      <c r="KF1" s="25"/>
      <c r="KG1" s="25"/>
      <c r="KH1" s="25"/>
      <c r="KI1" s="25"/>
      <c r="KJ1" s="25"/>
      <c r="KK1" s="25"/>
      <c r="KL1" s="25"/>
      <c r="KM1" s="25"/>
      <c r="KN1" s="25"/>
      <c r="KO1" s="25"/>
      <c r="KP1" s="25"/>
      <c r="KQ1" s="25"/>
      <c r="KR1" s="25"/>
      <c r="KS1" s="25"/>
      <c r="KT1" s="25"/>
      <c r="KU1" s="25"/>
      <c r="KV1" s="25"/>
      <c r="KW1" s="25"/>
      <c r="KX1" s="25"/>
      <c r="KY1" s="25"/>
      <c r="KZ1" s="25"/>
      <c r="LA1" s="25"/>
      <c r="LB1" s="25"/>
      <c r="LC1" s="25"/>
      <c r="LD1" s="25"/>
      <c r="LE1" s="25"/>
      <c r="LF1" s="25"/>
      <c r="LG1" s="25"/>
      <c r="LH1" s="25"/>
      <c r="LI1" s="25"/>
      <c r="LJ1" s="25"/>
      <c r="LK1" s="25"/>
      <c r="LL1" s="25"/>
      <c r="LM1" s="25"/>
      <c r="LN1" s="25"/>
      <c r="LO1" s="25"/>
      <c r="LP1" s="25"/>
      <c r="LQ1" s="25"/>
      <c r="LR1" s="25"/>
      <c r="LS1" s="25"/>
      <c r="LT1" s="25"/>
      <c r="LU1" s="25"/>
      <c r="LV1" s="25"/>
      <c r="LW1" s="25"/>
      <c r="LX1" s="25"/>
      <c r="LY1" s="25"/>
      <c r="LZ1" s="25"/>
      <c r="MA1" s="25"/>
      <c r="MB1" s="25"/>
      <c r="MC1" s="25"/>
      <c r="MD1" s="25"/>
      <c r="ME1" s="25"/>
      <c r="MF1" s="25"/>
      <c r="MG1" s="25"/>
      <c r="MH1" s="25"/>
      <c r="MI1" s="25"/>
      <c r="MJ1" s="25"/>
      <c r="MK1" s="25"/>
      <c r="ML1" s="25"/>
      <c r="MM1" s="25"/>
      <c r="MN1" s="25"/>
      <c r="MO1" s="25"/>
      <c r="MP1" s="25"/>
      <c r="MQ1" s="25"/>
      <c r="MR1" s="25"/>
      <c r="MS1" s="25"/>
      <c r="MT1" s="25"/>
      <c r="MU1" s="25"/>
      <c r="MV1" s="25"/>
      <c r="MW1" s="25"/>
      <c r="MX1" s="25"/>
      <c r="MY1" s="25"/>
      <c r="MZ1" s="25"/>
      <c r="NA1" s="25"/>
      <c r="NB1" s="25"/>
      <c r="NC1" s="25"/>
      <c r="ND1" s="25"/>
      <c r="NE1" s="25"/>
      <c r="NF1" s="25"/>
      <c r="NG1" s="25"/>
      <c r="NH1" s="25"/>
      <c r="NI1" s="25"/>
      <c r="NJ1" s="25"/>
      <c r="NK1" s="25"/>
      <c r="NL1" s="25"/>
      <c r="NM1" s="25"/>
      <c r="NN1" s="25"/>
      <c r="NO1" s="25"/>
      <c r="NP1" s="25"/>
      <c r="NQ1" s="25"/>
      <c r="NR1" s="25"/>
      <c r="NS1" s="25"/>
      <c r="NT1" s="25"/>
      <c r="NU1" s="25"/>
      <c r="NV1" s="25"/>
      <c r="NW1" s="25"/>
      <c r="NX1" s="25"/>
      <c r="NY1" s="25"/>
      <c r="NZ1" s="25"/>
      <c r="OA1" s="25"/>
      <c r="OB1" s="25"/>
      <c r="OC1" s="25"/>
      <c r="OD1" s="25"/>
      <c r="OE1" s="25"/>
      <c r="OF1" s="25"/>
      <c r="OG1" s="25"/>
      <c r="OH1" s="25"/>
      <c r="OI1" s="25"/>
      <c r="OJ1" s="25"/>
      <c r="OK1" s="25"/>
      <c r="OL1" s="25"/>
      <c r="OM1" s="25"/>
      <c r="ON1" s="25"/>
      <c r="OO1" s="25"/>
      <c r="OP1" s="25"/>
      <c r="OQ1" s="25"/>
      <c r="OR1" s="25"/>
      <c r="OS1" s="25"/>
      <c r="OT1" s="25"/>
      <c r="OU1" s="25"/>
      <c r="OV1" s="25"/>
      <c r="OW1" s="25"/>
      <c r="OX1" s="25"/>
      <c r="OY1" s="25"/>
      <c r="OZ1" s="25"/>
      <c r="PA1" s="25"/>
      <c r="PB1" s="25"/>
      <c r="PC1" s="25"/>
      <c r="PD1" s="25"/>
      <c r="PE1" s="25"/>
      <c r="PF1" s="25"/>
      <c r="PG1" s="25"/>
      <c r="PH1" s="25"/>
      <c r="PI1" s="25"/>
      <c r="PJ1" s="25"/>
      <c r="PK1" s="25"/>
      <c r="PL1" s="25"/>
      <c r="PM1" s="25"/>
      <c r="PN1" s="25"/>
      <c r="PO1" s="25"/>
      <c r="PP1" s="25"/>
      <c r="PQ1" s="25"/>
      <c r="PR1" s="25"/>
      <c r="PS1" s="25"/>
      <c r="PT1" s="25"/>
      <c r="PU1" s="25"/>
      <c r="PV1" s="25"/>
      <c r="PW1" s="25"/>
      <c r="PX1" s="25"/>
      <c r="PY1" s="25"/>
      <c r="PZ1" s="25"/>
      <c r="QA1" s="25"/>
      <c r="QB1" s="25"/>
      <c r="QC1" s="25"/>
      <c r="QD1" s="25"/>
      <c r="QE1" s="25"/>
      <c r="QF1" s="25"/>
      <c r="QG1" s="25"/>
      <c r="QH1" s="25"/>
      <c r="QI1" s="25"/>
      <c r="QJ1" s="25"/>
      <c r="QK1" s="25"/>
      <c r="QL1" s="25"/>
      <c r="QM1" s="25"/>
      <c r="QN1" s="25"/>
      <c r="QO1" s="25"/>
      <c r="QP1" s="25"/>
      <c r="QQ1" s="25"/>
      <c r="QR1" s="25"/>
      <c r="QS1" s="25"/>
      <c r="QT1" s="25"/>
      <c r="QU1" s="25"/>
      <c r="QV1" s="25"/>
      <c r="QW1" s="25"/>
      <c r="QX1" s="25"/>
      <c r="QY1" s="25"/>
      <c r="QZ1" s="25"/>
      <c r="RA1" s="25"/>
      <c r="RB1" s="25"/>
      <c r="RC1" s="25"/>
      <c r="RD1" s="25"/>
      <c r="RE1" s="25"/>
      <c r="RF1" s="25"/>
      <c r="RG1" s="25"/>
      <c r="RH1" s="25"/>
      <c r="RI1" s="25"/>
      <c r="RJ1" s="25"/>
      <c r="RK1" s="25"/>
      <c r="RL1" s="25"/>
      <c r="RM1" s="25"/>
      <c r="RN1" s="25"/>
      <c r="RO1" s="25"/>
      <c r="RP1" s="25"/>
      <c r="RQ1" s="25"/>
      <c r="RR1" s="25"/>
      <c r="RS1" s="25"/>
      <c r="RT1" s="25"/>
      <c r="RU1" s="25"/>
      <c r="RV1" s="25"/>
      <c r="RW1" s="25"/>
      <c r="RX1" s="25"/>
      <c r="RY1" s="25"/>
      <c r="RZ1" s="25"/>
      <c r="SA1" s="25"/>
      <c r="SB1" s="25"/>
      <c r="SC1" s="25"/>
      <c r="ALQ1" s="26">
        <v>2019</v>
      </c>
    </row>
    <row r="2" spans="1:1544">
      <c r="A2" s="26" t="s">
        <v>233</v>
      </c>
      <c r="B2" s="249">
        <v>42009</v>
      </c>
      <c r="C2" s="249">
        <v>42010</v>
      </c>
      <c r="D2" s="249">
        <v>42011</v>
      </c>
      <c r="E2" s="249">
        <v>42012</v>
      </c>
      <c r="F2" s="249">
        <v>42013</v>
      </c>
      <c r="G2" s="249">
        <v>42014</v>
      </c>
      <c r="H2" s="249">
        <v>42016</v>
      </c>
      <c r="I2" s="249">
        <v>42017</v>
      </c>
      <c r="J2" s="249">
        <v>42018</v>
      </c>
      <c r="K2" s="249">
        <v>42019</v>
      </c>
      <c r="L2" s="249">
        <v>42020</v>
      </c>
      <c r="M2" s="249">
        <v>42023</v>
      </c>
      <c r="N2" s="249">
        <v>42024</v>
      </c>
      <c r="O2" s="249">
        <v>42025</v>
      </c>
      <c r="P2" s="249">
        <v>42026</v>
      </c>
      <c r="Q2" s="249">
        <v>42027</v>
      </c>
      <c r="R2" s="249">
        <v>42030</v>
      </c>
      <c r="S2" s="249">
        <v>42031</v>
      </c>
      <c r="T2" s="249">
        <v>42032</v>
      </c>
      <c r="U2" s="249">
        <v>42033</v>
      </c>
      <c r="V2" s="249">
        <v>42034</v>
      </c>
      <c r="W2" s="54">
        <v>42037</v>
      </c>
      <c r="X2" s="54">
        <v>42038</v>
      </c>
      <c r="Y2" s="54">
        <v>42039</v>
      </c>
      <c r="Z2" s="54">
        <v>42040</v>
      </c>
      <c r="AA2" s="54">
        <v>42041</v>
      </c>
      <c r="AB2" s="54">
        <v>42044</v>
      </c>
      <c r="AC2" s="54">
        <v>42045</v>
      </c>
      <c r="AD2" s="54">
        <v>42046</v>
      </c>
      <c r="AE2" s="54">
        <v>42047</v>
      </c>
      <c r="AF2" s="54">
        <v>42048</v>
      </c>
      <c r="AG2" s="54">
        <v>42051</v>
      </c>
      <c r="AH2" s="54">
        <v>42052</v>
      </c>
      <c r="AI2" s="54">
        <v>42053</v>
      </c>
      <c r="AJ2" s="54">
        <v>42058</v>
      </c>
      <c r="AK2" s="54">
        <v>42059</v>
      </c>
      <c r="AL2" s="54">
        <v>42060</v>
      </c>
      <c r="AM2" s="54">
        <v>42061</v>
      </c>
      <c r="AN2" s="54">
        <v>42062</v>
      </c>
      <c r="AO2" s="249">
        <v>42065</v>
      </c>
      <c r="AP2" s="249">
        <v>42066</v>
      </c>
      <c r="AQ2" s="249">
        <v>42067</v>
      </c>
      <c r="AR2" s="249">
        <v>42068</v>
      </c>
      <c r="AS2" s="249">
        <v>42069</v>
      </c>
      <c r="AT2" s="249">
        <v>42072</v>
      </c>
      <c r="AU2" s="249">
        <v>42073</v>
      </c>
      <c r="AV2" s="249">
        <v>42074</v>
      </c>
      <c r="AW2" s="249">
        <v>42075</v>
      </c>
      <c r="AX2" s="249">
        <v>42076</v>
      </c>
      <c r="AY2" s="249">
        <v>42079</v>
      </c>
      <c r="AZ2" s="249">
        <v>42080</v>
      </c>
      <c r="BA2" s="249">
        <v>42081</v>
      </c>
      <c r="BB2" s="249">
        <v>42082</v>
      </c>
      <c r="BC2" s="249">
        <v>42083</v>
      </c>
      <c r="BD2" s="249">
        <v>42086</v>
      </c>
      <c r="BE2" s="249">
        <v>42087</v>
      </c>
      <c r="BF2" s="249">
        <v>42088</v>
      </c>
      <c r="BG2" s="249">
        <v>42089</v>
      </c>
      <c r="BH2" s="249">
        <v>42090</v>
      </c>
      <c r="BI2" s="249">
        <v>42093</v>
      </c>
      <c r="BJ2" s="249">
        <v>42094</v>
      </c>
      <c r="BK2" s="54">
        <v>42095</v>
      </c>
      <c r="BL2" s="54">
        <v>42096</v>
      </c>
      <c r="BM2" s="54">
        <v>42097</v>
      </c>
      <c r="BN2" s="54">
        <v>42100</v>
      </c>
      <c r="BO2" s="54">
        <v>42101</v>
      </c>
      <c r="BP2" s="54">
        <v>42102</v>
      </c>
      <c r="BQ2" s="54">
        <v>42103</v>
      </c>
      <c r="BR2" s="54">
        <v>42104</v>
      </c>
      <c r="BS2" s="54">
        <v>42107</v>
      </c>
      <c r="BT2" s="54">
        <v>42108</v>
      </c>
      <c r="BU2" s="54">
        <v>42109</v>
      </c>
      <c r="BV2" s="54">
        <v>42110</v>
      </c>
      <c r="BW2" s="54">
        <v>42111</v>
      </c>
      <c r="BX2" s="54">
        <v>42114</v>
      </c>
      <c r="BY2" s="54">
        <v>42115</v>
      </c>
      <c r="BZ2" s="54">
        <v>42116</v>
      </c>
      <c r="CA2" s="54">
        <v>42117</v>
      </c>
      <c r="CB2" s="54">
        <v>42118</v>
      </c>
      <c r="CC2" s="54">
        <v>42121</v>
      </c>
      <c r="CD2" s="54">
        <v>42122</v>
      </c>
      <c r="CE2" s="54">
        <v>42123</v>
      </c>
      <c r="CF2" s="54">
        <v>42124</v>
      </c>
      <c r="CG2" s="249">
        <v>42125</v>
      </c>
      <c r="CH2" s="249">
        <v>42128</v>
      </c>
      <c r="CI2" s="249">
        <v>42129</v>
      </c>
      <c r="CJ2" s="249">
        <v>42130</v>
      </c>
      <c r="CK2" s="249">
        <v>42131</v>
      </c>
      <c r="CL2" s="249">
        <v>42132</v>
      </c>
      <c r="CM2" s="249">
        <v>42135</v>
      </c>
      <c r="CN2" s="249">
        <v>42136</v>
      </c>
      <c r="CO2" s="249">
        <v>42137</v>
      </c>
      <c r="CP2" s="249">
        <v>42138</v>
      </c>
      <c r="CQ2" s="249">
        <v>42139</v>
      </c>
      <c r="CR2" s="249">
        <v>42142</v>
      </c>
      <c r="CS2" s="249">
        <v>42143</v>
      </c>
      <c r="CT2" s="249">
        <v>42144</v>
      </c>
      <c r="CU2" s="249">
        <v>42145</v>
      </c>
      <c r="CV2" s="249">
        <v>42146</v>
      </c>
      <c r="CW2" s="249">
        <v>42149</v>
      </c>
      <c r="CX2" s="249">
        <v>42150</v>
      </c>
      <c r="CY2" s="249">
        <v>42151</v>
      </c>
      <c r="CZ2" s="249">
        <v>42152</v>
      </c>
      <c r="DA2" s="249">
        <v>42153</v>
      </c>
      <c r="DB2" s="54">
        <v>42157</v>
      </c>
      <c r="DC2" s="54">
        <v>42158</v>
      </c>
      <c r="DD2" s="54">
        <v>42159</v>
      </c>
      <c r="DE2" s="54">
        <v>42160</v>
      </c>
      <c r="DF2" s="54">
        <v>42163</v>
      </c>
      <c r="DG2" s="54">
        <v>42164</v>
      </c>
      <c r="DH2" s="54">
        <v>42165</v>
      </c>
      <c r="DI2" s="54">
        <v>42166</v>
      </c>
      <c r="DJ2" s="54">
        <v>42167</v>
      </c>
      <c r="DK2" s="54">
        <v>42170</v>
      </c>
      <c r="DL2" s="54">
        <v>42171</v>
      </c>
      <c r="DM2" s="54">
        <v>42172</v>
      </c>
      <c r="DN2" s="54">
        <v>42173</v>
      </c>
      <c r="DO2" s="54">
        <v>42174</v>
      </c>
      <c r="DP2" s="54">
        <v>42177</v>
      </c>
      <c r="DQ2" s="54">
        <v>42178</v>
      </c>
      <c r="DR2" s="54">
        <v>42179</v>
      </c>
      <c r="DS2" s="54">
        <v>42180</v>
      </c>
      <c r="DT2" s="54">
        <v>42181</v>
      </c>
      <c r="DU2" s="54">
        <v>42184</v>
      </c>
      <c r="DV2" s="54">
        <v>42185</v>
      </c>
      <c r="DW2" s="249">
        <v>42186</v>
      </c>
      <c r="DX2" s="249">
        <v>42187</v>
      </c>
      <c r="DY2" s="249">
        <v>42188</v>
      </c>
      <c r="DZ2" s="249">
        <v>42191</v>
      </c>
      <c r="EA2" s="249">
        <v>42192</v>
      </c>
      <c r="EB2" s="249">
        <v>42193</v>
      </c>
      <c r="EC2" s="249">
        <v>42194</v>
      </c>
      <c r="ED2" s="249">
        <v>42195</v>
      </c>
      <c r="EE2" s="249">
        <v>42201</v>
      </c>
      <c r="EF2" s="249">
        <v>42202</v>
      </c>
      <c r="EG2" s="249">
        <v>42205</v>
      </c>
      <c r="EH2" s="249">
        <v>42206</v>
      </c>
      <c r="EI2" s="249">
        <v>42207</v>
      </c>
      <c r="EJ2" s="249">
        <v>42208</v>
      </c>
      <c r="EK2" s="249">
        <v>42209</v>
      </c>
      <c r="EL2" s="249">
        <v>42212</v>
      </c>
      <c r="EM2" s="249">
        <v>42213</v>
      </c>
      <c r="EN2" s="249">
        <v>42214</v>
      </c>
      <c r="EO2" s="249">
        <v>42215</v>
      </c>
      <c r="EP2" s="249">
        <v>42216</v>
      </c>
      <c r="EQ2" s="54">
        <v>42219</v>
      </c>
      <c r="ER2" s="54">
        <v>42220</v>
      </c>
      <c r="ES2" s="54">
        <v>42221</v>
      </c>
      <c r="ET2" s="54">
        <v>42222</v>
      </c>
      <c r="EU2" s="54">
        <v>42223</v>
      </c>
      <c r="EV2" s="54">
        <v>42226</v>
      </c>
      <c r="EW2" s="54">
        <v>42227</v>
      </c>
      <c r="EX2" s="54">
        <v>42228</v>
      </c>
      <c r="EY2" s="54">
        <v>42229</v>
      </c>
      <c r="EZ2" s="54">
        <v>42230</v>
      </c>
      <c r="FA2" s="54">
        <v>42233</v>
      </c>
      <c r="FB2" s="54">
        <v>42234</v>
      </c>
      <c r="FC2" s="54">
        <v>42235</v>
      </c>
      <c r="FD2" s="54">
        <v>42236</v>
      </c>
      <c r="FE2" s="54">
        <v>42237</v>
      </c>
      <c r="FF2" s="54">
        <v>42240</v>
      </c>
      <c r="FG2" s="54">
        <v>42241</v>
      </c>
      <c r="FH2" s="54">
        <v>42242</v>
      </c>
      <c r="FI2" s="54">
        <v>42243</v>
      </c>
      <c r="FJ2" s="54">
        <v>42244</v>
      </c>
      <c r="FK2" s="54">
        <v>42247</v>
      </c>
      <c r="FL2" s="249">
        <v>42248</v>
      </c>
      <c r="FM2" s="249">
        <v>42249</v>
      </c>
      <c r="FN2" s="249">
        <v>42250</v>
      </c>
      <c r="FO2" s="249">
        <v>42251</v>
      </c>
      <c r="FP2" s="249">
        <v>42254</v>
      </c>
      <c r="FQ2" s="249">
        <v>42255</v>
      </c>
      <c r="FR2" s="249">
        <v>42256</v>
      </c>
      <c r="FS2" s="249">
        <v>42257</v>
      </c>
      <c r="FT2" s="249">
        <v>42258</v>
      </c>
      <c r="FU2" s="249">
        <v>42261</v>
      </c>
      <c r="FV2" s="249">
        <v>42262</v>
      </c>
      <c r="FW2" s="249">
        <v>42263</v>
      </c>
      <c r="FX2" s="249">
        <v>42264</v>
      </c>
      <c r="FY2" s="249">
        <v>42265</v>
      </c>
      <c r="FZ2" s="249">
        <v>42268</v>
      </c>
      <c r="GA2" s="249">
        <v>42269</v>
      </c>
      <c r="GB2" s="249">
        <v>42270</v>
      </c>
      <c r="GC2" s="249">
        <v>42271</v>
      </c>
      <c r="GD2" s="249">
        <v>42272</v>
      </c>
      <c r="GE2" s="249">
        <v>42275</v>
      </c>
      <c r="GF2" s="249">
        <v>42276</v>
      </c>
      <c r="GG2" s="249">
        <v>42277</v>
      </c>
      <c r="GH2" s="54">
        <v>42278</v>
      </c>
      <c r="GI2" s="54">
        <v>42279</v>
      </c>
      <c r="GJ2" s="54">
        <v>42282</v>
      </c>
      <c r="GK2" s="54">
        <v>42283</v>
      </c>
      <c r="GL2" s="54">
        <v>42284</v>
      </c>
      <c r="GM2" s="54">
        <v>42285</v>
      </c>
      <c r="GN2" s="54">
        <v>42286</v>
      </c>
      <c r="GO2" s="54">
        <v>42289</v>
      </c>
      <c r="GP2" s="54">
        <v>42290</v>
      </c>
      <c r="GQ2" s="54">
        <v>42291</v>
      </c>
      <c r="GR2" s="54">
        <v>42292</v>
      </c>
      <c r="GS2" s="54">
        <v>42293</v>
      </c>
      <c r="GT2" s="54">
        <v>42296</v>
      </c>
      <c r="GU2" s="54">
        <v>42297</v>
      </c>
      <c r="GV2" s="54">
        <v>42298</v>
      </c>
      <c r="GW2" s="54">
        <v>42299</v>
      </c>
      <c r="GX2" s="54">
        <v>42300</v>
      </c>
      <c r="GY2" s="54">
        <v>42303</v>
      </c>
      <c r="GZ2" s="54">
        <v>42304</v>
      </c>
      <c r="HA2" s="54">
        <v>42305</v>
      </c>
      <c r="HB2" s="54">
        <v>42306</v>
      </c>
      <c r="HC2" s="54">
        <v>42307</v>
      </c>
      <c r="HD2" s="249">
        <v>42310</v>
      </c>
      <c r="HE2" s="249">
        <v>42311</v>
      </c>
      <c r="HF2" s="249">
        <v>42312</v>
      </c>
      <c r="HG2" s="249">
        <v>42313</v>
      </c>
      <c r="HH2" s="249">
        <v>42314</v>
      </c>
      <c r="HI2" s="249">
        <v>42317</v>
      </c>
      <c r="HJ2" s="249">
        <v>42318</v>
      </c>
      <c r="HK2" s="249">
        <v>42319</v>
      </c>
      <c r="HL2" s="249">
        <v>42321</v>
      </c>
      <c r="HM2" s="249">
        <v>42324</v>
      </c>
      <c r="HN2" s="249">
        <v>42325</v>
      </c>
      <c r="HO2" s="249">
        <v>42326</v>
      </c>
      <c r="HP2" s="249">
        <v>42327</v>
      </c>
      <c r="HQ2" s="249">
        <v>42328</v>
      </c>
      <c r="HR2" s="249">
        <v>42331</v>
      </c>
      <c r="HS2" s="249">
        <v>42332</v>
      </c>
      <c r="HT2" s="249">
        <v>42333</v>
      </c>
      <c r="HU2" s="249">
        <v>42334</v>
      </c>
      <c r="HV2" s="249">
        <v>42335</v>
      </c>
      <c r="HW2" s="249">
        <v>42338</v>
      </c>
      <c r="HX2" s="54">
        <v>42339</v>
      </c>
      <c r="HY2" s="54">
        <v>42340</v>
      </c>
      <c r="HZ2" s="54">
        <v>42341</v>
      </c>
      <c r="IA2" s="54">
        <v>42342</v>
      </c>
      <c r="IB2" s="54">
        <v>42345</v>
      </c>
      <c r="IC2" s="54">
        <v>42346</v>
      </c>
      <c r="ID2" s="54">
        <v>42347</v>
      </c>
      <c r="IE2" s="54">
        <v>42348</v>
      </c>
      <c r="IF2" s="54">
        <v>42349</v>
      </c>
      <c r="IG2" s="54">
        <v>42352</v>
      </c>
      <c r="IH2" s="54">
        <v>42353</v>
      </c>
      <c r="II2" s="54">
        <v>42354</v>
      </c>
      <c r="IJ2" s="54">
        <v>42355</v>
      </c>
      <c r="IK2" s="54">
        <v>42356</v>
      </c>
      <c r="IL2" s="54">
        <v>42359</v>
      </c>
      <c r="IM2" s="54">
        <v>42360</v>
      </c>
      <c r="IN2" s="54">
        <v>42361</v>
      </c>
      <c r="IO2" s="54">
        <v>42362</v>
      </c>
      <c r="IP2" s="54">
        <v>42363</v>
      </c>
      <c r="IQ2" s="54">
        <v>42366</v>
      </c>
      <c r="IR2" s="54">
        <v>42368</v>
      </c>
      <c r="IS2" s="54">
        <v>42369</v>
      </c>
      <c r="IT2" s="249">
        <v>42373</v>
      </c>
      <c r="IU2" s="249">
        <v>42374</v>
      </c>
      <c r="IV2" s="249">
        <v>42375</v>
      </c>
      <c r="IW2" s="249">
        <v>42376</v>
      </c>
      <c r="IX2" s="249">
        <v>42377</v>
      </c>
      <c r="IY2" s="249">
        <v>42380</v>
      </c>
      <c r="IZ2" s="249">
        <v>42381</v>
      </c>
      <c r="JA2" s="249">
        <v>42382</v>
      </c>
      <c r="JB2" s="249">
        <v>42383</v>
      </c>
      <c r="JC2" s="249">
        <v>42384</v>
      </c>
      <c r="JD2" s="249">
        <v>42387</v>
      </c>
      <c r="JE2" s="249">
        <v>42388</v>
      </c>
      <c r="JF2" s="249">
        <v>42389</v>
      </c>
      <c r="JG2" s="249">
        <v>42390</v>
      </c>
      <c r="JH2" s="249">
        <v>42391</v>
      </c>
      <c r="JI2" s="249">
        <v>42394</v>
      </c>
      <c r="JJ2" s="249">
        <v>42395</v>
      </c>
      <c r="JK2" s="249">
        <v>42396</v>
      </c>
      <c r="JL2" s="249">
        <v>42397</v>
      </c>
      <c r="JM2" s="249">
        <v>42398</v>
      </c>
      <c r="JN2" s="54">
        <v>42401</v>
      </c>
      <c r="JO2" s="54">
        <v>42402</v>
      </c>
      <c r="JP2" s="54">
        <v>42403</v>
      </c>
      <c r="JQ2" s="54">
        <v>42404</v>
      </c>
      <c r="JR2" s="54">
        <v>42405</v>
      </c>
      <c r="JS2" s="54">
        <v>42408</v>
      </c>
      <c r="JT2" s="54">
        <v>42412</v>
      </c>
      <c r="JU2" s="54">
        <v>42415</v>
      </c>
      <c r="JV2" s="54">
        <v>42416</v>
      </c>
      <c r="JW2" s="54">
        <v>42417</v>
      </c>
      <c r="JX2" s="54">
        <v>42418</v>
      </c>
      <c r="JY2" s="54">
        <v>42419</v>
      </c>
      <c r="JZ2" s="54">
        <v>42422</v>
      </c>
      <c r="KA2" s="54">
        <v>42423</v>
      </c>
      <c r="KB2" s="54">
        <v>42424</v>
      </c>
      <c r="KC2" s="54">
        <v>42425</v>
      </c>
      <c r="KD2" s="54">
        <v>42426</v>
      </c>
      <c r="KE2" s="54">
        <v>42429</v>
      </c>
      <c r="KF2" s="249">
        <v>42430</v>
      </c>
      <c r="KG2" s="249">
        <v>42431</v>
      </c>
      <c r="KH2" s="249">
        <v>42432</v>
      </c>
      <c r="KI2" s="249">
        <v>42433</v>
      </c>
      <c r="KJ2" s="249">
        <v>42436</v>
      </c>
      <c r="KK2" s="249">
        <v>42438</v>
      </c>
      <c r="KL2" s="249">
        <v>42439</v>
      </c>
      <c r="KM2" s="249">
        <v>42440</v>
      </c>
      <c r="KN2" s="249">
        <v>42443</v>
      </c>
      <c r="KO2" s="249">
        <v>42444</v>
      </c>
      <c r="KP2" s="249">
        <v>42445</v>
      </c>
      <c r="KQ2" s="249">
        <v>42446</v>
      </c>
      <c r="KR2" s="249">
        <v>42447</v>
      </c>
      <c r="KS2" s="249">
        <v>42450</v>
      </c>
      <c r="KT2" s="249">
        <v>42451</v>
      </c>
      <c r="KU2" s="249">
        <v>42452</v>
      </c>
      <c r="KV2" s="249">
        <v>42453</v>
      </c>
      <c r="KW2" s="249">
        <v>42454</v>
      </c>
      <c r="KX2" s="249">
        <v>42457</v>
      </c>
      <c r="KY2" s="249">
        <v>42458</v>
      </c>
      <c r="KZ2" s="249">
        <v>42459</v>
      </c>
      <c r="LA2" s="249">
        <v>42460</v>
      </c>
      <c r="LB2" s="54">
        <v>42461</v>
      </c>
      <c r="LC2" s="54">
        <v>42464</v>
      </c>
      <c r="LD2" s="54">
        <v>42465</v>
      </c>
      <c r="LE2" s="54">
        <v>42466</v>
      </c>
      <c r="LF2" s="54">
        <v>42467</v>
      </c>
      <c r="LG2" s="54">
        <v>42468</v>
      </c>
      <c r="LH2" s="54">
        <v>42471</v>
      </c>
      <c r="LI2" s="54">
        <v>42472</v>
      </c>
      <c r="LJ2" s="54">
        <v>42473</v>
      </c>
      <c r="LK2" s="54">
        <v>42474</v>
      </c>
      <c r="LL2" s="54">
        <v>42475</v>
      </c>
      <c r="LM2" s="54">
        <v>42478</v>
      </c>
      <c r="LN2" s="54">
        <v>42479</v>
      </c>
      <c r="LO2" s="54">
        <v>42480</v>
      </c>
      <c r="LP2" s="54">
        <v>42481</v>
      </c>
      <c r="LQ2" s="54">
        <v>42481</v>
      </c>
      <c r="LR2" s="54">
        <v>42485</v>
      </c>
      <c r="LS2" s="54">
        <v>42486</v>
      </c>
      <c r="LT2" s="54">
        <v>42487</v>
      </c>
      <c r="LU2" s="54">
        <v>42488</v>
      </c>
      <c r="LV2" s="54">
        <v>42489</v>
      </c>
      <c r="LW2" s="249">
        <v>42492</v>
      </c>
      <c r="LX2" s="249">
        <v>42493</v>
      </c>
      <c r="LY2" s="249">
        <v>42494</v>
      </c>
      <c r="LZ2" s="249">
        <v>42495</v>
      </c>
      <c r="MA2" s="249">
        <v>42496</v>
      </c>
      <c r="MB2" s="249">
        <v>42499</v>
      </c>
      <c r="MC2" s="249">
        <v>42500</v>
      </c>
      <c r="MD2" s="249">
        <v>42501</v>
      </c>
      <c r="ME2" s="249">
        <v>42502</v>
      </c>
      <c r="MF2" s="249">
        <v>42503</v>
      </c>
      <c r="MG2" s="249">
        <v>42506</v>
      </c>
      <c r="MH2" s="249">
        <v>42507</v>
      </c>
      <c r="MI2" s="249">
        <v>42508</v>
      </c>
      <c r="MJ2" s="249">
        <v>42509</v>
      </c>
      <c r="MK2" s="249">
        <v>42510</v>
      </c>
      <c r="ML2" s="249">
        <v>42513</v>
      </c>
      <c r="MM2" s="249">
        <v>42514</v>
      </c>
      <c r="MN2" s="249">
        <v>42515</v>
      </c>
      <c r="MO2" s="249">
        <v>42516</v>
      </c>
      <c r="MP2" s="249">
        <v>42517</v>
      </c>
      <c r="MQ2" s="249">
        <v>42520</v>
      </c>
      <c r="MR2" s="249">
        <v>42521</v>
      </c>
      <c r="MS2" s="54">
        <v>42523</v>
      </c>
      <c r="MT2" s="54">
        <v>42524</v>
      </c>
      <c r="MU2" s="54">
        <v>42527</v>
      </c>
      <c r="MV2" s="54">
        <v>42528</v>
      </c>
      <c r="MW2" s="54">
        <v>42529</v>
      </c>
      <c r="MX2" s="54">
        <v>42530</v>
      </c>
      <c r="MY2" s="54">
        <v>42531</v>
      </c>
      <c r="MZ2" s="54">
        <v>42534</v>
      </c>
      <c r="NA2" s="54">
        <v>42535</v>
      </c>
      <c r="NB2" s="54">
        <v>42536</v>
      </c>
      <c r="NC2" s="54">
        <v>42537</v>
      </c>
      <c r="ND2" s="54">
        <v>42538</v>
      </c>
      <c r="NE2" s="54">
        <v>42541</v>
      </c>
      <c r="NF2" s="54">
        <v>42542</v>
      </c>
      <c r="NG2" s="54">
        <v>42543</v>
      </c>
      <c r="NH2" s="54">
        <v>42544</v>
      </c>
      <c r="NI2" s="54">
        <v>42545</v>
      </c>
      <c r="NJ2" s="54">
        <v>42548</v>
      </c>
      <c r="NK2" s="54">
        <v>42549</v>
      </c>
      <c r="NL2" s="54">
        <v>42551</v>
      </c>
      <c r="NM2" s="249">
        <v>42552</v>
      </c>
      <c r="NN2" s="249">
        <v>42555</v>
      </c>
      <c r="NO2" s="249">
        <v>42556</v>
      </c>
      <c r="NP2" s="249">
        <v>42557</v>
      </c>
      <c r="NQ2" s="249">
        <v>42558</v>
      </c>
      <c r="NR2" s="249">
        <v>42559</v>
      </c>
      <c r="NS2" s="249">
        <v>42569</v>
      </c>
      <c r="NT2" s="249">
        <v>42570</v>
      </c>
      <c r="NU2" s="249">
        <v>42571</v>
      </c>
      <c r="NV2" s="249">
        <v>42572</v>
      </c>
      <c r="NW2" s="249">
        <v>42573</v>
      </c>
      <c r="NX2" s="249">
        <v>42576</v>
      </c>
      <c r="NY2" s="249">
        <v>42577</v>
      </c>
      <c r="NZ2" s="249">
        <v>42578</v>
      </c>
      <c r="OA2" s="249">
        <v>42579</v>
      </c>
      <c r="OB2" s="249">
        <v>42580</v>
      </c>
      <c r="OC2" s="54">
        <v>42583</v>
      </c>
      <c r="OD2" s="54">
        <v>42584</v>
      </c>
      <c r="OE2" s="54">
        <v>42585</v>
      </c>
      <c r="OF2" s="54">
        <v>42586</v>
      </c>
      <c r="OG2" s="54">
        <v>42587</v>
      </c>
      <c r="OH2" s="54">
        <v>42590</v>
      </c>
      <c r="OI2" s="54">
        <v>42591</v>
      </c>
      <c r="OJ2" s="54">
        <v>42592</v>
      </c>
      <c r="OK2" s="54">
        <v>42593</v>
      </c>
      <c r="OL2" s="54">
        <v>42594</v>
      </c>
      <c r="OM2" s="54">
        <v>42597</v>
      </c>
      <c r="ON2" s="54">
        <v>42598</v>
      </c>
      <c r="OO2" s="54">
        <v>42599</v>
      </c>
      <c r="OP2" s="54">
        <v>42600</v>
      </c>
      <c r="OQ2" s="54">
        <v>42601</v>
      </c>
      <c r="OR2" s="54">
        <v>42604</v>
      </c>
      <c r="OS2" s="54">
        <v>42605</v>
      </c>
      <c r="OT2" s="54">
        <v>42606</v>
      </c>
      <c r="OU2" s="54">
        <v>42607</v>
      </c>
      <c r="OV2" s="54">
        <v>42608</v>
      </c>
      <c r="OW2" s="54">
        <v>42611</v>
      </c>
      <c r="OX2" s="54">
        <v>42612</v>
      </c>
      <c r="OY2" s="54">
        <v>42613</v>
      </c>
      <c r="OZ2" s="54">
        <v>42614</v>
      </c>
      <c r="PA2" s="54">
        <v>42615</v>
      </c>
      <c r="PB2" s="54">
        <v>42618</v>
      </c>
      <c r="PC2" s="54">
        <v>42619</v>
      </c>
      <c r="PD2" s="54">
        <v>42620</v>
      </c>
      <c r="PE2" s="54">
        <v>42621</v>
      </c>
      <c r="PF2" s="54">
        <v>42622</v>
      </c>
      <c r="PG2" s="54">
        <v>42625</v>
      </c>
      <c r="PH2" s="54">
        <v>42626</v>
      </c>
      <c r="PI2" s="54">
        <v>42627</v>
      </c>
      <c r="PJ2" s="54">
        <v>42628</v>
      </c>
      <c r="PK2" s="54">
        <v>42629</v>
      </c>
      <c r="PL2" s="54">
        <v>42632</v>
      </c>
      <c r="PM2" s="54">
        <v>42633</v>
      </c>
      <c r="PN2" s="54">
        <v>42634</v>
      </c>
      <c r="PO2" s="54">
        <v>42635</v>
      </c>
      <c r="PP2" s="54">
        <v>42636</v>
      </c>
      <c r="PQ2" s="54">
        <v>42639</v>
      </c>
      <c r="PR2" s="54">
        <v>42640</v>
      </c>
      <c r="PS2" s="54">
        <v>42641</v>
      </c>
      <c r="PT2" s="54">
        <v>42642</v>
      </c>
      <c r="PU2" s="54">
        <v>42643</v>
      </c>
      <c r="PV2" s="54">
        <v>42646</v>
      </c>
      <c r="PW2" s="54">
        <v>42647</v>
      </c>
      <c r="PX2" s="54">
        <v>42648</v>
      </c>
      <c r="PY2" s="54">
        <v>42649</v>
      </c>
      <c r="PZ2" s="54">
        <v>42650</v>
      </c>
      <c r="QA2" s="54">
        <v>42653</v>
      </c>
      <c r="QB2" s="54">
        <v>42654</v>
      </c>
      <c r="QC2" s="54">
        <v>42655</v>
      </c>
      <c r="QD2" s="54">
        <v>42656</v>
      </c>
      <c r="QE2" s="54">
        <v>42657</v>
      </c>
      <c r="QF2" s="54">
        <v>42660</v>
      </c>
      <c r="QG2" s="54">
        <v>42661</v>
      </c>
      <c r="QH2" s="54">
        <v>42663</v>
      </c>
      <c r="QI2" s="54">
        <v>42664</v>
      </c>
      <c r="QJ2" s="54">
        <v>42667</v>
      </c>
      <c r="QK2" s="54">
        <v>42668</v>
      </c>
      <c r="QL2" s="54">
        <v>42669</v>
      </c>
      <c r="QM2" s="54">
        <v>42670</v>
      </c>
      <c r="QN2" s="54">
        <v>42671</v>
      </c>
      <c r="QO2" s="54">
        <v>42675</v>
      </c>
      <c r="QP2" s="54">
        <v>42676</v>
      </c>
      <c r="QQ2" s="54">
        <v>42677</v>
      </c>
      <c r="QR2" s="54">
        <v>42678</v>
      </c>
      <c r="QS2" s="54">
        <v>42681</v>
      </c>
      <c r="QT2" s="54">
        <v>42682</v>
      </c>
      <c r="QU2" s="54">
        <v>42683</v>
      </c>
      <c r="QV2" s="54">
        <v>42684</v>
      </c>
      <c r="QW2" s="54">
        <v>42685</v>
      </c>
      <c r="QX2" s="54">
        <v>42688</v>
      </c>
      <c r="QY2" s="54">
        <v>42689</v>
      </c>
      <c r="QZ2" s="54">
        <v>42690</v>
      </c>
      <c r="RA2" s="54">
        <v>42691</v>
      </c>
      <c r="RB2" s="54">
        <v>42692</v>
      </c>
      <c r="RC2" s="54">
        <v>42695</v>
      </c>
      <c r="RD2" s="54">
        <v>42696</v>
      </c>
      <c r="RE2" s="54">
        <v>42697</v>
      </c>
      <c r="RF2" s="54">
        <v>42698</v>
      </c>
      <c r="RG2" s="54">
        <v>42702</v>
      </c>
      <c r="RH2" s="54">
        <v>42703</v>
      </c>
      <c r="RI2" s="54">
        <v>42704</v>
      </c>
      <c r="RJ2" s="54">
        <v>42705</v>
      </c>
      <c r="RK2" s="54">
        <v>42706</v>
      </c>
      <c r="RL2" s="54">
        <v>42709</v>
      </c>
      <c r="RM2" s="54">
        <v>42710</v>
      </c>
      <c r="RN2" s="54">
        <v>42711</v>
      </c>
      <c r="RO2" s="54">
        <v>42712</v>
      </c>
      <c r="RP2" s="54">
        <v>42713</v>
      </c>
      <c r="RQ2" s="54">
        <v>42716</v>
      </c>
      <c r="RR2" s="54">
        <v>42717</v>
      </c>
      <c r="RS2" s="54">
        <v>42718</v>
      </c>
      <c r="RT2" s="54">
        <v>42719</v>
      </c>
      <c r="RU2" s="54">
        <v>42720</v>
      </c>
      <c r="RV2" s="54">
        <v>42723</v>
      </c>
      <c r="RW2" s="54">
        <v>42724</v>
      </c>
      <c r="RX2" s="54">
        <v>42725</v>
      </c>
      <c r="RY2" s="54">
        <v>42726</v>
      </c>
      <c r="RZ2" s="54">
        <v>42727</v>
      </c>
      <c r="SA2" s="54">
        <v>42730</v>
      </c>
      <c r="SB2" s="54">
        <v>42731</v>
      </c>
      <c r="SC2" s="54">
        <v>42732</v>
      </c>
      <c r="SD2" s="53">
        <v>42737</v>
      </c>
      <c r="SE2" s="53">
        <v>42738</v>
      </c>
      <c r="SF2" s="53">
        <v>42739</v>
      </c>
      <c r="SG2" s="53">
        <v>42740</v>
      </c>
      <c r="SH2" s="53">
        <v>42741</v>
      </c>
      <c r="SI2" s="53">
        <v>42742</v>
      </c>
      <c r="SJ2" s="53">
        <v>42744</v>
      </c>
      <c r="SK2" s="53">
        <v>42745</v>
      </c>
      <c r="SL2" s="53">
        <v>42746</v>
      </c>
      <c r="SM2" s="53">
        <v>42747</v>
      </c>
      <c r="SN2" s="53">
        <v>42748</v>
      </c>
      <c r="SO2" s="53">
        <v>42751</v>
      </c>
      <c r="SP2" s="53">
        <v>42752</v>
      </c>
      <c r="SQ2" s="53">
        <v>42753</v>
      </c>
      <c r="SR2" s="53">
        <v>42754</v>
      </c>
      <c r="SS2" s="53">
        <v>42755</v>
      </c>
      <c r="ST2" s="53">
        <v>42758</v>
      </c>
      <c r="SU2" s="53">
        <v>42759</v>
      </c>
      <c r="SV2" s="53">
        <v>42760</v>
      </c>
      <c r="SW2" s="53">
        <v>42761</v>
      </c>
      <c r="SX2" s="53">
        <v>42762</v>
      </c>
      <c r="SY2" s="53">
        <v>42765</v>
      </c>
      <c r="SZ2" s="53">
        <v>42766</v>
      </c>
      <c r="TA2" s="53">
        <v>42767</v>
      </c>
      <c r="TB2" s="53">
        <v>42768</v>
      </c>
      <c r="TC2" s="53">
        <v>42769</v>
      </c>
      <c r="TD2" s="53">
        <v>42772</v>
      </c>
      <c r="TE2" s="53">
        <v>42773</v>
      </c>
      <c r="TF2" s="53">
        <v>42774</v>
      </c>
      <c r="TG2" s="53">
        <v>42775</v>
      </c>
      <c r="TH2" s="53">
        <v>42776</v>
      </c>
      <c r="TI2" s="53">
        <v>42779</v>
      </c>
      <c r="TJ2" s="53">
        <v>42780</v>
      </c>
      <c r="TK2" s="53">
        <v>42781</v>
      </c>
      <c r="TL2" s="53">
        <v>42782</v>
      </c>
      <c r="TM2" s="53">
        <v>42783</v>
      </c>
      <c r="TN2" s="53">
        <v>42786</v>
      </c>
      <c r="TO2" s="53">
        <v>42787</v>
      </c>
      <c r="TP2" s="53">
        <v>42788</v>
      </c>
      <c r="TQ2" s="53">
        <v>42789</v>
      </c>
      <c r="TR2" s="53">
        <v>42790</v>
      </c>
      <c r="TS2" s="53">
        <v>42796</v>
      </c>
      <c r="TT2" s="53">
        <v>42797</v>
      </c>
      <c r="TU2" s="53">
        <v>42800</v>
      </c>
      <c r="TV2" s="53">
        <v>42801</v>
      </c>
      <c r="TW2" s="53">
        <v>42803</v>
      </c>
      <c r="TX2" s="53">
        <v>42804</v>
      </c>
      <c r="TY2" s="53">
        <v>42807</v>
      </c>
      <c r="TZ2" s="53">
        <v>42808</v>
      </c>
      <c r="UA2" s="53">
        <v>42809</v>
      </c>
      <c r="UB2" s="53">
        <v>42810</v>
      </c>
      <c r="UC2" s="53">
        <v>42811</v>
      </c>
      <c r="UD2" s="53">
        <v>42814</v>
      </c>
      <c r="UE2" s="53">
        <v>42815</v>
      </c>
      <c r="UF2" s="53">
        <v>42816</v>
      </c>
      <c r="UG2" s="53">
        <v>42817</v>
      </c>
      <c r="UH2" s="53">
        <v>42818</v>
      </c>
      <c r="UI2" s="53">
        <v>42821</v>
      </c>
      <c r="UJ2" s="53">
        <v>42822</v>
      </c>
      <c r="UK2" s="53">
        <v>42823</v>
      </c>
      <c r="UL2" s="53">
        <v>42824</v>
      </c>
      <c r="UM2" s="53">
        <v>42825</v>
      </c>
      <c r="UN2" s="53">
        <v>42828</v>
      </c>
      <c r="UO2" s="53">
        <v>42829</v>
      </c>
      <c r="UP2" s="53">
        <v>42830</v>
      </c>
      <c r="UQ2" s="53">
        <v>42831</v>
      </c>
      <c r="UR2" s="53">
        <v>42832</v>
      </c>
      <c r="US2" s="53">
        <v>42835</v>
      </c>
      <c r="UT2" s="53">
        <v>42836</v>
      </c>
      <c r="UU2" s="53">
        <v>42837</v>
      </c>
      <c r="UV2" s="53">
        <v>42838</v>
      </c>
      <c r="UW2" s="53">
        <v>42839</v>
      </c>
      <c r="UX2" s="53">
        <v>42842</v>
      </c>
      <c r="UY2" s="53">
        <v>42843</v>
      </c>
      <c r="UZ2" s="53">
        <v>42844</v>
      </c>
      <c r="VA2" s="53">
        <v>42845</v>
      </c>
      <c r="VB2" s="53">
        <v>42846</v>
      </c>
      <c r="VC2" s="53">
        <v>42849</v>
      </c>
      <c r="VD2" s="53">
        <v>42850</v>
      </c>
      <c r="VE2" s="53">
        <v>42851</v>
      </c>
      <c r="VF2" s="53">
        <v>42852</v>
      </c>
      <c r="VG2" s="53">
        <v>42853</v>
      </c>
      <c r="VH2" s="53">
        <v>42856</v>
      </c>
      <c r="VI2" s="53">
        <v>42857</v>
      </c>
      <c r="VJ2" s="53">
        <v>42858</v>
      </c>
      <c r="VK2" s="53">
        <v>42859</v>
      </c>
      <c r="VL2" s="53">
        <v>42860</v>
      </c>
      <c r="VM2" s="53">
        <v>42863</v>
      </c>
      <c r="VN2" s="53">
        <v>42864</v>
      </c>
      <c r="VO2" s="53">
        <v>42865</v>
      </c>
      <c r="VP2" s="53">
        <v>42866</v>
      </c>
      <c r="VQ2" s="53">
        <v>42867</v>
      </c>
      <c r="VR2" s="53">
        <v>42870</v>
      </c>
      <c r="VS2" s="53">
        <v>42871</v>
      </c>
      <c r="VT2" s="53">
        <v>42872</v>
      </c>
      <c r="VU2" s="53">
        <v>42873</v>
      </c>
      <c r="VV2" s="53">
        <v>42874</v>
      </c>
      <c r="VW2" s="53">
        <v>42877</v>
      </c>
      <c r="VX2" s="53">
        <v>42878</v>
      </c>
      <c r="VY2" s="53">
        <v>42879</v>
      </c>
      <c r="VZ2" s="53">
        <v>42880</v>
      </c>
      <c r="WA2" s="53">
        <v>42881</v>
      </c>
      <c r="WB2" s="53">
        <v>42884</v>
      </c>
      <c r="WC2" s="53">
        <v>42885</v>
      </c>
      <c r="WD2" s="53">
        <v>42886</v>
      </c>
      <c r="WE2" s="53">
        <v>42888</v>
      </c>
      <c r="WF2" s="53">
        <v>42891</v>
      </c>
      <c r="WG2" s="53">
        <v>42892</v>
      </c>
      <c r="WH2" s="53">
        <v>42893</v>
      </c>
      <c r="WI2" s="53">
        <v>42894</v>
      </c>
      <c r="WJ2" s="53">
        <v>42895</v>
      </c>
      <c r="WK2" s="53">
        <v>42898</v>
      </c>
      <c r="WL2" s="53">
        <v>42899</v>
      </c>
      <c r="WM2" s="53">
        <v>42900</v>
      </c>
      <c r="WN2" s="53">
        <v>42901</v>
      </c>
      <c r="WO2" s="53">
        <v>42902</v>
      </c>
      <c r="WP2" s="53">
        <v>42905</v>
      </c>
      <c r="WQ2" s="53">
        <v>42906</v>
      </c>
      <c r="WR2" s="53">
        <v>42907</v>
      </c>
      <c r="WS2" s="53">
        <v>42908</v>
      </c>
      <c r="WT2" s="53">
        <v>42909</v>
      </c>
      <c r="WU2" s="53">
        <v>42913</v>
      </c>
      <c r="WV2" s="53">
        <v>42914</v>
      </c>
      <c r="WW2" s="53">
        <v>42915</v>
      </c>
      <c r="WX2" s="53">
        <v>42916</v>
      </c>
      <c r="WY2" s="53">
        <v>42919</v>
      </c>
      <c r="WZ2" s="53">
        <v>42920</v>
      </c>
      <c r="XA2" s="53">
        <v>42921</v>
      </c>
      <c r="XB2" s="53">
        <v>42922</v>
      </c>
      <c r="XC2" s="53">
        <v>42932</v>
      </c>
      <c r="XD2" s="53">
        <v>42933</v>
      </c>
      <c r="XE2" s="53">
        <v>42934</v>
      </c>
      <c r="XF2" s="53">
        <v>42935</v>
      </c>
      <c r="XG2" s="53">
        <v>42936</v>
      </c>
      <c r="XH2" s="53">
        <v>42937</v>
      </c>
      <c r="XI2" s="53">
        <v>42940</v>
      </c>
      <c r="XJ2" s="53">
        <v>42941</v>
      </c>
      <c r="XK2" s="53">
        <v>42942</v>
      </c>
      <c r="XL2" s="53">
        <v>42943</v>
      </c>
      <c r="XM2" s="53">
        <v>42944</v>
      </c>
      <c r="XN2" s="53">
        <v>42947</v>
      </c>
      <c r="XO2" s="53">
        <v>42948</v>
      </c>
      <c r="XP2" s="53">
        <v>42949</v>
      </c>
      <c r="XQ2" s="53">
        <v>42950</v>
      </c>
      <c r="XR2" s="53">
        <v>42951</v>
      </c>
      <c r="XS2" s="53">
        <v>42954</v>
      </c>
      <c r="XT2" s="53">
        <v>42955</v>
      </c>
      <c r="XU2" s="53">
        <v>42956</v>
      </c>
      <c r="XV2" s="53">
        <v>42957</v>
      </c>
      <c r="XW2" s="53">
        <v>42958</v>
      </c>
      <c r="XX2" s="53">
        <v>42961</v>
      </c>
      <c r="XY2" s="53">
        <v>42962</v>
      </c>
      <c r="XZ2" s="53">
        <v>42963</v>
      </c>
      <c r="YA2" s="53">
        <v>42964</v>
      </c>
      <c r="YB2" s="53">
        <v>42965</v>
      </c>
      <c r="YC2" s="53">
        <v>42968</v>
      </c>
      <c r="YD2" s="53">
        <v>42969</v>
      </c>
      <c r="YE2" s="53">
        <v>42970</v>
      </c>
      <c r="YF2" s="53">
        <v>42971</v>
      </c>
      <c r="YG2" s="53">
        <v>42972</v>
      </c>
      <c r="YH2" s="53">
        <v>42975</v>
      </c>
      <c r="YI2" s="53">
        <v>42976</v>
      </c>
      <c r="YJ2" s="53">
        <v>42977</v>
      </c>
      <c r="YK2" s="53">
        <v>42978</v>
      </c>
      <c r="YL2" s="53">
        <v>42979</v>
      </c>
      <c r="YM2" s="53">
        <v>42982</v>
      </c>
      <c r="YN2" s="53">
        <v>42983</v>
      </c>
      <c r="YO2" s="53">
        <v>42984</v>
      </c>
      <c r="YP2" s="53">
        <v>42985</v>
      </c>
      <c r="YQ2" s="53">
        <v>42986</v>
      </c>
      <c r="YR2" s="53">
        <v>42989</v>
      </c>
      <c r="YS2" s="53">
        <v>42990</v>
      </c>
      <c r="YT2" s="53">
        <v>42990</v>
      </c>
      <c r="YU2" s="53">
        <v>42991</v>
      </c>
      <c r="YV2" s="53">
        <v>42992</v>
      </c>
      <c r="YW2" s="53">
        <v>42993</v>
      </c>
      <c r="YX2" s="53">
        <v>42996</v>
      </c>
      <c r="YY2" s="53">
        <v>42997</v>
      </c>
      <c r="YZ2" s="53">
        <v>42998</v>
      </c>
      <c r="ZA2" s="53">
        <v>42999</v>
      </c>
      <c r="ZB2" s="53">
        <v>43000</v>
      </c>
      <c r="ZC2" s="53">
        <v>43003</v>
      </c>
      <c r="ZD2" s="53">
        <v>43004</v>
      </c>
      <c r="ZE2" s="53">
        <v>43005</v>
      </c>
      <c r="ZF2" s="53">
        <v>43006</v>
      </c>
      <c r="ZG2" s="53">
        <v>43007</v>
      </c>
      <c r="ZH2" s="53">
        <v>43010</v>
      </c>
      <c r="ZI2" s="53">
        <v>43011</v>
      </c>
      <c r="ZJ2" s="53">
        <v>43012</v>
      </c>
      <c r="ZK2" s="53">
        <v>43013</v>
      </c>
      <c r="ZL2" s="53">
        <v>43014</v>
      </c>
      <c r="ZM2" s="53">
        <v>43017</v>
      </c>
      <c r="ZN2" s="53">
        <v>43018</v>
      </c>
      <c r="ZO2" s="53">
        <v>43019</v>
      </c>
      <c r="ZP2" s="53">
        <v>43020</v>
      </c>
      <c r="ZQ2" s="53">
        <v>43021</v>
      </c>
      <c r="ZR2" s="53">
        <v>43024</v>
      </c>
      <c r="ZS2" s="53">
        <v>43025</v>
      </c>
      <c r="ZT2" s="53">
        <v>43026</v>
      </c>
      <c r="ZU2" s="53">
        <v>43027</v>
      </c>
      <c r="ZV2" s="53">
        <v>43028</v>
      </c>
      <c r="ZW2" s="53">
        <v>43031</v>
      </c>
      <c r="ZX2" s="53">
        <v>43032</v>
      </c>
      <c r="ZY2" s="53">
        <v>43033</v>
      </c>
      <c r="ZZ2" s="53">
        <v>43034</v>
      </c>
      <c r="AAA2" s="53">
        <v>43035</v>
      </c>
      <c r="AAB2" s="53">
        <v>43038</v>
      </c>
      <c r="AAC2" s="53">
        <v>43039</v>
      </c>
      <c r="AAD2" s="53">
        <v>43040</v>
      </c>
      <c r="AAE2" s="53">
        <v>43041</v>
      </c>
      <c r="AAF2" s="53">
        <v>43042</v>
      </c>
      <c r="AAG2" s="53">
        <v>43045</v>
      </c>
      <c r="AAH2" s="53">
        <v>43046</v>
      </c>
      <c r="AAI2" s="53">
        <v>43047</v>
      </c>
      <c r="AAJ2" s="53">
        <v>43048</v>
      </c>
      <c r="AAK2" s="53">
        <v>43049</v>
      </c>
      <c r="AAL2" s="53">
        <v>43052</v>
      </c>
      <c r="AAM2" s="53">
        <v>43053</v>
      </c>
      <c r="AAN2" s="53">
        <v>43054</v>
      </c>
      <c r="AAO2" s="53">
        <v>43055</v>
      </c>
      <c r="AAP2" s="53">
        <v>43056</v>
      </c>
      <c r="AAQ2" s="53">
        <v>43059</v>
      </c>
      <c r="AAR2" s="53">
        <v>43060</v>
      </c>
      <c r="AAS2" s="53">
        <v>43061</v>
      </c>
      <c r="AAT2" s="53">
        <v>43062</v>
      </c>
      <c r="AAU2" s="53">
        <v>43063</v>
      </c>
      <c r="AAV2" s="53">
        <v>43066</v>
      </c>
      <c r="AAW2" s="53">
        <v>43067</v>
      </c>
      <c r="AAX2" s="53">
        <v>43068</v>
      </c>
      <c r="AAY2" s="54">
        <v>43069</v>
      </c>
      <c r="AAZ2" s="54">
        <v>43070</v>
      </c>
      <c r="ABA2" s="54">
        <v>43073</v>
      </c>
      <c r="ABB2" s="54">
        <v>43074</v>
      </c>
      <c r="ABC2" s="54">
        <v>43075</v>
      </c>
      <c r="ABD2" s="54">
        <v>43076</v>
      </c>
      <c r="ABE2" s="54">
        <v>43077</v>
      </c>
      <c r="ABF2" s="54">
        <v>43080</v>
      </c>
      <c r="ABG2" s="54">
        <v>43081</v>
      </c>
      <c r="ABH2" s="54">
        <v>43082</v>
      </c>
      <c r="ABI2" s="54">
        <v>43083</v>
      </c>
      <c r="ABJ2" s="54">
        <v>43084</v>
      </c>
      <c r="ABK2" s="54">
        <v>43087</v>
      </c>
      <c r="ABL2" s="54">
        <v>43088</v>
      </c>
      <c r="ABM2" s="54">
        <v>43089</v>
      </c>
      <c r="ABN2" s="54">
        <v>43090</v>
      </c>
      <c r="ABO2" s="54">
        <v>43091</v>
      </c>
      <c r="ABP2" s="54">
        <v>43094</v>
      </c>
      <c r="ABQ2" s="54">
        <v>43095</v>
      </c>
      <c r="ABR2" s="54">
        <v>43096</v>
      </c>
      <c r="ABS2" s="54">
        <v>43097</v>
      </c>
      <c r="ABT2" s="54">
        <v>43102</v>
      </c>
      <c r="ABU2" s="54">
        <v>43103</v>
      </c>
      <c r="ABV2" s="54">
        <v>43104</v>
      </c>
      <c r="ABW2" s="54">
        <v>43105</v>
      </c>
      <c r="ABX2" s="54">
        <v>43108</v>
      </c>
      <c r="ABY2" s="54">
        <v>43109</v>
      </c>
      <c r="ABZ2" s="54">
        <v>43109</v>
      </c>
      <c r="ACA2" s="54">
        <v>43110</v>
      </c>
      <c r="ACB2" s="54">
        <v>43111</v>
      </c>
      <c r="ACC2" s="54">
        <v>43112</v>
      </c>
      <c r="ACD2" s="54">
        <v>43115</v>
      </c>
      <c r="ACE2" s="54">
        <v>43116</v>
      </c>
      <c r="ACF2" s="54">
        <v>43117</v>
      </c>
      <c r="ACG2" s="54">
        <v>43118</v>
      </c>
      <c r="ACH2" s="54">
        <v>43119</v>
      </c>
      <c r="ACI2" s="54">
        <v>43122</v>
      </c>
      <c r="ACJ2" s="54">
        <v>43123</v>
      </c>
      <c r="ACK2" s="54">
        <v>43124</v>
      </c>
      <c r="ACL2" s="54">
        <v>43125</v>
      </c>
      <c r="ACM2" s="54">
        <v>43126</v>
      </c>
      <c r="ACN2" s="54">
        <v>43129</v>
      </c>
      <c r="ACO2" s="54">
        <v>43130</v>
      </c>
      <c r="ACP2" s="54">
        <v>43131</v>
      </c>
      <c r="ACQ2" s="54">
        <v>43132</v>
      </c>
      <c r="ACR2" s="54">
        <v>43133</v>
      </c>
      <c r="ACS2" s="54">
        <v>43136</v>
      </c>
      <c r="ACT2" s="54">
        <v>43137</v>
      </c>
      <c r="ACU2" s="54">
        <v>43138</v>
      </c>
      <c r="ACV2" s="54">
        <v>43139</v>
      </c>
      <c r="ACW2" s="54">
        <v>43140</v>
      </c>
      <c r="ACX2" s="54">
        <v>43143</v>
      </c>
      <c r="ACY2" s="54">
        <v>43144</v>
      </c>
      <c r="ACZ2" s="54">
        <v>43145</v>
      </c>
      <c r="ADA2" s="54">
        <v>43146</v>
      </c>
      <c r="ADB2" s="54">
        <v>43150</v>
      </c>
      <c r="ADC2" s="54">
        <v>43151</v>
      </c>
      <c r="ADD2" s="54">
        <v>43152</v>
      </c>
      <c r="ADE2" s="54">
        <v>43153</v>
      </c>
      <c r="ADF2" s="54">
        <v>43154</v>
      </c>
      <c r="ADG2" s="54">
        <v>43157</v>
      </c>
      <c r="ADH2" s="54">
        <v>43158</v>
      </c>
      <c r="ADI2" s="54">
        <v>43159</v>
      </c>
      <c r="ADJ2" s="54">
        <v>43160</v>
      </c>
      <c r="ADK2" s="54">
        <v>43161</v>
      </c>
      <c r="ADL2" s="54">
        <v>43164</v>
      </c>
      <c r="ADM2" s="54">
        <v>43165</v>
      </c>
      <c r="ADN2" s="54">
        <v>43166</v>
      </c>
      <c r="ADO2" s="54">
        <v>43168</v>
      </c>
      <c r="ADP2" s="54">
        <v>43171</v>
      </c>
      <c r="ADQ2" s="54">
        <v>43172</v>
      </c>
      <c r="ADR2" s="54">
        <v>43173</v>
      </c>
      <c r="ADS2" s="54">
        <v>43174</v>
      </c>
      <c r="ADT2" s="54">
        <v>43175</v>
      </c>
      <c r="ADU2" s="54">
        <v>43178</v>
      </c>
      <c r="ADV2" s="54">
        <v>43179</v>
      </c>
      <c r="ADW2" s="54">
        <v>43180</v>
      </c>
      <c r="ADX2" s="54">
        <v>43181</v>
      </c>
      <c r="ADY2" s="54">
        <v>43182</v>
      </c>
      <c r="ADZ2" s="54">
        <v>43185</v>
      </c>
      <c r="AEA2" s="54">
        <v>43186</v>
      </c>
      <c r="AEB2" s="54">
        <v>43187</v>
      </c>
      <c r="AEC2" s="54">
        <v>43188</v>
      </c>
      <c r="AED2" s="54">
        <v>43189</v>
      </c>
      <c r="AEE2" s="54">
        <v>43192</v>
      </c>
      <c r="AEF2" s="54">
        <v>43193</v>
      </c>
      <c r="AEG2" s="54">
        <v>43194</v>
      </c>
      <c r="AEH2" s="54">
        <v>43195</v>
      </c>
      <c r="AEI2" s="54">
        <v>43196</v>
      </c>
      <c r="AEJ2" s="54">
        <v>43199</v>
      </c>
      <c r="AEK2" s="54">
        <v>43200</v>
      </c>
      <c r="AEL2" s="54">
        <v>43201</v>
      </c>
      <c r="AEM2" s="54">
        <v>43202</v>
      </c>
      <c r="AEN2" s="54">
        <v>43203</v>
      </c>
      <c r="AEO2" s="54">
        <v>43206</v>
      </c>
      <c r="AEP2" s="54">
        <v>43207</v>
      </c>
      <c r="AEQ2" s="54">
        <v>43208</v>
      </c>
      <c r="AER2" s="54">
        <v>43209</v>
      </c>
      <c r="AES2" s="54">
        <v>43210</v>
      </c>
      <c r="AET2" s="54">
        <v>43213</v>
      </c>
      <c r="AEU2" s="54">
        <v>43214</v>
      </c>
      <c r="AEV2" s="54">
        <v>43215</v>
      </c>
      <c r="AEW2" s="54">
        <v>43216</v>
      </c>
      <c r="AEX2" s="54">
        <v>43217</v>
      </c>
      <c r="AEY2" s="54">
        <v>43220</v>
      </c>
      <c r="AEZ2" s="54">
        <v>43221</v>
      </c>
      <c r="AFA2" s="54">
        <v>43222</v>
      </c>
      <c r="AFB2" s="54">
        <v>43223</v>
      </c>
      <c r="AFC2" s="54">
        <v>43224</v>
      </c>
      <c r="AFD2" s="54">
        <v>43227</v>
      </c>
      <c r="AFE2" s="54">
        <v>43228</v>
      </c>
      <c r="AFF2" s="54">
        <v>43229</v>
      </c>
      <c r="AFG2" s="54">
        <v>43230</v>
      </c>
      <c r="AFH2" s="54">
        <v>43231</v>
      </c>
      <c r="AFI2" s="54">
        <v>43234</v>
      </c>
      <c r="AFJ2" s="54">
        <v>43235</v>
      </c>
      <c r="AFK2" s="54">
        <v>43236</v>
      </c>
      <c r="AFL2" s="54">
        <v>43237</v>
      </c>
      <c r="AFM2" s="54">
        <v>43238</v>
      </c>
      <c r="AFN2" s="54">
        <v>43241</v>
      </c>
      <c r="AFO2" s="54">
        <v>43242</v>
      </c>
      <c r="AFP2" s="54">
        <v>43243</v>
      </c>
      <c r="AFQ2" s="54">
        <v>43244</v>
      </c>
      <c r="AFR2" s="54">
        <v>43245</v>
      </c>
      <c r="AFS2" s="54">
        <v>43248</v>
      </c>
      <c r="AFT2" s="54">
        <v>43249</v>
      </c>
      <c r="AFU2" s="54">
        <v>43250</v>
      </c>
      <c r="AFV2" s="54">
        <v>43251</v>
      </c>
      <c r="AFW2" s="54">
        <v>43255</v>
      </c>
      <c r="AFX2" s="54">
        <v>43256</v>
      </c>
      <c r="AFY2" s="54">
        <v>43257</v>
      </c>
      <c r="AFZ2" s="54">
        <v>43258</v>
      </c>
      <c r="AGA2" s="54">
        <v>43259</v>
      </c>
      <c r="AGB2" s="54">
        <v>43262</v>
      </c>
      <c r="AGC2" s="54">
        <v>43263</v>
      </c>
      <c r="AGD2" s="54">
        <v>43264</v>
      </c>
      <c r="AGE2" s="54">
        <v>43265</v>
      </c>
      <c r="AGF2" s="54">
        <v>43266</v>
      </c>
      <c r="AGG2" s="54">
        <v>43269</v>
      </c>
      <c r="AGH2" s="54">
        <v>43270</v>
      </c>
      <c r="AGI2" s="54">
        <v>43271</v>
      </c>
      <c r="AGJ2" s="54">
        <v>43272</v>
      </c>
      <c r="AGK2" s="54">
        <v>43273</v>
      </c>
      <c r="AGL2" s="54">
        <v>43276</v>
      </c>
      <c r="AGM2" s="54">
        <v>43277</v>
      </c>
      <c r="AGN2" s="54">
        <v>43278</v>
      </c>
      <c r="AGO2" s="54">
        <v>43279</v>
      </c>
      <c r="AGP2" s="54">
        <v>43280</v>
      </c>
      <c r="AGQ2" s="54">
        <v>43283</v>
      </c>
      <c r="AGR2" s="54">
        <v>43284</v>
      </c>
      <c r="AGS2" s="54">
        <v>43285</v>
      </c>
      <c r="AGT2" s="54">
        <v>43286</v>
      </c>
      <c r="AGU2" s="54">
        <v>43287</v>
      </c>
      <c r="AGV2" s="54">
        <v>43290</v>
      </c>
      <c r="AGW2" s="54">
        <v>43291</v>
      </c>
      <c r="AGX2" s="54">
        <v>43297</v>
      </c>
      <c r="AGY2" s="54">
        <v>43298</v>
      </c>
      <c r="AGZ2" s="54">
        <v>43299</v>
      </c>
      <c r="AHA2" s="54">
        <v>43300</v>
      </c>
      <c r="AHB2" s="54">
        <v>43301</v>
      </c>
      <c r="AHC2" s="250">
        <v>43304</v>
      </c>
      <c r="AHD2" s="250">
        <v>43305</v>
      </c>
      <c r="AHE2" s="250">
        <v>43306</v>
      </c>
      <c r="AHF2" s="250">
        <v>43307</v>
      </c>
      <c r="AHG2" s="250">
        <v>43308</v>
      </c>
      <c r="AHH2" s="250">
        <v>43311</v>
      </c>
      <c r="AHI2" s="250">
        <v>43312</v>
      </c>
      <c r="AHJ2" s="250">
        <v>43313</v>
      </c>
      <c r="AHK2" s="250">
        <v>43314</v>
      </c>
      <c r="AHL2" s="250">
        <v>43315</v>
      </c>
      <c r="AHM2" s="250">
        <v>43318</v>
      </c>
      <c r="AHN2" s="54">
        <v>43319</v>
      </c>
      <c r="AHO2" s="54">
        <v>43320</v>
      </c>
      <c r="AHP2" s="54">
        <v>43321</v>
      </c>
      <c r="AHQ2" s="54">
        <v>43322</v>
      </c>
      <c r="AHR2" s="54">
        <v>43323</v>
      </c>
      <c r="AHS2" s="54">
        <v>43324</v>
      </c>
      <c r="AHT2" s="54">
        <v>43325</v>
      </c>
      <c r="AHU2" s="54">
        <v>43326</v>
      </c>
      <c r="AHV2" s="54">
        <v>43327</v>
      </c>
      <c r="AHW2" s="54">
        <v>43328</v>
      </c>
      <c r="AHX2" s="54">
        <v>43329</v>
      </c>
      <c r="AHY2" s="54">
        <v>43330</v>
      </c>
      <c r="AHZ2" s="54">
        <v>43331</v>
      </c>
      <c r="AIA2" s="54">
        <v>43332</v>
      </c>
      <c r="AIB2" s="54">
        <v>43333</v>
      </c>
      <c r="AIC2" s="54">
        <v>43334</v>
      </c>
      <c r="AID2" s="54">
        <v>43334</v>
      </c>
      <c r="AIE2" s="54">
        <v>43336</v>
      </c>
      <c r="AIF2" s="54">
        <v>43339</v>
      </c>
      <c r="AIG2" s="54">
        <v>43340</v>
      </c>
      <c r="AIH2" s="54">
        <v>43341</v>
      </c>
      <c r="AII2" s="54">
        <v>43342</v>
      </c>
      <c r="AIJ2" s="54">
        <v>43343</v>
      </c>
      <c r="AIK2" s="54">
        <v>43346</v>
      </c>
      <c r="AIL2" s="54">
        <v>43347</v>
      </c>
      <c r="AIM2" s="54">
        <v>43348</v>
      </c>
      <c r="AIN2" s="54">
        <v>43349</v>
      </c>
      <c r="AIO2" s="54">
        <v>43350</v>
      </c>
      <c r="AIP2" s="54">
        <v>43353</v>
      </c>
      <c r="AIQ2" s="54">
        <v>43354</v>
      </c>
      <c r="AIR2" s="54">
        <v>43355</v>
      </c>
      <c r="AIS2" s="54">
        <v>43356</v>
      </c>
      <c r="AIT2" s="54">
        <v>43357</v>
      </c>
      <c r="AIU2" s="54">
        <v>43360</v>
      </c>
      <c r="AIV2" s="54">
        <v>43361</v>
      </c>
      <c r="AIW2" s="54">
        <v>43362</v>
      </c>
      <c r="AIX2" s="54">
        <v>43363</v>
      </c>
      <c r="AIY2" s="54">
        <v>43364</v>
      </c>
      <c r="AIZ2" s="54">
        <v>43367</v>
      </c>
      <c r="AJA2" s="54">
        <v>43368</v>
      </c>
      <c r="AJB2" s="54">
        <v>43369</v>
      </c>
      <c r="AJC2" s="54">
        <v>43370</v>
      </c>
      <c r="AJD2" s="54">
        <v>43371</v>
      </c>
      <c r="AJE2" s="54">
        <v>43374</v>
      </c>
      <c r="AJF2" s="54">
        <v>43375</v>
      </c>
      <c r="AJG2" s="54">
        <v>43376</v>
      </c>
      <c r="AJH2" s="54">
        <v>43377</v>
      </c>
      <c r="AJI2" s="54">
        <v>43378</v>
      </c>
      <c r="AJJ2" s="54">
        <v>43381</v>
      </c>
      <c r="AJK2" s="54">
        <v>43382</v>
      </c>
      <c r="AJL2" s="54">
        <v>43383</v>
      </c>
      <c r="AJM2" s="54">
        <v>43384</v>
      </c>
      <c r="AJN2" s="54">
        <v>43385</v>
      </c>
      <c r="AJO2" s="54">
        <v>43388</v>
      </c>
      <c r="AJP2" s="54">
        <v>43389</v>
      </c>
      <c r="AJQ2" s="54">
        <v>43390</v>
      </c>
      <c r="AJR2" s="54">
        <v>43391</v>
      </c>
      <c r="AJS2" s="54">
        <v>43392</v>
      </c>
      <c r="AJT2" s="54">
        <v>43395</v>
      </c>
      <c r="AJU2" s="54">
        <v>43396</v>
      </c>
      <c r="AJV2" s="54">
        <v>43397</v>
      </c>
      <c r="AJW2" s="54">
        <v>43398</v>
      </c>
      <c r="AJX2" s="54">
        <v>43399</v>
      </c>
      <c r="AJY2" s="54">
        <v>43402</v>
      </c>
      <c r="AJZ2" s="54">
        <v>43403</v>
      </c>
      <c r="AKA2" s="54">
        <v>43404</v>
      </c>
      <c r="AKB2" s="54">
        <v>43405</v>
      </c>
      <c r="AKC2" s="54">
        <v>43406</v>
      </c>
      <c r="AKD2" s="54">
        <v>43409</v>
      </c>
      <c r="AKE2" s="54">
        <v>43410</v>
      </c>
      <c r="AKF2" s="54">
        <v>43411</v>
      </c>
      <c r="AKG2" s="54">
        <v>43416</v>
      </c>
      <c r="AKH2" s="54">
        <v>43417</v>
      </c>
      <c r="AKI2" s="54">
        <v>43418</v>
      </c>
      <c r="AKJ2" s="54">
        <v>43419</v>
      </c>
      <c r="AKK2" s="54">
        <v>43420</v>
      </c>
      <c r="AKL2" s="54">
        <v>43421</v>
      </c>
      <c r="AKM2" s="54">
        <v>43423</v>
      </c>
      <c r="AKN2" s="54">
        <v>43424</v>
      </c>
      <c r="AKO2" s="54">
        <v>43425</v>
      </c>
      <c r="AKP2" s="54">
        <v>43426</v>
      </c>
      <c r="AKQ2" s="54">
        <v>43427</v>
      </c>
      <c r="AKR2" s="54">
        <v>43431</v>
      </c>
      <c r="AKS2" s="54">
        <v>43432</v>
      </c>
      <c r="AKT2" s="54">
        <v>43433</v>
      </c>
      <c r="AKU2" s="54">
        <v>43434</v>
      </c>
      <c r="AKV2" s="54">
        <v>43437</v>
      </c>
      <c r="AKW2" s="54">
        <v>43438</v>
      </c>
      <c r="AKX2" s="54">
        <v>43439</v>
      </c>
      <c r="AKY2" s="54">
        <v>43440</v>
      </c>
      <c r="AKZ2" s="54">
        <v>43441</v>
      </c>
      <c r="ALA2" s="54">
        <v>43444</v>
      </c>
      <c r="ALB2" s="54">
        <v>43445</v>
      </c>
      <c r="ALC2" s="54">
        <v>43446</v>
      </c>
      <c r="ALD2" s="54">
        <v>43447</v>
      </c>
      <c r="ALE2" s="54">
        <v>43448</v>
      </c>
      <c r="ALF2" s="54">
        <v>43451</v>
      </c>
      <c r="ALG2" s="54">
        <v>43452</v>
      </c>
      <c r="ALH2" s="54">
        <v>43453</v>
      </c>
      <c r="ALI2" s="54">
        <v>43454</v>
      </c>
      <c r="ALJ2" s="54">
        <v>43455</v>
      </c>
      <c r="ALK2" s="54">
        <v>43458</v>
      </c>
      <c r="ALL2" s="54">
        <v>43459</v>
      </c>
      <c r="ALM2" s="54">
        <v>43460</v>
      </c>
      <c r="ALN2" s="54">
        <v>43461</v>
      </c>
      <c r="ALO2" s="54">
        <v>43462</v>
      </c>
      <c r="ALP2" s="54">
        <v>43465</v>
      </c>
      <c r="ALQ2" s="54">
        <v>43467</v>
      </c>
      <c r="ALR2" s="54">
        <v>43468</v>
      </c>
      <c r="ALS2" s="54">
        <v>43469</v>
      </c>
      <c r="ALT2" s="54">
        <v>43472</v>
      </c>
      <c r="ALU2" s="54">
        <v>43473</v>
      </c>
      <c r="ALV2" s="54">
        <v>43474</v>
      </c>
      <c r="ALW2" s="54">
        <v>43475</v>
      </c>
      <c r="ALX2" s="54">
        <v>43476</v>
      </c>
      <c r="ALY2" s="54">
        <v>43479</v>
      </c>
      <c r="ALZ2" s="54">
        <v>43480</v>
      </c>
      <c r="AMA2" s="54">
        <v>43481</v>
      </c>
      <c r="AMB2" s="54">
        <v>43482</v>
      </c>
      <c r="AMC2" s="54">
        <v>43483</v>
      </c>
      <c r="AMD2" s="54">
        <v>43486</v>
      </c>
      <c r="AME2" s="54">
        <v>43487</v>
      </c>
      <c r="AMF2" s="54">
        <v>43488</v>
      </c>
      <c r="AMG2" s="54">
        <v>43489</v>
      </c>
      <c r="AMH2" s="54">
        <v>43490</v>
      </c>
      <c r="AMI2" s="54">
        <v>43493</v>
      </c>
      <c r="AMJ2" s="54">
        <v>43494</v>
      </c>
      <c r="AMK2" s="54">
        <v>43495</v>
      </c>
      <c r="AML2" s="54">
        <v>43496</v>
      </c>
      <c r="AMM2" s="54">
        <v>43497</v>
      </c>
      <c r="AMN2" s="54">
        <v>43498</v>
      </c>
      <c r="AMO2" s="54">
        <v>43500</v>
      </c>
      <c r="AMP2" s="54">
        <v>43507</v>
      </c>
      <c r="AMQ2" s="251">
        <v>43508</v>
      </c>
      <c r="AMR2" s="251">
        <v>43509</v>
      </c>
      <c r="AMS2" s="251">
        <v>43510</v>
      </c>
      <c r="AMT2" s="251">
        <v>43511</v>
      </c>
      <c r="AMU2" s="251">
        <v>43514</v>
      </c>
      <c r="AMV2" s="251">
        <v>43515</v>
      </c>
      <c r="AMW2" s="251">
        <v>43516</v>
      </c>
      <c r="AMX2" s="251">
        <v>43517</v>
      </c>
      <c r="AMY2" s="251">
        <v>43518</v>
      </c>
      <c r="AMZ2" s="251">
        <v>43521</v>
      </c>
      <c r="ANA2" s="251">
        <v>43522</v>
      </c>
      <c r="ANB2" s="251">
        <v>43523</v>
      </c>
      <c r="ANC2" s="251">
        <v>43524</v>
      </c>
      <c r="AND2" s="251">
        <v>43525</v>
      </c>
      <c r="ANE2" s="251">
        <v>43528</v>
      </c>
      <c r="ANF2" s="251">
        <v>43529</v>
      </c>
      <c r="ANG2" s="251">
        <v>43530</v>
      </c>
      <c r="ANH2" s="251">
        <v>43531</v>
      </c>
      <c r="ANI2" s="251">
        <v>43535</v>
      </c>
      <c r="ANJ2" s="251">
        <v>43536</v>
      </c>
      <c r="ANK2" s="251">
        <v>43537</v>
      </c>
      <c r="ANL2" s="251">
        <v>43538</v>
      </c>
      <c r="ANM2" s="251">
        <v>43539</v>
      </c>
      <c r="ANN2" s="251">
        <v>43542</v>
      </c>
      <c r="ANO2" s="251">
        <v>43543</v>
      </c>
      <c r="ANP2" s="251">
        <v>43544</v>
      </c>
      <c r="ANQ2" s="251">
        <v>43545</v>
      </c>
      <c r="ANR2" s="251">
        <v>43546</v>
      </c>
      <c r="ANS2" s="251">
        <v>43549</v>
      </c>
      <c r="ANT2" s="251">
        <v>43550</v>
      </c>
      <c r="ANU2" s="251">
        <v>43550</v>
      </c>
      <c r="ANV2" s="251">
        <v>43552</v>
      </c>
      <c r="ANW2" s="251">
        <v>43553</v>
      </c>
      <c r="ANX2" s="251">
        <v>43556</v>
      </c>
      <c r="ANY2" s="251">
        <v>43557</v>
      </c>
      <c r="ANZ2" s="251">
        <v>43558</v>
      </c>
      <c r="AOA2" s="251">
        <v>43559</v>
      </c>
      <c r="AOB2" s="251">
        <v>43560</v>
      </c>
      <c r="AOC2" s="251">
        <v>43563</v>
      </c>
      <c r="AOD2" s="251">
        <v>43564</v>
      </c>
      <c r="AOE2" s="251">
        <v>43565</v>
      </c>
      <c r="AOF2" s="251">
        <v>43566</v>
      </c>
      <c r="AOG2" s="251">
        <v>43567</v>
      </c>
      <c r="AOH2" s="251">
        <v>43570</v>
      </c>
      <c r="AOI2" s="251">
        <v>43571</v>
      </c>
      <c r="AOJ2" s="251">
        <v>43572</v>
      </c>
      <c r="AOK2" s="251">
        <v>43573</v>
      </c>
      <c r="AOL2" s="251">
        <v>43574</v>
      </c>
      <c r="AOM2" s="251">
        <v>43577</v>
      </c>
      <c r="AON2" s="251">
        <v>43578</v>
      </c>
      <c r="AOO2" s="251">
        <v>43579</v>
      </c>
      <c r="AOP2" s="251">
        <v>43580</v>
      </c>
      <c r="AOQ2" s="251">
        <v>43581</v>
      </c>
      <c r="AOR2" s="251">
        <v>43584</v>
      </c>
      <c r="AOS2" s="251">
        <v>43585</v>
      </c>
      <c r="AOT2" s="251">
        <v>43586</v>
      </c>
      <c r="AOU2" s="251">
        <v>43587</v>
      </c>
      <c r="AOV2" s="251">
        <v>43588</v>
      </c>
      <c r="AOW2" s="251">
        <v>43591</v>
      </c>
      <c r="AOX2" s="251">
        <v>43592</v>
      </c>
      <c r="AOY2" s="251">
        <v>43593</v>
      </c>
      <c r="AOZ2" s="251">
        <v>43594</v>
      </c>
      <c r="APA2" s="251">
        <v>43595</v>
      </c>
      <c r="APB2" s="251">
        <v>43598</v>
      </c>
      <c r="APC2" s="251">
        <v>43599</v>
      </c>
      <c r="APD2" s="251">
        <v>43600</v>
      </c>
      <c r="APE2" s="251">
        <v>43601</v>
      </c>
      <c r="APF2" s="251">
        <v>43602</v>
      </c>
      <c r="APG2" s="251">
        <v>43605</v>
      </c>
      <c r="APH2" s="251">
        <v>43606</v>
      </c>
      <c r="API2" s="251">
        <v>43607</v>
      </c>
      <c r="APJ2" s="251">
        <v>43608</v>
      </c>
      <c r="APK2" s="251">
        <v>43609</v>
      </c>
      <c r="APL2" s="251">
        <v>43612</v>
      </c>
      <c r="APM2" s="251">
        <v>43613</v>
      </c>
      <c r="APN2" s="251">
        <v>43614</v>
      </c>
      <c r="APO2" s="251">
        <v>43615</v>
      </c>
      <c r="APP2" s="251">
        <v>43616</v>
      </c>
      <c r="APQ2" s="251">
        <v>43619</v>
      </c>
      <c r="APR2" s="251">
        <v>43620</v>
      </c>
      <c r="APS2" s="251">
        <v>43621</v>
      </c>
      <c r="APT2" s="251">
        <v>43622</v>
      </c>
      <c r="APU2" s="251">
        <v>43623</v>
      </c>
      <c r="APV2" s="251">
        <v>43626</v>
      </c>
      <c r="APW2" s="251">
        <v>43627</v>
      </c>
      <c r="APX2" s="251">
        <v>43628</v>
      </c>
      <c r="APY2" s="251">
        <v>43629</v>
      </c>
      <c r="APZ2" s="251">
        <v>43630</v>
      </c>
      <c r="AQA2" s="251">
        <v>43633</v>
      </c>
      <c r="AQB2" s="251">
        <v>43634</v>
      </c>
      <c r="AQC2" s="251">
        <v>43635</v>
      </c>
      <c r="AQD2" s="251">
        <v>43636</v>
      </c>
      <c r="AQE2" s="251">
        <v>43637</v>
      </c>
      <c r="AQF2" s="251">
        <v>43640</v>
      </c>
      <c r="AQG2" s="251">
        <v>43641</v>
      </c>
      <c r="AQH2" s="251">
        <v>43642</v>
      </c>
      <c r="AQI2" s="251">
        <v>43643</v>
      </c>
      <c r="AQJ2" s="251">
        <v>43644</v>
      </c>
      <c r="AQK2" s="251">
        <v>43647</v>
      </c>
      <c r="AQL2" s="251">
        <v>43648</v>
      </c>
      <c r="AQM2" s="251">
        <v>43649</v>
      </c>
      <c r="AQN2" s="251">
        <v>43650</v>
      </c>
      <c r="AQO2" s="251">
        <v>43651</v>
      </c>
      <c r="AQP2" s="251">
        <v>43654</v>
      </c>
      <c r="AQQ2" s="251">
        <v>43655</v>
      </c>
      <c r="AQR2" s="251">
        <v>43656</v>
      </c>
      <c r="AQS2" s="251">
        <v>43662</v>
      </c>
      <c r="AQT2" s="251">
        <v>43663</v>
      </c>
      <c r="AQU2" s="251">
        <v>43664</v>
      </c>
      <c r="AQV2" s="251">
        <v>43665</v>
      </c>
      <c r="AQW2" s="251">
        <v>43668</v>
      </c>
      <c r="AQX2" s="251">
        <v>43669</v>
      </c>
      <c r="AQY2" s="251">
        <v>43670</v>
      </c>
      <c r="AQZ2" s="251">
        <v>43671</v>
      </c>
      <c r="ARA2" s="251">
        <v>43672</v>
      </c>
      <c r="ARB2" s="251">
        <v>43675</v>
      </c>
      <c r="ARC2" s="251">
        <v>43676</v>
      </c>
      <c r="ARD2" s="251">
        <v>43677</v>
      </c>
      <c r="ARE2" s="251">
        <v>43678</v>
      </c>
      <c r="ARF2" s="251">
        <v>43679</v>
      </c>
      <c r="ARG2" s="251">
        <v>43682</v>
      </c>
      <c r="ARH2" s="251">
        <v>43683</v>
      </c>
      <c r="ARI2" s="251">
        <v>43684</v>
      </c>
      <c r="ARJ2" s="251">
        <v>43685</v>
      </c>
      <c r="ARK2" s="251">
        <v>43686</v>
      </c>
      <c r="ARL2" s="251">
        <v>43689</v>
      </c>
      <c r="ARM2" s="251">
        <v>43690</v>
      </c>
      <c r="ARN2" s="251">
        <v>43691</v>
      </c>
      <c r="ARO2" s="251">
        <v>43692</v>
      </c>
      <c r="ARP2" s="251">
        <v>43693</v>
      </c>
      <c r="ARQ2" s="251">
        <v>43696</v>
      </c>
      <c r="ARR2" s="251">
        <v>43697</v>
      </c>
      <c r="ARS2" s="251">
        <v>43698</v>
      </c>
      <c r="ART2" s="251">
        <v>43699</v>
      </c>
      <c r="ARU2" s="251">
        <v>43700</v>
      </c>
      <c r="ARV2" s="251">
        <v>43703</v>
      </c>
      <c r="ARW2" s="251">
        <v>43704</v>
      </c>
      <c r="ARX2" s="251">
        <v>43705</v>
      </c>
      <c r="ARY2" s="251">
        <v>43706</v>
      </c>
      <c r="ARZ2" s="251">
        <v>43707</v>
      </c>
      <c r="ASA2" s="251">
        <v>43710</v>
      </c>
      <c r="ASB2" s="251">
        <v>43712</v>
      </c>
      <c r="ASC2" s="251">
        <v>43713</v>
      </c>
      <c r="ASD2" s="251">
        <v>43714</v>
      </c>
      <c r="ASE2" s="251">
        <v>43715</v>
      </c>
      <c r="ASF2" s="251">
        <v>43717</v>
      </c>
      <c r="ASG2" s="251">
        <v>43718</v>
      </c>
      <c r="ASH2" s="251">
        <v>43719</v>
      </c>
      <c r="ASI2" s="251">
        <v>43720</v>
      </c>
      <c r="ASJ2" s="251">
        <v>43721</v>
      </c>
      <c r="ASK2" s="251">
        <v>43724</v>
      </c>
      <c r="ASL2" s="251">
        <v>43725</v>
      </c>
      <c r="ASM2" s="251">
        <v>43726</v>
      </c>
      <c r="ASN2" s="251">
        <v>43727</v>
      </c>
      <c r="ASO2" s="251">
        <v>43728</v>
      </c>
      <c r="ASP2" s="251">
        <v>43731</v>
      </c>
      <c r="ASQ2" s="251">
        <v>43732</v>
      </c>
      <c r="ASR2" s="251">
        <v>43733</v>
      </c>
      <c r="ASS2" s="251">
        <v>43734</v>
      </c>
      <c r="AST2" s="251">
        <v>43735</v>
      </c>
      <c r="ASU2" s="251">
        <v>43738</v>
      </c>
      <c r="ASV2" s="251">
        <v>43739</v>
      </c>
      <c r="ASW2" s="251">
        <v>43740</v>
      </c>
      <c r="ASX2" s="251">
        <v>43741</v>
      </c>
      <c r="ASY2" s="251">
        <v>43742</v>
      </c>
      <c r="ASZ2" s="251">
        <v>43745</v>
      </c>
      <c r="ATA2" s="251">
        <v>43746</v>
      </c>
      <c r="ATB2" s="251">
        <v>43747</v>
      </c>
      <c r="ATC2" s="251">
        <v>43748</v>
      </c>
      <c r="ATD2" s="251">
        <v>43749</v>
      </c>
      <c r="ATE2" s="251">
        <v>43752</v>
      </c>
      <c r="ATF2" s="251">
        <v>43753</v>
      </c>
      <c r="ATG2" s="251">
        <v>43754</v>
      </c>
      <c r="ATH2" s="251">
        <v>43755</v>
      </c>
      <c r="ATI2" s="251">
        <v>43756</v>
      </c>
      <c r="ATJ2" s="251">
        <v>43759</v>
      </c>
      <c r="ATK2" s="251">
        <v>43760</v>
      </c>
      <c r="ATL2" s="251">
        <v>43761</v>
      </c>
      <c r="ATM2" s="251">
        <v>43762</v>
      </c>
      <c r="ATN2" s="251">
        <v>43763</v>
      </c>
      <c r="ATO2" s="251">
        <v>43766</v>
      </c>
      <c r="ATP2" s="251">
        <v>43767</v>
      </c>
      <c r="ATQ2" s="251">
        <v>43768</v>
      </c>
      <c r="ATR2" s="251">
        <v>43769</v>
      </c>
      <c r="ATS2" s="54">
        <v>43770</v>
      </c>
      <c r="ATT2" s="54">
        <v>43773</v>
      </c>
      <c r="ATU2" s="54">
        <v>43774</v>
      </c>
      <c r="ATV2" s="54">
        <v>43775</v>
      </c>
      <c r="ATW2" s="54">
        <v>43776</v>
      </c>
      <c r="ATX2" s="54">
        <v>43777</v>
      </c>
      <c r="ATY2" s="54">
        <v>43780</v>
      </c>
      <c r="ATZ2" s="54">
        <v>43781</v>
      </c>
      <c r="AUA2" s="54">
        <v>43782</v>
      </c>
      <c r="AUB2" s="54">
        <v>43783</v>
      </c>
      <c r="AUC2" s="54">
        <v>43784</v>
      </c>
      <c r="AUD2" s="54">
        <v>43787</v>
      </c>
      <c r="AUE2" s="54">
        <v>43788</v>
      </c>
      <c r="AUF2" s="54">
        <v>43789</v>
      </c>
      <c r="AUG2" s="54">
        <v>43790</v>
      </c>
      <c r="AUH2" s="54">
        <v>43791</v>
      </c>
      <c r="AUI2" s="54">
        <v>43794</v>
      </c>
      <c r="AUJ2" s="54">
        <v>43797</v>
      </c>
      <c r="AUK2" s="54">
        <v>43798</v>
      </c>
      <c r="AUL2" s="54">
        <v>43801</v>
      </c>
      <c r="AUM2" s="54">
        <v>43802</v>
      </c>
      <c r="AUN2" s="54">
        <v>43803</v>
      </c>
      <c r="AUO2" s="54">
        <v>43804</v>
      </c>
      <c r="AUP2" s="54">
        <v>43805</v>
      </c>
      <c r="AUQ2" s="54">
        <v>43808</v>
      </c>
      <c r="AUR2" s="54">
        <v>43809</v>
      </c>
      <c r="AUS2" s="54">
        <v>43810</v>
      </c>
      <c r="AUT2" s="54">
        <v>43811</v>
      </c>
      <c r="AUU2" s="54">
        <v>43812</v>
      </c>
      <c r="AUV2" s="54">
        <v>43815</v>
      </c>
      <c r="AUW2" s="54">
        <v>43816</v>
      </c>
      <c r="AUX2" s="54">
        <v>43817</v>
      </c>
      <c r="AUY2" s="54">
        <v>43818</v>
      </c>
      <c r="AUZ2" s="54">
        <v>43819</v>
      </c>
      <c r="AVA2" s="54">
        <v>43822</v>
      </c>
      <c r="AVB2" s="54">
        <v>43823</v>
      </c>
      <c r="AVC2" s="54">
        <v>43824</v>
      </c>
      <c r="AVD2" s="54">
        <v>43825</v>
      </c>
      <c r="AVE2" s="54">
        <v>43826</v>
      </c>
      <c r="AVF2" s="54">
        <v>43829</v>
      </c>
      <c r="AVG2" s="54">
        <v>43830</v>
      </c>
      <c r="AVH2" s="54">
        <v>43832</v>
      </c>
      <c r="AVI2" s="54">
        <v>43833</v>
      </c>
      <c r="AVJ2" s="54">
        <v>43836</v>
      </c>
      <c r="AVK2" s="54">
        <v>43837</v>
      </c>
      <c r="AVL2" s="54">
        <v>43838</v>
      </c>
      <c r="AVM2" s="54">
        <v>43839</v>
      </c>
      <c r="AVN2" s="54">
        <v>43840</v>
      </c>
      <c r="AVO2" s="54">
        <v>43843</v>
      </c>
      <c r="AVP2" s="54">
        <v>43844</v>
      </c>
      <c r="AVQ2" s="54">
        <v>43845</v>
      </c>
      <c r="AVR2" s="54">
        <v>43846</v>
      </c>
      <c r="AVS2" s="54">
        <v>43847</v>
      </c>
      <c r="AVT2" s="54">
        <v>43850</v>
      </c>
      <c r="AVU2" s="54">
        <v>43851</v>
      </c>
      <c r="AVV2" s="54">
        <v>43852</v>
      </c>
      <c r="AVW2" s="54">
        <v>43853</v>
      </c>
      <c r="AVX2" s="54">
        <v>43854</v>
      </c>
      <c r="AVY2" s="54">
        <v>43857</v>
      </c>
      <c r="AVZ2" s="54">
        <v>43858</v>
      </c>
      <c r="AWA2" s="54">
        <v>43859</v>
      </c>
      <c r="AWB2" s="54">
        <v>43860</v>
      </c>
      <c r="AWC2" s="54">
        <v>43861</v>
      </c>
      <c r="AWD2" s="54">
        <v>43864</v>
      </c>
      <c r="AWE2" s="54">
        <v>43865</v>
      </c>
      <c r="AWF2" s="54">
        <v>43866</v>
      </c>
      <c r="AWG2" s="54">
        <v>43867</v>
      </c>
      <c r="AWH2" s="54">
        <v>43868</v>
      </c>
      <c r="AWI2" s="54">
        <v>43871</v>
      </c>
      <c r="AWJ2" s="54">
        <v>43872</v>
      </c>
      <c r="AWK2" s="54">
        <v>43873</v>
      </c>
      <c r="AWL2" s="54">
        <v>43874</v>
      </c>
      <c r="AWM2" s="54">
        <v>43875</v>
      </c>
      <c r="AWN2" s="54">
        <v>43878</v>
      </c>
      <c r="AWO2" s="54">
        <v>43879</v>
      </c>
      <c r="AWP2" s="54">
        <v>43880</v>
      </c>
      <c r="AWQ2" s="54">
        <v>43881</v>
      </c>
      <c r="AWR2" s="54">
        <v>43882</v>
      </c>
      <c r="AWS2" s="54">
        <v>43888</v>
      </c>
      <c r="AWT2" s="54">
        <v>43889</v>
      </c>
      <c r="AWU2" s="54">
        <v>43892</v>
      </c>
      <c r="AWV2" s="54">
        <v>43893</v>
      </c>
      <c r="AWW2" s="54">
        <v>43894</v>
      </c>
      <c r="AWX2" s="54">
        <v>43895</v>
      </c>
      <c r="AWY2" s="54">
        <v>43896</v>
      </c>
      <c r="AWZ2" s="54">
        <v>43899</v>
      </c>
      <c r="AXA2" s="54">
        <v>43900</v>
      </c>
      <c r="AXB2" s="54">
        <v>43901</v>
      </c>
      <c r="AXC2" s="54">
        <v>43902</v>
      </c>
      <c r="AXD2" s="54">
        <v>43903</v>
      </c>
      <c r="AXE2" s="54">
        <v>43906</v>
      </c>
      <c r="AXF2" s="54">
        <v>43907</v>
      </c>
      <c r="AXG2" s="54">
        <v>43908</v>
      </c>
      <c r="AXH2" s="54">
        <v>43909</v>
      </c>
      <c r="AXI2" s="54">
        <v>43910</v>
      </c>
      <c r="AXJ2" s="54">
        <v>43913</v>
      </c>
      <c r="AXK2" s="54">
        <v>43914</v>
      </c>
      <c r="AXL2" s="54">
        <v>43915</v>
      </c>
      <c r="AXM2" s="54">
        <v>43916</v>
      </c>
      <c r="AXN2" s="54">
        <v>43917</v>
      </c>
      <c r="AXO2" s="54">
        <v>43920</v>
      </c>
      <c r="AXP2" s="54">
        <v>43921</v>
      </c>
      <c r="AXQ2" s="54">
        <v>43922</v>
      </c>
      <c r="AXR2" s="54">
        <v>43923</v>
      </c>
      <c r="AXS2" s="54">
        <v>43924</v>
      </c>
      <c r="AXT2" s="54">
        <v>43927</v>
      </c>
      <c r="AXU2" s="54">
        <v>43928</v>
      </c>
      <c r="AXV2" s="54">
        <v>43929</v>
      </c>
      <c r="AXW2" s="54">
        <v>43930</v>
      </c>
      <c r="AXX2" s="54">
        <v>43931</v>
      </c>
      <c r="AXY2" s="54">
        <v>43934</v>
      </c>
      <c r="AXZ2" s="54">
        <v>43935</v>
      </c>
      <c r="AYA2" s="54">
        <v>43936</v>
      </c>
      <c r="AYB2" s="54">
        <v>43937</v>
      </c>
      <c r="AYC2" s="54">
        <v>43938</v>
      </c>
      <c r="AYD2" s="54">
        <v>43941</v>
      </c>
      <c r="AYE2" s="54">
        <v>43942</v>
      </c>
      <c r="AYF2" s="54">
        <v>43943</v>
      </c>
      <c r="AYG2" s="54">
        <v>43944</v>
      </c>
      <c r="AYH2" s="54">
        <v>43945</v>
      </c>
      <c r="AYI2" s="54">
        <v>43948</v>
      </c>
      <c r="AYJ2" s="54">
        <v>43949</v>
      </c>
      <c r="AYK2" s="54">
        <v>43950</v>
      </c>
      <c r="AYL2" s="54">
        <v>43951</v>
      </c>
      <c r="AYM2" s="54">
        <v>43952</v>
      </c>
      <c r="AYN2" s="54">
        <v>43955</v>
      </c>
      <c r="AYO2" s="54">
        <v>43956</v>
      </c>
      <c r="AYP2" s="54">
        <v>43957</v>
      </c>
      <c r="AYQ2" s="54">
        <v>43958</v>
      </c>
      <c r="AYR2" s="54">
        <v>43959</v>
      </c>
      <c r="AYS2" s="54">
        <v>43962</v>
      </c>
      <c r="AYT2" s="54">
        <v>43963</v>
      </c>
      <c r="AYU2" s="54">
        <v>43964</v>
      </c>
      <c r="AYV2" s="54">
        <v>43965</v>
      </c>
      <c r="AYW2" s="54">
        <v>43966</v>
      </c>
      <c r="AYX2" s="54">
        <v>43969</v>
      </c>
      <c r="AYY2" s="54">
        <v>43970</v>
      </c>
      <c r="AYZ2" s="54">
        <v>43971</v>
      </c>
      <c r="AZA2" s="54">
        <v>43972</v>
      </c>
      <c r="AZB2" s="54">
        <v>43973</v>
      </c>
      <c r="AZC2" s="54">
        <v>43976</v>
      </c>
      <c r="AZD2" s="54">
        <v>43977</v>
      </c>
      <c r="AZE2" s="54">
        <v>43978</v>
      </c>
      <c r="AZF2" s="54">
        <v>43979</v>
      </c>
      <c r="AZG2" s="54">
        <v>43980</v>
      </c>
      <c r="AZH2" s="364">
        <v>43984</v>
      </c>
      <c r="AZI2" s="364">
        <v>43985</v>
      </c>
      <c r="AZJ2" s="364">
        <v>43986</v>
      </c>
      <c r="AZK2" s="364">
        <v>43990</v>
      </c>
      <c r="AZL2" s="364">
        <v>43991</v>
      </c>
      <c r="AZM2" s="364">
        <v>43992</v>
      </c>
      <c r="AZN2" s="364">
        <v>43993</v>
      </c>
      <c r="AZO2" s="364">
        <v>43994</v>
      </c>
      <c r="AZP2" s="364">
        <v>43997</v>
      </c>
      <c r="AZQ2" s="364">
        <v>43998</v>
      </c>
      <c r="AZR2" s="364">
        <v>43999</v>
      </c>
      <c r="AZS2" s="364">
        <v>44000</v>
      </c>
      <c r="AZT2" s="364">
        <v>44001</v>
      </c>
      <c r="AZU2" s="364">
        <v>44004</v>
      </c>
      <c r="AZV2" s="364">
        <v>44005</v>
      </c>
      <c r="AZW2" s="364">
        <v>44007</v>
      </c>
      <c r="AZX2" s="364">
        <v>44008</v>
      </c>
      <c r="AZY2" s="364">
        <v>44011</v>
      </c>
      <c r="AZZ2" s="364">
        <v>44012</v>
      </c>
      <c r="BAA2" s="364">
        <v>44013</v>
      </c>
      <c r="BAB2" s="364">
        <v>44014</v>
      </c>
      <c r="BAC2" s="364">
        <v>44015</v>
      </c>
      <c r="BAD2" s="364">
        <v>44018</v>
      </c>
      <c r="BAE2" s="364">
        <v>44019</v>
      </c>
      <c r="BAF2" s="364">
        <v>44020</v>
      </c>
      <c r="BAG2" s="364">
        <v>44021</v>
      </c>
      <c r="BAH2" s="364">
        <v>44022</v>
      </c>
      <c r="BAI2" s="364">
        <v>44028</v>
      </c>
      <c r="BAJ2" s="364">
        <v>44029</v>
      </c>
      <c r="BAK2" s="364">
        <v>44032</v>
      </c>
      <c r="BAL2" s="364">
        <v>44033</v>
      </c>
      <c r="BAM2" s="364">
        <v>44034</v>
      </c>
      <c r="BAN2" s="364">
        <v>44035</v>
      </c>
      <c r="BAO2" s="364">
        <v>44036</v>
      </c>
      <c r="BAP2" s="364">
        <v>44039</v>
      </c>
      <c r="BAQ2" s="364">
        <v>44040</v>
      </c>
      <c r="BAR2" s="364">
        <v>44041</v>
      </c>
      <c r="BAS2" s="364">
        <v>44042</v>
      </c>
      <c r="BAT2" s="364">
        <v>44043</v>
      </c>
      <c r="BAU2" s="364">
        <v>44046</v>
      </c>
      <c r="BAV2" s="364">
        <v>44047</v>
      </c>
      <c r="BAW2" s="364">
        <v>44048</v>
      </c>
      <c r="BAX2" s="364">
        <v>44049</v>
      </c>
      <c r="BAY2" s="364">
        <v>44050</v>
      </c>
      <c r="BAZ2" s="364">
        <v>44053</v>
      </c>
      <c r="BBA2" s="364">
        <v>44054</v>
      </c>
      <c r="BBB2" s="364">
        <v>44055</v>
      </c>
      <c r="BBC2" s="364">
        <v>44056</v>
      </c>
      <c r="BBD2" s="364">
        <v>44057</v>
      </c>
      <c r="BBE2" s="364">
        <v>44060</v>
      </c>
      <c r="BBF2" s="364">
        <v>44061</v>
      </c>
      <c r="BBG2" s="364">
        <v>44062</v>
      </c>
      <c r="BBH2" s="364">
        <v>44063</v>
      </c>
      <c r="BBI2" s="364">
        <v>44064</v>
      </c>
      <c r="BBJ2" s="364">
        <v>44067</v>
      </c>
      <c r="BBK2" s="364">
        <v>44068</v>
      </c>
      <c r="BBL2" s="364">
        <v>44069</v>
      </c>
      <c r="BBM2" s="364">
        <v>44070</v>
      </c>
      <c r="BBN2" s="364">
        <v>44071</v>
      </c>
      <c r="BBO2" s="364">
        <v>44074</v>
      </c>
      <c r="BBP2" s="364">
        <v>44075</v>
      </c>
      <c r="BBQ2" s="364">
        <v>44076</v>
      </c>
      <c r="BBR2" s="364">
        <v>44077</v>
      </c>
      <c r="BBS2" s="364">
        <v>44078</v>
      </c>
      <c r="BBT2" s="364">
        <v>44081</v>
      </c>
      <c r="BBU2" s="364">
        <v>44082</v>
      </c>
      <c r="BBV2" s="364">
        <v>44083</v>
      </c>
      <c r="BBW2" s="364">
        <v>44084</v>
      </c>
      <c r="BBX2" s="364">
        <v>44085</v>
      </c>
      <c r="BBY2" s="364">
        <v>44088</v>
      </c>
      <c r="BBZ2" s="364">
        <v>44089</v>
      </c>
      <c r="BCA2" s="364">
        <v>44090</v>
      </c>
      <c r="BCB2" s="364">
        <v>44091</v>
      </c>
      <c r="BCC2" s="364">
        <v>44092</v>
      </c>
      <c r="BCD2" s="364">
        <v>44095</v>
      </c>
      <c r="BCE2" s="364">
        <v>44096</v>
      </c>
      <c r="BCF2" s="364">
        <v>44097</v>
      </c>
      <c r="BCG2" s="364">
        <v>44098</v>
      </c>
      <c r="BCH2" s="364">
        <v>44099</v>
      </c>
      <c r="BCI2" s="364">
        <v>44102</v>
      </c>
      <c r="BCJ2" s="364">
        <v>44103</v>
      </c>
      <c r="BCK2" s="364">
        <v>44104</v>
      </c>
      <c r="BCL2" s="364">
        <v>44105</v>
      </c>
      <c r="BCM2" s="364">
        <v>44106</v>
      </c>
      <c r="BCN2" s="364">
        <v>44109</v>
      </c>
      <c r="BCO2" s="364">
        <v>44110</v>
      </c>
      <c r="BCP2" s="364">
        <v>44111</v>
      </c>
      <c r="BCQ2" s="364">
        <v>44112</v>
      </c>
      <c r="BCR2" s="364">
        <v>44113</v>
      </c>
      <c r="BCS2" s="364">
        <v>44116</v>
      </c>
      <c r="BCT2" s="364">
        <v>44117</v>
      </c>
      <c r="BCU2" s="364">
        <v>44118</v>
      </c>
      <c r="BCV2" s="364">
        <v>44120</v>
      </c>
      <c r="BCW2" s="364">
        <v>44123</v>
      </c>
      <c r="BCX2" s="364">
        <v>44124</v>
      </c>
      <c r="BCY2" s="364">
        <v>44125</v>
      </c>
      <c r="BCZ2" s="364">
        <v>44126</v>
      </c>
      <c r="BDA2" s="364">
        <v>44127</v>
      </c>
      <c r="BDB2" s="364">
        <v>44130</v>
      </c>
      <c r="BDC2" s="364">
        <v>44131</v>
      </c>
      <c r="BDD2" s="364">
        <v>44132</v>
      </c>
      <c r="BDE2" s="364">
        <v>44133</v>
      </c>
      <c r="BDF2" s="364">
        <v>44134</v>
      </c>
      <c r="BDG2" s="364">
        <v>44137</v>
      </c>
      <c r="BDH2" s="364">
        <v>44138</v>
      </c>
      <c r="BDI2" s="364">
        <v>44139</v>
      </c>
      <c r="BDJ2" s="364">
        <v>44140</v>
      </c>
      <c r="BDK2" s="364">
        <v>44141</v>
      </c>
      <c r="BDL2" s="364">
        <v>44144</v>
      </c>
      <c r="BDM2" s="364">
        <v>44145</v>
      </c>
      <c r="BDN2" s="364">
        <v>44146</v>
      </c>
      <c r="BDO2" s="364">
        <v>44147</v>
      </c>
      <c r="BDP2" s="364">
        <v>44148</v>
      </c>
      <c r="BDQ2" s="364">
        <v>44152</v>
      </c>
      <c r="BDR2" s="364">
        <v>44153</v>
      </c>
      <c r="BDS2" s="364">
        <v>44154</v>
      </c>
      <c r="BDT2" s="364">
        <v>44155</v>
      </c>
      <c r="BDU2" s="364">
        <v>44158</v>
      </c>
      <c r="BDV2" s="364">
        <v>44159</v>
      </c>
      <c r="BDW2" s="364">
        <v>44160</v>
      </c>
      <c r="BDX2" s="364">
        <v>44161</v>
      </c>
      <c r="BDY2" s="364">
        <v>44162</v>
      </c>
      <c r="BDZ2" s="364">
        <v>44165</v>
      </c>
      <c r="BEA2" s="488">
        <v>44166</v>
      </c>
      <c r="BEB2" s="488">
        <v>44167</v>
      </c>
      <c r="BEC2" s="488">
        <v>44168</v>
      </c>
      <c r="BED2" s="488">
        <v>44169</v>
      </c>
      <c r="BEE2" s="488">
        <v>44172</v>
      </c>
      <c r="BEF2" s="488">
        <v>44173</v>
      </c>
      <c r="BEG2" s="488">
        <v>44174</v>
      </c>
      <c r="BEH2" s="489" t="s">
        <v>234</v>
      </c>
      <c r="BEI2" s="489" t="s">
        <v>234</v>
      </c>
      <c r="BEJ2" s="489" t="s">
        <v>234</v>
      </c>
      <c r="BEK2" s="489" t="s">
        <v>234</v>
      </c>
      <c r="BEL2" s="489" t="s">
        <v>234</v>
      </c>
      <c r="BEM2" s="489" t="s">
        <v>234</v>
      </c>
      <c r="BEN2" s="489" t="s">
        <v>234</v>
      </c>
      <c r="BEO2" s="489" t="s">
        <v>234</v>
      </c>
      <c r="BEP2" s="489" t="s">
        <v>234</v>
      </c>
      <c r="BEQ2" s="489" t="s">
        <v>234</v>
      </c>
      <c r="BER2" s="489" t="s">
        <v>234</v>
      </c>
      <c r="BES2" s="489" t="s">
        <v>234</v>
      </c>
      <c r="BET2" s="489" t="s">
        <v>234</v>
      </c>
      <c r="BEU2" s="489" t="s">
        <v>234</v>
      </c>
      <c r="BEV2" s="489" t="s">
        <v>234</v>
      </c>
      <c r="BEW2" s="488">
        <v>44200</v>
      </c>
      <c r="BEX2" s="488">
        <v>44201</v>
      </c>
      <c r="BEY2" s="488">
        <v>44202</v>
      </c>
      <c r="BEZ2" s="488">
        <v>44203</v>
      </c>
      <c r="BFA2" s="488">
        <v>44204</v>
      </c>
      <c r="BFB2" s="488">
        <v>44207</v>
      </c>
      <c r="BFC2" s="488">
        <v>44208</v>
      </c>
      <c r="BFD2" s="488">
        <v>44209</v>
      </c>
      <c r="BFE2" s="488">
        <v>44210</v>
      </c>
      <c r="BFF2" s="488">
        <v>44211</v>
      </c>
      <c r="BFG2" s="488">
        <v>44214</v>
      </c>
      <c r="BFH2" s="488">
        <v>44215</v>
      </c>
      <c r="BFI2" s="488">
        <v>44216</v>
      </c>
      <c r="BFJ2" s="488">
        <v>44217</v>
      </c>
      <c r="BFK2" s="488">
        <v>44218</v>
      </c>
      <c r="BFL2" s="488">
        <v>44221</v>
      </c>
      <c r="BFM2" s="488">
        <v>44222</v>
      </c>
      <c r="BFN2" s="488">
        <v>44223</v>
      </c>
      <c r="BFO2" s="488">
        <v>44224</v>
      </c>
      <c r="BFP2" s="488">
        <v>44225</v>
      </c>
      <c r="BFQ2" s="488">
        <v>44228</v>
      </c>
      <c r="BFR2" s="488">
        <v>44229</v>
      </c>
      <c r="BFS2" s="488">
        <v>44230</v>
      </c>
      <c r="BFT2" s="488">
        <v>44231</v>
      </c>
      <c r="BFU2" s="488">
        <v>44232</v>
      </c>
      <c r="BFV2" s="488">
        <v>44235</v>
      </c>
      <c r="BFW2" s="488">
        <v>44236</v>
      </c>
      <c r="BFX2" s="488">
        <v>44237</v>
      </c>
      <c r="BFY2" s="488">
        <v>44238</v>
      </c>
      <c r="BFZ2" s="488">
        <v>44242</v>
      </c>
      <c r="BGA2" s="488">
        <v>44243</v>
      </c>
      <c r="BGB2" s="488">
        <v>44244</v>
      </c>
      <c r="BGC2" s="488">
        <v>44245</v>
      </c>
      <c r="BGD2" s="488">
        <v>44246</v>
      </c>
      <c r="BGE2" s="488">
        <v>44249</v>
      </c>
      <c r="BGF2" s="488">
        <v>44250</v>
      </c>
      <c r="BGG2" s="488">
        <v>44251</v>
      </c>
      <c r="BGH2" s="488">
        <v>44252</v>
      </c>
      <c r="BGI2" s="488">
        <v>44253</v>
      </c>
      <c r="BGJ2" s="488"/>
    </row>
    <row r="3" spans="1:1544">
      <c r="B3" s="26">
        <v>2015</v>
      </c>
      <c r="IT3" s="26">
        <v>2016</v>
      </c>
      <c r="SD3" s="252">
        <v>2017</v>
      </c>
      <c r="SE3" s="253"/>
      <c r="SF3" s="253"/>
      <c r="SG3" s="253"/>
      <c r="SH3" s="253"/>
      <c r="SI3" s="253"/>
      <c r="SJ3" s="253"/>
      <c r="SK3" s="253"/>
      <c r="SL3" s="253"/>
      <c r="SM3" s="253"/>
      <c r="SN3" s="253"/>
      <c r="SO3" s="253"/>
      <c r="SP3" s="253"/>
      <c r="SQ3" s="253"/>
      <c r="SR3" s="253"/>
      <c r="SS3" s="253"/>
      <c r="ST3" s="253"/>
      <c r="SU3" s="253"/>
      <c r="SV3" s="253"/>
      <c r="SW3" s="253"/>
      <c r="SX3" s="253"/>
      <c r="SY3" s="253"/>
      <c r="SZ3" s="253"/>
      <c r="TA3" s="253"/>
      <c r="TB3" s="253"/>
      <c r="TC3" s="253"/>
      <c r="TD3" s="253"/>
      <c r="TE3" s="253"/>
      <c r="TF3" s="253"/>
      <c r="TG3" s="253"/>
      <c r="TH3" s="253"/>
      <c r="TI3" s="253"/>
      <c r="TJ3" s="253"/>
      <c r="TK3" s="253"/>
      <c r="TL3" s="253"/>
      <c r="TM3" s="253"/>
      <c r="TN3" s="253"/>
      <c r="TO3" s="253"/>
      <c r="TP3" s="253"/>
      <c r="TQ3" s="253"/>
      <c r="TR3" s="253"/>
      <c r="TS3" s="253"/>
      <c r="TT3" s="253"/>
      <c r="TU3" s="253"/>
      <c r="TV3" s="253"/>
      <c r="TW3" s="253"/>
      <c r="TX3" s="253"/>
      <c r="TY3" s="253"/>
      <c r="TZ3" s="253"/>
      <c r="UA3" s="253"/>
      <c r="UB3" s="253"/>
      <c r="UC3" s="253"/>
      <c r="UD3" s="253"/>
      <c r="UE3" s="253"/>
      <c r="UF3" s="253"/>
      <c r="UG3" s="253"/>
      <c r="UH3" s="253"/>
      <c r="UI3" s="253"/>
      <c r="UJ3" s="253"/>
      <c r="UK3" s="253"/>
      <c r="UL3" s="253"/>
      <c r="UM3" s="253"/>
      <c r="UN3" s="254"/>
      <c r="UO3" s="254"/>
      <c r="UP3" s="254"/>
      <c r="UQ3" s="254"/>
      <c r="UR3" s="254"/>
      <c r="US3" s="254"/>
      <c r="UT3" s="254"/>
      <c r="UU3" s="254"/>
      <c r="UV3" s="254"/>
      <c r="UW3" s="254"/>
      <c r="UX3" s="254"/>
      <c r="UY3" s="254"/>
      <c r="UZ3" s="254"/>
      <c r="VA3" s="254"/>
      <c r="VB3" s="254"/>
      <c r="VC3" s="254"/>
      <c r="VD3" s="254"/>
      <c r="VE3" s="254"/>
      <c r="VF3" s="254"/>
      <c r="VG3" s="255"/>
      <c r="VH3" s="255"/>
      <c r="VI3" s="255"/>
      <c r="VJ3" s="255"/>
      <c r="VK3" s="255"/>
      <c r="VL3" s="255"/>
      <c r="VM3" s="255"/>
      <c r="VN3" s="255"/>
      <c r="VO3" s="255"/>
      <c r="VP3" s="255"/>
      <c r="VQ3" s="255"/>
      <c r="VR3" s="255"/>
      <c r="VS3" s="255"/>
      <c r="VT3" s="255"/>
      <c r="VU3" s="255"/>
      <c r="VV3" s="255"/>
      <c r="VW3" s="255"/>
      <c r="VX3" s="255"/>
      <c r="VY3" s="255"/>
      <c r="VZ3" s="255"/>
      <c r="WA3" s="255"/>
      <c r="WB3" s="255"/>
      <c r="WC3" s="255"/>
      <c r="WD3" s="255"/>
      <c r="WE3" s="255"/>
      <c r="WF3" s="255"/>
      <c r="WG3" s="255"/>
      <c r="WH3" s="255"/>
      <c r="WI3" s="255"/>
      <c r="WJ3" s="255"/>
      <c r="WK3" s="255"/>
      <c r="WL3" s="255"/>
      <c r="WM3" s="255"/>
      <c r="WN3" s="255"/>
      <c r="WO3" s="255"/>
      <c r="WP3" s="255"/>
      <c r="WQ3" s="255"/>
      <c r="WR3" s="255"/>
      <c r="WS3" s="255"/>
      <c r="WT3" s="255"/>
      <c r="WU3" s="255"/>
      <c r="WV3" s="255"/>
      <c r="WW3" s="255"/>
      <c r="WX3" s="255"/>
      <c r="WY3" s="255"/>
      <c r="WZ3" s="255"/>
      <c r="XA3" s="255"/>
      <c r="XB3" s="255"/>
      <c r="XC3" s="255"/>
      <c r="XD3" s="255"/>
      <c r="XE3" s="255"/>
      <c r="XF3" s="255"/>
      <c r="XG3" s="255"/>
      <c r="XH3" s="255"/>
      <c r="XI3" s="255"/>
      <c r="XJ3" s="255"/>
      <c r="XK3" s="255"/>
      <c r="XL3" s="255"/>
      <c r="XM3" s="255"/>
      <c r="XN3" s="255"/>
      <c r="XO3" s="255"/>
      <c r="XP3" s="255"/>
      <c r="XQ3" s="255"/>
      <c r="XR3" s="255"/>
      <c r="XS3" s="255"/>
      <c r="XT3" s="255"/>
      <c r="XU3" s="255"/>
      <c r="XV3" s="255"/>
      <c r="XW3" s="255"/>
      <c r="XX3" s="255"/>
      <c r="XY3" s="255"/>
      <c r="XZ3" s="255"/>
      <c r="YA3" s="255"/>
      <c r="YB3" s="255"/>
      <c r="YC3" s="255"/>
      <c r="YD3" s="255"/>
      <c r="YE3" s="255"/>
      <c r="YF3" s="255"/>
      <c r="YG3" s="255"/>
      <c r="YH3" s="255"/>
      <c r="YI3" s="255"/>
      <c r="YJ3" s="255"/>
      <c r="YK3" s="255"/>
      <c r="YL3" s="255"/>
      <c r="YM3" s="255"/>
      <c r="YN3" s="255"/>
      <c r="YO3" s="255"/>
      <c r="YP3" s="255"/>
      <c r="YQ3" s="255"/>
      <c r="YR3" s="255"/>
      <c r="YS3" s="255"/>
      <c r="YT3" s="255"/>
      <c r="YU3" s="255"/>
      <c r="YV3" s="255"/>
      <c r="YW3" s="255"/>
      <c r="YX3" s="255"/>
      <c r="YY3" s="255"/>
      <c r="YZ3" s="255"/>
      <c r="ZA3" s="255"/>
      <c r="ZB3" s="255"/>
      <c r="ZC3" s="255"/>
      <c r="ZD3" s="255"/>
      <c r="ZE3" s="255"/>
      <c r="ZF3" s="255"/>
      <c r="ZG3" s="255"/>
      <c r="ZH3" s="255"/>
      <c r="ZI3" s="255"/>
      <c r="ZJ3" s="255"/>
      <c r="ZK3" s="255"/>
      <c r="ZL3" s="255"/>
      <c r="ZM3" s="255"/>
      <c r="ZN3" s="255"/>
      <c r="ZO3" s="255"/>
      <c r="ZP3" s="255"/>
      <c r="ZQ3" s="255"/>
      <c r="ZR3" s="255"/>
      <c r="ZS3" s="255"/>
      <c r="ZT3" s="255"/>
      <c r="ZU3" s="255"/>
      <c r="ZV3" s="255"/>
      <c r="ZW3" s="255"/>
      <c r="ZX3" s="255"/>
      <c r="ZY3" s="255"/>
      <c r="ZZ3" s="255"/>
      <c r="AAA3" s="255"/>
      <c r="AAB3" s="255"/>
      <c r="AAC3" s="255"/>
      <c r="AAD3" s="255"/>
      <c r="AAE3" s="255"/>
      <c r="AAF3" s="255"/>
      <c r="AAG3" s="255"/>
      <c r="AAH3" s="255"/>
      <c r="AAI3" s="255"/>
      <c r="AAJ3" s="255"/>
      <c r="AAK3" s="255"/>
      <c r="AAL3" s="255"/>
      <c r="AAM3" s="255"/>
      <c r="AAN3" s="255"/>
      <c r="AAO3" s="255"/>
      <c r="AAP3" s="255"/>
      <c r="AAQ3" s="255"/>
      <c r="AAR3" s="255"/>
      <c r="AAS3" s="255"/>
      <c r="AAT3" s="255"/>
      <c r="AAU3" s="255"/>
      <c r="AAV3" s="255"/>
      <c r="AAW3" s="255"/>
      <c r="AAX3" s="255"/>
      <c r="AAY3" s="255"/>
      <c r="AAZ3" s="255"/>
      <c r="ABA3" s="255"/>
      <c r="ABB3" s="255"/>
      <c r="ABC3" s="255"/>
      <c r="ABD3" s="255"/>
      <c r="ABE3" s="255"/>
      <c r="ABF3" s="255"/>
      <c r="ABG3" s="255"/>
      <c r="ABH3" s="255"/>
      <c r="ABI3" s="255"/>
      <c r="ABJ3" s="254"/>
      <c r="ABK3" s="254"/>
      <c r="ABL3" s="254"/>
      <c r="ABM3" s="254"/>
      <c r="ABN3" s="254"/>
      <c r="ABO3" s="254"/>
      <c r="ABP3" s="254"/>
      <c r="ABQ3" s="254"/>
      <c r="ABR3" s="254"/>
      <c r="ABS3" s="254"/>
      <c r="ABT3" s="254">
        <v>2018</v>
      </c>
      <c r="ABU3" s="254"/>
      <c r="ABV3" s="254"/>
      <c r="ABW3" s="256"/>
      <c r="ABX3" s="256"/>
      <c r="ABY3" s="256"/>
      <c r="ABZ3" s="256"/>
      <c r="ACA3" s="256"/>
      <c r="ACB3" s="256"/>
      <c r="ACC3" s="256"/>
      <c r="ACD3" s="256"/>
      <c r="ACE3" s="256"/>
      <c r="ACF3" s="256"/>
      <c r="ACG3" s="256"/>
      <c r="ACH3" s="256"/>
      <c r="ACI3" s="256"/>
      <c r="ACJ3" s="256"/>
      <c r="ACK3" s="256"/>
      <c r="ACL3" s="256"/>
      <c r="ACM3" s="256"/>
      <c r="ACN3" s="256"/>
      <c r="ACO3" s="256"/>
      <c r="ACP3" s="256"/>
      <c r="ACQ3" s="256"/>
      <c r="ACR3" s="256"/>
      <c r="ACS3" s="256"/>
      <c r="ACT3" s="256"/>
      <c r="ACU3" s="256"/>
      <c r="ACV3" s="256"/>
      <c r="ACW3" s="256"/>
      <c r="ACX3" s="256"/>
      <c r="ACY3" s="256"/>
      <c r="ACZ3" s="256"/>
      <c r="ADA3" s="256"/>
      <c r="ADB3" s="256"/>
      <c r="ADC3" s="256"/>
      <c r="ADD3" s="256"/>
      <c r="ADE3" s="256"/>
      <c r="ADF3" s="256"/>
      <c r="ADG3" s="256"/>
      <c r="ADH3" s="256"/>
      <c r="ADI3" s="256"/>
      <c r="ADJ3" s="256"/>
      <c r="ADK3" s="256"/>
      <c r="ADL3" s="256"/>
      <c r="ADM3" s="256"/>
      <c r="ADN3" s="256"/>
      <c r="ADO3" s="256"/>
      <c r="ADP3" s="256"/>
      <c r="ADQ3" s="256"/>
      <c r="ADR3" s="256"/>
      <c r="ADS3" s="256"/>
      <c r="ADT3" s="256"/>
      <c r="ADU3" s="256"/>
      <c r="ADV3" s="256"/>
      <c r="ADW3" s="256"/>
      <c r="ADX3" s="256"/>
      <c r="ADY3" s="256"/>
      <c r="ADZ3" s="256"/>
      <c r="AEA3" s="256"/>
      <c r="AEB3" s="256"/>
      <c r="AEC3" s="256"/>
      <c r="AED3" s="256"/>
      <c r="AEE3" s="256"/>
      <c r="AEF3" s="256"/>
      <c r="AEG3" s="256"/>
      <c r="AEH3" s="256"/>
      <c r="AEI3" s="256"/>
      <c r="AEJ3" s="256"/>
      <c r="AEK3" s="256"/>
      <c r="AEL3" s="256"/>
      <c r="AEM3" s="256"/>
      <c r="AEN3" s="256"/>
      <c r="AEO3" s="256"/>
      <c r="AEP3" s="256"/>
      <c r="AEQ3" s="256"/>
      <c r="AER3" s="256"/>
      <c r="AES3" s="256"/>
      <c r="AET3" s="256"/>
      <c r="AEU3" s="256"/>
      <c r="AEV3" s="256"/>
      <c r="AEW3" s="256"/>
      <c r="AEX3" s="256"/>
      <c r="AEY3" s="256"/>
      <c r="AEZ3" s="254"/>
      <c r="AFA3" s="256"/>
      <c r="AFB3" s="256"/>
      <c r="AFC3" s="254"/>
      <c r="AFD3" s="254"/>
      <c r="AFE3" s="254"/>
      <c r="AFF3" s="254"/>
      <c r="AFG3" s="254"/>
      <c r="AFH3" s="254"/>
      <c r="AFI3" s="254"/>
      <c r="AFJ3" s="254"/>
      <c r="AFK3" s="254"/>
      <c r="AFL3" s="254"/>
      <c r="AFM3" s="254"/>
      <c r="AFN3" s="254"/>
      <c r="AFO3" s="254"/>
      <c r="AFP3" s="254"/>
      <c r="AFQ3" s="254"/>
      <c r="AFR3" s="254"/>
      <c r="AFS3" s="254"/>
      <c r="AFT3" s="254"/>
      <c r="AFU3" s="254"/>
      <c r="AFV3" s="254"/>
      <c r="AFW3" s="254"/>
      <c r="AFX3" s="254"/>
      <c r="AFY3" s="254"/>
      <c r="AFZ3" s="254"/>
      <c r="AGA3" s="254"/>
      <c r="AGB3" s="254"/>
      <c r="AGC3" s="254"/>
      <c r="AGD3" s="254"/>
      <c r="AGE3" s="254"/>
      <c r="AGF3" s="254"/>
      <c r="AGG3" s="254"/>
      <c r="AGH3" s="254"/>
      <c r="AGI3" s="254"/>
      <c r="AGJ3" s="254"/>
      <c r="AGK3" s="254"/>
      <c r="AGL3" s="254"/>
      <c r="AGM3" s="254"/>
      <c r="AGN3" s="254"/>
      <c r="AGO3" s="254"/>
      <c r="AGP3" s="254"/>
      <c r="AGQ3" s="254"/>
      <c r="AGR3" s="254"/>
      <c r="AGS3" s="254"/>
      <c r="AGT3" s="254"/>
      <c r="AGU3" s="254"/>
      <c r="AGV3" s="254"/>
      <c r="AGW3" s="254"/>
      <c r="AGX3" s="254"/>
      <c r="AGY3" s="254"/>
      <c r="AGZ3" s="254"/>
      <c r="AHA3" s="254"/>
      <c r="AHB3" s="254"/>
      <c r="AHC3" s="254"/>
      <c r="AHD3" s="254"/>
      <c r="AHE3" s="254"/>
      <c r="AHF3" s="254"/>
      <c r="AHG3" s="254"/>
      <c r="AHH3" s="254"/>
      <c r="AHI3" s="254"/>
      <c r="AHJ3" s="254"/>
      <c r="AHK3" s="254"/>
      <c r="AHL3" s="254"/>
      <c r="AHM3" s="254"/>
      <c r="AHN3" s="254"/>
      <c r="AHO3" s="254"/>
      <c r="AHP3" s="254"/>
      <c r="AHQ3" s="254"/>
      <c r="AHR3" s="254"/>
      <c r="AHS3" s="254"/>
      <c r="AHT3" s="254"/>
      <c r="AHU3" s="254"/>
      <c r="AHV3" s="254"/>
      <c r="AHW3" s="254"/>
      <c r="AHX3" s="254"/>
      <c r="AHY3" s="254"/>
      <c r="AHZ3" s="254"/>
      <c r="AIA3" s="254"/>
      <c r="AIB3" s="254"/>
      <c r="AIC3" s="254"/>
      <c r="AID3" s="254"/>
      <c r="AIE3" s="254"/>
      <c r="AIF3" s="254"/>
      <c r="AIG3" s="254"/>
      <c r="AIH3" s="254"/>
      <c r="AII3" s="254"/>
      <c r="AIJ3" s="254"/>
      <c r="AIK3" s="254"/>
      <c r="AIL3" s="254"/>
      <c r="AIM3" s="254"/>
      <c r="AIN3" s="254"/>
      <c r="AIO3" s="254"/>
      <c r="AIP3" s="254"/>
      <c r="AIQ3" s="254"/>
      <c r="AIR3" s="254"/>
      <c r="AIS3" s="254"/>
      <c r="AIT3" s="254"/>
      <c r="AIU3" s="254"/>
      <c r="AIV3" s="254"/>
      <c r="AIW3" s="254"/>
      <c r="AIX3" s="254"/>
      <c r="AIY3" s="254"/>
      <c r="AIZ3" s="254"/>
      <c r="AJA3" s="254"/>
      <c r="AJB3" s="254"/>
      <c r="AJC3" s="254"/>
      <c r="AJD3" s="254"/>
      <c r="AJE3" s="254"/>
      <c r="AJF3" s="254"/>
      <c r="AJG3" s="254"/>
      <c r="AJH3" s="254"/>
      <c r="AJI3" s="254"/>
      <c r="AJJ3" s="254"/>
      <c r="AJK3" s="254"/>
      <c r="AJL3" s="254"/>
      <c r="AJM3" s="254"/>
      <c r="AJN3" s="254"/>
      <c r="AJO3" s="254"/>
      <c r="AJP3" s="254"/>
      <c r="AJQ3" s="254"/>
      <c r="AJR3" s="254"/>
      <c r="AJS3" s="254"/>
      <c r="AJT3" s="254"/>
      <c r="AJU3" s="254"/>
      <c r="AJV3" s="254"/>
      <c r="AJW3" s="254"/>
      <c r="AJX3" s="254"/>
      <c r="AJY3" s="254"/>
      <c r="AJZ3" s="254"/>
      <c r="AKA3" s="254"/>
      <c r="AKB3" s="254"/>
      <c r="AKC3" s="254"/>
      <c r="AKD3" s="254"/>
      <c r="AKE3" s="254"/>
      <c r="AKF3" s="254"/>
      <c r="AKG3" s="254"/>
      <c r="AKH3" s="254"/>
      <c r="AKI3" s="254"/>
      <c r="AKJ3" s="254"/>
      <c r="AKK3" s="254"/>
      <c r="AKL3" s="254"/>
      <c r="AKM3" s="254"/>
      <c r="AKN3" s="254"/>
      <c r="AKO3" s="54"/>
      <c r="AKP3" s="54"/>
      <c r="AKQ3" s="54"/>
      <c r="AKR3" s="54"/>
      <c r="ALQ3" s="26">
        <v>2019</v>
      </c>
      <c r="AVH3" s="26">
        <v>2020</v>
      </c>
      <c r="BEW3" s="26">
        <v>2021</v>
      </c>
    </row>
    <row r="4" spans="1:1544">
      <c r="B4" s="26">
        <v>1</v>
      </c>
      <c r="AO4" s="26">
        <v>3</v>
      </c>
      <c r="DB4" s="26">
        <v>6</v>
      </c>
      <c r="FL4" s="26">
        <v>9</v>
      </c>
      <c r="HX4" s="26">
        <v>12</v>
      </c>
      <c r="IT4" s="26">
        <v>1</v>
      </c>
      <c r="KF4" s="26">
        <v>3</v>
      </c>
      <c r="MS4" s="26">
        <v>6</v>
      </c>
      <c r="OZ4" s="26">
        <v>9</v>
      </c>
      <c r="RJ4" s="26">
        <v>12</v>
      </c>
      <c r="SD4" s="252">
        <v>1</v>
      </c>
      <c r="SE4" s="252"/>
      <c r="SF4" s="252"/>
      <c r="SG4" s="252"/>
      <c r="SH4" s="252"/>
      <c r="SI4" s="252"/>
      <c r="SJ4" s="252"/>
      <c r="SK4" s="252"/>
      <c r="SL4" s="252"/>
      <c r="SM4" s="252"/>
      <c r="SN4" s="252"/>
      <c r="SO4" s="252"/>
      <c r="SP4" s="252"/>
      <c r="SQ4" s="252"/>
      <c r="SR4" s="252"/>
      <c r="SS4" s="252"/>
      <c r="ST4" s="252"/>
      <c r="SU4" s="252"/>
      <c r="SV4" s="252"/>
      <c r="SW4" s="252"/>
      <c r="SX4" s="252"/>
      <c r="SY4" s="252"/>
      <c r="SZ4" s="252"/>
      <c r="TA4" s="252"/>
      <c r="TB4" s="252"/>
      <c r="TC4" s="252"/>
      <c r="TD4" s="252"/>
      <c r="TE4" s="252"/>
      <c r="TF4" s="252"/>
      <c r="TG4" s="252"/>
      <c r="TH4" s="252"/>
      <c r="TI4" s="252"/>
      <c r="TJ4" s="252"/>
      <c r="TK4" s="252"/>
      <c r="TL4" s="252"/>
      <c r="TM4" s="252"/>
      <c r="TN4" s="252"/>
      <c r="TO4" s="252"/>
      <c r="TP4" s="252"/>
      <c r="TQ4" s="252"/>
      <c r="TR4" s="252"/>
      <c r="TS4" s="252">
        <v>3</v>
      </c>
      <c r="TT4" s="252"/>
      <c r="TU4" s="252"/>
      <c r="TV4" s="252"/>
      <c r="TW4" s="252"/>
      <c r="TX4" s="252"/>
      <c r="TY4" s="252"/>
      <c r="TZ4" s="252"/>
      <c r="UA4" s="252"/>
      <c r="UB4" s="252"/>
      <c r="UC4" s="252"/>
      <c r="UD4" s="252"/>
      <c r="UE4" s="252"/>
      <c r="UF4" s="252"/>
      <c r="UG4" s="252"/>
      <c r="UH4" s="252"/>
      <c r="UI4" s="252"/>
      <c r="UJ4" s="252"/>
      <c r="UK4" s="252"/>
      <c r="UL4" s="252"/>
      <c r="UM4" s="252"/>
      <c r="UN4" s="255"/>
      <c r="UO4" s="255"/>
      <c r="UP4" s="255"/>
      <c r="UQ4" s="255"/>
      <c r="UR4" s="255"/>
      <c r="US4" s="255"/>
      <c r="UT4" s="255"/>
      <c r="UU4" s="255"/>
      <c r="UV4" s="255"/>
      <c r="UW4" s="255"/>
      <c r="UX4" s="255"/>
      <c r="UY4" s="255"/>
      <c r="UZ4" s="255"/>
      <c r="VA4" s="255"/>
      <c r="VB4" s="255"/>
      <c r="VC4" s="255"/>
      <c r="VD4" s="255"/>
      <c r="VE4" s="255"/>
      <c r="VF4" s="255"/>
      <c r="VG4" s="255"/>
      <c r="VH4" s="255"/>
      <c r="VI4" s="255"/>
      <c r="VJ4" s="255"/>
      <c r="VK4" s="255"/>
      <c r="VL4" s="255"/>
      <c r="VM4" s="255"/>
      <c r="VN4" s="255"/>
      <c r="VO4" s="255"/>
      <c r="VP4" s="255"/>
      <c r="VQ4" s="255"/>
      <c r="VR4" s="255"/>
      <c r="VS4" s="255"/>
      <c r="VT4" s="255"/>
      <c r="VU4" s="255"/>
      <c r="VV4" s="255"/>
      <c r="VW4" s="255"/>
      <c r="VX4" s="255"/>
      <c r="VY4" s="255"/>
      <c r="VZ4" s="255"/>
      <c r="WA4" s="255"/>
      <c r="WB4" s="255"/>
      <c r="WC4" s="255"/>
      <c r="WD4" s="255"/>
      <c r="WE4" s="255">
        <v>6</v>
      </c>
      <c r="WF4" s="255"/>
      <c r="WG4" s="255"/>
      <c r="WH4" s="255"/>
      <c r="WI4" s="255"/>
      <c r="WJ4" s="255"/>
      <c r="WK4" s="255"/>
      <c r="WL4" s="255"/>
      <c r="WM4" s="255"/>
      <c r="WN4" s="255"/>
      <c r="WO4" s="255"/>
      <c r="WP4" s="255"/>
      <c r="WQ4" s="255"/>
      <c r="WR4" s="255"/>
      <c r="WS4" s="255"/>
      <c r="WT4" s="255"/>
      <c r="WU4" s="255"/>
      <c r="WV4" s="255"/>
      <c r="WW4" s="255"/>
      <c r="WX4" s="255"/>
      <c r="WY4" s="255"/>
      <c r="WZ4" s="255"/>
      <c r="XA4" s="255"/>
      <c r="XB4" s="255"/>
      <c r="XC4" s="255"/>
      <c r="XD4" s="255"/>
      <c r="XE4" s="255"/>
      <c r="XF4" s="255"/>
      <c r="XG4" s="255"/>
      <c r="XH4" s="255"/>
      <c r="XI4" s="255"/>
      <c r="XJ4" s="255"/>
      <c r="XK4" s="255"/>
      <c r="XL4" s="255"/>
      <c r="XM4" s="255"/>
      <c r="XN4" s="255"/>
      <c r="XO4" s="255"/>
      <c r="XP4" s="255"/>
      <c r="XQ4" s="255"/>
      <c r="XR4" s="255"/>
      <c r="XS4" s="255"/>
      <c r="XT4" s="255"/>
      <c r="XU4" s="255"/>
      <c r="XV4" s="255"/>
      <c r="XW4" s="255"/>
      <c r="XX4" s="255"/>
      <c r="XY4" s="255"/>
      <c r="XZ4" s="255"/>
      <c r="YA4" s="255"/>
      <c r="YB4" s="255"/>
      <c r="YC4" s="255"/>
      <c r="YD4" s="255"/>
      <c r="YE4" s="255"/>
      <c r="YF4" s="255"/>
      <c r="YG4" s="255"/>
      <c r="YH4" s="255"/>
      <c r="YI4" s="255"/>
      <c r="YJ4" s="255"/>
      <c r="YK4" s="255"/>
      <c r="YL4" s="255">
        <v>9</v>
      </c>
      <c r="YM4" s="255"/>
      <c r="YN4" s="255"/>
      <c r="YO4" s="255"/>
      <c r="YP4" s="255"/>
      <c r="YQ4" s="255"/>
      <c r="YR4" s="255"/>
      <c r="YS4" s="255"/>
      <c r="YT4" s="255"/>
      <c r="YU4" s="255"/>
      <c r="YV4" s="255"/>
      <c r="YW4" s="255"/>
      <c r="YX4" s="255"/>
      <c r="YY4" s="255"/>
      <c r="YZ4" s="255"/>
      <c r="ZA4" s="255"/>
      <c r="ZB4" s="255"/>
      <c r="ZC4" s="255"/>
      <c r="ZD4" s="255"/>
      <c r="ZE4" s="255"/>
      <c r="ZF4" s="255"/>
      <c r="ZG4" s="255"/>
      <c r="ZH4" s="255"/>
      <c r="ZI4" s="255"/>
      <c r="ZJ4" s="255"/>
      <c r="ZK4" s="255"/>
      <c r="ZL4" s="255"/>
      <c r="ZM4" s="255"/>
      <c r="ZN4" s="255"/>
      <c r="ZO4" s="255"/>
      <c r="ZP4" s="255"/>
      <c r="ZQ4" s="255"/>
      <c r="ZR4" s="255"/>
      <c r="ZS4" s="255"/>
      <c r="ZT4" s="255"/>
      <c r="ZU4" s="255"/>
      <c r="ZV4" s="255"/>
      <c r="ZW4" s="255"/>
      <c r="ZX4" s="255"/>
      <c r="ZY4" s="255"/>
      <c r="ZZ4" s="255"/>
      <c r="AAA4" s="255"/>
      <c r="AAB4" s="255"/>
      <c r="AAC4" s="255"/>
      <c r="AAD4" s="255"/>
      <c r="AAE4" s="255"/>
      <c r="AAF4" s="255"/>
      <c r="AAG4" s="255"/>
      <c r="AAH4" s="255"/>
      <c r="AAI4" s="255"/>
      <c r="AAJ4" s="255"/>
      <c r="AAK4" s="255"/>
      <c r="AAL4" s="255"/>
      <c r="AAM4" s="255"/>
      <c r="AAN4" s="255"/>
      <c r="AAO4" s="255"/>
      <c r="AAP4" s="255"/>
      <c r="AAQ4" s="255"/>
      <c r="AAR4" s="255"/>
      <c r="AAS4" s="255"/>
      <c r="AAT4" s="255"/>
      <c r="AAU4" s="255"/>
      <c r="AAV4" s="255"/>
      <c r="AAW4" s="255"/>
      <c r="AAX4" s="255"/>
      <c r="AAY4" s="255"/>
      <c r="AAZ4" s="255">
        <v>12</v>
      </c>
      <c r="ABA4" s="255"/>
      <c r="ABB4" s="255"/>
      <c r="ABC4" s="255"/>
      <c r="ABD4" s="255"/>
      <c r="ABE4" s="255"/>
      <c r="ABF4" s="255"/>
      <c r="ABG4" s="255"/>
      <c r="ABH4" s="255"/>
      <c r="ABI4" s="255"/>
      <c r="ABJ4" s="255"/>
      <c r="ABK4" s="255"/>
      <c r="ABL4" s="255"/>
      <c r="ABM4" s="255"/>
      <c r="ABN4" s="255"/>
      <c r="ABO4" s="255"/>
      <c r="ABP4" s="255"/>
      <c r="ABQ4" s="255"/>
      <c r="ABR4" s="255"/>
      <c r="ABS4" s="255"/>
      <c r="ABT4" s="255"/>
      <c r="ABU4" s="255"/>
      <c r="ABV4" s="255"/>
      <c r="ABW4" s="256"/>
      <c r="ABX4" s="256"/>
      <c r="ABY4" s="256"/>
      <c r="ABZ4" s="256"/>
      <c r="ACA4" s="256"/>
      <c r="ACB4" s="256"/>
      <c r="ACC4" s="256"/>
      <c r="ACD4" s="256"/>
      <c r="ACE4" s="256"/>
      <c r="ACF4" s="256"/>
      <c r="ACG4" s="256"/>
      <c r="ACH4" s="256"/>
      <c r="ACI4" s="256"/>
      <c r="ACJ4" s="256"/>
      <c r="ACK4" s="256"/>
      <c r="ACL4" s="256"/>
      <c r="ACM4" s="255"/>
      <c r="ACN4" s="255"/>
      <c r="ACO4" s="255"/>
      <c r="ACP4" s="255"/>
      <c r="ACQ4" s="255"/>
      <c r="ACR4" s="255"/>
      <c r="ACS4" s="255"/>
      <c r="ACT4" s="255"/>
      <c r="ACU4" s="255"/>
      <c r="ACV4" s="255"/>
      <c r="ACW4" s="255"/>
      <c r="ACX4" s="255"/>
      <c r="ACY4" s="255"/>
      <c r="ACZ4" s="255"/>
      <c r="ADA4" s="255"/>
      <c r="ADB4" s="255"/>
      <c r="ADC4" s="256"/>
      <c r="ADD4" s="256"/>
      <c r="ADE4" s="256"/>
      <c r="ADF4" s="256"/>
      <c r="ADG4" s="256"/>
      <c r="ADH4" s="256"/>
      <c r="ADI4" s="256"/>
      <c r="ADJ4" s="256">
        <v>3</v>
      </c>
      <c r="ADK4" s="256"/>
      <c r="ADL4" s="256"/>
      <c r="ADM4" s="256"/>
      <c r="ADN4" s="256"/>
      <c r="ADO4" s="256"/>
      <c r="ADP4" s="256"/>
      <c r="ADQ4" s="256"/>
      <c r="ADR4" s="256"/>
      <c r="ADS4" s="255"/>
      <c r="ADT4" s="255"/>
      <c r="ADU4" s="255"/>
      <c r="ADV4" s="255"/>
      <c r="ADW4" s="255"/>
      <c r="ADX4" s="255"/>
      <c r="ADY4" s="255"/>
      <c r="ADZ4" s="255"/>
      <c r="AEA4" s="255"/>
      <c r="AEB4" s="255"/>
      <c r="AEC4" s="255"/>
      <c r="AED4" s="255"/>
      <c r="AEE4" s="255"/>
      <c r="AEF4" s="255"/>
      <c r="AEG4" s="255"/>
      <c r="AEH4" s="255"/>
      <c r="AEI4" s="256"/>
      <c r="AEJ4" s="256"/>
      <c r="AEK4" s="256"/>
      <c r="AEL4" s="256"/>
      <c r="AEM4" s="256"/>
      <c r="AEN4" s="256"/>
      <c r="AEO4" s="256"/>
      <c r="AEP4" s="256"/>
      <c r="AEQ4" s="256"/>
      <c r="AER4" s="256"/>
      <c r="AES4" s="256"/>
      <c r="AET4" s="256"/>
      <c r="AEU4" s="256"/>
      <c r="AEV4" s="256"/>
      <c r="AEW4" s="256"/>
      <c r="AEX4" s="256"/>
      <c r="AEY4" s="256"/>
      <c r="AEZ4" s="255"/>
      <c r="AFA4" s="256"/>
      <c r="AFB4" s="256"/>
      <c r="AFC4" s="255"/>
      <c r="AFD4" s="255"/>
      <c r="AFE4" s="255"/>
      <c r="AFF4" s="255"/>
      <c r="AFG4" s="255"/>
      <c r="AFH4" s="255"/>
      <c r="AFI4" s="255"/>
      <c r="AFJ4" s="255"/>
      <c r="AFK4" s="255"/>
      <c r="AFL4" s="255"/>
      <c r="AFM4" s="255"/>
      <c r="AFN4" s="255"/>
      <c r="AFO4" s="255"/>
      <c r="AFP4" s="255"/>
      <c r="AFQ4" s="255"/>
      <c r="AFR4" s="255"/>
      <c r="AFS4" s="255"/>
      <c r="AFT4" s="255"/>
      <c r="AFU4" s="255"/>
      <c r="AFV4" s="255"/>
      <c r="AFW4" s="255">
        <v>6</v>
      </c>
      <c r="AFX4" s="255"/>
      <c r="AFY4" s="255"/>
      <c r="AFZ4" s="255"/>
      <c r="AGA4" s="255"/>
      <c r="AGB4" s="255"/>
      <c r="AGC4" s="255"/>
      <c r="AGD4" s="255"/>
      <c r="AGE4" s="255"/>
      <c r="AGF4" s="255"/>
      <c r="AGG4" s="255"/>
      <c r="AGH4" s="255"/>
      <c r="AGI4" s="255"/>
      <c r="AGJ4" s="255"/>
      <c r="AGK4" s="255"/>
      <c r="AGL4" s="255"/>
      <c r="AGM4" s="255"/>
      <c r="AGN4" s="255"/>
      <c r="AGO4" s="255"/>
      <c r="AGP4" s="255"/>
      <c r="AGQ4" s="255"/>
      <c r="AGR4" s="255"/>
      <c r="AGS4" s="255"/>
      <c r="AGT4" s="255"/>
      <c r="AGU4" s="255"/>
      <c r="AGV4" s="255"/>
      <c r="AGW4" s="255"/>
      <c r="AGX4" s="255"/>
      <c r="AGY4" s="255"/>
      <c r="AGZ4" s="255"/>
      <c r="AHA4" s="255"/>
      <c r="AHB4" s="255"/>
      <c r="AHC4" s="255"/>
      <c r="AHD4" s="255"/>
      <c r="AHE4" s="255"/>
      <c r="AHF4" s="255"/>
      <c r="AHG4" s="255"/>
      <c r="AHH4" s="255"/>
      <c r="AHI4" s="255"/>
      <c r="AHJ4" s="255"/>
      <c r="AHK4" s="255"/>
      <c r="AHL4" s="255"/>
      <c r="AHM4" s="255"/>
      <c r="AHN4" s="255"/>
      <c r="AHO4" s="255"/>
      <c r="AHP4" s="255"/>
      <c r="AHQ4" s="255"/>
      <c r="AHR4" s="255"/>
      <c r="AHS4" s="255"/>
      <c r="AHT4" s="255"/>
      <c r="AHU4" s="255"/>
      <c r="AHV4" s="255"/>
      <c r="AHW4" s="255"/>
      <c r="AHX4" s="255"/>
      <c r="AHY4" s="255"/>
      <c r="AHZ4" s="255"/>
      <c r="AIA4" s="255"/>
      <c r="AIB4" s="255"/>
      <c r="AIC4" s="255"/>
      <c r="AID4" s="255"/>
      <c r="AIE4" s="255"/>
      <c r="AIF4" s="255"/>
      <c r="AIG4" s="255"/>
      <c r="AIH4" s="255"/>
      <c r="AII4" s="255"/>
      <c r="AIJ4" s="255"/>
      <c r="AIK4" s="255">
        <v>9</v>
      </c>
      <c r="AIL4" s="255"/>
      <c r="AIM4" s="255"/>
      <c r="AIN4" s="255"/>
      <c r="AIO4" s="255"/>
      <c r="AIP4" s="255"/>
      <c r="AIQ4" s="255"/>
      <c r="AIR4" s="255"/>
      <c r="AIS4" s="255"/>
      <c r="AIT4" s="255"/>
      <c r="AIU4" s="255"/>
      <c r="AIV4" s="255"/>
      <c r="AIW4" s="255"/>
      <c r="AIX4" s="255"/>
      <c r="AIY4" s="255"/>
      <c r="AIZ4" s="255"/>
      <c r="AJA4" s="255"/>
      <c r="AJB4" s="255"/>
      <c r="AJC4" s="255"/>
      <c r="AJD4" s="255"/>
      <c r="AJE4" s="255"/>
      <c r="AJF4" s="255"/>
      <c r="AJG4" s="255"/>
      <c r="AJH4" s="255"/>
      <c r="AJI4" s="255"/>
      <c r="AJJ4" s="255"/>
      <c r="AJK4" s="255"/>
      <c r="AJL4" s="255"/>
      <c r="AJM4" s="255"/>
      <c r="AJN4" s="255"/>
      <c r="AJO4" s="255"/>
      <c r="AJP4" s="255"/>
      <c r="AJQ4" s="255"/>
      <c r="AJR4" s="255"/>
      <c r="AJS4" s="255"/>
      <c r="AJT4" s="255"/>
      <c r="AJU4" s="255"/>
      <c r="AJV4" s="255"/>
      <c r="AJW4" s="255"/>
      <c r="AJY4" s="255"/>
      <c r="AJZ4" s="255"/>
      <c r="AKA4" s="255"/>
      <c r="AKB4" s="255"/>
      <c r="AKC4" s="255"/>
      <c r="AKD4" s="255"/>
      <c r="AKE4" s="255"/>
      <c r="AKF4" s="255"/>
      <c r="AKG4" s="255"/>
      <c r="AKH4" s="255"/>
      <c r="AKI4" s="255"/>
      <c r="AKJ4" s="255"/>
      <c r="AKK4" s="255"/>
      <c r="AKL4" s="255"/>
      <c r="AKM4" s="255"/>
      <c r="AKN4" s="255"/>
      <c r="AKO4" s="54"/>
      <c r="AKP4" s="54"/>
      <c r="AKQ4" s="54"/>
      <c r="AKR4" s="54"/>
      <c r="AKV4" s="26">
        <v>12</v>
      </c>
      <c r="AND4" s="26">
        <v>3</v>
      </c>
      <c r="APQ4" s="26">
        <v>6</v>
      </c>
      <c r="ASA4" s="26">
        <v>9</v>
      </c>
      <c r="AUL4" s="26">
        <v>12</v>
      </c>
      <c r="AWU4" s="26">
        <v>3</v>
      </c>
      <c r="AZH4" s="26">
        <v>6</v>
      </c>
      <c r="BBO4" s="378"/>
      <c r="BBP4" s="26">
        <v>9</v>
      </c>
      <c r="BEA4" s="26">
        <v>12</v>
      </c>
      <c r="BFQ4" s="26">
        <v>2</v>
      </c>
      <c r="BGI4" s="26" t="s">
        <v>235</v>
      </c>
    </row>
    <row r="5" spans="1:1544">
      <c r="A5" s="26" t="s">
        <v>236</v>
      </c>
      <c r="B5" s="257">
        <v>1892.91</v>
      </c>
      <c r="C5" s="257">
        <v>1902.52</v>
      </c>
      <c r="D5" s="257">
        <v>1909.47</v>
      </c>
      <c r="E5" s="257">
        <v>1924.9</v>
      </c>
      <c r="F5" s="257">
        <v>1925.91</v>
      </c>
      <c r="G5" s="257">
        <v>1926.44</v>
      </c>
      <c r="H5" s="257">
        <v>1929.59</v>
      </c>
      <c r="I5" s="257">
        <v>1933.44</v>
      </c>
      <c r="J5" s="257">
        <v>1938.97</v>
      </c>
      <c r="K5" s="257">
        <v>1940.2</v>
      </c>
      <c r="L5" s="257">
        <v>1932.86</v>
      </c>
      <c r="M5" s="257">
        <v>1936.78</v>
      </c>
      <c r="N5" s="257">
        <v>1940.8</v>
      </c>
      <c r="O5" s="257">
        <v>1942.39</v>
      </c>
      <c r="P5" s="257">
        <v>1944.43</v>
      </c>
      <c r="Q5" s="257">
        <v>1944.06</v>
      </c>
      <c r="R5" s="257">
        <v>1944.02</v>
      </c>
      <c r="S5" s="257">
        <v>1944.61</v>
      </c>
      <c r="T5" s="257">
        <v>1943.64</v>
      </c>
      <c r="U5" s="257">
        <v>1943.97</v>
      </c>
      <c r="V5" s="257">
        <v>1944.78</v>
      </c>
      <c r="W5" s="257">
        <v>1944.24</v>
      </c>
      <c r="X5" s="257">
        <v>1946.23</v>
      </c>
      <c r="Y5" s="257">
        <v>1946.07</v>
      </c>
      <c r="Z5" s="257">
        <v>1949.54</v>
      </c>
      <c r="AA5" s="257">
        <v>1949.09</v>
      </c>
      <c r="AB5" s="257">
        <v>1951.09</v>
      </c>
      <c r="AC5" s="257">
        <v>1956.17</v>
      </c>
      <c r="AD5" s="257">
        <v>1957.58</v>
      </c>
      <c r="AE5" s="257">
        <v>1961.25</v>
      </c>
      <c r="AF5" s="257">
        <v>1961.42</v>
      </c>
      <c r="AG5" s="257">
        <v>1965.08</v>
      </c>
      <c r="AH5" s="257">
        <v>1968.61</v>
      </c>
      <c r="AI5" s="257">
        <v>1973.57</v>
      </c>
      <c r="AJ5" s="257">
        <v>1974.69</v>
      </c>
      <c r="AK5" s="257">
        <v>1975.95</v>
      </c>
      <c r="AL5" s="257">
        <v>1982.89</v>
      </c>
      <c r="AM5" s="257">
        <v>1973.53</v>
      </c>
      <c r="AN5" s="257">
        <v>1974.52</v>
      </c>
      <c r="AO5" s="257">
        <v>1974.25</v>
      </c>
      <c r="AP5" s="257">
        <v>1977.95</v>
      </c>
      <c r="AQ5" s="257">
        <v>1979.2</v>
      </c>
      <c r="AR5" s="257">
        <v>1984.44</v>
      </c>
      <c r="AS5" s="257">
        <v>1985.51</v>
      </c>
      <c r="AT5" s="257">
        <v>1986.45</v>
      </c>
      <c r="AU5" s="257">
        <v>1987.98</v>
      </c>
      <c r="AV5" s="257">
        <v>1988.54</v>
      </c>
      <c r="AW5" s="257">
        <v>1988.19</v>
      </c>
      <c r="AX5" s="257">
        <v>1987.43</v>
      </c>
      <c r="AY5" s="257">
        <v>1985.1</v>
      </c>
      <c r="AZ5" s="257">
        <v>1988.42</v>
      </c>
      <c r="BA5" s="257">
        <v>1989.18</v>
      </c>
      <c r="BB5" s="257">
        <v>1989.92</v>
      </c>
      <c r="BC5" s="257">
        <v>1989.71</v>
      </c>
      <c r="BD5" s="257">
        <v>1986.55</v>
      </c>
      <c r="BE5" s="257">
        <v>1992.63</v>
      </c>
      <c r="BF5" s="257">
        <v>1993.92</v>
      </c>
      <c r="BG5" s="257">
        <v>1989.51</v>
      </c>
      <c r="BH5" s="257">
        <v>1985.14</v>
      </c>
      <c r="BI5" s="257">
        <v>1982.09</v>
      </c>
      <c r="BJ5" s="257">
        <v>1984.69</v>
      </c>
      <c r="BK5" s="257">
        <v>1983.05</v>
      </c>
      <c r="BL5" s="257">
        <v>1985.4</v>
      </c>
      <c r="BM5" s="257">
        <v>1985.85</v>
      </c>
      <c r="BN5" s="180">
        <v>1986.04</v>
      </c>
      <c r="BO5" s="180">
        <v>1986.45</v>
      </c>
      <c r="BP5" s="180">
        <v>1986.16</v>
      </c>
      <c r="BQ5" s="180">
        <v>1985.95</v>
      </c>
      <c r="BR5" s="180">
        <v>1985.1</v>
      </c>
      <c r="BS5" s="180">
        <v>1984.15</v>
      </c>
      <c r="BT5" s="180">
        <v>1984.52</v>
      </c>
      <c r="BU5" s="180">
        <v>1982.99</v>
      </c>
      <c r="BV5" s="180">
        <v>1980.61</v>
      </c>
      <c r="BW5" s="180">
        <v>1970.79</v>
      </c>
      <c r="BX5" s="180">
        <v>1970.35</v>
      </c>
      <c r="BY5" s="180">
        <v>1969.85</v>
      </c>
      <c r="BZ5" s="180">
        <v>1964.66</v>
      </c>
      <c r="CA5" s="180">
        <v>1964.01</v>
      </c>
      <c r="CB5" s="180">
        <v>1962.81</v>
      </c>
      <c r="CC5" s="180">
        <v>1963.84</v>
      </c>
      <c r="CD5" s="180">
        <v>1963.03</v>
      </c>
      <c r="CE5" s="180">
        <v>1962.33</v>
      </c>
      <c r="CF5" s="180">
        <v>1960.41</v>
      </c>
      <c r="CG5" s="180">
        <v>1959.23</v>
      </c>
      <c r="CH5" s="180">
        <v>1958.09</v>
      </c>
      <c r="CI5" s="180">
        <v>1954.19</v>
      </c>
      <c r="CJ5" s="180">
        <v>1952.93</v>
      </c>
      <c r="CK5" s="180">
        <v>1948.51</v>
      </c>
      <c r="CL5" s="180">
        <v>1947.56</v>
      </c>
      <c r="CM5" s="180">
        <v>1945.45</v>
      </c>
      <c r="CN5" s="180">
        <v>1944.13</v>
      </c>
      <c r="CO5" s="180">
        <v>1943.34</v>
      </c>
      <c r="CP5" s="180">
        <v>1943.88</v>
      </c>
      <c r="CQ5" s="180">
        <v>1943.19</v>
      </c>
      <c r="CR5" s="180">
        <v>1940.73</v>
      </c>
      <c r="CS5" s="180">
        <v>1940.6</v>
      </c>
      <c r="CT5" s="180">
        <v>1939.09</v>
      </c>
      <c r="CU5" s="180">
        <v>1936.77</v>
      </c>
      <c r="CV5" s="180">
        <v>1935.23</v>
      </c>
      <c r="CW5" s="180">
        <v>1927.89</v>
      </c>
      <c r="CX5" s="180">
        <v>1925.01</v>
      </c>
      <c r="CY5" s="180">
        <v>1917.55</v>
      </c>
      <c r="CZ5" s="180">
        <v>1914.13</v>
      </c>
      <c r="DA5" s="180">
        <v>1907.32</v>
      </c>
      <c r="DB5" s="180">
        <v>1901.92</v>
      </c>
      <c r="DC5" s="180">
        <v>1896.38</v>
      </c>
      <c r="DD5" s="180">
        <v>1890.81</v>
      </c>
      <c r="DE5" s="180">
        <v>1877.91</v>
      </c>
      <c r="DF5" s="180">
        <v>1869.69</v>
      </c>
      <c r="DG5" s="180">
        <v>1866.47</v>
      </c>
      <c r="DH5" s="180">
        <v>1863.41</v>
      </c>
      <c r="DI5" s="180">
        <v>1863.61</v>
      </c>
      <c r="DJ5" s="180">
        <v>1862.17</v>
      </c>
      <c r="DK5" s="180">
        <v>1872.13</v>
      </c>
      <c r="DL5" s="180">
        <v>1882.64</v>
      </c>
      <c r="DM5" s="180">
        <v>1898.95</v>
      </c>
      <c r="DN5" s="180">
        <v>1913.32</v>
      </c>
      <c r="DO5" s="180">
        <v>1917.38</v>
      </c>
      <c r="DP5" s="180">
        <v>1923.22</v>
      </c>
      <c r="DQ5" s="180">
        <v>1928.9</v>
      </c>
      <c r="DR5" s="180">
        <v>1931.93</v>
      </c>
      <c r="DS5" s="180">
        <v>1942.56</v>
      </c>
      <c r="DT5" s="180">
        <v>1948.93</v>
      </c>
      <c r="DU5" s="180">
        <v>1953.19</v>
      </c>
      <c r="DV5" s="180">
        <v>1963.56</v>
      </c>
      <c r="DW5" s="180">
        <v>1969.39</v>
      </c>
      <c r="DX5" s="180">
        <v>1977.48</v>
      </c>
      <c r="DY5" s="180">
        <v>1976.72</v>
      </c>
      <c r="DZ5" s="180">
        <v>1972.08</v>
      </c>
      <c r="EA5" s="180">
        <v>1972.54</v>
      </c>
      <c r="EB5" s="180">
        <v>1967.05</v>
      </c>
      <c r="EC5" s="180">
        <v>1971.62</v>
      </c>
      <c r="ED5" s="180">
        <v>1973.45</v>
      </c>
      <c r="EE5" s="180">
        <v>1983.41</v>
      </c>
      <c r="EF5" s="180">
        <v>1984.28</v>
      </c>
      <c r="EG5" s="180">
        <v>1976.44</v>
      </c>
      <c r="EH5" s="180">
        <v>1974.79</v>
      </c>
      <c r="EI5" s="180">
        <v>1978.29</v>
      </c>
      <c r="EJ5" s="180">
        <v>1986.88</v>
      </c>
      <c r="EK5" s="180">
        <v>1985.06</v>
      </c>
      <c r="EL5" s="180">
        <v>1984.84</v>
      </c>
      <c r="EM5" s="180">
        <v>1978.8</v>
      </c>
      <c r="EN5" s="180">
        <v>1982.42</v>
      </c>
      <c r="EO5" s="180">
        <v>1985.06</v>
      </c>
      <c r="EP5" s="180">
        <v>1985.06</v>
      </c>
      <c r="EQ5" s="180">
        <v>1986.27</v>
      </c>
      <c r="ER5" s="180">
        <v>1988.03</v>
      </c>
      <c r="ES5" s="180">
        <v>1987.99</v>
      </c>
      <c r="ET5" s="180">
        <v>1987.84</v>
      </c>
      <c r="EU5" s="180">
        <v>1987.92</v>
      </c>
      <c r="EV5" s="180">
        <v>1988.42</v>
      </c>
      <c r="EW5" s="180">
        <v>1989</v>
      </c>
      <c r="EX5" s="180">
        <v>1990.59</v>
      </c>
      <c r="EY5" s="180">
        <v>1991.18</v>
      </c>
      <c r="EZ5" s="180">
        <v>1992.16</v>
      </c>
      <c r="FA5" s="180">
        <v>1992.93</v>
      </c>
      <c r="FB5" s="180">
        <v>1991.57</v>
      </c>
      <c r="FC5" s="180">
        <v>1993.22</v>
      </c>
      <c r="FD5" s="180">
        <v>1991.89</v>
      </c>
      <c r="FE5" s="180">
        <v>1992.69</v>
      </c>
      <c r="FF5" s="180">
        <v>1989.59</v>
      </c>
      <c r="FG5" s="180">
        <v>1990.56</v>
      </c>
      <c r="FH5" s="180">
        <v>1992.65</v>
      </c>
      <c r="FI5" s="180">
        <v>1992.18</v>
      </c>
      <c r="FJ5" s="180">
        <v>1991.88</v>
      </c>
      <c r="FK5" s="180">
        <v>1991.49</v>
      </c>
      <c r="FL5" s="180">
        <v>1992.17</v>
      </c>
      <c r="FM5" s="180">
        <v>1991.91</v>
      </c>
      <c r="FN5" s="180">
        <v>1993.93</v>
      </c>
      <c r="FO5" s="180">
        <v>1993.28</v>
      </c>
      <c r="FP5" s="180">
        <v>1989.47</v>
      </c>
      <c r="FQ5" s="180">
        <v>1993.35</v>
      </c>
      <c r="FR5" s="180">
        <v>1994.89</v>
      </c>
      <c r="FS5" s="180">
        <v>1995.73</v>
      </c>
      <c r="FT5" s="180">
        <v>1997.26</v>
      </c>
      <c r="FU5" s="180">
        <v>1993.94</v>
      </c>
      <c r="FV5" s="180">
        <v>1986.49</v>
      </c>
      <c r="FW5" s="180">
        <v>1990.09</v>
      </c>
      <c r="FX5" s="180">
        <v>1992.5</v>
      </c>
      <c r="FY5" s="180">
        <v>1993.59</v>
      </c>
      <c r="FZ5" s="180">
        <v>1993.66</v>
      </c>
      <c r="GA5" s="180">
        <v>1995.17</v>
      </c>
      <c r="GB5" s="180">
        <v>1995.28</v>
      </c>
      <c r="GC5" s="180">
        <v>1996.27</v>
      </c>
      <c r="GD5" s="180">
        <v>1996.76</v>
      </c>
      <c r="GE5" s="180">
        <v>1993.89</v>
      </c>
      <c r="GF5" s="180">
        <v>1996.99</v>
      </c>
      <c r="GG5" s="180">
        <v>1996.83</v>
      </c>
      <c r="GH5" s="180">
        <v>1996.27</v>
      </c>
      <c r="GI5" s="180">
        <v>1996.69</v>
      </c>
      <c r="GJ5" s="180">
        <v>1996.34</v>
      </c>
      <c r="GK5" s="180">
        <v>1995.06</v>
      </c>
      <c r="GL5" s="180">
        <v>1995.99</v>
      </c>
      <c r="GM5" s="180">
        <v>1993.59</v>
      </c>
      <c r="GN5" s="180">
        <v>1994.45</v>
      </c>
      <c r="GO5" s="180">
        <v>1994.63</v>
      </c>
      <c r="GP5" s="180">
        <v>1994.43</v>
      </c>
      <c r="GQ5" s="180">
        <v>1994.64</v>
      </c>
      <c r="GR5" s="180">
        <v>1990.36</v>
      </c>
      <c r="GS5" s="180">
        <v>1992.78</v>
      </c>
      <c r="GT5" s="180">
        <v>1992.53</v>
      </c>
      <c r="GU5" s="180">
        <v>1991.22</v>
      </c>
      <c r="GV5" s="180">
        <v>1991.98</v>
      </c>
      <c r="GW5" s="180">
        <v>1992.26</v>
      </c>
      <c r="GX5" s="180">
        <v>1991.7</v>
      </c>
      <c r="GY5" s="180">
        <v>1993.26</v>
      </c>
      <c r="GZ5" s="180">
        <v>1991.3</v>
      </c>
      <c r="HA5" s="180">
        <v>1992.12</v>
      </c>
      <c r="HB5" s="180">
        <v>1990.43</v>
      </c>
      <c r="HC5" s="180">
        <v>1991.67</v>
      </c>
      <c r="HD5" s="180">
        <v>1992.09</v>
      </c>
      <c r="HE5" s="180">
        <v>1992.84</v>
      </c>
      <c r="HF5" s="180">
        <v>1992.52</v>
      </c>
      <c r="HG5" s="180">
        <v>1993.15</v>
      </c>
      <c r="HH5" s="180">
        <v>1992.09</v>
      </c>
      <c r="HI5" s="180">
        <v>1992.79</v>
      </c>
      <c r="HJ5" s="180">
        <v>1992.84</v>
      </c>
      <c r="HK5" s="180">
        <v>1993.09</v>
      </c>
      <c r="HL5" s="180">
        <v>1989.53</v>
      </c>
      <c r="HM5" s="180">
        <v>1991.59</v>
      </c>
      <c r="HN5" s="180">
        <v>1991.7</v>
      </c>
      <c r="HO5" s="180">
        <v>1992.76</v>
      </c>
      <c r="HP5" s="180">
        <v>1993.46</v>
      </c>
      <c r="HQ5" s="180">
        <v>1992.95</v>
      </c>
      <c r="HR5" s="180">
        <v>1993.42</v>
      </c>
      <c r="HS5" s="180">
        <v>1993.84</v>
      </c>
      <c r="HT5" s="180">
        <v>1993.81</v>
      </c>
      <c r="HU5" s="180">
        <v>1994.36</v>
      </c>
      <c r="HV5" s="180">
        <v>1994.28</v>
      </c>
      <c r="HW5" s="180">
        <v>1994.83</v>
      </c>
      <c r="HX5" s="180">
        <v>1995.39</v>
      </c>
      <c r="HY5" s="180">
        <v>1995.86</v>
      </c>
      <c r="HZ5" s="180">
        <v>1996.77</v>
      </c>
      <c r="IA5" s="180">
        <v>1996.9</v>
      </c>
      <c r="IB5" s="180">
        <v>1997.04</v>
      </c>
      <c r="IC5" s="180">
        <v>1997.36</v>
      </c>
      <c r="ID5" s="180">
        <v>1997.56</v>
      </c>
      <c r="IE5" s="180">
        <v>1997.42</v>
      </c>
      <c r="IF5" s="180">
        <v>1994.16</v>
      </c>
      <c r="IG5" s="180">
        <v>1996.02</v>
      </c>
      <c r="IH5" s="180">
        <v>1993.47</v>
      </c>
      <c r="II5" s="180">
        <v>1995.3</v>
      </c>
      <c r="IJ5" s="180">
        <v>1996.37</v>
      </c>
      <c r="IK5" s="180">
        <v>1996.03</v>
      </c>
      <c r="IL5" s="180">
        <v>1996.25</v>
      </c>
      <c r="IM5" s="180">
        <v>1996.27</v>
      </c>
      <c r="IN5" s="180">
        <v>1996.32</v>
      </c>
      <c r="IO5" s="180">
        <v>1996.5</v>
      </c>
      <c r="IP5" s="180">
        <v>1992.71</v>
      </c>
      <c r="IQ5" s="180">
        <v>1993.32</v>
      </c>
      <c r="IR5" s="180">
        <v>1995.98</v>
      </c>
      <c r="IS5" s="180">
        <v>1995.51</v>
      </c>
      <c r="IT5" s="180">
        <v>1996.66</v>
      </c>
      <c r="IU5" s="180">
        <v>1997.63</v>
      </c>
      <c r="IV5" s="180">
        <v>1998.14</v>
      </c>
      <c r="IW5" s="180">
        <v>1998.61</v>
      </c>
      <c r="IX5" s="180">
        <v>1998.32</v>
      </c>
      <c r="IY5" s="180">
        <v>1998.23</v>
      </c>
      <c r="IZ5" s="180">
        <v>1998.88</v>
      </c>
      <c r="JA5" s="180">
        <v>1999.37</v>
      </c>
      <c r="JB5" s="180">
        <v>1999.93</v>
      </c>
      <c r="JC5" s="180">
        <v>2003.48</v>
      </c>
      <c r="JD5" s="180">
        <v>2004.88</v>
      </c>
      <c r="JE5" s="180">
        <v>2006.79</v>
      </c>
      <c r="JF5" s="180">
        <v>2007.31</v>
      </c>
      <c r="JG5" s="180">
        <v>2007.1</v>
      </c>
      <c r="JH5" s="180">
        <v>2007.09</v>
      </c>
      <c r="JI5" s="180">
        <v>2006.44</v>
      </c>
      <c r="JJ5" s="180">
        <v>2007.68</v>
      </c>
      <c r="JK5" s="180">
        <v>2007.81</v>
      </c>
      <c r="JL5" s="180">
        <v>2008.59</v>
      </c>
      <c r="JM5" s="180">
        <v>2011.38</v>
      </c>
      <c r="JN5" s="180">
        <v>2010.73</v>
      </c>
      <c r="JO5" s="180">
        <v>2013.38</v>
      </c>
      <c r="JP5" s="180">
        <v>2014.43</v>
      </c>
      <c r="JQ5" s="180">
        <v>2017.42</v>
      </c>
      <c r="JR5" s="180">
        <v>2018.53</v>
      </c>
      <c r="JS5" s="180">
        <v>2018.82</v>
      </c>
      <c r="JT5" s="180">
        <v>2019.42</v>
      </c>
      <c r="JU5" s="180">
        <v>2020.45</v>
      </c>
      <c r="JV5" s="180">
        <v>2021.72</v>
      </c>
      <c r="JW5" s="180">
        <v>2022.11</v>
      </c>
      <c r="JX5" s="180">
        <v>2026.75</v>
      </c>
      <c r="JY5" s="180">
        <v>2029.3</v>
      </c>
      <c r="JZ5" s="180">
        <v>2029.17</v>
      </c>
      <c r="KA5" s="180">
        <v>2033.45</v>
      </c>
      <c r="KB5" s="180">
        <v>2034.32</v>
      </c>
      <c r="KC5" s="180">
        <v>2037.14</v>
      </c>
      <c r="KD5" s="180">
        <v>2036.88</v>
      </c>
      <c r="KE5" s="180">
        <v>2032.47</v>
      </c>
      <c r="KF5" s="180">
        <v>2034.64</v>
      </c>
      <c r="KG5" s="180">
        <v>2037.59</v>
      </c>
      <c r="KH5" s="180">
        <v>2040.97</v>
      </c>
      <c r="KI5" s="180">
        <v>2043.51</v>
      </c>
      <c r="KJ5" s="180">
        <v>2045.88</v>
      </c>
      <c r="KK5" s="180">
        <v>2047</v>
      </c>
      <c r="KL5" s="180">
        <v>2048.1799999999998</v>
      </c>
      <c r="KM5" s="180">
        <v>2047.92</v>
      </c>
      <c r="KN5" s="180">
        <v>2046.52</v>
      </c>
      <c r="KO5" s="180">
        <v>2044.82</v>
      </c>
      <c r="KP5" s="180">
        <v>2041.62</v>
      </c>
      <c r="KQ5" s="180">
        <v>2046.21</v>
      </c>
      <c r="KR5" s="180">
        <v>2047.66</v>
      </c>
      <c r="KS5" s="180">
        <v>2048.21</v>
      </c>
      <c r="KT5" s="180">
        <v>2048.62</v>
      </c>
      <c r="KU5" s="180">
        <v>2049.36</v>
      </c>
      <c r="KV5" s="180">
        <v>2050.15</v>
      </c>
      <c r="KW5" s="180">
        <v>2050.69</v>
      </c>
      <c r="KX5" s="180">
        <v>2050.85</v>
      </c>
      <c r="KY5" s="180">
        <v>2050.77</v>
      </c>
      <c r="KZ5" s="180">
        <v>2050.73</v>
      </c>
      <c r="LA5" s="180">
        <v>2048.9</v>
      </c>
      <c r="LB5" s="180">
        <v>2048.79</v>
      </c>
      <c r="LC5" s="180">
        <v>2047.17</v>
      </c>
      <c r="LD5" s="180">
        <v>2042.49</v>
      </c>
      <c r="LE5" s="180">
        <v>2042.75</v>
      </c>
      <c r="LF5" s="180">
        <v>2032.89</v>
      </c>
      <c r="LG5" s="180">
        <v>2026.93</v>
      </c>
      <c r="LH5" s="180">
        <v>2023.91</v>
      </c>
      <c r="LI5" s="180">
        <v>2020.04</v>
      </c>
      <c r="LJ5" s="180">
        <v>2013.15</v>
      </c>
      <c r="LK5" s="180">
        <v>2008.46</v>
      </c>
      <c r="LL5" s="180">
        <v>2005.08</v>
      </c>
      <c r="LM5" s="180">
        <v>1992.39</v>
      </c>
      <c r="LN5" s="180">
        <v>1986.24</v>
      </c>
      <c r="LO5" s="180">
        <v>1978.39</v>
      </c>
      <c r="LP5" s="180">
        <v>1982.67</v>
      </c>
      <c r="LQ5" s="180">
        <v>1980.38</v>
      </c>
      <c r="LR5" s="180">
        <v>1996.27</v>
      </c>
      <c r="LS5" s="180">
        <v>1996.79</v>
      </c>
      <c r="LT5" s="180">
        <v>2005.71</v>
      </c>
      <c r="LU5" s="180">
        <v>2009.41</v>
      </c>
      <c r="LV5" s="180">
        <v>2011.84</v>
      </c>
      <c r="LW5" s="180">
        <v>2015.41</v>
      </c>
      <c r="LX5" s="180">
        <v>2017.26</v>
      </c>
      <c r="LY5" s="180">
        <v>2019.89</v>
      </c>
      <c r="LZ5" s="180">
        <v>2020.79</v>
      </c>
      <c r="MA5" s="180">
        <v>2021.03</v>
      </c>
      <c r="MB5" s="180">
        <v>2021.4</v>
      </c>
      <c r="MC5" s="180">
        <v>2020.06</v>
      </c>
      <c r="MD5" s="180">
        <v>2017.93</v>
      </c>
      <c r="ME5" s="180">
        <v>2012.16</v>
      </c>
      <c r="MF5" s="180">
        <v>2003.01</v>
      </c>
      <c r="MG5" s="180">
        <v>1998.7</v>
      </c>
      <c r="MH5" s="180">
        <v>1991.54</v>
      </c>
      <c r="MI5" s="180">
        <v>2001.86</v>
      </c>
      <c r="MJ5" s="180">
        <v>2001.09</v>
      </c>
      <c r="MK5" s="180">
        <v>1998.33</v>
      </c>
      <c r="ML5" s="180">
        <v>2000.2</v>
      </c>
      <c r="MM5" s="180">
        <v>2000.01</v>
      </c>
      <c r="MN5" s="180">
        <v>1997.83</v>
      </c>
      <c r="MO5" s="180">
        <v>1998.6</v>
      </c>
      <c r="MP5" s="180">
        <v>1994.96</v>
      </c>
      <c r="MQ5" s="180">
        <v>1990.53</v>
      </c>
      <c r="MR5" s="180">
        <v>1988.53</v>
      </c>
      <c r="MS5" s="180">
        <v>1988.95</v>
      </c>
      <c r="MT5" s="180">
        <v>1984.44</v>
      </c>
      <c r="MU5" s="180">
        <v>1984.65</v>
      </c>
      <c r="MV5" s="180">
        <v>1985.41</v>
      </c>
      <c r="MW5" s="180">
        <v>1980.48</v>
      </c>
      <c r="MX5" s="180">
        <v>1980.11</v>
      </c>
      <c r="MY5" s="180">
        <v>1974.22</v>
      </c>
      <c r="MZ5" s="180">
        <v>1970.18</v>
      </c>
      <c r="NA5" s="180">
        <v>1970.45</v>
      </c>
      <c r="NB5" s="180">
        <v>1961.13</v>
      </c>
      <c r="NC5" s="180">
        <v>1956.76</v>
      </c>
      <c r="ND5" s="180">
        <v>1952.72</v>
      </c>
      <c r="NE5" s="180">
        <v>1950.34</v>
      </c>
      <c r="NF5" s="180">
        <v>1947.12</v>
      </c>
      <c r="NG5" s="180">
        <v>1941.9</v>
      </c>
      <c r="NH5" s="180">
        <v>1941.72</v>
      </c>
      <c r="NI5" s="180">
        <v>1938.76</v>
      </c>
      <c r="NJ5" s="180">
        <v>1944.46</v>
      </c>
      <c r="NK5" s="180">
        <v>1962.53</v>
      </c>
      <c r="NL5" s="180">
        <v>1982.25</v>
      </c>
      <c r="NM5" s="180">
        <v>1992.76</v>
      </c>
      <c r="NN5" s="180">
        <v>1995.62</v>
      </c>
      <c r="NO5" s="180">
        <v>1993.87</v>
      </c>
      <c r="NP5" s="180">
        <v>2007.44</v>
      </c>
      <c r="NQ5" s="180">
        <v>2012.24</v>
      </c>
      <c r="NR5" s="180">
        <v>2017.57</v>
      </c>
      <c r="NS5" s="180">
        <v>2023.2</v>
      </c>
      <c r="NT5" s="180">
        <v>2032.54</v>
      </c>
      <c r="NU5" s="180">
        <v>2037.51</v>
      </c>
      <c r="NV5" s="180">
        <v>2043.4</v>
      </c>
      <c r="NW5" s="180">
        <v>2048.7399999999998</v>
      </c>
      <c r="NX5" s="180">
        <v>2049.3000000000002</v>
      </c>
      <c r="NY5" s="180">
        <v>2053.0500000000002</v>
      </c>
      <c r="NZ5" s="180">
        <v>2061.6999999999998</v>
      </c>
      <c r="OA5" s="180">
        <v>2068.4299999999998</v>
      </c>
      <c r="OB5" s="180">
        <v>2073.09</v>
      </c>
      <c r="OC5" s="180">
        <v>2074.64</v>
      </c>
      <c r="OD5" s="180">
        <v>2087.61</v>
      </c>
      <c r="OE5" s="180">
        <v>2090.84</v>
      </c>
      <c r="OF5" s="180">
        <v>2098.3000000000002</v>
      </c>
      <c r="OG5" s="180">
        <v>2111.27</v>
      </c>
      <c r="OH5" s="180">
        <v>2122.65</v>
      </c>
      <c r="OI5" s="180">
        <v>2131.81</v>
      </c>
      <c r="OJ5" s="180">
        <v>2141.59</v>
      </c>
      <c r="OK5" s="180">
        <v>2152.0700000000002</v>
      </c>
      <c r="OL5" s="180">
        <v>2169.44</v>
      </c>
      <c r="OM5" s="180">
        <v>2187.38</v>
      </c>
      <c r="ON5" s="180">
        <v>2237.3200000000002</v>
      </c>
      <c r="OO5" s="180">
        <v>2251.9899999999998</v>
      </c>
      <c r="OP5" s="180">
        <v>2265.2800000000002</v>
      </c>
      <c r="OQ5" s="180">
        <v>2263.6999999999998</v>
      </c>
      <c r="OR5" s="180">
        <v>2260.0500000000002</v>
      </c>
      <c r="OS5" s="180">
        <v>2257.87</v>
      </c>
      <c r="OT5" s="180">
        <v>2254.9699999999998</v>
      </c>
      <c r="OU5" s="180">
        <v>2250.9499999999998</v>
      </c>
      <c r="OV5" s="180">
        <v>2253.2399999999998</v>
      </c>
      <c r="OW5" s="180">
        <v>2233.56</v>
      </c>
      <c r="OX5" s="180">
        <v>2231.9299999999998</v>
      </c>
      <c r="OY5" s="180">
        <v>2219.65</v>
      </c>
      <c r="OZ5" s="180">
        <v>2207.6999999999998</v>
      </c>
      <c r="PA5" s="180">
        <v>2211.58</v>
      </c>
      <c r="PB5" s="180">
        <v>2213.1799999999998</v>
      </c>
      <c r="PC5" s="180">
        <v>2212.61</v>
      </c>
      <c r="PD5" s="180">
        <v>2220.2199999999998</v>
      </c>
      <c r="PE5" s="180">
        <v>2223.62</v>
      </c>
      <c r="PF5" s="180">
        <v>2232.86</v>
      </c>
      <c r="PG5" s="180">
        <v>2232.65</v>
      </c>
      <c r="PH5" s="180">
        <v>2238.52</v>
      </c>
      <c r="PI5" s="180">
        <v>2240.7399999999998</v>
      </c>
      <c r="PJ5" s="180">
        <v>2244.9699999999998</v>
      </c>
      <c r="PK5" s="180">
        <v>2246.4299999999998</v>
      </c>
      <c r="PL5" s="180">
        <v>2247.86</v>
      </c>
      <c r="PM5" s="180">
        <v>2247.52</v>
      </c>
      <c r="PN5" s="180">
        <v>2249.42</v>
      </c>
      <c r="PO5" s="180">
        <v>2253.61</v>
      </c>
      <c r="PP5" s="180">
        <v>2257.89</v>
      </c>
      <c r="PQ5" s="180">
        <v>2263.94</v>
      </c>
      <c r="PR5" s="180">
        <v>2272.8200000000002</v>
      </c>
      <c r="PS5" s="180">
        <v>2277.62</v>
      </c>
      <c r="PT5" s="180">
        <v>2284.39</v>
      </c>
      <c r="PU5" s="180">
        <v>2287.3000000000002</v>
      </c>
      <c r="PV5" s="180">
        <v>2290.0300000000002</v>
      </c>
      <c r="PW5" s="180">
        <v>2289.67</v>
      </c>
      <c r="PX5" s="180">
        <v>2281.7800000000002</v>
      </c>
      <c r="PY5" s="180">
        <v>2275.79</v>
      </c>
      <c r="PZ5" s="180">
        <v>2273.59</v>
      </c>
      <c r="QA5" s="180">
        <v>2269.9699999999998</v>
      </c>
      <c r="QB5" s="180">
        <v>2271.98</v>
      </c>
      <c r="QC5" s="180">
        <v>2272.75</v>
      </c>
      <c r="QD5" s="180">
        <v>2286.2800000000002</v>
      </c>
      <c r="QE5" s="180">
        <v>2290.92</v>
      </c>
      <c r="QF5" s="180">
        <v>2306.59</v>
      </c>
      <c r="QG5" s="180">
        <v>2319.29</v>
      </c>
      <c r="QH5" s="180">
        <v>2326.58</v>
      </c>
      <c r="QI5" s="180">
        <v>2330.86</v>
      </c>
      <c r="QJ5" s="180">
        <v>2335.88</v>
      </c>
      <c r="QK5" s="180">
        <v>2340.11</v>
      </c>
      <c r="QL5" s="180">
        <v>2348.86</v>
      </c>
      <c r="QM5" s="180">
        <v>2363.1</v>
      </c>
      <c r="QN5" s="180">
        <v>2374.21</v>
      </c>
      <c r="QO5" s="180">
        <v>2381.65</v>
      </c>
      <c r="QP5" s="180">
        <v>2388.4499999999998</v>
      </c>
      <c r="QQ5" s="180">
        <v>2396.13</v>
      </c>
      <c r="QR5" s="180">
        <v>2406.41</v>
      </c>
      <c r="QS5" s="180">
        <v>2413.08</v>
      </c>
      <c r="QT5" s="180">
        <v>2420.9499999999998</v>
      </c>
      <c r="QU5" s="180">
        <v>2428.08</v>
      </c>
      <c r="QV5" s="180">
        <v>2453.39</v>
      </c>
      <c r="QW5" s="180">
        <v>2452.98</v>
      </c>
      <c r="QX5" s="180">
        <v>2459.5500000000002</v>
      </c>
      <c r="QY5" s="180">
        <v>2446.56</v>
      </c>
      <c r="QZ5" s="180">
        <v>2424.44</v>
      </c>
      <c r="RA5" s="180">
        <v>2428.64</v>
      </c>
      <c r="RB5" s="180">
        <v>2434.2199999999998</v>
      </c>
      <c r="RC5" s="180">
        <v>2434.67</v>
      </c>
      <c r="RD5" s="180">
        <v>2445.29</v>
      </c>
      <c r="RE5" s="258">
        <v>2451.7199999999998</v>
      </c>
      <c r="RF5" s="258">
        <v>2459.66</v>
      </c>
      <c r="RG5" s="258">
        <v>2462.6</v>
      </c>
      <c r="RH5" s="258">
        <v>2465.5700000000002</v>
      </c>
      <c r="RI5" s="259">
        <v>2466.64</v>
      </c>
      <c r="RJ5" s="258">
        <v>2468.0700000000002</v>
      </c>
      <c r="RK5" s="258">
        <v>2468.6799999999998</v>
      </c>
      <c r="RL5" s="259">
        <v>2470.0300000000002</v>
      </c>
      <c r="RM5" s="258">
        <v>2472.63</v>
      </c>
      <c r="RN5" s="258">
        <v>2474.86</v>
      </c>
      <c r="RO5" s="258">
        <v>2475.65</v>
      </c>
      <c r="RP5" s="258">
        <v>2478.64</v>
      </c>
      <c r="RQ5" s="258">
        <v>2480.65</v>
      </c>
      <c r="RR5" s="258">
        <v>2483</v>
      </c>
      <c r="RS5" s="258">
        <v>2487.58</v>
      </c>
      <c r="RT5" s="180">
        <v>2488.17</v>
      </c>
      <c r="RU5" s="180">
        <v>2489.3000000000002</v>
      </c>
      <c r="RV5" s="180">
        <v>2488.4899999999998</v>
      </c>
      <c r="RW5" s="180">
        <v>2488.8200000000002</v>
      </c>
      <c r="RX5" s="180">
        <v>2489.6799999999998</v>
      </c>
      <c r="RY5" s="180">
        <v>2490.34</v>
      </c>
      <c r="RZ5" s="180">
        <v>2490.2399999999998</v>
      </c>
      <c r="SA5" s="180">
        <v>2490.11</v>
      </c>
      <c r="SB5" s="180">
        <v>2486.98</v>
      </c>
      <c r="SC5" s="180">
        <v>2489.5300000000002</v>
      </c>
      <c r="SD5" s="81">
        <v>2489.4299999999998</v>
      </c>
      <c r="SE5" s="81">
        <v>2491.48</v>
      </c>
      <c r="SF5" s="81">
        <v>2493</v>
      </c>
      <c r="SG5" s="81">
        <v>2497.122117576288</v>
      </c>
      <c r="SH5" s="81">
        <v>2498.08</v>
      </c>
      <c r="SI5" s="81">
        <v>2498.71</v>
      </c>
      <c r="SJ5" s="81">
        <v>2498.62</v>
      </c>
      <c r="SK5" s="81">
        <v>2498.75</v>
      </c>
      <c r="SL5" s="81">
        <v>2497.66</v>
      </c>
      <c r="SM5" s="81">
        <v>2497.04</v>
      </c>
      <c r="SN5" s="81">
        <v>2495.2800000000002</v>
      </c>
      <c r="SO5" s="81">
        <v>2495.29</v>
      </c>
      <c r="SP5" s="81">
        <v>2490.83</v>
      </c>
      <c r="SQ5" s="81">
        <v>2495.23</v>
      </c>
      <c r="SR5" s="81">
        <v>2491.83</v>
      </c>
      <c r="SS5" s="81">
        <v>2489.44</v>
      </c>
      <c r="ST5" s="81">
        <v>2487.89</v>
      </c>
      <c r="SU5" s="81">
        <v>2484.27</v>
      </c>
      <c r="SV5" s="81">
        <v>2479.91</v>
      </c>
      <c r="SW5" s="81">
        <v>2474.4899999999998</v>
      </c>
      <c r="SX5" s="81">
        <v>2465.63</v>
      </c>
      <c r="SY5" s="81">
        <v>2463.23</v>
      </c>
      <c r="SZ5" s="81">
        <v>2459.44</v>
      </c>
      <c r="TA5" s="81">
        <v>2463.13</v>
      </c>
      <c r="TB5" s="81">
        <v>2471</v>
      </c>
      <c r="TC5" s="81">
        <v>2474.1999999999998</v>
      </c>
      <c r="TD5" s="81">
        <v>2476.13</v>
      </c>
      <c r="TE5" s="81">
        <v>2477.86</v>
      </c>
      <c r="TF5" s="81">
        <v>2479.41</v>
      </c>
      <c r="TG5" s="81">
        <v>2481.67</v>
      </c>
      <c r="TH5" s="81">
        <v>2483.59</v>
      </c>
      <c r="TI5" s="81">
        <v>2485.16</v>
      </c>
      <c r="TJ5" s="81">
        <v>2485.38</v>
      </c>
      <c r="TK5" s="81">
        <v>2482.58</v>
      </c>
      <c r="TL5" s="81">
        <v>2483.39</v>
      </c>
      <c r="TM5" s="81">
        <v>2483.11</v>
      </c>
      <c r="TN5" s="81">
        <v>2482.29</v>
      </c>
      <c r="TO5" s="81">
        <v>2479.84</v>
      </c>
      <c r="TP5" s="81">
        <v>2476.02</v>
      </c>
      <c r="TQ5" s="81">
        <v>2473.63</v>
      </c>
      <c r="TR5" s="81">
        <v>2470.83</v>
      </c>
      <c r="TS5" s="81">
        <v>2470.84</v>
      </c>
      <c r="TT5" s="81">
        <v>2470.25</v>
      </c>
      <c r="TU5" s="81">
        <v>2468.5500000000002</v>
      </c>
      <c r="TV5" s="81">
        <v>2466.88</v>
      </c>
      <c r="TW5" s="81">
        <v>2464</v>
      </c>
      <c r="TX5" s="81">
        <v>2461.3200000000002</v>
      </c>
      <c r="TY5" s="81">
        <v>2458.8000000000002</v>
      </c>
      <c r="TZ5" s="81">
        <v>2458.38</v>
      </c>
      <c r="UA5" s="81">
        <v>2457.12</v>
      </c>
      <c r="UB5" s="84">
        <v>2454.96</v>
      </c>
      <c r="UC5" s="85">
        <v>2457.12</v>
      </c>
      <c r="UD5" s="84">
        <v>2458.1</v>
      </c>
      <c r="UE5" s="84">
        <v>2457.58</v>
      </c>
      <c r="UF5" s="84">
        <v>2459.38</v>
      </c>
      <c r="UG5" s="84">
        <v>2459.5700000000002</v>
      </c>
      <c r="UH5" s="84">
        <v>2459.1799999999998</v>
      </c>
      <c r="UI5" s="84">
        <v>2458.85</v>
      </c>
      <c r="UJ5" s="84">
        <v>2456.0300000000002</v>
      </c>
      <c r="UK5" s="84">
        <v>2453.83</v>
      </c>
      <c r="UL5" s="84">
        <v>2452.44</v>
      </c>
      <c r="UM5" s="84">
        <v>2447.4499999999998</v>
      </c>
      <c r="UN5" s="84">
        <v>2443.38</v>
      </c>
      <c r="UO5" s="84">
        <v>2441.5500000000002</v>
      </c>
      <c r="UP5" s="84">
        <v>2437.5100000000002</v>
      </c>
      <c r="UQ5" s="84">
        <v>2435.25</v>
      </c>
      <c r="UR5" s="84">
        <v>2428.75</v>
      </c>
      <c r="US5" s="84">
        <v>2421.2800000000002</v>
      </c>
      <c r="UT5" s="84">
        <v>2419.66</v>
      </c>
      <c r="UU5" s="84">
        <v>2410.87</v>
      </c>
      <c r="UV5" s="84">
        <v>2408.75</v>
      </c>
      <c r="UW5" s="84">
        <v>2406.8000000000002</v>
      </c>
      <c r="UX5" s="84">
        <v>2404.89</v>
      </c>
      <c r="UY5" s="84">
        <v>2411.5300000000002</v>
      </c>
      <c r="UZ5" s="84">
        <v>2415.98</v>
      </c>
      <c r="VA5" s="84">
        <v>2422.08</v>
      </c>
      <c r="VB5" s="84">
        <v>2422.58</v>
      </c>
      <c r="VC5" s="84">
        <v>2422.41</v>
      </c>
      <c r="VD5" s="84">
        <v>2423.16</v>
      </c>
      <c r="VE5" s="84">
        <v>2420.5100000000002</v>
      </c>
      <c r="VF5" s="84">
        <v>2420.5700000000002</v>
      </c>
      <c r="VG5" s="84">
        <v>2419.42</v>
      </c>
      <c r="VH5" s="84">
        <v>2419.02</v>
      </c>
      <c r="VI5" s="84">
        <v>2418.67</v>
      </c>
      <c r="VJ5" s="84">
        <v>2417.3200000000002</v>
      </c>
      <c r="VK5" s="84">
        <v>2416.02</v>
      </c>
      <c r="VL5" s="84">
        <v>2414.38</v>
      </c>
      <c r="VM5" s="84">
        <v>2414.25</v>
      </c>
      <c r="VN5" s="84">
        <v>2413.21</v>
      </c>
      <c r="VO5" s="84">
        <v>2411.5500000000002</v>
      </c>
      <c r="VP5" s="84">
        <v>2411.6</v>
      </c>
      <c r="VQ5" s="84">
        <v>2411.77</v>
      </c>
      <c r="VR5" s="84">
        <v>2414.84</v>
      </c>
      <c r="VS5" s="84">
        <v>2418.6</v>
      </c>
      <c r="VT5" s="84">
        <v>2418.37</v>
      </c>
      <c r="VU5" s="84">
        <v>2418.3200000000002</v>
      </c>
      <c r="VV5" s="84">
        <v>2418.19</v>
      </c>
      <c r="VW5" s="84">
        <v>2417.1999999999998</v>
      </c>
      <c r="VX5" s="84">
        <v>2416.5100000000002</v>
      </c>
      <c r="VY5" s="84">
        <v>2411.04</v>
      </c>
      <c r="VZ5" s="84">
        <v>2408.31</v>
      </c>
      <c r="WA5" s="84">
        <v>2404.4899999999998</v>
      </c>
      <c r="WB5" s="84">
        <v>2406.33</v>
      </c>
      <c r="WC5" s="84">
        <v>2402.35</v>
      </c>
      <c r="WD5" s="84">
        <v>2397.9699999999998</v>
      </c>
      <c r="WE5" s="84">
        <v>2395.19</v>
      </c>
      <c r="WF5" s="84">
        <v>2389.86</v>
      </c>
      <c r="WG5" s="84">
        <v>2387.54</v>
      </c>
      <c r="WH5" s="84">
        <v>2383.6799999999998</v>
      </c>
      <c r="WI5" s="84">
        <v>2377.9499999999998</v>
      </c>
      <c r="WJ5" s="84">
        <v>2375.6</v>
      </c>
      <c r="WK5" s="84">
        <v>2374.81</v>
      </c>
      <c r="WL5" s="84">
        <v>2372.16</v>
      </c>
      <c r="WM5" s="84">
        <v>2369.9499999999998</v>
      </c>
      <c r="WN5" s="84">
        <v>2368.3200000000002</v>
      </c>
      <c r="WO5" s="84">
        <v>2364.81</v>
      </c>
      <c r="WP5" s="84">
        <v>2361.6799999999998</v>
      </c>
      <c r="WQ5" s="84">
        <v>2359.27</v>
      </c>
      <c r="WR5" s="84">
        <v>2358.54</v>
      </c>
      <c r="WS5" s="84">
        <v>2355.5100000000002</v>
      </c>
      <c r="WT5" s="84">
        <v>2361.12</v>
      </c>
      <c r="WU5" s="84">
        <v>2353.38</v>
      </c>
      <c r="WV5" s="84">
        <v>2350.2199999999998</v>
      </c>
      <c r="WW5" s="84">
        <v>2349.21</v>
      </c>
      <c r="WX5" s="81">
        <v>2349.87</v>
      </c>
      <c r="WY5" s="81">
        <v>2352.27</v>
      </c>
      <c r="WZ5" s="81">
        <v>2358.9899999999998</v>
      </c>
      <c r="XA5" s="81">
        <v>2371.37</v>
      </c>
      <c r="XB5" s="81">
        <v>2387.08</v>
      </c>
      <c r="XC5" s="81">
        <v>2402.54</v>
      </c>
      <c r="XD5" s="81">
        <v>2404.31</v>
      </c>
      <c r="XE5" s="81">
        <v>2410.96</v>
      </c>
      <c r="XF5" s="81">
        <v>2418.0700000000002</v>
      </c>
      <c r="XG5" s="81">
        <v>2418.84</v>
      </c>
      <c r="XH5" s="81">
        <v>2422.4899999999998</v>
      </c>
      <c r="XI5" s="81">
        <v>2424.34</v>
      </c>
      <c r="XJ5" s="81">
        <v>2424.6799999999998</v>
      </c>
      <c r="XK5" s="81">
        <v>2430.5</v>
      </c>
      <c r="XL5" s="81">
        <v>2437.5500000000002</v>
      </c>
      <c r="XM5" s="81">
        <v>2441.63</v>
      </c>
      <c r="XN5" s="81">
        <v>2444.9499999999998</v>
      </c>
      <c r="XO5" s="81">
        <v>2449.52</v>
      </c>
      <c r="XP5" s="81">
        <v>2455.81</v>
      </c>
      <c r="XQ5" s="81">
        <v>2457.34</v>
      </c>
      <c r="XR5" s="81">
        <v>2456.17</v>
      </c>
      <c r="XS5" s="81">
        <v>2450.58</v>
      </c>
      <c r="XT5" s="81">
        <v>2448.16</v>
      </c>
      <c r="XU5" s="81">
        <v>2447.5100000000002</v>
      </c>
      <c r="XV5" s="81">
        <v>2443.52</v>
      </c>
      <c r="XW5" s="81">
        <v>2442.06</v>
      </c>
      <c r="XX5" s="81">
        <v>2441</v>
      </c>
      <c r="XY5" s="81">
        <v>2441.41</v>
      </c>
      <c r="XZ5" s="81">
        <v>2444.19</v>
      </c>
      <c r="YA5" s="81">
        <v>2444.9</v>
      </c>
      <c r="YB5" s="81">
        <v>2444.42</v>
      </c>
      <c r="YC5" s="81">
        <v>2444.38</v>
      </c>
      <c r="YD5" s="81">
        <v>2443.25</v>
      </c>
      <c r="YE5" s="81">
        <v>2440.5300000000002</v>
      </c>
      <c r="YF5" s="81">
        <v>2440.08</v>
      </c>
      <c r="YG5" s="81">
        <v>2436.66</v>
      </c>
      <c r="YH5" s="81">
        <v>2434.7399999999998</v>
      </c>
      <c r="YI5" s="81">
        <v>2433.65</v>
      </c>
      <c r="YJ5" s="81">
        <v>2431.25</v>
      </c>
      <c r="YK5" s="81">
        <v>2430.0500000000002</v>
      </c>
      <c r="YL5" s="81">
        <v>2431.16</v>
      </c>
      <c r="YM5" s="81">
        <v>2433.17</v>
      </c>
      <c r="YN5" s="81">
        <v>2435.35</v>
      </c>
      <c r="YO5" s="81">
        <v>2437.33</v>
      </c>
      <c r="YP5" s="81">
        <v>2438.69</v>
      </c>
      <c r="YQ5" s="81">
        <v>2441.52</v>
      </c>
      <c r="YR5" s="81">
        <v>2446.79</v>
      </c>
      <c r="YS5" s="81">
        <v>2451.7199999999998</v>
      </c>
      <c r="YT5" s="81">
        <v>2451.7199999999998</v>
      </c>
      <c r="YU5" s="81">
        <v>2454.66</v>
      </c>
      <c r="YV5" s="81">
        <v>2456.7800000000002</v>
      </c>
      <c r="YW5" s="81">
        <v>2460.5500000000002</v>
      </c>
      <c r="YX5" s="81">
        <v>2465.0300000000002</v>
      </c>
      <c r="YY5" s="81">
        <v>2468.25</v>
      </c>
      <c r="YZ5" s="81">
        <v>2466.86</v>
      </c>
      <c r="ZA5" s="81">
        <v>2465.12</v>
      </c>
      <c r="ZB5" s="81">
        <v>2465.7199999999998</v>
      </c>
      <c r="ZC5" s="81">
        <v>2466.64</v>
      </c>
      <c r="ZD5" s="81">
        <v>2463.8200000000002</v>
      </c>
      <c r="ZE5" s="81">
        <v>2463.02</v>
      </c>
      <c r="ZF5" s="81">
        <v>2463.42</v>
      </c>
      <c r="ZG5" s="81">
        <v>2464.4299999999998</v>
      </c>
      <c r="ZH5" s="81">
        <v>2465.2800000000002</v>
      </c>
      <c r="ZI5" s="81">
        <v>2463.12</v>
      </c>
      <c r="ZJ5" s="81">
        <v>2462.9699999999998</v>
      </c>
      <c r="ZK5" s="81">
        <v>2462.4299999999998</v>
      </c>
      <c r="ZL5" s="81">
        <v>2459.85</v>
      </c>
      <c r="ZM5" s="81">
        <v>2460.6799999999998</v>
      </c>
      <c r="ZN5" s="81">
        <v>2461.06</v>
      </c>
      <c r="ZO5" s="81">
        <v>2460.48</v>
      </c>
      <c r="ZP5" s="81">
        <v>2460.5100000000002</v>
      </c>
      <c r="ZQ5" s="81">
        <v>2460.58</v>
      </c>
      <c r="ZR5" s="81">
        <v>2457.4699999999998</v>
      </c>
      <c r="ZS5" s="81">
        <v>2456.91</v>
      </c>
      <c r="ZT5" s="81">
        <v>2456.92</v>
      </c>
      <c r="ZU5" s="81">
        <v>2455.84</v>
      </c>
      <c r="ZV5" s="81">
        <v>2455.77</v>
      </c>
      <c r="ZW5" s="81">
        <v>2455.14</v>
      </c>
      <c r="ZX5" s="81">
        <v>2455.56</v>
      </c>
      <c r="ZY5" s="81">
        <v>2456.04</v>
      </c>
      <c r="ZZ5" s="81">
        <v>2456.0500000000002</v>
      </c>
      <c r="AAA5" s="81">
        <v>2456.21</v>
      </c>
      <c r="AAB5" s="81">
        <v>2456.1999999999998</v>
      </c>
      <c r="AAC5" s="81">
        <v>2456.17</v>
      </c>
      <c r="AAD5" s="81">
        <v>2456.2199999999998</v>
      </c>
      <c r="AAE5" s="81">
        <v>2455.86</v>
      </c>
      <c r="AAF5" s="81">
        <v>2455.4299999999998</v>
      </c>
      <c r="AAG5" s="81">
        <v>2454.37</v>
      </c>
      <c r="AAH5" s="81">
        <v>2455.1999999999998</v>
      </c>
      <c r="AAI5" s="81">
        <v>2454.08</v>
      </c>
      <c r="AAJ5" s="81">
        <v>2453.79</v>
      </c>
      <c r="AAK5" s="81">
        <v>2452.8200000000002</v>
      </c>
      <c r="AAL5" s="81">
        <v>2452.31</v>
      </c>
      <c r="AAM5" s="81">
        <v>2450.9</v>
      </c>
      <c r="AAN5" s="81">
        <v>2445.54</v>
      </c>
      <c r="AAO5" s="81">
        <v>2444.25</v>
      </c>
      <c r="AAP5" s="81">
        <v>2444.96</v>
      </c>
      <c r="AAQ5" s="81">
        <v>2445.66</v>
      </c>
      <c r="AAR5" s="81">
        <v>2444.27</v>
      </c>
      <c r="AAS5" s="81">
        <v>2444.0100000000002</v>
      </c>
      <c r="AAT5" s="81">
        <v>2444.27</v>
      </c>
      <c r="AAU5" s="81">
        <v>2444.11</v>
      </c>
      <c r="AAV5" s="81">
        <v>2444.6</v>
      </c>
      <c r="AAW5" s="81">
        <v>2444.3200000000002</v>
      </c>
      <c r="AAX5" s="81">
        <v>2444.38</v>
      </c>
      <c r="AAY5" s="86">
        <v>2443.5700000000002</v>
      </c>
      <c r="AAZ5" s="86">
        <v>2443.7199999999998</v>
      </c>
      <c r="ABA5" s="86">
        <v>2442.2199999999998</v>
      </c>
      <c r="ABB5" s="86">
        <v>2441.66</v>
      </c>
      <c r="ABC5" s="86">
        <v>2440.77</v>
      </c>
      <c r="ABD5" s="86">
        <v>2439.64</v>
      </c>
      <c r="ABE5" s="86">
        <v>2438.16</v>
      </c>
      <c r="ABF5" s="86">
        <v>2437.41</v>
      </c>
      <c r="ABG5" s="86">
        <v>2437.1799999999998</v>
      </c>
      <c r="ABH5" s="86">
        <v>2436.27</v>
      </c>
      <c r="ABI5" s="86">
        <v>2436.29</v>
      </c>
      <c r="ABJ5" s="86">
        <v>2434.2199999999998</v>
      </c>
      <c r="ABK5" s="86">
        <v>2425.7800000000002</v>
      </c>
      <c r="ABL5" s="86">
        <v>2428.21</v>
      </c>
      <c r="ABM5" s="86">
        <v>2427.09</v>
      </c>
      <c r="ABN5" s="86">
        <v>2426.27</v>
      </c>
      <c r="ABO5" s="86">
        <v>2426.41</v>
      </c>
      <c r="ABP5" s="86">
        <v>2427.17</v>
      </c>
      <c r="ABQ5" s="86">
        <v>2426.79</v>
      </c>
      <c r="ABR5" s="86">
        <v>2427.4</v>
      </c>
      <c r="ABS5" s="86">
        <v>2427.13</v>
      </c>
      <c r="ABT5" s="86">
        <v>2428.23</v>
      </c>
      <c r="ABU5" s="86">
        <v>2428.21</v>
      </c>
      <c r="ABV5" s="86">
        <v>2428.91</v>
      </c>
      <c r="ABW5" s="86">
        <v>2430.35</v>
      </c>
      <c r="ABX5" s="86">
        <v>2432.64</v>
      </c>
      <c r="ABY5" s="86">
        <v>2432.3200000000002</v>
      </c>
      <c r="ABZ5" s="86">
        <v>2432.3200000000002</v>
      </c>
      <c r="ACA5" s="86">
        <v>2433.66</v>
      </c>
      <c r="ACB5" s="86">
        <v>2433.67</v>
      </c>
      <c r="ACC5" s="86">
        <v>2432.75</v>
      </c>
      <c r="ACD5" s="86">
        <v>2431.5100000000002</v>
      </c>
      <c r="ACE5" s="86">
        <v>2429.73</v>
      </c>
      <c r="ACF5" s="86">
        <v>2424.6799999999998</v>
      </c>
      <c r="ACG5" s="86">
        <v>2422.7800000000002</v>
      </c>
      <c r="ACH5" s="86">
        <v>2423.37</v>
      </c>
      <c r="ACI5" s="86">
        <v>2422.3000000000002</v>
      </c>
      <c r="ACJ5" s="86">
        <v>2421.0700000000002</v>
      </c>
      <c r="ACK5" s="86">
        <v>2420.19</v>
      </c>
      <c r="ACL5" s="86">
        <v>2420.08</v>
      </c>
      <c r="ACM5" s="86">
        <v>2417.73</v>
      </c>
      <c r="ACN5" s="86">
        <v>2418.9499999999998</v>
      </c>
      <c r="ACO5" s="86">
        <v>2419.09</v>
      </c>
      <c r="ACP5" s="86">
        <v>2417.71</v>
      </c>
      <c r="ACQ5" s="86">
        <v>2416.38</v>
      </c>
      <c r="ACR5" s="86">
        <v>2415.4299999999998</v>
      </c>
      <c r="ACS5" s="86">
        <v>2414.84</v>
      </c>
      <c r="ACT5" s="86">
        <v>2412.92</v>
      </c>
      <c r="ACU5" s="86">
        <v>2410.67</v>
      </c>
      <c r="ACV5" s="86">
        <v>2409.64</v>
      </c>
      <c r="ACW5" s="86">
        <v>2405.35</v>
      </c>
      <c r="ACX5" s="86">
        <v>2402.06</v>
      </c>
      <c r="ACY5" s="86">
        <v>2400.13</v>
      </c>
      <c r="ACZ5" s="86">
        <v>2396.2603425950283</v>
      </c>
      <c r="ADA5" s="86">
        <v>2395.85</v>
      </c>
      <c r="ADB5" s="86">
        <v>2397.63</v>
      </c>
      <c r="ADC5" s="86">
        <v>2398.21</v>
      </c>
      <c r="ADD5" s="86">
        <v>2398.2600000000002</v>
      </c>
      <c r="ADE5" s="86">
        <v>2398.35</v>
      </c>
      <c r="ADF5" s="86">
        <v>2397.69</v>
      </c>
      <c r="ADG5" s="86">
        <v>2395.9299999999998</v>
      </c>
      <c r="ADH5" s="86">
        <v>2395.3000000000002</v>
      </c>
      <c r="ADI5" s="86">
        <v>2394.23</v>
      </c>
      <c r="ADJ5" s="86">
        <v>2393.81</v>
      </c>
      <c r="ADK5" s="86">
        <v>2393.75</v>
      </c>
      <c r="ADL5" s="86">
        <v>2393.88</v>
      </c>
      <c r="ADM5" s="86">
        <v>2393.92</v>
      </c>
      <c r="ADN5" s="86">
        <v>2394.1799999999998</v>
      </c>
      <c r="ADO5" s="86">
        <v>2394.77</v>
      </c>
      <c r="ADP5" s="86">
        <v>2394.91</v>
      </c>
      <c r="ADQ5" s="86">
        <v>2396.2199999999998</v>
      </c>
      <c r="ADR5" s="86">
        <v>2395.4</v>
      </c>
      <c r="ADS5" s="86">
        <v>2395.4699999999998</v>
      </c>
      <c r="ADT5" s="86">
        <v>2397.19</v>
      </c>
      <c r="ADU5" s="86">
        <v>2398.38</v>
      </c>
      <c r="ADV5" s="86">
        <v>2398.42</v>
      </c>
      <c r="ADW5" s="86">
        <v>2398.69</v>
      </c>
      <c r="ADX5" s="86">
        <v>2396.9299999999998</v>
      </c>
      <c r="ADY5" s="86">
        <v>2396.35</v>
      </c>
      <c r="ADZ5" s="86">
        <v>2395.23</v>
      </c>
      <c r="AEA5" s="86">
        <v>2394.6799999999998</v>
      </c>
      <c r="AEB5" s="86">
        <v>2394.0300000000002</v>
      </c>
      <c r="AEC5" s="86">
        <v>2393.84</v>
      </c>
      <c r="AED5" s="86">
        <v>2392.77</v>
      </c>
      <c r="AEE5" s="86">
        <v>2392.4499999999998</v>
      </c>
      <c r="AEF5" s="86">
        <v>2391.64</v>
      </c>
      <c r="AEG5" s="86">
        <v>2390.79</v>
      </c>
      <c r="AEH5" s="86">
        <v>2391.14</v>
      </c>
      <c r="AEI5" s="86">
        <v>2391.58</v>
      </c>
      <c r="AEJ5" s="86">
        <v>2391.46</v>
      </c>
      <c r="AEK5" s="86">
        <v>2391.4499999999998</v>
      </c>
      <c r="AEL5" s="86">
        <v>2392.7600000000002</v>
      </c>
      <c r="AEM5" s="86">
        <v>2392.9299999999998</v>
      </c>
      <c r="AEN5" s="86">
        <v>2393.9299999999998</v>
      </c>
      <c r="AEO5" s="86">
        <v>2396.6799999999998</v>
      </c>
      <c r="AEP5" s="86">
        <v>2394.17</v>
      </c>
      <c r="AEQ5" s="86">
        <v>2394.15</v>
      </c>
      <c r="AER5" s="86">
        <v>2393.52</v>
      </c>
      <c r="AES5" s="86">
        <v>2394.96</v>
      </c>
      <c r="AET5" s="86">
        <v>2395.9</v>
      </c>
      <c r="AEU5" s="86">
        <v>2397.0700000000002</v>
      </c>
      <c r="AEV5" s="86">
        <v>2397.8200000000002</v>
      </c>
      <c r="AEW5" s="86">
        <v>2398.64</v>
      </c>
      <c r="AEX5" s="86">
        <v>2401.65</v>
      </c>
      <c r="AEY5" s="86">
        <v>2402.86</v>
      </c>
      <c r="AEZ5" s="86">
        <v>2402.14</v>
      </c>
      <c r="AFA5" s="86">
        <v>2402.67</v>
      </c>
      <c r="AFB5" s="86">
        <v>2402.19</v>
      </c>
      <c r="AFC5" s="86">
        <v>2402.6</v>
      </c>
      <c r="AFD5" s="86">
        <v>2402.1</v>
      </c>
      <c r="AFE5" s="86">
        <v>2402.94</v>
      </c>
      <c r="AFF5" s="86">
        <v>2402.06</v>
      </c>
      <c r="AFG5" s="86">
        <v>2401.85</v>
      </c>
      <c r="AFH5" s="86">
        <v>2401.46</v>
      </c>
      <c r="AFI5" s="86">
        <v>2400.4899999999998</v>
      </c>
      <c r="AFJ5" s="86">
        <v>2401</v>
      </c>
      <c r="AFK5" s="86">
        <v>2401.3000000000002</v>
      </c>
      <c r="AFL5" s="86">
        <v>2404.0500000000002</v>
      </c>
      <c r="AFM5" s="86">
        <v>2405.65</v>
      </c>
      <c r="AFN5" s="86">
        <v>2405.92</v>
      </c>
      <c r="AFO5" s="86">
        <v>2408.41</v>
      </c>
      <c r="AFP5" s="86">
        <v>2410.9499999999998</v>
      </c>
      <c r="AFQ5" s="86">
        <v>2411.5100000000002</v>
      </c>
      <c r="AFR5" s="86">
        <v>2410.8200000000002</v>
      </c>
      <c r="AFS5" s="86">
        <v>2410.38</v>
      </c>
      <c r="AFT5" s="86">
        <v>2410.0700000000002</v>
      </c>
      <c r="AFU5" s="86">
        <v>2409.04</v>
      </c>
      <c r="AFV5" s="86">
        <v>2409.8000000000002</v>
      </c>
      <c r="AFW5" s="86">
        <v>2409.73</v>
      </c>
      <c r="AFX5" s="86">
        <v>2409.9499999999998</v>
      </c>
      <c r="AFY5" s="86">
        <v>2411.27</v>
      </c>
      <c r="AFZ5" s="86">
        <v>2412.04</v>
      </c>
      <c r="AGA5" s="86">
        <v>2412.8000000000002</v>
      </c>
      <c r="AGB5" s="86">
        <v>2414.29</v>
      </c>
      <c r="AGC5" s="86">
        <v>2414.4499999999998</v>
      </c>
      <c r="AGD5" s="86">
        <v>2414.54</v>
      </c>
      <c r="AGE5" s="86">
        <v>2415.21</v>
      </c>
      <c r="AGF5" s="86">
        <v>2418.64</v>
      </c>
      <c r="AGG5" s="86">
        <v>2423.66</v>
      </c>
      <c r="AGH5" s="86">
        <v>2426.54</v>
      </c>
      <c r="AGI5" s="86">
        <v>2441.23</v>
      </c>
      <c r="AGJ5" s="86">
        <v>2450.98</v>
      </c>
      <c r="AGK5" s="86">
        <v>2454.0500000000002</v>
      </c>
      <c r="AGL5" s="86">
        <v>2460.9</v>
      </c>
      <c r="AGM5" s="86">
        <v>2464.61</v>
      </c>
      <c r="AGN5" s="86">
        <v>2464.44</v>
      </c>
      <c r="AGO5" s="86">
        <v>2463.29</v>
      </c>
      <c r="AGP5" s="86">
        <v>2462.8200000000002</v>
      </c>
      <c r="AGQ5" s="86">
        <v>2462.7800000000002</v>
      </c>
      <c r="AGR5" s="86">
        <v>2462.84</v>
      </c>
      <c r="AGS5" s="86">
        <v>2463.15</v>
      </c>
      <c r="AGT5" s="86">
        <v>2463.46</v>
      </c>
      <c r="AGU5" s="86">
        <v>2463.3089496139442</v>
      </c>
      <c r="AGV5" s="86">
        <v>2463.1999999999998</v>
      </c>
      <c r="AGW5" s="86">
        <v>2461.66</v>
      </c>
      <c r="AGX5" s="86">
        <v>2461.6</v>
      </c>
      <c r="AGY5" s="86">
        <v>2461.17</v>
      </c>
      <c r="AGZ5" s="86">
        <v>2461.1999999999998</v>
      </c>
      <c r="AHA5" s="86">
        <v>2461.2800000000002</v>
      </c>
      <c r="AHB5" s="86">
        <v>2461.66</v>
      </c>
      <c r="AHC5" s="87">
        <v>2463.2399999999998</v>
      </c>
      <c r="AHD5" s="87">
        <v>2463.02</v>
      </c>
      <c r="AHE5" s="87">
        <v>2464.84</v>
      </c>
      <c r="AHF5" s="87">
        <v>2464.0500000000002</v>
      </c>
      <c r="AHG5" s="87">
        <v>2464.44</v>
      </c>
      <c r="AHH5" s="87">
        <v>2463.61</v>
      </c>
      <c r="AHI5" s="87">
        <v>2463.25</v>
      </c>
      <c r="AHJ5" s="87">
        <v>2462.5100000000002</v>
      </c>
      <c r="AHK5" s="87">
        <v>2460.5700000000002</v>
      </c>
      <c r="AHL5" s="87">
        <v>2457.5300000000002</v>
      </c>
      <c r="AHM5" s="87">
        <v>2456.4499999999998</v>
      </c>
      <c r="AHN5" s="86">
        <v>2456.0500000000002</v>
      </c>
      <c r="AHO5" s="86">
        <v>2455.5</v>
      </c>
      <c r="AHP5" s="86">
        <v>2455.6999999999998</v>
      </c>
      <c r="AHQ5" s="86">
        <v>2455.9899999999998</v>
      </c>
      <c r="AHR5" s="86">
        <v>2455.9899999999998</v>
      </c>
      <c r="AHS5" s="86">
        <v>2455.9899999999998</v>
      </c>
      <c r="AHT5" s="86">
        <v>2458.2199999999998</v>
      </c>
      <c r="AHU5" s="86">
        <v>2458.64</v>
      </c>
      <c r="AHV5" s="86">
        <v>2460.0700000000002</v>
      </c>
      <c r="AHW5" s="86">
        <v>2463.71</v>
      </c>
      <c r="AHX5" s="86">
        <v>2464.56</v>
      </c>
      <c r="AHY5" s="86">
        <v>2464.56</v>
      </c>
      <c r="AHZ5" s="86">
        <v>2464.56</v>
      </c>
      <c r="AIA5" s="86">
        <v>2467.7600000000002</v>
      </c>
      <c r="AIB5" s="86">
        <v>2468.94</v>
      </c>
      <c r="AIC5" s="260">
        <v>2468.38</v>
      </c>
      <c r="AID5" s="260">
        <v>2469.36</v>
      </c>
      <c r="AIE5" s="260">
        <v>2469.79</v>
      </c>
      <c r="AIF5" s="260">
        <v>2472.1799999999998</v>
      </c>
      <c r="AIG5" s="260">
        <v>2472.73</v>
      </c>
      <c r="AIH5" s="260">
        <v>2473.65</v>
      </c>
      <c r="AII5" s="260">
        <v>2473.4299999999998</v>
      </c>
      <c r="AIJ5" s="260">
        <v>2472.9899999999998</v>
      </c>
      <c r="AIK5" s="260">
        <v>2473.44</v>
      </c>
      <c r="AIL5" s="260">
        <v>2473.83</v>
      </c>
      <c r="AIM5" s="260">
        <v>2475.52</v>
      </c>
      <c r="AIN5" s="260">
        <v>2476.2399999999998</v>
      </c>
      <c r="AIO5" s="260">
        <v>2479.46</v>
      </c>
      <c r="AIP5" s="260">
        <v>2480.81</v>
      </c>
      <c r="AIQ5" s="260">
        <v>2483.89</v>
      </c>
      <c r="AIR5" s="260">
        <v>2487.13</v>
      </c>
      <c r="AIS5" s="260">
        <v>2493.35</v>
      </c>
      <c r="AIT5" s="260">
        <v>2497.65</v>
      </c>
      <c r="AIU5" s="260">
        <v>2500.8200000000002</v>
      </c>
      <c r="AIV5" s="260">
        <v>2503.41</v>
      </c>
      <c r="AIW5" s="260">
        <v>2511.2199999999998</v>
      </c>
      <c r="AIX5" s="260">
        <v>2515.2199999999998</v>
      </c>
      <c r="AIY5" s="260">
        <v>2521.27</v>
      </c>
      <c r="AIZ5" s="260">
        <v>2523.1</v>
      </c>
      <c r="AJA5" s="260">
        <v>2533.9499999999998</v>
      </c>
      <c r="AJB5" s="260">
        <v>2538.38</v>
      </c>
      <c r="AJC5" s="260">
        <v>2545.29</v>
      </c>
      <c r="AJD5" s="260">
        <v>2552.13</v>
      </c>
      <c r="AJE5" s="260">
        <v>2550.04</v>
      </c>
      <c r="AJF5" s="260">
        <v>2564.4</v>
      </c>
      <c r="AJG5" s="260">
        <v>2567.2600000000002</v>
      </c>
      <c r="AJH5" s="260">
        <v>2568.08</v>
      </c>
      <c r="AJI5" s="260">
        <v>2567.15</v>
      </c>
      <c r="AJJ5" s="260">
        <v>2566.33</v>
      </c>
      <c r="AJK5" s="260">
        <v>2565.9899999999998</v>
      </c>
      <c r="AJL5" s="260">
        <v>2564.87</v>
      </c>
      <c r="AJM5" s="260">
        <v>2563.77</v>
      </c>
      <c r="AJN5" s="260">
        <v>2563.84</v>
      </c>
      <c r="AJO5" s="260">
        <v>2564.65</v>
      </c>
      <c r="AJP5" s="260">
        <v>2564.9</v>
      </c>
      <c r="AJQ5" s="260">
        <v>2564.9</v>
      </c>
      <c r="AJR5" s="260">
        <v>2562.9</v>
      </c>
      <c r="AJS5" s="260">
        <v>2564.2399999999998</v>
      </c>
      <c r="AJT5" s="260">
        <v>2563.79</v>
      </c>
      <c r="AJU5" s="260">
        <v>2563.7800000000002</v>
      </c>
      <c r="AJV5" s="260">
        <v>2563.67</v>
      </c>
      <c r="AJW5" s="260">
        <v>2563.66</v>
      </c>
      <c r="AJX5" s="260">
        <v>2563.94</v>
      </c>
      <c r="AJY5" s="260">
        <v>2564.15</v>
      </c>
      <c r="AJZ5" s="260">
        <v>2564.5500000000002</v>
      </c>
      <c r="AKA5" s="260">
        <v>2564.44</v>
      </c>
      <c r="AKB5" s="260">
        <v>2564.89</v>
      </c>
      <c r="AKC5" s="260">
        <v>2565.7399999999998</v>
      </c>
      <c r="AKD5" s="260">
        <v>2565.9</v>
      </c>
      <c r="AKE5" s="260">
        <v>2565.73</v>
      </c>
      <c r="AKF5" s="260">
        <v>2566.89</v>
      </c>
      <c r="AKG5" s="260">
        <v>2567.17</v>
      </c>
      <c r="AKH5" s="260">
        <v>2568.67</v>
      </c>
      <c r="AKI5" s="260">
        <v>2568.85</v>
      </c>
      <c r="AKJ5" s="260">
        <v>2569.63</v>
      </c>
      <c r="AKK5" s="260">
        <v>2572.5</v>
      </c>
      <c r="AKL5" s="260">
        <v>2574.65</v>
      </c>
      <c r="AKM5" s="260">
        <v>2577.23</v>
      </c>
      <c r="AKN5" s="260">
        <v>2580.79</v>
      </c>
      <c r="AKO5" s="260">
        <v>2586.33</v>
      </c>
      <c r="AKP5" s="260">
        <v>2590.6799999999998</v>
      </c>
      <c r="AKQ5" s="260">
        <v>2596.89</v>
      </c>
      <c r="AKR5" s="260">
        <v>2603.25</v>
      </c>
      <c r="AKS5" s="261">
        <v>2605.84</v>
      </c>
      <c r="AKT5" s="261">
        <v>2618.94</v>
      </c>
      <c r="AKU5" s="261">
        <v>2627.04</v>
      </c>
      <c r="AKV5" s="261">
        <v>2632.53</v>
      </c>
      <c r="AKW5" s="261">
        <v>2639.21</v>
      </c>
      <c r="AKX5" s="261">
        <v>2634.19</v>
      </c>
      <c r="AKY5" s="261">
        <v>2632.9</v>
      </c>
      <c r="AKZ5" s="261">
        <v>2634.5</v>
      </c>
      <c r="ALA5" s="261">
        <v>2634.4</v>
      </c>
      <c r="ALB5" s="261">
        <v>2634.26</v>
      </c>
      <c r="ALC5" s="261">
        <v>2634.83</v>
      </c>
      <c r="ALD5" s="261">
        <v>2635</v>
      </c>
      <c r="ALE5" s="261">
        <v>2634.99</v>
      </c>
      <c r="ALF5" s="261">
        <v>2635.88</v>
      </c>
      <c r="ALG5" s="261">
        <v>2636.78</v>
      </c>
      <c r="ALH5" s="261">
        <v>2636.67</v>
      </c>
      <c r="ALI5" s="261">
        <v>2637.63</v>
      </c>
      <c r="ALJ5" s="261">
        <v>2638.03</v>
      </c>
      <c r="ALK5" s="261">
        <v>2639.86</v>
      </c>
      <c r="ALL5" s="261">
        <v>2642.01</v>
      </c>
      <c r="ALM5" s="261">
        <v>2641.33</v>
      </c>
      <c r="ALN5" s="261">
        <v>2642.81</v>
      </c>
      <c r="ALO5" s="261">
        <v>2642.92</v>
      </c>
      <c r="ALP5" s="261">
        <v>2643.69</v>
      </c>
      <c r="ALQ5" s="261">
        <v>2648.02</v>
      </c>
      <c r="ALR5" s="261">
        <v>2653.25</v>
      </c>
      <c r="ALS5" s="261">
        <v>2650.55</v>
      </c>
      <c r="ALT5" s="261">
        <v>2657.97</v>
      </c>
      <c r="ALU5" s="261">
        <v>2663.98</v>
      </c>
      <c r="ALV5" s="261">
        <v>2666.36</v>
      </c>
      <c r="ALW5" s="261">
        <v>2666.72</v>
      </c>
      <c r="ALX5" s="261">
        <v>2666.14</v>
      </c>
      <c r="ALY5" s="261">
        <v>2665.73</v>
      </c>
      <c r="ALZ5" s="261">
        <v>2662.86</v>
      </c>
      <c r="AMA5" s="261">
        <v>2660.12</v>
      </c>
      <c r="AMB5" s="261">
        <v>2655.96</v>
      </c>
      <c r="AMC5" s="261">
        <v>2650.55</v>
      </c>
      <c r="AMD5" s="261">
        <v>2648.87</v>
      </c>
      <c r="AME5" s="261">
        <v>2646.3</v>
      </c>
      <c r="AMF5" s="261">
        <v>2640.31</v>
      </c>
      <c r="AMG5" s="261">
        <v>2636</v>
      </c>
      <c r="AMH5" s="261">
        <v>2632.72</v>
      </c>
      <c r="AMI5" s="261">
        <v>2631.65</v>
      </c>
      <c r="AMJ5" s="261">
        <v>2630.5</v>
      </c>
      <c r="AMK5" s="261">
        <v>2629.69</v>
      </c>
      <c r="AML5" s="261">
        <v>2628.7</v>
      </c>
      <c r="AMM5" s="261">
        <v>2629.76</v>
      </c>
      <c r="AMN5" s="261">
        <v>2630.4</v>
      </c>
      <c r="AMO5" s="261">
        <v>2630.93</v>
      </c>
      <c r="AMP5" s="261">
        <v>2631.45</v>
      </c>
      <c r="AMQ5" s="262">
        <v>2631.58</v>
      </c>
      <c r="AMR5" s="262">
        <v>2632.53</v>
      </c>
      <c r="AMS5" s="262">
        <v>2632.52</v>
      </c>
      <c r="AMT5" s="262">
        <v>2632.71</v>
      </c>
      <c r="AMU5" s="262">
        <v>2633.79</v>
      </c>
      <c r="AMV5" s="262">
        <v>2634.97</v>
      </c>
      <c r="AMW5" s="262">
        <v>2635.25</v>
      </c>
      <c r="AMX5" s="262">
        <v>2635.11</v>
      </c>
      <c r="AMY5" s="262">
        <v>2635.29</v>
      </c>
      <c r="AMZ5" s="262">
        <v>2634.48</v>
      </c>
      <c r="ANA5" s="262">
        <v>2635.8</v>
      </c>
      <c r="ANB5" s="262">
        <v>2635.46</v>
      </c>
      <c r="ANC5" s="262">
        <v>2635.33</v>
      </c>
      <c r="AND5" s="262">
        <v>2635.34</v>
      </c>
      <c r="ANE5" s="262">
        <v>2634.79</v>
      </c>
      <c r="ANF5" s="262">
        <v>2634.8</v>
      </c>
      <c r="ANG5" s="262">
        <v>2634.44</v>
      </c>
      <c r="ANH5" s="262">
        <v>2634.61</v>
      </c>
      <c r="ANI5" s="262">
        <v>2634.3</v>
      </c>
      <c r="ANJ5" s="262">
        <v>2632.8</v>
      </c>
      <c r="ANK5" s="262">
        <v>2632.73</v>
      </c>
      <c r="ANL5" s="262">
        <v>2631</v>
      </c>
      <c r="ANM5" s="262">
        <v>2631.6</v>
      </c>
      <c r="ANN5" s="262">
        <v>2631.54</v>
      </c>
      <c r="ANO5" s="262">
        <v>2631.91</v>
      </c>
      <c r="ANP5" s="262">
        <v>2631.41</v>
      </c>
      <c r="ANQ5" s="262">
        <v>2631.25</v>
      </c>
      <c r="ANR5" s="262">
        <v>2630.86</v>
      </c>
      <c r="ANS5" s="262">
        <v>2631.37</v>
      </c>
      <c r="ANT5" s="262">
        <v>2631.17</v>
      </c>
      <c r="ANU5" s="262">
        <v>2631.28</v>
      </c>
      <c r="ANV5" s="262">
        <v>2631.53</v>
      </c>
      <c r="ANW5" s="262">
        <v>2631.51</v>
      </c>
      <c r="ANX5" s="262">
        <v>2631.43</v>
      </c>
      <c r="ANY5" s="262">
        <v>2632.08</v>
      </c>
      <c r="ANZ5" s="262">
        <v>2632</v>
      </c>
      <c r="AOA5" s="262">
        <v>2631.95</v>
      </c>
      <c r="AOB5" s="262">
        <v>2631.58</v>
      </c>
      <c r="AOC5" s="262">
        <v>2631.3</v>
      </c>
      <c r="AOD5" s="262">
        <v>2631.64</v>
      </c>
      <c r="AOE5" s="262">
        <v>2631.58</v>
      </c>
      <c r="AOF5" s="262">
        <v>2631.93</v>
      </c>
      <c r="AOG5" s="262">
        <v>2631.77</v>
      </c>
      <c r="AOH5" s="262">
        <v>2632.18</v>
      </c>
      <c r="AOI5" s="262">
        <v>2633.38</v>
      </c>
      <c r="AOJ5" s="262">
        <v>2635.13</v>
      </c>
      <c r="AOK5" s="262">
        <v>2636.4</v>
      </c>
      <c r="AOL5" s="262">
        <v>2635.94</v>
      </c>
      <c r="AOM5" s="262">
        <v>2637.12</v>
      </c>
      <c r="AON5" s="262">
        <v>2638.33</v>
      </c>
      <c r="AOO5" s="262">
        <v>2637.96</v>
      </c>
      <c r="AOP5" s="262">
        <v>2639.99</v>
      </c>
      <c r="AOQ5" s="262">
        <v>2639.51</v>
      </c>
      <c r="AOR5" s="262">
        <v>2642.42</v>
      </c>
      <c r="AOS5" s="262">
        <v>2642.78</v>
      </c>
      <c r="AOT5" s="262">
        <v>2643.07</v>
      </c>
      <c r="AOU5" s="262">
        <v>2642.95</v>
      </c>
      <c r="AOV5" s="262">
        <v>2641.58</v>
      </c>
      <c r="AOW5" s="262">
        <v>2641.72</v>
      </c>
      <c r="AOX5" s="262">
        <v>2642.23</v>
      </c>
      <c r="AOY5" s="262">
        <v>2642.76</v>
      </c>
      <c r="AOZ5" s="262">
        <v>2642.43</v>
      </c>
      <c r="APA5" s="262">
        <v>2642.01</v>
      </c>
      <c r="APB5" s="262">
        <v>2642.7</v>
      </c>
      <c r="APC5" s="262">
        <v>2643.22</v>
      </c>
      <c r="APD5" s="262">
        <v>2644.04</v>
      </c>
      <c r="APE5" s="262">
        <v>2645.21</v>
      </c>
      <c r="APF5" s="262">
        <v>2646.21</v>
      </c>
      <c r="APG5" s="262">
        <v>2647.18</v>
      </c>
      <c r="APH5" s="262">
        <v>2647.76</v>
      </c>
      <c r="API5" s="262">
        <v>2647.1</v>
      </c>
      <c r="APJ5" s="262">
        <v>2647.34</v>
      </c>
      <c r="APK5" s="262">
        <v>2647.27</v>
      </c>
      <c r="APL5" s="262">
        <v>2647.69</v>
      </c>
      <c r="APM5" s="262">
        <v>2647.83</v>
      </c>
      <c r="APN5" s="262">
        <v>2648.29</v>
      </c>
      <c r="APO5" s="263">
        <v>2648.73</v>
      </c>
      <c r="APP5" s="263">
        <v>2649.35</v>
      </c>
      <c r="APQ5" s="263">
        <v>2650.3</v>
      </c>
      <c r="APR5" s="263">
        <v>2650.87</v>
      </c>
      <c r="APS5" s="263">
        <v>2651.04</v>
      </c>
      <c r="APT5" s="263">
        <v>2651.72</v>
      </c>
      <c r="APU5" s="263">
        <v>2652.13</v>
      </c>
      <c r="APV5" s="263">
        <v>2651.87</v>
      </c>
      <c r="APW5" s="263">
        <v>2652.43</v>
      </c>
      <c r="APX5" s="263">
        <v>2653.14</v>
      </c>
      <c r="APY5" s="263">
        <v>2653.87</v>
      </c>
      <c r="APZ5" s="263">
        <v>2654.41</v>
      </c>
      <c r="AQA5" s="263">
        <v>2655.19</v>
      </c>
      <c r="AQB5" s="263">
        <v>2656.05</v>
      </c>
      <c r="AQC5" s="263">
        <v>2656.1</v>
      </c>
      <c r="AQD5" s="263">
        <v>2656.18</v>
      </c>
      <c r="AQE5" s="263">
        <v>2657.02</v>
      </c>
      <c r="AQF5" s="263">
        <v>2657.31</v>
      </c>
      <c r="AQG5" s="263">
        <v>2657.07</v>
      </c>
      <c r="AQH5" s="263">
        <v>2657.51</v>
      </c>
      <c r="AQI5" s="263">
        <v>2657.47</v>
      </c>
      <c r="AQJ5" s="263">
        <v>2657.76</v>
      </c>
      <c r="AQK5" s="263">
        <v>2657.92</v>
      </c>
      <c r="AQL5" s="263">
        <v>2658.24</v>
      </c>
      <c r="AQM5" s="263">
        <v>2658.11</v>
      </c>
      <c r="AQN5" s="263">
        <v>2658.65</v>
      </c>
      <c r="AQO5" s="263">
        <v>2658.59</v>
      </c>
      <c r="AQP5" s="263">
        <v>2659.07</v>
      </c>
      <c r="AQQ5" s="263">
        <v>2659.34</v>
      </c>
      <c r="AQR5" s="263">
        <v>2659.5</v>
      </c>
      <c r="AQS5" s="263">
        <v>2660.69</v>
      </c>
      <c r="AQT5" s="263">
        <v>2660.75</v>
      </c>
      <c r="AQU5" s="263">
        <v>2662.1</v>
      </c>
      <c r="AQV5" s="263">
        <v>2661.76</v>
      </c>
      <c r="AQW5" s="263">
        <v>2662.9</v>
      </c>
      <c r="AQX5" s="263">
        <v>2663.58</v>
      </c>
      <c r="AQY5" s="263">
        <v>2663.67</v>
      </c>
      <c r="AQZ5" s="263">
        <v>2664.1</v>
      </c>
      <c r="ARA5" s="263">
        <v>2665.32</v>
      </c>
      <c r="ARB5" s="263">
        <v>2665.04</v>
      </c>
      <c r="ARC5" s="263">
        <v>2665.62</v>
      </c>
      <c r="ARD5" s="263">
        <v>2666</v>
      </c>
      <c r="ARE5" s="263">
        <v>2666.5</v>
      </c>
      <c r="ARF5" s="263">
        <v>2666.99</v>
      </c>
      <c r="ARG5" s="263">
        <v>2665</v>
      </c>
      <c r="ARH5" s="263">
        <v>2667.12</v>
      </c>
      <c r="ARI5" s="263">
        <v>2665.94</v>
      </c>
      <c r="ARJ5" s="263">
        <v>2667.38</v>
      </c>
      <c r="ARK5" s="263">
        <v>2668.86</v>
      </c>
      <c r="ARL5" s="263">
        <v>2671.77</v>
      </c>
      <c r="ARM5" s="263">
        <v>2671.77</v>
      </c>
      <c r="ARN5" s="263">
        <v>2672.25</v>
      </c>
      <c r="ARO5" s="263">
        <v>2672.3</v>
      </c>
      <c r="ARP5" s="263">
        <v>2672.87</v>
      </c>
      <c r="ARQ5" s="263">
        <v>2672.73</v>
      </c>
      <c r="ARR5" s="263">
        <v>2672.74</v>
      </c>
      <c r="ARS5" s="263">
        <v>2673.17</v>
      </c>
      <c r="ART5" s="263">
        <v>2672.82</v>
      </c>
      <c r="ARU5" s="263">
        <v>2671.55</v>
      </c>
      <c r="ARV5" s="263">
        <v>2672.03</v>
      </c>
      <c r="ARW5" s="263">
        <v>2672.39</v>
      </c>
      <c r="ARX5" s="263">
        <v>2671.89</v>
      </c>
      <c r="ARY5" s="263">
        <v>2671.81</v>
      </c>
      <c r="ARZ5" s="263">
        <v>2672</v>
      </c>
      <c r="ASA5" s="263">
        <v>2671.81</v>
      </c>
      <c r="ASB5" s="263">
        <v>2671.53</v>
      </c>
      <c r="ASC5" s="263">
        <v>2671.62</v>
      </c>
      <c r="ASD5" s="263">
        <v>2671.79</v>
      </c>
      <c r="ASE5" s="263">
        <v>2671.58</v>
      </c>
      <c r="ASF5" s="263">
        <v>2671.57</v>
      </c>
      <c r="ASG5" s="263">
        <v>2671.25</v>
      </c>
      <c r="ASH5" s="263">
        <v>2671.12</v>
      </c>
      <c r="ASI5" s="263">
        <v>2670.65</v>
      </c>
      <c r="ASJ5" s="263">
        <v>2670.87</v>
      </c>
      <c r="ASK5" s="263">
        <v>2670.51</v>
      </c>
      <c r="ASL5" s="263">
        <v>2669.57</v>
      </c>
      <c r="ASM5" s="263">
        <v>2669.02</v>
      </c>
      <c r="ASN5" s="263">
        <v>2668.47</v>
      </c>
      <c r="ASO5" s="263">
        <v>2667.91</v>
      </c>
      <c r="ASP5" s="263">
        <v>2667.43</v>
      </c>
      <c r="ASQ5" s="263">
        <v>2666.66</v>
      </c>
      <c r="ASR5" s="263">
        <v>2667.45</v>
      </c>
      <c r="ASS5" s="263">
        <v>2667.69</v>
      </c>
      <c r="AST5" s="263">
        <v>2667.64</v>
      </c>
      <c r="ASU5" s="263">
        <v>2667.21</v>
      </c>
      <c r="ASV5" s="263">
        <v>2667.08</v>
      </c>
      <c r="ASW5" s="263">
        <v>2667.64</v>
      </c>
      <c r="ASX5" s="263">
        <v>2667.23</v>
      </c>
      <c r="ASY5" s="263">
        <v>2667.7</v>
      </c>
      <c r="ASZ5" s="263">
        <v>2668.31</v>
      </c>
      <c r="ATA5" s="263">
        <v>2669.12</v>
      </c>
      <c r="ATB5" s="263">
        <v>2669.04</v>
      </c>
      <c r="ATC5" s="263">
        <v>2670.43</v>
      </c>
      <c r="ATD5" s="263">
        <v>2669.96</v>
      </c>
      <c r="ATE5" s="263">
        <v>2670.53</v>
      </c>
      <c r="ATF5" s="263">
        <v>2671.6</v>
      </c>
      <c r="ATG5" s="263">
        <v>2674.62</v>
      </c>
      <c r="ATH5" s="263">
        <v>2676.12</v>
      </c>
      <c r="ATI5" s="263">
        <v>2679.03</v>
      </c>
      <c r="ATJ5" s="264">
        <v>2683.19</v>
      </c>
      <c r="ATK5" s="263">
        <v>2684.35</v>
      </c>
      <c r="ATL5" s="264">
        <v>2683.69</v>
      </c>
      <c r="ATM5" s="263">
        <v>2686.8</v>
      </c>
      <c r="ATN5" s="263">
        <v>2685.97</v>
      </c>
      <c r="ATO5" s="263">
        <v>2690.29</v>
      </c>
      <c r="ATP5" s="263">
        <v>2692.43</v>
      </c>
      <c r="ATQ5" s="263">
        <v>2697.83</v>
      </c>
      <c r="ATR5" s="263">
        <v>2701.17</v>
      </c>
      <c r="ATS5" s="263">
        <v>2701.11</v>
      </c>
      <c r="ATT5" s="263">
        <v>2702.31</v>
      </c>
      <c r="ATU5" s="263">
        <v>2703.24</v>
      </c>
      <c r="ATV5" s="263">
        <v>2703.39</v>
      </c>
      <c r="ATW5" s="263">
        <v>2703.61</v>
      </c>
      <c r="ATX5" s="263">
        <v>2702.87</v>
      </c>
      <c r="ATY5" s="263">
        <v>2702.33</v>
      </c>
      <c r="ATZ5" s="263">
        <v>2703.07</v>
      </c>
      <c r="AUA5" s="263">
        <v>2702.74</v>
      </c>
      <c r="AUB5" s="263">
        <v>2703.09</v>
      </c>
      <c r="AUC5" s="263">
        <v>2702.99</v>
      </c>
      <c r="AUD5" s="263">
        <v>2703.56</v>
      </c>
      <c r="AUE5" s="263">
        <v>2705.69</v>
      </c>
      <c r="AUF5" s="263">
        <v>2705.07</v>
      </c>
      <c r="AUG5" s="263">
        <v>2708.32</v>
      </c>
      <c r="AUH5" s="263">
        <v>2706.68</v>
      </c>
      <c r="AUI5" s="263">
        <v>2710.51</v>
      </c>
      <c r="AUJ5" s="263">
        <v>2714.13</v>
      </c>
      <c r="AUK5" s="263">
        <v>2715.22</v>
      </c>
      <c r="AUL5" s="263">
        <v>2717.08</v>
      </c>
      <c r="AUM5" s="263">
        <v>2719.38</v>
      </c>
      <c r="AUN5" s="263">
        <v>2720.66</v>
      </c>
      <c r="AUO5" s="263">
        <v>2720.52</v>
      </c>
      <c r="AUP5" s="263">
        <v>2721.72</v>
      </c>
      <c r="AUQ5" s="263">
        <v>2722.35</v>
      </c>
      <c r="AUR5" s="263">
        <v>2723.6</v>
      </c>
      <c r="AUS5" s="263">
        <v>2723.82</v>
      </c>
      <c r="AUT5" s="263">
        <v>2724.04</v>
      </c>
      <c r="AUU5" s="263">
        <v>2726.12</v>
      </c>
      <c r="AUV5" s="263">
        <v>2727.25</v>
      </c>
      <c r="AUW5" s="263">
        <v>2729.14</v>
      </c>
      <c r="AUX5" s="263">
        <v>2730.15</v>
      </c>
      <c r="AUY5" s="263">
        <v>2730.91</v>
      </c>
      <c r="AUZ5" s="263">
        <v>2731.72</v>
      </c>
      <c r="AVA5" s="263">
        <v>2732.43</v>
      </c>
      <c r="AVB5" s="263">
        <v>2732.72</v>
      </c>
      <c r="AVC5" s="263">
        <v>2733.25</v>
      </c>
      <c r="AVD5" s="263">
        <v>2733.28</v>
      </c>
      <c r="AVE5" s="263">
        <v>2733.53</v>
      </c>
      <c r="AVF5" s="263">
        <v>2733.52</v>
      </c>
      <c r="AVG5" s="263">
        <v>2734.33</v>
      </c>
      <c r="AVH5" s="263">
        <v>2734.92</v>
      </c>
      <c r="AVI5" s="263">
        <v>2735.88</v>
      </c>
      <c r="AVJ5" s="263">
        <v>2736.76</v>
      </c>
      <c r="AVK5" s="263">
        <v>2737.8</v>
      </c>
      <c r="AVL5" s="263">
        <v>2737.43</v>
      </c>
      <c r="AVM5" s="263">
        <v>2738.74</v>
      </c>
      <c r="AVN5" s="263">
        <v>2738.92</v>
      </c>
      <c r="AVO5" s="263">
        <v>2741.52</v>
      </c>
      <c r="AVP5" s="263">
        <v>2742.83</v>
      </c>
      <c r="AVQ5" s="263">
        <v>2742.38</v>
      </c>
      <c r="AVR5" s="263">
        <v>2744.02</v>
      </c>
      <c r="AVS5" s="263">
        <v>2746.22</v>
      </c>
      <c r="AVT5" s="263">
        <v>2747.94</v>
      </c>
      <c r="AVU5" s="263">
        <v>2748.32</v>
      </c>
      <c r="AVV5" s="263">
        <v>2748.61</v>
      </c>
      <c r="AVW5" s="263">
        <v>2749.24</v>
      </c>
      <c r="AVX5" s="263">
        <v>2749.37</v>
      </c>
      <c r="AVY5" s="263">
        <v>2750.34</v>
      </c>
      <c r="AVZ5" s="263">
        <v>2750.8</v>
      </c>
      <c r="AWA5" s="263">
        <v>2751.19</v>
      </c>
      <c r="AWB5" s="263">
        <v>2751.61</v>
      </c>
      <c r="AWC5" s="263">
        <v>2751.57</v>
      </c>
      <c r="AWD5" s="263">
        <v>2752.32</v>
      </c>
      <c r="AWE5" s="263">
        <v>2752.65</v>
      </c>
      <c r="AWF5" s="263">
        <v>2752.97</v>
      </c>
      <c r="AWG5" s="263">
        <v>2753.97</v>
      </c>
      <c r="AWH5" s="263">
        <v>2753.93</v>
      </c>
      <c r="AWI5" s="263">
        <v>2754.16</v>
      </c>
      <c r="AWJ5" s="263">
        <v>2754.15</v>
      </c>
      <c r="AWK5" s="263">
        <v>2755.28</v>
      </c>
      <c r="AWL5" s="263">
        <v>2755.56</v>
      </c>
      <c r="AWM5" s="263">
        <v>2756.26</v>
      </c>
      <c r="AWN5" s="263">
        <v>2757.29</v>
      </c>
      <c r="AWO5" s="263">
        <v>2758.39</v>
      </c>
      <c r="AWP5" s="263">
        <v>2758.95</v>
      </c>
      <c r="AWQ5" s="263">
        <v>2759.65</v>
      </c>
      <c r="AWR5" s="263">
        <v>2760.89</v>
      </c>
      <c r="AWS5" s="263">
        <v>2761.69</v>
      </c>
      <c r="AWT5" s="263">
        <v>2762.71</v>
      </c>
      <c r="AWU5" s="263">
        <v>2763.26</v>
      </c>
      <c r="AWV5" s="263">
        <v>2764.18</v>
      </c>
      <c r="AWW5" s="263">
        <v>2763.69</v>
      </c>
      <c r="AWX5" s="263">
        <v>2764.27</v>
      </c>
      <c r="AWY5" s="263">
        <v>2764.36</v>
      </c>
      <c r="AWZ5" s="263">
        <v>2765.01</v>
      </c>
      <c r="AXA5" s="263">
        <v>2766.66</v>
      </c>
      <c r="AXB5" s="263">
        <v>2766.53</v>
      </c>
      <c r="AXC5" s="263">
        <v>2766.69</v>
      </c>
      <c r="AXD5" s="263">
        <v>2767.52</v>
      </c>
      <c r="AXE5" s="263">
        <v>2768.04</v>
      </c>
      <c r="AXF5" s="263">
        <v>2768.88</v>
      </c>
      <c r="AXG5" s="263">
        <v>2769.17</v>
      </c>
      <c r="AXH5" s="263">
        <v>2769.73</v>
      </c>
      <c r="AXI5" s="263">
        <v>2770.76</v>
      </c>
      <c r="AXJ5" s="263">
        <v>2771.41</v>
      </c>
      <c r="AXK5" s="263">
        <v>2772.18</v>
      </c>
      <c r="AXL5" s="263">
        <v>2773</v>
      </c>
      <c r="AXM5" s="263">
        <v>2774.29</v>
      </c>
      <c r="AXN5" s="263">
        <v>2775.43</v>
      </c>
      <c r="AXO5" s="263">
        <v>2775.89</v>
      </c>
      <c r="AXP5" s="263">
        <v>2777.74</v>
      </c>
      <c r="AXQ5" s="263">
        <v>2776.98</v>
      </c>
      <c r="AXR5" s="263">
        <v>2779.01</v>
      </c>
      <c r="AXS5" s="263">
        <v>2779.78</v>
      </c>
      <c r="AXT5" s="263">
        <v>2780.65</v>
      </c>
      <c r="AXU5" s="263">
        <v>2781.09</v>
      </c>
      <c r="AXV5" s="263">
        <v>2781.19</v>
      </c>
      <c r="AXW5" s="263">
        <v>2781.42</v>
      </c>
      <c r="AXX5" s="263">
        <v>2781.94</v>
      </c>
      <c r="AXY5" s="263">
        <v>2781.59</v>
      </c>
      <c r="AXZ5" s="263">
        <v>2782.46</v>
      </c>
      <c r="AYA5" s="263">
        <v>2781.94</v>
      </c>
      <c r="AYB5" s="263">
        <v>2782.62</v>
      </c>
      <c r="AYC5" s="263">
        <v>2783.67</v>
      </c>
      <c r="AYD5" s="263">
        <v>2783.92</v>
      </c>
      <c r="AYE5" s="263">
        <v>2784.78</v>
      </c>
      <c r="AYF5" s="263">
        <v>2784.58</v>
      </c>
      <c r="AYG5" s="263">
        <v>2785.12</v>
      </c>
      <c r="AYH5" s="263">
        <v>2785.62</v>
      </c>
      <c r="AYI5" s="263">
        <v>2786.41</v>
      </c>
      <c r="AYJ5" s="263">
        <v>2787.28</v>
      </c>
      <c r="AYK5" s="263">
        <v>2788.46</v>
      </c>
      <c r="AYL5" s="263">
        <v>2788.91</v>
      </c>
      <c r="AYM5" s="263">
        <v>2788.93</v>
      </c>
      <c r="AYN5" s="263">
        <v>2789.53</v>
      </c>
      <c r="AYO5" s="263">
        <v>2790.65</v>
      </c>
      <c r="AYP5" s="263">
        <v>2790.25</v>
      </c>
      <c r="AYQ5" s="263">
        <v>2791.57</v>
      </c>
      <c r="AYR5" s="263">
        <v>2791.49</v>
      </c>
      <c r="AYS5" s="263">
        <v>2792.5</v>
      </c>
      <c r="AYT5" s="263">
        <v>2793.39</v>
      </c>
      <c r="AYU5" s="263">
        <v>2794.64</v>
      </c>
      <c r="AYV5" s="263">
        <v>2795.61</v>
      </c>
      <c r="AYW5" s="263">
        <v>2796.8</v>
      </c>
      <c r="AYX5" s="263">
        <v>2798.23</v>
      </c>
      <c r="AYY5" s="263">
        <v>2799.88</v>
      </c>
      <c r="AYZ5" s="263">
        <v>2799.62</v>
      </c>
      <c r="AZA5" s="263">
        <v>2801.77</v>
      </c>
      <c r="AZB5" s="263">
        <v>2801.2</v>
      </c>
      <c r="AZC5" s="263">
        <v>2803.58</v>
      </c>
      <c r="AZD5" s="263">
        <v>2805.41</v>
      </c>
      <c r="AZE5" s="263">
        <v>2804.74</v>
      </c>
      <c r="AZF5" s="263">
        <v>2806.96</v>
      </c>
      <c r="AZG5" s="263">
        <v>2805.97</v>
      </c>
      <c r="AZH5" s="125">
        <v>2808.78</v>
      </c>
      <c r="AZI5" s="125">
        <v>2807.59</v>
      </c>
      <c r="AZJ5" s="125">
        <v>2809.64</v>
      </c>
      <c r="AZK5" s="125">
        <v>2808.97</v>
      </c>
      <c r="AZL5" s="125">
        <v>2810.94</v>
      </c>
      <c r="AZM5" s="125">
        <v>2811.69</v>
      </c>
      <c r="AZN5" s="125">
        <v>2813.32</v>
      </c>
      <c r="AZO5" s="125">
        <v>2813.22</v>
      </c>
      <c r="AZP5" s="125">
        <v>2817.01</v>
      </c>
      <c r="AZQ5" s="125">
        <v>2817.61</v>
      </c>
      <c r="AZR5" s="125">
        <v>2819.18</v>
      </c>
      <c r="AZS5" s="125">
        <v>2819.86</v>
      </c>
      <c r="AZT5" s="125">
        <v>2819.57</v>
      </c>
      <c r="AZU5" s="125">
        <v>2819.91</v>
      </c>
      <c r="AZV5" s="125">
        <v>2820.59</v>
      </c>
      <c r="AZW5" s="125">
        <v>2823.14</v>
      </c>
      <c r="AZX5" s="125">
        <v>2821.08</v>
      </c>
      <c r="AZY5" s="125">
        <v>2822.98</v>
      </c>
      <c r="AZZ5" s="125">
        <v>2823.89</v>
      </c>
      <c r="BAA5" s="125">
        <v>2824.16</v>
      </c>
      <c r="BAB5" s="125">
        <v>2826.6</v>
      </c>
      <c r="BAC5" s="125">
        <v>2826.14</v>
      </c>
      <c r="BAD5" s="125">
        <v>2828.11</v>
      </c>
      <c r="BAE5" s="125">
        <v>2830.37</v>
      </c>
      <c r="BAF5" s="125">
        <v>2829.7</v>
      </c>
      <c r="BAG5" s="125">
        <v>2832.64</v>
      </c>
      <c r="BAH5" s="125">
        <v>2832.22</v>
      </c>
      <c r="BAI5" s="125">
        <v>2834.88</v>
      </c>
      <c r="BAJ5" s="125">
        <v>2834.5</v>
      </c>
      <c r="BAK5" s="125">
        <v>2839.25</v>
      </c>
      <c r="BAL5" s="125">
        <v>2841.23</v>
      </c>
      <c r="BAM5" s="125">
        <v>2841.3</v>
      </c>
      <c r="BAN5" s="125">
        <v>2842.07</v>
      </c>
      <c r="BAO5" s="125">
        <v>2842.11</v>
      </c>
      <c r="BAP5" s="125">
        <v>2843.93</v>
      </c>
      <c r="BAQ5" s="125">
        <v>2844.58</v>
      </c>
      <c r="BAR5" s="125">
        <v>2844.42</v>
      </c>
      <c r="BAS5" s="125">
        <v>2845.28</v>
      </c>
      <c r="BAT5" s="125">
        <v>2844.7</v>
      </c>
      <c r="BAU5" s="125">
        <v>2845.8</v>
      </c>
      <c r="BAV5" s="125">
        <v>2846.12</v>
      </c>
      <c r="BAW5" s="125">
        <v>2846.09</v>
      </c>
      <c r="BAX5" s="125">
        <v>2846.32</v>
      </c>
      <c r="BAY5" s="125">
        <v>2846.32</v>
      </c>
      <c r="BAZ5" s="125">
        <v>2846.25</v>
      </c>
      <c r="BBA5" s="125">
        <v>2847.44</v>
      </c>
      <c r="BBB5" s="125">
        <v>2847.41</v>
      </c>
      <c r="BBC5" s="125">
        <v>2848.45</v>
      </c>
      <c r="BBD5" s="125">
        <v>2847.99</v>
      </c>
      <c r="BBE5" s="125">
        <v>2848.51</v>
      </c>
      <c r="BBF5" s="125">
        <v>2849.9</v>
      </c>
      <c r="BBG5" s="125">
        <v>2849.35</v>
      </c>
      <c r="BBH5" s="125">
        <v>2850.19</v>
      </c>
      <c r="BBI5" s="125">
        <v>2850.89</v>
      </c>
      <c r="BBJ5" s="125">
        <v>2851.41</v>
      </c>
      <c r="BBK5" s="125">
        <v>2851.71</v>
      </c>
      <c r="BBL5" s="125">
        <v>2852.12</v>
      </c>
      <c r="BBM5" s="125">
        <v>2853.17</v>
      </c>
      <c r="BBN5" s="125">
        <v>2852.83</v>
      </c>
      <c r="BBO5" s="436">
        <v>2852.94</v>
      </c>
      <c r="BBP5" s="437">
        <v>2853.26</v>
      </c>
      <c r="BBQ5" s="437">
        <v>2853.37</v>
      </c>
      <c r="BBR5" s="437">
        <v>2853.43</v>
      </c>
      <c r="BBS5" s="437">
        <v>2853.4</v>
      </c>
      <c r="BBT5" s="437">
        <v>2853.67</v>
      </c>
      <c r="BBU5" s="437">
        <v>2853.85</v>
      </c>
      <c r="BBV5" s="437">
        <v>2854.21</v>
      </c>
      <c r="BBW5" s="437">
        <v>2854.69</v>
      </c>
      <c r="BBX5" s="437">
        <v>2854.77</v>
      </c>
      <c r="BBY5" s="437">
        <v>2853.98</v>
      </c>
      <c r="BBZ5" s="437">
        <v>2854.48</v>
      </c>
      <c r="BCA5" s="437">
        <v>2854.35</v>
      </c>
      <c r="BCB5" s="437">
        <v>2854.58</v>
      </c>
      <c r="BCC5" s="437">
        <v>2854.35</v>
      </c>
      <c r="BCD5" s="437">
        <v>2854.5</v>
      </c>
      <c r="BCE5" s="437">
        <v>2854.46</v>
      </c>
      <c r="BCF5" s="437">
        <v>2855.05</v>
      </c>
      <c r="BCG5" s="437">
        <v>2854.47</v>
      </c>
      <c r="BCH5" s="437">
        <v>2853.64</v>
      </c>
      <c r="BCI5" s="437">
        <v>2854.4</v>
      </c>
      <c r="BCJ5" s="437">
        <v>2854.07</v>
      </c>
      <c r="BCK5" s="437">
        <v>2854.72</v>
      </c>
      <c r="BCL5" s="437">
        <v>2854.74</v>
      </c>
      <c r="BCM5" s="437">
        <v>2854.92</v>
      </c>
      <c r="BCN5" s="437">
        <v>2854.7</v>
      </c>
      <c r="BCO5" s="437">
        <v>2854.58</v>
      </c>
      <c r="BCP5" s="437">
        <v>2854.61</v>
      </c>
      <c r="BCQ5" s="437">
        <v>2854.92</v>
      </c>
      <c r="BCR5" s="437">
        <v>2854.72</v>
      </c>
      <c r="BCS5" s="437">
        <v>2854.45</v>
      </c>
      <c r="BCT5" s="437">
        <v>2854.3</v>
      </c>
      <c r="BCU5" s="437">
        <v>2853.5</v>
      </c>
      <c r="BCV5" s="437">
        <v>2853.47</v>
      </c>
      <c r="BCW5" s="437">
        <v>2852.76</v>
      </c>
      <c r="BCX5" s="437">
        <v>2853.15</v>
      </c>
      <c r="BCY5" s="437">
        <v>2852.85</v>
      </c>
      <c r="BCZ5" s="437">
        <v>2852.88</v>
      </c>
      <c r="BDA5" s="437">
        <v>2852.33</v>
      </c>
      <c r="BDB5" s="437">
        <v>2852.81</v>
      </c>
      <c r="BDC5" s="437">
        <v>2852.85</v>
      </c>
      <c r="BDD5" s="437">
        <v>2852.71</v>
      </c>
      <c r="BDE5" s="437">
        <v>2852.41</v>
      </c>
      <c r="BDF5" s="437">
        <v>2851.99</v>
      </c>
      <c r="BDG5" s="437">
        <v>2851.69</v>
      </c>
      <c r="BDH5" s="437">
        <v>2851.27</v>
      </c>
      <c r="BDI5" s="437">
        <v>2850.84</v>
      </c>
      <c r="BDJ5" s="437">
        <v>2850.57</v>
      </c>
      <c r="BDK5" s="437">
        <v>2849.83</v>
      </c>
      <c r="BDL5" s="437">
        <v>2850.22</v>
      </c>
      <c r="BDM5" s="437">
        <v>2850.13</v>
      </c>
      <c r="BDN5" s="437">
        <v>2850.35</v>
      </c>
      <c r="BDO5" s="437">
        <v>2849.89</v>
      </c>
      <c r="BDP5" s="437">
        <v>2849.48</v>
      </c>
      <c r="BDQ5" s="437">
        <v>2849.73</v>
      </c>
      <c r="BDR5" s="437">
        <v>2849.92</v>
      </c>
      <c r="BDS5" s="437">
        <v>2849.87</v>
      </c>
      <c r="BDT5" s="437">
        <v>2849.6</v>
      </c>
      <c r="BDU5" s="437">
        <v>2849.74</v>
      </c>
      <c r="BDV5" s="437">
        <v>2848.94</v>
      </c>
      <c r="BDW5" s="437">
        <v>2849.59</v>
      </c>
      <c r="BDX5" s="437">
        <v>2849.59</v>
      </c>
      <c r="BDY5" s="437">
        <v>2849.51</v>
      </c>
      <c r="BDZ5" s="437">
        <v>2849.66</v>
      </c>
      <c r="BEA5" s="490">
        <v>2849.43</v>
      </c>
      <c r="BEB5" s="490">
        <v>2849.69</v>
      </c>
      <c r="BEC5" s="490">
        <v>2849.46</v>
      </c>
      <c r="BED5" s="490">
        <v>2849.26</v>
      </c>
      <c r="BEE5" s="490">
        <v>2849.33</v>
      </c>
      <c r="BEF5" s="490">
        <v>2849.37</v>
      </c>
      <c r="BEG5" s="490">
        <v>2849.51</v>
      </c>
      <c r="BEH5" s="490">
        <v>2850.01</v>
      </c>
      <c r="BEI5" s="490">
        <v>2849.65</v>
      </c>
      <c r="BEJ5" s="490">
        <v>2849.56</v>
      </c>
      <c r="BEK5" s="490">
        <v>2849.92</v>
      </c>
      <c r="BEL5" s="490">
        <v>2849.75</v>
      </c>
      <c r="BEM5" s="490">
        <v>2849.69</v>
      </c>
      <c r="BEN5" s="490">
        <v>2849.77</v>
      </c>
      <c r="BEO5" s="490">
        <v>2849.47</v>
      </c>
      <c r="BEP5" s="490">
        <v>2849.67</v>
      </c>
      <c r="BEQ5" s="490">
        <v>2849.06</v>
      </c>
      <c r="BER5" s="490">
        <v>2849.3</v>
      </c>
      <c r="BES5" s="490">
        <v>2849.29</v>
      </c>
      <c r="BET5" s="490">
        <v>2849.48</v>
      </c>
      <c r="BEU5" s="490">
        <v>2849.51</v>
      </c>
      <c r="BEV5" s="490">
        <v>2849.89</v>
      </c>
      <c r="BEW5" s="490">
        <v>2850.03</v>
      </c>
      <c r="BEX5" s="490">
        <v>2849.82</v>
      </c>
      <c r="BEY5" s="490">
        <v>2850.03</v>
      </c>
      <c r="BEZ5" s="490">
        <v>2849.84</v>
      </c>
      <c r="BFA5" s="490">
        <v>2849.9</v>
      </c>
      <c r="BFB5" s="490">
        <v>2849.71</v>
      </c>
      <c r="BFC5" s="490">
        <v>2849.79</v>
      </c>
      <c r="BFD5" s="490">
        <v>2849.81</v>
      </c>
      <c r="BFE5" s="490">
        <v>2849.81</v>
      </c>
      <c r="BFF5" s="490">
        <v>2849.92</v>
      </c>
      <c r="BFG5" s="490">
        <v>2849.85</v>
      </c>
      <c r="BFH5" s="490">
        <v>2849.98</v>
      </c>
      <c r="BFI5" s="490">
        <v>2849.9</v>
      </c>
      <c r="BFJ5" s="490">
        <v>2849.57</v>
      </c>
      <c r="BFK5" s="490">
        <v>2849.47</v>
      </c>
      <c r="BFL5" s="490">
        <v>2849.51</v>
      </c>
      <c r="BFM5" s="490">
        <v>2849.55</v>
      </c>
      <c r="BFN5" s="490">
        <v>2849.83</v>
      </c>
      <c r="BFO5" s="490">
        <v>2849.86</v>
      </c>
      <c r="BFP5" s="490">
        <v>2850.12</v>
      </c>
      <c r="BFQ5" s="490">
        <v>2850.19</v>
      </c>
      <c r="BFR5" s="490">
        <v>2850.08</v>
      </c>
      <c r="BFS5" s="490">
        <v>2850.02</v>
      </c>
      <c r="BFT5" s="490">
        <v>2849.66</v>
      </c>
      <c r="BFU5" s="490">
        <v>2849.72</v>
      </c>
      <c r="BFV5" s="490">
        <v>2849.6</v>
      </c>
      <c r="BFW5" s="490">
        <v>2849.34</v>
      </c>
      <c r="BFX5" s="490">
        <v>2849.76</v>
      </c>
      <c r="BFY5" s="490">
        <v>2849.4</v>
      </c>
      <c r="BFZ5" s="490">
        <v>2849.81</v>
      </c>
      <c r="BGA5" s="490">
        <v>2849.65</v>
      </c>
      <c r="BGB5" s="490">
        <v>2849.99</v>
      </c>
      <c r="BGC5" s="26">
        <v>2850.01</v>
      </c>
      <c r="BGD5" s="490">
        <v>2849.99</v>
      </c>
      <c r="BGE5" s="490">
        <v>2849.69</v>
      </c>
      <c r="BGF5" s="490">
        <v>2849.6</v>
      </c>
      <c r="BGG5" s="490">
        <v>2849.32</v>
      </c>
      <c r="BGH5" s="490">
        <v>2849.49</v>
      </c>
      <c r="BGI5" s="490">
        <v>2849.27</v>
      </c>
    </row>
    <row r="6" spans="1:1544">
      <c r="A6" s="26" t="s">
        <v>237</v>
      </c>
      <c r="B6" s="192">
        <v>2.3670331066912515E-3</v>
      </c>
      <c r="C6" s="90">
        <f t="shared" ref="C6" si="0">C5/B5-1</f>
        <v>5.0768393637308229E-3</v>
      </c>
      <c r="D6" s="90">
        <f t="shared" ref="D6" si="1">D5/C5-1</f>
        <v>3.6530496394255874E-3</v>
      </c>
      <c r="E6" s="90">
        <f t="shared" ref="E6" si="2">E5/D5-1</f>
        <v>8.0807763410790656E-3</v>
      </c>
      <c r="F6" s="90">
        <f t="shared" ref="F6" si="3">F5/E5-1</f>
        <v>5.2470258195236319E-4</v>
      </c>
      <c r="G6" s="90">
        <f t="shared" ref="G6" si="4">G5/F5-1</f>
        <v>2.7519458333991054E-4</v>
      </c>
      <c r="H6" s="90">
        <f t="shared" ref="H6" si="5">H5/G5-1</f>
        <v>1.6351404663523805E-3</v>
      </c>
      <c r="I6" s="90">
        <f t="shared" ref="I6" si="6">I5/H5-1</f>
        <v>1.9952425126581463E-3</v>
      </c>
      <c r="J6" s="90">
        <f t="shared" ref="J6" si="7">J5/I5-1</f>
        <v>2.8601870241642402E-3</v>
      </c>
      <c r="K6" s="90">
        <f t="shared" ref="K6" si="8">K5/J5-1</f>
        <v>6.3435741656658884E-4</v>
      </c>
      <c r="L6" s="90">
        <f t="shared" ref="L6" si="9">L5/K5-1</f>
        <v>-3.7831151427688559E-3</v>
      </c>
      <c r="M6" s="90">
        <f t="shared" ref="M6" si="10">M5/L5-1</f>
        <v>2.0280827374978827E-3</v>
      </c>
      <c r="N6" s="90">
        <f t="shared" ref="N6" si="11">N5/M5-1</f>
        <v>2.0756100331478233E-3</v>
      </c>
      <c r="O6" s="90">
        <f t="shared" ref="O6" si="12">O5/N5-1</f>
        <v>8.1924979389946806E-4</v>
      </c>
      <c r="P6" s="90">
        <f t="shared" ref="P6" si="13">P5/O5-1</f>
        <v>1.0502525239524108E-3</v>
      </c>
      <c r="Q6" s="90">
        <f t="shared" ref="Q6" si="14">Q5/P5-1</f>
        <v>-1.9028712784729951E-4</v>
      </c>
      <c r="R6" s="90">
        <f t="shared" ref="R6" si="15">R5/Q5-1</f>
        <v>-2.0575496641028757E-5</v>
      </c>
      <c r="S6" s="90">
        <f t="shared" ref="S6" si="16">S5/R5-1</f>
        <v>3.03494820012018E-4</v>
      </c>
      <c r="T6" s="90">
        <f t="shared" ref="T6" si="17">T5/S5-1</f>
        <v>-4.9881467235068921E-4</v>
      </c>
      <c r="U6" s="90">
        <f t="shared" ref="U6" si="18">U5/T5-1</f>
        <v>1.69784527998873E-4</v>
      </c>
      <c r="V6" s="90">
        <f t="shared" ref="V6" si="19">V5/U5-1</f>
        <v>4.1667309680692988E-4</v>
      </c>
      <c r="W6" s="90">
        <f t="shared" ref="W6" si="20">W5/V5-1</f>
        <v>-2.7766636843240544E-4</v>
      </c>
      <c r="X6" s="90">
        <f t="shared" ref="X6" si="21">X5/W5-1</f>
        <v>1.0235361889479044E-3</v>
      </c>
      <c r="Y6" s="90">
        <f t="shared" ref="Y6" si="22">Y5/X5-1</f>
        <v>-8.2210221813538986E-5</v>
      </c>
      <c r="Z6" s="90">
        <f t="shared" ref="Z6" si="23">Z5/Y5-1</f>
        <v>1.7830807730452314E-3</v>
      </c>
      <c r="AA6" s="90">
        <f t="shared" ref="AA6" si="24">AA5/Z5-1</f>
        <v>-2.3082368148386045E-4</v>
      </c>
      <c r="AB6" s="90">
        <f t="shared" ref="AB6" si="25">AB5/AA5-1</f>
        <v>1.0261198815857409E-3</v>
      </c>
      <c r="AC6" s="90">
        <f t="shared" ref="AC6" si="26">AC5/AB5-1</f>
        <v>2.6036728187834868E-3</v>
      </c>
      <c r="AD6" s="90">
        <f t="shared" ref="AD6" si="27">AD5/AC5-1</f>
        <v>7.2079624981458146E-4</v>
      </c>
      <c r="AE6" s="90">
        <f t="shared" ref="AE6" si="28">AE5/AD5-1</f>
        <v>1.8747637389020522E-3</v>
      </c>
      <c r="AF6" s="90">
        <f t="shared" ref="AF6" si="29">AF5/AE5-1</f>
        <v>8.6679413639378922E-5</v>
      </c>
      <c r="AG6" s="90">
        <f t="shared" ref="AG6" si="30">AG5/AF5-1</f>
        <v>1.8659950444064322E-3</v>
      </c>
      <c r="AH6" s="90">
        <f t="shared" ref="AH6" si="31">AH5/AG5-1</f>
        <v>1.7963645245995252E-3</v>
      </c>
      <c r="AI6" s="90">
        <f t="shared" ref="AI6" si="32">AI5/AH5-1</f>
        <v>2.5195442469558849E-3</v>
      </c>
      <c r="AJ6" s="90">
        <f t="shared" ref="AJ6" si="33">AJ5/AI5-1</f>
        <v>5.6749950597145826E-4</v>
      </c>
      <c r="AK6" s="90">
        <f t="shared" ref="AK6" si="34">AK5/AJ5-1</f>
        <v>6.3807483706312951E-4</v>
      </c>
      <c r="AL6" s="90">
        <f t="shared" ref="AL6" si="35">AL5/AK5-1</f>
        <v>3.5122346213214417E-3</v>
      </c>
      <c r="AM6" s="90">
        <f t="shared" ref="AM6" si="36">AM5/AL5-1</f>
        <v>-4.7203828754999178E-3</v>
      </c>
      <c r="AN6" s="90">
        <f t="shared" ref="AN6" si="37">AN5/AM5-1</f>
        <v>5.0163919474233154E-4</v>
      </c>
      <c r="AO6" s="90">
        <f t="shared" ref="AO6" si="38">AO5/AN5-1</f>
        <v>-1.3674209428116146E-4</v>
      </c>
      <c r="AP6" s="90">
        <f t="shared" ref="AP6" si="39">AP5/AO5-1</f>
        <v>1.8741294162341049E-3</v>
      </c>
      <c r="AQ6" s="90">
        <f t="shared" ref="AQ6" si="40">AQ5/AP5-1</f>
        <v>6.3196744103732883E-4</v>
      </c>
      <c r="AR6" s="90">
        <f t="shared" ref="AR6" si="41">AR5/AQ5-1</f>
        <v>2.6475343573160171E-3</v>
      </c>
      <c r="AS6" s="90">
        <f t="shared" ref="AS6" si="42">AS5/AR5-1</f>
        <v>5.391949366067017E-4</v>
      </c>
      <c r="AT6" s="90">
        <f t="shared" ref="AT6" si="43">AT5/AS5-1</f>
        <v>4.7343000035260374E-4</v>
      </c>
      <c r="AU6" s="90">
        <f t="shared" ref="AU6" si="44">AU5/AT5-1</f>
        <v>7.7021822849809851E-4</v>
      </c>
      <c r="AV6" s="90">
        <f t="shared" ref="AV6" si="45">AV5/AU5-1</f>
        <v>2.816929747784247E-4</v>
      </c>
      <c r="AW6" s="90">
        <f t="shared" ref="AW6" si="46">AW5/AV5-1</f>
        <v>-1.7600852887034169E-4</v>
      </c>
      <c r="AX6" s="90">
        <f t="shared" ref="AX6" si="47">AX5/AW5-1</f>
        <v>-3.8225722893692193E-4</v>
      </c>
      <c r="AY6" s="90">
        <f t="shared" ref="AY6" si="48">AY5/AX5-1</f>
        <v>-1.172368334985463E-3</v>
      </c>
      <c r="AZ6" s="90">
        <f t="shared" ref="AZ6" si="49">AZ5/AY5-1</f>
        <v>1.6724598257016332E-3</v>
      </c>
      <c r="BA6" s="90">
        <f t="shared" ref="BA6" si="50">BA5/AZ5-1</f>
        <v>3.8221301334728786E-4</v>
      </c>
      <c r="BB6" s="90">
        <f t="shared" ref="BB6" si="51">BB5/BA5-1</f>
        <v>3.7201258810171112E-4</v>
      </c>
      <c r="BC6" s="90">
        <f t="shared" ref="BC6" si="52">BC5/BB5-1</f>
        <v>-1.0553188067863317E-4</v>
      </c>
      <c r="BD6" s="90">
        <f t="shared" ref="BD6" si="53">BD5/BC5-1</f>
        <v>-1.5881711405180132E-3</v>
      </c>
      <c r="BE6" s="90">
        <f t="shared" ref="BE6" si="54">BE5/BD5-1</f>
        <v>3.0605824167526663E-3</v>
      </c>
      <c r="BF6" s="90">
        <f t="shared" ref="BF6" si="55">BF5/BE5-1</f>
        <v>6.4738561599497757E-4</v>
      </c>
      <c r="BG6" s="90">
        <f t="shared" ref="BG6" si="56">BG5/BF5-1</f>
        <v>-2.2117236398652151E-3</v>
      </c>
      <c r="BH6" s="90">
        <f t="shared" ref="BH6" si="57">BH5/BG5-1</f>
        <v>-2.1965207513406915E-3</v>
      </c>
      <c r="BI6" s="90">
        <f t="shared" ref="BI6" si="58">BI5/BH5-1</f>
        <v>-1.5364155676678148E-3</v>
      </c>
      <c r="BJ6" s="90">
        <f t="shared" ref="BJ6" si="59">BJ5/BI5-1</f>
        <v>1.3117466916234832E-3</v>
      </c>
      <c r="BK6" s="90">
        <f t="shared" ref="BK6" si="60">BK5/BJ5-1</f>
        <v>-8.2632552187000829E-4</v>
      </c>
      <c r="BL6" s="90">
        <f t="shared" ref="BL6" si="61">BL5/BK5-1</f>
        <v>1.1850432414715062E-3</v>
      </c>
      <c r="BM6" s="90">
        <f t="shared" ref="BM6" si="62">BM5/BL5-1</f>
        <v>2.2665457842241388E-4</v>
      </c>
      <c r="BN6" s="90">
        <f t="shared" ref="BN6" si="63">BN5/BM5-1</f>
        <v>9.5676914167786009E-5</v>
      </c>
      <c r="BO6" s="90">
        <f t="shared" ref="BO6" si="64">BO5/BN5-1</f>
        <v>2.064409578861337E-4</v>
      </c>
      <c r="BP6" s="90">
        <f t="shared" ref="BP6" si="65">BP5/BO5-1</f>
        <v>-1.4598907598983857E-4</v>
      </c>
      <c r="BQ6" s="90">
        <f t="shared" ref="BQ6" si="66">BQ5/BP5-1</f>
        <v>-1.0573166310867688E-4</v>
      </c>
      <c r="BR6" s="90">
        <f t="shared" ref="BR6" si="67">BR5/BQ5-1</f>
        <v>-4.2800674740051114E-4</v>
      </c>
      <c r="BS6" s="90">
        <f t="shared" ref="BS6" si="68">BS5/BR5-1</f>
        <v>-4.7856531157108861E-4</v>
      </c>
      <c r="BT6" s="90">
        <f t="shared" ref="BT6" si="69">BT5/BS5-1</f>
        <v>1.8647783685699082E-4</v>
      </c>
      <c r="BU6" s="90">
        <f t="shared" ref="BU6" si="70">BU5/BT5-1</f>
        <v>-7.7096728679981741E-4</v>
      </c>
      <c r="BV6" s="90">
        <f t="shared" ref="BV6" si="71">BV5/BU5-1</f>
        <v>-1.2002077670588696E-3</v>
      </c>
      <c r="BW6" s="90">
        <f t="shared" ref="BW6" si="72">BW5/BV5-1</f>
        <v>-4.9580684738539382E-3</v>
      </c>
      <c r="BX6" s="90">
        <f t="shared" ref="BX6" si="73">BX5/BW5-1</f>
        <v>-2.2326072285738796E-4</v>
      </c>
      <c r="BY6" s="90">
        <f t="shared" ref="BY6" si="74">BY5/BX5-1</f>
        <v>-2.5376202197580078E-4</v>
      </c>
      <c r="BZ6" s="90">
        <f t="shared" ref="BZ6" si="75">BZ5/BY5-1</f>
        <v>-2.6347183795719653E-3</v>
      </c>
      <c r="CA6" s="90">
        <f t="shared" ref="CA6" si="76">CA5/BZ5-1</f>
        <v>-3.3084604969824127E-4</v>
      </c>
      <c r="CB6" s="90">
        <f t="shared" ref="CB6" si="77">CB5/CA5-1</f>
        <v>-6.1099485236837392E-4</v>
      </c>
      <c r="CC6" s="90">
        <f t="shared" ref="CC6" si="78">CC5/CB5-1</f>
        <v>5.2475787264172347E-4</v>
      </c>
      <c r="CD6" s="90">
        <f t="shared" ref="CD6" si="79">CD5/CC5-1</f>
        <v>-4.1245722665794737E-4</v>
      </c>
      <c r="CE6" s="90">
        <f t="shared" ref="CE6" si="80">CE5/CD5-1</f>
        <v>-3.5659159564549459E-4</v>
      </c>
      <c r="CF6" s="90">
        <f t="shared" ref="CF6" si="81">CF5/CE5-1</f>
        <v>-9.7842870465203458E-4</v>
      </c>
      <c r="CG6" s="90">
        <f t="shared" ref="CG6" si="82">CG5/CF5-1</f>
        <v>-6.0191490555550065E-4</v>
      </c>
      <c r="CH6" s="90">
        <f t="shared" ref="CH6" si="83">CH5/CG5-1</f>
        <v>-5.8186124140613416E-4</v>
      </c>
      <c r="CI6" s="90">
        <f t="shared" ref="CI6" si="84">CI5/CH5-1</f>
        <v>-1.991736845599501E-3</v>
      </c>
      <c r="CJ6" s="90">
        <f t="shared" ref="CJ6" si="85">CJ5/CI5-1</f>
        <v>-6.4476842067562323E-4</v>
      </c>
      <c r="CK6" s="90">
        <f t="shared" ref="CK6" si="86">CK5/CJ5-1</f>
        <v>-2.2632659644739039E-3</v>
      </c>
      <c r="CL6" s="90">
        <f t="shared" ref="CL6" si="87">CL5/CK5-1</f>
        <v>-4.8755202693340216E-4</v>
      </c>
      <c r="CM6" s="90">
        <f t="shared" ref="CM6" si="88">CM5/CL5-1</f>
        <v>-1.0834069296965509E-3</v>
      </c>
      <c r="CN6" s="90">
        <f t="shared" ref="CN6" si="89">CN5/CM5-1</f>
        <v>-6.78506258192213E-4</v>
      </c>
      <c r="CO6" s="90">
        <f t="shared" ref="CO6" si="90">CO5/CN5-1</f>
        <v>-4.0635142711664685E-4</v>
      </c>
      <c r="CP6" s="90">
        <f t="shared" ref="CP6" si="91">CP5/CO5-1</f>
        <v>2.7787211707686055E-4</v>
      </c>
      <c r="CQ6" s="90">
        <f t="shared" ref="CQ6" si="92">CQ5/CP5-1</f>
        <v>-3.5496018272740404E-4</v>
      </c>
      <c r="CR6" s="90">
        <f t="shared" ref="CR6" si="93">CR5/CQ5-1</f>
        <v>-1.2659595819245473E-3</v>
      </c>
      <c r="CS6" s="90">
        <f t="shared" ref="CS6" si="94">CS5/CR5-1</f>
        <v>-6.6985103543526492E-5</v>
      </c>
      <c r="CT6" s="90">
        <f t="shared" ref="CT6" si="95">CT5/CS5-1</f>
        <v>-7.7810986292903284E-4</v>
      </c>
      <c r="CU6" s="90">
        <f t="shared" ref="CU6" si="96">CU5/CT5-1</f>
        <v>-1.1964375041900732E-3</v>
      </c>
      <c r="CV6" s="90">
        <f t="shared" ref="CV6" si="97">CV5/CU5-1</f>
        <v>-7.9513829726807206E-4</v>
      </c>
      <c r="CW6" s="90">
        <f t="shared" ref="CW6" si="98">CW5/CV5-1</f>
        <v>-3.7928308263099897E-3</v>
      </c>
      <c r="CX6" s="90">
        <f t="shared" ref="CX6" si="99">CX5/CW5-1</f>
        <v>-1.4938611642780764E-3</v>
      </c>
      <c r="CY6" s="90">
        <f t="shared" ref="CY6" si="100">CY5/CX5-1</f>
        <v>-3.8753045438725264E-3</v>
      </c>
      <c r="CZ6" s="90">
        <f t="shared" ref="CZ6" si="101">CZ5/CY5-1</f>
        <v>-1.7835258533023257E-3</v>
      </c>
      <c r="DA6" s="90">
        <f t="shared" ref="DA6" si="102">DA5/CZ5-1</f>
        <v>-3.5577520858041112E-3</v>
      </c>
      <c r="DB6" s="90">
        <f t="shared" ref="DB6" si="103">DB5/DA5-1</f>
        <v>-2.8311977014868761E-3</v>
      </c>
      <c r="DC6" s="90">
        <f t="shared" ref="DC6" si="104">DC5/DB5-1</f>
        <v>-2.9128459661815764E-3</v>
      </c>
      <c r="DD6" s="90">
        <f t="shared" ref="DD6" si="105">DD5/DC5-1</f>
        <v>-2.9371750387581219E-3</v>
      </c>
      <c r="DE6" s="90">
        <f t="shared" ref="DE6" si="106">DE5/DD5-1</f>
        <v>-6.8224729084359614E-3</v>
      </c>
      <c r="DF6" s="90">
        <f t="shared" ref="DF6" si="107">DF5/DE5-1</f>
        <v>-4.3772065753949763E-3</v>
      </c>
      <c r="DG6" s="90">
        <f t="shared" ref="DG6" si="108">DG5/DF5-1</f>
        <v>-1.7222106338483645E-3</v>
      </c>
      <c r="DH6" s="90">
        <f t="shared" ref="DH6" si="109">DH5/DG5-1</f>
        <v>-1.6394584429431092E-3</v>
      </c>
      <c r="DI6" s="90">
        <f t="shared" ref="DI6" si="110">DI5/DH5-1</f>
        <v>1.0733010985219948E-4</v>
      </c>
      <c r="DJ6" s="90">
        <f t="shared" ref="DJ6" si="111">DJ5/DI5-1</f>
        <v>-7.7269385762035458E-4</v>
      </c>
      <c r="DK6" s="90">
        <f t="shared" ref="DK6" si="112">DK5/DJ5-1</f>
        <v>5.3485986778865069E-3</v>
      </c>
      <c r="DL6" s="90">
        <f t="shared" ref="DL6" si="113">DL5/DK5-1</f>
        <v>5.6139263833174802E-3</v>
      </c>
      <c r="DM6" s="90">
        <f t="shared" ref="DM6" si="114">DM5/DL5-1</f>
        <v>8.66336633663356E-3</v>
      </c>
      <c r="DN6" s="90">
        <f t="shared" ref="DN6" si="115">DN5/DM5-1</f>
        <v>7.5673398457041241E-3</v>
      </c>
      <c r="DO6" s="90">
        <f t="shared" ref="DO6" si="116">DO5/DN5-1</f>
        <v>2.1219660067317569E-3</v>
      </c>
      <c r="DP6" s="90">
        <f t="shared" ref="DP6" si="117">DP5/DO5-1</f>
        <v>3.0458229458949493E-3</v>
      </c>
      <c r="DQ6" s="90">
        <f t="shared" ref="DQ6" si="118">DQ5/DP5-1</f>
        <v>2.9533802685079991E-3</v>
      </c>
      <c r="DR6" s="90">
        <f t="shared" ref="DR6" si="119">DR5/DQ5-1</f>
        <v>1.5708434859245113E-3</v>
      </c>
      <c r="DS6" s="90">
        <f t="shared" ref="DS6" si="120">DS5/DR5-1</f>
        <v>5.5022697509743423E-3</v>
      </c>
      <c r="DT6" s="90">
        <f t="shared" ref="DT6" si="121">DT5/DS5-1</f>
        <v>3.2791779919283393E-3</v>
      </c>
      <c r="DU6" s="90">
        <f t="shared" ref="DU6" si="122">DU5/DT5-1</f>
        <v>2.1858147804179051E-3</v>
      </c>
      <c r="DV6" s="90">
        <f t="shared" ref="DV6" si="123">DV5/DU5-1</f>
        <v>5.3092633077169715E-3</v>
      </c>
      <c r="DW6" s="90">
        <f t="shared" ref="DW6" si="124">DW5/DV5-1</f>
        <v>2.9690969463627148E-3</v>
      </c>
      <c r="DX6" s="90">
        <f t="shared" ref="DX6" si="125">DX5/DW5-1</f>
        <v>4.1078709651212186E-3</v>
      </c>
      <c r="DY6" s="90">
        <f t="shared" ref="DY6" si="126">DY5/DX5-1</f>
        <v>-3.8432752796491165E-4</v>
      </c>
      <c r="DZ6" s="90">
        <f t="shared" ref="DZ6" si="127">DZ5/DY5-1</f>
        <v>-2.3473228378324551E-3</v>
      </c>
      <c r="EA6" s="90">
        <f t="shared" ref="EA6" si="128">EA5/DZ5-1</f>
        <v>2.3325625735259869E-4</v>
      </c>
      <c r="EB6" s="90">
        <f t="shared" ref="EB6" si="129">EB5/EA5-1</f>
        <v>-2.783213521652339E-3</v>
      </c>
      <c r="EC6" s="90">
        <f t="shared" ref="EC6" si="130">EC5/EB5-1</f>
        <v>2.3232759716325102E-3</v>
      </c>
      <c r="ED6" s="90">
        <f t="shared" ref="ED6" si="131">ED5/EC5-1</f>
        <v>9.2817074284101686E-4</v>
      </c>
      <c r="EE6" s="90">
        <f t="shared" ref="EE6" si="132">EE5/ED5-1</f>
        <v>5.0469989105375035E-3</v>
      </c>
      <c r="EF6" s="90">
        <f t="shared" ref="EF6" si="133">EF5/EE5-1</f>
        <v>4.3863850641057134E-4</v>
      </c>
      <c r="EG6" s="90">
        <f t="shared" ref="EG6" si="134">EG5/EF5-1</f>
        <v>-3.9510552946155908E-3</v>
      </c>
      <c r="EH6" s="90">
        <f t="shared" ref="EH6" si="135">EH5/EG5-1</f>
        <v>-8.3483434862685613E-4</v>
      </c>
      <c r="EI6" s="90">
        <f t="shared" ref="EI6" si="136">EI5/EH5-1</f>
        <v>1.7723403501130885E-3</v>
      </c>
      <c r="EJ6" s="90">
        <f t="shared" ref="EJ6" si="137">EJ5/EI5-1</f>
        <v>4.3421338630837969E-3</v>
      </c>
      <c r="EK6" s="90">
        <f t="shared" ref="EK6" si="138">EK5/EJ5-1</f>
        <v>-9.1600901916577548E-4</v>
      </c>
      <c r="EL6" s="90">
        <f t="shared" ref="EL6" si="139">EL5/EK5-1</f>
        <v>-1.1082788429572776E-4</v>
      </c>
      <c r="EM6" s="90">
        <f t="shared" ref="EM6" si="140">EM5/EL5-1</f>
        <v>-3.0430664436428279E-3</v>
      </c>
      <c r="EN6" s="90">
        <f t="shared" ref="EN6" si="141">EN5/EM5-1</f>
        <v>1.8293915504346003E-3</v>
      </c>
      <c r="EO6" s="90">
        <f t="shared" ref="EO6" si="142">EO5/EN5-1</f>
        <v>1.3317056930417515E-3</v>
      </c>
      <c r="EP6" s="90">
        <f t="shared" ref="EP6" si="143">EP5/EO5-1</f>
        <v>0</v>
      </c>
      <c r="EQ6" s="90">
        <f t="shared" ref="EQ6" si="144">EQ5/EP5-1</f>
        <v>6.0955336362633616E-4</v>
      </c>
      <c r="ER6" s="90">
        <f t="shared" ref="ER6" si="145">ER5/EQ5-1</f>
        <v>8.8608295951697613E-4</v>
      </c>
      <c r="ES6" s="90">
        <f t="shared" ref="ES6" si="146">ES5/ER5-1</f>
        <v>-2.012042071797282E-5</v>
      </c>
      <c r="ET6" s="90">
        <f t="shared" ref="ET6" si="147">ET5/ES5-1</f>
        <v>-7.5453095840560813E-5</v>
      </c>
      <c r="EU6" s="90">
        <f t="shared" ref="EU6" si="148">EU5/ET5-1</f>
        <v>4.0244687701251891E-5</v>
      </c>
      <c r="EV6" s="90">
        <f t="shared" ref="EV6" si="149">EV5/EU5-1</f>
        <v>2.5151917582189043E-4</v>
      </c>
      <c r="EW6" s="90">
        <f t="shared" ref="EW6" si="150">EW5/EV5-1</f>
        <v>2.9168887860708814E-4</v>
      </c>
      <c r="EX6" s="90">
        <f t="shared" ref="EX6" si="151">EX5/EW5-1</f>
        <v>7.9939668174966449E-4</v>
      </c>
      <c r="EY6" s="90">
        <f t="shared" ref="EY6" si="152">EY5/EX5-1</f>
        <v>2.9639453629326518E-4</v>
      </c>
      <c r="EZ6" s="90">
        <f t="shared" ref="EZ6" si="153">EZ5/EY5-1</f>
        <v>4.9217047178062856E-4</v>
      </c>
      <c r="FA6" s="90">
        <f t="shared" ref="FA6" si="154">FA5/EZ5-1</f>
        <v>3.8651513934628845E-4</v>
      </c>
      <c r="FB6" s="90">
        <f t="shared" ref="FB6" si="155">FB5/FA5-1</f>
        <v>-6.8241232757804138E-4</v>
      </c>
      <c r="FC6" s="90">
        <f t="shared" ref="FC6" si="156">FC5/FB5-1</f>
        <v>8.2849209417701353E-4</v>
      </c>
      <c r="FD6" s="90">
        <f t="shared" ref="FD6" si="157">FD5/FC5-1</f>
        <v>-6.6726201824185427E-4</v>
      </c>
      <c r="FE6" s="90">
        <f t="shared" ref="FE6" si="158">FE5/FD5-1</f>
        <v>4.0162860398917921E-4</v>
      </c>
      <c r="FF6" s="90">
        <f t="shared" ref="FF6" si="159">FF5/FE5-1</f>
        <v>-1.555686032448711E-3</v>
      </c>
      <c r="FG6" s="90">
        <f t="shared" ref="FG6" si="160">FG5/FF5-1</f>
        <v>4.8753763338171829E-4</v>
      </c>
      <c r="FH6" s="90">
        <f t="shared" ref="FH6" si="161">FH5/FG5-1</f>
        <v>1.0499557913352664E-3</v>
      </c>
      <c r="FI6" s="90">
        <f t="shared" ref="FI6" si="162">FI5/FH5-1</f>
        <v>-2.358668105286732E-4</v>
      </c>
      <c r="FJ6" s="90">
        <f t="shared" ref="FJ6" si="163">FJ5/FI5-1</f>
        <v>-1.5058880221663351E-4</v>
      </c>
      <c r="FK6" s="90">
        <f t="shared" ref="FK6" si="164">FK5/FJ5-1</f>
        <v>-1.9579492740529059E-4</v>
      </c>
      <c r="FL6" s="90">
        <f t="shared" ref="FL6" si="165">FL5/FK5-1</f>
        <v>3.4145288201292701E-4</v>
      </c>
      <c r="FM6" s="90">
        <f t="shared" ref="FM6" si="166">FM5/FL5-1</f>
        <v>-1.3051095037064364E-4</v>
      </c>
      <c r="FN6" s="90">
        <f t="shared" ref="FN6" si="167">FN5/FM5-1</f>
        <v>1.0141020427629766E-3</v>
      </c>
      <c r="FO6" s="90">
        <f t="shared" ref="FO6" si="168">FO5/FN5-1</f>
        <v>-3.2598937776151526E-4</v>
      </c>
      <c r="FP6" s="90">
        <f t="shared" ref="FP6" si="169">FP5/FO5-1</f>
        <v>-1.911422379194061E-3</v>
      </c>
      <c r="FQ6" s="90">
        <f t="shared" ref="FQ6" si="170">FQ5/FP5-1</f>
        <v>1.9502681618721596E-3</v>
      </c>
      <c r="FR6" s="90">
        <f t="shared" ref="FR6" si="171">FR5/FQ5-1</f>
        <v>7.7256879123099864E-4</v>
      </c>
      <c r="FS6" s="90">
        <f t="shared" ref="FS6" si="172">FS5/FR5-1</f>
        <v>4.2107584879369497E-4</v>
      </c>
      <c r="FT6" s="90">
        <f t="shared" ref="FT6" si="173">FT5/FS5-1</f>
        <v>7.6663676950294857E-4</v>
      </c>
      <c r="FU6" s="90">
        <f t="shared" ref="FU6" si="174">FU5/FT5-1</f>
        <v>-1.6622773199282959E-3</v>
      </c>
      <c r="FV6" s="90">
        <f t="shared" ref="FV6" si="175">FV5/FU5-1</f>
        <v>-3.7363210527899815E-3</v>
      </c>
      <c r="FW6" s="90">
        <f t="shared" ref="FW6" si="176">FW5/FV5-1</f>
        <v>1.8122416926336093E-3</v>
      </c>
      <c r="FX6" s="90">
        <f t="shared" ref="FX6" si="177">FX5/FW5-1</f>
        <v>1.2110005075147701E-3</v>
      </c>
      <c r="FY6" s="90">
        <f t="shared" ref="FY6" si="178">FY5/FX5-1</f>
        <v>5.4705144291089525E-4</v>
      </c>
      <c r="FZ6" s="90">
        <f t="shared" ref="FZ6" si="179">FZ5/FY5-1</f>
        <v>3.5112535677006562E-5</v>
      </c>
      <c r="GA6" s="90">
        <f t="shared" ref="GA6" si="180">GA5/FZ5-1</f>
        <v>7.574009610464838E-4</v>
      </c>
      <c r="GB6" s="90">
        <f t="shared" ref="GB6" si="181">GB5/GA5-1</f>
        <v>5.5133146548813627E-5</v>
      </c>
      <c r="GC6" s="90">
        <f t="shared" ref="GC6" si="182">GC5/GB5-1</f>
        <v>4.9617096347387424E-4</v>
      </c>
      <c r="GD6" s="90">
        <f t="shared" ref="GD6" si="183">GD5/GC5-1</f>
        <v>2.4545777875739638E-4</v>
      </c>
      <c r="GE6" s="90">
        <f t="shared" ref="GE6" si="184">GE5/GD5-1</f>
        <v>-1.4373284721247437E-3</v>
      </c>
      <c r="GF6" s="90">
        <f t="shared" ref="GF6" si="185">GF5/GE5-1</f>
        <v>1.5547497605183924E-3</v>
      </c>
      <c r="GG6" s="90">
        <f t="shared" ref="GG6" si="186">GG5/GF5-1</f>
        <v>-8.0120581475107144E-5</v>
      </c>
      <c r="GH6" s="90">
        <f t="shared" ref="GH6" si="187">GH5/GG5-1</f>
        <v>-2.8044450453967862E-4</v>
      </c>
      <c r="GI6" s="90">
        <f t="shared" ref="GI6" si="188">GI5/GH5-1</f>
        <v>2.103923817919906E-4</v>
      </c>
      <c r="GJ6" s="90">
        <f t="shared" ref="GJ6" si="189">GJ5/GI5-1</f>
        <v>-1.7529010512407073E-4</v>
      </c>
      <c r="GK6" s="90">
        <f t="shared" ref="GK6" si="190">GK5/GJ5-1</f>
        <v>-6.4117334722535446E-4</v>
      </c>
      <c r="GL6" s="90">
        <f t="shared" ref="GL6" si="191">GL5/GK5-1</f>
        <v>4.6615139394301508E-4</v>
      </c>
      <c r="GM6" s="90">
        <f t="shared" ref="GM6" si="192">GM5/GL5-1</f>
        <v>-1.2024108337216344E-3</v>
      </c>
      <c r="GN6" s="90">
        <f t="shared" ref="GN6" si="193">GN5/GM5-1</f>
        <v>4.3138258117281225E-4</v>
      </c>
      <c r="GO6" s="90">
        <f t="shared" ref="GO6" si="194">GO5/GN5-1</f>
        <v>9.0250444984896205E-5</v>
      </c>
      <c r="GP6" s="90">
        <f t="shared" ref="GP6" si="195">GP5/GO5-1</f>
        <v>-1.0026922286343609E-4</v>
      </c>
      <c r="GQ6" s="90">
        <f t="shared" ref="GQ6" si="196">GQ5/GP5-1</f>
        <v>1.0529324167807275E-4</v>
      </c>
      <c r="GR6" s="90">
        <f t="shared" ref="GR6" si="197">GR5/GQ5-1</f>
        <v>-2.1457506116392411E-3</v>
      </c>
      <c r="GS6" s="90">
        <f t="shared" ref="GS6" si="198">GS5/GR5-1</f>
        <v>1.2158604473562207E-3</v>
      </c>
      <c r="GT6" s="90">
        <f t="shared" ref="GT6" si="199">GT5/GS5-1</f>
        <v>-1.2545288491450091E-4</v>
      </c>
      <c r="GU6" s="90">
        <f t="shared" ref="GU6" si="200">GU5/GT5-1</f>
        <v>-6.5745559665342235E-4</v>
      </c>
      <c r="GV6" s="90">
        <f t="shared" ref="GV6" si="201">GV5/GU5-1</f>
        <v>3.8167555568957567E-4</v>
      </c>
      <c r="GW6" s="90">
        <f t="shared" ref="GW6" si="202">GW5/GV5-1</f>
        <v>1.4056366027759282E-4</v>
      </c>
      <c r="GX6" s="90">
        <f t="shared" ref="GX6" si="203">GX5/GW5-1</f>
        <v>-2.8108780982394332E-4</v>
      </c>
      <c r="GY6" s="90">
        <f t="shared" ref="GY6" si="204">GY5/GX5-1</f>
        <v>7.8325048953153953E-4</v>
      </c>
      <c r="GZ6" s="90">
        <f t="shared" ref="GZ6" si="205">GZ5/GY5-1</f>
        <v>-9.833137673961323E-4</v>
      </c>
      <c r="HA6" s="90">
        <f t="shared" ref="HA6" si="206">HA5/GZ5-1</f>
        <v>4.1179129212065568E-4</v>
      </c>
      <c r="HB6" s="90">
        <f t="shared" ref="HB6" si="207">HB5/HA5-1</f>
        <v>-8.4834246932907753E-4</v>
      </c>
      <c r="HC6" s="90">
        <f t="shared" ref="HC6" si="208">HC5/HB5-1</f>
        <v>6.2298096391222302E-4</v>
      </c>
      <c r="HD6" s="90">
        <f t="shared" ref="HD6" si="209">HD5/HC5-1</f>
        <v>2.1087830815336162E-4</v>
      </c>
      <c r="HE6" s="90">
        <f t="shared" ref="HE6" si="210">HE5/HD5-1</f>
        <v>3.7648901405051838E-4</v>
      </c>
      <c r="HF6" s="90">
        <f t="shared" ref="HF6" si="211">HF5/HE5-1</f>
        <v>-1.605748579915911E-4</v>
      </c>
      <c r="HG6" s="90">
        <f t="shared" ref="HG6" si="212">HG5/HF5-1</f>
        <v>3.1618252263476698E-4</v>
      </c>
      <c r="HH6" s="90">
        <f t="shared" ref="HH6" si="213">HH5/HG5-1</f>
        <v>-5.3182148859853839E-4</v>
      </c>
      <c r="HI6" s="90">
        <f t="shared" ref="HI6" si="214">HI5/HH5-1</f>
        <v>3.5138974644732812E-4</v>
      </c>
      <c r="HJ6" s="90">
        <f t="shared" ref="HJ6" si="215">HJ5/HI5-1</f>
        <v>2.5090451076126286E-5</v>
      </c>
      <c r="HK6" s="90">
        <f t="shared" ref="HK6" si="216">HK5/HJ5-1</f>
        <v>1.2544910780598606E-4</v>
      </c>
      <c r="HL6" s="90">
        <f t="shared" ref="HL6" si="217">HL5/HK5-1</f>
        <v>-1.7861712215705428E-3</v>
      </c>
      <c r="HM6" s="90">
        <f t="shared" ref="HM6" si="218">HM5/HL5-1</f>
        <v>1.035420425929745E-3</v>
      </c>
      <c r="HN6" s="90">
        <f t="shared" ref="HN6" si="219">HN5/HM5-1</f>
        <v>5.5232251618075878E-5</v>
      </c>
      <c r="HO6" s="90">
        <f t="shared" ref="HO6" si="220">HO5/HN5-1</f>
        <v>5.3220866596381811E-4</v>
      </c>
      <c r="HP6" s="90">
        <f t="shared" ref="HP6" si="221">HP5/HO5-1</f>
        <v>3.5127160320369555E-4</v>
      </c>
      <c r="HQ6" s="90">
        <f t="shared" ref="HQ6" si="222">HQ5/HP5-1</f>
        <v>-2.5583658563499423E-4</v>
      </c>
      <c r="HR6" s="90">
        <f t="shared" ref="HR6" si="223">HR5/HQ5-1</f>
        <v>2.3583130535143049E-4</v>
      </c>
      <c r="HS6" s="90">
        <f t="shared" ref="HS6" si="224">HS5/HR5-1</f>
        <v>2.106931805638812E-4</v>
      </c>
      <c r="HT6" s="90">
        <f t="shared" ref="HT6" si="225">HT5/HS5-1</f>
        <v>-1.5046342735636209E-5</v>
      </c>
      <c r="HU6" s="90">
        <f t="shared" ref="HU6" si="226">HU5/HT5-1</f>
        <v>2.7585376741012801E-4</v>
      </c>
      <c r="HV6" s="90">
        <f t="shared" ref="HV6" si="227">HV5/HU5-1</f>
        <v>-4.0113118995543928E-5</v>
      </c>
      <c r="HW6" s="90">
        <f t="shared" ref="HW6" si="228">HW5/HV5-1</f>
        <v>2.7578875584177709E-4</v>
      </c>
      <c r="HX6" s="90">
        <f t="shared" ref="HX6" si="229">HX5/HW5-1</f>
        <v>2.8072567587211772E-4</v>
      </c>
      <c r="HY6" s="90">
        <f t="shared" ref="HY6" si="230">HY5/HX5-1</f>
        <v>2.3554292644534236E-4</v>
      </c>
      <c r="HZ6" s="90">
        <f t="shared" ref="HZ6" si="231">HZ5/HY5-1</f>
        <v>4.5594380367375287E-4</v>
      </c>
      <c r="IA6" s="90">
        <f t="shared" ref="IA6" si="232">IA5/HZ5-1</f>
        <v>6.5105144808841331E-5</v>
      </c>
      <c r="IB6" s="90">
        <f t="shared" ref="IB6" si="233">IB5/IA5-1</f>
        <v>7.010866843604191E-5</v>
      </c>
      <c r="IC6" s="90">
        <f t="shared" ref="IC6" si="234">IC5/IB5-1</f>
        <v>1.6023715098345548E-4</v>
      </c>
      <c r="ID6" s="90">
        <f t="shared" ref="ID6" si="235">ID5/IC5-1</f>
        <v>1.0013217447024658E-4</v>
      </c>
      <c r="IE6" s="90">
        <f t="shared" ref="IE6" si="236">IE5/ID5-1</f>
        <v>-7.0085504315198222E-5</v>
      </c>
      <c r="IF6" s="90">
        <f t="shared" ref="IF6" si="237">IF5/IE5-1</f>
        <v>-1.6321054159865733E-3</v>
      </c>
      <c r="IG6" s="90">
        <f t="shared" ref="IG6" si="238">IG5/IF5-1</f>
        <v>9.3272355277407293E-4</v>
      </c>
      <c r="IH6" s="90">
        <f t="shared" ref="IH6" si="239">IH5/IG5-1</f>
        <v>-1.2775423091953009E-3</v>
      </c>
      <c r="II6" s="90">
        <f t="shared" ref="II6" si="240">II5/IH5-1</f>
        <v>9.1799726105734614E-4</v>
      </c>
      <c r="IJ6" s="90">
        <f t="shared" ref="IJ6" si="241">IJ5/II5-1</f>
        <v>5.3626021149688619E-4</v>
      </c>
      <c r="IK6" s="90">
        <f t="shared" ref="IK6" si="242">IK5/IJ5-1</f>
        <v>-1.7030911103643742E-4</v>
      </c>
      <c r="IL6" s="90">
        <f t="shared" ref="IL6" si="243">IL5/IK5-1</f>
        <v>1.1021878428674192E-4</v>
      </c>
      <c r="IM6" s="90">
        <f t="shared" ref="IM6" si="244">IM5/IL5-1</f>
        <v>1.0018785222332127E-5</v>
      </c>
      <c r="IN6" s="90">
        <f t="shared" ref="IN6" si="245">IN5/IM5-1</f>
        <v>2.5046712118115266E-5</v>
      </c>
      <c r="IO6" s="90">
        <f t="shared" ref="IO6" si="246">IO5/IN5-1</f>
        <v>9.0165905265671142E-5</v>
      </c>
      <c r="IP6" s="90">
        <f t="shared" ref="IP6" si="247">IP5/IO5-1</f>
        <v>-1.8983220636112907E-3</v>
      </c>
      <c r="IQ6" s="90">
        <f t="shared" ref="IQ6" si="248">IQ5/IP5-1</f>
        <v>3.0611579206207828E-4</v>
      </c>
      <c r="IR6" s="90">
        <f t="shared" ref="IR6" si="249">IR5/IQ5-1</f>
        <v>1.3344570866695715E-3</v>
      </c>
      <c r="IS6" s="90">
        <f t="shared" ref="IS6" si="250">IS5/IR5-1</f>
        <v>-2.3547330133566469E-4</v>
      </c>
      <c r="IT6" s="90">
        <f t="shared" ref="IT6" si="251">IT5/IS5-1</f>
        <v>5.7629377953505312E-4</v>
      </c>
      <c r="IU6" s="90">
        <f t="shared" ref="IU6" si="252">IU5/IT5-1</f>
        <v>4.8581130487912461E-4</v>
      </c>
      <c r="IV6" s="90">
        <f t="shared" ref="IV6" si="253">IV5/IU5-1</f>
        <v>2.5530253350214416E-4</v>
      </c>
      <c r="IW6" s="90">
        <f t="shared" ref="IW6" si="254">IW5/IV5-1</f>
        <v>2.3521875344068022E-4</v>
      </c>
      <c r="IX6" s="90">
        <f t="shared" ref="IX6" si="255">IX5/IW5-1</f>
        <v>-1.4510084508734256E-4</v>
      </c>
      <c r="IY6" s="90">
        <f t="shared" ref="IY6" si="256">IY5/IX5-1</f>
        <v>-4.5037831778671489E-5</v>
      </c>
      <c r="IZ6" s="90">
        <f t="shared" ref="IZ6" si="257">IZ5/IY5-1</f>
        <v>3.2528787977370577E-4</v>
      </c>
      <c r="JA6" s="90">
        <f t="shared" ref="JA6" si="258">JA5/IZ5-1</f>
        <v>2.4513727687502929E-4</v>
      </c>
      <c r="JB6" s="90">
        <f t="shared" ref="JB6" si="259">JB5/JA5-1</f>
        <v>2.800882277917971E-4</v>
      </c>
      <c r="JC6" s="90">
        <f t="shared" ref="JC6" si="260">JC5/JB5-1</f>
        <v>1.7750621271743761E-3</v>
      </c>
      <c r="JD6" s="90">
        <f t="shared" ref="JD6" si="261">JD5/JC5-1</f>
        <v>6.9878411563872866E-4</v>
      </c>
      <c r="JE6" s="90">
        <f t="shared" ref="JE6" si="262">JE5/JD5-1</f>
        <v>9.5267547184851864E-4</v>
      </c>
      <c r="JF6" s="90">
        <f t="shared" ref="JF6" si="263">JF5/JE5-1</f>
        <v>2.5912028662689046E-4</v>
      </c>
      <c r="JG6" s="90">
        <f t="shared" ref="JG6" si="264">JG5/JF5-1</f>
        <v>-1.0461762258950902E-4</v>
      </c>
      <c r="JH6" s="90">
        <f t="shared" ref="JH6" si="265">JH5/JG5-1</f>
        <v>-4.9823127895587405E-6</v>
      </c>
      <c r="JI6" s="90">
        <f t="shared" ref="JI6" si="266">JI5/JH5-1</f>
        <v>-3.2385194485540225E-4</v>
      </c>
      <c r="JJ6" s="90">
        <f t="shared" ref="JJ6" si="267">JJ5/JI5-1</f>
        <v>6.1801000777506054E-4</v>
      </c>
      <c r="JK6" s="90">
        <f t="shared" ref="JK6" si="268">JK5/JJ5-1</f>
        <v>6.4751354797554228E-5</v>
      </c>
      <c r="JL6" s="90">
        <f t="shared" ref="JL6" si="269">JL5/JK5-1</f>
        <v>3.8848297398663689E-4</v>
      </c>
      <c r="JM6" s="90">
        <f t="shared" ref="JM6" si="270">JM5/JL5-1</f>
        <v>1.3890340985467375E-3</v>
      </c>
      <c r="JN6" s="90">
        <f t="shared" ref="JN6" si="271">JN5/JM5-1</f>
        <v>-3.2316121269981846E-4</v>
      </c>
      <c r="JO6" s="90">
        <f t="shared" ref="JO6" si="272">JO5/JN5-1</f>
        <v>1.3179293092557831E-3</v>
      </c>
      <c r="JP6" s="90">
        <f t="shared" ref="JP6" si="273">JP5/JO5-1</f>
        <v>5.2151109080256219E-4</v>
      </c>
      <c r="JQ6" s="90">
        <f t="shared" ref="JQ6" si="274">JQ5/JP5-1</f>
        <v>1.4842908415779732E-3</v>
      </c>
      <c r="JR6" s="90">
        <f t="shared" ref="JR6" si="275">JR5/JQ5-1</f>
        <v>5.5020769101132849E-4</v>
      </c>
      <c r="JS6" s="90">
        <f t="shared" ref="JS6" si="276">JS5/JR5-1</f>
        <v>1.436689075713371E-4</v>
      </c>
      <c r="JT6" s="90">
        <f t="shared" ref="JT6" si="277">JT5/JS5-1</f>
        <v>2.9720331678917411E-4</v>
      </c>
      <c r="JU6" s="90">
        <f t="shared" ref="JU6" si="278">JU5/JT5-1</f>
        <v>5.1004743936378105E-4</v>
      </c>
      <c r="JV6" s="90">
        <f t="shared" ref="JV6" si="279">JV5/JU5-1</f>
        <v>6.2857284268358349E-4</v>
      </c>
      <c r="JW6" s="90">
        <f t="shared" ref="JW6" si="280">JW5/JV5-1</f>
        <v>1.9290505114444301E-4</v>
      </c>
      <c r="JX6" s="90">
        <f t="shared" ref="JX6" si="281">JX5/JW5-1</f>
        <v>2.2946328340198718E-3</v>
      </c>
      <c r="JY6" s="90">
        <f t="shared" ref="JY6" si="282">JY5/JX5-1</f>
        <v>1.2581719501665312E-3</v>
      </c>
      <c r="JZ6" s="90">
        <f t="shared" ref="JZ6" si="283">JZ5/JY5-1</f>
        <v>-6.4061499039036462E-5</v>
      </c>
      <c r="KA6" s="90">
        <f t="shared" ref="KA6" si="284">KA5/JZ5-1</f>
        <v>2.1092367815411794E-3</v>
      </c>
      <c r="KB6" s="90">
        <f t="shared" ref="KB6" si="285">KB5/KA5-1</f>
        <v>4.2784430401532347E-4</v>
      </c>
      <c r="KC6" s="90">
        <f t="shared" ref="KC6" si="286">KC5/KB5-1</f>
        <v>1.3862125919226198E-3</v>
      </c>
      <c r="KD6" s="90">
        <f t="shared" ref="KD6" si="287">KD5/KC5-1</f>
        <v>-1.2762991252446287E-4</v>
      </c>
      <c r="KE6" s="90">
        <f t="shared" ref="KE6" si="288">KE5/KD5-1</f>
        <v>-2.1650759985860635E-3</v>
      </c>
      <c r="KF6" s="90">
        <f t="shared" ref="KF6" si="289">KF5/KE5-1</f>
        <v>1.0676664354209997E-3</v>
      </c>
      <c r="KG6" s="90">
        <f t="shared" ref="KG6" si="290">KG5/KF5-1</f>
        <v>1.4498879408642029E-3</v>
      </c>
      <c r="KH6" s="90">
        <f t="shared" ref="KH6" si="291">KH5/KG5-1</f>
        <v>1.6588224323834666E-3</v>
      </c>
      <c r="KI6" s="90">
        <f t="shared" ref="KI6" si="292">KI5/KH5-1</f>
        <v>1.2445062886763392E-3</v>
      </c>
      <c r="KJ6" s="90">
        <f t="shared" ref="KJ6" si="293">KJ5/KI5-1</f>
        <v>1.1597692206057886E-3</v>
      </c>
      <c r="KK6" s="90">
        <f t="shared" ref="KK6" si="294">KK5/KJ5-1</f>
        <v>5.474416876845023E-4</v>
      </c>
      <c r="KL6" s="90">
        <f t="shared" ref="KL6" si="295">KL5/KK5-1</f>
        <v>5.7645334636036161E-4</v>
      </c>
      <c r="KM6" s="90">
        <f t="shared" ref="KM6" si="296">KM5/KL5-1</f>
        <v>-1.2694196799101221E-4</v>
      </c>
      <c r="KN6" s="90">
        <f t="shared" ref="KN6" si="297">KN5/KM5-1</f>
        <v>-6.8362045392400539E-4</v>
      </c>
      <c r="KO6" s="90">
        <f t="shared" ref="KO6" si="298">KO5/KN5-1</f>
        <v>-8.3067841995199121E-4</v>
      </c>
      <c r="KP6" s="90">
        <f t="shared" ref="KP6" si="299">KP5/KO5-1</f>
        <v>-1.5649299204820721E-3</v>
      </c>
      <c r="KQ6" s="90">
        <f t="shared" ref="KQ6" si="300">KQ5/KP5-1</f>
        <v>2.2482146530697911E-3</v>
      </c>
      <c r="KR6" s="90">
        <f t="shared" ref="KR6" si="301">KR5/KQ5-1</f>
        <v>7.0862716925446101E-4</v>
      </c>
      <c r="KS6" s="90">
        <f t="shared" ref="KS6" si="302">KS5/KR5-1</f>
        <v>2.6859927917710635E-4</v>
      </c>
      <c r="KT6" s="90">
        <f t="shared" ref="KT6" si="303">KT5/KS5-1</f>
        <v>2.0017478676503941E-4</v>
      </c>
      <c r="KU6" s="90">
        <f t="shared" ref="KU6" si="304">KU5/KT5-1</f>
        <v>3.6121877166106486E-4</v>
      </c>
      <c r="KV6" s="90">
        <f t="shared" ref="KV6" si="305">KV5/KU5-1</f>
        <v>3.8548620056988447E-4</v>
      </c>
      <c r="KW6" s="90">
        <f t="shared" ref="KW6" si="306">KW5/KV5-1</f>
        <v>2.6339536131492203E-4</v>
      </c>
      <c r="KX6" s="90">
        <f t="shared" ref="KX6" si="307">KX5/KW5-1</f>
        <v>7.8022519249598687E-5</v>
      </c>
      <c r="KY6" s="90">
        <f t="shared" ref="KY6" si="308">KY5/KX5-1</f>
        <v>-3.9008216105473892E-5</v>
      </c>
      <c r="KZ6" s="90">
        <f t="shared" ref="KZ6" si="309">KZ5/KY5-1</f>
        <v>-1.9504868902897599E-5</v>
      </c>
      <c r="LA6" s="90">
        <f t="shared" ref="LA6" si="310">LA5/KZ5-1</f>
        <v>-8.9236515777302294E-4</v>
      </c>
      <c r="LB6" s="90">
        <f t="shared" ref="LB6" si="311">LB5/LA5-1</f>
        <v>-5.3687344428787753E-5</v>
      </c>
      <c r="LC6" s="90">
        <f t="shared" ref="LC6" si="312">LC5/LB5-1</f>
        <v>-7.9071061455782132E-4</v>
      </c>
      <c r="LD6" s="90">
        <f t="shared" ref="LD6" si="313">LD5/LC5-1</f>
        <v>-2.2860827386098626E-3</v>
      </c>
      <c r="LE6" s="90">
        <f t="shared" ref="LE6" si="314">LE5/LD5-1</f>
        <v>1.2729560487434455E-4</v>
      </c>
      <c r="LF6" s="90">
        <f t="shared" ref="LF6" si="315">LF5/LE5-1</f>
        <v>-4.8268265818136591E-3</v>
      </c>
      <c r="LG6" s="90">
        <f t="shared" ref="LG6" si="316">LG5/LF5-1</f>
        <v>-2.9317867666228681E-3</v>
      </c>
      <c r="LH6" s="90">
        <f t="shared" ref="LH6" si="317">LH5/LG5-1</f>
        <v>-1.4899379850314975E-3</v>
      </c>
      <c r="LI6" s="90">
        <f t="shared" ref="LI6" si="318">LI5/LH5-1</f>
        <v>-1.9121403619726252E-3</v>
      </c>
      <c r="LJ6" s="90">
        <f t="shared" ref="LJ6" si="319">LJ5/LI5-1</f>
        <v>-3.4108235480484472E-3</v>
      </c>
      <c r="LK6" s="90">
        <f t="shared" ref="LK6" si="320">LK5/LJ5-1</f>
        <v>-2.3296823386236287E-3</v>
      </c>
      <c r="LL6" s="90">
        <f t="shared" ref="LL6" si="321">LL5/LK5-1</f>
        <v>-1.6828814116288671E-3</v>
      </c>
      <c r="LM6" s="90">
        <f t="shared" ref="LM6" si="322">LM5/LL5-1</f>
        <v>-6.3289245316894283E-3</v>
      </c>
      <c r="LN6" s="90">
        <f t="shared" ref="LN6" si="323">LN5/LM5-1</f>
        <v>-3.0867450649723072E-3</v>
      </c>
      <c r="LO6" s="90">
        <f t="shared" ref="LO6" si="324">LO5/LN5-1</f>
        <v>-3.9521910745931033E-3</v>
      </c>
      <c r="LP6" s="90">
        <f t="shared" ref="LP6" si="325">LP5/LO5-1</f>
        <v>2.1633752697900466E-3</v>
      </c>
      <c r="LQ6" s="90">
        <f t="shared" ref="LQ6" si="326">LQ5/LP5-1</f>
        <v>-1.1550081455814487E-3</v>
      </c>
      <c r="LR6" s="90">
        <f t="shared" ref="LR6" si="327">LR5/LQ5-1</f>
        <v>8.0237126208100307E-3</v>
      </c>
      <c r="LS6" s="90">
        <f t="shared" ref="LS6" si="328">LS5/LR5-1</f>
        <v>2.6048580602822113E-4</v>
      </c>
      <c r="LT6" s="90">
        <f t="shared" ref="LT6" si="329">LT5/LS5-1</f>
        <v>4.4671698075411381E-3</v>
      </c>
      <c r="LU6" s="90">
        <f t="shared" ref="LU6" si="330">LU5/LT5-1</f>
        <v>1.8447332864670596E-3</v>
      </c>
      <c r="LV6" s="90">
        <f t="shared" ref="LV6" si="331">LV5/LU5-1</f>
        <v>1.2093101955299446E-3</v>
      </c>
      <c r="LW6" s="90">
        <f t="shared" ref="LW6" si="332">LW5/LV5-1</f>
        <v>1.7744949896612017E-3</v>
      </c>
      <c r="LX6" s="90">
        <f t="shared" ref="LX6" si="333">LX5/LW5-1</f>
        <v>9.1792736961715526E-4</v>
      </c>
      <c r="LY6" s="90">
        <f t="shared" ref="LY6" si="334">LY5/LX5-1</f>
        <v>1.3037486491578321E-3</v>
      </c>
      <c r="LZ6" s="90">
        <f t="shared" ref="LZ6" si="335">LZ5/LY5-1</f>
        <v>4.4556881810398075E-4</v>
      </c>
      <c r="MA6" s="90">
        <f t="shared" ref="MA6" si="336">MA5/LZ5-1</f>
        <v>1.1876543332056677E-4</v>
      </c>
      <c r="MB6" s="90">
        <f t="shared" ref="MB6" si="337">MB5/MA5-1</f>
        <v>1.8307496672487211E-4</v>
      </c>
      <c r="MC6" s="90">
        <f t="shared" ref="MC6" si="338">MC5/MB5-1</f>
        <v>-6.6290689621062437E-4</v>
      </c>
      <c r="MD6" s="90">
        <f t="shared" ref="MD6" si="339">MD5/MC5-1</f>
        <v>-1.0544241260159737E-3</v>
      </c>
      <c r="ME6" s="90">
        <f t="shared" ref="ME6" si="340">ME5/MD5-1</f>
        <v>-2.8593657857308719E-3</v>
      </c>
      <c r="MF6" s="90">
        <f t="shared" ref="MF6" si="341">MF5/ME5-1</f>
        <v>-4.5473520992367344E-3</v>
      </c>
      <c r="MG6" s="90">
        <f t="shared" ref="MG6" si="342">MG5/MF5-1</f>
        <v>-2.1517615987938221E-3</v>
      </c>
      <c r="MH6" s="90">
        <f t="shared" ref="MH6" si="343">MH5/MG5-1</f>
        <v>-3.5823285135337946E-3</v>
      </c>
      <c r="MI6" s="90">
        <f t="shared" ref="MI6" si="344">MI5/MH5-1</f>
        <v>5.1819195195677015E-3</v>
      </c>
      <c r="MJ6" s="90">
        <f t="shared" ref="MJ6" si="345">MJ5/MI5-1</f>
        <v>-3.8464228267709455E-4</v>
      </c>
      <c r="MK6" s="90">
        <f t="shared" ref="MK6" si="346">MK5/MJ5-1</f>
        <v>-1.3792483096711772E-3</v>
      </c>
      <c r="ML6" s="90">
        <f t="shared" ref="ML6" si="347">ML5/MK5-1</f>
        <v>9.3578137745020662E-4</v>
      </c>
      <c r="MM6" s="90">
        <f t="shared" ref="MM6" si="348">MM5/ML5-1</f>
        <v>-9.4990500949965195E-5</v>
      </c>
      <c r="MN6" s="90">
        <f t="shared" ref="MN6" si="349">MN5/MM5-1</f>
        <v>-1.089994550027229E-3</v>
      </c>
      <c r="MO6" s="90">
        <f t="shared" ref="MO6" si="350">MO5/MN5-1</f>
        <v>3.8541817872395079E-4</v>
      </c>
      <c r="MP6" s="90">
        <f t="shared" ref="MP6" si="351">MP5/MO5-1</f>
        <v>-1.8212748924246736E-3</v>
      </c>
      <c r="MQ6" s="90">
        <f t="shared" ref="MQ6" si="352">MQ5/MP5-1</f>
        <v>-2.2205959016722288E-3</v>
      </c>
      <c r="MR6" s="90">
        <f t="shared" ref="MR6" si="353">MR5/MQ5-1</f>
        <v>-1.0047575268897768E-3</v>
      </c>
      <c r="MS6" s="90">
        <f t="shared" ref="MS6" si="354">MS5/MR5-1</f>
        <v>2.1121129678713935E-4</v>
      </c>
      <c r="MT6" s="90">
        <f t="shared" ref="MT6" si="355">MT5/MS5-1</f>
        <v>-2.2675280927122454E-3</v>
      </c>
      <c r="MU6" s="90">
        <f t="shared" ref="MU6" si="356">MU5/MT5-1</f>
        <v>1.0582330531527795E-4</v>
      </c>
      <c r="MV6" s="90">
        <f t="shared" ref="MV6" si="357">MV5/MU5-1</f>
        <v>3.8293905726449751E-4</v>
      </c>
      <c r="MW6" s="90">
        <f t="shared" ref="MW6" si="358">MW5/MV5-1</f>
        <v>-2.4831143189568694E-3</v>
      </c>
      <c r="MX6" s="90">
        <f t="shared" ref="MX6" si="359">MX5/MW5-1</f>
        <v>-1.8682339634845668E-4</v>
      </c>
      <c r="MY6" s="90">
        <f t="shared" ref="MY6" si="360">MY5/MX5-1</f>
        <v>-2.9745822201796557E-3</v>
      </c>
      <c r="MZ6" s="90">
        <f t="shared" ref="MZ6" si="361">MZ5/MY5-1</f>
        <v>-2.0463778099705232E-3</v>
      </c>
      <c r="NA6" s="90">
        <f t="shared" ref="NA6" si="362">NA5/MZ5-1</f>
        <v>1.3704331583919149E-4</v>
      </c>
      <c r="NB6" s="90">
        <f t="shared" ref="NB6" si="363">NB5/NA5-1</f>
        <v>-4.7298840366413186E-3</v>
      </c>
      <c r="NC6" s="90">
        <f t="shared" ref="NC6" si="364">NC5/NB5-1</f>
        <v>-2.2283071494496598E-3</v>
      </c>
      <c r="ND6" s="90">
        <f t="shared" ref="ND6" si="365">ND5/NC5-1</f>
        <v>-2.0646374619268659E-3</v>
      </c>
      <c r="NE6" s="90">
        <f t="shared" ref="NE6" si="366">NE5/ND5-1</f>
        <v>-1.2188127330083898E-3</v>
      </c>
      <c r="NF6" s="90">
        <f t="shared" ref="NF6" si="367">NF5/NE5-1</f>
        <v>-1.6509941856291954E-3</v>
      </c>
      <c r="NG6" s="90">
        <f t="shared" ref="NG6" si="368">NG5/NF5-1</f>
        <v>-2.6808825342042875E-3</v>
      </c>
      <c r="NH6" s="90">
        <f t="shared" ref="NH6" si="369">NH5/NG5-1</f>
        <v>-9.2692723621223827E-5</v>
      </c>
      <c r="NI6" s="90">
        <f t="shared" ref="NI6" si="370">NI5/NH5-1</f>
        <v>-1.524421646787455E-3</v>
      </c>
      <c r="NJ6" s="90">
        <f t="shared" ref="NJ6" si="371">NJ5/NI5-1</f>
        <v>2.9400235201881841E-3</v>
      </c>
      <c r="NK6" s="90">
        <f t="shared" ref="NK6" si="372">NK5/NJ5-1</f>
        <v>9.2930685125947043E-3</v>
      </c>
      <c r="NL6" s="90">
        <f t="shared" ref="NL6" si="373">NL5/NK5-1</f>
        <v>1.0048254039428661E-2</v>
      </c>
      <c r="NM6" s="90">
        <f t="shared" ref="NM6" si="374">NM5/NL5-1</f>
        <v>5.302055744734524E-3</v>
      </c>
      <c r="NN6" s="90">
        <f t="shared" ref="NN6" si="375">NN5/NM5-1</f>
        <v>1.4351954073745787E-3</v>
      </c>
      <c r="NO6" s="90">
        <f t="shared" ref="NO6" si="376">NO5/NN5-1</f>
        <v>-8.7692045579823574E-4</v>
      </c>
      <c r="NP6" s="90">
        <f t="shared" ref="NP6" si="377">NP5/NO5-1</f>
        <v>6.8058599607798698E-3</v>
      </c>
      <c r="NQ6" s="90">
        <f t="shared" ref="NQ6" si="378">NQ5/NP5-1</f>
        <v>2.3911050890685903E-3</v>
      </c>
      <c r="NR6" s="90">
        <f t="shared" ref="NR6" si="379">NR5/NQ5-1</f>
        <v>2.6487894088180752E-3</v>
      </c>
      <c r="NS6" s="90">
        <f t="shared" ref="NS6" si="380">NS5/NR5-1</f>
        <v>2.7904855841434095E-3</v>
      </c>
      <c r="NT6" s="90">
        <f t="shared" ref="NT6" si="381">NT5/NS5-1</f>
        <v>4.6164491894029602E-3</v>
      </c>
      <c r="NU6" s="90">
        <f t="shared" ref="NU6" si="382">NU5/NT5-1</f>
        <v>2.4452163303059216E-3</v>
      </c>
      <c r="NV6" s="90">
        <f t="shared" ref="NV6" si="383">NV5/NU5-1</f>
        <v>2.8907833581184317E-3</v>
      </c>
      <c r="NW6" s="90">
        <f t="shared" ref="NW6" si="384">NW5/NV5-1</f>
        <v>2.6132915728684925E-3</v>
      </c>
      <c r="NX6" s="90">
        <f t="shared" ref="NX6" si="385">NX5/NW5-1</f>
        <v>2.7333873502755068E-4</v>
      </c>
      <c r="NY6" s="90">
        <f t="shared" ref="NY6" si="386">NY5/NX5-1</f>
        <v>1.8298931342408675E-3</v>
      </c>
      <c r="NZ6" s="90">
        <f t="shared" ref="NZ6" si="387">NZ5/NY5-1</f>
        <v>4.2132437105768528E-3</v>
      </c>
      <c r="OA6" s="90">
        <f t="shared" ref="OA6" si="388">OA5/NZ5-1</f>
        <v>3.2642964543823094E-3</v>
      </c>
      <c r="OB6" s="90">
        <f t="shared" ref="OB6" si="389">OB5/OA5-1</f>
        <v>2.2529164632114629E-3</v>
      </c>
      <c r="OC6" s="90">
        <f t="shared" ref="OC6" si="390">OC5/OB5-1</f>
        <v>7.4767617421334087E-4</v>
      </c>
      <c r="OD6" s="90">
        <f t="shared" ref="OD6" si="391">OD5/OC5-1</f>
        <v>6.2516870396793767E-3</v>
      </c>
      <c r="OE6" s="90">
        <f t="shared" ref="OE6" si="392">OE5/OD5-1</f>
        <v>1.5472238588625231E-3</v>
      </c>
      <c r="OF6" s="90">
        <f t="shared" ref="OF6" si="393">OF5/OE5-1</f>
        <v>3.5679439842359884E-3</v>
      </c>
      <c r="OG6" s="90">
        <f t="shared" ref="OG6" si="394">OG5/OF5-1</f>
        <v>6.181194300147741E-3</v>
      </c>
      <c r="OH6" s="90">
        <f t="shared" ref="OH6" si="395">OH5/OG5-1</f>
        <v>5.39012063828892E-3</v>
      </c>
      <c r="OI6" s="90">
        <f t="shared" ref="OI6" si="396">OI5/OH5-1</f>
        <v>4.3153605163357422E-3</v>
      </c>
      <c r="OJ6" s="90">
        <f t="shared" ref="OJ6" si="397">OJ5/OI5-1</f>
        <v>4.5876508694491225E-3</v>
      </c>
      <c r="OK6" s="90">
        <f t="shared" ref="OK6" si="398">OK5/OJ5-1</f>
        <v>4.8935603920452486E-3</v>
      </c>
      <c r="OL6" s="90">
        <f t="shared" ref="OL6" si="399">OL5/OK5-1</f>
        <v>8.0712987960427363E-3</v>
      </c>
      <c r="OM6" s="90">
        <f t="shared" ref="OM6" si="400">OM5/OL5-1</f>
        <v>8.2694151486097933E-3</v>
      </c>
      <c r="ON6" s="90">
        <f t="shared" ref="ON6" si="401">ON5/OM5-1</f>
        <v>2.2830966727317659E-2</v>
      </c>
      <c r="OO6" s="90">
        <f t="shared" ref="OO6" si="402">OO5/ON5-1</f>
        <v>6.5569520676522774E-3</v>
      </c>
      <c r="OP6" s="90">
        <f t="shared" ref="OP6" si="403">OP5/OO5-1</f>
        <v>5.9014471645080224E-3</v>
      </c>
      <c r="OQ6" s="90">
        <f t="shared" ref="OQ6" si="404">OQ5/OP5-1</f>
        <v>-6.9748552055393098E-4</v>
      </c>
      <c r="OR6" s="90">
        <f t="shared" ref="OR6" si="405">OR5/OQ5-1</f>
        <v>-1.612404470556883E-3</v>
      </c>
      <c r="OS6" s="90">
        <f t="shared" ref="OS6" si="406">OS5/OR5-1</f>
        <v>-9.6458042963665225E-4</v>
      </c>
      <c r="OT6" s="90">
        <f t="shared" ref="OT6" si="407">OT5/OS5-1</f>
        <v>-1.2843963558575311E-3</v>
      </c>
      <c r="OU6" s="90">
        <f t="shared" ref="OU6" si="408">OU5/OT5-1</f>
        <v>-1.7827288167913125E-3</v>
      </c>
      <c r="OV6" s="90">
        <f t="shared" ref="OV6" si="409">OV5/OU5-1</f>
        <v>1.0173482307469506E-3</v>
      </c>
      <c r="OW6" s="90">
        <f t="shared" ref="OW6" si="410">OW5/OV5-1</f>
        <v>-8.7340895776747418E-3</v>
      </c>
      <c r="OX6" s="90">
        <f t="shared" ref="OX6" si="411">OX5/OW5-1</f>
        <v>-7.2977667938178836E-4</v>
      </c>
      <c r="OY6" s="90">
        <f t="shared" ref="OY6" si="412">OY5/OX5-1</f>
        <v>-5.501964667350534E-3</v>
      </c>
      <c r="OZ6" s="90">
        <f t="shared" ref="OZ6" si="413">OZ5/OY5-1</f>
        <v>-5.3837316694074211E-3</v>
      </c>
      <c r="PA6" s="90">
        <f t="shared" ref="PA6" si="414">PA5/OZ5-1</f>
        <v>1.7574851655570711E-3</v>
      </c>
      <c r="PB6" s="90">
        <f t="shared" ref="PB6" si="415">PB5/PA5-1</f>
        <v>7.2346467231576561E-4</v>
      </c>
      <c r="PC6" s="90">
        <f t="shared" ref="PC6" si="416">PC5/PB5-1</f>
        <v>-2.5754796265997637E-4</v>
      </c>
      <c r="PD6" s="90">
        <f t="shared" ref="PD6" si="417">PD5/PC5-1</f>
        <v>3.4393770253229317E-3</v>
      </c>
      <c r="PE6" s="90">
        <f t="shared" ref="PE6" si="418">PE5/PD5-1</f>
        <v>1.531379773175745E-3</v>
      </c>
      <c r="PF6" s="90">
        <f t="shared" ref="PF6" si="419">PF5/PE5-1</f>
        <v>4.1553862620413717E-3</v>
      </c>
      <c r="PG6" s="90">
        <f t="shared" ref="PG6" si="420">PG5/PF5-1</f>
        <v>-9.404978368554584E-5</v>
      </c>
      <c r="PH6" s="90">
        <f t="shared" ref="PH6" si="421">PH5/PG5-1</f>
        <v>2.6291626542449542E-3</v>
      </c>
      <c r="PI6" s="90">
        <f t="shared" ref="PI6" si="422">PI5/PH5-1</f>
        <v>9.9172667655400559E-4</v>
      </c>
      <c r="PJ6" s="90">
        <f t="shared" ref="PJ6" si="423">PJ5/PI5-1</f>
        <v>1.8877692190972795E-3</v>
      </c>
      <c r="PK6" s="90">
        <f t="shared" ref="PK6" si="424">PK5/PJ5-1</f>
        <v>6.5034276627295995E-4</v>
      </c>
      <c r="PL6" s="90">
        <f t="shared" ref="PL6" si="425">PL5/PK5-1</f>
        <v>6.3656557293145788E-4</v>
      </c>
      <c r="PM6" s="90">
        <f t="shared" ref="PM6" si="426">PM5/PL5-1</f>
        <v>-1.5125497139512056E-4</v>
      </c>
      <c r="PN6" s="90">
        <f t="shared" ref="PN6" si="427">PN5/PM5-1</f>
        <v>8.4537623691893771E-4</v>
      </c>
      <c r="PO6" s="90">
        <f t="shared" ref="PO6" si="428">PO5/PN5-1</f>
        <v>1.8627023855037894E-3</v>
      </c>
      <c r="PP6" s="90">
        <f t="shared" ref="PP6" si="429">PP5/PO5-1</f>
        <v>1.8991751012817915E-3</v>
      </c>
      <c r="PQ6" s="90">
        <f t="shared" ref="PQ6" si="430">PQ5/PP5-1</f>
        <v>2.6794928008009311E-3</v>
      </c>
      <c r="PR6" s="90">
        <f t="shared" ref="PR6" si="431">PR5/PQ5-1</f>
        <v>3.9223654337130487E-3</v>
      </c>
      <c r="PS6" s="90">
        <f t="shared" ref="PS6" si="432">PS5/PR5-1</f>
        <v>2.111913833915402E-3</v>
      </c>
      <c r="PT6" s="90">
        <f t="shared" ref="PT6" si="433">PT5/PS5-1</f>
        <v>2.9724010150946611E-3</v>
      </c>
      <c r="PU6" s="90">
        <f t="shared" ref="PU6" si="434">PU5/PT5-1</f>
        <v>1.2738630444015797E-3</v>
      </c>
      <c r="PV6" s="90">
        <f t="shared" ref="PV6" si="435">PV5/PU5-1</f>
        <v>1.193546976784754E-3</v>
      </c>
      <c r="PW6" s="90">
        <f t="shared" ref="PW6" si="436">PW5/PV5-1</f>
        <v>-1.5720318074441408E-4</v>
      </c>
      <c r="PX6" s="90">
        <f t="shared" ref="PX6" si="437">PX5/PW5-1</f>
        <v>-3.44591141954953E-3</v>
      </c>
      <c r="PY6" s="90">
        <f t="shared" ref="PY6" si="438">PY5/PX5-1</f>
        <v>-2.6251435282982349E-3</v>
      </c>
      <c r="PZ6" s="90">
        <f t="shared" ref="PZ6" si="439">PZ5/PY5-1</f>
        <v>-9.6669727874709732E-4</v>
      </c>
      <c r="QA6" s="90">
        <f t="shared" ref="QA6" si="440">QA5/PZ5-1</f>
        <v>-1.5921956025494177E-3</v>
      </c>
      <c r="QB6" s="90">
        <f t="shared" ref="QB6" si="441">QB5/QA5-1</f>
        <v>8.8547425736917873E-4</v>
      </c>
      <c r="QC6" s="90">
        <f t="shared" ref="QC6" si="442">QC5/QB5-1</f>
        <v>3.3891143407949187E-4</v>
      </c>
      <c r="QD6" s="90">
        <f t="shared" ref="QD6" si="443">QD5/QC5-1</f>
        <v>5.9531404685952971E-3</v>
      </c>
      <c r="QE6" s="90">
        <f t="shared" ref="QE6" si="444">QE5/QD5-1</f>
        <v>2.0294976993193714E-3</v>
      </c>
      <c r="QF6" s="90">
        <f t="shared" ref="QF6" si="445">QF5/QE5-1</f>
        <v>6.8400467934279785E-3</v>
      </c>
      <c r="QG6" s="90">
        <f t="shared" ref="QG6" si="446">QG5/QF5-1</f>
        <v>5.5059633484926263E-3</v>
      </c>
      <c r="QH6" s="90">
        <f t="shared" ref="QH6" si="447">QH5/QG5-1</f>
        <v>3.1432033079088484E-3</v>
      </c>
      <c r="QI6" s="90">
        <f t="shared" ref="QI6" si="448">QI5/QH5-1</f>
        <v>1.8396100714355157E-3</v>
      </c>
      <c r="QJ6" s="90">
        <f t="shared" ref="QJ6" si="449">QJ5/QI5-1</f>
        <v>2.1537115056244893E-3</v>
      </c>
      <c r="QK6" s="90">
        <f t="shared" ref="QK6" si="450">QK5/QJ5-1</f>
        <v>1.8108806959262758E-3</v>
      </c>
      <c r="QL6" s="90">
        <f t="shared" ref="QL6" si="451">QL5/QK5-1</f>
        <v>3.7391404677558082E-3</v>
      </c>
      <c r="QM6" s="90">
        <f t="shared" ref="QM6" si="452">QM5/QL5-1</f>
        <v>6.0625154330185005E-3</v>
      </c>
      <c r="QN6" s="90">
        <f t="shared" ref="QN6" si="453">QN5/QM5-1</f>
        <v>4.7014514832213194E-3</v>
      </c>
      <c r="QO6" s="90">
        <f t="shared" ref="QO6" si="454">QO5/QN5-1</f>
        <v>3.1336739378573508E-3</v>
      </c>
      <c r="QP6" s="90">
        <f t="shared" ref="QP6" si="455">QP5/QO5-1</f>
        <v>2.8551634371127843E-3</v>
      </c>
      <c r="QQ6" s="90">
        <f t="shared" ref="QQ6" si="456">QQ5/QP5-1</f>
        <v>3.2154744708912109E-3</v>
      </c>
      <c r="QR6" s="90">
        <f t="shared" ref="QR6" si="457">QR5/QQ5-1</f>
        <v>4.2902513636571271E-3</v>
      </c>
      <c r="QS6" s="90">
        <f t="shared" ref="QS6" si="458">QS5/QR5-1</f>
        <v>2.7717637476574186E-3</v>
      </c>
      <c r="QT6" s="90">
        <f t="shared" ref="QT6" si="459">QT5/QS5-1</f>
        <v>3.2613920798314489E-3</v>
      </c>
      <c r="QU6" s="90">
        <f t="shared" ref="QU6" si="460">QU5/QT5-1</f>
        <v>2.9451248476837222E-3</v>
      </c>
      <c r="QV6" s="90">
        <f t="shared" ref="QV6" si="461">QV5/QU5-1</f>
        <v>1.0423874007446265E-2</v>
      </c>
      <c r="QW6" s="90">
        <f t="shared" ref="QW6" si="462">QW5/QV5-1</f>
        <v>-1.6711570520788754E-4</v>
      </c>
      <c r="QX6" s="90">
        <f t="shared" ref="QX6" si="463">QX5/QW5-1</f>
        <v>2.6783748746423974E-3</v>
      </c>
      <c r="QY6" s="90">
        <f t="shared" ref="QY6" si="464">QY5/QX5-1</f>
        <v>-5.2814539244985248E-3</v>
      </c>
      <c r="QZ6" s="90">
        <f t="shared" ref="QZ6" si="465">QZ5/QY5-1</f>
        <v>-9.0412661042442721E-3</v>
      </c>
      <c r="RA6" s="90">
        <f t="shared" ref="RA6" si="466">RA5/QZ5-1</f>
        <v>1.7323588127566847E-3</v>
      </c>
      <c r="RB6" s="90">
        <f t="shared" ref="RB6" si="467">RB5/RA5-1</f>
        <v>2.2975821859148038E-3</v>
      </c>
      <c r="RC6" s="90">
        <f t="shared" ref="RC6" si="468">RC5/RB5-1</f>
        <v>1.8486414539364837E-4</v>
      </c>
      <c r="RD6" s="90">
        <f t="shared" ref="RD6" si="469">RD5/RC5-1</f>
        <v>4.3619874562055294E-3</v>
      </c>
      <c r="RE6" s="90">
        <f t="shared" ref="RE6" si="470">RE5/RD5-1</f>
        <v>2.6295449619471167E-3</v>
      </c>
      <c r="RF6" s="90">
        <f t="shared" ref="RF6" si="471">RF5/RE5-1</f>
        <v>3.238542737343586E-3</v>
      </c>
      <c r="RG6" s="90">
        <f t="shared" ref="RG6" si="472">RG5/RF5-1</f>
        <v>1.1952871535090281E-3</v>
      </c>
      <c r="RH6" s="90">
        <f t="shared" ref="RH6" si="473">RH5/RG5-1</f>
        <v>1.2060423942175102E-3</v>
      </c>
      <c r="RI6" s="90">
        <f t="shared" ref="RI6" si="474">RI5/RH5-1</f>
        <v>4.3397672749079241E-4</v>
      </c>
      <c r="RJ6" s="90">
        <f t="shared" ref="RJ6" si="475">RJ5/RI5-1</f>
        <v>5.7973599714600255E-4</v>
      </c>
      <c r="RK6" s="90">
        <f t="shared" ref="RK6" si="476">RK5/RJ5-1</f>
        <v>2.4715668518293654E-4</v>
      </c>
      <c r="RL6" s="90">
        <f t="shared" ref="RL6" si="477">RL5/RK5-1</f>
        <v>5.468509486852291E-4</v>
      </c>
      <c r="RM6" s="90">
        <f t="shared" ref="RM6" si="478">RM5/RL5-1</f>
        <v>1.0526187941037879E-3</v>
      </c>
      <c r="RN6" s="90">
        <f t="shared" ref="RN6" si="479">RN5/RM5-1</f>
        <v>9.0187371341454714E-4</v>
      </c>
      <c r="RO6" s="90">
        <f t="shared" ref="RO6" si="480">RO5/RN5-1</f>
        <v>3.1920997551382335E-4</v>
      </c>
      <c r="RP6" s="90">
        <f t="shared" ref="RP6" si="481">RP5/RO5-1</f>
        <v>1.2077636176357487E-3</v>
      </c>
      <c r="RQ6" s="90">
        <f t="shared" ref="RQ6" si="482">RQ5/RP5-1</f>
        <v>8.1092857373410432E-4</v>
      </c>
      <c r="RR6" s="90">
        <f t="shared" ref="RR6" si="483">RR5/RQ5-1</f>
        <v>9.4733235240762603E-4</v>
      </c>
      <c r="RS6" s="90">
        <f t="shared" ref="RS6" si="484">RS5/RR5-1</f>
        <v>1.8445428916633588E-3</v>
      </c>
      <c r="RT6" s="90">
        <f t="shared" ref="RT6" si="485">RT5/RS5-1</f>
        <v>2.3717830180336463E-4</v>
      </c>
      <c r="RU6" s="90">
        <f t="shared" ref="RU6" si="486">RU5/RT5-1</f>
        <v>4.5414903322527067E-4</v>
      </c>
      <c r="RV6" s="90">
        <f t="shared" ref="RV6" si="487">RV5/RU5-1</f>
        <v>-3.2539268067344196E-4</v>
      </c>
      <c r="RW6" s="90">
        <f t="shared" ref="RW6" si="488">RW5/RV5-1</f>
        <v>1.3261053892144048E-4</v>
      </c>
      <c r="RX6" s="90">
        <f t="shared" ref="RX6" si="489">RX5/RW5-1</f>
        <v>3.4554527848529304E-4</v>
      </c>
      <c r="RY6" s="90">
        <f t="shared" ref="RY6" si="490">RY5/RX5-1</f>
        <v>2.6509430930898858E-4</v>
      </c>
      <c r="RZ6" s="90">
        <f t="shared" ref="RZ6" si="491">RZ5/RY5-1</f>
        <v>-4.0155159536592322E-5</v>
      </c>
      <c r="SA6" s="90">
        <f t="shared" ref="SA6" si="492">SA5/RZ5-1</f>
        <v>-5.2203803649342184E-5</v>
      </c>
      <c r="SB6" s="90">
        <f t="shared" ref="SB6" si="493">SB5/SA5-1</f>
        <v>-1.2569725835405166E-3</v>
      </c>
      <c r="SC6" s="90">
        <f t="shared" ref="SC6" si="494">SC5/SB5-1</f>
        <v>1.0253399705668631E-3</v>
      </c>
      <c r="SD6" s="90">
        <f t="shared" ref="SD6" si="495">SD5/SC5-1</f>
        <v>-4.0168224524461671E-5</v>
      </c>
      <c r="SE6" s="90">
        <f t="shared" ref="SE6:SP6" si="496">SE5/SD5-1</f>
        <v>8.2348168054546811E-4</v>
      </c>
      <c r="SF6" s="90">
        <f t="shared" si="496"/>
        <v>6.1007914974231525E-4</v>
      </c>
      <c r="SG6" s="90">
        <f t="shared" si="496"/>
        <v>1.6534767654585725E-3</v>
      </c>
      <c r="SH6" s="90">
        <f t="shared" si="496"/>
        <v>3.835945454848666E-4</v>
      </c>
      <c r="SI6" s="90">
        <f t="shared" si="496"/>
        <v>2.5219368474993509E-4</v>
      </c>
      <c r="SJ6" s="90">
        <f t="shared" si="496"/>
        <v>-3.6018585590213981E-5</v>
      </c>
      <c r="SK6" s="90">
        <f t="shared" si="496"/>
        <v>5.2028719853325356E-5</v>
      </c>
      <c r="SL6" s="90">
        <f t="shared" si="496"/>
        <v>-4.3621810905458691E-4</v>
      </c>
      <c r="SM6" s="90">
        <f t="shared" si="496"/>
        <v>-2.4823234547532991E-4</v>
      </c>
      <c r="SN6" s="90">
        <f t="shared" si="496"/>
        <v>-7.0483452407643643E-4</v>
      </c>
      <c r="SO6" s="90">
        <f t="shared" si="496"/>
        <v>4.0075662850469485E-6</v>
      </c>
      <c r="SP6" s="90">
        <f t="shared" si="496"/>
        <v>-1.7873674001819273E-3</v>
      </c>
      <c r="SQ6" s="90">
        <f t="shared" ref="SQ6:VB6" si="497">SQ5/SP5-1</f>
        <v>1.7664794466101252E-3</v>
      </c>
      <c r="SR6" s="90">
        <f t="shared" si="497"/>
        <v>-1.3625998404956929E-3</v>
      </c>
      <c r="SS6" s="90">
        <f t="shared" si="497"/>
        <v>-9.5913445138706699E-4</v>
      </c>
      <c r="ST6" s="90">
        <f t="shared" si="497"/>
        <v>-6.2262998907391953E-4</v>
      </c>
      <c r="SU6" s="90">
        <f t="shared" si="497"/>
        <v>-1.455048253741098E-3</v>
      </c>
      <c r="SV6" s="90">
        <f t="shared" si="497"/>
        <v>-1.7550427288499648E-3</v>
      </c>
      <c r="SW6" s="90">
        <f t="shared" si="497"/>
        <v>-2.1855631857607971E-3</v>
      </c>
      <c r="SX6" s="90">
        <f t="shared" si="497"/>
        <v>-3.5805357871722121E-3</v>
      </c>
      <c r="SY6" s="90">
        <f t="shared" si="497"/>
        <v>-9.733820565129836E-4</v>
      </c>
      <c r="SZ6" s="90">
        <f t="shared" si="497"/>
        <v>-1.5386301725782703E-3</v>
      </c>
      <c r="TA6" s="90">
        <f t="shared" si="497"/>
        <v>1.5003415411638521E-3</v>
      </c>
      <c r="TB6" s="90">
        <f t="shared" si="497"/>
        <v>3.195121654155475E-3</v>
      </c>
      <c r="TC6" s="90">
        <f t="shared" si="497"/>
        <v>1.2950222581948889E-3</v>
      </c>
      <c r="TD6" s="90">
        <f t="shared" si="497"/>
        <v>7.8005011720971851E-4</v>
      </c>
      <c r="TE6" s="90">
        <f t="shared" si="497"/>
        <v>6.9867090984732094E-4</v>
      </c>
      <c r="TF6" s="90">
        <f t="shared" si="497"/>
        <v>6.2553978029411539E-4</v>
      </c>
      <c r="TG6" s="90">
        <f t="shared" si="497"/>
        <v>9.115071730776414E-4</v>
      </c>
      <c r="TH6" s="90">
        <f t="shared" si="497"/>
        <v>7.7367256726312839E-4</v>
      </c>
      <c r="TI6" s="90">
        <f t="shared" si="497"/>
        <v>6.3214942885081449E-4</v>
      </c>
      <c r="TJ6" s="90">
        <f t="shared" si="497"/>
        <v>8.8525487292656635E-5</v>
      </c>
      <c r="TK6" s="90">
        <f t="shared" si="497"/>
        <v>-1.1265882883101375E-3</v>
      </c>
      <c r="TL6" s="90">
        <f t="shared" si="497"/>
        <v>3.2627347356384284E-4</v>
      </c>
      <c r="TM6" s="90">
        <f t="shared" si="497"/>
        <v>-1.1274910505387759E-4</v>
      </c>
      <c r="TN6" s="90">
        <f t="shared" si="497"/>
        <v>-3.3023104091245425E-4</v>
      </c>
      <c r="TO6" s="90">
        <f t="shared" si="497"/>
        <v>-9.8699185026718261E-4</v>
      </c>
      <c r="TP6" s="90">
        <f t="shared" si="497"/>
        <v>-1.5404219627073168E-3</v>
      </c>
      <c r="TQ6" s="90">
        <f t="shared" si="497"/>
        <v>-9.6525876204545114E-4</v>
      </c>
      <c r="TR6" s="90">
        <f t="shared" si="497"/>
        <v>-1.1319396999551756E-3</v>
      </c>
      <c r="TS6" s="90">
        <f t="shared" si="497"/>
        <v>4.0472229980714758E-6</v>
      </c>
      <c r="TT6" s="90">
        <f t="shared" si="497"/>
        <v>-2.3878519046161006E-4</v>
      </c>
      <c r="TU6" s="90">
        <f t="shared" si="497"/>
        <v>-6.8818945450854763E-4</v>
      </c>
      <c r="TV6" s="90">
        <f t="shared" si="497"/>
        <v>-6.7651050211670061E-4</v>
      </c>
      <c r="TW6" s="90">
        <f t="shared" si="497"/>
        <v>-1.1674665974834575E-3</v>
      </c>
      <c r="TX6" s="90">
        <f t="shared" si="497"/>
        <v>-1.0876623376622208E-3</v>
      </c>
      <c r="TY6" s="90">
        <f t="shared" si="497"/>
        <v>-1.0238408658768128E-3</v>
      </c>
      <c r="TZ6" s="90">
        <f t="shared" si="497"/>
        <v>-1.708150317227819E-4</v>
      </c>
      <c r="UA6" s="90">
        <f t="shared" si="497"/>
        <v>-5.125326434481936E-4</v>
      </c>
      <c r="UB6" s="90">
        <f t="shared" si="497"/>
        <v>-8.7907794491104418E-4</v>
      </c>
      <c r="UC6" s="90">
        <f t="shared" si="497"/>
        <v>8.798514028740545E-4</v>
      </c>
      <c r="UD6" s="90">
        <f t="shared" si="497"/>
        <v>3.9884091945041611E-4</v>
      </c>
      <c r="UE6" s="90">
        <f t="shared" si="497"/>
        <v>-2.1154550262392213E-4</v>
      </c>
      <c r="UF6" s="90">
        <f t="shared" si="497"/>
        <v>7.3242783551297208E-4</v>
      </c>
      <c r="UG6" s="90">
        <f t="shared" si="497"/>
        <v>7.7255243191354239E-5</v>
      </c>
      <c r="UH6" s="90">
        <f t="shared" si="497"/>
        <v>-1.5856430189031823E-4</v>
      </c>
      <c r="UI6" s="90">
        <f t="shared" si="497"/>
        <v>-1.3419107182066625E-4</v>
      </c>
      <c r="UJ6" s="90">
        <f t="shared" si="497"/>
        <v>-1.1468776053845664E-3</v>
      </c>
      <c r="UK6" s="90">
        <f t="shared" si="497"/>
        <v>-8.9575453068579947E-4</v>
      </c>
      <c r="UL6" s="90">
        <f t="shared" si="497"/>
        <v>-5.664614093070508E-4</v>
      </c>
      <c r="UM6" s="90">
        <f t="shared" si="497"/>
        <v>-2.0347082905188829E-3</v>
      </c>
      <c r="UN6" s="90">
        <f t="shared" si="497"/>
        <v>-1.6629553208440395E-3</v>
      </c>
      <c r="UO6" s="90">
        <f t="shared" si="497"/>
        <v>-7.4896250276257348E-4</v>
      </c>
      <c r="UP6" s="90">
        <f t="shared" si="497"/>
        <v>-1.6546865720545867E-3</v>
      </c>
      <c r="UQ6" s="90">
        <f t="shared" si="497"/>
        <v>-9.2717568338185341E-4</v>
      </c>
      <c r="UR6" s="90">
        <f t="shared" si="497"/>
        <v>-2.6691304794168591E-3</v>
      </c>
      <c r="US6" s="90">
        <f t="shared" si="497"/>
        <v>-3.0756562017497657E-3</v>
      </c>
      <c r="UT6" s="90">
        <f t="shared" si="497"/>
        <v>-6.6906760060803094E-4</v>
      </c>
      <c r="UU6" s="90">
        <f t="shared" si="497"/>
        <v>-3.6327417901688142E-3</v>
      </c>
      <c r="UV6" s="90">
        <f t="shared" si="497"/>
        <v>-8.7935060787180941E-4</v>
      </c>
      <c r="UW6" s="90">
        <f t="shared" si="497"/>
        <v>-8.0954852101700059E-4</v>
      </c>
      <c r="UX6" s="90">
        <f t="shared" si="497"/>
        <v>-7.9358484294511644E-4</v>
      </c>
      <c r="UY6" s="90">
        <f t="shared" si="497"/>
        <v>2.7610410455365386E-3</v>
      </c>
      <c r="UZ6" s="90">
        <f t="shared" si="497"/>
        <v>1.8453015305635034E-3</v>
      </c>
      <c r="VA6" s="90">
        <f t="shared" si="497"/>
        <v>2.5248553382064554E-3</v>
      </c>
      <c r="VB6" s="90">
        <f t="shared" si="497"/>
        <v>2.0643413925225396E-4</v>
      </c>
      <c r="VC6" s="90">
        <f t="shared" ref="VC6:XN6" si="498">VC5/VB5-1</f>
        <v>-7.0173121217931289E-5</v>
      </c>
      <c r="VD6" s="90">
        <f t="shared" si="498"/>
        <v>3.0960902572241267E-4</v>
      </c>
      <c r="VE6" s="90">
        <f t="shared" si="498"/>
        <v>-1.0936132983375701E-3</v>
      </c>
      <c r="VF6" s="90">
        <f t="shared" si="498"/>
        <v>2.4788164477707042E-5</v>
      </c>
      <c r="VG6" s="90">
        <f t="shared" si="498"/>
        <v>-4.7509470909745666E-4</v>
      </c>
      <c r="VH6" s="90">
        <f t="shared" si="498"/>
        <v>-1.6532888047549044E-4</v>
      </c>
      <c r="VI6" s="90">
        <f t="shared" si="498"/>
        <v>-1.4468669130474066E-4</v>
      </c>
      <c r="VJ6" s="90">
        <f t="shared" si="498"/>
        <v>-5.5815799592329185E-4</v>
      </c>
      <c r="VK6" s="90">
        <f t="shared" si="498"/>
        <v>-5.3778564691486785E-4</v>
      </c>
      <c r="VL6" s="90">
        <f t="shared" si="498"/>
        <v>-6.7880232779526928E-4</v>
      </c>
      <c r="VM6" s="90">
        <f t="shared" si="498"/>
        <v>-5.384405106079182E-5</v>
      </c>
      <c r="VN6" s="90">
        <f t="shared" si="498"/>
        <v>-4.3077560318938168E-4</v>
      </c>
      <c r="VO6" s="90">
        <f t="shared" si="498"/>
        <v>-6.8788045797918418E-4</v>
      </c>
      <c r="VP6" s="90">
        <f t="shared" si="498"/>
        <v>2.0733553108831515E-5</v>
      </c>
      <c r="VQ6" s="90">
        <f t="shared" si="498"/>
        <v>7.0492619008266644E-5</v>
      </c>
      <c r="VR6" s="90">
        <f t="shared" si="498"/>
        <v>1.2729240350448645E-3</v>
      </c>
      <c r="VS6" s="90">
        <f t="shared" si="498"/>
        <v>1.5570389756669467E-3</v>
      </c>
      <c r="VT6" s="90">
        <f t="shared" si="498"/>
        <v>-9.5096336723776709E-5</v>
      </c>
      <c r="VU6" s="90">
        <f t="shared" si="498"/>
        <v>-2.0675082803567335E-5</v>
      </c>
      <c r="VV6" s="90">
        <f t="shared" si="498"/>
        <v>-5.3756326706233537E-5</v>
      </c>
      <c r="VW6" s="90">
        <f t="shared" si="498"/>
        <v>-4.0939711106247056E-4</v>
      </c>
      <c r="VX6" s="90">
        <f t="shared" si="498"/>
        <v>-2.8545424458037427E-4</v>
      </c>
      <c r="VY6" s="90">
        <f t="shared" si="498"/>
        <v>-2.2635950192634313E-3</v>
      </c>
      <c r="VZ6" s="90">
        <f t="shared" si="498"/>
        <v>-1.1322914592872824E-3</v>
      </c>
      <c r="WA6" s="90">
        <f t="shared" si="498"/>
        <v>-1.5861745373312308E-3</v>
      </c>
      <c r="WB6" s="90">
        <f t="shared" si="498"/>
        <v>7.65235039447143E-4</v>
      </c>
      <c r="WC6" s="90">
        <f t="shared" si="498"/>
        <v>-1.6539709848607531E-3</v>
      </c>
      <c r="WD6" s="90">
        <f t="shared" si="498"/>
        <v>-1.8232147688721501E-3</v>
      </c>
      <c r="WE6" s="90">
        <f t="shared" si="498"/>
        <v>-1.1593139196902635E-3</v>
      </c>
      <c r="WF6" s="90">
        <f t="shared" si="498"/>
        <v>-2.2252931917717822E-3</v>
      </c>
      <c r="WG6" s="90">
        <f t="shared" si="498"/>
        <v>-9.7076816215180273E-4</v>
      </c>
      <c r="WH6" s="90">
        <f t="shared" si="498"/>
        <v>-1.6167268401786616E-3</v>
      </c>
      <c r="WI6" s="90">
        <f t="shared" si="498"/>
        <v>-2.4038461538461453E-3</v>
      </c>
      <c r="WJ6" s="90">
        <f t="shared" si="498"/>
        <v>-9.8824617843096263E-4</v>
      </c>
      <c r="WK6" s="90">
        <f t="shared" si="498"/>
        <v>-3.3254756693046339E-4</v>
      </c>
      <c r="WL6" s="90">
        <f t="shared" si="498"/>
        <v>-1.1158787439837781E-3</v>
      </c>
      <c r="WM6" s="90">
        <f t="shared" si="498"/>
        <v>-9.3164036152704188E-4</v>
      </c>
      <c r="WN6" s="90">
        <f t="shared" si="498"/>
        <v>-6.8777822316912207E-4</v>
      </c>
      <c r="WO6" s="90">
        <f t="shared" si="498"/>
        <v>-1.4820632346981277E-3</v>
      </c>
      <c r="WP6" s="90">
        <f t="shared" si="498"/>
        <v>-1.3235735640495516E-3</v>
      </c>
      <c r="WQ6" s="90">
        <f t="shared" si="498"/>
        <v>-1.0204600115171214E-3</v>
      </c>
      <c r="WR6" s="90">
        <f t="shared" si="498"/>
        <v>-3.0941774362414076E-4</v>
      </c>
      <c r="WS6" s="90">
        <f t="shared" si="498"/>
        <v>-1.2846930728330763E-3</v>
      </c>
      <c r="WT6" s="90">
        <f t="shared" si="498"/>
        <v>2.381649833793853E-3</v>
      </c>
      <c r="WU6" s="90">
        <f t="shared" si="498"/>
        <v>-3.2781053059564025E-3</v>
      </c>
      <c r="WV6" s="90">
        <f t="shared" si="498"/>
        <v>-1.3427495772039277E-3</v>
      </c>
      <c r="WW6" s="90">
        <f t="shared" si="498"/>
        <v>-4.297470024081651E-4</v>
      </c>
      <c r="WX6" s="90">
        <f t="shared" si="498"/>
        <v>2.8094550934132378E-4</v>
      </c>
      <c r="WY6" s="90">
        <f t="shared" si="498"/>
        <v>1.021333095022392E-3</v>
      </c>
      <c r="WZ6" s="90">
        <f t="shared" si="498"/>
        <v>2.8568149064520654E-3</v>
      </c>
      <c r="XA6" s="90">
        <f t="shared" si="498"/>
        <v>5.2480086816815152E-3</v>
      </c>
      <c r="XB6" s="90">
        <f t="shared" si="498"/>
        <v>6.6248624213007812E-3</v>
      </c>
      <c r="XC6" s="90">
        <f t="shared" si="498"/>
        <v>6.4765319972519553E-3</v>
      </c>
      <c r="XD6" s="90">
        <f t="shared" si="498"/>
        <v>7.3672030434446256E-4</v>
      </c>
      <c r="XE6" s="90">
        <f t="shared" si="498"/>
        <v>2.7658662984391125E-3</v>
      </c>
      <c r="XF6" s="90">
        <f t="shared" si="498"/>
        <v>2.949032750439784E-3</v>
      </c>
      <c r="XG6" s="90">
        <f t="shared" si="498"/>
        <v>3.1843577729340211E-4</v>
      </c>
      <c r="XH6" s="90">
        <f t="shared" si="498"/>
        <v>1.5089877792660022E-3</v>
      </c>
      <c r="XI6" s="90">
        <f t="shared" si="498"/>
        <v>7.6367704304258766E-4</v>
      </c>
      <c r="XJ6" s="90">
        <f t="shared" si="498"/>
        <v>1.4024435516457601E-4</v>
      </c>
      <c r="XK6" s="90">
        <f t="shared" si="498"/>
        <v>2.4003167428279237E-3</v>
      </c>
      <c r="XL6" s="90">
        <f t="shared" si="498"/>
        <v>2.9006377288625096E-3</v>
      </c>
      <c r="XM6" s="90">
        <f t="shared" si="498"/>
        <v>1.6738118192447526E-3</v>
      </c>
      <c r="XN6" s="90">
        <f t="shared" si="498"/>
        <v>1.3597473818718342E-3</v>
      </c>
      <c r="XO6" s="90">
        <f t="shared" ref="XO6:ZZ6" si="499">XO5/XN5-1</f>
        <v>1.8691588785046953E-3</v>
      </c>
      <c r="XP6" s="90">
        <f t="shared" si="499"/>
        <v>2.5678500277606098E-3</v>
      </c>
      <c r="XQ6" s="90">
        <f t="shared" si="499"/>
        <v>6.2301236659201287E-4</v>
      </c>
      <c r="XR6" s="90">
        <f t="shared" si="499"/>
        <v>-4.7612459000390128E-4</v>
      </c>
      <c r="XS6" s="90">
        <f t="shared" si="499"/>
        <v>-2.2759010980510919E-3</v>
      </c>
      <c r="XT6" s="90">
        <f t="shared" si="499"/>
        <v>-9.875213214830536E-4</v>
      </c>
      <c r="XU6" s="90">
        <f t="shared" si="499"/>
        <v>-2.6550552251469739E-4</v>
      </c>
      <c r="XV6" s="90">
        <f t="shared" si="499"/>
        <v>-1.6302282728161144E-3</v>
      </c>
      <c r="XW6" s="90">
        <f t="shared" si="499"/>
        <v>-5.9749869041381132E-4</v>
      </c>
      <c r="XX6" s="90">
        <f t="shared" si="499"/>
        <v>-4.3405976921118139E-4</v>
      </c>
      <c r="XY6" s="90">
        <f t="shared" si="499"/>
        <v>1.6796394920115532E-4</v>
      </c>
      <c r="XZ6" s="90">
        <f t="shared" si="499"/>
        <v>1.138686250977905E-3</v>
      </c>
      <c r="YA6" s="90">
        <f t="shared" si="499"/>
        <v>2.9048478227955421E-4</v>
      </c>
      <c r="YB6" s="90">
        <f t="shared" si="499"/>
        <v>-1.9632704814098734E-4</v>
      </c>
      <c r="YC6" s="90">
        <f t="shared" si="499"/>
        <v>-1.6363800001584217E-5</v>
      </c>
      <c r="YD6" s="90">
        <f t="shared" si="499"/>
        <v>-4.6228491478417233E-4</v>
      </c>
      <c r="YE6" s="90">
        <f t="shared" si="499"/>
        <v>-1.1132712575462334E-3</v>
      </c>
      <c r="YF6" s="90">
        <f t="shared" si="499"/>
        <v>-1.8438617841221028E-4</v>
      </c>
      <c r="YG6" s="90">
        <f t="shared" si="499"/>
        <v>-1.4015933903807065E-3</v>
      </c>
      <c r="YH6" s="90">
        <f t="shared" si="499"/>
        <v>-7.8796385215829101E-4</v>
      </c>
      <c r="YI6" s="90">
        <f t="shared" si="499"/>
        <v>-4.4768640594050613E-4</v>
      </c>
      <c r="YJ6" s="90">
        <f t="shared" si="499"/>
        <v>-9.8617303227666042E-4</v>
      </c>
      <c r="YK6" s="90">
        <f t="shared" si="499"/>
        <v>-4.9357326478138841E-4</v>
      </c>
      <c r="YL6" s="90">
        <f t="shared" si="499"/>
        <v>4.5678072467625341E-4</v>
      </c>
      <c r="YM6" s="90">
        <f t="shared" si="499"/>
        <v>8.2676582372220864E-4</v>
      </c>
      <c r="YN6" s="90">
        <f t="shared" si="499"/>
        <v>8.9595055010538438E-4</v>
      </c>
      <c r="YO6" s="90">
        <f t="shared" si="499"/>
        <v>8.1302482189427039E-4</v>
      </c>
      <c r="YP6" s="90">
        <f t="shared" si="499"/>
        <v>5.5798763400938256E-4</v>
      </c>
      <c r="YQ6" s="90">
        <f t="shared" si="499"/>
        <v>1.1604590989424679E-3</v>
      </c>
      <c r="YR6" s="90">
        <f t="shared" si="499"/>
        <v>2.158491431567322E-3</v>
      </c>
      <c r="YS6" s="90">
        <f t="shared" si="499"/>
        <v>2.0148848082588433E-3</v>
      </c>
      <c r="YT6" s="90">
        <f t="shared" si="499"/>
        <v>0</v>
      </c>
      <c r="YU6" s="90">
        <f t="shared" si="499"/>
        <v>1.1991581420389696E-3</v>
      </c>
      <c r="YV6" s="90">
        <f t="shared" si="499"/>
        <v>8.6366339941190695E-4</v>
      </c>
      <c r="YW6" s="90">
        <f t="shared" si="499"/>
        <v>1.5345289362498349E-3</v>
      </c>
      <c r="YX6" s="90">
        <f t="shared" si="499"/>
        <v>1.8207311373472645E-3</v>
      </c>
      <c r="YY6" s="90">
        <f t="shared" si="499"/>
        <v>1.3062721346188688E-3</v>
      </c>
      <c r="YZ6" s="90">
        <f t="shared" si="499"/>
        <v>-5.6315203079104759E-4</v>
      </c>
      <c r="ZA6" s="90">
        <f t="shared" si="499"/>
        <v>-7.0535012120676033E-4</v>
      </c>
      <c r="ZB6" s="90">
        <f t="shared" si="499"/>
        <v>2.4339585902510841E-4</v>
      </c>
      <c r="ZC6" s="90">
        <f t="shared" si="499"/>
        <v>3.7311616890800536E-4</v>
      </c>
      <c r="ZD6" s="90">
        <f t="shared" si="499"/>
        <v>-1.1432556027631824E-3</v>
      </c>
      <c r="ZE6" s="90">
        <f t="shared" si="499"/>
        <v>-3.2469904457310683E-4</v>
      </c>
      <c r="ZF6" s="90">
        <f t="shared" si="499"/>
        <v>1.6240225414332343E-4</v>
      </c>
      <c r="ZG6" s="90">
        <f t="shared" si="499"/>
        <v>4.0999910693262365E-4</v>
      </c>
      <c r="ZH6" s="90">
        <f t="shared" si="499"/>
        <v>3.4490734165726344E-4</v>
      </c>
      <c r="ZI6" s="90">
        <f t="shared" si="499"/>
        <v>-8.7616822429914532E-4</v>
      </c>
      <c r="ZJ6" s="90">
        <f t="shared" si="499"/>
        <v>-6.0898372795548106E-5</v>
      </c>
      <c r="ZK6" s="90">
        <f t="shared" si="499"/>
        <v>-2.1924749387935982E-4</v>
      </c>
      <c r="ZL6" s="90">
        <f t="shared" si="499"/>
        <v>-1.047745519669574E-3</v>
      </c>
      <c r="ZM6" s="90">
        <f t="shared" si="499"/>
        <v>3.3741894830985331E-4</v>
      </c>
      <c r="ZN6" s="90">
        <f t="shared" si="499"/>
        <v>1.5442885706384857E-4</v>
      </c>
      <c r="ZO6" s="90">
        <f t="shared" si="499"/>
        <v>-2.3567080851338851E-4</v>
      </c>
      <c r="ZP6" s="90">
        <f t="shared" si="499"/>
        <v>1.2192742879557628E-5</v>
      </c>
      <c r="ZQ6" s="90">
        <f t="shared" si="499"/>
        <v>2.8449386509254992E-5</v>
      </c>
      <c r="ZR6" s="90">
        <f t="shared" si="499"/>
        <v>-1.2639296426046887E-3</v>
      </c>
      <c r="ZS6" s="90">
        <f t="shared" si="499"/>
        <v>-2.2787663735468477E-4</v>
      </c>
      <c r="ZT6" s="90">
        <f t="shared" si="499"/>
        <v>4.0701531600628726E-6</v>
      </c>
      <c r="ZU6" s="90">
        <f t="shared" si="499"/>
        <v>-4.3957475212863528E-4</v>
      </c>
      <c r="ZV6" s="90">
        <f t="shared" si="499"/>
        <v>-2.8503485569153497E-5</v>
      </c>
      <c r="ZW6" s="90">
        <f t="shared" si="499"/>
        <v>-2.565386823685234E-4</v>
      </c>
      <c r="ZX6" s="90">
        <f t="shared" si="499"/>
        <v>1.7106967423452524E-4</v>
      </c>
      <c r="ZY6" s="90">
        <f t="shared" si="499"/>
        <v>1.9547475932180092E-4</v>
      </c>
      <c r="ZZ6" s="90">
        <f t="shared" si="499"/>
        <v>4.0715949252145833E-6</v>
      </c>
      <c r="AAA6" s="90">
        <f t="shared" ref="AAA6:ACL6" si="500">AAA5/ZZ5-1</f>
        <v>6.5145253557385985E-5</v>
      </c>
      <c r="AAB6" s="90">
        <f t="shared" si="500"/>
        <v>-4.0713131207459341E-6</v>
      </c>
      <c r="AAC6" s="90">
        <f t="shared" si="500"/>
        <v>-1.2213989088682986E-5</v>
      </c>
      <c r="AAD6" s="90">
        <f t="shared" si="500"/>
        <v>2.0356897120210604E-5</v>
      </c>
      <c r="AAE6" s="90">
        <f t="shared" si="500"/>
        <v>-1.465666756234052E-4</v>
      </c>
      <c r="AAF6" s="90">
        <f t="shared" si="500"/>
        <v>-1.7509141400584571E-4</v>
      </c>
      <c r="AAG6" s="90">
        <f t="shared" si="500"/>
        <v>-4.3169628130301785E-4</v>
      </c>
      <c r="AAH6" s="90">
        <f t="shared" si="500"/>
        <v>3.381723212065868E-4</v>
      </c>
      <c r="AAI6" s="90">
        <f t="shared" si="500"/>
        <v>-4.5617464972302901E-4</v>
      </c>
      <c r="AAJ6" s="90">
        <f t="shared" si="500"/>
        <v>-1.1817055678708943E-4</v>
      </c>
      <c r="AAK6" s="90">
        <f t="shared" si="500"/>
        <v>-3.9530685184951952E-4</v>
      </c>
      <c r="AAL6" s="90">
        <f t="shared" si="500"/>
        <v>-2.0792394060720198E-4</v>
      </c>
      <c r="AAM6" s="90">
        <f t="shared" si="500"/>
        <v>-5.7496809130974658E-4</v>
      </c>
      <c r="AAN6" s="90">
        <f t="shared" si="500"/>
        <v>-2.1869517320168841E-3</v>
      </c>
      <c r="AAO6" s="90">
        <f t="shared" si="500"/>
        <v>-5.2749086091419262E-4</v>
      </c>
      <c r="AAP6" s="90">
        <f t="shared" si="500"/>
        <v>2.904776516314822E-4</v>
      </c>
      <c r="AAQ6" s="90">
        <f t="shared" si="500"/>
        <v>2.8630325240497356E-4</v>
      </c>
      <c r="AAR6" s="90">
        <f t="shared" si="500"/>
        <v>-5.6835373682351253E-4</v>
      </c>
      <c r="AAS6" s="90">
        <f t="shared" si="500"/>
        <v>-1.0637122740109195E-4</v>
      </c>
      <c r="AAT6" s="90">
        <f t="shared" si="500"/>
        <v>1.0638254344286224E-4</v>
      </c>
      <c r="AAU6" s="90">
        <f t="shared" si="500"/>
        <v>-6.545921686218481E-5</v>
      </c>
      <c r="AAV6" s="90">
        <f t="shared" si="500"/>
        <v>2.0048197503386156E-4</v>
      </c>
      <c r="AAW6" s="90">
        <f t="shared" si="500"/>
        <v>-1.1453816575301978E-4</v>
      </c>
      <c r="AAX6" s="90">
        <f t="shared" si="500"/>
        <v>2.4546704195937963E-5</v>
      </c>
      <c r="AAY6" s="90">
        <f t="shared" si="500"/>
        <v>-3.3137237254432517E-4</v>
      </c>
      <c r="AAZ6" s="90">
        <f t="shared" si="500"/>
        <v>6.1385595665264248E-5</v>
      </c>
      <c r="ABA6" s="90">
        <f t="shared" si="500"/>
        <v>-6.1381827705297987E-4</v>
      </c>
      <c r="ABB6" s="90">
        <f t="shared" si="500"/>
        <v>-2.2929957170114701E-4</v>
      </c>
      <c r="ABC6" s="90">
        <f t="shared" si="500"/>
        <v>-3.645061146924089E-4</v>
      </c>
      <c r="ABD6" s="90">
        <f t="shared" si="500"/>
        <v>-4.6296865333483872E-4</v>
      </c>
      <c r="ABE6" s="90">
        <f t="shared" si="500"/>
        <v>-6.0664688232692221E-4</v>
      </c>
      <c r="ABF6" s="90">
        <f t="shared" si="500"/>
        <v>-3.0760901663551277E-4</v>
      </c>
      <c r="ABG6" s="90">
        <f t="shared" si="500"/>
        <v>-9.4362458511243474E-5</v>
      </c>
      <c r="ABH6" s="90">
        <f t="shared" si="500"/>
        <v>-3.7338235173434153E-4</v>
      </c>
      <c r="ABI6" s="90">
        <f t="shared" si="500"/>
        <v>8.2092707294201261E-6</v>
      </c>
      <c r="ABJ6" s="90">
        <f t="shared" si="500"/>
        <v>-8.4965254546875979E-4</v>
      </c>
      <c r="ABK6" s="90">
        <f t="shared" si="500"/>
        <v>-3.4672297491596948E-3</v>
      </c>
      <c r="ABL6" s="90">
        <f t="shared" si="500"/>
        <v>1.0017396466290851E-3</v>
      </c>
      <c r="ABM6" s="90">
        <f t="shared" si="500"/>
        <v>-4.612451147141261E-4</v>
      </c>
      <c r="ABN6" s="90">
        <f t="shared" si="500"/>
        <v>-3.3785314924461574E-4</v>
      </c>
      <c r="ABO6" s="90">
        <f t="shared" si="500"/>
        <v>5.7701739707427535E-5</v>
      </c>
      <c r="ABP6" s="90">
        <f t="shared" si="500"/>
        <v>3.132199422193338E-4</v>
      </c>
      <c r="ABQ6" s="90">
        <f t="shared" si="500"/>
        <v>-1.565609331032336E-4</v>
      </c>
      <c r="ABR6" s="90">
        <f t="shared" si="500"/>
        <v>2.5136085116561624E-4</v>
      </c>
      <c r="ABS6" s="90">
        <f t="shared" si="500"/>
        <v>-1.1123012276503808E-4</v>
      </c>
      <c r="ABT6" s="90">
        <f t="shared" si="500"/>
        <v>4.53210170036078E-4</v>
      </c>
      <c r="ABU6" s="90">
        <f t="shared" si="500"/>
        <v>-8.2364520659350404E-6</v>
      </c>
      <c r="ABV6" s="90">
        <f t="shared" si="500"/>
        <v>2.8827819669619004E-4</v>
      </c>
      <c r="ABW6" s="90">
        <f t="shared" si="500"/>
        <v>5.9285852501744785E-4</v>
      </c>
      <c r="ABX6" s="90">
        <f t="shared" si="500"/>
        <v>9.4225111609436141E-4</v>
      </c>
      <c r="ABY6" s="90">
        <f t="shared" si="500"/>
        <v>-1.315443304392705E-4</v>
      </c>
      <c r="ABZ6" s="90">
        <f t="shared" si="500"/>
        <v>0</v>
      </c>
      <c r="ACA6" s="90">
        <f t="shared" si="500"/>
        <v>5.5091435337439876E-4</v>
      </c>
      <c r="ACB6" s="90">
        <f t="shared" si="500"/>
        <v>4.1090374169883148E-6</v>
      </c>
      <c r="ACC6" s="90">
        <f t="shared" si="500"/>
        <v>-3.7802988901536327E-4</v>
      </c>
      <c r="ACD6" s="90">
        <f t="shared" si="500"/>
        <v>-5.0971123214460512E-4</v>
      </c>
      <c r="ACE6" s="90">
        <f t="shared" si="500"/>
        <v>-7.3205538944942639E-4</v>
      </c>
      <c r="ACF6" s="90">
        <f t="shared" si="500"/>
        <v>-2.0784202359933612E-3</v>
      </c>
      <c r="ACG6" s="90">
        <f t="shared" si="500"/>
        <v>-7.8360855865500234E-4</v>
      </c>
      <c r="ACH6" s="90">
        <f t="shared" si="500"/>
        <v>2.4352190458887257E-4</v>
      </c>
      <c r="ACI6" s="90">
        <f t="shared" si="500"/>
        <v>-4.4153389701107049E-4</v>
      </c>
      <c r="ACJ6" s="90">
        <f t="shared" si="500"/>
        <v>-5.0778186021549487E-4</v>
      </c>
      <c r="ACK6" s="90">
        <f t="shared" si="500"/>
        <v>-3.6347565332683907E-4</v>
      </c>
      <c r="ACL6" s="90">
        <f t="shared" si="500"/>
        <v>-4.5450976989491743E-5</v>
      </c>
      <c r="ACM6" s="90">
        <f t="shared" ref="ACM6:AEX6" si="501">ACM5/ACL5-1</f>
        <v>-9.7104227959399214E-4</v>
      </c>
      <c r="ACN6" s="90">
        <f t="shared" si="501"/>
        <v>5.0460555976061805E-4</v>
      </c>
      <c r="ACO6" s="90">
        <f t="shared" si="501"/>
        <v>5.7876351309493757E-5</v>
      </c>
      <c r="ACP6" s="90">
        <f t="shared" si="501"/>
        <v>-5.7046244662251056E-4</v>
      </c>
      <c r="ACQ6" s="90">
        <f t="shared" si="501"/>
        <v>-5.5010733297211623E-4</v>
      </c>
      <c r="ACR6" s="90">
        <f t="shared" si="501"/>
        <v>-3.9315008401008544E-4</v>
      </c>
      <c r="ACS6" s="90">
        <f t="shared" si="501"/>
        <v>-2.4426292626977819E-4</v>
      </c>
      <c r="ACT6" s="90">
        <f t="shared" si="501"/>
        <v>-7.9508373225556372E-4</v>
      </c>
      <c r="ACU6" s="90">
        <f t="shared" si="501"/>
        <v>-9.3248014853375416E-4</v>
      </c>
      <c r="ACV6" s="90">
        <f t="shared" si="501"/>
        <v>-4.2726710831442194E-4</v>
      </c>
      <c r="ACW6" s="90">
        <f t="shared" si="501"/>
        <v>-1.7803489317905763E-3</v>
      </c>
      <c r="ACX6" s="90">
        <f t="shared" si="501"/>
        <v>-1.3677843141330914E-3</v>
      </c>
      <c r="ACY6" s="90">
        <f t="shared" si="501"/>
        <v>-8.0347701556160445E-4</v>
      </c>
      <c r="ACZ6" s="90">
        <f t="shared" si="501"/>
        <v>-1.6122699207842262E-3</v>
      </c>
      <c r="ADA6" s="90">
        <f t="shared" si="501"/>
        <v>-1.7124291035253147E-4</v>
      </c>
      <c r="ADB6" s="90">
        <f t="shared" si="501"/>
        <v>7.4295135338187102E-4</v>
      </c>
      <c r="ADC6" s="90">
        <f t="shared" si="501"/>
        <v>2.4190554839575995E-4</v>
      </c>
      <c r="ADD6" s="90">
        <f t="shared" si="501"/>
        <v>2.0848883125479389E-5</v>
      </c>
      <c r="ADE6" s="90">
        <f t="shared" si="501"/>
        <v>3.7527207225052095E-5</v>
      </c>
      <c r="ADF6" s="90">
        <f t="shared" si="501"/>
        <v>-2.7518919256985797E-4</v>
      </c>
      <c r="ADG6" s="90">
        <f t="shared" si="501"/>
        <v>-7.340398466858522E-4</v>
      </c>
      <c r="ADH6" s="90">
        <f t="shared" si="501"/>
        <v>-2.6294591244302445E-4</v>
      </c>
      <c r="ADI6" s="90">
        <f t="shared" si="501"/>
        <v>-4.4670813676794818E-4</v>
      </c>
      <c r="ADJ6" s="90">
        <f t="shared" si="501"/>
        <v>-1.7542174310736236E-4</v>
      </c>
      <c r="ADK6" s="90">
        <f t="shared" si="501"/>
        <v>-2.5064645899242066E-5</v>
      </c>
      <c r="ADL6" s="90">
        <f t="shared" si="501"/>
        <v>5.4308093994759332E-5</v>
      </c>
      <c r="ADM6" s="90">
        <f t="shared" si="501"/>
        <v>1.670927531871591E-5</v>
      </c>
      <c r="ADN6" s="90">
        <f t="shared" si="501"/>
        <v>1.086084748027627E-4</v>
      </c>
      <c r="ADO6" s="90">
        <f t="shared" si="501"/>
        <v>2.4643092833454006E-4</v>
      </c>
      <c r="ADP6" s="90">
        <f t="shared" si="501"/>
        <v>5.8460729005282985E-5</v>
      </c>
      <c r="ADQ6" s="90">
        <f t="shared" si="501"/>
        <v>5.469934152013689E-4</v>
      </c>
      <c r="ADR6" s="90">
        <f t="shared" si="501"/>
        <v>-3.4220564055043035E-4</v>
      </c>
      <c r="ADS6" s="90">
        <f t="shared" si="501"/>
        <v>2.9222676797058256E-5</v>
      </c>
      <c r="ADT6" s="90">
        <f t="shared" si="501"/>
        <v>7.1802193306536033E-4</v>
      </c>
      <c r="ADU6" s="90">
        <f t="shared" si="501"/>
        <v>4.9641455203808249E-4</v>
      </c>
      <c r="ADV6" s="90">
        <f t="shared" si="501"/>
        <v>1.6677924265628974E-5</v>
      </c>
      <c r="ADW6" s="90">
        <f t="shared" si="501"/>
        <v>1.1257411128995365E-4</v>
      </c>
      <c r="ADX6" s="90">
        <f t="shared" si="501"/>
        <v>-7.3373382971553269E-4</v>
      </c>
      <c r="ADY6" s="90">
        <f t="shared" si="501"/>
        <v>-2.419761945487986E-4</v>
      </c>
      <c r="ADZ6" s="90">
        <f t="shared" si="501"/>
        <v>-4.6737746990210827E-4</v>
      </c>
      <c r="AEA6" s="90">
        <f t="shared" si="501"/>
        <v>-2.2962304246365584E-4</v>
      </c>
      <c r="AEB6" s="90">
        <f t="shared" si="501"/>
        <v>-2.7143501428150696E-4</v>
      </c>
      <c r="AEC6" s="90">
        <f t="shared" si="501"/>
        <v>-7.93640848276711E-5</v>
      </c>
      <c r="AED6" s="90">
        <f t="shared" si="501"/>
        <v>-4.4698058349768033E-4</v>
      </c>
      <c r="AEE6" s="90">
        <f t="shared" si="501"/>
        <v>-1.3373621367707145E-4</v>
      </c>
      <c r="AEF6" s="90">
        <f t="shared" si="501"/>
        <v>-3.3856506928042762E-4</v>
      </c>
      <c r="AEG6" s="90">
        <f t="shared" si="501"/>
        <v>-3.5540465956407363E-4</v>
      </c>
      <c r="AEH6" s="90">
        <f t="shared" si="501"/>
        <v>1.463951246241102E-4</v>
      </c>
      <c r="AEI6" s="90">
        <f t="shared" si="501"/>
        <v>1.84012646687437E-4</v>
      </c>
      <c r="AEJ6" s="90">
        <f t="shared" si="501"/>
        <v>-5.0176034253501811E-5</v>
      </c>
      <c r="AEK6" s="90">
        <f t="shared" si="501"/>
        <v>-4.1815460012362138E-6</v>
      </c>
      <c r="AEL6" s="90">
        <f t="shared" si="501"/>
        <v>5.4778481674322421E-4</v>
      </c>
      <c r="AEM6" s="90">
        <f t="shared" si="501"/>
        <v>7.1047660442191685E-5</v>
      </c>
      <c r="AEN6" s="90">
        <f t="shared" si="501"/>
        <v>4.1789772371103595E-4</v>
      </c>
      <c r="AEO6" s="90">
        <f t="shared" si="501"/>
        <v>1.1487386849240444E-3</v>
      </c>
      <c r="AEP6" s="90">
        <f t="shared" si="501"/>
        <v>-1.0472820735349941E-3</v>
      </c>
      <c r="AEQ6" s="90">
        <f t="shared" si="501"/>
        <v>-8.3536256824112698E-6</v>
      </c>
      <c r="AER6" s="90">
        <f t="shared" si="501"/>
        <v>-2.6314140718008971E-4</v>
      </c>
      <c r="AES6" s="90">
        <f t="shared" si="501"/>
        <v>6.0162438584177025E-4</v>
      </c>
      <c r="AET6" s="90">
        <f t="shared" si="501"/>
        <v>3.9249089755144517E-4</v>
      </c>
      <c r="AEU6" s="90">
        <f t="shared" si="501"/>
        <v>4.8833423765604067E-4</v>
      </c>
      <c r="AEV6" s="90">
        <f t="shared" si="501"/>
        <v>3.1288197674661511E-4</v>
      </c>
      <c r="AEW6" s="90">
        <f t="shared" si="501"/>
        <v>3.419772960437939E-4</v>
      </c>
      <c r="AEX6" s="90">
        <f t="shared" si="501"/>
        <v>1.2548777640664088E-3</v>
      </c>
      <c r="AEY6" s="90">
        <f t="shared" ref="AEY6:AHJ6" si="502">AEY5/AEX5-1</f>
        <v>5.038202902172273E-4</v>
      </c>
      <c r="AEZ6" s="90">
        <f t="shared" si="502"/>
        <v>-2.9964292551387661E-4</v>
      </c>
      <c r="AFA6" s="90">
        <f t="shared" si="502"/>
        <v>2.206365990327086E-4</v>
      </c>
      <c r="AFB6" s="90">
        <f t="shared" si="502"/>
        <v>-1.9977774725621344E-4</v>
      </c>
      <c r="AFC6" s="90">
        <f t="shared" si="502"/>
        <v>1.7067759003230876E-4</v>
      </c>
      <c r="AFD6" s="90">
        <f t="shared" si="502"/>
        <v>-2.081078831266403E-4</v>
      </c>
      <c r="AFE6" s="90">
        <f t="shared" si="502"/>
        <v>3.4969401773454756E-4</v>
      </c>
      <c r="AFF6" s="90">
        <f t="shared" si="502"/>
        <v>-3.6621804955605519E-4</v>
      </c>
      <c r="AFG6" s="90">
        <f t="shared" si="502"/>
        <v>-8.7424960242499239E-5</v>
      </c>
      <c r="AFH6" s="90">
        <f t="shared" si="502"/>
        <v>-1.6237483606384995E-4</v>
      </c>
      <c r="AFI6" s="90">
        <f t="shared" si="502"/>
        <v>-4.0392094809005297E-4</v>
      </c>
      <c r="AFJ6" s="90">
        <f t="shared" si="502"/>
        <v>2.1245662343938321E-4</v>
      </c>
      <c r="AFK6" s="90">
        <f t="shared" si="502"/>
        <v>1.2494793835915452E-4</v>
      </c>
      <c r="AFL6" s="90">
        <f t="shared" si="502"/>
        <v>1.1452130096198943E-3</v>
      </c>
      <c r="AFM6" s="90">
        <f t="shared" si="502"/>
        <v>6.6554356190584585E-4</v>
      </c>
      <c r="AFN6" s="90">
        <f t="shared" si="502"/>
        <v>1.1223577827190745E-4</v>
      </c>
      <c r="AFO6" s="90">
        <f t="shared" si="502"/>
        <v>1.0349471304116342E-3</v>
      </c>
      <c r="AFP6" s="90">
        <f t="shared" si="502"/>
        <v>1.0546377070348445E-3</v>
      </c>
      <c r="AFQ6" s="90">
        <f t="shared" si="502"/>
        <v>2.3227358510147234E-4</v>
      </c>
      <c r="AFR6" s="90">
        <f t="shared" si="502"/>
        <v>-2.8612777886061203E-4</v>
      </c>
      <c r="AFS6" s="90">
        <f t="shared" si="502"/>
        <v>-1.8251051509443617E-4</v>
      </c>
      <c r="AFT6" s="90">
        <f t="shared" si="502"/>
        <v>-1.2861042657175137E-4</v>
      </c>
      <c r="AFU6" s="90">
        <f t="shared" si="502"/>
        <v>-4.2737347877874754E-4</v>
      </c>
      <c r="AFV6" s="90">
        <f t="shared" si="502"/>
        <v>3.1547836482581637E-4</v>
      </c>
      <c r="AFW6" s="90">
        <f t="shared" si="502"/>
        <v>-2.9048053780456051E-5</v>
      </c>
      <c r="AFX6" s="90">
        <f t="shared" si="502"/>
        <v>9.1296535296381265E-5</v>
      </c>
      <c r="AFY6" s="90">
        <f t="shared" si="502"/>
        <v>5.4772920600010266E-4</v>
      </c>
      <c r="AFZ6" s="90">
        <f t="shared" si="502"/>
        <v>3.1933379505399984E-4</v>
      </c>
      <c r="AGA6" s="90">
        <f t="shared" si="502"/>
        <v>3.1508598530716192E-4</v>
      </c>
      <c r="AGB6" s="90">
        <f t="shared" si="502"/>
        <v>6.1753978779832686E-4</v>
      </c>
      <c r="AGC6" s="90">
        <f t="shared" si="502"/>
        <v>6.6272071706396929E-5</v>
      </c>
      <c r="AGD6" s="90">
        <f t="shared" si="502"/>
        <v>3.7275570005546044E-5</v>
      </c>
      <c r="AGE6" s="90">
        <f t="shared" si="502"/>
        <v>2.774855666090037E-4</v>
      </c>
      <c r="AGF6" s="90">
        <f t="shared" si="502"/>
        <v>1.4201663623452099E-3</v>
      </c>
      <c r="AGG6" s="90">
        <f t="shared" si="502"/>
        <v>2.0755465881652224E-3</v>
      </c>
      <c r="AGH6" s="90">
        <f t="shared" si="502"/>
        <v>1.1882854855880254E-3</v>
      </c>
      <c r="AGI6" s="90">
        <f t="shared" si="502"/>
        <v>6.053887428189908E-3</v>
      </c>
      <c r="AGJ6" s="90">
        <f t="shared" si="502"/>
        <v>3.9938883267860437E-3</v>
      </c>
      <c r="AGK6" s="90">
        <f t="shared" si="502"/>
        <v>1.252560200409647E-3</v>
      </c>
      <c r="AGL6" s="90">
        <f t="shared" si="502"/>
        <v>2.7913041706566499E-3</v>
      </c>
      <c r="AGM6" s="90">
        <f t="shared" si="502"/>
        <v>1.5075785281808418E-3</v>
      </c>
      <c r="AGN6" s="90">
        <f t="shared" si="502"/>
        <v>-6.8976430348088869E-5</v>
      </c>
      <c r="AGO6" s="90">
        <f t="shared" si="502"/>
        <v>-4.6663745110453458E-4</v>
      </c>
      <c r="AGP6" s="90">
        <f t="shared" si="502"/>
        <v>-1.9080173264207634E-4</v>
      </c>
      <c r="AGQ6" s="90">
        <f t="shared" si="502"/>
        <v>-1.6241544246065054E-5</v>
      </c>
      <c r="AGR6" s="90">
        <f t="shared" si="502"/>
        <v>2.436271205707996E-5</v>
      </c>
      <c r="AGS6" s="90">
        <f t="shared" si="502"/>
        <v>1.2587094573746072E-4</v>
      </c>
      <c r="AGT6" s="90">
        <f t="shared" si="502"/>
        <v>1.2585510423646085E-4</v>
      </c>
      <c r="AGU6" s="90">
        <f t="shared" si="502"/>
        <v>-6.1316354256213401E-5</v>
      </c>
      <c r="AGV6" s="90">
        <f t="shared" si="502"/>
        <v>-4.4228968502424415E-5</v>
      </c>
      <c r="AGW6" s="90">
        <f t="shared" si="502"/>
        <v>-6.2520298798307561E-4</v>
      </c>
      <c r="AGX6" s="90">
        <f t="shared" si="502"/>
        <v>-2.4373796543741832E-5</v>
      </c>
      <c r="AGY6" s="90">
        <f t="shared" si="502"/>
        <v>-1.7468313292157145E-4</v>
      </c>
      <c r="AGZ6" s="90">
        <f t="shared" si="502"/>
        <v>1.2189324589462203E-5</v>
      </c>
      <c r="AHA6" s="90">
        <f t="shared" si="502"/>
        <v>3.2504469364758037E-5</v>
      </c>
      <c r="AHB6" s="90">
        <f t="shared" si="502"/>
        <v>1.5439121107707621E-4</v>
      </c>
      <c r="AHC6" s="90">
        <f t="shared" si="502"/>
        <v>6.4184330898653386E-4</v>
      </c>
      <c r="AHD6" s="90">
        <f t="shared" si="502"/>
        <v>-8.9313262207402211E-5</v>
      </c>
      <c r="AHE6" s="90">
        <f t="shared" si="502"/>
        <v>7.3893025635207721E-4</v>
      </c>
      <c r="AHF6" s="90">
        <f t="shared" si="502"/>
        <v>-3.2050761915580761E-4</v>
      </c>
      <c r="AHG6" s="90">
        <f t="shared" si="502"/>
        <v>1.582760090095281E-4</v>
      </c>
      <c r="AHH6" s="90">
        <f t="shared" si="502"/>
        <v>-3.3679050818846701E-4</v>
      </c>
      <c r="AHI6" s="90">
        <f t="shared" si="502"/>
        <v>-1.4612702497562857E-4</v>
      </c>
      <c r="AHJ6" s="90">
        <f t="shared" si="502"/>
        <v>-3.0041611691866699E-4</v>
      </c>
      <c r="AHK6" s="90">
        <f t="shared" ref="AHK6:AJV6" si="503">AHK5/AHJ5-1</f>
        <v>-7.8781405963834761E-4</v>
      </c>
      <c r="AHL6" s="90">
        <f t="shared" si="503"/>
        <v>-1.2354860865572137E-3</v>
      </c>
      <c r="AHM6" s="90">
        <f t="shared" si="503"/>
        <v>-4.3946564233210417E-4</v>
      </c>
      <c r="AHN6" s="90">
        <f t="shared" si="503"/>
        <v>-1.6283661381244485E-4</v>
      </c>
      <c r="AHO6" s="90">
        <f t="shared" si="503"/>
        <v>-2.239368091041527E-4</v>
      </c>
      <c r="AHP6" s="90">
        <f t="shared" si="503"/>
        <v>8.1449806556666005E-5</v>
      </c>
      <c r="AHQ6" s="90">
        <f t="shared" si="503"/>
        <v>1.1809260088768703E-4</v>
      </c>
      <c r="AHR6" s="90">
        <f t="shared" si="503"/>
        <v>0</v>
      </c>
      <c r="AHS6" s="90">
        <f t="shared" si="503"/>
        <v>0</v>
      </c>
      <c r="AHT6" s="90">
        <f t="shared" si="503"/>
        <v>9.0798415302995039E-4</v>
      </c>
      <c r="AHU6" s="90">
        <f t="shared" si="503"/>
        <v>1.7085533434757494E-4</v>
      </c>
      <c r="AHV6" s="90">
        <f t="shared" si="503"/>
        <v>5.8162236032943682E-4</v>
      </c>
      <c r="AHW6" s="90">
        <f t="shared" si="503"/>
        <v>1.4796326933785853E-3</v>
      </c>
      <c r="AHX6" s="90">
        <f t="shared" si="503"/>
        <v>3.4500813813309605E-4</v>
      </c>
      <c r="AHY6" s="90">
        <f t="shared" si="503"/>
        <v>0</v>
      </c>
      <c r="AHZ6" s="90">
        <f t="shared" si="503"/>
        <v>0</v>
      </c>
      <c r="AIA6" s="90">
        <f t="shared" si="503"/>
        <v>1.2984062063818858E-3</v>
      </c>
      <c r="AIB6" s="90">
        <f t="shared" si="503"/>
        <v>4.7816643433717942E-4</v>
      </c>
      <c r="AIC6" s="90">
        <f t="shared" si="503"/>
        <v>-2.2681798666635E-4</v>
      </c>
      <c r="AID6" s="90">
        <f t="shared" si="503"/>
        <v>3.970215282897982E-4</v>
      </c>
      <c r="AIE6" s="90">
        <f t="shared" si="503"/>
        <v>1.7413418861567109E-4</v>
      </c>
      <c r="AIF6" s="90">
        <f t="shared" si="503"/>
        <v>9.6769360957815742E-4</v>
      </c>
      <c r="AIG6" s="90">
        <f t="shared" si="503"/>
        <v>2.2247570969757824E-4</v>
      </c>
      <c r="AIH6" s="90">
        <f t="shared" si="503"/>
        <v>3.7205841317100585E-4</v>
      </c>
      <c r="AII6" s="90">
        <f t="shared" si="503"/>
        <v>-8.8937400198219052E-5</v>
      </c>
      <c r="AIJ6" s="90">
        <f t="shared" si="503"/>
        <v>-1.7789062152562263E-4</v>
      </c>
      <c r="AIK6" s="90">
        <f t="shared" si="503"/>
        <v>1.8196596023445366E-4</v>
      </c>
      <c r="AIL6" s="90">
        <f t="shared" si="503"/>
        <v>1.5767514069464639E-4</v>
      </c>
      <c r="AIM6" s="90">
        <f t="shared" si="503"/>
        <v>6.8315122704465381E-4</v>
      </c>
      <c r="AIN6" s="90">
        <f t="shared" si="503"/>
        <v>2.9084798345380136E-4</v>
      </c>
      <c r="AIO6" s="90">
        <f t="shared" si="503"/>
        <v>1.3003586082125373E-3</v>
      </c>
      <c r="AIP6" s="90">
        <f t="shared" si="503"/>
        <v>5.4447339340013556E-4</v>
      </c>
      <c r="AIQ6" s="90">
        <f t="shared" si="503"/>
        <v>1.2415299841583849E-3</v>
      </c>
      <c r="AIR6" s="90">
        <f t="shared" si="503"/>
        <v>1.3044055896196394E-3</v>
      </c>
      <c r="AIS6" s="90">
        <f t="shared" si="503"/>
        <v>2.5008745019359235E-3</v>
      </c>
      <c r="AIT6" s="90">
        <f t="shared" si="503"/>
        <v>1.7245874024907071E-3</v>
      </c>
      <c r="AIU6" s="90">
        <f t="shared" si="503"/>
        <v>1.2691930414590047E-3</v>
      </c>
      <c r="AIV6" s="90">
        <f t="shared" si="503"/>
        <v>1.0356603034202827E-3</v>
      </c>
      <c r="AIW6" s="90">
        <f t="shared" si="503"/>
        <v>3.1197446682724728E-3</v>
      </c>
      <c r="AIX6" s="90">
        <f t="shared" si="503"/>
        <v>1.5928512834399999E-3</v>
      </c>
      <c r="AIY6" s="90">
        <f t="shared" si="503"/>
        <v>2.4053561915062804E-3</v>
      </c>
      <c r="AIZ6" s="90">
        <f t="shared" si="503"/>
        <v>7.2582468359194685E-4</v>
      </c>
      <c r="AJA6" s="90">
        <f t="shared" si="503"/>
        <v>4.3002655463517669E-3</v>
      </c>
      <c r="AJB6" s="90">
        <f t="shared" si="503"/>
        <v>1.7482586475661144E-3</v>
      </c>
      <c r="AJC6" s="90">
        <f t="shared" si="503"/>
        <v>2.7222086527627365E-3</v>
      </c>
      <c r="AJD6" s="90">
        <f t="shared" si="503"/>
        <v>2.6873165729641713E-3</v>
      </c>
      <c r="AJE6" s="90">
        <f t="shared" si="503"/>
        <v>-8.1892380090364814E-4</v>
      </c>
      <c r="AJF6" s="90">
        <f t="shared" si="503"/>
        <v>5.631284215149579E-3</v>
      </c>
      <c r="AJG6" s="90">
        <f t="shared" si="503"/>
        <v>1.1152706286070568E-3</v>
      </c>
      <c r="AJH6" s="90">
        <f t="shared" si="503"/>
        <v>3.1940668261087879E-4</v>
      </c>
      <c r="AJI6" s="90">
        <f t="shared" si="503"/>
        <v>-3.6213825114472797E-4</v>
      </c>
      <c r="AJJ6" s="90">
        <f t="shared" si="503"/>
        <v>-3.1942036889165415E-4</v>
      </c>
      <c r="AJK6" s="90">
        <f t="shared" si="503"/>
        <v>-1.3248491035844356E-4</v>
      </c>
      <c r="AJL6" s="90">
        <f t="shared" si="503"/>
        <v>-4.3647870802299149E-4</v>
      </c>
      <c r="AJM6" s="90">
        <f t="shared" si="503"/>
        <v>-4.2887163871851985E-4</v>
      </c>
      <c r="AJN6" s="90">
        <f t="shared" si="503"/>
        <v>2.7303541269452225E-5</v>
      </c>
      <c r="AJO6" s="90">
        <f t="shared" si="503"/>
        <v>3.1593235147275855E-4</v>
      </c>
      <c r="AJP6" s="90">
        <f t="shared" si="503"/>
        <v>9.747918819336121E-5</v>
      </c>
      <c r="AJQ6" s="90">
        <f t="shared" si="503"/>
        <v>0</v>
      </c>
      <c r="AJR6" s="90">
        <f t="shared" si="503"/>
        <v>-7.7975749541892014E-4</v>
      </c>
      <c r="AJS6" s="90">
        <f t="shared" si="503"/>
        <v>5.2284521440548737E-4</v>
      </c>
      <c r="AJT6" s="90">
        <f t="shared" si="503"/>
        <v>-1.7549059370414177E-4</v>
      </c>
      <c r="AJU6" s="90">
        <f t="shared" si="503"/>
        <v>-3.9004754678328979E-6</v>
      </c>
      <c r="AJV6" s="90">
        <f t="shared" si="503"/>
        <v>-4.2905397499071185E-5</v>
      </c>
      <c r="AJW6" s="90">
        <f t="shared" ref="AJW6:AKR6" si="504">AJW5/AJV5-1</f>
        <v>-3.9006580411227176E-6</v>
      </c>
      <c r="AJX6" s="90">
        <f t="shared" si="504"/>
        <v>1.0921885117376462E-4</v>
      </c>
      <c r="AJY6" s="90">
        <f t="shared" si="504"/>
        <v>8.1905192789166748E-5</v>
      </c>
      <c r="AJZ6" s="90">
        <f t="shared" si="504"/>
        <v>1.5599711405345218E-4</v>
      </c>
      <c r="AKA6" s="90">
        <f t="shared" si="504"/>
        <v>-4.2892515256132135E-5</v>
      </c>
      <c r="AKB6" s="90">
        <f t="shared" si="504"/>
        <v>1.7547690723884735E-4</v>
      </c>
      <c r="AKC6" s="90">
        <f t="shared" si="504"/>
        <v>3.3139822760430704E-4</v>
      </c>
      <c r="AKD6" s="90">
        <f t="shared" si="504"/>
        <v>6.2360176791287358E-5</v>
      </c>
      <c r="AKE6" s="90">
        <f t="shared" si="504"/>
        <v>-6.6253556257112045E-5</v>
      </c>
      <c r="AKF6" s="90">
        <f t="shared" si="504"/>
        <v>4.5211304385106565E-4</v>
      </c>
      <c r="AKG6" s="90">
        <f t="shared" si="504"/>
        <v>1.0908141759102818E-4</v>
      </c>
      <c r="AKH6" s="90">
        <f t="shared" si="504"/>
        <v>5.84301000712939E-4</v>
      </c>
      <c r="AKI6" s="90">
        <f t="shared" si="504"/>
        <v>7.0075175090611452E-5</v>
      </c>
      <c r="AKJ6" s="90">
        <f t="shared" si="504"/>
        <v>3.0363781458642158E-4</v>
      </c>
      <c r="AKK6" s="90">
        <f t="shared" si="504"/>
        <v>1.1168923152360399E-3</v>
      </c>
      <c r="AKL6" s="90">
        <f t="shared" si="504"/>
        <v>8.3576287657916026E-4</v>
      </c>
      <c r="AKM6" s="90">
        <f t="shared" si="504"/>
        <v>1.0020779523429724E-3</v>
      </c>
      <c r="AKN6" s="90">
        <f t="shared" si="504"/>
        <v>1.3813280149617135E-3</v>
      </c>
      <c r="AKO6" s="90">
        <f t="shared" si="504"/>
        <v>2.1466295204182195E-3</v>
      </c>
      <c r="AKP6" s="90">
        <f t="shared" si="504"/>
        <v>1.6819199406108432E-3</v>
      </c>
      <c r="AKQ6" s="90">
        <f t="shared" si="504"/>
        <v>2.3970540553059916E-3</v>
      </c>
      <c r="AKR6" s="90">
        <f t="shared" si="504"/>
        <v>2.4490833265946588E-3</v>
      </c>
      <c r="AKS6" s="90">
        <f t="shared" ref="AKS6:ALX6" si="505">AKS5/AKR5-1</f>
        <v>9.9491020839348465E-4</v>
      </c>
      <c r="AKT6" s="90">
        <f t="shared" si="505"/>
        <v>5.027169741810722E-3</v>
      </c>
      <c r="AKU6" s="90">
        <f t="shared" si="505"/>
        <v>3.0928543609245462E-3</v>
      </c>
      <c r="AKV6" s="90">
        <f t="shared" si="505"/>
        <v>2.0898044947927907E-3</v>
      </c>
      <c r="AKW6" s="90">
        <f t="shared" si="505"/>
        <v>2.5374829536604082E-3</v>
      </c>
      <c r="AKX6" s="90">
        <f t="shared" si="505"/>
        <v>-1.9020843358429351E-3</v>
      </c>
      <c r="AKY6" s="90">
        <f t="shared" si="505"/>
        <v>-4.8971410566434059E-4</v>
      </c>
      <c r="AKZ6" s="90">
        <f t="shared" si="505"/>
        <v>6.0769493714141198E-4</v>
      </c>
      <c r="ALA6" s="90">
        <f t="shared" si="505"/>
        <v>-3.7957866767857062E-5</v>
      </c>
      <c r="ALB6" s="90">
        <f t="shared" si="505"/>
        <v>-5.3143030671054525E-5</v>
      </c>
      <c r="ALC6" s="90">
        <f t="shared" si="505"/>
        <v>2.1637955251185836E-4</v>
      </c>
      <c r="ALD6" s="90">
        <f t="shared" si="505"/>
        <v>6.4520291631842142E-5</v>
      </c>
      <c r="ALE6" s="90">
        <f t="shared" si="505"/>
        <v>-3.7950664137920143E-6</v>
      </c>
      <c r="ALF6" s="90">
        <f t="shared" si="505"/>
        <v>3.3776219264591845E-4</v>
      </c>
      <c r="ALG6" s="90">
        <f t="shared" si="505"/>
        <v>3.4144194728136235E-4</v>
      </c>
      <c r="ALH6" s="90">
        <f t="shared" si="505"/>
        <v>-4.171754943538275E-5</v>
      </c>
      <c r="ALI6" s="90">
        <f t="shared" si="505"/>
        <v>3.6409562061234801E-4</v>
      </c>
      <c r="ALJ6" s="90">
        <f t="shared" si="505"/>
        <v>1.5165129301686342E-4</v>
      </c>
      <c r="ALK6" s="90">
        <f t="shared" si="505"/>
        <v>6.936994651312034E-4</v>
      </c>
      <c r="ALL6" s="90">
        <f t="shared" si="505"/>
        <v>8.1443712924178513E-4</v>
      </c>
      <c r="ALM6" s="90">
        <f t="shared" si="505"/>
        <v>-2.5737979795692478E-4</v>
      </c>
      <c r="ALN6" s="90">
        <f t="shared" si="505"/>
        <v>5.6032377627945884E-4</v>
      </c>
      <c r="ALO6" s="90">
        <f t="shared" si="505"/>
        <v>4.1622364074678231E-5</v>
      </c>
      <c r="ALP6" s="90">
        <f t="shared" si="505"/>
        <v>2.913444220786765E-4</v>
      </c>
      <c r="ALQ6" s="90">
        <f t="shared" si="505"/>
        <v>1.6378622304429324E-3</v>
      </c>
      <c r="ALR6" s="90">
        <f t="shared" si="505"/>
        <v>1.975060611324686E-3</v>
      </c>
      <c r="ALS6" s="90">
        <f t="shared" si="505"/>
        <v>-1.0176199001223907E-3</v>
      </c>
      <c r="ALT6" s="90">
        <f t="shared" si="505"/>
        <v>2.7994189885116594E-3</v>
      </c>
      <c r="ALU6" s="90">
        <f t="shared" si="505"/>
        <v>2.2611240909415908E-3</v>
      </c>
      <c r="ALV6" s="90">
        <f t="shared" si="505"/>
        <v>8.9340010060134922E-4</v>
      </c>
      <c r="ALW6" s="90">
        <f t="shared" si="505"/>
        <v>1.3501552678540918E-4</v>
      </c>
      <c r="ALX6" s="90">
        <f t="shared" si="505"/>
        <v>-2.1749565008699623E-4</v>
      </c>
      <c r="ALY6" s="90">
        <f t="shared" ref="ALY6:AND6" si="506">ALY5/ALX5-1</f>
        <v>-1.5378037162339098E-4</v>
      </c>
      <c r="ALZ6" s="90">
        <f t="shared" si="506"/>
        <v>-1.0766281656431342E-3</v>
      </c>
      <c r="AMA6" s="90">
        <f t="shared" si="506"/>
        <v>-1.028968853037826E-3</v>
      </c>
      <c r="AMB6" s="90">
        <f t="shared" si="506"/>
        <v>-1.5638392252980138E-3</v>
      </c>
      <c r="AMC6" s="90">
        <f t="shared" si="506"/>
        <v>-2.0369282669918665E-3</v>
      </c>
      <c r="AMD6" s="90">
        <f t="shared" si="506"/>
        <v>-6.3383071438016803E-4</v>
      </c>
      <c r="AME6" s="90">
        <f t="shared" si="506"/>
        <v>-9.7022503935628723E-4</v>
      </c>
      <c r="AMF6" s="90">
        <f t="shared" si="506"/>
        <v>-2.2635377697163284E-3</v>
      </c>
      <c r="AMG6" s="90">
        <f t="shared" si="506"/>
        <v>-1.6323840761122144E-3</v>
      </c>
      <c r="AMH6" s="90">
        <f t="shared" si="506"/>
        <v>-1.2443095599393716E-3</v>
      </c>
      <c r="AMI6" s="90">
        <f t="shared" si="506"/>
        <v>-4.0642377465116564E-4</v>
      </c>
      <c r="AMJ6" s="90">
        <f t="shared" si="506"/>
        <v>-4.3698820131854443E-4</v>
      </c>
      <c r="AMK6" s="90">
        <f t="shared" si="506"/>
        <v>-3.0792624976239136E-4</v>
      </c>
      <c r="AML6" s="90">
        <f t="shared" si="506"/>
        <v>-3.7647023033138272E-4</v>
      </c>
      <c r="AMM6" s="90">
        <f t="shared" si="506"/>
        <v>4.0324114581369308E-4</v>
      </c>
      <c r="AMN6" s="90">
        <f t="shared" si="506"/>
        <v>2.4336821611092851E-4</v>
      </c>
      <c r="AMO6" s="90">
        <f t="shared" si="506"/>
        <v>2.0149026763971456E-4</v>
      </c>
      <c r="AMP6" s="90">
        <f t="shared" si="506"/>
        <v>1.9764874017935696E-4</v>
      </c>
      <c r="AMQ6" s="90">
        <f t="shared" si="506"/>
        <v>4.9402420718713813E-5</v>
      </c>
      <c r="AMR6" s="90">
        <f t="shared" si="506"/>
        <v>3.6099985560023029E-4</v>
      </c>
      <c r="AMS6" s="90">
        <f t="shared" si="506"/>
        <v>-3.7986271762546764E-6</v>
      </c>
      <c r="AMT6" s="90">
        <f t="shared" si="506"/>
        <v>7.2174190509421976E-5</v>
      </c>
      <c r="AMU6" s="90">
        <f t="shared" si="506"/>
        <v>4.1022368585985625E-4</v>
      </c>
      <c r="AMV6" s="90">
        <f t="shared" si="506"/>
        <v>4.4802357059592346E-4</v>
      </c>
      <c r="AMW6" s="90">
        <f t="shared" si="506"/>
        <v>1.0626306940886288E-4</v>
      </c>
      <c r="AMX6" s="90">
        <f t="shared" si="506"/>
        <v>-5.3125889384220137E-5</v>
      </c>
      <c r="AMY6" s="90">
        <f t="shared" si="506"/>
        <v>6.830834386417628E-5</v>
      </c>
      <c r="AMZ6" s="90">
        <f t="shared" si="506"/>
        <v>-3.0736655168883686E-4</v>
      </c>
      <c r="ANA6" s="90">
        <f t="shared" si="506"/>
        <v>5.0104764507619137E-4</v>
      </c>
      <c r="ANB6" s="90">
        <f t="shared" si="506"/>
        <v>-1.289930950755247E-4</v>
      </c>
      <c r="ANC6" s="90">
        <f t="shared" si="506"/>
        <v>-4.9327252168551716E-5</v>
      </c>
      <c r="AND6" s="90">
        <f t="shared" si="506"/>
        <v>3.7945911897097062E-6</v>
      </c>
      <c r="ANE6" s="90">
        <f t="shared" ref="ANE6:AOJ6" si="507">ANE5/AND5-1</f>
        <v>-2.0870172349685134E-4</v>
      </c>
      <c r="ANF6" s="90">
        <f t="shared" si="507"/>
        <v>3.7953688909464489E-6</v>
      </c>
      <c r="ANG6" s="90">
        <f t="shared" si="507"/>
        <v>-1.3663276149999959E-4</v>
      </c>
      <c r="ANH6" s="90">
        <f t="shared" si="507"/>
        <v>6.4529843154526034E-5</v>
      </c>
      <c r="ANI6" s="90">
        <f t="shared" si="507"/>
        <v>-1.1766447405880953E-4</v>
      </c>
      <c r="ANJ6" s="90">
        <f t="shared" si="507"/>
        <v>-5.6941122878939598E-4</v>
      </c>
      <c r="ANK6" s="90">
        <f t="shared" si="507"/>
        <v>-2.6587663324306732E-5</v>
      </c>
      <c r="ANL6" s="90">
        <f t="shared" si="507"/>
        <v>-6.5711257895795239E-4</v>
      </c>
      <c r="ANM6" s="90">
        <f t="shared" si="507"/>
        <v>2.2805017103766367E-4</v>
      </c>
      <c r="ANN6" s="90">
        <f t="shared" si="507"/>
        <v>-2.279981760144878E-5</v>
      </c>
      <c r="ANO6" s="90">
        <f t="shared" si="507"/>
        <v>1.4060208091071225E-4</v>
      </c>
      <c r="ANP6" s="90">
        <f t="shared" si="507"/>
        <v>-1.8997610100646156E-4</v>
      </c>
      <c r="ANQ6" s="90">
        <f t="shared" si="507"/>
        <v>-6.0803903610517906E-5</v>
      </c>
      <c r="ANR6" s="90">
        <f t="shared" si="507"/>
        <v>-1.482185273158354E-4</v>
      </c>
      <c r="ANS6" s="90">
        <f t="shared" si="507"/>
        <v>1.9385296062868207E-4</v>
      </c>
      <c r="ANT6" s="90">
        <f t="shared" si="507"/>
        <v>-7.6006034879116946E-5</v>
      </c>
      <c r="ANU6" s="90">
        <f t="shared" si="507"/>
        <v>4.1806496729579479E-5</v>
      </c>
      <c r="ANV6" s="90">
        <f t="shared" si="507"/>
        <v>9.5010793226046886E-5</v>
      </c>
      <c r="ANW6" s="90">
        <f t="shared" si="507"/>
        <v>-7.6001413625848002E-6</v>
      </c>
      <c r="ANX6" s="90">
        <f t="shared" si="507"/>
        <v>-3.0400796500962279E-5</v>
      </c>
      <c r="ANY6" s="90">
        <f t="shared" si="507"/>
        <v>2.4701398099136185E-4</v>
      </c>
      <c r="ANZ6" s="90">
        <f t="shared" si="507"/>
        <v>-3.0394212941819987E-5</v>
      </c>
      <c r="AOA6" s="90">
        <f t="shared" si="507"/>
        <v>-1.8996960486350467E-5</v>
      </c>
      <c r="AOB6" s="90">
        <f t="shared" si="507"/>
        <v>-1.4058017819484903E-4</v>
      </c>
      <c r="AOC6" s="90">
        <f t="shared" si="507"/>
        <v>-1.063999574398844E-4</v>
      </c>
      <c r="AOD6" s="90">
        <f t="shared" si="507"/>
        <v>1.292136966517532E-4</v>
      </c>
      <c r="AOE6" s="90">
        <f t="shared" si="507"/>
        <v>-2.2799471052215026E-5</v>
      </c>
      <c r="AOF6" s="90">
        <f t="shared" si="507"/>
        <v>1.3299994680004978E-4</v>
      </c>
      <c r="AOG6" s="90">
        <f t="shared" si="507"/>
        <v>-6.0791890361788781E-5</v>
      </c>
      <c r="AOH6" s="90">
        <f t="shared" si="507"/>
        <v>1.5578868974097659E-4</v>
      </c>
      <c r="AOI6" s="90">
        <f t="shared" si="507"/>
        <v>4.5589587338268345E-4</v>
      </c>
      <c r="AOJ6" s="90">
        <f t="shared" si="507"/>
        <v>6.6454518527514495E-4</v>
      </c>
      <c r="AOK6" s="90">
        <f t="shared" ref="AOK6:APN6" si="508">AOK5/AOJ5-1</f>
        <v>4.8194965713266313E-4</v>
      </c>
      <c r="AOL6" s="90">
        <f t="shared" si="508"/>
        <v>-1.7448035199518763E-4</v>
      </c>
      <c r="AOM6" s="90">
        <f t="shared" si="508"/>
        <v>4.4765814092873057E-4</v>
      </c>
      <c r="AON6" s="90">
        <f t="shared" si="508"/>
        <v>4.5883387938361331E-4</v>
      </c>
      <c r="AOO6" s="90">
        <f t="shared" si="508"/>
        <v>-1.4024022771974565E-4</v>
      </c>
      <c r="AOP6" s="90">
        <f t="shared" si="508"/>
        <v>7.6953403387447494E-4</v>
      </c>
      <c r="AOQ6" s="90">
        <f t="shared" si="508"/>
        <v>-1.8181887052581835E-4</v>
      </c>
      <c r="AOR6" s="90">
        <f t="shared" si="508"/>
        <v>1.1024773537511301E-3</v>
      </c>
      <c r="AOS6" s="90">
        <f t="shared" si="508"/>
        <v>1.3623875084212145E-4</v>
      </c>
      <c r="AOT6" s="90">
        <f t="shared" si="508"/>
        <v>1.0973293274507689E-4</v>
      </c>
      <c r="AOU6" s="90">
        <f t="shared" si="508"/>
        <v>-4.5401748724138713E-5</v>
      </c>
      <c r="AOV6" s="90">
        <f t="shared" si="508"/>
        <v>-5.1836016572381904E-4</v>
      </c>
      <c r="AOW6" s="90">
        <f t="shared" si="508"/>
        <v>5.299858418061909E-5</v>
      </c>
      <c r="AOX6" s="90">
        <f t="shared" si="508"/>
        <v>1.9305603924713033E-4</v>
      </c>
      <c r="AOY6" s="90">
        <f t="shared" si="508"/>
        <v>2.0058813956391752E-4</v>
      </c>
      <c r="AOZ6" s="90">
        <f t="shared" si="508"/>
        <v>-1.248694546611695E-4</v>
      </c>
      <c r="APA6" s="90">
        <f t="shared" si="508"/>
        <v>-1.5894460780407904E-4</v>
      </c>
      <c r="APB6" s="90">
        <f t="shared" si="508"/>
        <v>2.6116479498550227E-4</v>
      </c>
      <c r="APC6" s="90">
        <f t="shared" si="508"/>
        <v>1.9676845650273833E-4</v>
      </c>
      <c r="APD6" s="90">
        <f t="shared" si="508"/>
        <v>3.1022767684873997E-4</v>
      </c>
      <c r="APE6" s="90">
        <f t="shared" si="508"/>
        <v>4.4250465197204214E-4</v>
      </c>
      <c r="APF6" s="90">
        <f t="shared" si="508"/>
        <v>3.7804181898604128E-4</v>
      </c>
      <c r="APG6" s="90">
        <f t="shared" si="508"/>
        <v>3.6656198865547829E-4</v>
      </c>
      <c r="APH6" s="90">
        <f t="shared" si="508"/>
        <v>2.1910108115075211E-4</v>
      </c>
      <c r="API6" s="90">
        <f t="shared" si="508"/>
        <v>-2.4926730519392315E-4</v>
      </c>
      <c r="APJ6" s="90">
        <f t="shared" si="508"/>
        <v>9.0665256318400722E-5</v>
      </c>
      <c r="APK6" s="90">
        <f t="shared" si="508"/>
        <v>-2.6441635755158899E-5</v>
      </c>
      <c r="APL6" s="90">
        <f t="shared" si="508"/>
        <v>1.5865400960235476E-4</v>
      </c>
      <c r="APM6" s="90">
        <f t="shared" si="508"/>
        <v>5.2876280833391576E-5</v>
      </c>
      <c r="APN6" s="90">
        <f t="shared" si="508"/>
        <v>1.7372716526353749E-4</v>
      </c>
      <c r="APO6" s="90">
        <f t="shared" ref="APO6" si="509">APO5/APN5-1</f>
        <v>1.6614494636169042E-4</v>
      </c>
      <c r="APP6" s="90">
        <f t="shared" ref="APP6" si="510">APP5/APO5-1</f>
        <v>2.3407444322365301E-4</v>
      </c>
      <c r="APQ6" s="90">
        <f t="shared" ref="APQ6" si="511">APQ5/APP5-1</f>
        <v>3.5857851925946704E-4</v>
      </c>
      <c r="APR6" s="90">
        <f t="shared" ref="APR6" si="512">APR5/APQ5-1</f>
        <v>2.1506999207621114E-4</v>
      </c>
      <c r="APS6" s="90">
        <f t="shared" ref="APS6" si="513">APS5/APR5-1</f>
        <v>6.4129889432607001E-5</v>
      </c>
      <c r="APT6" s="90">
        <f t="shared" ref="APT6" si="514">APT5/APS5-1</f>
        <v>2.5650310821401234E-4</v>
      </c>
      <c r="APU6" s="90">
        <f t="shared" ref="APU6" si="515">APU5/APT5-1</f>
        <v>1.5461662618987404E-4</v>
      </c>
      <c r="APV6" s="90">
        <f t="shared" ref="APV6" si="516">APV5/APU5-1</f>
        <v>-9.8034410078051692E-5</v>
      </c>
      <c r="APW6" s="90">
        <f t="shared" ref="APW6" si="517">APW5/APV5-1</f>
        <v>2.1117173918772103E-4</v>
      </c>
      <c r="APX6" s="90">
        <f t="shared" ref="APX6" si="518">APX5/APW5-1</f>
        <v>2.6767907164382265E-4</v>
      </c>
      <c r="APY6" s="90">
        <f t="shared" ref="APY6" si="519">APY5/APX5-1</f>
        <v>2.7514567644382204E-4</v>
      </c>
      <c r="APZ6" s="90">
        <f t="shared" ref="APZ6" si="520">APZ5/APY5-1</f>
        <v>2.0347643253049164E-4</v>
      </c>
      <c r="AQA6" s="90">
        <f t="shared" ref="AQA6" si="521">AQA5/APZ5-1</f>
        <v>2.9385061087028319E-4</v>
      </c>
      <c r="AQB6" s="90">
        <f t="shared" ref="AQB6" si="522">AQB5/AQA5-1</f>
        <v>3.2389395862453263E-4</v>
      </c>
      <c r="AQC6" s="90">
        <f t="shared" ref="AQC6" si="523">AQC5/AQB5-1</f>
        <v>1.8824946819373523E-5</v>
      </c>
      <c r="AQD6" s="90">
        <f t="shared" ref="AQD6" si="524">AQD5/AQC5-1</f>
        <v>3.0119347916190975E-5</v>
      </c>
      <c r="AQE6" s="90">
        <f t="shared" ref="AQE6" si="525">AQE5/AQD5-1</f>
        <v>3.1624362806748074E-4</v>
      </c>
      <c r="AQF6" s="90">
        <f t="shared" ref="AQF6" si="526">AQF5/AQE5-1</f>
        <v>1.0914483142765441E-4</v>
      </c>
      <c r="AQG6" s="90">
        <f t="shared" ref="AQG6" si="527">AQG5/AQF5-1</f>
        <v>-9.0316899420739283E-5</v>
      </c>
      <c r="AQH6" s="90">
        <f t="shared" ref="AQH6" si="528">AQH5/AQG5-1</f>
        <v>1.6559593838327835E-4</v>
      </c>
      <c r="AQI6" s="90">
        <f t="shared" ref="AQI6" si="529">AQI5/AQH5-1</f>
        <v>-1.5051683719180531E-5</v>
      </c>
      <c r="AQJ6" s="90">
        <f t="shared" ref="AQJ6" si="530">AQJ5/AQI5-1</f>
        <v>1.0912634949789002E-4</v>
      </c>
      <c r="AQK6" s="90">
        <f t="shared" ref="AQK6" si="531">AQK5/AQJ5-1</f>
        <v>6.0201071579113474E-5</v>
      </c>
      <c r="AQL6" s="90">
        <f t="shared" ref="AQL6" si="532">AQL5/AQK5-1</f>
        <v>1.2039489525639269E-4</v>
      </c>
      <c r="AQM6" s="90">
        <f t="shared" ref="AQM6" si="533">AQM5/AQL5-1</f>
        <v>-4.8904538341054682E-5</v>
      </c>
      <c r="AQN6" s="90">
        <f t="shared" ref="AQN6" si="534">AQN5/AQM5-1</f>
        <v>2.0315186354213921E-4</v>
      </c>
      <c r="AQO6" s="90">
        <f t="shared" ref="AQO6" si="535">AQO5/AQN5-1</f>
        <v>-2.256784458276595E-5</v>
      </c>
      <c r="AQP6" s="90">
        <f t="shared" ref="AQP6" si="536">AQP5/AQO5-1</f>
        <v>1.8054683121504489E-4</v>
      </c>
      <c r="AQQ6" s="90">
        <f t="shared" ref="AQQ6" si="537">AQQ5/AQP5-1</f>
        <v>1.0153925996680968E-4</v>
      </c>
      <c r="AQR6" s="90">
        <f t="shared" ref="AQR6" si="538">AQR5/AQQ5-1</f>
        <v>6.016530417318755E-5</v>
      </c>
      <c r="AQS6" s="90">
        <f t="shared" ref="AQS6" si="539">AQS5/AQR5-1</f>
        <v>4.4745252867084417E-4</v>
      </c>
      <c r="AQT6" s="90">
        <f t="shared" ref="AQT6" si="540">AQT5/AQS5-1</f>
        <v>2.2550541400878643E-5</v>
      </c>
      <c r="AQU6" s="90">
        <f t="shared" ref="AQU6" si="541">AQU5/AQT5-1</f>
        <v>5.0737573992298834E-4</v>
      </c>
      <c r="AQV6" s="90">
        <f t="shared" ref="AQV6" si="542">AQV5/AQU5-1</f>
        <v>-1.2771871830496995E-4</v>
      </c>
      <c r="AQW6" s="90">
        <f t="shared" ref="AQW6" si="543">AQW5/AQV5-1</f>
        <v>4.2828805001193793E-4</v>
      </c>
      <c r="AQX6" s="90">
        <f t="shared" ref="AQX6" si="544">AQX5/AQW5-1</f>
        <v>2.553606969843969E-4</v>
      </c>
      <c r="AQY6" s="90">
        <f t="shared" ref="AQY6" si="545">AQY5/AQX5-1</f>
        <v>3.3789110895909857E-5</v>
      </c>
      <c r="AQZ6" s="90">
        <f t="shared" ref="AQZ6" si="546">AQZ5/AQY5-1</f>
        <v>1.6143140854518734E-4</v>
      </c>
      <c r="ARA6" s="90">
        <f t="shared" ref="ARA6" si="547">ARA5/AQZ5-1</f>
        <v>4.5794076798921779E-4</v>
      </c>
      <c r="ARB6" s="90">
        <f t="shared" ref="ARB6" si="548">ARB5/ARA5-1</f>
        <v>-1.0505305179120406E-4</v>
      </c>
      <c r="ARC6" s="90">
        <f t="shared" ref="ARC6" si="549">ARC5/ARB5-1</f>
        <v>2.1763275598107867E-4</v>
      </c>
      <c r="ARD6" s="90">
        <f t="shared" ref="ARD6" si="550">ARD5/ARC5-1</f>
        <v>1.4255595321177594E-4</v>
      </c>
      <c r="ARE6" s="90">
        <f t="shared" ref="ARE6" si="551">ARE5/ARD5-1</f>
        <v>1.8754688672162345E-4</v>
      </c>
      <c r="ARF6" s="90">
        <f t="shared" ref="ARF6" si="552">ARF5/ARE5-1</f>
        <v>1.8376148509280377E-4</v>
      </c>
      <c r="ARG6" s="90">
        <f t="shared" ref="ARG6" si="553">ARG5/ARF5-1</f>
        <v>-7.4615952815715314E-4</v>
      </c>
      <c r="ARH6" s="90">
        <f t="shared" ref="ARH6" si="554">ARH5/ARG5-1</f>
        <v>7.9549718574112305E-4</v>
      </c>
      <c r="ARI6" s="90">
        <f t="shared" ref="ARI6" si="555">ARI5/ARH5-1</f>
        <v>-4.4242478778599992E-4</v>
      </c>
      <c r="ARJ6" s="90">
        <f t="shared" ref="ARJ6" si="556">ARJ5/ARI5-1</f>
        <v>5.4014719010941903E-4</v>
      </c>
      <c r="ARK6" s="90">
        <f t="shared" ref="ARK6" si="557">ARK5/ARJ5-1</f>
        <v>5.5485157720314149E-4</v>
      </c>
      <c r="ARL6" s="90">
        <f t="shared" ref="ARL6" si="558">ARL5/ARK5-1</f>
        <v>1.0903531845056769E-3</v>
      </c>
      <c r="ARM6" s="90">
        <f t="shared" ref="ARM6" si="559">ARM5/ARL5-1</f>
        <v>0</v>
      </c>
      <c r="ARN6" s="90">
        <f t="shared" ref="ARN6" si="560">ARN5/ARM5-1</f>
        <v>1.7965618297988151E-4</v>
      </c>
      <c r="ARO6" s="90">
        <f t="shared" ref="ARO6" si="561">ARO5/ARN5-1</f>
        <v>1.8710824211787269E-5</v>
      </c>
      <c r="ARP6" s="90">
        <f t="shared" ref="ARP6" si="562">ARP5/ARO5-1</f>
        <v>2.13299405006806E-4</v>
      </c>
      <c r="ARQ6" s="90">
        <f t="shared" ref="ARQ6" si="563">ARQ5/ARP5-1</f>
        <v>-5.2378155316112895E-5</v>
      </c>
      <c r="ARR6" s="90">
        <f t="shared" ref="ARR6" si="564">ARR5/ARQ5-1</f>
        <v>3.7414927807066789E-6</v>
      </c>
      <c r="ARS6" s="90">
        <f t="shared" ref="ARS6" si="565">ARS5/ARR5-1</f>
        <v>1.6088358762922361E-4</v>
      </c>
      <c r="ART6" s="90">
        <f t="shared" ref="ART6" si="566">ART5/ARS5-1</f>
        <v>-1.3093069277292368E-4</v>
      </c>
      <c r="ARU6" s="90">
        <f t="shared" ref="ARU6" si="567">ARU5/ART5-1</f>
        <v>-4.7515358310701306E-4</v>
      </c>
      <c r="ARV6" s="90">
        <f t="shared" ref="ARV6" si="568">ARV5/ARU5-1</f>
        <v>1.796709775223615E-4</v>
      </c>
      <c r="ARW6" s="90">
        <f t="shared" ref="ARW6" si="569">ARW5/ARV5-1</f>
        <v>1.3472902624589445E-4</v>
      </c>
      <c r="ARX6" s="90">
        <f t="shared" ref="ARX6" si="570">ARX5/ARW5-1</f>
        <v>-1.8709843997322118E-4</v>
      </c>
      <c r="ARY6" s="90">
        <f t="shared" ref="ARY6" si="571">ARY5/ARX5-1</f>
        <v>-2.9941352375995045E-5</v>
      </c>
      <c r="ARZ6" s="90">
        <f t="shared" ref="ARZ6" si="572">ARZ5/ARY5-1</f>
        <v>7.1112841107723312E-5</v>
      </c>
      <c r="ASA6" s="90">
        <f t="shared" ref="ASA6" si="573">ASA5/ARZ5-1</f>
        <v>-7.110778443120136E-5</v>
      </c>
      <c r="ASB6" s="90">
        <f t="shared" ref="ASB6" si="574">ASB5/ASA5-1</f>
        <v>-1.0479787110595495E-4</v>
      </c>
      <c r="ASC6" s="90">
        <f t="shared" ref="ASC6" si="575">ASC5/ASB5-1</f>
        <v>3.368856048768798E-5</v>
      </c>
      <c r="ASD6" s="90">
        <f t="shared" ref="ASD6" si="576">ASD5/ASC5-1</f>
        <v>6.3631803924213415E-5</v>
      </c>
      <c r="ASE6" s="90">
        <f t="shared" ref="ASE6" si="577">ASE5/ASD5-1</f>
        <v>-7.8598991687273134E-5</v>
      </c>
      <c r="ASF6" s="90">
        <f t="shared" ref="ASF6" si="578">ASF5/ASE5-1</f>
        <v>-3.7431033320656226E-6</v>
      </c>
      <c r="ASG6" s="90">
        <f t="shared" ref="ASG6" si="579">ASG5/ASF5-1</f>
        <v>-1.1977975497556859E-4</v>
      </c>
      <c r="ASH6" s="90">
        <f t="shared" ref="ASH6" si="580">ASH5/ASG5-1</f>
        <v>-4.8666354702908698E-5</v>
      </c>
      <c r="ASI6" s="90">
        <f t="shared" ref="ASI6" si="581">ASI5/ASH5-1</f>
        <v>-1.7595615322407721E-4</v>
      </c>
      <c r="ASJ6" s="90">
        <f t="shared" ref="ASJ6" si="582">ASJ5/ASI5-1</f>
        <v>8.2376949431806068E-5</v>
      </c>
      <c r="ASK6" s="90">
        <f t="shared" ref="ASK6" si="583">ASK5/ASJ5-1</f>
        <v>-1.3478754113815938E-4</v>
      </c>
      <c r="ASL6" s="90">
        <f t="shared" ref="ASL6" si="584">ASL5/ASK5-1</f>
        <v>-3.5199269053476367E-4</v>
      </c>
      <c r="ASM6" s="90">
        <f t="shared" ref="ASM6" si="585">ASM5/ASL5-1</f>
        <v>-2.0602568953054234E-4</v>
      </c>
      <c r="ASN6" s="90">
        <f t="shared" ref="ASN6" si="586">ASN5/ASM5-1</f>
        <v>-2.0606814486223701E-4</v>
      </c>
      <c r="ASO6" s="90">
        <f t="shared" ref="ASO6" si="587">ASO5/ASN5-1</f>
        <v>-2.098580834710706E-4</v>
      </c>
      <c r="ASP6" s="90">
        <f t="shared" ref="ASP6" si="588">ASP5/ASO5-1</f>
        <v>-1.7991611411183328E-4</v>
      </c>
      <c r="ASQ6" s="90">
        <f t="shared" ref="ASQ6" si="589">ASQ5/ASP5-1</f>
        <v>-2.8866736896560052E-4</v>
      </c>
      <c r="ASR6" s="90">
        <f t="shared" ref="ASR6" si="590">ASR5/ASQ5-1</f>
        <v>2.9625074062678003E-4</v>
      </c>
      <c r="ASS6" s="90">
        <f t="shared" ref="ASS6" si="591">ASS5/ASR5-1</f>
        <v>8.9973570263746083E-5</v>
      </c>
      <c r="AST6" s="90">
        <f t="shared" ref="AST6" si="592">AST5/ASS5-1</f>
        <v>-1.8742807447735821E-5</v>
      </c>
      <c r="ASU6" s="90">
        <f t="shared" ref="ASU6" si="593">ASU5/AST5-1</f>
        <v>-1.6119116522461674E-4</v>
      </c>
      <c r="ASV6" s="90">
        <f t="shared" ref="ASV6" si="594">ASV5/ASU5-1</f>
        <v>-4.8740069210961856E-5</v>
      </c>
      <c r="ASW6" s="90">
        <f t="shared" ref="ASW6" si="595">ASW5/ASV5-1</f>
        <v>2.0996745504442416E-4</v>
      </c>
      <c r="ASX6" s="90">
        <f t="shared" ref="ASX6" si="596">ASX5/ASW5-1</f>
        <v>-1.5369390172581543E-4</v>
      </c>
      <c r="ASY6" s="90">
        <f t="shared" ref="ASY6" si="597">ASY5/ASX5-1</f>
        <v>1.7621277505108779E-4</v>
      </c>
      <c r="ASZ6" s="90">
        <f t="shared" ref="ASZ6" si="598">ASZ5/ASY5-1</f>
        <v>2.2866139370991689E-4</v>
      </c>
      <c r="ATA6" s="90">
        <f t="shared" ref="ATA6" si="599">ATA5/ASZ5-1</f>
        <v>3.0356292934485829E-4</v>
      </c>
      <c r="ATB6" s="90">
        <f t="shared" ref="ATB6" si="600">ATB5/ATA5-1</f>
        <v>-2.9972425368618438E-5</v>
      </c>
      <c r="ATC6" s="90">
        <f t="shared" ref="ATC6" si="601">ATC5/ATB5-1</f>
        <v>5.2078650001496918E-4</v>
      </c>
      <c r="ATD6" s="90">
        <f t="shared" ref="ATD6" si="602">ATD5/ATC5-1</f>
        <v>-1.7600161771691436E-4</v>
      </c>
      <c r="ATE6" s="90">
        <f t="shared" ref="ATE6" si="603">ATE5/ATD5-1</f>
        <v>2.1348634436479941E-4</v>
      </c>
      <c r="ATF6" s="90">
        <f t="shared" ref="ATF6" si="604">ATF5/ATE5-1</f>
        <v>4.0066953001827166E-4</v>
      </c>
      <c r="ATG6" s="90">
        <f t="shared" ref="ATG6" si="605">ATG5/ATF5-1</f>
        <v>1.130408743823974E-3</v>
      </c>
      <c r="ATH6" s="90">
        <f t="shared" ref="ATH6" si="606">ATH5/ATG5-1</f>
        <v>5.6082733248086214E-4</v>
      </c>
      <c r="ATI6" s="90">
        <f t="shared" ref="ATI6" si="607">ATI5/ATH5-1</f>
        <v>1.087395184072637E-3</v>
      </c>
      <c r="ATJ6" s="90">
        <f t="shared" ref="ATJ6" si="608">ATJ5/ATI5-1</f>
        <v>1.552800827165024E-3</v>
      </c>
      <c r="ATK6" s="90">
        <f t="shared" ref="ATK6" si="609">ATK5/ATJ5-1</f>
        <v>4.3232122958114516E-4</v>
      </c>
      <c r="ATL6" s="90">
        <f t="shared" ref="ATL6" si="610">ATL5/ATK5-1</f>
        <v>-2.4586957736505433E-4</v>
      </c>
      <c r="ATM6" s="90">
        <f t="shared" ref="ATM6" si="611">ATM5/ATL5-1</f>
        <v>1.1588521774124061E-3</v>
      </c>
      <c r="ATN6" s="90">
        <f t="shared" ref="ATN6" si="612">ATN5/ATM5-1</f>
        <v>-3.089176715797004E-4</v>
      </c>
      <c r="ATO6" s="90">
        <f t="shared" ref="ATO6" si="613">ATO5/ATN5-1</f>
        <v>1.6083575021315077E-3</v>
      </c>
      <c r="ATP6" s="90">
        <f t="shared" ref="ATP6" si="614">ATP5/ATO5-1</f>
        <v>7.9545327827101886E-4</v>
      </c>
      <c r="ATQ6" s="90">
        <f t="shared" ref="ATQ6" si="615">ATQ5/ATP5-1</f>
        <v>2.005623173118698E-3</v>
      </c>
      <c r="ATR6" s="90">
        <f t="shared" ref="ATR6" si="616">ATR5/ATQ5-1</f>
        <v>1.2380320479794538E-3</v>
      </c>
      <c r="ATS6" s="90">
        <f t="shared" ref="ATS6" si="617">ATS5/ATR5-1</f>
        <v>-2.2212596763604431E-5</v>
      </c>
      <c r="ATT6" s="90">
        <f t="shared" ref="ATT6" si="618">ATT5/ATS5-1</f>
        <v>4.4426180348078326E-4</v>
      </c>
      <c r="ATU6" s="90">
        <f t="shared" ref="ATU6" si="619">ATU5/ATT5-1</f>
        <v>3.4415000499565807E-4</v>
      </c>
      <c r="ATV6" s="90">
        <f t="shared" ref="ATV6" si="620">ATV5/ATU5-1</f>
        <v>5.5488968792927196E-5</v>
      </c>
      <c r="ATW6" s="90">
        <f t="shared" ref="ATW6" si="621">ATW5/ATV5-1</f>
        <v>8.1379305242768041E-5</v>
      </c>
      <c r="ATX6" s="90">
        <f t="shared" ref="ATX6" si="622">ATX5/ATW5-1</f>
        <v>-2.7370811618543378E-4</v>
      </c>
      <c r="ATY6" s="90">
        <f t="shared" ref="ATY6" si="623">ATY5/ATX5-1</f>
        <v>-1.9978763314554282E-4</v>
      </c>
      <c r="ATZ6" s="90">
        <f t="shared" ref="ATZ6" si="624">ATZ5/ATY5-1</f>
        <v>2.7383776222755785E-4</v>
      </c>
      <c r="AUA6" s="90">
        <f t="shared" ref="AUA6" si="625">AUA5/ATZ5-1</f>
        <v>-1.2208340886488145E-4</v>
      </c>
      <c r="AUB6" s="90">
        <f t="shared" ref="AUB6" si="626">AUB5/AUA5-1</f>
        <v>1.2949821292473906E-4</v>
      </c>
      <c r="AUC6" s="90">
        <f t="shared" ref="AUC6" si="627">AUC5/AUB5-1</f>
        <v>-3.6994698659809089E-5</v>
      </c>
      <c r="AUD6" s="90">
        <f t="shared" ref="AUD6" si="628">AUD5/AUC5-1</f>
        <v>2.1087758371285403E-4</v>
      </c>
      <c r="AUE6" s="90">
        <f t="shared" ref="AUE6" si="629">AUE5/AUD5-1</f>
        <v>7.8785009395021532E-4</v>
      </c>
      <c r="AUF6" s="90">
        <f t="shared" ref="AUF6" si="630">AUF5/AUE5-1</f>
        <v>-2.2914672412577275E-4</v>
      </c>
      <c r="AUG6" s="90">
        <f t="shared" ref="AUG6" si="631">AUG5/AUF5-1</f>
        <v>1.201447652001697E-3</v>
      </c>
      <c r="AUH6" s="90">
        <f t="shared" ref="AUH6" si="632">AUH5/AUG5-1</f>
        <v>-6.0554144266566912E-4</v>
      </c>
      <c r="AUI6" s="90">
        <f t="shared" ref="AUI6" si="633">AUI5/AUH5-1</f>
        <v>1.4150176600116193E-3</v>
      </c>
      <c r="AUJ6" s="90">
        <f t="shared" ref="AUJ6" si="634">AUJ5/AUI5-1</f>
        <v>1.3355420197673773E-3</v>
      </c>
      <c r="AUK6" s="90">
        <f t="shared" ref="AUK6" si="635">AUK5/AUJ5-1</f>
        <v>4.0160198664018765E-4</v>
      </c>
      <c r="AUL6" s="90">
        <f t="shared" ref="AUL6" si="636">AUL5/AUK5-1</f>
        <v>6.8502736426512278E-4</v>
      </c>
      <c r="AUM6" s="90">
        <f t="shared" ref="AUM6" si="637">AUM5/AUL5-1</f>
        <v>8.4649697469352247E-4</v>
      </c>
      <c r="AUN6" s="90">
        <f t="shared" ref="AUN6" si="638">AUN5/AUM5-1</f>
        <v>4.7069552618594912E-4</v>
      </c>
      <c r="AUO6" s="90">
        <f t="shared" ref="AUO6" si="639">AUO5/AUN5-1</f>
        <v>-5.1458102078072443E-5</v>
      </c>
      <c r="AUP6" s="90">
        <f t="shared" ref="AUP6" si="640">AUP5/AUO5-1</f>
        <v>4.4109214414889131E-4</v>
      </c>
      <c r="AUQ6" s="90">
        <f t="shared" ref="AUQ6" si="641">AUQ5/AUP5-1</f>
        <v>2.314712755169257E-4</v>
      </c>
      <c r="AUR6" s="90">
        <f t="shared" ref="AUR6" si="642">AUR5/AUQ5-1</f>
        <v>4.5916212096175357E-4</v>
      </c>
      <c r="AUS6" s="90">
        <f t="shared" ref="AUS6" si="643">AUS5/AUR5-1</f>
        <v>8.0775444265102081E-5</v>
      </c>
      <c r="AUT6" s="90">
        <f t="shared" ref="AUT6" si="644">AUT5/AUS5-1</f>
        <v>8.0768920119433929E-5</v>
      </c>
      <c r="AUU6" s="90">
        <f t="shared" ref="AUU6" si="645">AUU5/AUT5-1</f>
        <v>7.6357175371866148E-4</v>
      </c>
      <c r="AUV6" s="90">
        <f t="shared" ref="AUV6" si="646">AUV5/AUU5-1</f>
        <v>4.1450853227309459E-4</v>
      </c>
      <c r="AUW6" s="90">
        <f t="shared" ref="AUW6" si="647">AUW5/AUV5-1</f>
        <v>6.9300577504805005E-4</v>
      </c>
      <c r="AUX6" s="90">
        <f t="shared" ref="AUX6" si="648">AUX5/AUW5-1</f>
        <v>3.700799519263942E-4</v>
      </c>
      <c r="AUY6" s="90">
        <f t="shared" ref="AUY6" si="649">AUY5/AUX5-1</f>
        <v>2.7837298316923942E-4</v>
      </c>
      <c r="AUZ6" s="90">
        <f t="shared" ref="AUZ6" si="650">AUZ5/AUY5-1</f>
        <v>2.9660442856038749E-4</v>
      </c>
      <c r="AVA6" s="90">
        <f t="shared" ref="AVA6" si="651">AVA5/AUZ5-1</f>
        <v>2.5990950756304976E-4</v>
      </c>
      <c r="AVB6" s="90">
        <f t="shared" ref="AVB6" si="652">AVB5/AVA5-1</f>
        <v>1.0613263651770843E-4</v>
      </c>
      <c r="AVC6" s="90">
        <f t="shared" ref="AVC6" si="653">AVC5/AVB5-1</f>
        <v>1.9394595860533492E-4</v>
      </c>
      <c r="AVD6" s="90">
        <f t="shared" ref="AVD6" si="654">AVD5/AVC5-1</f>
        <v>1.097594438870253E-5</v>
      </c>
      <c r="AVE6" s="90">
        <f t="shared" ref="AVE6" si="655">AVE5/AVD5-1</f>
        <v>9.146519932090591E-5</v>
      </c>
      <c r="AVF6" s="90">
        <f t="shared" ref="AVF6" si="656">AVF5/AVE5-1</f>
        <v>-3.6582733682344326E-6</v>
      </c>
      <c r="AVG6" s="90">
        <f t="shared" ref="AVG6" si="657">AVG5/AVF5-1</f>
        <v>2.9632122684297713E-4</v>
      </c>
      <c r="AVH6" s="90">
        <f t="shared" ref="AVH6" si="658">AVH5/AVG5-1</f>
        <v>2.1577497961122738E-4</v>
      </c>
      <c r="AVI6" s="90">
        <f t="shared" ref="AVI6" si="659">AVI5/AVH5-1</f>
        <v>3.5101575183182909E-4</v>
      </c>
      <c r="AVJ6" s="90">
        <f t="shared" ref="AVJ6" si="660">AVJ5/AVI5-1</f>
        <v>3.2165153442398342E-4</v>
      </c>
      <c r="AVK6" s="90">
        <f t="shared" ref="AVK6" si="661">AVK5/AVJ5-1</f>
        <v>3.8001140034205072E-4</v>
      </c>
      <c r="AVL6" s="90">
        <f t="shared" ref="AVL6" si="662">AVL5/AVK5-1</f>
        <v>-1.3514500694000731E-4</v>
      </c>
      <c r="AVM6" s="90">
        <f t="shared" ref="AVM6" si="663">AVM5/AVL5-1</f>
        <v>4.7855104970717655E-4</v>
      </c>
      <c r="AVN6" s="90">
        <f t="shared" ref="AVN6" si="664">AVN5/AVM5-1</f>
        <v>6.5723653943194904E-5</v>
      </c>
      <c r="AVO6" s="90">
        <f t="shared" ref="AVO6" si="665">AVO5/AVN5-1</f>
        <v>9.4927927796351064E-4</v>
      </c>
      <c r="AVP6" s="90">
        <f t="shared" ref="AVP6" si="666">AVP5/AVO5-1</f>
        <v>4.7783711225890535E-4</v>
      </c>
      <c r="AVQ6" s="90">
        <f t="shared" ref="AVQ6" si="667">AVQ5/AVP5-1</f>
        <v>-1.640641235511886E-4</v>
      </c>
      <c r="AVR6" s="90">
        <f t="shared" ref="AVR6" si="668">AVR5/AVQ5-1</f>
        <v>5.9802069735037655E-4</v>
      </c>
      <c r="AVS6" s="90">
        <f t="shared" ref="AVS6" si="669">AVS5/AVR5-1</f>
        <v>8.01743427526036E-4</v>
      </c>
      <c r="AVT6" s="90">
        <f t="shared" ref="AVT6" si="670">AVT5/AVS5-1</f>
        <v>6.263154445020902E-4</v>
      </c>
      <c r="AVU6" s="90">
        <f t="shared" ref="AVU6" si="671">AVU5/AVT5-1</f>
        <v>1.3828540652283117E-4</v>
      </c>
      <c r="AVV6" s="90">
        <f t="shared" ref="AVV6" si="672">AVV5/AVU5-1</f>
        <v>1.0551900797572955E-4</v>
      </c>
      <c r="AVW6" s="90">
        <f t="shared" ref="AVW6" si="673">AVW5/AVV5-1</f>
        <v>2.2920676269078122E-4</v>
      </c>
      <c r="AVX6" s="90">
        <f t="shared" ref="AVX6" si="674">AVX5/AVW5-1</f>
        <v>4.7285795347074E-5</v>
      </c>
      <c r="AVY6" s="90">
        <f t="shared" ref="AVY6" si="675">AVY5/AVX5-1</f>
        <v>3.5280809785520617E-4</v>
      </c>
      <c r="AVZ6" s="90">
        <f t="shared" ref="AVZ6" si="676">AVZ5/AVY5-1</f>
        <v>1.6725204883760725E-4</v>
      </c>
      <c r="AWA6" s="90">
        <f t="shared" ref="AWA6" si="677">AWA5/AVZ5-1</f>
        <v>1.4177693761818766E-4</v>
      </c>
      <c r="AWB6" s="90">
        <f t="shared" ref="AWB6" si="678">AWB5/AWA5-1</f>
        <v>1.5266121205725902E-4</v>
      </c>
      <c r="AWC6" s="90">
        <f t="shared" ref="AWC6" si="679">AWC5/AWB5-1</f>
        <v>-1.4536943825582682E-5</v>
      </c>
      <c r="AWD6" s="90">
        <f t="shared" ref="AWD6" si="680">AWD5/AWC5-1</f>
        <v>2.7257165908922687E-4</v>
      </c>
      <c r="AWE6" s="90">
        <f t="shared" ref="AWE6" si="681">AWE5/AWD5-1</f>
        <v>1.1989884897101177E-4</v>
      </c>
      <c r="AWF6" s="90">
        <f t="shared" ref="AWF6" si="682">AWF5/AWE5-1</f>
        <v>1.1625161208272949E-4</v>
      </c>
      <c r="AWG6" s="90">
        <f t="shared" ref="AWG6" si="683">AWG5/AWF5-1</f>
        <v>3.6324406005161514E-4</v>
      </c>
      <c r="AWH6" s="90">
        <f t="shared" ref="AWH6" si="684">AWH5/AWG5-1</f>
        <v>-1.4524486468658893E-5</v>
      </c>
      <c r="AWI6" s="90">
        <f t="shared" ref="AWI6" si="685">AWI5/AWH5-1</f>
        <v>8.3517010236233702E-5</v>
      </c>
      <c r="AWJ6" s="90">
        <f t="shared" ref="AWJ6" si="686">AWJ5/AWI5-1</f>
        <v>-3.6308711185428777E-6</v>
      </c>
      <c r="AWK6" s="90">
        <f t="shared" ref="AWK6" si="687">AWK5/AWJ5-1</f>
        <v>4.1028992611158444E-4</v>
      </c>
      <c r="AWL6" s="216">
        <f t="shared" ref="AWL6" si="688">AWL5/AWK5-1</f>
        <v>1.0162306553218592E-4</v>
      </c>
      <c r="AWM6" s="216">
        <f t="shared" ref="AWM6" si="689">AWM5/AWL5-1</f>
        <v>2.540318483357229E-4</v>
      </c>
      <c r="AWN6" s="216">
        <f t="shared" ref="AWN6" si="690">AWN5/AWM5-1</f>
        <v>3.736947893158149E-4</v>
      </c>
      <c r="AWO6" s="216">
        <f t="shared" ref="AWO6" si="691">AWO5/AWN5-1</f>
        <v>3.9894243985938438E-4</v>
      </c>
      <c r="AWP6" s="216">
        <f t="shared" ref="AWP6" si="692">AWP5/AWO5-1</f>
        <v>2.0301697729463442E-4</v>
      </c>
      <c r="AWQ6" s="216">
        <f t="shared" ref="AWQ6" si="693">AWQ5/AWP5-1</f>
        <v>2.5371971220944367E-4</v>
      </c>
      <c r="AWR6" s="216">
        <f t="shared" ref="AWR6" si="694">AWR5/AWQ5-1</f>
        <v>4.4933234286959056E-4</v>
      </c>
      <c r="AWS6" s="216">
        <f t="shared" ref="AWS6" si="695">AWS5/AWR5-1</f>
        <v>2.8976163483518391E-4</v>
      </c>
      <c r="AWT6" s="216">
        <f t="shared" ref="AWT6" si="696">AWT5/AWS5-1</f>
        <v>3.6933906412373041E-4</v>
      </c>
      <c r="AWU6" s="216">
        <f t="shared" ref="AWU6" si="697">AWU5/AWT5-1</f>
        <v>1.9907988894973805E-4</v>
      </c>
      <c r="AWV6" s="216">
        <f t="shared" ref="AWV6" si="698">AWV5/AWU5-1</f>
        <v>3.3294007802364689E-4</v>
      </c>
      <c r="AWW6" s="216">
        <f t="shared" ref="AWW6" si="699">AWW5/AWV5-1</f>
        <v>-1.772677611442397E-4</v>
      </c>
      <c r="AWX6" s="216">
        <f t="shared" ref="AWX6" si="700">AWX5/AWW5-1</f>
        <v>2.0986434802749976E-4</v>
      </c>
      <c r="AWY6" s="216">
        <f t="shared" ref="AWY6" si="701">AWY5/AWX5-1</f>
        <v>3.2558324621012602E-5</v>
      </c>
      <c r="AWZ6" s="216">
        <f t="shared" ref="AWZ6" si="702">AWZ5/AWY5-1</f>
        <v>2.3513579996814471E-4</v>
      </c>
      <c r="AXA6" s="216">
        <f t="shared" ref="AXA6" si="703">AXA5/AWZ5-1</f>
        <v>5.967428689226395E-4</v>
      </c>
      <c r="AXB6" s="216">
        <f t="shared" ref="AXB6" si="704">AXB5/AXA5-1</f>
        <v>-4.6988065031339232E-5</v>
      </c>
      <c r="AXC6" s="216">
        <f t="shared" ref="AXC6" si="705">AXC5/AXB5-1</f>
        <v>5.7834182170424242E-5</v>
      </c>
      <c r="AXD6" s="216">
        <f t="shared" ref="AXD6" si="706">AXD5/AXC5-1</f>
        <v>2.9999746990072573E-4</v>
      </c>
      <c r="AXE6" s="216">
        <f t="shared" ref="AXE6" si="707">AXE5/AXD5-1</f>
        <v>1.8789385442552486E-4</v>
      </c>
      <c r="AXF6" s="216">
        <f t="shared" ref="AXF6" si="708">AXF5/AXE5-1</f>
        <v>3.0346382277723905E-4</v>
      </c>
      <c r="AXG6" s="216">
        <f t="shared" ref="AXG6" si="709">AXG5/AXF5-1</f>
        <v>1.0473548871736682E-4</v>
      </c>
      <c r="AXH6" s="216">
        <f t="shared" ref="AXH6" si="710">AXH5/AXG5-1</f>
        <v>2.0222665997393641E-4</v>
      </c>
      <c r="AXI6" s="216">
        <f t="shared" ref="AXI6" si="711">AXI5/AXH5-1</f>
        <v>3.7187740321265039E-4</v>
      </c>
      <c r="AXJ6" s="216">
        <f t="shared" ref="AXJ6" si="712">AXJ5/AXI5-1</f>
        <v>2.3459267493386449E-4</v>
      </c>
      <c r="AXK6" s="216">
        <f t="shared" ref="AXK6" si="713">AXK5/AXJ5-1</f>
        <v>2.7783691334004601E-4</v>
      </c>
      <c r="AXL6" s="216">
        <f t="shared" ref="AXL6" si="714">AXL5/AXK5-1</f>
        <v>2.9579608827723369E-4</v>
      </c>
      <c r="AXM6" s="216">
        <f t="shared" ref="AXM6" si="715">AXM5/AXL5-1</f>
        <v>4.6520014424800138E-4</v>
      </c>
      <c r="AXN6" s="216">
        <f t="shared" ref="AXN6" si="716">AXN5/AXM5-1</f>
        <v>4.1091594606190718E-4</v>
      </c>
      <c r="AXO6" s="216">
        <f t="shared" ref="AXO6" si="717">AXO5/AXN5-1</f>
        <v>1.6574008351866176E-4</v>
      </c>
      <c r="AXP6" s="216">
        <f t="shared" ref="AXP6" si="718">AXP5/AXO5-1</f>
        <v>6.6645292140532497E-4</v>
      </c>
      <c r="AXQ6" s="216">
        <f t="shared" ref="AXQ6" si="719">AXQ5/AXP5-1</f>
        <v>-2.7360372101048469E-4</v>
      </c>
      <c r="AXR6" s="216">
        <f t="shared" ref="AXR6" si="720">AXR5/AXQ5-1</f>
        <v>7.3100994605668213E-4</v>
      </c>
      <c r="AXS6" s="216">
        <f t="shared" ref="AXS6" si="721">AXS5/AXR5-1</f>
        <v>2.7707708860358338E-4</v>
      </c>
      <c r="AXT6" s="216">
        <f t="shared" ref="AXT6" si="722">AXT5/AXS5-1</f>
        <v>3.129744080465624E-4</v>
      </c>
      <c r="AXU6" s="216">
        <f t="shared" ref="AXU6" si="723">AXU5/AXT5-1</f>
        <v>1.5823638357947978E-4</v>
      </c>
      <c r="AXV6" s="216">
        <f t="shared" ref="AXV6" si="724">AXV5/AXU5-1</f>
        <v>3.5957124724372846E-5</v>
      </c>
      <c r="AXW6" s="216">
        <f t="shared" ref="AXW6" si="725">AXW5/AXV5-1</f>
        <v>8.2698413269133297E-5</v>
      </c>
      <c r="AXX6" s="216">
        <f t="shared" ref="AXX6" si="726">AXX5/AXW5-1</f>
        <v>1.8695486478126355E-4</v>
      </c>
      <c r="AXY6" s="216">
        <f t="shared" ref="AXY6" si="727">AXY5/AXX5-1</f>
        <v>-1.2581148407220244E-4</v>
      </c>
      <c r="AXZ6" s="216">
        <f t="shared" ref="AXZ6" si="728">AXZ5/AXY5-1</f>
        <v>3.1277075341806793E-4</v>
      </c>
      <c r="AYA6" s="216">
        <f t="shared" ref="AYA6" si="729">AYA5/AXZ5-1</f>
        <v>-1.8688498666641351E-4</v>
      </c>
      <c r="AYB6" s="216">
        <f t="shared" ref="AYB6" si="730">AYB5/AYA5-1</f>
        <v>2.4443374048321864E-4</v>
      </c>
      <c r="AYC6" s="216">
        <f t="shared" ref="AYC6" si="731">AYC5/AYB5-1</f>
        <v>3.7734221704721627E-4</v>
      </c>
      <c r="AYD6" s="216">
        <f t="shared" ref="AYD6" si="732">AYD5/AYC5-1</f>
        <v>8.9809496096826535E-5</v>
      </c>
      <c r="AYE6" s="216">
        <f t="shared" ref="AYE6" si="733">AYE5/AYD5-1</f>
        <v>3.0891692290002659E-4</v>
      </c>
      <c r="AYF6" s="216">
        <f t="shared" ref="AYF6" si="734">AYF5/AYE5-1</f>
        <v>-7.1818958768843366E-5</v>
      </c>
      <c r="AYG6" s="216">
        <f t="shared" ref="AYG6" si="735">AYG5/AYF5-1</f>
        <v>1.9392511617555286E-4</v>
      </c>
      <c r="AYH6" s="216">
        <f t="shared" ref="AYH6" si="736">AYH5/AYG5-1</f>
        <v>1.7952547825594856E-4</v>
      </c>
      <c r="AYI6" s="216">
        <f t="shared" ref="AYI6" si="737">AYI5/AYH5-1</f>
        <v>2.8359934233668227E-4</v>
      </c>
      <c r="AYJ6" s="216">
        <f t="shared" ref="AYJ6" si="738">AYJ5/AYI5-1</f>
        <v>3.1222971493805041E-4</v>
      </c>
      <c r="AYK6" s="216">
        <f t="shared" ref="AYK6" si="739">AYK5/AYJ5-1</f>
        <v>4.2335179816865853E-4</v>
      </c>
      <c r="AYL6" s="216">
        <f t="shared" ref="AYL6" si="740">AYL5/AYK5-1</f>
        <v>1.6137939938176693E-4</v>
      </c>
      <c r="AYM6" s="216">
        <f t="shared" ref="AYM6" si="741">AYM5/AYL5-1</f>
        <v>7.1712604565732363E-6</v>
      </c>
      <c r="AYN6" s="216">
        <f t="shared" ref="AYN6" si="742">AYN5/AYM5-1</f>
        <v>2.1513627089975174E-4</v>
      </c>
      <c r="AYO6" s="216">
        <f t="shared" ref="AYO6" si="743">AYO5/AYN5-1</f>
        <v>4.0150132818062012E-4</v>
      </c>
      <c r="AYP6" s="216">
        <f t="shared" ref="AYP6" si="744">AYP5/AYO5-1</f>
        <v>-1.4333578198633123E-4</v>
      </c>
      <c r="AYQ6" s="216">
        <f t="shared" ref="AYQ6" si="745">AYQ5/AYP5-1</f>
        <v>4.730758892572684E-4</v>
      </c>
      <c r="AYR6" s="216">
        <f t="shared" ref="AYR6" si="746">AYR5/AYQ5-1</f>
        <v>-2.865770874471707E-5</v>
      </c>
      <c r="AYS6" s="216">
        <f t="shared" ref="AYS6" si="747">AYS5/AYR5-1</f>
        <v>3.6181394165857306E-4</v>
      </c>
      <c r="AYT6" s="216">
        <f t="shared" ref="AYT6" si="748">AYT5/AYS5-1</f>
        <v>3.1871083258727673E-4</v>
      </c>
      <c r="AYU6" s="216">
        <f t="shared" ref="AYU6" si="749">AYU5/AYT5-1</f>
        <v>4.4748495555579915E-4</v>
      </c>
      <c r="AYV6" s="216">
        <f t="shared" ref="AYV6" si="750">AYV5/AYU5-1</f>
        <v>3.470930066127309E-4</v>
      </c>
      <c r="AYW6" s="216">
        <f t="shared" ref="AYW6" si="751">AYW5/AYV5-1</f>
        <v>4.2566738565108508E-4</v>
      </c>
      <c r="AYX6" s="216">
        <f t="shared" ref="AYX6" si="752">AYX5/AYW5-1</f>
        <v>5.1129862700216577E-4</v>
      </c>
      <c r="AYY6" s="216">
        <f t="shared" ref="AYY6" si="753">AYY5/AYX5-1</f>
        <v>5.8965846267100552E-4</v>
      </c>
      <c r="AYZ6" s="216">
        <f t="shared" ref="AYZ6" si="754">AYZ5/AYY5-1</f>
        <v>-9.2861122619636305E-5</v>
      </c>
      <c r="AZA6" s="216">
        <f t="shared" ref="AZA6" si="755">AZA5/AYZ5-1</f>
        <v>7.6796136618551003E-4</v>
      </c>
      <c r="AZB6" s="216">
        <f t="shared" ref="AZB6" si="756">AZB5/AZA5-1</f>
        <v>-2.0344282364370692E-4</v>
      </c>
      <c r="AZC6" s="216">
        <f t="shared" ref="AZC6" si="757">AZC5/AZB5-1</f>
        <v>8.4963587034136978E-4</v>
      </c>
      <c r="AZD6" s="216">
        <f t="shared" ref="AZD6" si="758">AZD5/AZC5-1</f>
        <v>6.5273685787459179E-4</v>
      </c>
      <c r="AZE6" s="216">
        <f t="shared" ref="AZE6" si="759">AZE5/AZD5-1</f>
        <v>-2.3882427167509768E-4</v>
      </c>
      <c r="AZF6" s="216">
        <f t="shared" ref="AZF6" si="760">AZF5/AZE5-1</f>
        <v>7.915172172823226E-4</v>
      </c>
      <c r="AZG6" s="216">
        <f t="shared" ref="AZG6" si="761">AZG5/AZF5-1</f>
        <v>-3.5269473024202025E-4</v>
      </c>
      <c r="AZH6" s="216">
        <f t="shared" ref="AZH6" si="762">AZH5/AZG5-1</f>
        <v>1.0014362234807006E-3</v>
      </c>
      <c r="AZI6" s="216">
        <f t="shared" ref="AZI6" si="763">AZI5/AZH5-1</f>
        <v>-4.2367148726496495E-4</v>
      </c>
      <c r="AZJ6" s="216">
        <f t="shared" ref="AZJ6" si="764">AZJ5/AZI5-1</f>
        <v>7.3016359226230065E-4</v>
      </c>
      <c r="AZK6" s="216">
        <f t="shared" ref="AZK6" si="765">AZK5/AZJ5-1</f>
        <v>-2.3846471434063599E-4</v>
      </c>
      <c r="AZL6" s="216">
        <f t="shared" ref="AZL6" si="766">AZL5/AZK5-1</f>
        <v>7.0132468484906951E-4</v>
      </c>
      <c r="AZM6" s="216">
        <f t="shared" ref="AZM6" si="767">AZM5/AZL5-1</f>
        <v>2.6681465986477804E-4</v>
      </c>
      <c r="AZN6" s="216">
        <f t="shared" ref="AZN6" si="768">AZN5/AZM5-1</f>
        <v>5.7972251564009092E-4</v>
      </c>
      <c r="AZO6" s="216">
        <f t="shared" ref="AZO6" si="769">AZO5/AZN5-1</f>
        <v>-3.5545192157426797E-5</v>
      </c>
      <c r="AZP6" s="216">
        <f t="shared" ref="AZP6" si="770">AZP5/AZO5-1</f>
        <v>1.347210669624177E-3</v>
      </c>
      <c r="AZQ6" s="216">
        <f t="shared" ref="AZQ6" si="771">AZQ5/AZP5-1</f>
        <v>2.1299178916645012E-4</v>
      </c>
      <c r="AZR6" s="216">
        <f t="shared" ref="AZR6" si="772">AZR5/AZQ5-1</f>
        <v>5.5720983386620127E-4</v>
      </c>
      <c r="AZS6" s="216">
        <f t="shared" ref="AZS6" si="773">AZS5/AZR5-1</f>
        <v>2.4120488936518747E-4</v>
      </c>
      <c r="AZT6" s="216">
        <f t="shared" ref="AZT6" si="774">AZT5/AZS5-1</f>
        <v>-1.0284198506305131E-4</v>
      </c>
      <c r="AZU6" s="216">
        <f t="shared" ref="AZU6" si="775">AZU5/AZT5-1</f>
        <v>1.2058576307727442E-4</v>
      </c>
      <c r="AZV6" s="216">
        <f t="shared" ref="AZV6" si="776">AZV5/AZU5-1</f>
        <v>2.4114244780881755E-4</v>
      </c>
      <c r="AZW6" s="216">
        <f t="shared" ref="AZW6" si="777">AZW5/AZV5-1</f>
        <v>9.0406617055283078E-4</v>
      </c>
      <c r="AZX6" s="216">
        <f t="shared" ref="AZX6" si="778">AZX5/AZW5-1</f>
        <v>-7.2968396891404108E-4</v>
      </c>
      <c r="AZY6" s="216">
        <f t="shared" ref="AZY6" si="779">AZY5/AZX5-1</f>
        <v>6.7350092872242584E-4</v>
      </c>
      <c r="AZZ6" s="216">
        <f t="shared" ref="AZZ6" si="780">AZZ5/AZY5-1</f>
        <v>3.2235439145855693E-4</v>
      </c>
      <c r="BAA6" s="216">
        <f t="shared" ref="BAA6" si="781">BAA5/AZZ5-1</f>
        <v>9.5612789450028046E-5</v>
      </c>
      <c r="BAB6" s="216">
        <f t="shared" ref="BAB6" si="782">BAB5/BAA5-1</f>
        <v>8.6397371253754685E-4</v>
      </c>
      <c r="BAC6" s="216">
        <f t="shared" ref="BAC6" si="783">BAC5/BAB5-1</f>
        <v>-1.6273968725677435E-4</v>
      </c>
      <c r="BAD6" s="216">
        <f t="shared" ref="BAD6" si="784">BAD5/BAC5-1</f>
        <v>6.9706383972500952E-4</v>
      </c>
      <c r="BAE6" s="216">
        <f t="shared" ref="BAE6" si="785">BAE5/BAD5-1</f>
        <v>7.9912026052730845E-4</v>
      </c>
      <c r="BAF6" s="216">
        <f t="shared" ref="BAF6" si="786">BAF5/BAE5-1</f>
        <v>-2.3671816758941144E-4</v>
      </c>
      <c r="BAG6" s="216">
        <f t="shared" ref="BAG6" si="787">BAG5/BAF5-1</f>
        <v>1.0389793971092853E-3</v>
      </c>
      <c r="BAH6" s="216">
        <f t="shared" ref="BAH6" si="788">BAH5/BAG5-1</f>
        <v>-1.4827157704477845E-4</v>
      </c>
      <c r="BAI6" s="216">
        <f t="shared" ref="BAI6" si="789">BAI5/BAH5-1</f>
        <v>9.3919257684804691E-4</v>
      </c>
      <c r="BAJ6" s="216">
        <f t="shared" ref="BAJ6" si="790">BAJ5/BAI5-1</f>
        <v>-1.3404447454568036E-4</v>
      </c>
      <c r="BAK6" s="216">
        <f t="shared" ref="BAK6" si="791">BAK5/BAJ5-1</f>
        <v>1.6757805609455279E-3</v>
      </c>
      <c r="BAL6" s="216">
        <f t="shared" ref="BAL6" si="792">BAL5/BAK5-1</f>
        <v>6.9736726248126324E-4</v>
      </c>
      <c r="BAM6" s="216">
        <f t="shared" ref="BAM6" si="793">BAM5/BAL5-1</f>
        <v>2.4637216980094578E-5</v>
      </c>
      <c r="BAN6" s="216">
        <f t="shared" ref="BAN6" si="794">BAN5/BAM5-1</f>
        <v>2.7100271002700183E-4</v>
      </c>
      <c r="BAO6" s="216">
        <f t="shared" ref="BAO6" si="795">BAO5/BAN5-1</f>
        <v>1.4074248698925373E-5</v>
      </c>
      <c r="BAP6" s="216">
        <f t="shared" ref="BAP6" si="796">BAP5/BAO5-1</f>
        <v>6.4036930308808415E-4</v>
      </c>
      <c r="BAQ6" s="216">
        <f t="shared" ref="BAQ6" si="797">BAQ5/BAP5-1</f>
        <v>2.2855696166934614E-4</v>
      </c>
      <c r="BAR6" s="216">
        <f t="shared" ref="BAR6" si="798">BAR5/BAQ5-1</f>
        <v>-5.6247319463631484E-5</v>
      </c>
      <c r="BAS6" s="216">
        <f t="shared" ref="BAS6" si="799">BAS5/BAR5-1</f>
        <v>3.0234634828896212E-4</v>
      </c>
      <c r="BAT6" s="216">
        <f t="shared" ref="BAT6" si="800">BAT5/BAS5-1</f>
        <v>-2.0384637012893503E-4</v>
      </c>
      <c r="BAU6" s="216">
        <f t="shared" ref="BAU6" si="801">BAU5/BAT5-1</f>
        <v>3.8668400885866205E-4</v>
      </c>
      <c r="BAV6" s="216">
        <f t="shared" ref="BAV6" si="802">BAV5/BAU5-1</f>
        <v>1.1244641225660601E-4</v>
      </c>
      <c r="BAW6" s="216">
        <f t="shared" ref="BAW6" si="803">BAW5/BAV5-1</f>
        <v>-1.05406658889029E-5</v>
      </c>
      <c r="BAX6" s="216">
        <f t="shared" ref="BAX6" si="804">BAX5/BAW5-1</f>
        <v>8.0812623634463066E-5</v>
      </c>
      <c r="BAY6" s="216">
        <f t="shared" ref="BAY6" si="805">BAY5/BAX5-1</f>
        <v>0</v>
      </c>
      <c r="BAZ6" s="216">
        <f t="shared" ref="BAZ6" si="806">BAZ5/BAY5-1</f>
        <v>-2.4593158885921618E-5</v>
      </c>
      <c r="BBA6" s="216">
        <f t="shared" ref="BBA6" si="807">BBA5/BAZ5-1</f>
        <v>4.1809398331138503E-4</v>
      </c>
      <c r="BBB6" s="216">
        <f t="shared" ref="BBB6" si="808">BBB5/BBA5-1</f>
        <v>-1.0535779507270249E-5</v>
      </c>
      <c r="BBC6" s="216">
        <f t="shared" ref="BBC6" si="809">BBC5/BBB5-1</f>
        <v>3.6524420438222016E-4</v>
      </c>
      <c r="BBD6" s="216">
        <f t="shared" ref="BBD6" si="810">BBD5/BBC5-1</f>
        <v>-1.6149133739407073E-4</v>
      </c>
      <c r="BBE6" s="216">
        <f t="shared" ref="BBE6" si="811">BBE5/BBD5-1</f>
        <v>1.8258491076172945E-4</v>
      </c>
      <c r="BBF6" s="216">
        <f t="shared" ref="BBF6" si="812">BBF5/BBE5-1</f>
        <v>4.8797441469394798E-4</v>
      </c>
      <c r="BBG6" s="216">
        <f t="shared" ref="BBG6" si="813">BBG5/BBF5-1</f>
        <v>-1.9298922769228621E-4</v>
      </c>
      <c r="BBH6" s="216">
        <f t="shared" ref="BBH6" si="814">BBH5/BBG5-1</f>
        <v>2.9480407812321197E-4</v>
      </c>
      <c r="BBI6" s="216">
        <f t="shared" ref="BBI6" si="815">BBI5/BBH5-1</f>
        <v>2.4559766191023513E-4</v>
      </c>
      <c r="BBJ6" s="216">
        <f t="shared" ref="BBJ6" si="816">BBJ5/BBI5-1</f>
        <v>1.8239918060669602E-4</v>
      </c>
      <c r="BBK6" s="216">
        <f t="shared" ref="BBK6" si="817">BBK5/BBJ5-1</f>
        <v>1.0521110608441298E-4</v>
      </c>
      <c r="BBL6" s="216">
        <f t="shared" ref="BBL6" si="818">BBL5/BBK5-1</f>
        <v>1.4377338509174997E-4</v>
      </c>
      <c r="BBM6" s="216">
        <f t="shared" ref="BBM6" si="819">BBM5/BBL5-1</f>
        <v>3.6814720278255386E-4</v>
      </c>
      <c r="BBN6" s="216">
        <f t="shared" ref="BBN6" si="820">BBN5/BBM5-1</f>
        <v>-1.1916569990577663E-4</v>
      </c>
      <c r="BBO6" s="216">
        <f t="shared" ref="BBO6" si="821">BBO5/BBN5-1</f>
        <v>3.8558203608429764E-5</v>
      </c>
      <c r="BBP6" s="216">
        <f t="shared" ref="BBP6" si="822">BBP5/BBO5-1</f>
        <v>1.121649947073422E-4</v>
      </c>
      <c r="BBQ6" s="216">
        <f t="shared" ref="BBQ6" si="823">BBQ5/BBP5-1</f>
        <v>3.8552392701562965E-5</v>
      </c>
      <c r="BBR6" s="216">
        <f t="shared" ref="BBR6" si="824">BBR5/BBQ5-1</f>
        <v>2.1027767166614808E-5</v>
      </c>
      <c r="BBS6" s="216">
        <f t="shared" ref="BBS6" si="825">BBS5/BBR5-1</f>
        <v>-1.0513662504374466E-5</v>
      </c>
      <c r="BBT6" s="216">
        <f t="shared" ref="BBT6" si="826">BBT5/BBS5-1</f>
        <v>9.462395738424334E-5</v>
      </c>
      <c r="BBU6" s="216">
        <f t="shared" ref="BBU6" si="827">BBU5/BBT5-1</f>
        <v>6.3076669691852771E-5</v>
      </c>
      <c r="BBV6" s="216">
        <f t="shared" ref="BBV6" si="828">BBV5/BBU5-1</f>
        <v>1.261453825533998E-4</v>
      </c>
      <c r="BBW6" s="216">
        <f t="shared" ref="BBW6" si="829">BBW5/BBV5-1</f>
        <v>1.6817262920398868E-4</v>
      </c>
      <c r="BBX6" s="216">
        <f t="shared" ref="BBX6" si="830">BBX5/BBW5-1</f>
        <v>2.8024058654319006E-5</v>
      </c>
      <c r="BBY6" s="216">
        <f t="shared" ref="BBY6" si="831">BBY5/BBX5-1</f>
        <v>-2.7672982411897085E-4</v>
      </c>
      <c r="BBZ6" s="216">
        <f t="shared" ref="BBZ6" si="832">BBZ5/BBY5-1</f>
        <v>1.7519393969123165E-4</v>
      </c>
      <c r="BCA6" s="216">
        <f t="shared" ref="BCA6" si="833">BCA5/BBZ5-1</f>
        <v>-4.5542445559321187E-5</v>
      </c>
      <c r="BCB6" s="216">
        <f t="shared" ref="BCB6" si="834">BCB5/BCA5-1</f>
        <v>8.0578765743410941E-5</v>
      </c>
      <c r="BCC6" s="216">
        <f t="shared" ref="BCC6" si="835">BCC5/BCB5-1</f>
        <v>-8.0572273329138078E-5</v>
      </c>
      <c r="BCD6" s="216">
        <f t="shared" ref="BCD6" si="836">BCD5/BCC5-1</f>
        <v>5.2551368963094092E-5</v>
      </c>
      <c r="BCE6" s="216">
        <f t="shared" ref="BCE6" si="837">BCE5/BCD5-1</f>
        <v>-1.4012961989773309E-5</v>
      </c>
      <c r="BCF6" s="216">
        <f t="shared" ref="BCF6" si="838">BCF5/BCE5-1</f>
        <v>2.0669408574658377E-4</v>
      </c>
      <c r="BCG6" s="216">
        <f t="shared" ref="BCG6" si="839">BCG5/BCF5-1</f>
        <v>-2.0314880650085243E-4</v>
      </c>
      <c r="BCH6" s="216">
        <f t="shared" ref="BCH6" si="840">BCH5/BCG5-1</f>
        <v>-2.9077201722205182E-4</v>
      </c>
      <c r="BCI6" s="216">
        <f t="shared" ref="BCI6" si="841">BCI5/BCH5-1</f>
        <v>2.6632651630897897E-4</v>
      </c>
      <c r="BCJ6" s="216">
        <f t="shared" ref="BCJ6" si="842">BCJ5/BCI5-1</f>
        <v>-1.1561098654711E-4</v>
      </c>
      <c r="BCK6" s="216">
        <f t="shared" ref="BCK6" si="843">BCK5/BCJ5-1</f>
        <v>2.2774493968258369E-4</v>
      </c>
      <c r="BCL6" s="216">
        <f t="shared" ref="BCL6" si="844">BCL5/BCK5-1</f>
        <v>7.0059410379741394E-6</v>
      </c>
      <c r="BCM6" s="216">
        <f t="shared" ref="BCM6" si="845">BCM5/BCL5-1</f>
        <v>6.3053027596238209E-5</v>
      </c>
      <c r="BCN6" s="216">
        <f t="shared" ref="BCN6" si="846">BCN5/BCM5-1</f>
        <v>-7.7059952643288021E-5</v>
      </c>
      <c r="BCO6" s="216">
        <f t="shared" ref="BCO6" si="847">BCO5/BCN5-1</f>
        <v>-4.2035940729268084E-5</v>
      </c>
      <c r="BCP6" s="216">
        <f t="shared" ref="BCP6" si="848">BCP5/BCO5-1</f>
        <v>1.0509426956017975E-5</v>
      </c>
      <c r="BCQ6" s="216">
        <f t="shared" ref="BCQ6" si="849">BCQ5/BCP5-1</f>
        <v>1.0859627059378596E-4</v>
      </c>
      <c r="BCR6" s="216">
        <f t="shared" ref="BCR6" si="850">BCR5/BCQ5-1</f>
        <v>-7.0054502402938645E-5</v>
      </c>
      <c r="BCS6" s="216">
        <f t="shared" ref="BCS6" si="851">BCS5/BCR5-1</f>
        <v>-9.4580204012983948E-5</v>
      </c>
      <c r="BCT6" s="216">
        <f t="shared" ref="BCT6" si="852">BCT5/BCS5-1</f>
        <v>-5.2549527929990347E-5</v>
      </c>
      <c r="BCU6" s="216">
        <f t="shared" ref="BCU6" si="853">BCU5/BCT5-1</f>
        <v>-2.8027887748316438E-4</v>
      </c>
      <c r="BCV6" s="216">
        <f t="shared" ref="BCV6" si="854">BCV5/BCU5-1</f>
        <v>-1.0513404590906106E-5</v>
      </c>
      <c r="BCW6" s="216">
        <f t="shared" ref="BCW6" si="855">BCW5/BCV5-1</f>
        <v>-2.4881985792724048E-4</v>
      </c>
      <c r="BCX6" s="216">
        <f t="shared" ref="BCX6" si="856">BCX5/BCW5-1</f>
        <v>1.3670971269919008E-4</v>
      </c>
      <c r="BCY6" s="216">
        <f t="shared" ref="BCY6" si="857">BCY5/BCX5-1</f>
        <v>-1.0514694285268522E-4</v>
      </c>
      <c r="BCZ6" s="216">
        <f t="shared" ref="BCZ6" si="858">BCZ5/BCY5-1</f>
        <v>1.051579998945229E-5</v>
      </c>
      <c r="BDA6" s="216">
        <f t="shared" ref="BDA6" si="859">BDA5/BCZ5-1</f>
        <v>-1.927876391576433E-4</v>
      </c>
      <c r="BDB6" s="216">
        <f t="shared" ref="BDB6" si="860">BDB5/BDA5-1</f>
        <v>1.6828347351105499E-4</v>
      </c>
      <c r="BDC6" s="216">
        <f t="shared" ref="BDC6" si="861">BDC5/BDB5-1</f>
        <v>1.4021263245789228E-5</v>
      </c>
      <c r="BDD6" s="216">
        <f t="shared" ref="BDD6" si="862">BDD5/BDC5-1</f>
        <v>-4.907373328422171E-5</v>
      </c>
      <c r="BDE6" s="216">
        <f t="shared" ref="BDE6" si="863">BDE5/BDD5-1</f>
        <v>-1.0516316064379527E-4</v>
      </c>
      <c r="BDF6" s="216">
        <f t="shared" ref="BDF6" si="864">BDF5/BDE5-1</f>
        <v>-1.472439095361322E-4</v>
      </c>
      <c r="BDG6" s="216">
        <f t="shared" ref="BDG6" si="865">BDG5/BDF5-1</f>
        <v>-1.0518970964124019E-4</v>
      </c>
      <c r="BDH6" s="216">
        <f t="shared" ref="BDH6" si="866">BDH5/BDG5-1</f>
        <v>-1.4728108595252198E-4</v>
      </c>
      <c r="BDI6" s="216">
        <f t="shared" ref="BDI6" si="867">BDI5/BDH5-1</f>
        <v>-1.5080998993421968E-4</v>
      </c>
      <c r="BDJ6" s="216">
        <f t="shared" ref="BDJ6" si="868">BDJ5/BDI5-1</f>
        <v>-9.4708927894981976E-5</v>
      </c>
      <c r="BDK6" s="216">
        <f t="shared" ref="BDK6" si="869">BDK5/BDJ5-1</f>
        <v>-2.595972033664351E-4</v>
      </c>
      <c r="BDL6" s="216">
        <f t="shared" ref="BDL6" si="870">BDL5/BDK5-1</f>
        <v>1.3685026826149027E-4</v>
      </c>
      <c r="BDM6" s="216">
        <f t="shared" ref="BDM6" si="871">BDM5/BDL5-1</f>
        <v>-3.1576509883390891E-5</v>
      </c>
      <c r="BDN6" s="216">
        <f t="shared" ref="BDN6" si="872">BDN5/BDM5-1</f>
        <v>7.7189461533233583E-5</v>
      </c>
      <c r="BDO6" s="216">
        <f t="shared" ref="BDO6" si="873">BDO5/BDN5-1</f>
        <v>-1.6138368972229422E-4</v>
      </c>
      <c r="BDP6" s="216">
        <f t="shared" ref="BDP6" si="874">BDP5/BDO5-1</f>
        <v>-1.4386520181475237E-4</v>
      </c>
      <c r="BDQ6" s="216">
        <f t="shared" ref="BDQ6" si="875">BDQ5/BDP5-1</f>
        <v>8.7735306090852561E-5</v>
      </c>
      <c r="BDR6" s="216">
        <f t="shared" ref="BDR6" si="876">BDR5/BDQ5-1</f>
        <v>6.6672983054516521E-5</v>
      </c>
      <c r="BDS6" s="216">
        <f t="shared" ref="BDS6" si="877">BDS5/BDR5-1</f>
        <v>-1.7544352122200735E-5</v>
      </c>
      <c r="BDT6" s="216">
        <f t="shared" ref="BDT6" si="878">BDT5/BDS5-1</f>
        <v>-9.4741163632061642E-5</v>
      </c>
      <c r="BDU6" s="216">
        <f t="shared" ref="BDU6" si="879">BDU5/BDT5-1</f>
        <v>4.9129702414330012E-5</v>
      </c>
      <c r="BDV6" s="216">
        <f t="shared" ref="BDV6" si="880">BDV5/BDU5-1</f>
        <v>-2.807273646016073E-4</v>
      </c>
      <c r="BDW6" s="216">
        <f t="shared" ref="BDW6" si="881">BDW5/BDV5-1</f>
        <v>2.2815503310003038E-4</v>
      </c>
      <c r="BDX6" s="216">
        <f t="shared" ref="BDX6" si="882">BDX5/BDW5-1</f>
        <v>0</v>
      </c>
      <c r="BDY6" s="216">
        <f t="shared" ref="BDY6" si="883">BDY5/BDX5-1</f>
        <v>-2.8074214185158652E-5</v>
      </c>
      <c r="BDZ6" s="216">
        <f t="shared" ref="BDZ6" si="884">BDZ5/BDY5-1</f>
        <v>5.2640629441436104E-5</v>
      </c>
      <c r="BEA6" s="216">
        <f t="shared" ref="BEA6" si="885">BEA5/BDZ5-1</f>
        <v>-8.0711383112386237E-5</v>
      </c>
      <c r="BEB6" s="216">
        <f t="shared" ref="BEB6" si="886">BEB5/BEA5-1</f>
        <v>9.124631943935313E-5</v>
      </c>
      <c r="BEC6" s="216">
        <f t="shared" ref="BEC6" si="887">BEC5/BEB5-1</f>
        <v>-8.0710533426398001E-5</v>
      </c>
      <c r="BED6" s="216">
        <f t="shared" ref="BED6" si="888">BED5/BEC5-1</f>
        <v>-7.0188737515075594E-5</v>
      </c>
      <c r="BEE6" s="216">
        <f t="shared" ref="BEE6" si="889">BEE5/BED5-1</f>
        <v>2.4567782511919489E-5</v>
      </c>
      <c r="BEF6" s="216">
        <f t="shared" ref="BEF6" si="890">BEF5/BEE5-1</f>
        <v>1.4038387971870847E-5</v>
      </c>
      <c r="BEG6" s="216">
        <f t="shared" ref="BEG6" si="891">BEG5/BEF5-1</f>
        <v>4.9133668144296649E-5</v>
      </c>
      <c r="BEH6" s="216">
        <f t="shared" ref="BEH6" si="892">BEH5/BEG5-1</f>
        <v>1.754687648052311E-4</v>
      </c>
      <c r="BEI6" s="216">
        <f t="shared" ref="BEI6" si="893">BEI5/BEH5-1</f>
        <v>-1.2631534626195151E-4</v>
      </c>
      <c r="BEJ6" s="216">
        <f t="shared" ref="BEJ6" si="894">BEJ5/BEI5-1</f>
        <v>-3.1582825961162797E-5</v>
      </c>
      <c r="BEK6" s="216">
        <f t="shared" ref="BEK6" si="895">BEK5/BEJ5-1</f>
        <v>1.2633529387007236E-4</v>
      </c>
      <c r="BEL6" s="216">
        <f t="shared" ref="BEL6" si="896">BEL5/BEK5-1</f>
        <v>-5.9650797215371476E-5</v>
      </c>
      <c r="BEM6" s="216">
        <f t="shared" ref="BEM6" si="897">BEM5/BEL5-1</f>
        <v>-2.1054478463011783E-5</v>
      </c>
      <c r="BEN6" s="216">
        <f t="shared" ref="BEN6" si="898">BEN5/BEM5-1</f>
        <v>2.8073229017877566E-5</v>
      </c>
      <c r="BEO6" s="216">
        <f t="shared" ref="BEO6" si="899">BEO5/BEN5-1</f>
        <v>-1.0527165350193712E-4</v>
      </c>
      <c r="BEP6" s="216">
        <f t="shared" ref="BEP6" si="900">BEP5/BEO5-1</f>
        <v>7.0188491193112768E-5</v>
      </c>
      <c r="BEQ6" s="216">
        <f t="shared" ref="BEQ6" si="901">BEQ5/BEP5-1</f>
        <v>-2.1405987359945922E-4</v>
      </c>
      <c r="BER6" s="216">
        <f t="shared" ref="BER6" si="902">BER5/BEQ5-1</f>
        <v>8.4238310179562959E-5</v>
      </c>
      <c r="BES6" s="216">
        <f t="shared" ref="BES6" si="903">BES5/BER5-1</f>
        <v>-3.5096339452422853E-6</v>
      </c>
      <c r="BET6" s="216">
        <f t="shared" ref="BET6" si="904">BET5/BES5-1</f>
        <v>6.6683278992396566E-5</v>
      </c>
      <c r="BEU6" s="216">
        <f t="shared" ref="BEU6" si="905">BEU5/BET5-1</f>
        <v>1.0528236731088825E-5</v>
      </c>
      <c r="BEV6" s="216">
        <f t="shared" ref="BEV6" si="906">BEV5/BEU5-1</f>
        <v>1.3335626125177136E-4</v>
      </c>
      <c r="BEW6" s="216">
        <f t="shared" ref="BEW6" si="907">BEW5/BEV5-1</f>
        <v>4.9124703058733843E-5</v>
      </c>
      <c r="BEX6" s="216">
        <f t="shared" ref="BEX6" si="908">BEX5/BEW5-1</f>
        <v>-7.3683434911209211E-5</v>
      </c>
      <c r="BEY6" s="216">
        <f t="shared" ref="BEY6" si="909">BEY5/BEX5-1</f>
        <v>7.3688864559828815E-5</v>
      </c>
      <c r="BEZ6" s="216">
        <f t="shared" ref="BEZ6" si="910">BEZ5/BEY5-1</f>
        <v>-6.6665964919665477E-5</v>
      </c>
      <c r="BFA6" s="216">
        <f t="shared" ref="BFA6" si="911">BFA5/BEZ5-1</f>
        <v>2.1053813547444733E-5</v>
      </c>
      <c r="BFB6" s="216">
        <f t="shared" ref="BFB6" si="912">BFB5/BFA5-1</f>
        <v>-6.6669005929997915E-5</v>
      </c>
      <c r="BFC6" s="216">
        <f t="shared" ref="BFC6" si="913">BFC5/BFB5-1</f>
        <v>2.807303199259259E-5</v>
      </c>
      <c r="BFD6" s="216">
        <f t="shared" ref="BFD6" si="914">BFD5/BFC5-1</f>
        <v>7.0180609799130877E-6</v>
      </c>
      <c r="BFE6" s="216">
        <f t="shared" ref="BFE6" si="915">BFE5/BFD5-1</f>
        <v>0</v>
      </c>
      <c r="BFF6" s="216">
        <f t="shared" ref="BFF6" si="916">BFF5/BFE5-1</f>
        <v>3.8599064499100777E-5</v>
      </c>
      <c r="BFG6" s="216">
        <f t="shared" ref="BFG6" si="917">BFG5/BFF5-1</f>
        <v>-2.4562092971081029E-5</v>
      </c>
      <c r="BFH6" s="216">
        <f t="shared" ref="BFH6" si="918">BFH5/BFG5-1</f>
        <v>4.5616435952799961E-5</v>
      </c>
      <c r="BFI6" s="216">
        <f t="shared" ref="BFI6" si="919">BFI5/BFH5-1</f>
        <v>-2.8070372423694145E-5</v>
      </c>
      <c r="BFJ6" s="216">
        <f t="shared" ref="BFJ6" si="920">BFJ5/BFI5-1</f>
        <v>-1.1579353661528291E-4</v>
      </c>
      <c r="BFK6" s="216">
        <f t="shared" ref="BFK6" si="921">BFK5/BFJ5-1</f>
        <v>-3.5093014033815706E-5</v>
      </c>
      <c r="BFL6" s="216">
        <f t="shared" ref="BFL6" si="922">BFL5/BFK5-1</f>
        <v>1.4037698238711371E-5</v>
      </c>
      <c r="BFM6" s="216">
        <f t="shared" ref="BFM6" si="923">BFM5/BFL5-1</f>
        <v>1.4037501184338552E-5</v>
      </c>
      <c r="BFN6" s="216">
        <f t="shared" ref="BFN6" si="924">BFN5/BFM5-1</f>
        <v>9.826112895017225E-5</v>
      </c>
      <c r="BFO6" s="216">
        <f t="shared" ref="BFO6" si="925">BFO5/BFN5-1</f>
        <v>1.052694371250773E-5</v>
      </c>
      <c r="BFP6" s="216">
        <f t="shared" ref="BFP6" si="926">BFP5/BFO5-1</f>
        <v>9.1232551774345083E-5</v>
      </c>
      <c r="BFQ6" s="216">
        <f t="shared" ref="BFQ6" si="927">BFQ5/BFP5-1</f>
        <v>2.456036938802697E-5</v>
      </c>
      <c r="BFR6" s="216">
        <f t="shared" ref="BFR6" si="928">BFR5/BFQ5-1</f>
        <v>-3.8593918300189323E-5</v>
      </c>
      <c r="BFS6" s="216">
        <f t="shared" ref="BFS6" si="929">BFS5/BFR5-1</f>
        <v>-2.1052040644509162E-5</v>
      </c>
      <c r="BFT6" s="216">
        <f t="shared" ref="BFT6" si="930">BFT5/BFS5-1</f>
        <v>-1.2631490305337056E-4</v>
      </c>
      <c r="BFU6" s="216">
        <f t="shared" ref="BFU6" si="931">BFU5/BFT5-1</f>
        <v>2.1055143420545264E-5</v>
      </c>
      <c r="BFV6" s="216">
        <f t="shared" ref="BFV6" si="932">BFV5/BFU5-1</f>
        <v>-4.2109400221757021E-5</v>
      </c>
      <c r="BFW6" s="216">
        <f t="shared" ref="BFW6" si="933">BFW5/BFV5-1</f>
        <v>-9.1240875912279584E-5</v>
      </c>
      <c r="BFX6" s="216">
        <f t="shared" ref="BFX6" si="934">BFX5/BFW5-1</f>
        <v>1.474025563814596E-4</v>
      </c>
      <c r="BFY6" s="216">
        <f t="shared" ref="BFY6" si="935">BFY5/BFX5-1</f>
        <v>-1.2632642748866552E-4</v>
      </c>
      <c r="BFZ6" s="216">
        <f t="shared" ref="BFZ6" si="936">BFZ5/BFY5-1</f>
        <v>1.4388994174208136E-4</v>
      </c>
      <c r="BGA6" s="216">
        <f t="shared" ref="BGA6" si="937">BGA5/BFZ5-1</f>
        <v>-5.614409381671237E-5</v>
      </c>
      <c r="BGB6" s="216">
        <f t="shared" ref="BGB6" si="938">BGB5/BGA5-1</f>
        <v>1.193128980749858E-4</v>
      </c>
      <c r="BGC6" s="216">
        <f t="shared" ref="BGC6" si="939">BGC5/BGB5-1</f>
        <v>7.017568482758918E-6</v>
      </c>
      <c r="BGD6" s="216">
        <f t="shared" ref="BGD6" si="940">BGD5/BGC5-1</f>
        <v>-7.0175192369292816E-6</v>
      </c>
      <c r="BGE6" s="216">
        <f t="shared" ref="BGE6" si="941">BGE5/BGD5-1</f>
        <v>-1.0526352724038457E-4</v>
      </c>
      <c r="BGF6" s="216">
        <f t="shared" ref="BGF6" si="942">BGF5/BGE5-1</f>
        <v>-3.1582382645223284E-5</v>
      </c>
      <c r="BGG6" s="216">
        <f t="shared" ref="BGG6" si="943">BGG5/BGF5-1</f>
        <v>-9.8259404828660024E-5</v>
      </c>
      <c r="BGH6" s="216">
        <f t="shared" ref="BGH6" si="944">BGH5/BGG5-1</f>
        <v>5.9663358274786304E-5</v>
      </c>
      <c r="BGI6" s="216">
        <f t="shared" ref="BGI6" si="945">BGI5/BGH5-1</f>
        <v>-7.7206798409501509E-5</v>
      </c>
    </row>
    <row r="7" spans="1:1544">
      <c r="A7" s="26" t="s">
        <v>238</v>
      </c>
      <c r="B7" s="26">
        <v>1900.5</v>
      </c>
      <c r="C7" s="26">
        <v>1907.5</v>
      </c>
      <c r="D7" s="26">
        <v>1917.5</v>
      </c>
      <c r="E7" s="26">
        <v>1928</v>
      </c>
      <c r="F7" s="26">
        <v>1931.5</v>
      </c>
      <c r="G7" s="26">
        <v>1932</v>
      </c>
      <c r="H7" s="26">
        <v>1935.5</v>
      </c>
      <c r="I7" s="26">
        <v>1941</v>
      </c>
      <c r="J7" s="26">
        <v>1944.5</v>
      </c>
      <c r="K7" s="26">
        <v>1934.5</v>
      </c>
      <c r="L7" s="26">
        <v>1936.5</v>
      </c>
      <c r="M7" s="26">
        <v>1943.5</v>
      </c>
      <c r="N7" s="26">
        <v>1945</v>
      </c>
      <c r="O7" s="26">
        <v>1947</v>
      </c>
      <c r="P7" s="26">
        <v>1945.5</v>
      </c>
      <c r="Q7" s="26">
        <v>1947</v>
      </c>
      <c r="R7" s="26">
        <v>1947.5</v>
      </c>
      <c r="S7" s="26">
        <v>1946</v>
      </c>
      <c r="T7" s="26">
        <v>1945</v>
      </c>
      <c r="U7" s="26">
        <v>1942.5</v>
      </c>
      <c r="V7" s="26">
        <v>1946</v>
      </c>
      <c r="W7" s="26">
        <v>1946.5</v>
      </c>
      <c r="X7" s="26">
        <v>1947.5</v>
      </c>
      <c r="Y7" s="26">
        <v>1950.5</v>
      </c>
      <c r="Z7" s="26">
        <v>1953</v>
      </c>
      <c r="AA7" s="26">
        <v>1954.5</v>
      </c>
      <c r="AB7" s="26">
        <v>1954.5</v>
      </c>
      <c r="AC7" s="26">
        <v>1957.5</v>
      </c>
      <c r="AD7" s="26">
        <v>1960</v>
      </c>
      <c r="AE7" s="26">
        <v>1962.5</v>
      </c>
      <c r="AF7" s="26">
        <v>1963.5</v>
      </c>
      <c r="AG7" s="26">
        <v>1966</v>
      </c>
      <c r="AH7" s="26">
        <v>1970</v>
      </c>
      <c r="AI7" s="26">
        <v>1977.5</v>
      </c>
      <c r="AJ7" s="26">
        <v>1978</v>
      </c>
      <c r="AK7" s="26">
        <v>1980.5</v>
      </c>
      <c r="AL7" s="26">
        <v>1975</v>
      </c>
      <c r="AM7" s="26">
        <v>1973.5</v>
      </c>
      <c r="AN7" s="26">
        <v>1981.5</v>
      </c>
      <c r="AO7" s="26">
        <v>1976</v>
      </c>
      <c r="AP7" s="26">
        <v>1981.5</v>
      </c>
      <c r="AQ7" s="26">
        <v>1983.5</v>
      </c>
      <c r="AR7" s="26">
        <v>1986.5</v>
      </c>
      <c r="AS7" s="26">
        <v>1985.5</v>
      </c>
      <c r="AT7" s="26">
        <v>1991.5</v>
      </c>
      <c r="AU7" s="26">
        <v>1989.5</v>
      </c>
      <c r="AV7" s="26">
        <v>1991.5</v>
      </c>
      <c r="AW7" s="26">
        <v>1988.5</v>
      </c>
      <c r="AX7" s="26">
        <v>1983.5</v>
      </c>
      <c r="AY7" s="26">
        <v>1989.5</v>
      </c>
      <c r="AZ7" s="26">
        <v>1990.5</v>
      </c>
      <c r="BA7" s="26">
        <v>1988.5</v>
      </c>
      <c r="BB7" s="26">
        <v>1989.5</v>
      </c>
      <c r="BC7" s="26">
        <v>1990</v>
      </c>
      <c r="BD7" s="26">
        <v>1993.5</v>
      </c>
      <c r="BE7" s="26">
        <v>1993.5</v>
      </c>
      <c r="BF7" s="26">
        <v>1994.5</v>
      </c>
      <c r="BG7" s="26">
        <v>1985.5</v>
      </c>
      <c r="BH7" s="26">
        <v>1980.5</v>
      </c>
      <c r="BI7" s="26">
        <v>1984.5</v>
      </c>
      <c r="BJ7" s="26">
        <v>1985</v>
      </c>
      <c r="BK7" s="26">
        <v>1986.5</v>
      </c>
      <c r="BL7" s="26">
        <v>1986</v>
      </c>
      <c r="BM7" s="26">
        <v>1986.5</v>
      </c>
      <c r="BN7" s="26">
        <v>1988.5</v>
      </c>
      <c r="BO7" s="26">
        <v>1987.5</v>
      </c>
      <c r="BP7" s="26">
        <v>1987.5</v>
      </c>
      <c r="BQ7" s="26">
        <v>1987</v>
      </c>
      <c r="BR7" s="26">
        <v>1986.5</v>
      </c>
      <c r="BS7" s="26">
        <v>1987.5</v>
      </c>
      <c r="BT7" s="26">
        <v>1985</v>
      </c>
      <c r="BU7" s="26">
        <v>1984</v>
      </c>
      <c r="BV7" s="26">
        <v>1970.5</v>
      </c>
      <c r="BW7" s="26">
        <v>1967.5</v>
      </c>
      <c r="BX7" s="26">
        <v>1970</v>
      </c>
      <c r="BY7" s="26">
        <v>1964</v>
      </c>
      <c r="BZ7" s="26">
        <v>1960.5</v>
      </c>
      <c r="CA7" s="26">
        <v>1963.5</v>
      </c>
      <c r="CB7" s="26">
        <v>1965.5</v>
      </c>
      <c r="CC7" s="26">
        <v>1966.5</v>
      </c>
      <c r="CD7" s="26">
        <v>1964.5</v>
      </c>
      <c r="CE7" s="26">
        <v>1962</v>
      </c>
      <c r="CF7" s="26">
        <v>1960</v>
      </c>
      <c r="CG7" s="26">
        <v>1958</v>
      </c>
      <c r="CH7" s="26">
        <v>1958.5</v>
      </c>
      <c r="CI7" s="26">
        <v>1952</v>
      </c>
      <c r="CJ7" s="26">
        <v>1945.5</v>
      </c>
      <c r="CK7" s="26">
        <v>1944.5</v>
      </c>
      <c r="CL7" s="26">
        <v>1944.5</v>
      </c>
      <c r="CM7" s="26">
        <v>1946.5</v>
      </c>
      <c r="CN7" s="26">
        <v>1943.5</v>
      </c>
      <c r="CO7" s="26">
        <v>1943</v>
      </c>
      <c r="CP7" s="26">
        <v>1943</v>
      </c>
      <c r="CQ7" s="26">
        <v>1943.5</v>
      </c>
      <c r="CR7" s="26">
        <v>1941.5</v>
      </c>
      <c r="CS7" s="26">
        <v>1938.5</v>
      </c>
      <c r="CT7" s="26">
        <v>1936.5</v>
      </c>
      <c r="CU7" s="26">
        <v>1930.5</v>
      </c>
      <c r="CV7" s="26">
        <v>1926</v>
      </c>
      <c r="CW7" s="26">
        <v>1923</v>
      </c>
      <c r="CX7" s="26">
        <v>1917.5</v>
      </c>
      <c r="CY7" s="26">
        <v>1914</v>
      </c>
      <c r="CZ7" s="26">
        <v>1910</v>
      </c>
      <c r="DA7" s="26">
        <v>1902.5</v>
      </c>
      <c r="DB7" s="26">
        <v>1895</v>
      </c>
      <c r="DC7" s="26">
        <v>1887.5</v>
      </c>
      <c r="DD7" s="26">
        <v>1874.5</v>
      </c>
      <c r="DE7" s="26">
        <v>1872</v>
      </c>
      <c r="DF7" s="26">
        <v>1867.5</v>
      </c>
      <c r="DG7" s="26">
        <v>1866</v>
      </c>
      <c r="DH7" s="26">
        <v>1864.15</v>
      </c>
      <c r="DI7" s="26">
        <v>1863.65</v>
      </c>
      <c r="DJ7" s="26">
        <v>1870.5</v>
      </c>
      <c r="DK7" s="26">
        <v>1879.5</v>
      </c>
      <c r="DL7" s="26">
        <v>1894.5</v>
      </c>
      <c r="DM7" s="26">
        <v>1914.5</v>
      </c>
      <c r="DN7" s="26">
        <v>1919.5</v>
      </c>
      <c r="DO7" s="26">
        <v>1927.5</v>
      </c>
      <c r="DP7" s="26">
        <v>1930</v>
      </c>
      <c r="DQ7" s="26">
        <v>1935.5</v>
      </c>
      <c r="DR7" s="26">
        <v>1942.5</v>
      </c>
      <c r="DS7" s="26">
        <v>1948.5</v>
      </c>
      <c r="DT7" s="26">
        <v>1957.5</v>
      </c>
      <c r="DU7" s="26">
        <v>1959.5</v>
      </c>
      <c r="DV7" s="26">
        <v>1974.5</v>
      </c>
      <c r="DW7" s="26">
        <v>1974.5</v>
      </c>
      <c r="DX7" s="26">
        <v>1982.5</v>
      </c>
      <c r="DY7" s="26">
        <v>1966.5</v>
      </c>
      <c r="DZ7" s="26">
        <v>1975</v>
      </c>
      <c r="EA7" s="26">
        <v>1970</v>
      </c>
      <c r="EB7" s="26">
        <v>1972.5</v>
      </c>
      <c r="EC7" s="26">
        <v>1975.5</v>
      </c>
      <c r="ED7" s="26">
        <v>1979</v>
      </c>
      <c r="EE7" s="26">
        <v>1986</v>
      </c>
      <c r="EF7" s="26">
        <v>1987.5</v>
      </c>
      <c r="EG7" s="26">
        <v>1976</v>
      </c>
      <c r="EH7" s="26">
        <v>1981.5</v>
      </c>
      <c r="EI7" s="26">
        <v>1986.5</v>
      </c>
      <c r="EJ7" s="26">
        <v>1986</v>
      </c>
      <c r="EK7" s="26">
        <v>1987</v>
      </c>
      <c r="EL7" s="26">
        <v>1979</v>
      </c>
      <c r="EM7" s="26">
        <v>1985.5</v>
      </c>
      <c r="EN7" s="26">
        <v>1987.5</v>
      </c>
      <c r="EO7" s="26">
        <v>1987.5</v>
      </c>
      <c r="EP7" s="26">
        <v>1987.5</v>
      </c>
      <c r="EQ7" s="26">
        <v>1988.5</v>
      </c>
      <c r="ER7" s="26">
        <v>1988</v>
      </c>
      <c r="ES7" s="26">
        <v>1988</v>
      </c>
      <c r="ET7" s="26">
        <v>1990.5</v>
      </c>
      <c r="EU7" s="26">
        <v>1989.5</v>
      </c>
      <c r="EV7" s="26">
        <v>1986.8664852634552</v>
      </c>
      <c r="EW7" s="26">
        <v>1989.4621067404371</v>
      </c>
      <c r="EX7" s="26">
        <v>1989.2178545891138</v>
      </c>
      <c r="EY7" s="26">
        <v>1991.5000589595086</v>
      </c>
      <c r="EZ7" s="26">
        <v>1990.7466470631734</v>
      </c>
      <c r="FA7" s="26">
        <v>1992.4520637333217</v>
      </c>
      <c r="FB7" s="26">
        <v>1992.609680279023</v>
      </c>
      <c r="FC7" s="26">
        <v>1991.8056915194047</v>
      </c>
      <c r="FD7" s="26">
        <v>1992.7180765135263</v>
      </c>
      <c r="FE7" s="26">
        <v>1991.5359002423729</v>
      </c>
      <c r="FF7" s="26">
        <v>1990.0952910015155</v>
      </c>
      <c r="FG7" s="26">
        <v>1990.7690632398687</v>
      </c>
      <c r="FH7" s="26">
        <v>1992.1178075056459</v>
      </c>
      <c r="FI7" s="26">
        <v>1992.5280070276181</v>
      </c>
      <c r="FJ7" s="26">
        <v>1991.430478969366</v>
      </c>
      <c r="FK7" s="26">
        <v>1991.5323785376418</v>
      </c>
      <c r="FL7" s="26">
        <v>1991.8793826849535</v>
      </c>
      <c r="FM7" s="26">
        <v>1991.5739954006353</v>
      </c>
      <c r="FN7" s="26">
        <v>1992.8605628315099</v>
      </c>
      <c r="FO7" s="26">
        <v>1993.5145767537877</v>
      </c>
      <c r="FP7" s="26">
        <v>1990.2697769440529</v>
      </c>
      <c r="FQ7" s="26">
        <v>1993.5041747311093</v>
      </c>
      <c r="FR7" s="26">
        <v>1994.1917250294912</v>
      </c>
      <c r="FS7" s="26">
        <v>1995.8086603019401</v>
      </c>
      <c r="FT7" s="26">
        <v>1997.3150296491208</v>
      </c>
      <c r="FU7" s="26">
        <v>1993.5786653715963</v>
      </c>
      <c r="FV7" s="26">
        <v>1986.8788051810925</v>
      </c>
      <c r="FW7" s="26">
        <v>1989.0354439699806</v>
      </c>
      <c r="FX7" s="26">
        <v>1992.6383616143362</v>
      </c>
      <c r="FY7" s="26">
        <v>1993.0170153699091</v>
      </c>
      <c r="FZ7" s="26">
        <v>1994.0227704689789</v>
      </c>
      <c r="GA7" s="26">
        <v>1995.2102701722556</v>
      </c>
      <c r="GB7" s="26">
        <v>1994.5975361512733</v>
      </c>
      <c r="GC7" s="26">
        <v>1996.360632260717</v>
      </c>
      <c r="GD7" s="26">
        <v>1997.0184577265729</v>
      </c>
      <c r="GE7" s="26">
        <v>1993.0255109627738</v>
      </c>
      <c r="GF7" s="26">
        <v>1997.1950821487956</v>
      </c>
      <c r="GG7" s="26">
        <v>1996.7237739323034</v>
      </c>
      <c r="GH7" s="26">
        <v>1996.5</v>
      </c>
      <c r="GI7" s="26">
        <v>1996.5</v>
      </c>
      <c r="GJ7" s="26">
        <v>1998</v>
      </c>
      <c r="GK7" s="26">
        <v>1997</v>
      </c>
      <c r="GL7" s="26">
        <v>1997.5</v>
      </c>
      <c r="GM7" s="26">
        <v>1996</v>
      </c>
      <c r="GN7" s="26">
        <v>1995.5</v>
      </c>
      <c r="GO7" s="26">
        <v>1996.5</v>
      </c>
      <c r="GP7" s="26">
        <v>1996</v>
      </c>
      <c r="GQ7" s="26">
        <v>1995.5</v>
      </c>
      <c r="GR7" s="26">
        <v>1992</v>
      </c>
      <c r="GS7" s="26">
        <v>1992.5</v>
      </c>
      <c r="GT7" s="26">
        <v>1994</v>
      </c>
      <c r="GU7" s="26">
        <v>1994</v>
      </c>
      <c r="GV7" s="26">
        <v>1994</v>
      </c>
      <c r="GW7" s="26">
        <v>1993</v>
      </c>
      <c r="GX7" s="26">
        <v>1992.5</v>
      </c>
      <c r="GY7" s="26">
        <v>1994</v>
      </c>
      <c r="GZ7" s="26">
        <v>1991.5</v>
      </c>
      <c r="HA7" s="26">
        <v>1993</v>
      </c>
      <c r="HB7" s="26">
        <v>1993.5</v>
      </c>
      <c r="HC7" s="26">
        <v>1994</v>
      </c>
      <c r="HD7" s="26">
        <v>1993.5</v>
      </c>
      <c r="HE7" s="26">
        <v>1993.5</v>
      </c>
      <c r="HF7" s="26">
        <v>1993</v>
      </c>
      <c r="HG7" s="26">
        <v>1994</v>
      </c>
      <c r="HH7" s="26">
        <v>1992</v>
      </c>
      <c r="HI7" s="26">
        <v>1994</v>
      </c>
      <c r="HJ7" s="26">
        <v>1994.5</v>
      </c>
      <c r="HK7" s="26">
        <v>1994</v>
      </c>
      <c r="HL7" s="26">
        <v>1994</v>
      </c>
      <c r="HM7" s="26">
        <v>1994</v>
      </c>
      <c r="HN7" s="26">
        <v>1993.5</v>
      </c>
      <c r="HO7" s="26">
        <v>1993.5</v>
      </c>
      <c r="HP7" s="26">
        <v>1993.9749999999999</v>
      </c>
      <c r="HQ7" s="26">
        <v>1993.5</v>
      </c>
      <c r="HR7" s="26">
        <v>1994.5</v>
      </c>
      <c r="HS7" s="26">
        <v>1994.5</v>
      </c>
      <c r="HT7" s="26">
        <v>1995.5</v>
      </c>
      <c r="HU7" s="26">
        <v>1995</v>
      </c>
      <c r="HV7" s="26">
        <v>1996</v>
      </c>
      <c r="HW7" s="26">
        <v>1995</v>
      </c>
      <c r="HX7" s="26">
        <v>1996.5</v>
      </c>
      <c r="HY7" s="26">
        <v>1997</v>
      </c>
      <c r="HZ7" s="26">
        <v>1998</v>
      </c>
      <c r="IA7" s="26">
        <v>1998</v>
      </c>
      <c r="IB7" s="26">
        <v>1999</v>
      </c>
      <c r="IC7" s="26">
        <v>1999</v>
      </c>
      <c r="ID7" s="26">
        <v>1999</v>
      </c>
      <c r="IE7" s="26">
        <v>1999</v>
      </c>
      <c r="IF7" s="26">
        <v>2000</v>
      </c>
      <c r="IG7" s="26">
        <v>1999</v>
      </c>
      <c r="IH7" s="26">
        <v>1998</v>
      </c>
      <c r="II7" s="26">
        <v>1997</v>
      </c>
      <c r="IJ7" s="26">
        <v>1997.5</v>
      </c>
      <c r="IK7" s="26">
        <v>1997.5</v>
      </c>
      <c r="IL7" s="26">
        <v>1997</v>
      </c>
      <c r="IM7" s="26">
        <v>1996</v>
      </c>
      <c r="IN7" s="26">
        <v>1996</v>
      </c>
      <c r="IO7" s="26">
        <v>1997</v>
      </c>
      <c r="IP7" s="26">
        <v>1997</v>
      </c>
      <c r="IQ7" s="26">
        <v>1997</v>
      </c>
      <c r="IR7" s="26">
        <v>1996.5</v>
      </c>
      <c r="IS7" s="26">
        <v>1996.5</v>
      </c>
      <c r="IT7" s="26">
        <v>1997.5</v>
      </c>
      <c r="IU7" s="26">
        <v>1997.5</v>
      </c>
      <c r="IV7" s="26">
        <v>1999</v>
      </c>
      <c r="IW7" s="26">
        <v>2000</v>
      </c>
      <c r="IX7" s="26">
        <v>2000</v>
      </c>
      <c r="IY7" s="26">
        <v>1999</v>
      </c>
      <c r="IZ7" s="26">
        <v>2001</v>
      </c>
      <c r="JA7" s="26">
        <v>2001.5</v>
      </c>
      <c r="JB7" s="26">
        <v>2001.5</v>
      </c>
      <c r="JC7" s="26">
        <v>2003.5</v>
      </c>
      <c r="JD7" s="26">
        <v>2007</v>
      </c>
      <c r="JE7" s="26">
        <v>2008.5</v>
      </c>
      <c r="JF7" s="26">
        <v>2009</v>
      </c>
      <c r="JG7" s="26">
        <v>2008.5</v>
      </c>
      <c r="JH7" s="26">
        <v>2007.5</v>
      </c>
      <c r="JI7" s="26">
        <v>2008</v>
      </c>
      <c r="JJ7" s="26">
        <v>2008</v>
      </c>
      <c r="JK7" s="26">
        <v>2009</v>
      </c>
      <c r="JL7" s="26">
        <v>2009.5</v>
      </c>
      <c r="JM7" s="26">
        <v>2011</v>
      </c>
      <c r="JN7" s="26">
        <v>2011.5</v>
      </c>
      <c r="JO7" s="26">
        <v>2011.5</v>
      </c>
      <c r="JP7" s="26">
        <v>2015</v>
      </c>
      <c r="JQ7" s="26">
        <v>2018.5</v>
      </c>
      <c r="JR7" s="26">
        <v>2019</v>
      </c>
      <c r="JS7" s="26">
        <v>2019.5</v>
      </c>
      <c r="JT7" s="26">
        <v>2020.5</v>
      </c>
      <c r="JU7" s="26">
        <v>2022.5</v>
      </c>
      <c r="JV7" s="26">
        <v>2022.5</v>
      </c>
      <c r="JW7" s="26">
        <v>2026</v>
      </c>
      <c r="JX7" s="26">
        <v>2027.5</v>
      </c>
      <c r="JY7" s="26">
        <v>2033.5</v>
      </c>
      <c r="JZ7" s="26">
        <v>2033</v>
      </c>
      <c r="KA7" s="26">
        <v>2035</v>
      </c>
      <c r="KB7" s="26">
        <v>2037</v>
      </c>
      <c r="KC7" s="26">
        <v>2038.5</v>
      </c>
      <c r="KD7" s="26">
        <v>2039</v>
      </c>
      <c r="KE7" s="26">
        <v>2032.5</v>
      </c>
      <c r="KF7" s="26">
        <v>2037.5</v>
      </c>
      <c r="KG7" s="26">
        <v>2037.5</v>
      </c>
      <c r="KH7" s="26">
        <v>2044</v>
      </c>
      <c r="KI7" s="26">
        <v>2044.5</v>
      </c>
      <c r="KJ7" s="26">
        <v>2048.5</v>
      </c>
      <c r="KK7" s="26">
        <v>2050</v>
      </c>
      <c r="KL7" s="26">
        <v>2050</v>
      </c>
      <c r="KM7" s="26">
        <v>2047.5</v>
      </c>
      <c r="KN7" s="26">
        <v>2046.5</v>
      </c>
      <c r="KO7" s="26">
        <v>2044</v>
      </c>
      <c r="KP7" s="26">
        <v>2047.5</v>
      </c>
      <c r="KQ7" s="26">
        <v>2049</v>
      </c>
      <c r="KR7" s="26">
        <v>2047.5</v>
      </c>
      <c r="KS7" s="26">
        <v>2049.5</v>
      </c>
      <c r="KT7" s="26">
        <v>2049</v>
      </c>
      <c r="KU7" s="26">
        <v>2050</v>
      </c>
      <c r="KV7" s="26">
        <v>2052</v>
      </c>
      <c r="KW7" s="26">
        <v>2052.5</v>
      </c>
      <c r="KX7" s="26">
        <v>2052.5</v>
      </c>
      <c r="KY7" s="26">
        <v>2051.5</v>
      </c>
      <c r="KZ7" s="26">
        <v>2051</v>
      </c>
      <c r="LA7" s="26">
        <v>2050</v>
      </c>
      <c r="LB7" s="26">
        <v>2051.5</v>
      </c>
      <c r="LC7" s="26">
        <v>2045.5</v>
      </c>
      <c r="LD7" s="26">
        <v>2040.5</v>
      </c>
      <c r="LE7" s="26">
        <v>2034</v>
      </c>
      <c r="LF7" s="26">
        <v>2033.5</v>
      </c>
      <c r="LG7" s="26">
        <v>2027.5</v>
      </c>
      <c r="LH7" s="26">
        <v>2024.5</v>
      </c>
      <c r="LI7" s="26">
        <v>2010</v>
      </c>
      <c r="LJ7" s="26">
        <v>2010.5</v>
      </c>
      <c r="LK7" s="26">
        <v>2005.5</v>
      </c>
      <c r="LL7" s="26">
        <v>2001.5</v>
      </c>
      <c r="LM7" s="26">
        <v>1996</v>
      </c>
      <c r="LN7" s="26">
        <v>1981</v>
      </c>
      <c r="LO7" s="26">
        <v>1982.5</v>
      </c>
      <c r="LP7" s="26">
        <v>1986</v>
      </c>
      <c r="LQ7" s="26">
        <v>1998.5</v>
      </c>
      <c r="LR7" s="26">
        <v>1999.5</v>
      </c>
      <c r="LS7" s="26">
        <v>2005.5</v>
      </c>
      <c r="LT7" s="26">
        <v>2010.5</v>
      </c>
      <c r="LU7" s="26">
        <v>2015</v>
      </c>
      <c r="LV7" s="26">
        <v>2015.5</v>
      </c>
      <c r="LW7" s="26">
        <v>2017</v>
      </c>
      <c r="LX7" s="26">
        <v>2020.5</v>
      </c>
      <c r="LY7" s="26">
        <v>2022</v>
      </c>
      <c r="LZ7" s="26">
        <v>2022</v>
      </c>
      <c r="MA7" s="26">
        <v>2021.5</v>
      </c>
      <c r="MB7" s="26">
        <v>2021.5</v>
      </c>
      <c r="MC7" s="26">
        <v>2021</v>
      </c>
      <c r="MD7" s="26">
        <v>2014.5</v>
      </c>
      <c r="ME7" s="26">
        <v>2009.5</v>
      </c>
      <c r="MF7" s="26">
        <v>2010</v>
      </c>
      <c r="MG7" s="26">
        <v>2008</v>
      </c>
      <c r="MH7" s="26">
        <v>2002</v>
      </c>
      <c r="MI7" s="26">
        <v>2000</v>
      </c>
      <c r="MJ7" s="26">
        <v>2004.5</v>
      </c>
      <c r="MK7" s="26">
        <v>2002</v>
      </c>
      <c r="ML7" s="26">
        <v>2001.5</v>
      </c>
      <c r="MM7" s="26">
        <v>2000.5</v>
      </c>
      <c r="MN7" s="26">
        <v>2001</v>
      </c>
      <c r="MO7" s="26">
        <v>1999.5</v>
      </c>
      <c r="MP7" s="26">
        <v>1996.5</v>
      </c>
      <c r="MQ7" s="26">
        <v>1993.5</v>
      </c>
      <c r="MR7" s="26">
        <v>1992</v>
      </c>
      <c r="MS7" s="26">
        <v>1990.5</v>
      </c>
      <c r="MT7" s="26">
        <v>1988</v>
      </c>
      <c r="MU7" s="26">
        <v>1987.5</v>
      </c>
      <c r="MV7" s="26">
        <v>1982.5</v>
      </c>
      <c r="MW7" s="26">
        <v>1982.5</v>
      </c>
      <c r="MX7" s="26">
        <v>1980.5</v>
      </c>
      <c r="MY7" s="26">
        <v>1975.5</v>
      </c>
      <c r="MZ7" s="26">
        <v>1971.5</v>
      </c>
      <c r="NA7" s="26">
        <v>1970</v>
      </c>
      <c r="NB7" s="26">
        <v>1966.5</v>
      </c>
      <c r="NC7" s="26">
        <v>1963.5</v>
      </c>
      <c r="ND7" s="26">
        <v>1955.5</v>
      </c>
      <c r="NE7" s="26">
        <v>1950.5</v>
      </c>
      <c r="NF7" s="26">
        <v>1949.5</v>
      </c>
      <c r="NG7" s="26">
        <v>1946.5</v>
      </c>
      <c r="NH7" s="26">
        <v>1945</v>
      </c>
      <c r="NI7" s="26">
        <v>1944.5</v>
      </c>
      <c r="NJ7" s="26">
        <v>1965</v>
      </c>
      <c r="NK7" s="26">
        <v>1990</v>
      </c>
      <c r="NL7" s="26">
        <v>2015</v>
      </c>
      <c r="NM7" s="26">
        <v>1997.5</v>
      </c>
      <c r="NN7" s="26">
        <v>2010</v>
      </c>
      <c r="NO7" s="26">
        <v>2013.5</v>
      </c>
      <c r="NP7" s="26">
        <v>2010</v>
      </c>
      <c r="NQ7" s="26">
        <v>2022.5</v>
      </c>
      <c r="NR7" s="26">
        <v>2024.5</v>
      </c>
      <c r="NS7" s="26">
        <v>2030</v>
      </c>
      <c r="NT7" s="26">
        <v>2040</v>
      </c>
      <c r="NU7" s="26">
        <v>2044</v>
      </c>
      <c r="NV7" s="26">
        <v>2044</v>
      </c>
      <c r="NW7" s="26">
        <v>2052.5</v>
      </c>
      <c r="NX7" s="26">
        <v>2058.5</v>
      </c>
      <c r="NY7" s="26">
        <v>2065.5</v>
      </c>
      <c r="NZ7" s="26">
        <v>2072.5</v>
      </c>
      <c r="OA7" s="26">
        <v>2077.5</v>
      </c>
      <c r="OB7" s="26">
        <v>2081.5</v>
      </c>
      <c r="OC7" s="26">
        <v>2085.5</v>
      </c>
      <c r="OD7" s="26">
        <v>2089.5</v>
      </c>
      <c r="OE7" s="26">
        <v>2102.5</v>
      </c>
      <c r="OF7" s="26">
        <v>2115.5</v>
      </c>
      <c r="OG7" s="26">
        <v>2130</v>
      </c>
      <c r="OH7" s="26">
        <v>2135.5</v>
      </c>
      <c r="OI7" s="26">
        <v>2151.5</v>
      </c>
      <c r="OJ7" s="26">
        <v>2160.5</v>
      </c>
      <c r="OK7" s="26">
        <v>2180</v>
      </c>
      <c r="OL7" s="26">
        <v>2190</v>
      </c>
      <c r="OM7" s="26">
        <v>2222.5</v>
      </c>
      <c r="ON7" s="26">
        <v>2270</v>
      </c>
      <c r="OO7" s="26">
        <v>2270</v>
      </c>
      <c r="OP7" s="26">
        <v>2260</v>
      </c>
      <c r="OQ7" s="26">
        <v>2250</v>
      </c>
      <c r="OR7" s="26">
        <v>2260</v>
      </c>
      <c r="OS7" s="26">
        <v>2250</v>
      </c>
      <c r="OT7" s="26">
        <v>2249</v>
      </c>
      <c r="OU7" s="26">
        <v>2242.5</v>
      </c>
      <c r="OV7" s="26">
        <v>2220</v>
      </c>
      <c r="OW7" s="26">
        <v>2240</v>
      </c>
      <c r="OX7" s="26">
        <v>2207.5</v>
      </c>
      <c r="OY7" s="26">
        <v>2175</v>
      </c>
      <c r="OZ7" s="26">
        <v>2207.5</v>
      </c>
      <c r="PA7" s="26">
        <v>2210</v>
      </c>
      <c r="PB7" s="26">
        <v>2222.5</v>
      </c>
      <c r="PC7" s="26">
        <v>2225.5</v>
      </c>
      <c r="PD7" s="26">
        <v>2229.5</v>
      </c>
      <c r="PE7" s="26">
        <v>2234.5</v>
      </c>
      <c r="PF7" s="26">
        <v>2238.5</v>
      </c>
      <c r="PG7" s="26">
        <v>2239.5</v>
      </c>
      <c r="PH7" s="26">
        <v>2244.5</v>
      </c>
      <c r="PI7" s="26">
        <v>2247</v>
      </c>
      <c r="PJ7" s="26">
        <v>2248</v>
      </c>
      <c r="PK7" s="26">
        <v>2250</v>
      </c>
      <c r="PL7" s="26">
        <v>2250.5</v>
      </c>
      <c r="PM7" s="26">
        <v>2250.5</v>
      </c>
      <c r="PN7" s="26">
        <v>2253.5</v>
      </c>
      <c r="PO7" s="26">
        <v>2262</v>
      </c>
      <c r="PP7" s="26">
        <v>2264.5</v>
      </c>
      <c r="PQ7" s="26">
        <v>2269.5</v>
      </c>
      <c r="PR7" s="26">
        <v>2275</v>
      </c>
      <c r="PS7" s="26">
        <v>2282.5</v>
      </c>
      <c r="PT7" s="26">
        <v>2287.5</v>
      </c>
      <c r="PU7" s="26">
        <v>2290</v>
      </c>
      <c r="PV7" s="26">
        <v>2290</v>
      </c>
      <c r="PW7" s="26">
        <v>2283.5</v>
      </c>
      <c r="PX7" s="26">
        <v>2270</v>
      </c>
      <c r="PY7" s="26">
        <v>2277.5</v>
      </c>
      <c r="PZ7" s="26">
        <v>2272.5</v>
      </c>
      <c r="QA7" s="26">
        <v>2275.5</v>
      </c>
      <c r="QB7" s="26">
        <v>2273.5</v>
      </c>
      <c r="QC7" s="26">
        <v>2280.5</v>
      </c>
      <c r="QD7" s="26">
        <v>2296</v>
      </c>
      <c r="QE7" s="26">
        <v>2299.5</v>
      </c>
      <c r="QF7" s="26">
        <v>2311.5</v>
      </c>
      <c r="QG7" s="26">
        <v>2330</v>
      </c>
      <c r="QH7" s="26">
        <v>2332.5</v>
      </c>
      <c r="QI7" s="26">
        <v>2337.5</v>
      </c>
      <c r="QJ7" s="26">
        <v>2342.5</v>
      </c>
      <c r="QK7" s="26">
        <v>2349.5</v>
      </c>
      <c r="QL7" s="26">
        <v>2354.5</v>
      </c>
      <c r="QM7" s="26">
        <v>2372.5</v>
      </c>
      <c r="QN7" s="26">
        <v>2395</v>
      </c>
      <c r="QO7" s="26">
        <v>2390</v>
      </c>
      <c r="QP7" s="26">
        <v>2396.5</v>
      </c>
      <c r="QQ7" s="26">
        <v>2400.5</v>
      </c>
      <c r="QR7" s="26">
        <v>2412.5</v>
      </c>
      <c r="QS7" s="26">
        <v>2425.5</v>
      </c>
      <c r="QT7" s="26">
        <v>2445</v>
      </c>
      <c r="QU7" s="26">
        <v>2480</v>
      </c>
      <c r="QV7" s="26">
        <v>2560</v>
      </c>
      <c r="QW7" s="26">
        <v>2450</v>
      </c>
      <c r="QX7" s="26">
        <v>2460</v>
      </c>
      <c r="QY7" s="26">
        <v>2440</v>
      </c>
      <c r="QZ7" s="26">
        <v>2435</v>
      </c>
      <c r="RA7" s="26">
        <v>2436.5</v>
      </c>
      <c r="RB7" s="26">
        <v>2440</v>
      </c>
      <c r="RC7" s="26">
        <v>2443.5</v>
      </c>
      <c r="RD7" s="26">
        <v>2455</v>
      </c>
      <c r="RE7" s="26">
        <v>2467.5</v>
      </c>
      <c r="RF7" s="26">
        <v>2467.5</v>
      </c>
      <c r="RG7" s="26">
        <v>2467.5</v>
      </c>
      <c r="RH7" s="26">
        <v>2465.5</v>
      </c>
      <c r="RI7" s="26">
        <v>2467.5</v>
      </c>
      <c r="RJ7" s="26">
        <v>2469.5</v>
      </c>
      <c r="RK7" s="26">
        <v>2473.5</v>
      </c>
      <c r="RL7" s="26">
        <v>2474.5</v>
      </c>
      <c r="RM7" s="26">
        <v>2478.5</v>
      </c>
      <c r="RN7" s="26">
        <v>2476.5</v>
      </c>
      <c r="RO7" s="26">
        <v>2480</v>
      </c>
      <c r="RP7" s="26">
        <v>2481.5</v>
      </c>
      <c r="RQ7" s="26">
        <v>2483.5</v>
      </c>
      <c r="RR7" s="26">
        <v>2487</v>
      </c>
      <c r="RS7" s="26">
        <v>2490</v>
      </c>
      <c r="RT7" s="26">
        <v>2484</v>
      </c>
      <c r="RU7" s="26">
        <v>2492.5</v>
      </c>
      <c r="RV7" s="26">
        <v>2490</v>
      </c>
      <c r="RW7" s="26">
        <v>2490</v>
      </c>
      <c r="RX7" s="26">
        <v>2490.5</v>
      </c>
      <c r="RY7" s="26">
        <v>2491.5</v>
      </c>
      <c r="RZ7" s="26">
        <v>2490.5</v>
      </c>
      <c r="SA7" s="26">
        <v>2493.5</v>
      </c>
      <c r="SB7" s="26">
        <v>2485.5</v>
      </c>
      <c r="SC7" s="26">
        <v>2489.5</v>
      </c>
      <c r="SD7" s="92">
        <v>2494.5</v>
      </c>
      <c r="SE7" s="92">
        <v>2497</v>
      </c>
      <c r="SF7" s="92">
        <v>2497.5</v>
      </c>
      <c r="SG7" s="92">
        <v>2505.5</v>
      </c>
      <c r="SH7" s="92">
        <v>2497.5</v>
      </c>
      <c r="SI7" s="92">
        <v>2501.5</v>
      </c>
      <c r="SJ7" s="92">
        <v>2499.5</v>
      </c>
      <c r="SK7" s="92">
        <v>2497</v>
      </c>
      <c r="SL7" s="92">
        <v>2497</v>
      </c>
      <c r="SM7" s="92">
        <v>2497.5</v>
      </c>
      <c r="SN7" s="92">
        <v>2495</v>
      </c>
      <c r="SO7" s="92">
        <v>2493.5</v>
      </c>
      <c r="SP7" s="92">
        <v>2493.5</v>
      </c>
      <c r="SQ7" s="92">
        <v>2490</v>
      </c>
      <c r="SR7" s="92">
        <v>2489</v>
      </c>
      <c r="SS7" s="92">
        <v>2486</v>
      </c>
      <c r="ST7" s="92">
        <v>2483.5</v>
      </c>
      <c r="SU7" s="92">
        <v>2477.5</v>
      </c>
      <c r="SV7" s="92">
        <v>2479</v>
      </c>
      <c r="SW7" s="92">
        <v>2465</v>
      </c>
      <c r="SX7" s="92">
        <v>2456.5</v>
      </c>
      <c r="SY7" s="92">
        <v>2452.5</v>
      </c>
      <c r="SZ7" s="92">
        <v>2466.5</v>
      </c>
      <c r="TA7" s="92">
        <v>2472.5</v>
      </c>
      <c r="TB7" s="92">
        <v>2479.5</v>
      </c>
      <c r="TC7" s="92">
        <v>2478.5</v>
      </c>
      <c r="TD7" s="92">
        <v>2479</v>
      </c>
      <c r="TE7" s="92">
        <v>2480</v>
      </c>
      <c r="TF7" s="92">
        <v>2483.5</v>
      </c>
      <c r="TG7" s="92">
        <v>2486.5</v>
      </c>
      <c r="TH7" s="92">
        <v>2486.5</v>
      </c>
      <c r="TI7" s="92">
        <v>2485.5</v>
      </c>
      <c r="TJ7" s="92">
        <v>2486.5</v>
      </c>
      <c r="TK7" s="92">
        <v>2482.5</v>
      </c>
      <c r="TL7" s="92">
        <v>2483.5</v>
      </c>
      <c r="TM7" s="92">
        <v>2483.5</v>
      </c>
      <c r="TN7" s="92">
        <v>2480.5</v>
      </c>
      <c r="TO7" s="92">
        <v>2477.5</v>
      </c>
      <c r="TP7" s="92">
        <v>2472.5</v>
      </c>
      <c r="TQ7" s="92">
        <v>2469.5</v>
      </c>
      <c r="TR7" s="92">
        <v>2474.5</v>
      </c>
      <c r="TS7" s="92">
        <v>2472</v>
      </c>
      <c r="TT7" s="92">
        <v>2469.5</v>
      </c>
      <c r="TU7" s="92">
        <v>2467.5</v>
      </c>
      <c r="TV7" s="92">
        <v>2465.5</v>
      </c>
      <c r="TW7" s="92">
        <v>2459.5</v>
      </c>
      <c r="TX7" s="92">
        <v>2461.5</v>
      </c>
      <c r="TY7" s="92">
        <v>2456.5</v>
      </c>
      <c r="TZ7" s="92">
        <v>2455.5</v>
      </c>
      <c r="UA7" s="92">
        <v>2455.5</v>
      </c>
      <c r="UB7" s="92">
        <v>2459</v>
      </c>
      <c r="UC7" s="92">
        <v>2459</v>
      </c>
      <c r="UD7" s="92">
        <v>2460.5</v>
      </c>
      <c r="UE7" s="92">
        <v>2461</v>
      </c>
      <c r="UF7" s="92">
        <v>2459.5</v>
      </c>
      <c r="UG7" s="92">
        <v>2459.5</v>
      </c>
      <c r="UH7" s="92">
        <v>2459</v>
      </c>
      <c r="UI7" s="92">
        <v>2455.5</v>
      </c>
      <c r="UJ7" s="92">
        <v>2454.5</v>
      </c>
      <c r="UK7" s="92">
        <v>2451.5</v>
      </c>
      <c r="UL7" s="92">
        <v>2449.5</v>
      </c>
      <c r="UM7" s="92">
        <v>2443</v>
      </c>
      <c r="UN7" s="92">
        <v>2443</v>
      </c>
      <c r="UO7" s="92">
        <v>2437.5</v>
      </c>
      <c r="UP7" s="92">
        <v>2437.5</v>
      </c>
      <c r="UQ7" s="92">
        <v>2431.5</v>
      </c>
      <c r="UR7" s="92">
        <v>2425.5</v>
      </c>
      <c r="US7" s="92">
        <v>2417.5</v>
      </c>
      <c r="UT7" s="92">
        <v>2412.5</v>
      </c>
      <c r="UU7" s="92">
        <v>2409.5</v>
      </c>
      <c r="UV7" s="92">
        <v>2407.5</v>
      </c>
      <c r="UW7" s="92">
        <v>2406.5</v>
      </c>
      <c r="UX7" s="92">
        <v>2407</v>
      </c>
      <c r="UY7" s="92">
        <v>2412</v>
      </c>
      <c r="UZ7" s="92">
        <v>2425.5</v>
      </c>
      <c r="VA7" s="92">
        <v>2424.5</v>
      </c>
      <c r="VB7" s="92">
        <v>2424</v>
      </c>
      <c r="VC7" s="92">
        <v>2424.5</v>
      </c>
      <c r="VD7" s="92">
        <v>2421.5</v>
      </c>
      <c r="VE7" s="92">
        <v>2422.5</v>
      </c>
      <c r="VF7" s="92">
        <v>2421.5</v>
      </c>
      <c r="VG7" s="92">
        <v>2418.5</v>
      </c>
      <c r="VH7" s="92">
        <v>2420</v>
      </c>
      <c r="VI7" s="92">
        <v>2419.5</v>
      </c>
      <c r="VJ7" s="92">
        <v>2418.5</v>
      </c>
      <c r="VK7" s="92">
        <v>2416.5</v>
      </c>
      <c r="VL7" s="92">
        <v>2411.5</v>
      </c>
      <c r="VM7" s="92">
        <v>2412.5</v>
      </c>
      <c r="VN7" s="92">
        <v>2412.5</v>
      </c>
      <c r="VO7" s="92">
        <v>2412.5</v>
      </c>
      <c r="VP7" s="92">
        <v>2412.5</v>
      </c>
      <c r="VQ7" s="92">
        <v>2413.5</v>
      </c>
      <c r="VR7" s="92">
        <v>2422.5</v>
      </c>
      <c r="VS7" s="92">
        <v>2421.5</v>
      </c>
      <c r="VT7" s="92">
        <v>2420</v>
      </c>
      <c r="VU7" s="92">
        <v>2419.5</v>
      </c>
      <c r="VV7" s="92">
        <v>2418.5</v>
      </c>
      <c r="VW7" s="92">
        <v>2416.5</v>
      </c>
      <c r="VX7" s="92">
        <v>2412</v>
      </c>
      <c r="VY7" s="92">
        <v>2412.5</v>
      </c>
      <c r="VZ7" s="92">
        <v>2409</v>
      </c>
      <c r="WA7" s="92">
        <v>2404.5</v>
      </c>
      <c r="WB7" s="92">
        <v>2400.5</v>
      </c>
      <c r="WC7" s="92">
        <v>2399.5</v>
      </c>
      <c r="WD7" s="92">
        <v>2392.5</v>
      </c>
      <c r="WE7" s="92">
        <v>2392</v>
      </c>
      <c r="WF7" s="92">
        <v>2389.5</v>
      </c>
      <c r="WG7" s="92">
        <v>2381.5</v>
      </c>
      <c r="WH7" s="92">
        <v>2377.5</v>
      </c>
      <c r="WI7" s="92">
        <v>2375</v>
      </c>
      <c r="WJ7" s="92">
        <v>2374.5</v>
      </c>
      <c r="WK7" s="92">
        <v>2372.5</v>
      </c>
      <c r="WL7" s="92">
        <v>2371.5</v>
      </c>
      <c r="WM7" s="92">
        <v>2371.5</v>
      </c>
      <c r="WN7" s="92">
        <v>2365.5</v>
      </c>
      <c r="WO7" s="92">
        <v>2363</v>
      </c>
      <c r="WP7" s="92">
        <v>2362</v>
      </c>
      <c r="WQ7" s="92">
        <v>2360</v>
      </c>
      <c r="WR7" s="92">
        <v>2362</v>
      </c>
      <c r="WS7" s="92">
        <v>2363.5</v>
      </c>
      <c r="WT7" s="92">
        <v>2371.5</v>
      </c>
      <c r="WU7" s="92">
        <v>2354.5</v>
      </c>
      <c r="WV7" s="92">
        <v>2351.5</v>
      </c>
      <c r="WW7" s="92">
        <v>2351.5</v>
      </c>
      <c r="WX7" s="92">
        <v>2355.5</v>
      </c>
      <c r="WY7" s="92">
        <v>2360</v>
      </c>
      <c r="WZ7" s="92">
        <v>2373.5</v>
      </c>
      <c r="XA7" s="92">
        <v>2397.5</v>
      </c>
      <c r="XB7" s="92">
        <v>2410</v>
      </c>
      <c r="XC7" s="92">
        <v>2405</v>
      </c>
      <c r="XD7" s="92">
        <v>2410</v>
      </c>
      <c r="XE7" s="92">
        <v>2418.5</v>
      </c>
      <c r="XF7" s="92">
        <v>2420</v>
      </c>
      <c r="XG7" s="92">
        <v>2424.5</v>
      </c>
      <c r="XH7" s="92">
        <v>2426.5</v>
      </c>
      <c r="XI7" s="92">
        <v>2427.5</v>
      </c>
      <c r="XJ7" s="92">
        <v>2431.5</v>
      </c>
      <c r="XK7" s="92">
        <v>2439.5</v>
      </c>
      <c r="XL7" s="92">
        <v>2444.5</v>
      </c>
      <c r="XM7" s="92">
        <v>2448</v>
      </c>
      <c r="XN7" s="92">
        <v>2450</v>
      </c>
      <c r="XO7" s="92">
        <v>2457.5</v>
      </c>
      <c r="XP7" s="92">
        <v>2466.5</v>
      </c>
      <c r="XQ7" s="92">
        <v>2462.5</v>
      </c>
      <c r="XR7" s="92">
        <v>2447.5</v>
      </c>
      <c r="XS7" s="92">
        <v>2449.5</v>
      </c>
      <c r="XT7" s="92">
        <v>2452</v>
      </c>
      <c r="XU7" s="92">
        <v>2444</v>
      </c>
      <c r="XV7" s="92">
        <v>2440</v>
      </c>
      <c r="XW7" s="92">
        <v>2445</v>
      </c>
      <c r="XX7" s="92">
        <v>2441.5</v>
      </c>
      <c r="XY7" s="92">
        <v>2443.5</v>
      </c>
      <c r="XZ7" s="92">
        <v>2446.5</v>
      </c>
      <c r="YA7" s="92">
        <v>2447.5</v>
      </c>
      <c r="YB7" s="92">
        <v>2445.5</v>
      </c>
      <c r="YC7" s="92">
        <v>2444.5</v>
      </c>
      <c r="YD7" s="92">
        <v>2444.5</v>
      </c>
      <c r="YE7" s="92">
        <v>2442.5</v>
      </c>
      <c r="YF7" s="92">
        <v>2437.5</v>
      </c>
      <c r="YG7" s="92">
        <v>2437</v>
      </c>
      <c r="YH7" s="92">
        <v>2434.5</v>
      </c>
      <c r="YI7" s="92">
        <v>2430.5</v>
      </c>
      <c r="YJ7" s="92">
        <v>2429.5</v>
      </c>
      <c r="YK7" s="92">
        <v>2432.5</v>
      </c>
      <c r="YL7" s="92">
        <v>2434.5</v>
      </c>
      <c r="YM7" s="92">
        <v>2438</v>
      </c>
      <c r="YN7" s="92">
        <v>2438.5</v>
      </c>
      <c r="YO7" s="92">
        <v>2442</v>
      </c>
      <c r="YP7" s="92">
        <v>2442.5</v>
      </c>
      <c r="YQ7" s="92">
        <v>2447.5</v>
      </c>
      <c r="YR7" s="92">
        <v>2452.5</v>
      </c>
      <c r="YS7" s="92">
        <v>2458</v>
      </c>
      <c r="YT7" s="92">
        <v>2458</v>
      </c>
      <c r="YU7" s="92">
        <v>2460</v>
      </c>
      <c r="YV7" s="92">
        <v>2461.5</v>
      </c>
      <c r="YW7" s="92">
        <v>2478.5</v>
      </c>
      <c r="YX7" s="92">
        <v>2480.5</v>
      </c>
      <c r="YY7" s="92">
        <v>2468.5</v>
      </c>
      <c r="YZ7" s="92">
        <v>2465</v>
      </c>
      <c r="ZA7" s="92">
        <v>2468.5</v>
      </c>
      <c r="ZB7" s="92">
        <v>2471.5</v>
      </c>
      <c r="ZC7" s="92">
        <v>2469.5</v>
      </c>
      <c r="ZD7" s="92">
        <v>2462.5</v>
      </c>
      <c r="ZE7" s="92">
        <v>2463.5</v>
      </c>
      <c r="ZF7" s="92">
        <v>2464.5</v>
      </c>
      <c r="ZG7" s="92">
        <v>2465.5</v>
      </c>
      <c r="ZH7" s="92">
        <v>2467.5</v>
      </c>
      <c r="ZI7" s="92">
        <v>2464.5</v>
      </c>
      <c r="ZJ7" s="92">
        <v>2464.5</v>
      </c>
      <c r="ZK7" s="92">
        <v>2464</v>
      </c>
      <c r="ZL7" s="92">
        <v>2462.5</v>
      </c>
      <c r="ZM7" s="92">
        <v>2462.5</v>
      </c>
      <c r="ZN7" s="92">
        <v>2462.5</v>
      </c>
      <c r="ZO7" s="92">
        <v>2463.5</v>
      </c>
      <c r="ZP7" s="92">
        <v>2462</v>
      </c>
      <c r="ZQ7" s="92">
        <v>2461.5</v>
      </c>
      <c r="ZR7" s="92">
        <v>2460</v>
      </c>
      <c r="ZS7" s="92">
        <v>2457.5</v>
      </c>
      <c r="ZT7" s="92">
        <v>2458.5</v>
      </c>
      <c r="ZU7" s="92">
        <v>2458</v>
      </c>
      <c r="ZV7" s="92">
        <v>2455.5</v>
      </c>
      <c r="ZW7" s="92">
        <v>2456.5</v>
      </c>
      <c r="ZX7" s="92">
        <v>2458.5</v>
      </c>
      <c r="ZY7" s="92">
        <v>2456.5</v>
      </c>
      <c r="ZZ7" s="92">
        <v>2457.5</v>
      </c>
      <c r="AAA7" s="92">
        <v>2456.5</v>
      </c>
      <c r="AAB7" s="92">
        <v>2456.5</v>
      </c>
      <c r="AAC7" s="92">
        <v>2457.5</v>
      </c>
      <c r="AAD7" s="92">
        <v>2456.5</v>
      </c>
      <c r="AAE7" s="92">
        <v>2457.5</v>
      </c>
      <c r="AAF7" s="92">
        <v>2457.5</v>
      </c>
      <c r="AAG7" s="92">
        <v>2457</v>
      </c>
      <c r="AAH7" s="92">
        <v>2456.5</v>
      </c>
      <c r="AAI7" s="92">
        <v>2454</v>
      </c>
      <c r="AAJ7" s="92">
        <v>2454.5</v>
      </c>
      <c r="AAK7" s="92">
        <v>2452.5</v>
      </c>
      <c r="AAL7" s="92">
        <v>2452.5</v>
      </c>
      <c r="AAM7" s="92">
        <v>2452.5</v>
      </c>
      <c r="AAN7" s="92">
        <v>2447</v>
      </c>
      <c r="AAO7" s="92">
        <v>2448.5</v>
      </c>
      <c r="AAP7" s="92">
        <v>2446</v>
      </c>
      <c r="AAQ7" s="92">
        <v>2445.5</v>
      </c>
      <c r="AAR7" s="92">
        <v>2443.5</v>
      </c>
      <c r="AAS7" s="92">
        <v>2443.5</v>
      </c>
      <c r="AAT7" s="92">
        <v>2444.5</v>
      </c>
      <c r="AAU7" s="92">
        <v>2445.5</v>
      </c>
      <c r="AAV7" s="92">
        <v>2445</v>
      </c>
      <c r="AAW7" s="92">
        <v>2446.5</v>
      </c>
      <c r="AAX7" s="92">
        <v>2446.5</v>
      </c>
      <c r="AAY7" s="92">
        <v>2445.5</v>
      </c>
      <c r="AAZ7" s="92">
        <v>2445.5</v>
      </c>
      <c r="ABA7" s="92">
        <v>2443.5</v>
      </c>
      <c r="ABB7" s="92">
        <v>2443.5</v>
      </c>
      <c r="ABC7" s="92">
        <v>2441</v>
      </c>
      <c r="ABD7" s="92">
        <v>2438.5</v>
      </c>
      <c r="ABE7" s="92">
        <v>2438.5</v>
      </c>
      <c r="ABF7" s="92">
        <v>2437.5</v>
      </c>
      <c r="ABG7" s="92">
        <v>2437.5</v>
      </c>
      <c r="ABH7" s="92">
        <v>2437.5</v>
      </c>
      <c r="ABI7" s="92">
        <v>2435.5</v>
      </c>
      <c r="ABJ7" s="92">
        <v>2430.5</v>
      </c>
      <c r="ABK7" s="92">
        <v>2428.5</v>
      </c>
      <c r="ABL7" s="92">
        <v>2427.5</v>
      </c>
      <c r="ABM7" s="92">
        <v>2428</v>
      </c>
      <c r="ABN7" s="92">
        <v>2427.5</v>
      </c>
      <c r="ABO7" s="92">
        <v>2427.5</v>
      </c>
      <c r="ABP7" s="92">
        <v>2429.5</v>
      </c>
      <c r="ABQ7" s="92">
        <v>2428.5</v>
      </c>
      <c r="ABR7" s="92">
        <v>2428.5</v>
      </c>
      <c r="ABS7" s="92">
        <v>2428.5</v>
      </c>
      <c r="ABT7" s="92">
        <v>2430.5</v>
      </c>
      <c r="ABU7" s="92">
        <v>2429.5</v>
      </c>
      <c r="ABV7" s="92">
        <v>2431.5</v>
      </c>
      <c r="ABW7" s="92">
        <v>2434.5</v>
      </c>
      <c r="ABX7" s="92">
        <v>2438</v>
      </c>
      <c r="ABY7" s="92">
        <v>2437</v>
      </c>
      <c r="ABZ7" s="92">
        <v>2437</v>
      </c>
      <c r="ACA7" s="92">
        <v>2437.5</v>
      </c>
      <c r="ACB7" s="92">
        <v>2436.5</v>
      </c>
      <c r="ACC7" s="92">
        <v>2434</v>
      </c>
      <c r="ACD7" s="92">
        <v>2434</v>
      </c>
      <c r="ACE7" s="92">
        <v>2427.5</v>
      </c>
      <c r="ACF7" s="92">
        <v>2427.5</v>
      </c>
      <c r="ACG7" s="92">
        <v>2424</v>
      </c>
      <c r="ACH7" s="92">
        <v>2419.5</v>
      </c>
      <c r="ACI7" s="92">
        <v>2421.5</v>
      </c>
      <c r="ACJ7" s="92">
        <v>2420.5</v>
      </c>
      <c r="ACK7" s="92">
        <v>2421.5</v>
      </c>
      <c r="ACL7" s="92">
        <v>2420.5</v>
      </c>
      <c r="ACM7" s="92">
        <v>2419</v>
      </c>
      <c r="ACN7" s="92">
        <v>2420.5</v>
      </c>
      <c r="ACO7" s="92">
        <v>2419</v>
      </c>
      <c r="ACP7" s="92">
        <v>2419</v>
      </c>
      <c r="ACQ7" s="92">
        <v>2416.5</v>
      </c>
      <c r="ACR7" s="92">
        <v>2415.5</v>
      </c>
      <c r="ACS7" s="92">
        <v>2413.5</v>
      </c>
      <c r="ACT7" s="92">
        <v>2413.5</v>
      </c>
      <c r="ACU7" s="92">
        <v>2410</v>
      </c>
      <c r="ACV7" s="92">
        <v>2408</v>
      </c>
      <c r="ACW7" s="92">
        <v>2403.5</v>
      </c>
      <c r="ACX7" s="92">
        <v>2400.5</v>
      </c>
      <c r="ACY7" s="92">
        <v>2397.5</v>
      </c>
      <c r="ACZ7" s="92">
        <v>2392.5</v>
      </c>
      <c r="ADA7" s="92">
        <v>2392.5</v>
      </c>
      <c r="ADB7" s="92">
        <v>2400</v>
      </c>
      <c r="ADC7" s="92">
        <v>2397.5</v>
      </c>
      <c r="ADD7" s="92">
        <v>2400.5</v>
      </c>
      <c r="ADE7" s="92">
        <v>2400</v>
      </c>
      <c r="ADF7" s="92">
        <v>2398.5</v>
      </c>
      <c r="ADG7" s="92">
        <v>2396</v>
      </c>
      <c r="ADH7" s="92">
        <v>2394.5</v>
      </c>
      <c r="ADI7" s="92">
        <v>2393.5</v>
      </c>
      <c r="ADJ7" s="92">
        <v>2395</v>
      </c>
      <c r="ADK7" s="92">
        <v>2395.5</v>
      </c>
      <c r="ADL7" s="92">
        <v>2395.5</v>
      </c>
      <c r="ADM7" s="92">
        <v>2395.5</v>
      </c>
      <c r="ADN7" s="92">
        <v>2395.5</v>
      </c>
      <c r="ADO7" s="92">
        <v>2396</v>
      </c>
      <c r="ADP7" s="92">
        <v>2396.5</v>
      </c>
      <c r="ADQ7" s="92">
        <v>2395.5</v>
      </c>
      <c r="ADR7" s="92">
        <v>2396.5</v>
      </c>
      <c r="ADS7" s="92">
        <v>2396.5</v>
      </c>
      <c r="ADT7" s="92">
        <v>2398.5</v>
      </c>
      <c r="ADU7" s="92">
        <v>2400.5</v>
      </c>
      <c r="ADV7" s="92">
        <v>2400.5</v>
      </c>
      <c r="ADW7" s="92">
        <v>2399</v>
      </c>
      <c r="ADX7" s="92">
        <v>2398.5</v>
      </c>
      <c r="ADY7" s="92">
        <v>2396.5</v>
      </c>
      <c r="ADZ7" s="92">
        <v>2395.5</v>
      </c>
      <c r="AEA7" s="92">
        <v>2395.5</v>
      </c>
      <c r="AEB7" s="92">
        <v>2393.5</v>
      </c>
      <c r="AEC7" s="92">
        <v>2393.5</v>
      </c>
      <c r="AED7" s="92">
        <v>2391.5</v>
      </c>
      <c r="AEE7" s="92">
        <v>2391.5</v>
      </c>
      <c r="AEF7" s="92">
        <v>2392.5</v>
      </c>
      <c r="AEG7" s="92">
        <v>2390.5</v>
      </c>
      <c r="AEH7" s="92">
        <v>2392.5</v>
      </c>
      <c r="AEI7" s="92">
        <v>2392.5</v>
      </c>
      <c r="AEJ7" s="92">
        <v>2392.5</v>
      </c>
      <c r="AEK7" s="92">
        <v>2392.5</v>
      </c>
      <c r="AEL7" s="92">
        <v>2394</v>
      </c>
      <c r="AEM7" s="92">
        <v>2394</v>
      </c>
      <c r="AEN7" s="92">
        <v>2397.5</v>
      </c>
      <c r="AEO7" s="92">
        <v>2394.5</v>
      </c>
      <c r="AEP7" s="92">
        <v>2395</v>
      </c>
      <c r="AEQ7" s="92">
        <v>2395</v>
      </c>
      <c r="AER7" s="92">
        <v>2395</v>
      </c>
      <c r="AES7" s="92">
        <v>2397</v>
      </c>
      <c r="AET7" s="92">
        <v>2397</v>
      </c>
      <c r="AEU7" s="92">
        <v>2398.5</v>
      </c>
      <c r="AEV7" s="92">
        <v>2398.5</v>
      </c>
      <c r="AEW7" s="92">
        <v>2402.5</v>
      </c>
      <c r="AEX7" s="92">
        <v>2403.5</v>
      </c>
      <c r="AEY7" s="92">
        <v>2402</v>
      </c>
      <c r="AEZ7" s="92">
        <v>2404</v>
      </c>
      <c r="AFA7" s="92">
        <v>2404</v>
      </c>
      <c r="AFB7" s="92">
        <v>2403.5</v>
      </c>
      <c r="AFC7" s="92">
        <v>2404.5</v>
      </c>
      <c r="AFD7" s="92">
        <v>2405</v>
      </c>
      <c r="AFE7" s="92">
        <v>2402.5</v>
      </c>
      <c r="AFF7" s="92">
        <v>2401.5</v>
      </c>
      <c r="AFG7" s="92">
        <v>2404.5</v>
      </c>
      <c r="AFH7" s="92">
        <v>2402</v>
      </c>
      <c r="AFI7" s="92">
        <v>2401</v>
      </c>
      <c r="AFJ7" s="92">
        <v>2403</v>
      </c>
      <c r="AFK7" s="92">
        <v>2404.5</v>
      </c>
      <c r="AFL7" s="92">
        <v>2406.5</v>
      </c>
      <c r="AFM7" s="92">
        <v>2407.5</v>
      </c>
      <c r="AFN7" s="92">
        <v>2408.5</v>
      </c>
      <c r="AFO7" s="92">
        <v>2413</v>
      </c>
      <c r="AFP7" s="92">
        <v>2414.5</v>
      </c>
      <c r="AFQ7" s="92">
        <v>2414</v>
      </c>
      <c r="AFR7" s="92">
        <v>2413</v>
      </c>
      <c r="AFS7" s="92">
        <v>2411.5</v>
      </c>
      <c r="AFT7" s="92">
        <v>2409.5</v>
      </c>
      <c r="AFU7" s="92">
        <v>2409.5</v>
      </c>
      <c r="AFV7" s="92">
        <v>2410</v>
      </c>
      <c r="AFW7" s="92">
        <v>2412</v>
      </c>
      <c r="AFX7" s="92">
        <v>2411.5</v>
      </c>
      <c r="AFY7" s="92">
        <v>2412.5</v>
      </c>
      <c r="AFZ7" s="92">
        <v>2412.5</v>
      </c>
      <c r="AGA7" s="92">
        <v>2414.5</v>
      </c>
      <c r="AGB7" s="92">
        <v>2415.5</v>
      </c>
      <c r="AGC7" s="92">
        <v>2415.5</v>
      </c>
      <c r="AGD7" s="92">
        <v>2416.5</v>
      </c>
      <c r="AGE7" s="92">
        <v>2418.5</v>
      </c>
      <c r="AGF7" s="92">
        <v>2424</v>
      </c>
      <c r="AGG7" s="92">
        <v>2427</v>
      </c>
      <c r="AGH7" s="92">
        <v>2437.5</v>
      </c>
      <c r="AGI7" s="92">
        <v>2447.5</v>
      </c>
      <c r="AGJ7" s="92">
        <v>2467.5</v>
      </c>
      <c r="AGK7" s="92">
        <v>2465</v>
      </c>
      <c r="AGL7" s="92">
        <v>2470.5</v>
      </c>
      <c r="AGM7" s="92">
        <v>2467.5</v>
      </c>
      <c r="AGN7" s="92">
        <v>2465.5</v>
      </c>
      <c r="AGO7" s="92">
        <v>2465</v>
      </c>
      <c r="AGP7" s="92">
        <v>2462.5</v>
      </c>
      <c r="AGQ7" s="92">
        <v>2463.5</v>
      </c>
      <c r="AGR7" s="92">
        <v>2463.5</v>
      </c>
      <c r="AGS7" s="92">
        <v>2464.5</v>
      </c>
      <c r="AGT7" s="92">
        <v>2463.5</v>
      </c>
      <c r="AGU7" s="92">
        <v>2464.5</v>
      </c>
      <c r="AGV7" s="92">
        <v>2464.5</v>
      </c>
      <c r="AGW7" s="92">
        <v>2464.5</v>
      </c>
      <c r="AGX7" s="92">
        <v>2460</v>
      </c>
      <c r="AGY7" s="92">
        <v>2462.5</v>
      </c>
      <c r="AGZ7" s="92">
        <v>2462.5</v>
      </c>
      <c r="AHA7" s="92">
        <v>2460</v>
      </c>
      <c r="AHB7" s="92">
        <v>2463.5</v>
      </c>
      <c r="AHC7" s="92">
        <v>2467.5</v>
      </c>
      <c r="AHD7" s="92">
        <v>2466.5</v>
      </c>
      <c r="AHE7" s="92">
        <v>2466.5</v>
      </c>
      <c r="AHF7" s="92">
        <v>2466.5</v>
      </c>
      <c r="AHG7" s="92">
        <v>2465.5</v>
      </c>
      <c r="AHH7" s="92">
        <v>2465</v>
      </c>
      <c r="AHI7" s="92">
        <v>2463.5</v>
      </c>
      <c r="AHJ7" s="261">
        <v>2463</v>
      </c>
      <c r="AHK7" s="261">
        <v>2460</v>
      </c>
      <c r="AHL7" s="261">
        <v>2457.5</v>
      </c>
      <c r="AHM7" s="261">
        <v>2455</v>
      </c>
      <c r="AHN7" s="261">
        <v>2456.5</v>
      </c>
      <c r="AHO7" s="261">
        <v>2455</v>
      </c>
      <c r="AHP7" s="261">
        <v>2455.5</v>
      </c>
      <c r="AHQ7" s="261">
        <v>2458</v>
      </c>
      <c r="AHR7" s="261">
        <v>2460</v>
      </c>
      <c r="AHS7" s="261">
        <v>2460.5</v>
      </c>
      <c r="AHT7" s="261">
        <v>2467.5</v>
      </c>
      <c r="AHU7" s="261">
        <v>2466</v>
      </c>
      <c r="AHV7" s="261">
        <v>2468.5</v>
      </c>
      <c r="AHW7" s="261">
        <v>2468.5</v>
      </c>
      <c r="AHX7" s="261">
        <v>2471.5</v>
      </c>
      <c r="AHY7" s="261">
        <v>2471.5</v>
      </c>
      <c r="AHZ7" s="261">
        <v>2470.5</v>
      </c>
      <c r="AIA7" s="261">
        <v>2474.5</v>
      </c>
      <c r="AIB7" s="261">
        <v>2472.5</v>
      </c>
      <c r="AIC7" s="261">
        <v>2476.5</v>
      </c>
      <c r="AID7" s="261">
        <v>2473.5</v>
      </c>
      <c r="AIE7" s="261">
        <v>2474.5</v>
      </c>
      <c r="AIF7" s="261">
        <v>2473.5</v>
      </c>
      <c r="AIG7" s="261">
        <v>2474.5</v>
      </c>
      <c r="AIH7" s="261">
        <v>2476.5</v>
      </c>
      <c r="AII7" s="261">
        <v>2477.5</v>
      </c>
      <c r="AIJ7" s="261">
        <v>2479.5</v>
      </c>
      <c r="AIK7" s="261">
        <v>2481.5</v>
      </c>
      <c r="AIL7" s="261">
        <v>2484.5</v>
      </c>
      <c r="AIM7" s="261">
        <v>2488.5</v>
      </c>
      <c r="AIN7" s="261">
        <v>2494.5</v>
      </c>
      <c r="AIO7" s="261">
        <v>2497.5</v>
      </c>
      <c r="AIP7" s="261">
        <v>2497</v>
      </c>
      <c r="AIQ7" s="261">
        <v>2503.5</v>
      </c>
      <c r="AIR7" s="261">
        <v>2506.5</v>
      </c>
      <c r="AIS7" s="261">
        <v>2517.5</v>
      </c>
      <c r="AIT7" s="261">
        <v>2525</v>
      </c>
      <c r="AIU7" s="261">
        <v>2530</v>
      </c>
      <c r="AIV7" s="261">
        <v>2528.5</v>
      </c>
      <c r="AIW7" s="261">
        <v>2541.5</v>
      </c>
      <c r="AIX7" s="261">
        <v>2547</v>
      </c>
      <c r="AIY7" s="261">
        <v>2555.5</v>
      </c>
      <c r="AIZ7" s="261">
        <v>2563.5</v>
      </c>
      <c r="AJA7" s="261">
        <v>2569</v>
      </c>
      <c r="AJB7" s="261">
        <v>2570.5</v>
      </c>
      <c r="AJC7" s="261">
        <v>2574.5</v>
      </c>
      <c r="AJD7" s="261">
        <v>2567.5</v>
      </c>
      <c r="AJE7" s="261">
        <v>2566.5</v>
      </c>
      <c r="AJF7" s="261">
        <v>2566.5</v>
      </c>
      <c r="AJG7" s="261">
        <v>2566.5</v>
      </c>
      <c r="AJH7" s="261">
        <v>2566.5</v>
      </c>
      <c r="AJI7" s="261">
        <v>2564.5</v>
      </c>
      <c r="AJJ7" s="261">
        <v>2565</v>
      </c>
      <c r="AJK7" s="261">
        <v>2566</v>
      </c>
      <c r="AJL7" s="261">
        <v>2566.5</v>
      </c>
      <c r="AJM7" s="261">
        <v>2566</v>
      </c>
      <c r="AJN7" s="261">
        <v>2564.5</v>
      </c>
      <c r="AJO7" s="261">
        <v>2563.5</v>
      </c>
      <c r="AJP7" s="261">
        <v>2564.5</v>
      </c>
      <c r="AJQ7" s="261">
        <v>2565</v>
      </c>
      <c r="AJR7" s="261">
        <v>2565</v>
      </c>
      <c r="AJS7" s="261">
        <v>2566.5</v>
      </c>
      <c r="AJT7" s="261">
        <v>2566</v>
      </c>
      <c r="AJU7" s="261">
        <v>2566.5</v>
      </c>
      <c r="AJV7" s="261">
        <v>2566.5</v>
      </c>
      <c r="AJW7" s="261">
        <v>2566.5</v>
      </c>
      <c r="AJX7" s="261">
        <v>2566.5</v>
      </c>
      <c r="AJY7" s="261">
        <v>2566.5</v>
      </c>
      <c r="AJZ7" s="261">
        <v>2566.5</v>
      </c>
      <c r="AKA7" s="261">
        <v>2567.5</v>
      </c>
      <c r="AKB7" s="261">
        <v>2566.5</v>
      </c>
      <c r="AKC7" s="261">
        <v>2566.5</v>
      </c>
      <c r="AKD7" s="261">
        <v>2566.5</v>
      </c>
      <c r="AKE7" s="261">
        <v>2567.5</v>
      </c>
      <c r="AKF7" s="261">
        <v>2567.5</v>
      </c>
      <c r="AKG7" s="261">
        <v>2571.5</v>
      </c>
      <c r="AKH7" s="261">
        <v>2571.5</v>
      </c>
      <c r="AKI7" s="261">
        <v>2571</v>
      </c>
      <c r="AKJ7" s="261">
        <v>2571</v>
      </c>
      <c r="AKK7" s="261">
        <v>2575</v>
      </c>
      <c r="AKL7" s="261">
        <v>2576.5</v>
      </c>
      <c r="AKM7" s="261">
        <v>2580.5</v>
      </c>
      <c r="AKN7" s="261">
        <v>2586</v>
      </c>
      <c r="AKO7" s="261">
        <v>2590.5</v>
      </c>
      <c r="AKP7" s="261">
        <v>2596.5</v>
      </c>
      <c r="AKQ7" s="261">
        <v>2604.5</v>
      </c>
      <c r="AKR7" s="261">
        <v>2610.5</v>
      </c>
      <c r="AKS7" s="261">
        <v>2619.5</v>
      </c>
      <c r="AKT7" s="261">
        <v>2637.5</v>
      </c>
      <c r="AKU7" s="261">
        <v>2655</v>
      </c>
      <c r="AKV7" s="261">
        <v>2644</v>
      </c>
      <c r="AKW7" s="261">
        <v>2665</v>
      </c>
      <c r="AKX7" s="261">
        <v>2635</v>
      </c>
      <c r="AKY7" s="261">
        <v>2642.5</v>
      </c>
      <c r="AKZ7" s="261">
        <v>2637.5</v>
      </c>
      <c r="ALA7" s="261">
        <v>2638.5</v>
      </c>
      <c r="ALB7" s="261">
        <v>2635.5</v>
      </c>
      <c r="ALC7" s="261">
        <v>2636.5</v>
      </c>
      <c r="ALD7" s="261">
        <v>2637.5</v>
      </c>
      <c r="ALE7" s="261">
        <v>2635.5</v>
      </c>
      <c r="ALF7" s="261">
        <v>2637.5</v>
      </c>
      <c r="ALG7" s="261">
        <v>2640</v>
      </c>
      <c r="ALH7" s="261">
        <v>2642.5</v>
      </c>
      <c r="ALI7" s="261">
        <v>2642.5</v>
      </c>
      <c r="ALJ7" s="261">
        <v>2644</v>
      </c>
      <c r="ALK7" s="261">
        <v>2645</v>
      </c>
      <c r="ALL7" s="261">
        <v>2644</v>
      </c>
      <c r="ALM7" s="261">
        <v>2648</v>
      </c>
      <c r="ALN7" s="261">
        <v>2647.5</v>
      </c>
      <c r="ALO7" s="261">
        <v>2648</v>
      </c>
      <c r="ALP7" s="261">
        <v>2652.5</v>
      </c>
      <c r="ALQ7" s="261">
        <v>2659</v>
      </c>
      <c r="ALR7" s="261">
        <v>2662.5</v>
      </c>
      <c r="ALS7" s="261">
        <v>2666.5</v>
      </c>
      <c r="ALT7" s="261">
        <v>2667.5</v>
      </c>
      <c r="ALU7" s="261">
        <v>2668</v>
      </c>
      <c r="ALV7" s="261">
        <v>2670.5</v>
      </c>
      <c r="ALW7" s="261">
        <v>2667.5</v>
      </c>
      <c r="ALX7" s="261">
        <v>2664.5</v>
      </c>
      <c r="ALY7" s="261">
        <v>2665.5</v>
      </c>
      <c r="ALZ7" s="261">
        <v>2662</v>
      </c>
      <c r="AMA7" s="261">
        <v>2655.5</v>
      </c>
      <c r="AMB7" s="261">
        <v>2652.5</v>
      </c>
      <c r="AMC7" s="261">
        <v>2649.5</v>
      </c>
      <c r="AMD7" s="261">
        <v>2647.5</v>
      </c>
      <c r="AME7" s="261">
        <v>2643.5</v>
      </c>
      <c r="AMF7" s="261">
        <v>2642.5</v>
      </c>
      <c r="AMG7" s="261">
        <v>2632.5</v>
      </c>
      <c r="AMH7" s="261">
        <v>2630</v>
      </c>
      <c r="AMI7" s="261">
        <v>2631.5</v>
      </c>
      <c r="AMJ7" s="261">
        <v>2631.5</v>
      </c>
      <c r="AMK7" s="261">
        <v>2630.5</v>
      </c>
      <c r="AML7" s="261">
        <v>2630</v>
      </c>
      <c r="AMM7" s="261">
        <v>2632.5</v>
      </c>
      <c r="AMN7" s="26">
        <v>2632.5</v>
      </c>
      <c r="AMO7" s="26">
        <v>2632.5</v>
      </c>
      <c r="AMP7" s="26">
        <v>2635.5</v>
      </c>
      <c r="AMQ7" s="263">
        <v>2634.5</v>
      </c>
      <c r="AMR7" s="263">
        <v>2632</v>
      </c>
      <c r="AMS7" s="263">
        <v>2633</v>
      </c>
      <c r="AMT7" s="263">
        <v>2635</v>
      </c>
      <c r="AMU7" s="263">
        <v>2639</v>
      </c>
      <c r="AMV7" s="263">
        <v>2637.5</v>
      </c>
      <c r="AMW7" s="263">
        <v>2637.5</v>
      </c>
      <c r="AMX7" s="263">
        <v>2637.5</v>
      </c>
      <c r="AMY7" s="263">
        <v>2637.5</v>
      </c>
      <c r="AMZ7" s="263">
        <v>2637.5</v>
      </c>
      <c r="ANA7" s="263">
        <v>2639.5</v>
      </c>
      <c r="ANB7" s="263">
        <v>2638.5</v>
      </c>
      <c r="ANC7" s="263">
        <v>2636.5</v>
      </c>
      <c r="AND7" s="263">
        <v>2636.5</v>
      </c>
      <c r="ANE7" s="263">
        <v>2635.5</v>
      </c>
      <c r="ANF7" s="263">
        <v>2634.5</v>
      </c>
      <c r="ANG7" s="263">
        <v>2634.5</v>
      </c>
      <c r="ANH7" s="263">
        <v>2634.5</v>
      </c>
      <c r="ANI7" s="263">
        <v>2634.5</v>
      </c>
      <c r="ANJ7" s="263">
        <v>2633.5</v>
      </c>
      <c r="ANK7" s="263">
        <v>2632.5</v>
      </c>
      <c r="ANL7" s="263">
        <v>2632</v>
      </c>
      <c r="ANM7" s="263">
        <v>2631.5</v>
      </c>
      <c r="ANN7" s="263">
        <v>2632.5</v>
      </c>
      <c r="ANO7" s="263">
        <v>2633</v>
      </c>
      <c r="ANP7" s="263">
        <v>2631.5</v>
      </c>
      <c r="ANQ7" s="263">
        <v>2631.5</v>
      </c>
      <c r="ANR7" s="263">
        <v>2630.5</v>
      </c>
      <c r="ANS7" s="263">
        <v>2631</v>
      </c>
      <c r="ANT7" s="263">
        <v>2632</v>
      </c>
      <c r="ANU7" s="263">
        <v>2632</v>
      </c>
      <c r="ANV7" s="263">
        <v>2632.5</v>
      </c>
      <c r="ANW7" s="263">
        <v>2633.5</v>
      </c>
      <c r="ANX7" s="263">
        <v>2632.5</v>
      </c>
      <c r="ANY7" s="263">
        <v>2633</v>
      </c>
      <c r="ANZ7" s="263">
        <v>2632.5</v>
      </c>
      <c r="AOA7" s="263">
        <v>2633</v>
      </c>
      <c r="AOB7" s="263">
        <v>2632</v>
      </c>
      <c r="AOC7" s="263">
        <v>2633</v>
      </c>
      <c r="AOD7" s="263">
        <v>2633.5</v>
      </c>
      <c r="AOE7" s="263">
        <v>2633.5</v>
      </c>
      <c r="AOF7" s="263">
        <v>2634</v>
      </c>
      <c r="AOG7" s="263">
        <v>2634</v>
      </c>
      <c r="AOH7" s="263">
        <v>2634</v>
      </c>
      <c r="AOI7" s="263">
        <v>2635</v>
      </c>
      <c r="AOJ7" s="263">
        <v>2638.5</v>
      </c>
      <c r="AOK7" s="263">
        <v>2638.5</v>
      </c>
      <c r="AOL7" s="263">
        <v>2639</v>
      </c>
      <c r="AOM7" s="263">
        <v>2639.5</v>
      </c>
      <c r="AON7" s="263">
        <v>2641</v>
      </c>
      <c r="AOO7" s="263">
        <v>2642.5</v>
      </c>
      <c r="AOP7" s="263">
        <v>2643</v>
      </c>
      <c r="AOQ7" s="263">
        <v>2643.5</v>
      </c>
      <c r="AOR7" s="263">
        <v>2644.5</v>
      </c>
      <c r="AOS7" s="263">
        <v>2644.5</v>
      </c>
      <c r="AOT7" s="263">
        <v>2644.5</v>
      </c>
      <c r="AOU7" s="263">
        <v>2644</v>
      </c>
      <c r="AOV7" s="263">
        <v>2645</v>
      </c>
      <c r="AOW7" s="263">
        <v>2643.5</v>
      </c>
      <c r="AOX7" s="263">
        <v>2644.5</v>
      </c>
      <c r="AOY7" s="263">
        <v>2644.5</v>
      </c>
      <c r="AOZ7" s="263">
        <v>2644.5</v>
      </c>
      <c r="APA7" s="263">
        <v>2644.5</v>
      </c>
      <c r="APB7" s="263">
        <v>2644.5</v>
      </c>
      <c r="APC7" s="263">
        <v>2644.5</v>
      </c>
      <c r="APD7" s="263">
        <v>2646.5</v>
      </c>
      <c r="APE7" s="263">
        <v>2647</v>
      </c>
      <c r="APF7" s="263">
        <v>2648.5</v>
      </c>
      <c r="APG7" s="263">
        <v>2648.5</v>
      </c>
      <c r="APH7" s="263">
        <v>2647.5</v>
      </c>
      <c r="API7" s="263">
        <v>2648.5</v>
      </c>
      <c r="APJ7" s="163">
        <v>2648.5</v>
      </c>
      <c r="APK7" s="163">
        <v>2649</v>
      </c>
      <c r="APL7" s="163">
        <v>2650</v>
      </c>
      <c r="APM7" s="163">
        <v>2651</v>
      </c>
      <c r="APN7" s="163">
        <v>2651.5</v>
      </c>
      <c r="APO7" s="163">
        <v>2651.5</v>
      </c>
      <c r="APP7" s="163">
        <v>2651.5</v>
      </c>
      <c r="APQ7" s="163">
        <v>2654.5</v>
      </c>
      <c r="APR7" s="163">
        <v>2654.5</v>
      </c>
      <c r="APS7" s="163">
        <v>2653.5</v>
      </c>
      <c r="APT7" s="163">
        <v>2653.5</v>
      </c>
      <c r="APU7" s="163">
        <v>2654.5</v>
      </c>
      <c r="APV7" s="163">
        <v>2654.5</v>
      </c>
      <c r="APW7" s="163">
        <v>2654.5</v>
      </c>
      <c r="APX7" s="163">
        <v>2654.5</v>
      </c>
      <c r="APY7" s="163">
        <v>2655</v>
      </c>
      <c r="APZ7" s="163">
        <v>2655.5</v>
      </c>
      <c r="AQA7" s="163">
        <v>2657.5</v>
      </c>
      <c r="AQB7" s="163">
        <v>2657.5</v>
      </c>
      <c r="AQC7" s="163">
        <v>2657.5</v>
      </c>
      <c r="AQD7" s="163">
        <v>2657</v>
      </c>
      <c r="AQE7" s="163">
        <v>2657.5</v>
      </c>
      <c r="AQF7" s="163">
        <v>2658.5</v>
      </c>
      <c r="AQG7" s="163">
        <v>2659</v>
      </c>
      <c r="AQH7" s="163">
        <v>2659</v>
      </c>
      <c r="AQI7" s="163">
        <v>2660.5</v>
      </c>
      <c r="AQJ7" s="163">
        <v>2659.5</v>
      </c>
      <c r="AQK7" s="163">
        <v>2659.5</v>
      </c>
      <c r="AQL7" s="163">
        <v>2660</v>
      </c>
      <c r="AQM7" s="163">
        <v>2660</v>
      </c>
      <c r="AQN7" s="163">
        <v>2660</v>
      </c>
      <c r="AQO7" s="163">
        <v>2660</v>
      </c>
      <c r="AQP7" s="163">
        <v>2659.5</v>
      </c>
      <c r="AQQ7" s="163">
        <v>2660</v>
      </c>
      <c r="AQR7" s="163">
        <v>2661</v>
      </c>
      <c r="AQS7" s="163">
        <v>2661.5</v>
      </c>
      <c r="AQT7" s="163">
        <v>2662</v>
      </c>
      <c r="AQU7" s="163">
        <v>2664.5</v>
      </c>
      <c r="AQV7" s="163">
        <v>2663.5</v>
      </c>
      <c r="AQW7" s="163">
        <v>2664</v>
      </c>
      <c r="AQX7" s="163">
        <v>2665.5</v>
      </c>
      <c r="AQY7" s="163">
        <v>2665.5</v>
      </c>
      <c r="AQZ7" s="163">
        <v>2666.5</v>
      </c>
      <c r="ARA7" s="163">
        <v>2667</v>
      </c>
      <c r="ARB7" s="163">
        <v>2668</v>
      </c>
      <c r="ARC7" s="163">
        <v>2666.5</v>
      </c>
      <c r="ARD7" s="163">
        <v>2665</v>
      </c>
      <c r="ARE7" s="163">
        <v>2666.5</v>
      </c>
      <c r="ARF7" s="163">
        <v>2667.5</v>
      </c>
      <c r="ARG7" s="163">
        <v>2669.5</v>
      </c>
      <c r="ARH7" s="163">
        <v>2668.5</v>
      </c>
      <c r="ARI7" s="163">
        <v>2668.5</v>
      </c>
      <c r="ARJ7" s="163">
        <v>2669</v>
      </c>
      <c r="ARK7" s="163">
        <v>2670</v>
      </c>
      <c r="ARL7" s="163">
        <v>2672.5</v>
      </c>
      <c r="ARM7" s="163">
        <v>2673.5</v>
      </c>
      <c r="ARN7" s="163">
        <v>2673.5</v>
      </c>
      <c r="ARO7" s="263">
        <v>2673.5</v>
      </c>
      <c r="ARP7" s="263">
        <v>2674.5</v>
      </c>
      <c r="ARQ7" s="263">
        <v>2673.5</v>
      </c>
      <c r="ARR7" s="263">
        <v>2673.5</v>
      </c>
      <c r="ARS7" s="263">
        <v>2674.5</v>
      </c>
      <c r="ART7" s="263">
        <v>2674.5</v>
      </c>
      <c r="ARU7" s="263">
        <v>2673.5</v>
      </c>
      <c r="ARV7" s="263">
        <v>2672.5</v>
      </c>
      <c r="ARW7" s="263">
        <v>2674</v>
      </c>
      <c r="ARX7" s="263">
        <v>2673.5</v>
      </c>
      <c r="ARY7" s="263">
        <v>2672.5</v>
      </c>
      <c r="ARZ7" s="263">
        <v>2672.5</v>
      </c>
      <c r="ASA7" s="263">
        <v>2672</v>
      </c>
      <c r="ASB7" s="263">
        <v>2673.5</v>
      </c>
      <c r="ASC7" s="263">
        <v>2673.5</v>
      </c>
      <c r="ASD7" s="263">
        <v>2674</v>
      </c>
      <c r="ASE7" s="263">
        <v>2673.5</v>
      </c>
      <c r="ASF7" s="263">
        <v>2672</v>
      </c>
      <c r="ASG7" s="263">
        <v>2672.5</v>
      </c>
      <c r="ASH7" s="263">
        <v>2671.5</v>
      </c>
      <c r="ASI7" s="263">
        <v>2670</v>
      </c>
      <c r="ASJ7" s="263">
        <v>2670</v>
      </c>
      <c r="ASK7" s="263">
        <v>2670</v>
      </c>
      <c r="ASL7" s="263">
        <v>2670</v>
      </c>
      <c r="ASM7" s="263">
        <v>2669.5</v>
      </c>
      <c r="ASN7" s="263">
        <v>2670</v>
      </c>
      <c r="ASO7" s="263">
        <v>2669.5</v>
      </c>
      <c r="ASP7" s="263">
        <v>2667.5</v>
      </c>
      <c r="ASQ7" s="263">
        <v>2668.5</v>
      </c>
      <c r="ASR7" s="263">
        <v>2668.5</v>
      </c>
      <c r="ASS7" s="263">
        <v>2668.5</v>
      </c>
      <c r="AST7" s="263">
        <v>2669</v>
      </c>
      <c r="ASU7" s="263">
        <v>2669</v>
      </c>
      <c r="ASV7" s="263">
        <v>2669.5</v>
      </c>
      <c r="ASW7" s="263">
        <v>2669</v>
      </c>
      <c r="ASX7" s="263">
        <v>2669</v>
      </c>
      <c r="ASY7" s="263">
        <v>2669</v>
      </c>
      <c r="ASZ7" s="263">
        <v>2669</v>
      </c>
      <c r="ATA7" s="263">
        <v>2671.5</v>
      </c>
      <c r="ATB7" s="263">
        <v>2671.5</v>
      </c>
      <c r="ATC7" s="263">
        <v>2673</v>
      </c>
      <c r="ATD7" s="263">
        <v>2674</v>
      </c>
      <c r="ATE7" s="263">
        <v>2674.5</v>
      </c>
      <c r="ATF7" s="263">
        <v>2674.5</v>
      </c>
      <c r="ATG7" s="263">
        <v>2677.5</v>
      </c>
      <c r="ATH7" s="263">
        <v>2683</v>
      </c>
      <c r="ATI7" s="263">
        <v>2690</v>
      </c>
      <c r="ATJ7" s="263">
        <v>2715</v>
      </c>
      <c r="ATK7" s="263">
        <v>2702.5</v>
      </c>
      <c r="ATL7" s="263">
        <v>2705</v>
      </c>
      <c r="ATM7" s="263">
        <v>2692.5</v>
      </c>
      <c r="ATN7" s="263">
        <v>2696</v>
      </c>
      <c r="ATO7" s="263">
        <v>2697.5</v>
      </c>
      <c r="ATP7" s="263">
        <v>2705</v>
      </c>
      <c r="ATQ7" s="263">
        <v>2705</v>
      </c>
      <c r="ATR7" s="263">
        <v>2702.5</v>
      </c>
      <c r="ATS7" s="263">
        <v>2705.5</v>
      </c>
      <c r="ATT7" s="263">
        <v>2705.5</v>
      </c>
      <c r="ATU7" s="263">
        <v>2705</v>
      </c>
      <c r="ATV7" s="263">
        <v>2706</v>
      </c>
      <c r="ATW7" s="263">
        <v>2707.5</v>
      </c>
      <c r="ATX7" s="263">
        <v>2705</v>
      </c>
      <c r="ATY7" s="263">
        <v>2705.5</v>
      </c>
      <c r="ATZ7" s="263">
        <v>2706</v>
      </c>
      <c r="AUA7" s="263">
        <v>2705.5</v>
      </c>
      <c r="AUB7" s="263">
        <v>2705.5</v>
      </c>
      <c r="AUC7" s="263">
        <v>2706.5</v>
      </c>
      <c r="AUD7" s="263">
        <v>2708</v>
      </c>
      <c r="AUE7" s="263">
        <v>2708.5</v>
      </c>
      <c r="AUF7" s="263">
        <v>2709.5</v>
      </c>
      <c r="AUG7" s="263">
        <v>2710.5</v>
      </c>
      <c r="AUH7" s="263">
        <v>2711.5</v>
      </c>
      <c r="AUI7" s="263">
        <v>2716.5</v>
      </c>
      <c r="AUJ7" s="263">
        <v>2717</v>
      </c>
      <c r="AUK7" s="263">
        <v>2718.5</v>
      </c>
      <c r="AUL7" s="263">
        <v>2721.5</v>
      </c>
      <c r="AUM7" s="263">
        <v>2722.5</v>
      </c>
      <c r="AUN7" s="263">
        <v>2723</v>
      </c>
      <c r="AUO7" s="263">
        <v>2724</v>
      </c>
      <c r="AUP7" s="263">
        <v>2724.5</v>
      </c>
      <c r="AUQ7" s="263">
        <v>2723.5</v>
      </c>
      <c r="AUR7" s="263">
        <v>2725</v>
      </c>
      <c r="AUS7" s="263">
        <v>2726.5</v>
      </c>
      <c r="AUT7" s="263">
        <v>2726.5</v>
      </c>
      <c r="AUU7" s="263">
        <v>2728.5</v>
      </c>
      <c r="AUV7" s="263">
        <v>2730.5</v>
      </c>
      <c r="AUW7" s="263">
        <v>2732</v>
      </c>
      <c r="AUX7" s="263">
        <v>2733</v>
      </c>
      <c r="AUY7" s="263">
        <v>2733.5</v>
      </c>
      <c r="AUZ7" s="263">
        <v>2734</v>
      </c>
      <c r="AVA7" s="263">
        <v>2736</v>
      </c>
      <c r="AVB7" s="263">
        <v>2736</v>
      </c>
      <c r="AVC7" s="263">
        <v>2735.5</v>
      </c>
      <c r="AVD7" s="263">
        <v>2736</v>
      </c>
      <c r="AVE7" s="263">
        <v>2734.5</v>
      </c>
      <c r="AVF7" s="263">
        <v>2734.5</v>
      </c>
      <c r="AVG7" s="263">
        <v>2734.5</v>
      </c>
      <c r="AVH7" s="263">
        <v>2738</v>
      </c>
      <c r="AVI7" s="263">
        <v>2738</v>
      </c>
      <c r="AVJ7" s="263">
        <v>2740</v>
      </c>
      <c r="AVK7" s="263">
        <v>2741.5</v>
      </c>
      <c r="AVL7" s="263">
        <v>2741.5</v>
      </c>
      <c r="AVM7" s="263">
        <v>2742</v>
      </c>
      <c r="AVN7" s="263">
        <v>2741.5</v>
      </c>
      <c r="AVO7" s="263">
        <v>2746</v>
      </c>
      <c r="AVP7" s="263">
        <v>2745.5</v>
      </c>
      <c r="AVQ7" s="263">
        <v>2746</v>
      </c>
      <c r="AVR7" s="263">
        <v>2747.5</v>
      </c>
      <c r="AVS7" s="263">
        <v>2749.5</v>
      </c>
      <c r="AVT7" s="263">
        <v>2750</v>
      </c>
      <c r="AVU7" s="263">
        <v>2751</v>
      </c>
      <c r="AVV7" s="263">
        <v>2752</v>
      </c>
      <c r="AVW7" s="263">
        <v>2750.5</v>
      </c>
      <c r="AVX7" s="263">
        <v>2750.5</v>
      </c>
      <c r="AVY7" s="263">
        <v>2752</v>
      </c>
      <c r="AVZ7" s="263">
        <v>2752.5</v>
      </c>
      <c r="AWA7" s="263">
        <v>2752.5</v>
      </c>
      <c r="AWB7" s="263">
        <v>2753</v>
      </c>
      <c r="AWC7" s="263">
        <v>2754</v>
      </c>
      <c r="AWD7" s="263">
        <v>2755.5</v>
      </c>
      <c r="AWE7" s="263">
        <v>2755.5</v>
      </c>
      <c r="AWF7" s="263">
        <v>2756.5</v>
      </c>
      <c r="AWG7" s="263">
        <v>2756.5</v>
      </c>
      <c r="AWH7" s="263">
        <v>2755.5</v>
      </c>
      <c r="AWI7" s="263">
        <v>2756.5</v>
      </c>
      <c r="AWJ7" s="263">
        <v>2757.5</v>
      </c>
      <c r="AWK7" s="263">
        <v>2758</v>
      </c>
      <c r="AWL7" s="263">
        <v>2758</v>
      </c>
      <c r="AWM7" s="262">
        <v>2759.5</v>
      </c>
      <c r="AWN7" s="262">
        <v>2761</v>
      </c>
      <c r="AWO7" s="262">
        <v>2761.5</v>
      </c>
      <c r="AWP7" s="262">
        <v>2761.5</v>
      </c>
      <c r="AWQ7" s="262">
        <v>2762</v>
      </c>
      <c r="AWR7" s="262">
        <v>2763.5</v>
      </c>
      <c r="AWS7" s="262">
        <v>2765</v>
      </c>
      <c r="AWT7" s="262">
        <v>2766.5</v>
      </c>
      <c r="AWU7" s="262">
        <v>2768</v>
      </c>
      <c r="AWV7" s="262">
        <v>2768</v>
      </c>
      <c r="AWW7" s="262">
        <v>2768</v>
      </c>
      <c r="AWX7" s="262">
        <v>2768.5</v>
      </c>
      <c r="AWY7" s="262">
        <v>2768.5</v>
      </c>
      <c r="AWZ7" s="262">
        <v>2768.5</v>
      </c>
      <c r="AXA7" s="262">
        <v>2768.5</v>
      </c>
      <c r="AXB7" s="262">
        <v>2769.5</v>
      </c>
      <c r="AXC7" s="262">
        <v>2768.5</v>
      </c>
      <c r="AXD7" s="262">
        <v>2769.5</v>
      </c>
      <c r="AXE7" s="262">
        <v>2769.5</v>
      </c>
      <c r="AXF7" s="262">
        <v>2770.5</v>
      </c>
      <c r="AXG7" s="262">
        <v>2771</v>
      </c>
      <c r="AXH7" s="262">
        <v>2770.5</v>
      </c>
      <c r="AXI7" s="262">
        <v>2772.5</v>
      </c>
      <c r="AXJ7" s="262">
        <v>2772.5</v>
      </c>
      <c r="AXK7" s="262">
        <v>2773.5</v>
      </c>
      <c r="AXL7" s="262">
        <v>2775.5</v>
      </c>
      <c r="AXM7" s="262">
        <v>2776.5</v>
      </c>
      <c r="AXN7" s="262">
        <v>2778.5</v>
      </c>
      <c r="AXO7" s="262">
        <v>2779.5</v>
      </c>
      <c r="AXP7" s="365">
        <v>2781.5</v>
      </c>
      <c r="AXQ7" s="365">
        <v>2783.5</v>
      </c>
      <c r="AXR7" s="365">
        <v>2783</v>
      </c>
      <c r="AXS7" s="365">
        <v>2782</v>
      </c>
      <c r="AXT7" s="365">
        <v>2782.5</v>
      </c>
      <c r="AXU7" s="365">
        <v>2783.5</v>
      </c>
      <c r="AXV7" s="365">
        <v>2784</v>
      </c>
      <c r="AXW7" s="365">
        <v>2783.5</v>
      </c>
      <c r="AXX7" s="365">
        <v>2784.5</v>
      </c>
      <c r="AXY7" s="365">
        <v>2784.5</v>
      </c>
      <c r="AXZ7" s="365">
        <v>2785.5</v>
      </c>
      <c r="AYA7" s="365">
        <v>2786</v>
      </c>
      <c r="AYB7" s="365">
        <v>2785.5</v>
      </c>
      <c r="AYC7" s="365">
        <v>2786</v>
      </c>
      <c r="AYD7" s="365">
        <v>2787.5</v>
      </c>
      <c r="AYE7" s="365">
        <v>2788.5</v>
      </c>
      <c r="AYF7" s="365">
        <v>2789</v>
      </c>
      <c r="AYG7" s="365">
        <v>2789</v>
      </c>
      <c r="AYH7" s="365">
        <v>2790.5</v>
      </c>
      <c r="AYI7" s="365">
        <v>2791</v>
      </c>
      <c r="AYJ7" s="365">
        <v>2791</v>
      </c>
      <c r="AYK7" s="365">
        <v>2791</v>
      </c>
      <c r="AYL7" s="365">
        <v>2791.5</v>
      </c>
      <c r="AYM7" s="365">
        <v>2789.3383450624101</v>
      </c>
      <c r="AYN7" s="365">
        <v>2789.2613700752372</v>
      </c>
      <c r="AYO7" s="365">
        <v>2790.6357857177863</v>
      </c>
      <c r="AYP7" s="365">
        <v>2790.8931519892503</v>
      </c>
      <c r="AYQ7" s="365">
        <v>2790.1269897281104</v>
      </c>
      <c r="AYR7" s="365">
        <v>2792.004447983144</v>
      </c>
      <c r="AYS7" s="365">
        <v>2792.4336950934885</v>
      </c>
      <c r="AYT7" s="365">
        <v>2793.5815007514811</v>
      </c>
      <c r="AYU7" s="365">
        <v>2794.2521174975554</v>
      </c>
      <c r="AYV7" s="365">
        <v>2795.8702179175466</v>
      </c>
      <c r="AYW7" s="365">
        <v>2795.8973517695686</v>
      </c>
      <c r="AYX7" s="365">
        <v>2797.7868596130206</v>
      </c>
      <c r="AYY7" s="365">
        <v>2799.1388498308979</v>
      </c>
      <c r="AYZ7" s="365">
        <v>2800.2073359625015</v>
      </c>
      <c r="AZA7" s="365">
        <v>2800.535654384742</v>
      </c>
      <c r="AZB7" s="365">
        <v>2801.7515867938901</v>
      </c>
      <c r="AZC7" s="365">
        <v>2802.9710615043268</v>
      </c>
      <c r="AZD7" s="365">
        <v>2809</v>
      </c>
      <c r="AZE7" s="365">
        <v>2811</v>
      </c>
      <c r="AZF7" s="365">
        <v>2811</v>
      </c>
      <c r="AZG7" s="365">
        <v>2813</v>
      </c>
      <c r="AZH7" s="365">
        <v>2812.5</v>
      </c>
      <c r="AZI7" s="365">
        <v>2812</v>
      </c>
      <c r="AZJ7" s="365">
        <v>2812</v>
      </c>
      <c r="AZK7" s="365">
        <v>2813.5</v>
      </c>
      <c r="AZL7" s="365">
        <v>2814.5</v>
      </c>
      <c r="AZM7" s="365">
        <v>2817.5</v>
      </c>
      <c r="AZN7" s="365">
        <v>2818</v>
      </c>
      <c r="AZO7" s="365">
        <v>2819</v>
      </c>
      <c r="AZP7" s="365">
        <v>2821.5</v>
      </c>
      <c r="AZQ7" s="365">
        <v>2822.5</v>
      </c>
      <c r="AZR7" s="365">
        <v>2823</v>
      </c>
      <c r="AZS7" s="365">
        <v>2823.5</v>
      </c>
      <c r="AZT7" s="365">
        <v>2823.5</v>
      </c>
      <c r="AZU7" s="365">
        <v>2824</v>
      </c>
      <c r="AZV7" s="365">
        <v>2825</v>
      </c>
      <c r="AZW7" s="365">
        <v>2824.5</v>
      </c>
      <c r="AZX7" s="365">
        <v>2826</v>
      </c>
      <c r="AZY7" s="365">
        <v>2827.5</v>
      </c>
      <c r="AZZ7" s="365">
        <v>2829</v>
      </c>
      <c r="BAA7" s="365">
        <v>2830.5</v>
      </c>
      <c r="BAB7" s="365">
        <v>2831.5</v>
      </c>
      <c r="BAC7" s="365">
        <v>2832.5</v>
      </c>
      <c r="BAD7" s="365">
        <v>2834</v>
      </c>
      <c r="BAE7" s="365">
        <v>2834</v>
      </c>
      <c r="BAF7" s="365">
        <v>2836.5</v>
      </c>
      <c r="BAG7" s="365">
        <v>2836.5</v>
      </c>
      <c r="BAH7" s="365">
        <v>2837.5</v>
      </c>
      <c r="BAI7" s="365">
        <v>2841.5</v>
      </c>
      <c r="BAJ7" s="365">
        <v>2842</v>
      </c>
      <c r="BAK7" s="365">
        <v>2843</v>
      </c>
      <c r="BAL7" s="365">
        <v>2845</v>
      </c>
      <c r="BAM7" s="365">
        <v>2845</v>
      </c>
      <c r="BAN7" s="365">
        <v>2845</v>
      </c>
      <c r="BAO7" s="365">
        <v>2846.5</v>
      </c>
      <c r="BAP7" s="365">
        <v>2847</v>
      </c>
      <c r="BAQ7" s="365">
        <v>2847.5</v>
      </c>
      <c r="BAR7" s="365">
        <v>2848</v>
      </c>
      <c r="BAS7" s="365">
        <v>2848</v>
      </c>
      <c r="BAT7" s="365">
        <v>2848.5</v>
      </c>
      <c r="BAU7" s="365">
        <v>2849.5</v>
      </c>
      <c r="BAV7" s="365">
        <v>2849.5</v>
      </c>
      <c r="BAW7" s="365">
        <v>2850.75</v>
      </c>
      <c r="BAX7" s="365">
        <v>2849.5</v>
      </c>
      <c r="BAY7" s="365">
        <v>2849.5</v>
      </c>
      <c r="BAZ7" s="365">
        <v>2850</v>
      </c>
      <c r="BBA7" s="365">
        <v>2850</v>
      </c>
      <c r="BBB7" s="365">
        <v>2850</v>
      </c>
      <c r="BBC7" s="365">
        <v>2851.5</v>
      </c>
      <c r="BBD7" s="365">
        <v>2851</v>
      </c>
      <c r="BBE7" s="365">
        <v>2851.5</v>
      </c>
      <c r="BBF7" s="365">
        <v>2852</v>
      </c>
      <c r="BBG7" s="365">
        <v>2853</v>
      </c>
      <c r="BBH7" s="365">
        <v>2853</v>
      </c>
      <c r="BBI7" s="365">
        <v>2853</v>
      </c>
      <c r="BBJ7" s="365">
        <v>2853.5</v>
      </c>
      <c r="BBK7" s="26">
        <v>2853.5</v>
      </c>
      <c r="BBL7" s="26">
        <v>2854.5</v>
      </c>
      <c r="BBM7" s="26">
        <v>2853.5</v>
      </c>
      <c r="BBN7" s="26">
        <v>2853.5</v>
      </c>
      <c r="BBO7" s="26">
        <v>2854.5</v>
      </c>
      <c r="BBP7" s="26">
        <v>2854</v>
      </c>
      <c r="BBQ7" s="26">
        <v>2853.75</v>
      </c>
      <c r="BBR7" s="26">
        <v>2854</v>
      </c>
      <c r="BBS7" s="26">
        <v>2854</v>
      </c>
      <c r="BBT7" s="26">
        <v>2854.5</v>
      </c>
      <c r="BBU7" s="26">
        <v>2854.5</v>
      </c>
      <c r="BBV7" s="26">
        <v>2855</v>
      </c>
      <c r="BBW7" s="26">
        <v>2854</v>
      </c>
      <c r="BBX7" s="26">
        <v>2854</v>
      </c>
      <c r="BBY7" s="26">
        <v>2854.5</v>
      </c>
      <c r="BBZ7" s="26">
        <v>2854.5</v>
      </c>
      <c r="BCA7" s="26">
        <v>2854</v>
      </c>
      <c r="BCB7" s="26">
        <v>2854.5</v>
      </c>
      <c r="BCC7" s="26">
        <v>2854.5</v>
      </c>
      <c r="BCD7" s="26">
        <v>2854.5</v>
      </c>
      <c r="BCE7" s="26">
        <v>2855</v>
      </c>
      <c r="BCF7" s="26">
        <v>2855</v>
      </c>
      <c r="BCG7" s="26">
        <v>2856</v>
      </c>
      <c r="BCH7" s="26">
        <v>2855</v>
      </c>
      <c r="BCI7" s="26">
        <v>2854</v>
      </c>
      <c r="BCJ7" s="26">
        <v>2854.5</v>
      </c>
      <c r="BCK7" s="26">
        <v>2854.5</v>
      </c>
      <c r="BCL7" s="26">
        <v>2854.5</v>
      </c>
      <c r="BCM7" s="26">
        <v>2854.5</v>
      </c>
      <c r="BCN7" s="26">
        <v>2853.5</v>
      </c>
      <c r="BCO7" s="26">
        <v>2854</v>
      </c>
      <c r="BCP7" s="26">
        <v>2854</v>
      </c>
      <c r="BCQ7" s="26">
        <v>2854</v>
      </c>
      <c r="BCR7" s="26">
        <v>2854</v>
      </c>
      <c r="BCS7" s="26">
        <v>2854.5</v>
      </c>
      <c r="BCT7" s="26">
        <v>2854.5</v>
      </c>
      <c r="BCU7" s="26">
        <v>2854.5</v>
      </c>
      <c r="BCV7" s="26">
        <v>2854.5</v>
      </c>
      <c r="BCW7" s="26">
        <v>2853.5</v>
      </c>
      <c r="BCX7" s="26">
        <v>2853.5</v>
      </c>
      <c r="BCY7" s="26">
        <v>2853</v>
      </c>
      <c r="BCZ7" s="26">
        <v>2852.5</v>
      </c>
      <c r="BDA7" s="26">
        <v>2851.5</v>
      </c>
      <c r="BDB7" s="26">
        <v>2851.5</v>
      </c>
      <c r="BDC7" s="26">
        <v>2851.5</v>
      </c>
      <c r="BDD7" s="26">
        <v>2852.5</v>
      </c>
      <c r="BDE7" s="26">
        <v>2852.5</v>
      </c>
      <c r="BDF7" s="26">
        <v>2851.5</v>
      </c>
      <c r="BDG7" s="26">
        <v>2850</v>
      </c>
      <c r="BDH7" s="26">
        <v>2851.5</v>
      </c>
      <c r="BDI7" s="26">
        <v>2851.5</v>
      </c>
      <c r="BDJ7" s="26">
        <v>2850.5</v>
      </c>
      <c r="BDK7" s="26">
        <v>2849</v>
      </c>
      <c r="BDL7" s="26">
        <v>2848.5</v>
      </c>
      <c r="BDM7" s="26">
        <v>2850.5</v>
      </c>
      <c r="BDN7" s="26">
        <v>2851.5</v>
      </c>
      <c r="BDO7" s="26">
        <v>2851.5</v>
      </c>
      <c r="BDP7" s="26">
        <v>2851.5</v>
      </c>
      <c r="BDQ7" s="26">
        <v>2851.5</v>
      </c>
      <c r="BDR7" s="26">
        <v>2851.5</v>
      </c>
      <c r="BDS7" s="26">
        <v>2851.5</v>
      </c>
      <c r="BDT7" s="26">
        <v>2851.5</v>
      </c>
      <c r="BDU7" s="26">
        <v>2851.5</v>
      </c>
      <c r="BDV7" s="26">
        <v>2851.5</v>
      </c>
      <c r="BDW7" s="26">
        <v>2851.5</v>
      </c>
      <c r="BDX7" s="26">
        <v>2851.5</v>
      </c>
      <c r="BDY7" s="26">
        <v>2851.5</v>
      </c>
      <c r="BDZ7" s="26">
        <v>2851.5</v>
      </c>
      <c r="BEA7" s="490">
        <v>2851.5</v>
      </c>
      <c r="BEB7" s="490">
        <v>2851.5</v>
      </c>
      <c r="BEC7" s="490">
        <v>2851.5</v>
      </c>
      <c r="BED7" s="490">
        <v>2851.5</v>
      </c>
      <c r="BEE7" s="490">
        <v>2851.5</v>
      </c>
      <c r="BEF7" s="490">
        <v>2851.5</v>
      </c>
      <c r="BEG7" s="490">
        <v>2851.5</v>
      </c>
      <c r="BEH7" s="490">
        <v>2851.5</v>
      </c>
      <c r="BEI7" s="490">
        <v>2851.5</v>
      </c>
      <c r="BEJ7" s="490">
        <v>2852.5</v>
      </c>
      <c r="BEK7" s="490">
        <v>2851.5</v>
      </c>
      <c r="BEL7" s="490">
        <v>2850</v>
      </c>
      <c r="BEM7" s="490">
        <v>2850</v>
      </c>
      <c r="BEN7" s="490">
        <v>2850.5</v>
      </c>
      <c r="BEO7" s="490">
        <v>2850.5</v>
      </c>
      <c r="BEP7" s="490">
        <v>2850.5</v>
      </c>
      <c r="BEQ7" s="490">
        <v>2850.5</v>
      </c>
      <c r="BER7" s="490">
        <v>2850.5</v>
      </c>
      <c r="BES7" s="490">
        <v>2850.5</v>
      </c>
      <c r="BET7" s="490">
        <v>2850.5</v>
      </c>
      <c r="BEU7" s="490">
        <v>2850.5</v>
      </c>
      <c r="BEV7" s="490">
        <v>2850.5</v>
      </c>
      <c r="BEW7" s="490">
        <v>2850.5</v>
      </c>
      <c r="BEX7" s="490">
        <v>2850.5</v>
      </c>
      <c r="BEY7" s="490">
        <v>2850.5</v>
      </c>
      <c r="BEZ7" s="490">
        <v>2850.5</v>
      </c>
      <c r="BFA7" s="490">
        <v>2850.5</v>
      </c>
      <c r="BFB7" s="490">
        <v>2850</v>
      </c>
      <c r="BFC7" s="490">
        <v>2850</v>
      </c>
      <c r="BFD7" s="490">
        <v>2851</v>
      </c>
      <c r="BFE7" s="490">
        <v>2851</v>
      </c>
      <c r="BFF7" s="490">
        <v>2851.5</v>
      </c>
      <c r="BFG7" s="490">
        <v>2851.5</v>
      </c>
      <c r="BFH7" s="490">
        <v>2851</v>
      </c>
      <c r="BFI7" s="490">
        <v>2850</v>
      </c>
      <c r="BFJ7" s="490">
        <v>2850.5</v>
      </c>
      <c r="BFK7" s="490">
        <v>2850.5</v>
      </c>
      <c r="BFL7" s="490">
        <v>2849</v>
      </c>
      <c r="BFM7" s="490">
        <v>2848.5</v>
      </c>
      <c r="BFN7" s="490">
        <v>2849</v>
      </c>
      <c r="BFO7" s="490">
        <v>2849</v>
      </c>
      <c r="BFP7" s="490">
        <v>2849</v>
      </c>
      <c r="BFQ7" s="490">
        <v>2849.5</v>
      </c>
      <c r="BFR7" s="490">
        <v>2849.5</v>
      </c>
      <c r="BFS7" s="490">
        <v>2850</v>
      </c>
      <c r="BFT7" s="490">
        <v>2850</v>
      </c>
      <c r="BFU7" s="490">
        <v>2849.5</v>
      </c>
      <c r="BFV7" s="490">
        <v>2849.5</v>
      </c>
      <c r="BFW7" s="490">
        <v>2849.5</v>
      </c>
      <c r="BFX7" s="490">
        <v>2849.5</v>
      </c>
      <c r="BFY7" s="490">
        <v>2849.5</v>
      </c>
      <c r="BFZ7" s="490">
        <v>2849.5</v>
      </c>
      <c r="BGA7" s="490">
        <v>2849.5</v>
      </c>
      <c r="BGB7" s="490">
        <v>2849.5</v>
      </c>
    </row>
    <row r="8" spans="1:1544">
      <c r="SD8" s="92"/>
      <c r="SE8" s="92"/>
      <c r="SF8" s="92"/>
      <c r="SG8" s="92"/>
      <c r="SH8" s="92"/>
      <c r="SI8" s="92"/>
      <c r="SJ8" s="92"/>
      <c r="SK8" s="92"/>
      <c r="SL8" s="92"/>
      <c r="SM8" s="92"/>
      <c r="SN8" s="92"/>
      <c r="SO8" s="92"/>
      <c r="SP8" s="92"/>
      <c r="SQ8" s="92"/>
      <c r="SR8" s="92"/>
      <c r="SS8" s="92"/>
      <c r="ST8" s="92"/>
      <c r="SU8" s="92"/>
      <c r="SV8" s="92"/>
      <c r="SW8" s="92"/>
      <c r="SX8" s="92"/>
      <c r="SY8" s="92"/>
      <c r="SZ8" s="92"/>
      <c r="TA8" s="92"/>
      <c r="TB8" s="92"/>
      <c r="TC8" s="92"/>
      <c r="TD8" s="92"/>
      <c r="TE8" s="92"/>
      <c r="TF8" s="92"/>
      <c r="TG8" s="92"/>
      <c r="TH8" s="92"/>
      <c r="TI8" s="92"/>
      <c r="TJ8" s="92"/>
      <c r="TK8" s="92"/>
      <c r="TL8" s="92"/>
      <c r="TM8" s="92"/>
      <c r="TN8" s="92"/>
      <c r="TO8" s="92"/>
      <c r="TP8" s="92"/>
      <c r="TQ8" s="92"/>
      <c r="TR8" s="92"/>
      <c r="TS8" s="92"/>
      <c r="TT8" s="92"/>
      <c r="TU8" s="92"/>
      <c r="TV8" s="92"/>
      <c r="TW8" s="92"/>
      <c r="TX8" s="92"/>
      <c r="TY8" s="92"/>
      <c r="TZ8" s="92"/>
      <c r="UA8" s="92"/>
      <c r="UB8" s="92"/>
      <c r="UC8" s="92"/>
      <c r="UD8" s="92"/>
      <c r="UE8" s="92"/>
      <c r="UF8" s="92"/>
      <c r="UG8" s="92"/>
      <c r="UH8" s="92"/>
      <c r="UI8" s="92"/>
      <c r="UJ8" s="92"/>
      <c r="UK8" s="92"/>
      <c r="UL8" s="92"/>
      <c r="UM8" s="92"/>
      <c r="UN8" s="92"/>
      <c r="UO8" s="92"/>
      <c r="UP8" s="92"/>
      <c r="UQ8" s="92"/>
      <c r="UR8" s="92"/>
      <c r="US8" s="92"/>
      <c r="UT8" s="92"/>
      <c r="UU8" s="92"/>
      <c r="UV8" s="92"/>
      <c r="UW8" s="92"/>
      <c r="UX8" s="92"/>
      <c r="UY8" s="92"/>
      <c r="UZ8" s="92"/>
      <c r="VA8" s="92"/>
      <c r="VB8" s="92"/>
      <c r="VC8" s="92"/>
      <c r="VD8" s="92"/>
      <c r="VE8" s="92"/>
      <c r="VF8" s="92"/>
      <c r="VG8" s="92"/>
      <c r="VH8" s="92"/>
      <c r="VI8" s="92"/>
      <c r="VJ8" s="92"/>
      <c r="VK8" s="92"/>
      <c r="VL8" s="92"/>
      <c r="VM8" s="92"/>
      <c r="VN8" s="92"/>
      <c r="VO8" s="92"/>
      <c r="VP8" s="92"/>
      <c r="VQ8" s="92"/>
      <c r="VR8" s="92"/>
      <c r="VS8" s="92"/>
      <c r="VT8" s="92"/>
      <c r="VU8" s="92"/>
      <c r="VV8" s="92"/>
      <c r="VW8" s="92"/>
      <c r="VX8" s="92"/>
      <c r="VY8" s="92"/>
      <c r="VZ8" s="92"/>
      <c r="WA8" s="92"/>
      <c r="WB8" s="92"/>
      <c r="WC8" s="92"/>
      <c r="WD8" s="92"/>
      <c r="WE8" s="92"/>
      <c r="WF8" s="92"/>
      <c r="WG8" s="92"/>
      <c r="WH8" s="92"/>
      <c r="WI8" s="92"/>
      <c r="WJ8" s="92"/>
      <c r="WK8" s="92"/>
      <c r="WL8" s="92"/>
      <c r="WM8" s="92"/>
      <c r="WN8" s="92"/>
      <c r="WO8" s="92"/>
      <c r="WP8" s="92"/>
      <c r="WQ8" s="92"/>
      <c r="WR8" s="92"/>
      <c r="WS8" s="92"/>
      <c r="WT8" s="92"/>
      <c r="WU8" s="92"/>
      <c r="WV8" s="92"/>
      <c r="WW8" s="92"/>
      <c r="WX8" s="92"/>
      <c r="WY8" s="92"/>
      <c r="WZ8" s="92"/>
      <c r="XA8" s="92"/>
      <c r="XB8" s="92"/>
      <c r="XC8" s="92"/>
      <c r="XD8" s="92"/>
      <c r="XE8" s="92"/>
      <c r="XF8" s="92"/>
      <c r="XG8" s="92"/>
      <c r="XH8" s="92"/>
      <c r="XI8" s="92"/>
      <c r="XJ8" s="92"/>
      <c r="XK8" s="92"/>
      <c r="XL8" s="92"/>
      <c r="XM8" s="92"/>
      <c r="XN8" s="92"/>
      <c r="XO8" s="92"/>
      <c r="XP8" s="92"/>
      <c r="XQ8" s="92"/>
      <c r="XR8" s="92"/>
      <c r="XS8" s="92"/>
      <c r="XT8" s="92"/>
      <c r="XU8" s="92"/>
      <c r="XV8" s="92"/>
      <c r="XW8" s="92"/>
      <c r="XX8" s="92"/>
      <c r="XY8" s="92"/>
      <c r="XZ8" s="92"/>
      <c r="YA8" s="92"/>
      <c r="YB8" s="92"/>
      <c r="YC8" s="92"/>
      <c r="YD8" s="92"/>
      <c r="YE8" s="92"/>
      <c r="YF8" s="92"/>
      <c r="YG8" s="92"/>
      <c r="YH8" s="92"/>
      <c r="YI8" s="92"/>
      <c r="YJ8" s="92"/>
      <c r="YK8" s="92"/>
      <c r="YL8" s="92"/>
      <c r="YM8" s="92"/>
      <c r="YN8" s="92"/>
      <c r="YO8" s="92"/>
      <c r="YP8" s="92"/>
      <c r="YQ8" s="92"/>
      <c r="YR8" s="92"/>
      <c r="YS8" s="92"/>
      <c r="YT8" s="92"/>
      <c r="YU8" s="92"/>
      <c r="YV8" s="92"/>
      <c r="YW8" s="92"/>
      <c r="YX8" s="92"/>
      <c r="YY8" s="92"/>
      <c r="YZ8" s="92"/>
      <c r="ZA8" s="92"/>
      <c r="ZB8" s="92"/>
      <c r="ZC8" s="92"/>
      <c r="ZD8" s="92"/>
      <c r="ZE8" s="92"/>
      <c r="ZF8" s="92"/>
      <c r="ZG8" s="92"/>
      <c r="ZH8" s="92"/>
      <c r="ZI8" s="92"/>
      <c r="ZJ8" s="92"/>
      <c r="ZK8" s="92"/>
      <c r="ZL8" s="92"/>
      <c r="ZM8" s="92"/>
      <c r="ZN8" s="92"/>
      <c r="ZO8" s="92"/>
      <c r="ZP8" s="92"/>
      <c r="ZQ8" s="92"/>
      <c r="ZR8" s="92"/>
      <c r="ZS8" s="92"/>
      <c r="ZT8" s="92"/>
      <c r="ZU8" s="92"/>
      <c r="ZV8" s="92"/>
      <c r="ZW8" s="92"/>
      <c r="ZX8" s="92"/>
      <c r="ZY8" s="92"/>
      <c r="ZZ8" s="92"/>
      <c r="AAA8" s="92"/>
      <c r="AAB8" s="92"/>
      <c r="AAC8" s="92"/>
      <c r="AAD8" s="92"/>
      <c r="AAE8" s="92"/>
      <c r="AAF8" s="92"/>
      <c r="AAG8" s="92"/>
      <c r="AAH8" s="92"/>
      <c r="AAI8" s="92"/>
      <c r="AAJ8" s="92"/>
      <c r="AAK8" s="92"/>
      <c r="AAL8" s="92"/>
      <c r="AAM8" s="92"/>
      <c r="AAN8" s="92"/>
      <c r="AAO8" s="92"/>
      <c r="AAP8" s="92"/>
      <c r="AAQ8" s="92"/>
      <c r="AAR8" s="92"/>
      <c r="AAS8" s="92"/>
      <c r="AAT8" s="92"/>
      <c r="AAU8" s="92"/>
      <c r="AAV8" s="92"/>
      <c r="AAW8" s="92"/>
      <c r="AAX8" s="92"/>
      <c r="AAY8" s="92"/>
      <c r="AAZ8" s="92"/>
      <c r="ABA8" s="92"/>
      <c r="ABB8" s="92"/>
      <c r="ABC8" s="92"/>
      <c r="ABD8" s="92"/>
      <c r="ABE8" s="92"/>
      <c r="ABF8" s="92"/>
      <c r="ABG8" s="92"/>
      <c r="ABH8" s="92"/>
      <c r="ABI8" s="92"/>
      <c r="ABJ8" s="92"/>
      <c r="ABK8" s="92"/>
      <c r="ABL8" s="92"/>
      <c r="ABM8" s="92"/>
      <c r="ABN8" s="92"/>
      <c r="ABO8" s="92"/>
      <c r="ABP8" s="92"/>
      <c r="ABQ8" s="92"/>
      <c r="ABR8" s="92"/>
      <c r="ABS8" s="92"/>
      <c r="ABT8" s="92"/>
      <c r="ABU8" s="92"/>
      <c r="ABV8" s="92"/>
      <c r="ABW8" s="92"/>
      <c r="ABX8" s="92"/>
      <c r="ABY8" s="92"/>
      <c r="ABZ8" s="92"/>
      <c r="ACA8" s="92"/>
      <c r="ACB8" s="92"/>
      <c r="ACC8" s="92"/>
      <c r="ACD8" s="92"/>
      <c r="ACE8" s="92"/>
      <c r="ACF8" s="92"/>
      <c r="ACG8" s="92"/>
      <c r="ACH8" s="92"/>
      <c r="ACI8" s="92"/>
      <c r="ACJ8" s="92"/>
      <c r="ACK8" s="92"/>
      <c r="ACL8" s="92"/>
      <c r="ACM8" s="92"/>
      <c r="ACN8" s="92"/>
      <c r="ACO8" s="92"/>
      <c r="ACP8" s="92"/>
      <c r="ACQ8" s="92"/>
      <c r="ACR8" s="92"/>
      <c r="ACS8" s="92"/>
      <c r="ACT8" s="92"/>
      <c r="ACU8" s="92"/>
      <c r="ACV8" s="92"/>
      <c r="ACW8" s="92"/>
      <c r="ACX8" s="92"/>
      <c r="ACY8" s="92"/>
      <c r="ACZ8" s="92"/>
      <c r="ADA8" s="92"/>
      <c r="ADB8" s="92"/>
      <c r="ADC8" s="92"/>
      <c r="ADD8" s="92"/>
      <c r="ADE8" s="92"/>
      <c r="ADF8" s="92"/>
      <c r="ADG8" s="92"/>
      <c r="ADH8" s="92"/>
      <c r="ADI8" s="92"/>
      <c r="ADJ8" s="92"/>
      <c r="ADK8" s="92"/>
      <c r="ADL8" s="92"/>
      <c r="ADM8" s="92"/>
      <c r="ADN8" s="92"/>
      <c r="ADO8" s="92"/>
      <c r="ADP8" s="92"/>
      <c r="ADQ8" s="92"/>
      <c r="ADR8" s="92"/>
      <c r="ADS8" s="92"/>
      <c r="ADT8" s="92"/>
      <c r="ADU8" s="92"/>
      <c r="ADV8" s="92"/>
      <c r="ADW8" s="92"/>
      <c r="ADX8" s="92"/>
      <c r="ADY8" s="92"/>
      <c r="ADZ8" s="92"/>
      <c r="AEA8" s="92"/>
      <c r="AEB8" s="92"/>
      <c r="AEC8" s="92"/>
      <c r="AED8" s="92"/>
      <c r="AEE8" s="92"/>
      <c r="AEF8" s="92"/>
      <c r="AEG8" s="92"/>
      <c r="AEH8" s="92"/>
      <c r="AEI8" s="92"/>
      <c r="AEJ8" s="92"/>
      <c r="AEK8" s="92"/>
      <c r="AEL8" s="92"/>
      <c r="AEM8" s="92"/>
      <c r="AEN8" s="92"/>
      <c r="AEO8" s="92"/>
      <c r="AEP8" s="92"/>
      <c r="AEQ8" s="92"/>
      <c r="AER8" s="92"/>
      <c r="AES8" s="92"/>
      <c r="AET8" s="92"/>
      <c r="AEU8" s="92"/>
      <c r="AEV8" s="92"/>
      <c r="AEW8" s="92"/>
      <c r="AEX8" s="92"/>
      <c r="AEY8" s="92"/>
      <c r="AEZ8" s="92"/>
      <c r="AFA8" s="92"/>
      <c r="AFB8" s="92"/>
      <c r="AFC8" s="92"/>
      <c r="AFD8" s="92"/>
      <c r="AFE8" s="92"/>
      <c r="AFF8" s="92"/>
      <c r="AFG8" s="92"/>
      <c r="AFH8" s="92"/>
      <c r="AFI8" s="92"/>
      <c r="AFJ8" s="92"/>
      <c r="AFK8" s="92"/>
      <c r="AFL8" s="92"/>
      <c r="AFM8" s="92"/>
      <c r="AFN8" s="92"/>
      <c r="AFO8" s="92"/>
      <c r="AFP8" s="92"/>
      <c r="AFQ8" s="92"/>
      <c r="AFR8" s="92"/>
      <c r="AFS8" s="92"/>
      <c r="AFT8" s="92"/>
      <c r="AFU8" s="92"/>
      <c r="AFV8" s="92"/>
      <c r="AFW8" s="92"/>
      <c r="AFX8" s="92"/>
      <c r="AFY8" s="92"/>
      <c r="AFZ8" s="92"/>
      <c r="AGA8" s="92"/>
      <c r="AGB8" s="92"/>
      <c r="AGC8" s="92"/>
      <c r="AGD8" s="92"/>
      <c r="AGE8" s="92"/>
      <c r="AGF8" s="92"/>
      <c r="AGG8" s="92"/>
      <c r="AGH8" s="92"/>
      <c r="AGI8" s="92"/>
      <c r="AGJ8" s="92"/>
      <c r="AGK8" s="92"/>
      <c r="AGL8" s="92"/>
      <c r="AGM8" s="92"/>
      <c r="AGN8" s="92"/>
      <c r="AGO8" s="92"/>
      <c r="AGP8" s="92"/>
      <c r="AGQ8" s="92"/>
      <c r="AGR8" s="92"/>
      <c r="AGS8" s="92"/>
      <c r="AGT8" s="92"/>
      <c r="AGU8" s="92"/>
      <c r="AGV8" s="92"/>
      <c r="AGW8" s="92"/>
      <c r="AGX8" s="92"/>
      <c r="AGY8" s="92"/>
      <c r="AGZ8" s="92"/>
      <c r="AHA8" s="92"/>
      <c r="AHB8" s="92"/>
      <c r="AHC8" s="92"/>
      <c r="AHD8" s="92"/>
      <c r="AHE8" s="92"/>
      <c r="AHF8" s="92"/>
      <c r="AHG8" s="92"/>
      <c r="AHH8" s="92"/>
      <c r="AHI8" s="92"/>
      <c r="AHJ8" s="261"/>
      <c r="AHK8" s="261"/>
      <c r="AHL8" s="261"/>
      <c r="AHM8" s="261"/>
      <c r="AHN8" s="261"/>
      <c r="AHO8" s="261"/>
      <c r="AHP8" s="261"/>
      <c r="AHQ8" s="261"/>
      <c r="AHR8" s="261"/>
      <c r="AHS8" s="261"/>
      <c r="AHT8" s="261"/>
      <c r="AHU8" s="261"/>
      <c r="AHV8" s="261"/>
      <c r="AHW8" s="261"/>
      <c r="AHX8" s="261"/>
      <c r="AHY8" s="261"/>
      <c r="AHZ8" s="261"/>
      <c r="AIA8" s="261"/>
      <c r="AIB8" s="261"/>
      <c r="AIC8" s="261"/>
      <c r="AID8" s="261"/>
      <c r="AIE8" s="261"/>
      <c r="AIF8" s="261"/>
      <c r="AIG8" s="261"/>
      <c r="AIH8" s="261"/>
      <c r="AII8" s="261"/>
      <c r="AIJ8" s="261"/>
      <c r="AIK8" s="261"/>
      <c r="AIL8" s="261"/>
      <c r="AIM8" s="261"/>
      <c r="AIN8" s="261"/>
      <c r="AIO8" s="261"/>
      <c r="AIP8" s="261"/>
      <c r="AIQ8" s="261"/>
      <c r="AIR8" s="261"/>
      <c r="AIS8" s="261"/>
      <c r="AIT8" s="261"/>
      <c r="AIU8" s="261"/>
      <c r="AIV8" s="261"/>
      <c r="AIW8" s="261"/>
      <c r="AIX8" s="261"/>
      <c r="AIY8" s="261"/>
      <c r="AIZ8" s="261"/>
      <c r="AJA8" s="261"/>
      <c r="AJB8" s="261"/>
      <c r="AJC8" s="261"/>
      <c r="AJD8" s="261"/>
      <c r="AJE8" s="261"/>
      <c r="AJF8" s="261"/>
      <c r="AJG8" s="261"/>
      <c r="AJH8" s="261"/>
      <c r="AJI8" s="261"/>
      <c r="AJJ8" s="261"/>
      <c r="AJK8" s="261"/>
      <c r="AJL8" s="261"/>
      <c r="AJM8" s="261"/>
      <c r="AJN8" s="261"/>
      <c r="AJO8" s="261"/>
      <c r="AJP8" s="261"/>
      <c r="AJQ8" s="261"/>
      <c r="AJR8" s="261"/>
      <c r="AJS8" s="261"/>
      <c r="AJT8" s="261"/>
      <c r="AJU8" s="261"/>
      <c r="AJV8" s="261"/>
      <c r="AJW8" s="261"/>
      <c r="AJX8" s="261"/>
      <c r="AJY8" s="261"/>
      <c r="AJZ8" s="261"/>
      <c r="AKA8" s="261"/>
      <c r="AKB8" s="261"/>
      <c r="AKC8" s="261"/>
      <c r="AKD8" s="261"/>
      <c r="AKE8" s="261"/>
      <c r="AKF8" s="261"/>
      <c r="AKG8" s="261"/>
      <c r="AKH8" s="261"/>
      <c r="AKI8" s="261"/>
      <c r="AKJ8" s="261"/>
      <c r="AKK8" s="261"/>
      <c r="AKL8" s="261"/>
      <c r="AKM8" s="261"/>
      <c r="AKN8" s="261"/>
      <c r="AKO8" s="261"/>
      <c r="AKP8" s="261"/>
      <c r="AKQ8" s="261"/>
      <c r="AKR8" s="261"/>
      <c r="AKS8" s="261"/>
      <c r="AKT8" s="261"/>
      <c r="AKU8" s="261"/>
      <c r="AKV8" s="261"/>
      <c r="AKW8" s="261"/>
      <c r="AKX8" s="261"/>
      <c r="AKY8" s="261"/>
      <c r="AKZ8" s="261"/>
      <c r="ALA8" s="261"/>
      <c r="ALB8" s="261"/>
      <c r="ALC8" s="261"/>
      <c r="ALD8" s="261"/>
      <c r="ALE8" s="261"/>
      <c r="ALF8" s="261"/>
      <c r="ALG8" s="261"/>
      <c r="ALH8" s="261"/>
      <c r="ALI8" s="261"/>
      <c r="ALJ8" s="261"/>
      <c r="ALK8" s="261"/>
      <c r="ALL8" s="261"/>
      <c r="ALM8" s="261"/>
      <c r="ALN8" s="261"/>
      <c r="ALO8" s="261"/>
      <c r="ALP8" s="261"/>
      <c r="ALQ8" s="261"/>
      <c r="ALR8" s="261"/>
      <c r="ALS8" s="261"/>
      <c r="ALT8" s="261"/>
      <c r="ALU8" s="261"/>
      <c r="ALV8" s="261"/>
      <c r="ALW8" s="261"/>
      <c r="ALX8" s="261"/>
      <c r="ALY8" s="261"/>
      <c r="ALZ8" s="261"/>
      <c r="AMA8" s="261"/>
      <c r="AMB8" s="261"/>
      <c r="AMC8" s="261"/>
      <c r="AMD8" s="261"/>
      <c r="AME8" s="261"/>
      <c r="AMF8" s="261"/>
      <c r="AMG8" s="261"/>
      <c r="AMH8" s="261"/>
      <c r="AMI8" s="261"/>
      <c r="AMJ8" s="261"/>
      <c r="AMK8" s="261"/>
      <c r="AML8" s="261"/>
      <c r="AMM8" s="261"/>
      <c r="AMQ8" s="263"/>
      <c r="AMR8" s="263"/>
      <c r="AMS8" s="263"/>
      <c r="AMT8" s="263"/>
      <c r="AMU8" s="263"/>
      <c r="AMV8" s="263"/>
      <c r="AMW8" s="263"/>
      <c r="AMX8" s="263"/>
      <c r="AMY8" s="263"/>
      <c r="AMZ8" s="263"/>
      <c r="ANA8" s="263"/>
      <c r="ANB8" s="263"/>
      <c r="ANC8" s="263"/>
      <c r="AND8" s="263"/>
      <c r="ANE8" s="263"/>
      <c r="ANF8" s="263"/>
      <c r="ANG8" s="263"/>
      <c r="ANH8" s="263"/>
      <c r="ANI8" s="263"/>
      <c r="ANJ8" s="263"/>
      <c r="ANK8" s="263"/>
      <c r="ANL8" s="263"/>
      <c r="ANM8" s="263"/>
      <c r="ANN8" s="263"/>
      <c r="ANO8" s="263"/>
      <c r="ANP8" s="263"/>
      <c r="ANQ8" s="263"/>
      <c r="ANR8" s="263"/>
      <c r="ANS8" s="263"/>
      <c r="ANT8" s="263"/>
      <c r="ANU8" s="263"/>
      <c r="ANV8" s="263"/>
      <c r="ANW8" s="263"/>
      <c r="ANX8" s="263"/>
      <c r="ANY8" s="263"/>
      <c r="ANZ8" s="263"/>
      <c r="AOA8" s="263"/>
      <c r="AOB8" s="263"/>
      <c r="AOC8" s="263"/>
      <c r="AOD8" s="263"/>
      <c r="AOE8" s="263"/>
      <c r="AOF8" s="263"/>
      <c r="AOG8" s="263"/>
      <c r="AOH8" s="263"/>
      <c r="AOI8" s="263"/>
      <c r="AOJ8" s="263"/>
      <c r="AOK8" s="263"/>
      <c r="AOL8" s="263"/>
      <c r="AOM8" s="263"/>
      <c r="AON8" s="263"/>
      <c r="AOO8" s="263"/>
      <c r="AOP8" s="263"/>
      <c r="AOQ8" s="263"/>
      <c r="AOR8" s="263"/>
      <c r="AOS8" s="263"/>
      <c r="AOT8" s="263"/>
      <c r="AOU8" s="263"/>
      <c r="AOV8" s="263"/>
      <c r="AOW8" s="263"/>
      <c r="AOX8" s="263"/>
      <c r="AOY8" s="263"/>
      <c r="AOZ8" s="263"/>
      <c r="APA8" s="263"/>
      <c r="APB8" s="263"/>
      <c r="APC8" s="263"/>
      <c r="APD8" s="263"/>
      <c r="APE8" s="263"/>
      <c r="APF8" s="263"/>
      <c r="APG8" s="263"/>
      <c r="APH8" s="263"/>
      <c r="API8" s="263"/>
      <c r="APJ8" s="163"/>
      <c r="APK8" s="163"/>
      <c r="APL8" s="163"/>
      <c r="APM8" s="163"/>
      <c r="APN8" s="163"/>
      <c r="APO8" s="163"/>
      <c r="APP8" s="163"/>
      <c r="APQ8" s="163"/>
      <c r="APR8" s="163"/>
      <c r="APS8" s="163"/>
      <c r="APT8" s="163"/>
      <c r="APU8" s="163"/>
      <c r="APV8" s="163"/>
      <c r="APW8" s="163"/>
      <c r="APX8" s="163"/>
      <c r="APY8" s="163"/>
      <c r="APZ8" s="163"/>
      <c r="AQA8" s="163"/>
      <c r="AQB8" s="163"/>
      <c r="AQC8" s="163"/>
      <c r="AQD8" s="163"/>
      <c r="AQE8" s="163"/>
      <c r="AQF8" s="163"/>
      <c r="AQG8" s="163"/>
      <c r="AQH8" s="163"/>
      <c r="AQI8" s="163"/>
      <c r="AQJ8" s="163"/>
      <c r="AQK8" s="163"/>
      <c r="AQL8" s="163"/>
      <c r="AQM8" s="163"/>
      <c r="AQN8" s="163"/>
      <c r="AQO8" s="163"/>
      <c r="AQP8" s="163"/>
      <c r="AQQ8" s="163"/>
      <c r="AQR8" s="163"/>
      <c r="AQS8" s="163"/>
      <c r="AQT8" s="163"/>
      <c r="AQU8" s="163"/>
      <c r="AQV8" s="163"/>
      <c r="AQW8" s="163"/>
      <c r="AQX8" s="163"/>
      <c r="AQY8" s="163"/>
      <c r="AQZ8" s="163"/>
      <c r="ARA8" s="163"/>
      <c r="ARB8" s="163"/>
      <c r="ARC8" s="163"/>
      <c r="ARD8" s="163"/>
      <c r="ARE8" s="163"/>
      <c r="ARF8" s="163"/>
      <c r="ARG8" s="163"/>
      <c r="ARH8" s="163"/>
      <c r="ARI8" s="163"/>
      <c r="ARJ8" s="163"/>
      <c r="ARK8" s="163"/>
      <c r="ARL8" s="163"/>
      <c r="ARM8" s="163"/>
      <c r="ARN8" s="163"/>
      <c r="ARO8" s="263"/>
      <c r="ARP8" s="263"/>
      <c r="ARQ8" s="263"/>
      <c r="ARR8" s="263"/>
      <c r="ARS8" s="263"/>
      <c r="ART8" s="263"/>
      <c r="ARU8" s="263"/>
      <c r="ARV8" s="263"/>
      <c r="ARW8" s="263"/>
      <c r="ARX8" s="263"/>
      <c r="ARY8" s="263"/>
      <c r="ARZ8" s="263"/>
      <c r="ASA8" s="263"/>
      <c r="ASB8" s="263"/>
      <c r="ASC8" s="263"/>
      <c r="ASD8" s="263"/>
      <c r="ASE8" s="263"/>
      <c r="ASF8" s="263"/>
      <c r="ASG8" s="263"/>
      <c r="ASH8" s="263"/>
      <c r="ASI8" s="263"/>
      <c r="ASJ8" s="263"/>
      <c r="ASK8" s="263"/>
      <c r="ASL8" s="263"/>
      <c r="ASM8" s="263"/>
      <c r="ASN8" s="263"/>
      <c r="ASO8" s="263"/>
      <c r="ASP8" s="263"/>
      <c r="ASQ8" s="263"/>
      <c r="ASR8" s="263"/>
      <c r="ASS8" s="263"/>
      <c r="AST8" s="263"/>
      <c r="ASU8" s="263"/>
      <c r="ASV8" s="263"/>
      <c r="ASW8" s="263"/>
      <c r="ASX8" s="263"/>
      <c r="ASY8" s="263"/>
      <c r="ASZ8" s="263"/>
      <c r="ATA8" s="263"/>
      <c r="ATB8" s="263"/>
      <c r="ATC8" s="263"/>
      <c r="ATD8" s="263"/>
      <c r="ATE8" s="263"/>
      <c r="ATF8" s="263"/>
      <c r="ATG8" s="263"/>
      <c r="ATH8" s="263"/>
      <c r="ATI8" s="263"/>
      <c r="ATJ8" s="263"/>
      <c r="ATK8" s="263"/>
      <c r="ATL8" s="263"/>
      <c r="ATM8" s="263"/>
      <c r="ATN8" s="263"/>
      <c r="ATO8" s="263"/>
      <c r="ATP8" s="263"/>
      <c r="ATQ8" s="263"/>
      <c r="ATR8" s="263"/>
      <c r="ATS8" s="263"/>
      <c r="ATT8" s="263"/>
      <c r="ATU8" s="263"/>
      <c r="ATV8" s="263"/>
      <c r="ATW8" s="263"/>
      <c r="ATX8" s="263"/>
      <c r="ATY8" s="263"/>
      <c r="ATZ8" s="263"/>
      <c r="AUA8" s="263"/>
      <c r="AUB8" s="263"/>
      <c r="AUC8" s="263"/>
      <c r="AUD8" s="263"/>
      <c r="AUE8" s="263"/>
      <c r="AUF8" s="263"/>
      <c r="AUG8" s="263"/>
      <c r="AUH8" s="263"/>
      <c r="AUI8" s="263"/>
      <c r="AUJ8" s="263"/>
      <c r="AUK8" s="263"/>
      <c r="AUL8" s="263"/>
      <c r="AUM8" s="263"/>
      <c r="AUN8" s="263"/>
      <c r="AUO8" s="263"/>
      <c r="AUP8" s="263"/>
      <c r="AUQ8" s="263"/>
      <c r="AUR8" s="263"/>
      <c r="AUS8" s="263"/>
      <c r="AUT8" s="263"/>
      <c r="AUU8" s="263"/>
      <c r="AUV8" s="263"/>
      <c r="AUW8" s="263"/>
      <c r="AUX8" s="263"/>
      <c r="AUY8" s="263"/>
      <c r="AUZ8" s="263"/>
      <c r="AVA8" s="263"/>
      <c r="AVB8" s="263"/>
      <c r="AVC8" s="263"/>
      <c r="AVD8" s="263"/>
      <c r="AVE8" s="263"/>
      <c r="AVF8" s="263"/>
      <c r="AVG8" s="263"/>
      <c r="AVH8" s="263"/>
      <c r="AVI8" s="263"/>
      <c r="AVJ8" s="263"/>
      <c r="AVK8" s="263"/>
      <c r="AVL8" s="263"/>
      <c r="AVM8" s="263"/>
      <c r="AVN8" s="263"/>
      <c r="AVO8" s="263"/>
      <c r="AVP8" s="263"/>
      <c r="AVQ8" s="263"/>
      <c r="AVR8" s="263"/>
      <c r="AVS8" s="263"/>
      <c r="AVT8" s="263"/>
      <c r="AVU8" s="263"/>
      <c r="AVV8" s="263"/>
      <c r="AVW8" s="263"/>
      <c r="AVX8" s="263"/>
      <c r="AVY8" s="263"/>
      <c r="AVZ8" s="263"/>
      <c r="AWA8" s="263"/>
      <c r="AWB8" s="263"/>
      <c r="AWC8" s="263"/>
      <c r="AWD8" s="263"/>
      <c r="AWE8" s="263"/>
      <c r="AWF8" s="263"/>
      <c r="AWG8" s="263"/>
      <c r="AWH8" s="263"/>
      <c r="AWI8" s="263"/>
      <c r="AWJ8" s="263"/>
      <c r="AWK8" s="263"/>
      <c r="AWL8" s="263"/>
      <c r="AWM8" s="262"/>
      <c r="AWN8" s="262"/>
      <c r="AWO8" s="262"/>
      <c r="AWP8" s="262"/>
      <c r="AWQ8" s="262"/>
      <c r="AWR8" s="262"/>
      <c r="AWS8" s="262"/>
      <c r="AWT8" s="262"/>
      <c r="AWU8" s="262"/>
      <c r="AWV8" s="262"/>
      <c r="AWW8" s="262"/>
      <c r="AWX8" s="262"/>
      <c r="AWY8" s="262"/>
      <c r="AWZ8" s="262"/>
      <c r="AXA8" s="262"/>
      <c r="AXB8" s="262"/>
      <c r="AXC8" s="262"/>
      <c r="AXD8" s="262"/>
      <c r="AXE8" s="262"/>
      <c r="AXF8" s="262"/>
      <c r="AXG8" s="262"/>
      <c r="AXH8" s="262"/>
      <c r="AXI8" s="262"/>
      <c r="AXJ8" s="262"/>
      <c r="AXK8" s="262"/>
      <c r="AXL8" s="262"/>
      <c r="AXM8" s="262"/>
      <c r="AXN8" s="262"/>
      <c r="AXO8" s="262"/>
      <c r="AXP8" s="365"/>
      <c r="AXQ8" s="365"/>
      <c r="AXR8" s="365"/>
      <c r="AXS8" s="365"/>
      <c r="AXT8" s="365"/>
      <c r="AXU8" s="365"/>
      <c r="AXV8" s="365"/>
      <c r="AXW8" s="365"/>
      <c r="AXX8" s="365"/>
      <c r="AXY8" s="365"/>
      <c r="AXZ8" s="365"/>
      <c r="AYA8" s="365"/>
      <c r="AYB8" s="365"/>
      <c r="AYC8" s="365"/>
      <c r="AYD8" s="365"/>
      <c r="AYE8" s="365"/>
      <c r="AYF8" s="365"/>
      <c r="AYG8" s="365"/>
      <c r="AYH8" s="365"/>
      <c r="AYI8" s="365"/>
      <c r="AYJ8" s="365"/>
      <c r="AYK8" s="365"/>
      <c r="AYL8" s="365"/>
      <c r="AYM8" s="365"/>
      <c r="AYN8" s="365"/>
      <c r="AYO8" s="365"/>
      <c r="AYP8" s="365"/>
      <c r="AYQ8" s="365"/>
      <c r="AYR8" s="365"/>
      <c r="AYS8" s="365"/>
      <c r="AYT8" s="365"/>
      <c r="AYU8" s="365"/>
      <c r="AYV8" s="365"/>
      <c r="AYW8" s="365"/>
      <c r="AYX8" s="365"/>
      <c r="AYY8" s="365"/>
      <c r="AYZ8" s="365"/>
      <c r="AZA8" s="365"/>
      <c r="AZB8" s="365"/>
      <c r="AZC8" s="365"/>
      <c r="AZD8" s="365"/>
      <c r="AZE8" s="365"/>
      <c r="AZF8" s="365"/>
      <c r="AZG8" s="365"/>
      <c r="AZH8" s="365"/>
      <c r="AZI8" s="365"/>
      <c r="AZJ8" s="365"/>
      <c r="AZK8" s="365"/>
      <c r="AZL8" s="365"/>
      <c r="AZM8" s="365"/>
      <c r="AZN8" s="365"/>
      <c r="AZO8" s="365"/>
      <c r="AZP8" s="365"/>
      <c r="AZQ8" s="365"/>
      <c r="AZR8" s="365"/>
      <c r="AZS8" s="365"/>
      <c r="AZT8" s="365"/>
      <c r="AZU8" s="365"/>
      <c r="AZV8" s="365"/>
      <c r="AZW8" s="365"/>
      <c r="AZX8" s="365"/>
      <c r="AZY8" s="365"/>
      <c r="AZZ8" s="365"/>
      <c r="BAA8" s="365"/>
      <c r="BAB8" s="365"/>
      <c r="BAC8" s="365"/>
      <c r="BAD8" s="365"/>
      <c r="BAE8" s="365"/>
      <c r="BAF8" s="365"/>
      <c r="BAG8" s="365"/>
      <c r="BAH8" s="365"/>
      <c r="BAI8" s="365"/>
      <c r="BAJ8" s="365"/>
      <c r="BAK8" s="365"/>
      <c r="BAL8" s="365"/>
      <c r="BAM8" s="365"/>
      <c r="BAN8" s="365"/>
      <c r="BAO8" s="365"/>
      <c r="BAP8" s="365"/>
      <c r="BAQ8" s="365"/>
      <c r="BAR8" s="365"/>
      <c r="BAS8" s="365"/>
      <c r="BAT8" s="365"/>
      <c r="BAU8" s="365"/>
      <c r="BAV8" s="365"/>
      <c r="BAW8" s="365"/>
      <c r="BAX8" s="365"/>
      <c r="BAY8" s="365"/>
      <c r="BAZ8" s="365"/>
      <c r="BBA8" s="365"/>
      <c r="BBB8" s="365"/>
      <c r="BBC8" s="365"/>
      <c r="BBD8" s="365"/>
      <c r="BBE8" s="365"/>
      <c r="BBF8" s="365"/>
      <c r="BBG8" s="365"/>
      <c r="BBH8" s="365"/>
      <c r="BBI8" s="365"/>
      <c r="BBJ8" s="365"/>
    </row>
    <row r="9" spans="1:1544">
      <c r="SD9" s="92"/>
      <c r="SE9" s="92"/>
      <c r="SF9" s="92"/>
      <c r="SG9" s="92"/>
      <c r="SH9" s="92"/>
      <c r="SI9" s="92"/>
      <c r="SJ9" s="92"/>
      <c r="SK9" s="92"/>
      <c r="SL9" s="92"/>
      <c r="SM9" s="92"/>
      <c r="SN9" s="92"/>
      <c r="SO9" s="92"/>
      <c r="SP9" s="92"/>
      <c r="SQ9" s="92"/>
      <c r="SR9" s="92"/>
      <c r="SS9" s="92"/>
      <c r="ST9" s="92"/>
      <c r="SU9" s="92"/>
      <c r="SV9" s="92"/>
      <c r="SW9" s="92"/>
      <c r="SX9" s="92"/>
      <c r="SY9" s="92"/>
      <c r="SZ9" s="92"/>
      <c r="TA9" s="92"/>
      <c r="TB9" s="92"/>
      <c r="TC9" s="92"/>
      <c r="TD9" s="92"/>
      <c r="TE9" s="92"/>
      <c r="TF9" s="92"/>
      <c r="TG9" s="92"/>
      <c r="TH9" s="92"/>
      <c r="TI9" s="92"/>
      <c r="TJ9" s="92"/>
      <c r="TK9" s="92"/>
      <c r="TL9" s="92"/>
      <c r="TM9" s="92"/>
      <c r="TN9" s="92"/>
      <c r="TO9" s="92"/>
      <c r="TP9" s="92"/>
      <c r="TQ9" s="92"/>
      <c r="TR9" s="92"/>
      <c r="TS9" s="92"/>
      <c r="TT9" s="92"/>
      <c r="TU9" s="92"/>
      <c r="TV9" s="92"/>
      <c r="TW9" s="92"/>
      <c r="TX9" s="92"/>
      <c r="TY9" s="92"/>
      <c r="TZ9" s="92"/>
      <c r="UA9" s="92"/>
      <c r="UB9" s="92"/>
      <c r="UC9" s="92"/>
      <c r="UD9" s="92"/>
      <c r="UE9" s="92"/>
      <c r="UF9" s="92"/>
      <c r="UG9" s="92"/>
      <c r="UH9" s="92"/>
      <c r="UI9" s="92"/>
      <c r="UJ9" s="92"/>
      <c r="UK9" s="92"/>
      <c r="UL9" s="92"/>
      <c r="UM9" s="92"/>
      <c r="UN9" s="92"/>
      <c r="UO9" s="92"/>
      <c r="UP9" s="92"/>
      <c r="UQ9" s="92"/>
      <c r="UR9" s="92"/>
      <c r="US9" s="92"/>
      <c r="UT9" s="92"/>
      <c r="UU9" s="92"/>
      <c r="UV9" s="92"/>
      <c r="UW9" s="92"/>
      <c r="UX9" s="92"/>
      <c r="UY9" s="92"/>
      <c r="UZ9" s="92"/>
      <c r="VA9" s="92"/>
      <c r="VB9" s="92"/>
      <c r="VC9" s="92"/>
      <c r="VD9" s="92"/>
      <c r="VE9" s="92"/>
      <c r="VF9" s="92"/>
      <c r="VG9" s="92"/>
      <c r="VH9" s="92"/>
      <c r="VI9" s="92"/>
      <c r="VJ9" s="92"/>
      <c r="VK9" s="92"/>
      <c r="VL9" s="92"/>
      <c r="VM9" s="92"/>
      <c r="VN9" s="92"/>
      <c r="VO9" s="92"/>
      <c r="VP9" s="92"/>
      <c r="VQ9" s="92"/>
      <c r="VR9" s="92"/>
      <c r="VS9" s="92"/>
      <c r="VT9" s="92"/>
      <c r="VU9" s="92"/>
      <c r="VV9" s="92"/>
      <c r="VW9" s="92"/>
      <c r="VX9" s="92"/>
      <c r="VY9" s="92"/>
      <c r="VZ9" s="92"/>
      <c r="WA9" s="92"/>
      <c r="WB9" s="92"/>
      <c r="WC9" s="92"/>
      <c r="WD9" s="92"/>
      <c r="WE9" s="92"/>
      <c r="WF9" s="92"/>
      <c r="WG9" s="92"/>
      <c r="WH9" s="92"/>
      <c r="WI9" s="92"/>
      <c r="WJ9" s="92"/>
      <c r="WK9" s="92"/>
      <c r="WL9" s="92"/>
      <c r="WM9" s="92"/>
      <c r="WN9" s="92"/>
      <c r="WO9" s="92"/>
      <c r="WP9" s="92"/>
      <c r="WQ9" s="92"/>
      <c r="WR9" s="92"/>
      <c r="WS9" s="92"/>
      <c r="WT9" s="92"/>
      <c r="WU9" s="92"/>
      <c r="WV9" s="92"/>
      <c r="WW9" s="92"/>
      <c r="WX9" s="92"/>
      <c r="WY9" s="92"/>
      <c r="WZ9" s="92"/>
      <c r="XA9" s="92"/>
      <c r="XB9" s="92"/>
      <c r="XC9" s="92"/>
      <c r="XD9" s="92"/>
      <c r="XE9" s="92"/>
      <c r="XF9" s="92"/>
      <c r="XG9" s="92"/>
      <c r="XH9" s="92"/>
      <c r="XI9" s="92"/>
      <c r="XJ9" s="92"/>
      <c r="XK9" s="92"/>
      <c r="XL9" s="92"/>
      <c r="XM9" s="92"/>
      <c r="XN9" s="92"/>
      <c r="XO9" s="92"/>
      <c r="XP9" s="92"/>
      <c r="XQ9" s="92"/>
      <c r="XR9" s="92"/>
      <c r="XS9" s="92"/>
      <c r="XT9" s="92"/>
      <c r="XU9" s="92"/>
      <c r="XV9" s="92"/>
      <c r="XW9" s="92"/>
      <c r="XX9" s="92"/>
      <c r="XY9" s="92"/>
      <c r="XZ9" s="92"/>
      <c r="YA9" s="92"/>
      <c r="YB9" s="92"/>
      <c r="YC9" s="92"/>
      <c r="YD9" s="92"/>
      <c r="YE9" s="92"/>
      <c r="YF9" s="92"/>
      <c r="YG9" s="92"/>
      <c r="YH9" s="92"/>
      <c r="YI9" s="92"/>
      <c r="YJ9" s="92"/>
      <c r="YK9" s="92"/>
      <c r="YL9" s="92"/>
      <c r="YM9" s="92"/>
      <c r="YN9" s="92"/>
      <c r="YO9" s="92"/>
      <c r="YP9" s="92"/>
      <c r="YQ9" s="92"/>
      <c r="YR9" s="92"/>
      <c r="YS9" s="92"/>
      <c r="YT9" s="92"/>
      <c r="YU9" s="92"/>
      <c r="YV9" s="92"/>
      <c r="YW9" s="92"/>
      <c r="YX9" s="92"/>
      <c r="YY9" s="92"/>
      <c r="YZ9" s="92"/>
      <c r="ZA9" s="92"/>
      <c r="ZB9" s="92"/>
      <c r="ZC9" s="92"/>
      <c r="ZD9" s="92"/>
      <c r="ZE9" s="92"/>
      <c r="ZF9" s="92"/>
      <c r="ZG9" s="92"/>
      <c r="ZH9" s="92"/>
      <c r="ZI9" s="92"/>
      <c r="ZJ9" s="92"/>
      <c r="ZK9" s="92"/>
      <c r="ZL9" s="92"/>
      <c r="ZM9" s="92"/>
      <c r="ZN9" s="92"/>
      <c r="ZO9" s="92"/>
      <c r="ZP9" s="92"/>
      <c r="ZQ9" s="92"/>
      <c r="ZR9" s="92"/>
      <c r="ZS9" s="92"/>
      <c r="ZT9" s="92"/>
      <c r="ZU9" s="92"/>
      <c r="ZV9" s="92"/>
      <c r="ZW9" s="92"/>
      <c r="ZX9" s="92"/>
      <c r="ZY9" s="92"/>
      <c r="ZZ9" s="92"/>
      <c r="AAA9" s="92"/>
      <c r="AAB9" s="92"/>
      <c r="AAC9" s="92"/>
      <c r="AAD9" s="92"/>
      <c r="AAE9" s="92"/>
      <c r="AAF9" s="92"/>
      <c r="AAG9" s="92"/>
      <c r="AAH9" s="92"/>
      <c r="AAI9" s="92"/>
      <c r="AAJ9" s="92"/>
      <c r="AAK9" s="92"/>
      <c r="AAL9" s="92"/>
      <c r="AAM9" s="92"/>
      <c r="AAN9" s="92"/>
      <c r="AAO9" s="92"/>
      <c r="AAP9" s="92"/>
      <c r="AAQ9" s="92"/>
      <c r="AAR9" s="92"/>
      <c r="AAS9" s="92"/>
      <c r="AAT9" s="92"/>
      <c r="AAU9" s="92"/>
      <c r="AAV9" s="92"/>
      <c r="AAW9" s="92"/>
      <c r="AAX9" s="92"/>
      <c r="AAY9" s="92"/>
      <c r="AAZ9" s="92"/>
      <c r="ABA9" s="92"/>
      <c r="ABB9" s="92"/>
      <c r="ABC9" s="92"/>
      <c r="ABD9" s="92"/>
      <c r="ABE9" s="92"/>
      <c r="ABF9" s="92"/>
      <c r="ABG9" s="92"/>
      <c r="ABH9" s="92"/>
      <c r="ABI9" s="92"/>
      <c r="ABJ9" s="92"/>
      <c r="ABK9" s="92"/>
      <c r="ABL9" s="92"/>
      <c r="ABM9" s="92"/>
      <c r="ABN9" s="92"/>
      <c r="ABO9" s="92"/>
      <c r="ABP9" s="92"/>
      <c r="ABQ9" s="92"/>
      <c r="ABR9" s="92"/>
      <c r="ABS9" s="92"/>
      <c r="ABT9" s="92"/>
      <c r="ABU9" s="92"/>
      <c r="ABV9" s="92"/>
      <c r="ABW9" s="92"/>
      <c r="ABX9" s="92"/>
      <c r="ABY9" s="92"/>
      <c r="ABZ9" s="92"/>
      <c r="ACA9" s="92"/>
      <c r="ACB9" s="92"/>
      <c r="ACC9" s="92"/>
      <c r="ACD9" s="92"/>
      <c r="ACE9" s="92"/>
      <c r="ACF9" s="92"/>
      <c r="ACG9" s="92"/>
      <c r="ACH9" s="92"/>
      <c r="ACI9" s="92"/>
      <c r="ACJ9" s="92"/>
      <c r="ACK9" s="92"/>
      <c r="ACL9" s="92"/>
      <c r="ACM9" s="92"/>
      <c r="ACN9" s="92"/>
      <c r="ACO9" s="92"/>
      <c r="ACP9" s="92"/>
      <c r="ACQ9" s="92"/>
      <c r="ACR9" s="92"/>
      <c r="ACS9" s="92"/>
      <c r="ACT9" s="92"/>
      <c r="ACU9" s="92"/>
      <c r="ACV9" s="92"/>
      <c r="ACW9" s="92"/>
      <c r="ACX9" s="92"/>
      <c r="ACY9" s="92"/>
      <c r="ACZ9" s="92"/>
      <c r="ADA9" s="92"/>
      <c r="ADB9" s="92"/>
      <c r="ADC9" s="92"/>
      <c r="ADD9" s="92"/>
      <c r="ADE9" s="92"/>
      <c r="ADF9" s="92"/>
      <c r="ADG9" s="92"/>
      <c r="ADH9" s="92"/>
      <c r="ADI9" s="92"/>
      <c r="ADJ9" s="92"/>
      <c r="ADK9" s="92"/>
      <c r="ADL9" s="92"/>
      <c r="ADM9" s="92"/>
      <c r="ADN9" s="92"/>
      <c r="ADO9" s="92"/>
      <c r="ADP9" s="92"/>
      <c r="ADQ9" s="92"/>
      <c r="ADR9" s="92"/>
      <c r="ADS9" s="92"/>
      <c r="ADT9" s="92"/>
      <c r="ADU9" s="92"/>
      <c r="ADV9" s="92"/>
      <c r="ADW9" s="92"/>
      <c r="ADX9" s="92"/>
      <c r="ADY9" s="92"/>
      <c r="ADZ9" s="92"/>
      <c r="AEA9" s="92"/>
      <c r="AEB9" s="92"/>
      <c r="AEC9" s="92"/>
      <c r="AED9" s="92"/>
      <c r="AEE9" s="92"/>
      <c r="AEF9" s="92"/>
      <c r="AEG9" s="92"/>
      <c r="AEH9" s="92"/>
      <c r="AEI9" s="92"/>
      <c r="AEJ9" s="92"/>
      <c r="AEK9" s="92"/>
      <c r="AEL9" s="92"/>
      <c r="AEM9" s="92"/>
      <c r="AEN9" s="92"/>
      <c r="AEO9" s="92"/>
      <c r="AEP9" s="92"/>
      <c r="AEQ9" s="92"/>
      <c r="AER9" s="92"/>
      <c r="AES9" s="92"/>
      <c r="AET9" s="92"/>
      <c r="AEU9" s="92"/>
      <c r="AEV9" s="92"/>
      <c r="AEW9" s="92"/>
      <c r="AEX9" s="92"/>
      <c r="AEY9" s="92"/>
      <c r="AEZ9" s="92"/>
      <c r="AFA9" s="92"/>
      <c r="AFB9" s="92"/>
      <c r="AFC9" s="92"/>
      <c r="AFD9" s="92"/>
      <c r="AFE9" s="92"/>
      <c r="AFF9" s="92"/>
      <c r="AFG9" s="92"/>
      <c r="AFH9" s="92"/>
      <c r="AFI9" s="92"/>
      <c r="AFJ9" s="92"/>
      <c r="AFK9" s="92"/>
      <c r="AFL9" s="92"/>
      <c r="AFM9" s="92"/>
      <c r="AFN9" s="92"/>
      <c r="AFO9" s="92"/>
      <c r="AFP9" s="92"/>
      <c r="AFQ9" s="92"/>
      <c r="AFR9" s="92"/>
      <c r="AFS9" s="92"/>
      <c r="AFT9" s="92"/>
      <c r="AFU9" s="92"/>
      <c r="AFV9" s="92"/>
      <c r="AFW9" s="92"/>
      <c r="AFX9" s="92"/>
      <c r="AFY9" s="92"/>
      <c r="AFZ9" s="92"/>
      <c r="AGA9" s="92"/>
      <c r="AGB9" s="92"/>
      <c r="AGC9" s="92"/>
      <c r="AGD9" s="92"/>
      <c r="AGE9" s="92"/>
      <c r="AGF9" s="92"/>
      <c r="AGG9" s="92"/>
      <c r="AGH9" s="92"/>
      <c r="AGI9" s="92"/>
      <c r="AGJ9" s="92"/>
      <c r="AGK9" s="92"/>
      <c r="AGL9" s="92"/>
      <c r="AGM9" s="92"/>
      <c r="AGN9" s="92"/>
      <c r="AGO9" s="92"/>
      <c r="AGP9" s="92"/>
      <c r="AGQ9" s="92"/>
      <c r="AGR9" s="92"/>
      <c r="AGS9" s="92"/>
      <c r="AGT9" s="92"/>
      <c r="AGU9" s="92"/>
      <c r="AGV9" s="92"/>
      <c r="AGW9" s="92"/>
      <c r="AGX9" s="92"/>
      <c r="AGY9" s="92"/>
      <c r="AGZ9" s="92"/>
      <c r="AHA9" s="92"/>
      <c r="AHB9" s="92"/>
      <c r="AHC9" s="92"/>
      <c r="AHD9" s="92"/>
      <c r="AHE9" s="92"/>
      <c r="AHF9" s="92"/>
      <c r="AHG9" s="92"/>
      <c r="AHH9" s="92"/>
      <c r="AHI9" s="92"/>
      <c r="AHJ9" s="261"/>
      <c r="AHK9" s="261"/>
      <c r="AHL9" s="261"/>
      <c r="AHM9" s="261"/>
      <c r="AHN9" s="261"/>
      <c r="AHO9" s="261"/>
      <c r="AHP9" s="261"/>
      <c r="AHQ9" s="261"/>
      <c r="AHR9" s="261"/>
      <c r="AHS9" s="261"/>
      <c r="AHT9" s="261"/>
      <c r="AHU9" s="261"/>
      <c r="AHV9" s="261"/>
      <c r="AHW9" s="261"/>
      <c r="AHX9" s="261"/>
      <c r="AHY9" s="261"/>
      <c r="AHZ9" s="261"/>
      <c r="AIA9" s="261"/>
      <c r="AIB9" s="261"/>
      <c r="AIC9" s="261"/>
      <c r="AID9" s="261"/>
      <c r="AIE9" s="261"/>
      <c r="AIF9" s="261"/>
      <c r="AIG9" s="261"/>
      <c r="AIH9" s="261"/>
      <c r="AII9" s="261"/>
      <c r="AIJ9" s="261"/>
      <c r="AIK9" s="261"/>
      <c r="AIL9" s="261"/>
      <c r="AIM9" s="261"/>
      <c r="AIN9" s="261"/>
      <c r="AIO9" s="261"/>
      <c r="AIP9" s="261"/>
      <c r="AIQ9" s="261"/>
      <c r="AIR9" s="261"/>
      <c r="AIS9" s="261"/>
      <c r="AIT9" s="261"/>
      <c r="AIU9" s="261"/>
      <c r="AIV9" s="261"/>
      <c r="AIW9" s="261"/>
      <c r="AIX9" s="261"/>
      <c r="AIY9" s="261"/>
      <c r="AIZ9" s="261"/>
      <c r="AJA9" s="261"/>
      <c r="AJB9" s="261"/>
      <c r="AJC9" s="261"/>
      <c r="AJD9" s="261"/>
      <c r="AJE9" s="261"/>
      <c r="AJF9" s="261"/>
      <c r="AJG9" s="261"/>
      <c r="AJH9" s="261"/>
      <c r="AJI9" s="261"/>
      <c r="AJJ9" s="261"/>
      <c r="AJK9" s="261"/>
      <c r="AJL9" s="261"/>
      <c r="AJM9" s="261"/>
      <c r="AJN9" s="261"/>
      <c r="AJO9" s="261"/>
      <c r="AJP9" s="261"/>
      <c r="AJQ9" s="261"/>
      <c r="AJR9" s="261"/>
      <c r="AJS9" s="261"/>
      <c r="AJT9" s="261"/>
      <c r="AJU9" s="261"/>
      <c r="AJV9" s="261"/>
      <c r="AJW9" s="261"/>
      <c r="AJX9" s="261"/>
      <c r="AJY9" s="261"/>
      <c r="AJZ9" s="261"/>
      <c r="AKA9" s="261"/>
      <c r="AKB9" s="261"/>
      <c r="AKC9" s="261"/>
      <c r="AKD9" s="261"/>
      <c r="AKE9" s="261"/>
      <c r="AKF9" s="261"/>
      <c r="AKG9" s="261"/>
      <c r="AKH9" s="261"/>
      <c r="AKI9" s="261"/>
      <c r="AKJ9" s="261"/>
      <c r="AKK9" s="261"/>
      <c r="AKL9" s="261"/>
      <c r="AKM9" s="261"/>
      <c r="AKN9" s="261"/>
      <c r="AKO9" s="261"/>
      <c r="AKP9" s="261"/>
      <c r="AKQ9" s="261"/>
      <c r="AKR9" s="261"/>
      <c r="AKS9" s="261"/>
      <c r="AKT9" s="261"/>
      <c r="AKU9" s="261"/>
      <c r="AKV9" s="261"/>
      <c r="AKW9" s="261"/>
      <c r="AKX9" s="261"/>
      <c r="AKY9" s="261"/>
      <c r="AKZ9" s="261"/>
      <c r="ALA9" s="261"/>
      <c r="ALB9" s="261"/>
      <c r="ALC9" s="261"/>
      <c r="ALD9" s="261"/>
      <c r="ALE9" s="261"/>
      <c r="ALF9" s="261"/>
      <c r="ALG9" s="261"/>
      <c r="ALH9" s="261"/>
      <c r="ALI9" s="261"/>
      <c r="ALJ9" s="261"/>
      <c r="ALK9" s="261"/>
      <c r="ALL9" s="261"/>
      <c r="ALM9" s="261"/>
      <c r="ALN9" s="261"/>
      <c r="ALO9" s="261"/>
      <c r="ALP9" s="261"/>
      <c r="ALQ9" s="261"/>
      <c r="ALR9" s="261"/>
      <c r="ALS9" s="261"/>
      <c r="ALT9" s="261"/>
      <c r="ALU9" s="261"/>
      <c r="ALV9" s="261"/>
      <c r="ALW9" s="261"/>
      <c r="ALX9" s="261"/>
      <c r="ALY9" s="261"/>
      <c r="ALZ9" s="261"/>
      <c r="AMA9" s="261"/>
      <c r="AMB9" s="261"/>
      <c r="AMC9" s="261"/>
      <c r="AMD9" s="261"/>
      <c r="AME9" s="261"/>
      <c r="AMF9" s="261"/>
      <c r="AMG9" s="261"/>
      <c r="AMH9" s="261"/>
      <c r="AMI9" s="261"/>
      <c r="AMJ9" s="261"/>
      <c r="AMK9" s="261"/>
      <c r="AML9" s="261"/>
      <c r="AMM9" s="261"/>
      <c r="AMQ9" s="263"/>
      <c r="AMR9" s="263"/>
      <c r="AMS9" s="263"/>
      <c r="AMT9" s="263"/>
      <c r="AMU9" s="263"/>
      <c r="AMV9" s="263"/>
      <c r="AMW9" s="263"/>
      <c r="AMX9" s="263"/>
      <c r="AMY9" s="263"/>
      <c r="AMZ9" s="263"/>
      <c r="ANA9" s="263"/>
      <c r="ANB9" s="263"/>
      <c r="ANC9" s="263"/>
      <c r="AND9" s="263"/>
      <c r="ANE9" s="263"/>
      <c r="ANF9" s="263"/>
      <c r="ANG9" s="263"/>
      <c r="ANH9" s="263"/>
      <c r="ANI9" s="263"/>
      <c r="ANJ9" s="263"/>
      <c r="ANK9" s="263"/>
      <c r="ANL9" s="263"/>
      <c r="ANM9" s="263"/>
      <c r="ANN9" s="263"/>
      <c r="ANO9" s="263"/>
      <c r="ANP9" s="263"/>
      <c r="ANQ9" s="263"/>
      <c r="ANR9" s="263"/>
      <c r="ANS9" s="263"/>
      <c r="ANT9" s="263"/>
      <c r="ANU9" s="263"/>
      <c r="ANV9" s="263"/>
      <c r="ANW9" s="263"/>
      <c r="ANX9" s="263"/>
      <c r="ANY9" s="263"/>
      <c r="ANZ9" s="263"/>
      <c r="AOA9" s="263"/>
      <c r="AOB9" s="263"/>
      <c r="AOC9" s="263"/>
      <c r="AOD9" s="263"/>
      <c r="AOE9" s="263"/>
      <c r="AOF9" s="263"/>
      <c r="AOG9" s="263"/>
      <c r="AOH9" s="263"/>
      <c r="AOI9" s="263"/>
      <c r="AOJ9" s="263"/>
      <c r="AOK9" s="263"/>
      <c r="AOL9" s="263"/>
      <c r="AOM9" s="263"/>
      <c r="AON9" s="263"/>
      <c r="AOO9" s="263"/>
      <c r="AOP9" s="263"/>
      <c r="AOQ9" s="263"/>
      <c r="AOR9" s="263"/>
      <c r="AOS9" s="263"/>
      <c r="AOT9" s="263"/>
      <c r="AOU9" s="263"/>
      <c r="AOV9" s="263"/>
      <c r="AOW9" s="263"/>
      <c r="AOX9" s="263"/>
      <c r="AOY9" s="263"/>
      <c r="AOZ9" s="263"/>
      <c r="APA9" s="263"/>
      <c r="APB9" s="263"/>
      <c r="APC9" s="263"/>
      <c r="APD9" s="263"/>
      <c r="APE9" s="263"/>
      <c r="APF9" s="263"/>
      <c r="APG9" s="263"/>
      <c r="APH9" s="263"/>
      <c r="API9" s="263"/>
      <c r="APJ9" s="163"/>
      <c r="APK9" s="163"/>
      <c r="APL9" s="163"/>
      <c r="APM9" s="163"/>
      <c r="APN9" s="163"/>
      <c r="APO9" s="163"/>
      <c r="APP9" s="163"/>
      <c r="APQ9" s="163"/>
      <c r="APR9" s="163"/>
      <c r="APS9" s="163"/>
      <c r="APT9" s="163"/>
      <c r="APU9" s="163"/>
      <c r="APV9" s="163"/>
      <c r="APW9" s="163"/>
      <c r="APX9" s="163"/>
      <c r="APY9" s="163"/>
      <c r="APZ9" s="163"/>
      <c r="AQA9" s="163"/>
      <c r="AQB9" s="163"/>
      <c r="AQC9" s="163"/>
      <c r="AQD9" s="163"/>
      <c r="AQE9" s="163"/>
      <c r="AQF9" s="163"/>
      <c r="AQG9" s="163"/>
      <c r="AQH9" s="163"/>
      <c r="AQI9" s="163"/>
      <c r="AQJ9" s="163"/>
      <c r="AQK9" s="163"/>
      <c r="AQL9" s="163"/>
      <c r="AQM9" s="163"/>
      <c r="AQN9" s="163"/>
      <c r="AQO9" s="163"/>
      <c r="AQP9" s="163"/>
      <c r="AQQ9" s="163"/>
      <c r="AQR9" s="163"/>
      <c r="AQS9" s="163"/>
      <c r="AQT9" s="163"/>
      <c r="AQU9" s="163"/>
      <c r="AQV9" s="163"/>
      <c r="AQW9" s="163"/>
      <c r="AQX9" s="163"/>
      <c r="AQY9" s="163"/>
      <c r="AQZ9" s="163"/>
      <c r="ARA9" s="163"/>
      <c r="ARB9" s="163"/>
      <c r="ARC9" s="163"/>
      <c r="ARD9" s="163"/>
      <c r="ARE9" s="163"/>
      <c r="ARF9" s="163"/>
      <c r="ARG9" s="163"/>
      <c r="ARH9" s="163"/>
      <c r="ARI9" s="163"/>
      <c r="ARJ9" s="163"/>
      <c r="ARK9" s="163"/>
      <c r="ARL9" s="163"/>
      <c r="ARM9" s="163"/>
      <c r="ARN9" s="163"/>
      <c r="ARO9" s="263"/>
      <c r="ARP9" s="263"/>
      <c r="ARQ9" s="263"/>
      <c r="ARR9" s="263"/>
      <c r="ARS9" s="263"/>
      <c r="ART9" s="263"/>
      <c r="ARU9" s="263"/>
      <c r="ARV9" s="263"/>
      <c r="ARW9" s="263"/>
      <c r="ARX9" s="263"/>
      <c r="ARY9" s="263"/>
      <c r="ARZ9" s="263"/>
      <c r="ASA9" s="263"/>
      <c r="ASB9" s="263"/>
      <c r="ASC9" s="263"/>
      <c r="ASD9" s="263"/>
      <c r="ASE9" s="263"/>
      <c r="ASF9" s="263"/>
      <c r="ASG9" s="263"/>
      <c r="ASH9" s="263"/>
      <c r="ASI9" s="263"/>
      <c r="ASJ9" s="263"/>
      <c r="ASK9" s="263"/>
      <c r="ASL9" s="263"/>
      <c r="ASM9" s="263"/>
      <c r="ASN9" s="263"/>
      <c r="ASO9" s="263"/>
      <c r="ASP9" s="263"/>
      <c r="ASQ9" s="263"/>
      <c r="ASR9" s="263"/>
      <c r="ASS9" s="263"/>
      <c r="AST9" s="263"/>
      <c r="ASU9" s="263"/>
      <c r="ASV9" s="263"/>
      <c r="ASW9" s="263"/>
      <c r="ASX9" s="263"/>
      <c r="ASY9" s="263"/>
      <c r="ASZ9" s="263"/>
      <c r="ATA9" s="263"/>
      <c r="ATB9" s="263"/>
      <c r="ATC9" s="263"/>
      <c r="ATD9" s="263"/>
      <c r="ATE9" s="263"/>
      <c r="ATF9" s="263"/>
      <c r="ATG9" s="263"/>
      <c r="ATH9" s="263"/>
      <c r="ATI9" s="263"/>
      <c r="ATJ9" s="263"/>
      <c r="ATK9" s="263"/>
      <c r="ATL9" s="263"/>
      <c r="ATM9" s="263"/>
      <c r="ATN9" s="263"/>
      <c r="ATO9" s="263"/>
      <c r="ATP9" s="263"/>
      <c r="ATQ9" s="263"/>
      <c r="ATR9" s="263"/>
      <c r="ATS9" s="263"/>
      <c r="ATT9" s="263"/>
      <c r="ATU9" s="263"/>
      <c r="ATV9" s="263"/>
      <c r="ATW9" s="263"/>
      <c r="ATX9" s="263"/>
      <c r="ATY9" s="263"/>
      <c r="ATZ9" s="263"/>
      <c r="AUA9" s="263"/>
      <c r="AUB9" s="263"/>
      <c r="AUC9" s="263"/>
      <c r="AUD9" s="263"/>
      <c r="AUE9" s="263"/>
      <c r="AUF9" s="263"/>
      <c r="AUG9" s="263"/>
      <c r="AUH9" s="263"/>
      <c r="AUI9" s="263"/>
      <c r="AUJ9" s="263"/>
      <c r="AUK9" s="263"/>
      <c r="AUL9" s="263"/>
      <c r="AUM9" s="263"/>
      <c r="AUN9" s="263"/>
      <c r="AUO9" s="263"/>
      <c r="AUP9" s="263"/>
      <c r="AUQ9" s="263"/>
      <c r="AUR9" s="263"/>
      <c r="AUS9" s="263"/>
      <c r="AUT9" s="263"/>
      <c r="AUU9" s="263"/>
      <c r="AUV9" s="263"/>
      <c r="AUW9" s="263"/>
      <c r="AUX9" s="263"/>
      <c r="AUY9" s="263"/>
      <c r="AUZ9" s="263"/>
      <c r="AVA9" s="263"/>
      <c r="AVB9" s="263"/>
      <c r="AVC9" s="263"/>
      <c r="AVD9" s="263"/>
      <c r="AVE9" s="263"/>
      <c r="AVF9" s="263"/>
      <c r="AVG9" s="263"/>
      <c r="AVH9" s="263"/>
      <c r="AVI9" s="263"/>
      <c r="AVJ9" s="263"/>
      <c r="AVK9" s="263"/>
      <c r="AVL9" s="263"/>
      <c r="AVM9" s="263"/>
      <c r="AVN9" s="263"/>
      <c r="AVO9" s="263"/>
      <c r="AVP9" s="263"/>
      <c r="AVQ9" s="263"/>
      <c r="AVR9" s="263"/>
      <c r="AVS9" s="263"/>
      <c r="AVT9" s="263"/>
      <c r="AVU9" s="263"/>
      <c r="AVV9" s="263"/>
      <c r="AVW9" s="263"/>
      <c r="AVX9" s="263"/>
      <c r="AVY9" s="263"/>
      <c r="AVZ9" s="263"/>
      <c r="AWA9" s="263"/>
      <c r="AWB9" s="263"/>
      <c r="AWC9" s="263"/>
      <c r="AWD9" s="263"/>
      <c r="AWE9" s="263"/>
      <c r="AWF9" s="263"/>
      <c r="AWG9" s="263"/>
      <c r="AWH9" s="263"/>
      <c r="AWI9" s="263"/>
      <c r="AWJ9" s="263"/>
      <c r="AWK9" s="263"/>
      <c r="AWL9" s="263"/>
      <c r="AWM9" s="262"/>
      <c r="AWN9" s="262"/>
      <c r="AWO9" s="262"/>
      <c r="AWP9" s="262"/>
      <c r="AWQ9" s="262"/>
      <c r="AWR9" s="262"/>
      <c r="AWS9" s="262"/>
      <c r="AWT9" s="262"/>
      <c r="AWU9" s="262"/>
      <c r="AWV9" s="262"/>
      <c r="AWW9" s="262"/>
      <c r="AWX9" s="262"/>
      <c r="AWY9" s="262"/>
      <c r="AWZ9" s="262"/>
      <c r="AXA9" s="262"/>
      <c r="AXB9" s="262"/>
      <c r="AXC9" s="262"/>
      <c r="AXD9" s="262"/>
      <c r="AXE9" s="262"/>
      <c r="AXF9" s="262"/>
      <c r="AXG9" s="262"/>
      <c r="AXH9" s="262"/>
      <c r="AXI9" s="262"/>
      <c r="AXJ9" s="262"/>
      <c r="AXK9" s="262"/>
      <c r="AXL9" s="262"/>
      <c r="AXM9" s="262"/>
      <c r="AXN9" s="262"/>
      <c r="AXO9" s="262"/>
      <c r="AXP9" s="365"/>
      <c r="AXQ9" s="365"/>
      <c r="AXR9" s="365"/>
      <c r="AXS9" s="365"/>
      <c r="AXT9" s="365"/>
      <c r="AXU9" s="365"/>
      <c r="AXV9" s="365"/>
      <c r="AXW9" s="365"/>
      <c r="AXX9" s="365"/>
      <c r="AXY9" s="365"/>
      <c r="AXZ9" s="365"/>
      <c r="AYA9" s="365"/>
      <c r="AYB9" s="365"/>
      <c r="AYC9" s="365"/>
      <c r="AYD9" s="365"/>
      <c r="AYE9" s="365"/>
      <c r="AYF9" s="365"/>
      <c r="AYG9" s="365"/>
      <c r="AYH9" s="365"/>
      <c r="AYI9" s="365"/>
      <c r="AYJ9" s="365"/>
      <c r="AYK9" s="365"/>
      <c r="AYL9" s="365"/>
      <c r="AYM9" s="365"/>
      <c r="AYN9" s="365"/>
      <c r="AYO9" s="365"/>
      <c r="AYP9" s="365"/>
      <c r="AYQ9" s="365"/>
      <c r="AYR9" s="365"/>
      <c r="AYS9" s="365"/>
      <c r="AYT9" s="365"/>
      <c r="AYU9" s="365"/>
      <c r="AYV9" s="365"/>
      <c r="AYW9" s="365"/>
      <c r="AYX9" s="365"/>
      <c r="AYY9" s="365"/>
      <c r="AYZ9" s="365"/>
      <c r="AZA9" s="365"/>
      <c r="AZB9" s="365"/>
      <c r="AZC9" s="365"/>
      <c r="AZD9" s="365"/>
      <c r="AZE9" s="365"/>
      <c r="AZF9" s="365"/>
      <c r="AZG9" s="365"/>
      <c r="AZH9" s="365"/>
      <c r="AZI9" s="365"/>
      <c r="AZJ9" s="365"/>
      <c r="AZK9" s="365"/>
      <c r="AZL9" s="365"/>
      <c r="AZM9" s="365"/>
      <c r="AZN9" s="365"/>
      <c r="AZO9" s="365"/>
      <c r="AZP9" s="365"/>
      <c r="AZQ9" s="365"/>
      <c r="AZR9" s="365"/>
      <c r="AZS9" s="365"/>
      <c r="AZT9" s="365"/>
      <c r="AZU9" s="365"/>
      <c r="AZV9" s="365"/>
      <c r="AZW9" s="365"/>
      <c r="AZX9" s="365"/>
      <c r="AZY9" s="365"/>
      <c r="AZZ9" s="365"/>
      <c r="BAA9" s="365"/>
      <c r="BAB9" s="365"/>
      <c r="BAC9" s="365"/>
      <c r="BAD9" s="365"/>
      <c r="BAE9" s="365"/>
      <c r="BAF9" s="365"/>
      <c r="BAG9" s="365"/>
      <c r="BAH9" s="365"/>
      <c r="BAI9" s="365"/>
      <c r="BAJ9" s="365"/>
      <c r="BAK9" s="365"/>
      <c r="BAL9" s="365"/>
      <c r="BAM9" s="365"/>
      <c r="BAN9" s="365"/>
      <c r="BAO9" s="365"/>
      <c r="BAP9" s="365"/>
      <c r="BAQ9" s="365"/>
      <c r="BAR9" s="365"/>
      <c r="BAS9" s="365"/>
      <c r="BAT9" s="365"/>
      <c r="BAU9" s="365"/>
      <c r="BAV9" s="365"/>
      <c r="BAW9" s="365"/>
      <c r="BAX9" s="365"/>
      <c r="BAY9" s="365"/>
      <c r="BAZ9" s="365"/>
      <c r="BBA9" s="365"/>
      <c r="BBB9" s="365"/>
      <c r="BBC9" s="365"/>
      <c r="BBD9" s="365"/>
      <c r="BBE9" s="365"/>
      <c r="BBF9" s="365"/>
      <c r="BBG9" s="365"/>
      <c r="BBH9" s="365"/>
      <c r="BBI9" s="365"/>
      <c r="BBJ9" s="365"/>
    </row>
    <row r="10" spans="1:1544">
      <c r="A10" s="25" t="s">
        <v>239</v>
      </c>
      <c r="SD10" s="90"/>
      <c r="SE10" s="90"/>
      <c r="SF10" s="90"/>
      <c r="SG10" s="90"/>
      <c r="SH10" s="90"/>
      <c r="SI10" s="90"/>
      <c r="SJ10" s="90"/>
      <c r="SK10" s="90"/>
      <c r="SL10" s="90"/>
      <c r="SM10" s="90"/>
      <c r="SN10" s="90"/>
      <c r="SO10" s="90"/>
      <c r="SP10" s="90"/>
      <c r="SQ10" s="90"/>
      <c r="SR10" s="90"/>
      <c r="SS10" s="90"/>
      <c r="ST10" s="90"/>
      <c r="SU10" s="90"/>
      <c r="SV10" s="90"/>
      <c r="SW10" s="90"/>
      <c r="SX10" s="90"/>
      <c r="SY10" s="90"/>
      <c r="SZ10" s="90"/>
      <c r="TA10" s="90"/>
      <c r="TB10" s="90"/>
      <c r="TC10" s="90"/>
      <c r="TD10" s="90"/>
      <c r="TE10" s="90"/>
      <c r="TF10" s="90"/>
      <c r="TG10" s="90"/>
      <c r="TH10" s="90"/>
      <c r="TI10" s="90"/>
      <c r="TJ10" s="90"/>
      <c r="TK10" s="90"/>
      <c r="TL10" s="90"/>
      <c r="TM10" s="90"/>
      <c r="TN10" s="90"/>
      <c r="TO10" s="90"/>
      <c r="TP10" s="90"/>
      <c r="TQ10" s="90"/>
      <c r="TR10" s="90"/>
      <c r="TS10" s="90"/>
      <c r="TT10" s="90"/>
      <c r="TU10" s="90"/>
      <c r="TV10" s="90"/>
      <c r="TW10" s="90"/>
      <c r="TX10" s="90"/>
      <c r="TY10" s="90"/>
      <c r="TZ10" s="90"/>
      <c r="UA10" s="90"/>
      <c r="UB10" s="90"/>
      <c r="UC10" s="90"/>
      <c r="UD10" s="90"/>
      <c r="UE10" s="90"/>
      <c r="UF10" s="90"/>
      <c r="UG10" s="90"/>
      <c r="UH10" s="90"/>
      <c r="UI10" s="90"/>
      <c r="UJ10" s="90"/>
      <c r="UK10" s="90"/>
      <c r="UL10" s="90"/>
      <c r="UM10" s="90"/>
      <c r="UN10" s="90"/>
      <c r="UO10" s="90"/>
      <c r="UP10" s="90"/>
      <c r="UQ10" s="90"/>
      <c r="UR10" s="90"/>
      <c r="US10" s="90"/>
      <c r="UT10" s="90"/>
      <c r="UU10" s="90"/>
      <c r="UV10" s="90"/>
      <c r="UW10" s="90"/>
      <c r="UX10" s="90"/>
      <c r="UY10" s="90"/>
      <c r="UZ10" s="90"/>
      <c r="VA10" s="90"/>
      <c r="VB10" s="90"/>
      <c r="VC10" s="90"/>
      <c r="VD10" s="90"/>
      <c r="VE10" s="90"/>
      <c r="VF10" s="90"/>
      <c r="VG10" s="90"/>
      <c r="VH10" s="90"/>
      <c r="VI10" s="90"/>
      <c r="VJ10" s="90"/>
      <c r="VK10" s="90"/>
      <c r="VL10" s="90"/>
      <c r="VM10" s="90"/>
      <c r="VN10" s="90"/>
      <c r="VO10" s="90"/>
      <c r="VP10" s="90"/>
      <c r="VQ10" s="90"/>
      <c r="VR10" s="90"/>
      <c r="VS10" s="90"/>
      <c r="VT10" s="90"/>
      <c r="VU10" s="90"/>
      <c r="VV10" s="90"/>
      <c r="VW10" s="90"/>
      <c r="VX10" s="90"/>
      <c r="VY10" s="90"/>
      <c r="VZ10" s="90"/>
      <c r="WA10" s="90"/>
      <c r="WB10" s="90"/>
      <c r="WC10" s="90"/>
      <c r="WD10" s="90"/>
      <c r="WE10" s="90"/>
      <c r="WF10" s="90"/>
      <c r="WG10" s="90"/>
      <c r="WH10" s="90"/>
      <c r="WI10" s="90"/>
      <c r="WJ10" s="90"/>
      <c r="WK10" s="90"/>
      <c r="WL10" s="90"/>
      <c r="WM10" s="90"/>
      <c r="WN10" s="90"/>
      <c r="WO10" s="90"/>
      <c r="WP10" s="90"/>
      <c r="WQ10" s="90"/>
      <c r="WR10" s="90"/>
      <c r="WS10" s="90"/>
      <c r="WT10" s="90"/>
      <c r="WU10" s="90"/>
      <c r="WV10" s="90"/>
      <c r="WW10" s="90"/>
      <c r="WX10" s="90"/>
      <c r="WY10" s="90"/>
      <c r="WZ10" s="90"/>
      <c r="XA10" s="90"/>
      <c r="XB10" s="90"/>
      <c r="XC10" s="90"/>
      <c r="XD10" s="90"/>
      <c r="XE10" s="90"/>
      <c r="XF10" s="90"/>
      <c r="XG10" s="90"/>
      <c r="XH10" s="90"/>
      <c r="XI10" s="90"/>
      <c r="XJ10" s="90"/>
      <c r="XK10" s="90"/>
      <c r="XL10" s="90"/>
      <c r="XM10" s="90"/>
      <c r="XN10" s="90"/>
      <c r="XO10" s="90"/>
      <c r="XP10" s="90"/>
      <c r="XQ10" s="90"/>
      <c r="XR10" s="90"/>
      <c r="XS10" s="90"/>
      <c r="XT10" s="90"/>
      <c r="XU10" s="90"/>
      <c r="XV10" s="90"/>
      <c r="XW10" s="90"/>
      <c r="XX10" s="90"/>
      <c r="XY10" s="90"/>
      <c r="XZ10" s="90"/>
      <c r="YA10" s="90"/>
      <c r="YB10" s="90"/>
      <c r="YC10" s="90"/>
      <c r="YD10" s="90"/>
      <c r="YE10" s="90"/>
      <c r="YF10" s="90"/>
      <c r="YG10" s="90"/>
      <c r="YH10" s="90"/>
      <c r="YI10" s="90"/>
      <c r="YJ10" s="90"/>
      <c r="YK10" s="90"/>
      <c r="YL10" s="90"/>
      <c r="YM10" s="90"/>
      <c r="YN10" s="90"/>
      <c r="YO10" s="90"/>
      <c r="YP10" s="90"/>
      <c r="YQ10" s="90"/>
      <c r="YR10" s="90"/>
      <c r="YS10" s="90"/>
      <c r="YT10" s="90"/>
      <c r="YU10" s="90"/>
      <c r="YV10" s="90"/>
      <c r="YW10" s="90"/>
      <c r="YX10" s="90"/>
      <c r="YY10" s="90"/>
      <c r="YZ10" s="90"/>
      <c r="ZA10" s="90"/>
      <c r="ZB10" s="90"/>
      <c r="ZC10" s="90"/>
      <c r="ZD10" s="90"/>
      <c r="ZE10" s="90"/>
      <c r="ZF10" s="90"/>
      <c r="ZG10" s="90"/>
      <c r="ZH10" s="90"/>
      <c r="ZI10" s="90"/>
      <c r="ZJ10" s="90"/>
      <c r="ZK10" s="90"/>
      <c r="ZL10" s="90"/>
      <c r="ZM10" s="90"/>
      <c r="ZN10" s="90"/>
      <c r="ZO10" s="90"/>
      <c r="ZP10" s="90"/>
      <c r="ZQ10" s="90"/>
      <c r="ZR10" s="90"/>
      <c r="ZS10" s="90"/>
      <c r="ZT10" s="90"/>
      <c r="ZU10" s="90"/>
      <c r="ZV10" s="90"/>
      <c r="ZW10" s="90"/>
      <c r="ZX10" s="90"/>
      <c r="ZY10" s="90"/>
      <c r="ZZ10" s="90"/>
      <c r="AAA10" s="90"/>
      <c r="AAB10" s="90"/>
      <c r="AAC10" s="90"/>
      <c r="AAD10" s="90"/>
      <c r="AAE10" s="90"/>
      <c r="AAF10" s="90"/>
      <c r="AAG10" s="90"/>
      <c r="AAH10" s="90"/>
      <c r="AAI10" s="90"/>
      <c r="AAJ10" s="90"/>
      <c r="AAK10" s="90"/>
      <c r="AAL10" s="90"/>
      <c r="AAM10" s="90"/>
      <c r="AAN10" s="90"/>
      <c r="AAO10" s="90"/>
      <c r="AAP10" s="90"/>
      <c r="AAQ10" s="90"/>
      <c r="AAR10" s="90"/>
      <c r="AAS10" s="90"/>
      <c r="AAT10" s="90"/>
      <c r="AAU10" s="90"/>
      <c r="AAV10" s="90"/>
      <c r="AAW10" s="90"/>
      <c r="AAX10" s="90"/>
      <c r="AAY10" s="90"/>
      <c r="AAZ10" s="90"/>
      <c r="ABA10" s="90"/>
      <c r="ABB10" s="90"/>
      <c r="ABC10" s="90"/>
      <c r="ABD10" s="90"/>
      <c r="ABE10" s="90"/>
      <c r="ABF10" s="90"/>
      <c r="ABG10" s="90"/>
      <c r="ABH10" s="90"/>
      <c r="ABI10" s="90"/>
      <c r="ABJ10" s="90"/>
      <c r="ABK10" s="90"/>
      <c r="ABL10" s="90"/>
      <c r="ABM10" s="90"/>
      <c r="ABN10" s="90"/>
      <c r="ABO10" s="90"/>
      <c r="ABP10" s="90"/>
      <c r="ABQ10" s="90"/>
      <c r="ABR10" s="90"/>
      <c r="ABS10" s="90"/>
      <c r="ABT10" s="90"/>
      <c r="ABU10" s="90"/>
      <c r="ABV10" s="90"/>
      <c r="ABW10" s="90"/>
      <c r="ABX10" s="90"/>
      <c r="ABY10" s="90"/>
      <c r="ABZ10" s="90"/>
      <c r="ACA10" s="90"/>
      <c r="ACB10" s="90"/>
      <c r="ACC10" s="90"/>
      <c r="ACD10" s="90"/>
      <c r="ACE10" s="90"/>
      <c r="ACF10" s="90"/>
      <c r="ACG10" s="90"/>
      <c r="ACH10" s="90"/>
      <c r="ACI10" s="90"/>
      <c r="ACJ10" s="90"/>
      <c r="ACK10" s="90"/>
      <c r="ACL10" s="90"/>
      <c r="ACM10" s="90"/>
      <c r="ACN10" s="90"/>
      <c r="ACO10" s="90"/>
      <c r="ACP10" s="90"/>
      <c r="ACQ10" s="90"/>
      <c r="ACR10" s="90"/>
      <c r="ACS10" s="90"/>
      <c r="ACT10" s="90"/>
      <c r="ACU10" s="90"/>
      <c r="ACV10" s="90"/>
      <c r="ACW10" s="90"/>
      <c r="ACX10" s="90"/>
      <c r="ACY10" s="90"/>
      <c r="ACZ10" s="90"/>
      <c r="ADA10" s="90"/>
      <c r="ADB10" s="90"/>
      <c r="ADC10" s="90"/>
      <c r="ADD10" s="90"/>
      <c r="ADE10" s="90"/>
      <c r="ADF10" s="90"/>
      <c r="ADG10" s="90"/>
      <c r="ADH10" s="90"/>
      <c r="ADI10" s="90"/>
      <c r="ADJ10" s="90"/>
      <c r="ADK10" s="90"/>
      <c r="ADL10" s="90"/>
      <c r="ADM10" s="90"/>
      <c r="ADN10" s="90"/>
      <c r="ADO10" s="90"/>
      <c r="ADP10" s="90"/>
      <c r="ADQ10" s="90"/>
      <c r="ADR10" s="90"/>
      <c r="ADS10" s="90"/>
      <c r="ADT10" s="90"/>
      <c r="ADU10" s="90"/>
      <c r="ADV10" s="90"/>
      <c r="ADW10" s="90"/>
      <c r="ADX10" s="90"/>
      <c r="ADY10" s="90"/>
      <c r="ADZ10" s="90"/>
      <c r="AEA10" s="90"/>
      <c r="AEB10" s="90"/>
      <c r="AEC10" s="90"/>
      <c r="AED10" s="90"/>
      <c r="AEE10" s="90"/>
      <c r="AEF10" s="90"/>
      <c r="AEG10" s="90"/>
      <c r="AEH10" s="90"/>
      <c r="AEI10" s="90"/>
      <c r="AEJ10" s="90"/>
      <c r="AEK10" s="90"/>
      <c r="AEL10" s="90"/>
      <c r="AEM10" s="90"/>
      <c r="AEN10" s="90"/>
      <c r="AEO10" s="90"/>
      <c r="AEP10" s="90"/>
      <c r="AEQ10" s="90"/>
      <c r="AER10" s="90"/>
      <c r="AES10" s="90"/>
      <c r="AET10" s="90"/>
      <c r="AEU10" s="90"/>
      <c r="AEV10" s="90"/>
      <c r="AEW10" s="90"/>
      <c r="AEX10" s="90"/>
      <c r="AEY10" s="90"/>
      <c r="AEZ10" s="90"/>
      <c r="AFA10" s="90"/>
      <c r="AFB10" s="90"/>
      <c r="AFC10" s="90"/>
      <c r="AFD10" s="90"/>
      <c r="AFE10" s="90"/>
      <c r="AFF10" s="90"/>
      <c r="AFG10" s="90"/>
      <c r="AFH10" s="90"/>
      <c r="AFI10" s="90"/>
      <c r="AFJ10" s="90"/>
      <c r="AFK10" s="90"/>
      <c r="AFL10" s="90"/>
      <c r="AFM10" s="90"/>
      <c r="AFN10" s="90"/>
      <c r="AFO10" s="90"/>
      <c r="AFP10" s="90"/>
      <c r="AFQ10" s="90"/>
      <c r="AFR10" s="90"/>
      <c r="AFS10" s="90"/>
      <c r="AFT10" s="90"/>
      <c r="AFU10" s="90"/>
      <c r="AFV10" s="90"/>
      <c r="AFW10" s="90"/>
      <c r="AFX10" s="90"/>
      <c r="AFY10" s="90"/>
      <c r="AFZ10" s="90"/>
      <c r="AGA10" s="90"/>
      <c r="AGB10" s="90"/>
      <c r="AGC10" s="90"/>
      <c r="AGD10" s="90"/>
      <c r="AGE10" s="90"/>
      <c r="AGF10" s="90"/>
      <c r="AGG10" s="90"/>
      <c r="AGH10" s="90"/>
      <c r="AGI10" s="90"/>
      <c r="AGJ10" s="90"/>
      <c r="AGK10" s="90"/>
      <c r="AGL10" s="90"/>
      <c r="AGM10" s="90"/>
      <c r="AGN10" s="90"/>
      <c r="AGO10" s="90"/>
      <c r="AGP10" s="90"/>
      <c r="AGQ10" s="90"/>
      <c r="AGR10" s="90"/>
      <c r="AGS10" s="90"/>
      <c r="AGT10" s="90"/>
      <c r="AGU10" s="90"/>
      <c r="AGV10" s="90"/>
      <c r="AGW10" s="90"/>
      <c r="AGX10" s="90"/>
      <c r="AGY10" s="90"/>
      <c r="AGZ10" s="90"/>
      <c r="AHA10" s="90"/>
      <c r="AHB10" s="90"/>
      <c r="AHC10" s="90"/>
      <c r="AHD10" s="90"/>
      <c r="AHE10" s="90"/>
      <c r="AHF10" s="90"/>
      <c r="AHG10" s="90"/>
      <c r="AHH10" s="90"/>
      <c r="AHI10" s="90"/>
      <c r="AHJ10" s="90"/>
      <c r="AHK10" s="90"/>
      <c r="AHL10" s="90"/>
      <c r="AHM10" s="90"/>
      <c r="AHN10" s="90"/>
      <c r="AHO10" s="90"/>
      <c r="AHP10" s="90"/>
      <c r="AHQ10" s="90"/>
      <c r="AHR10" s="90"/>
      <c r="AHS10" s="90"/>
      <c r="AHT10" s="90"/>
      <c r="AHU10" s="90"/>
      <c r="AHV10" s="90"/>
      <c r="AHW10" s="90"/>
      <c r="AHX10" s="90"/>
      <c r="AHY10" s="90"/>
      <c r="AHZ10" s="90"/>
      <c r="AIA10" s="90"/>
      <c r="AIB10" s="90"/>
      <c r="AIC10" s="90"/>
      <c r="AID10" s="90"/>
      <c r="AIE10" s="90"/>
      <c r="AIF10" s="90"/>
      <c r="AIG10" s="90"/>
      <c r="AIH10" s="90"/>
      <c r="AII10" s="90"/>
      <c r="AIJ10" s="90"/>
      <c r="AIK10" s="90"/>
      <c r="AIL10" s="90"/>
      <c r="AIM10" s="90"/>
      <c r="AIN10" s="90"/>
      <c r="AIO10" s="90"/>
      <c r="AIP10" s="90"/>
      <c r="AIQ10" s="90"/>
      <c r="AIR10" s="90"/>
      <c r="AIS10" s="90"/>
      <c r="AIT10" s="90"/>
      <c r="AIU10" s="90"/>
      <c r="AIV10" s="90"/>
      <c r="AIW10" s="90"/>
      <c r="AIX10" s="90"/>
      <c r="AIY10" s="90"/>
      <c r="AIZ10" s="90"/>
      <c r="AJA10" s="90"/>
      <c r="AJB10" s="90"/>
      <c r="AJC10" s="90"/>
      <c r="AJD10" s="90"/>
      <c r="AJE10" s="90"/>
      <c r="AJF10" s="90"/>
      <c r="AJG10" s="90"/>
      <c r="AJH10" s="90"/>
      <c r="AJI10" s="90"/>
      <c r="AJJ10" s="90"/>
      <c r="AJK10" s="90"/>
      <c r="AJL10" s="90"/>
      <c r="AJM10" s="90"/>
      <c r="AJN10" s="90"/>
      <c r="AJO10" s="90"/>
      <c r="AJP10" s="90"/>
      <c r="AJQ10" s="90"/>
      <c r="AJR10" s="90"/>
      <c r="AJS10" s="90"/>
      <c r="AJT10" s="90"/>
      <c r="AJU10" s="90"/>
      <c r="AJV10" s="90"/>
      <c r="AJW10" s="90"/>
      <c r="AJX10" s="90"/>
      <c r="AJY10" s="90"/>
      <c r="AJZ10" s="90"/>
      <c r="AKA10" s="90"/>
      <c r="AKB10" s="90"/>
      <c r="AKC10" s="90"/>
      <c r="AKD10" s="90"/>
      <c r="AKE10" s="90"/>
      <c r="AKF10" s="90"/>
      <c r="AKG10" s="90"/>
      <c r="AKH10" s="90"/>
      <c r="AKI10" s="90"/>
      <c r="AKJ10" s="90"/>
      <c r="AKK10" s="90"/>
      <c r="AKL10" s="90"/>
      <c r="AKM10" s="90"/>
      <c r="AKN10" s="90"/>
      <c r="AKO10" s="90"/>
      <c r="AKP10" s="90"/>
      <c r="AKQ10" s="90"/>
      <c r="AKR10" s="90"/>
      <c r="AKS10" s="90"/>
      <c r="AKT10" s="90"/>
      <c r="AKU10" s="90"/>
      <c r="AKV10" s="90"/>
      <c r="AKW10" s="90"/>
      <c r="AKX10" s="90"/>
      <c r="AKY10" s="90"/>
      <c r="AKZ10" s="90"/>
      <c r="ALA10" s="90"/>
      <c r="ALB10" s="90"/>
      <c r="ALC10" s="90"/>
      <c r="ALD10" s="90"/>
      <c r="ALE10" s="90"/>
      <c r="ALF10" s="90"/>
      <c r="ALG10" s="90"/>
      <c r="ALH10" s="90"/>
      <c r="ALI10" s="90"/>
      <c r="ALJ10" s="90"/>
      <c r="ALK10" s="90"/>
      <c r="ALL10" s="90"/>
      <c r="ALM10" s="90"/>
      <c r="ALN10" s="90"/>
      <c r="ALO10" s="90"/>
      <c r="ALP10" s="90"/>
      <c r="ALQ10" s="90"/>
      <c r="ALR10" s="90"/>
      <c r="ALS10" s="90"/>
      <c r="ALT10" s="90"/>
      <c r="ALU10" s="90"/>
      <c r="ALV10" s="90"/>
      <c r="ALW10" s="90"/>
      <c r="ALX10" s="90"/>
      <c r="ALY10" s="90"/>
      <c r="ALZ10" s="90"/>
      <c r="AMA10" s="90"/>
      <c r="AMB10" s="90"/>
      <c r="AMC10" s="90"/>
      <c r="AMD10" s="90"/>
      <c r="AME10" s="90"/>
      <c r="AMF10" s="90"/>
      <c r="AMG10" s="90"/>
      <c r="AMH10" s="90"/>
      <c r="AMI10" s="90"/>
      <c r="AMJ10" s="90"/>
      <c r="AMK10" s="90"/>
      <c r="AML10" s="90"/>
      <c r="AMM10" s="90"/>
      <c r="AMN10" s="90"/>
      <c r="AMO10" s="90"/>
      <c r="AMP10" s="90"/>
      <c r="AMQ10" s="90"/>
      <c r="AMR10" s="90"/>
      <c r="AMS10" s="90"/>
      <c r="AMT10" s="90"/>
      <c r="AMU10" s="90"/>
      <c r="AMV10" s="90"/>
      <c r="AMW10" s="90"/>
      <c r="AMX10" s="90"/>
      <c r="AMY10" s="90"/>
      <c r="AMZ10" s="90"/>
      <c r="ANA10" s="90"/>
      <c r="ANB10" s="90"/>
      <c r="ANC10" s="90"/>
      <c r="AND10" s="90"/>
      <c r="ANE10" s="90"/>
      <c r="ANF10" s="90"/>
      <c r="ANG10" s="90"/>
      <c r="ANH10" s="90"/>
      <c r="ANI10" s="90"/>
      <c r="ANJ10" s="90"/>
      <c r="ANK10" s="90"/>
      <c r="ANL10" s="90"/>
      <c r="ANM10" s="90"/>
      <c r="ANN10" s="90"/>
      <c r="ANO10" s="90"/>
      <c r="ANP10" s="90"/>
      <c r="ANQ10" s="90"/>
      <c r="ANR10" s="90"/>
      <c r="ANS10" s="90"/>
      <c r="ANT10" s="90"/>
      <c r="ANU10" s="90"/>
      <c r="ANV10" s="90"/>
      <c r="ANW10" s="90"/>
      <c r="ANX10" s="90"/>
      <c r="ANY10" s="90"/>
      <c r="ANZ10" s="90"/>
      <c r="AOA10" s="90"/>
      <c r="AOB10" s="90"/>
      <c r="AOC10" s="90"/>
      <c r="AOD10" s="90"/>
      <c r="AOE10" s="90"/>
      <c r="AOF10" s="90"/>
      <c r="AOG10" s="90"/>
      <c r="AOH10" s="90"/>
      <c r="AOI10" s="90"/>
      <c r="AOJ10" s="90"/>
      <c r="AOK10" s="90"/>
      <c r="AOL10" s="90"/>
      <c r="AOM10" s="90"/>
      <c r="AON10" s="90"/>
      <c r="AOO10" s="90"/>
      <c r="AOP10" s="90"/>
      <c r="AOQ10" s="90"/>
      <c r="AOR10" s="90"/>
      <c r="AOS10" s="90"/>
      <c r="AOT10" s="90"/>
      <c r="AOU10" s="90"/>
      <c r="AOV10" s="90"/>
      <c r="AOW10" s="90"/>
      <c r="AOX10" s="90"/>
      <c r="AOY10" s="90"/>
      <c r="AOZ10" s="90"/>
      <c r="APA10" s="90"/>
      <c r="APB10" s="90"/>
      <c r="APC10" s="90"/>
      <c r="APD10" s="90"/>
      <c r="APE10" s="90"/>
      <c r="APF10" s="90"/>
      <c r="APG10" s="90"/>
      <c r="APH10" s="90"/>
      <c r="API10" s="90"/>
      <c r="APJ10" s="90"/>
      <c r="APK10" s="90"/>
      <c r="APL10" s="90"/>
      <c r="APM10" s="90"/>
      <c r="APN10" s="90"/>
      <c r="APO10" s="90"/>
      <c r="APP10" s="90"/>
      <c r="APQ10" s="90"/>
      <c r="APR10" s="90"/>
      <c r="APS10" s="90"/>
      <c r="APT10" s="90"/>
      <c r="APU10" s="90"/>
      <c r="APV10" s="90"/>
      <c r="APW10" s="90"/>
      <c r="APX10" s="90"/>
      <c r="APY10" s="90"/>
      <c r="APZ10" s="90"/>
      <c r="AQA10" s="90"/>
      <c r="AQB10" s="90"/>
      <c r="AQC10" s="90"/>
      <c r="AQD10" s="90"/>
      <c r="AQE10" s="90"/>
      <c r="AQF10" s="90"/>
      <c r="AQG10" s="90"/>
      <c r="AQH10" s="90"/>
      <c r="AQI10" s="90"/>
      <c r="AQJ10" s="90"/>
      <c r="AQK10" s="90"/>
      <c r="AQL10" s="90"/>
      <c r="AQM10" s="90"/>
      <c r="AQN10" s="90"/>
      <c r="AQO10" s="90"/>
      <c r="AQP10" s="90"/>
      <c r="AQQ10" s="90"/>
      <c r="AQR10" s="90"/>
      <c r="AQS10" s="90"/>
      <c r="AQT10" s="90"/>
      <c r="AQU10" s="90"/>
      <c r="AQV10" s="90"/>
      <c r="AQW10" s="90"/>
      <c r="AQX10" s="90"/>
      <c r="AQY10" s="90"/>
      <c r="AQZ10" s="90"/>
      <c r="ARA10" s="90"/>
      <c r="ARB10" s="90"/>
      <c r="ARC10" s="90"/>
      <c r="ARD10" s="90"/>
      <c r="ARE10" s="90"/>
      <c r="ARF10" s="90"/>
      <c r="ARG10" s="90"/>
      <c r="ARH10" s="90"/>
      <c r="ARI10" s="90"/>
      <c r="ARJ10" s="90"/>
      <c r="ARK10" s="90"/>
      <c r="ARL10" s="90"/>
      <c r="ARM10" s="90"/>
      <c r="ARN10" s="90"/>
      <c r="ARO10" s="90"/>
      <c r="ARP10" s="90"/>
      <c r="ARQ10" s="90"/>
      <c r="ARR10" s="90"/>
      <c r="ARS10" s="90"/>
      <c r="ART10" s="90"/>
      <c r="ARU10" s="90"/>
      <c r="ARV10" s="90"/>
      <c r="ARW10" s="90"/>
      <c r="ARX10" s="90"/>
      <c r="ARY10" s="90"/>
      <c r="ARZ10" s="90"/>
      <c r="ASA10" s="90"/>
      <c r="ASB10" s="90"/>
      <c r="ASC10" s="90"/>
      <c r="ASD10" s="90"/>
      <c r="ASE10" s="90"/>
      <c r="ASF10" s="90"/>
      <c r="ASG10" s="90"/>
      <c r="ASH10" s="90"/>
      <c r="ASI10" s="90"/>
      <c r="ASJ10" s="90"/>
      <c r="ASK10" s="90"/>
      <c r="ASL10" s="90"/>
      <c r="ASM10" s="90"/>
      <c r="ASN10" s="90"/>
      <c r="ASO10" s="90"/>
      <c r="ASP10" s="90"/>
      <c r="ASQ10" s="90"/>
      <c r="ASR10" s="90"/>
      <c r="ASS10" s="90"/>
      <c r="AST10" s="90"/>
      <c r="ASU10" s="90"/>
      <c r="ASV10" s="90"/>
      <c r="ASW10" s="90"/>
      <c r="ASX10" s="90"/>
      <c r="ASY10" s="90"/>
      <c r="ASZ10" s="90"/>
      <c r="ATA10" s="90"/>
      <c r="ATB10" s="90"/>
      <c r="ATC10" s="90"/>
      <c r="ATD10" s="90"/>
      <c r="ATE10" s="90"/>
      <c r="ATF10" s="90"/>
      <c r="ATG10" s="90"/>
      <c r="ATH10" s="90"/>
      <c r="ATI10" s="90"/>
      <c r="ATJ10" s="90"/>
      <c r="ATK10" s="90"/>
      <c r="ATL10" s="90"/>
      <c r="ATM10" s="90"/>
      <c r="ATN10" s="90"/>
      <c r="ATO10" s="90"/>
      <c r="ATP10" s="90"/>
      <c r="ATQ10" s="90"/>
      <c r="ATR10" s="90"/>
      <c r="ATS10" s="90"/>
      <c r="ATT10" s="90"/>
      <c r="ATU10" s="90"/>
      <c r="ATV10" s="90"/>
      <c r="ATW10" s="90"/>
      <c r="ATX10" s="90"/>
      <c r="ATY10" s="90"/>
      <c r="ATZ10" s="90"/>
      <c r="AUA10" s="90"/>
      <c r="AUB10" s="90"/>
    </row>
    <row r="11" spans="1:1544">
      <c r="A11" s="26" t="s">
        <v>233</v>
      </c>
      <c r="B11" s="177">
        <v>43040</v>
      </c>
      <c r="C11" s="177">
        <v>43041</v>
      </c>
      <c r="D11" s="177">
        <v>43042</v>
      </c>
      <c r="E11" s="177">
        <v>43045</v>
      </c>
      <c r="F11" s="177">
        <v>43046</v>
      </c>
      <c r="G11" s="177">
        <v>43047</v>
      </c>
      <c r="H11" s="177">
        <v>43048</v>
      </c>
      <c r="I11" s="177">
        <v>43049</v>
      </c>
      <c r="J11" s="177">
        <v>43052</v>
      </c>
      <c r="K11" s="177">
        <v>43053</v>
      </c>
      <c r="L11" s="177">
        <v>43054</v>
      </c>
      <c r="M11" s="177">
        <v>43055</v>
      </c>
      <c r="N11" s="177">
        <v>43056</v>
      </c>
      <c r="O11" s="177">
        <v>43059</v>
      </c>
      <c r="P11" s="177">
        <v>43060</v>
      </c>
      <c r="Q11" s="177">
        <v>43061</v>
      </c>
      <c r="R11" s="177">
        <v>43062</v>
      </c>
      <c r="S11" s="177">
        <v>43063</v>
      </c>
      <c r="T11" s="177">
        <v>43066</v>
      </c>
      <c r="U11" s="177">
        <v>43067</v>
      </c>
      <c r="V11" s="177">
        <v>43068</v>
      </c>
      <c r="W11" s="177">
        <v>43069</v>
      </c>
      <c r="X11" s="177">
        <v>43070</v>
      </c>
      <c r="Y11" s="177">
        <v>43073</v>
      </c>
      <c r="Z11" s="177">
        <v>43074</v>
      </c>
      <c r="AA11" s="177">
        <v>43075</v>
      </c>
      <c r="AB11" s="177">
        <v>43076</v>
      </c>
      <c r="AC11" s="177">
        <v>43077</v>
      </c>
      <c r="AD11" s="177">
        <v>43080</v>
      </c>
      <c r="AE11" s="177">
        <v>43081</v>
      </c>
      <c r="AF11" s="177">
        <v>43082</v>
      </c>
      <c r="AG11" s="177">
        <v>43083</v>
      </c>
      <c r="AH11" s="177">
        <v>43084</v>
      </c>
      <c r="AI11" s="177">
        <v>43087</v>
      </c>
      <c r="AJ11" s="177">
        <v>43088</v>
      </c>
      <c r="AK11" s="177">
        <v>43089</v>
      </c>
      <c r="AL11" s="177">
        <v>43090</v>
      </c>
      <c r="AM11" s="177">
        <v>43091</v>
      </c>
      <c r="AN11" s="177">
        <v>43094</v>
      </c>
      <c r="AO11" s="177">
        <v>43095</v>
      </c>
      <c r="AP11" s="177">
        <v>43096</v>
      </c>
      <c r="AQ11" s="177">
        <v>43097</v>
      </c>
      <c r="AR11" s="177">
        <v>43102</v>
      </c>
      <c r="AS11" s="177">
        <v>43103</v>
      </c>
      <c r="AT11" s="177">
        <v>43104</v>
      </c>
      <c r="AU11" s="177">
        <v>43105</v>
      </c>
      <c r="AV11" s="177">
        <v>43108</v>
      </c>
      <c r="AW11" s="177">
        <v>43109</v>
      </c>
      <c r="AX11" s="177">
        <v>43110</v>
      </c>
      <c r="AY11" s="177">
        <v>43111</v>
      </c>
      <c r="AZ11" s="177">
        <v>43112</v>
      </c>
      <c r="BA11" s="177">
        <v>43115</v>
      </c>
      <c r="BB11" s="177">
        <v>43116</v>
      </c>
      <c r="BC11" s="177">
        <v>43117</v>
      </c>
      <c r="BD11" s="177">
        <v>43118</v>
      </c>
      <c r="BE11" s="177">
        <v>43119</v>
      </c>
      <c r="BF11" s="177">
        <v>43122</v>
      </c>
      <c r="BG11" s="177">
        <v>43123</v>
      </c>
      <c r="BH11" s="177">
        <v>43124</v>
      </c>
      <c r="BI11" s="177">
        <v>43125</v>
      </c>
      <c r="BJ11" s="177">
        <v>43126</v>
      </c>
      <c r="BK11" s="177">
        <v>43129</v>
      </c>
      <c r="BL11" s="177">
        <v>43130</v>
      </c>
      <c r="BM11" s="177">
        <v>43131</v>
      </c>
      <c r="BN11" s="177">
        <v>43132</v>
      </c>
      <c r="BO11" s="177">
        <v>43133</v>
      </c>
      <c r="BP11" s="177">
        <v>43136</v>
      </c>
      <c r="BQ11" s="177">
        <v>43137</v>
      </c>
      <c r="BR11" s="177">
        <v>43138</v>
      </c>
      <c r="BS11" s="177">
        <v>43139</v>
      </c>
      <c r="BT11" s="177">
        <v>43140</v>
      </c>
      <c r="BU11" s="177">
        <v>43143</v>
      </c>
      <c r="BV11" s="177">
        <v>43144</v>
      </c>
      <c r="BW11" s="177">
        <v>43145</v>
      </c>
      <c r="BX11" s="177">
        <v>43146</v>
      </c>
      <c r="BY11" s="177">
        <v>43150</v>
      </c>
      <c r="BZ11" s="177">
        <v>43151</v>
      </c>
      <c r="CA11" s="177">
        <v>43152</v>
      </c>
      <c r="CB11" s="177">
        <v>43153</v>
      </c>
      <c r="CC11" s="177">
        <v>43154</v>
      </c>
      <c r="CD11" s="177">
        <v>43157</v>
      </c>
      <c r="CE11" s="177">
        <v>43158</v>
      </c>
      <c r="CF11" s="177">
        <v>43159</v>
      </c>
      <c r="CG11" s="177">
        <v>43160</v>
      </c>
      <c r="CH11" s="177">
        <v>43161</v>
      </c>
      <c r="CI11" s="177">
        <v>43164</v>
      </c>
      <c r="CJ11" s="177">
        <v>43165</v>
      </c>
      <c r="CK11" s="177">
        <v>43166</v>
      </c>
      <c r="CL11" s="177">
        <v>43168</v>
      </c>
      <c r="CM11" s="177">
        <v>43171</v>
      </c>
      <c r="CN11" s="177">
        <v>43172</v>
      </c>
      <c r="CO11" s="177">
        <v>43173</v>
      </c>
      <c r="CP11" s="177">
        <v>43174</v>
      </c>
      <c r="CQ11" s="177">
        <v>43175</v>
      </c>
      <c r="CR11" s="177">
        <v>43178</v>
      </c>
      <c r="CS11" s="177">
        <v>43179</v>
      </c>
      <c r="CT11" s="177">
        <v>43180</v>
      </c>
      <c r="CU11" s="177">
        <v>43181</v>
      </c>
      <c r="CV11" s="177">
        <v>43182</v>
      </c>
      <c r="CW11" s="177">
        <v>43185</v>
      </c>
      <c r="CX11" s="177">
        <v>43186</v>
      </c>
      <c r="CY11" s="177">
        <v>43187</v>
      </c>
      <c r="CZ11" s="177">
        <v>43188</v>
      </c>
      <c r="DA11" s="177">
        <v>43189</v>
      </c>
      <c r="DB11" s="177">
        <v>43192</v>
      </c>
      <c r="DC11" s="177">
        <v>43193</v>
      </c>
      <c r="DD11" s="177">
        <v>43194</v>
      </c>
      <c r="DE11" s="177">
        <v>43195</v>
      </c>
      <c r="DF11" s="177">
        <v>43196</v>
      </c>
      <c r="DG11" s="177">
        <v>43199</v>
      </c>
      <c r="DH11" s="177">
        <v>43200</v>
      </c>
      <c r="DI11" s="177">
        <v>43201</v>
      </c>
      <c r="DJ11" s="177">
        <v>43202</v>
      </c>
      <c r="DK11" s="177">
        <v>43203</v>
      </c>
      <c r="DL11" s="177">
        <v>43206</v>
      </c>
      <c r="DM11" s="177">
        <v>43207</v>
      </c>
      <c r="DN11" s="177">
        <v>43208</v>
      </c>
      <c r="DO11" s="177">
        <v>43209</v>
      </c>
      <c r="DP11" s="177">
        <v>43210</v>
      </c>
      <c r="DQ11" s="177">
        <v>43213</v>
      </c>
      <c r="DR11" s="177">
        <v>43214</v>
      </c>
      <c r="DS11" s="177">
        <v>43215</v>
      </c>
      <c r="DT11" s="177">
        <v>43216</v>
      </c>
      <c r="DU11" s="177">
        <v>43217</v>
      </c>
      <c r="DV11" s="177">
        <v>43220</v>
      </c>
      <c r="DW11" s="177">
        <v>43221</v>
      </c>
      <c r="DX11" s="177">
        <v>43222</v>
      </c>
      <c r="DY11" s="177">
        <v>43223</v>
      </c>
      <c r="DZ11" s="177">
        <v>43224</v>
      </c>
      <c r="EA11" s="177">
        <v>43227</v>
      </c>
      <c r="EB11" s="177">
        <v>43228</v>
      </c>
      <c r="EC11" s="177">
        <v>43229</v>
      </c>
      <c r="ED11" s="177">
        <v>43230</v>
      </c>
      <c r="EE11" s="177">
        <v>43231</v>
      </c>
      <c r="EF11" s="177">
        <v>43234</v>
      </c>
      <c r="EG11" s="177">
        <v>43235</v>
      </c>
      <c r="EH11" s="177">
        <v>43236</v>
      </c>
      <c r="EI11" s="177">
        <v>43237</v>
      </c>
      <c r="EJ11" s="177">
        <v>43238</v>
      </c>
      <c r="EK11" s="177">
        <v>43241</v>
      </c>
      <c r="EL11" s="177">
        <v>43242</v>
      </c>
      <c r="EM11" s="177">
        <v>43243</v>
      </c>
      <c r="EN11" s="177">
        <v>43244</v>
      </c>
      <c r="EO11" s="177">
        <v>43245</v>
      </c>
      <c r="EP11" s="177">
        <v>43248</v>
      </c>
      <c r="EQ11" s="177">
        <v>43249</v>
      </c>
      <c r="ER11" s="177">
        <v>43250</v>
      </c>
      <c r="ES11" s="177">
        <v>43251</v>
      </c>
      <c r="ET11" s="177">
        <v>43255</v>
      </c>
      <c r="EU11" s="177">
        <v>43256</v>
      </c>
      <c r="EV11" s="177">
        <v>43257</v>
      </c>
      <c r="EW11" s="177">
        <v>43258</v>
      </c>
      <c r="EX11" s="177">
        <v>43259</v>
      </c>
      <c r="EY11" s="177">
        <v>43262</v>
      </c>
      <c r="EZ11" s="177">
        <v>43263</v>
      </c>
      <c r="FA11" s="177">
        <v>43264</v>
      </c>
      <c r="FB11" s="177">
        <v>43265</v>
      </c>
      <c r="FC11" s="177">
        <v>43266</v>
      </c>
      <c r="FD11" s="177">
        <v>43269</v>
      </c>
      <c r="FE11" s="177">
        <v>43270</v>
      </c>
      <c r="FF11" s="177">
        <v>43271</v>
      </c>
      <c r="FG11" s="177">
        <v>43272</v>
      </c>
      <c r="FH11" s="177">
        <v>43273</v>
      </c>
      <c r="FI11" s="177">
        <v>43276</v>
      </c>
      <c r="FJ11" s="177">
        <v>43277</v>
      </c>
      <c r="FK11" s="177">
        <v>43278</v>
      </c>
      <c r="FL11" s="177">
        <v>43279</v>
      </c>
      <c r="FM11" s="177">
        <v>43280</v>
      </c>
      <c r="FN11" s="177">
        <v>43283</v>
      </c>
      <c r="FO11" s="177">
        <v>43284</v>
      </c>
      <c r="FP11" s="177">
        <v>43285</v>
      </c>
      <c r="FQ11" s="177">
        <v>43286</v>
      </c>
      <c r="FR11" s="177">
        <v>43287</v>
      </c>
      <c r="FS11" s="177">
        <v>43290</v>
      </c>
      <c r="FT11" s="177">
        <v>43291</v>
      </c>
      <c r="FU11" s="177">
        <v>43297</v>
      </c>
      <c r="FV11" s="177">
        <v>43298</v>
      </c>
      <c r="FW11" s="177">
        <v>43299</v>
      </c>
      <c r="FX11" s="177">
        <v>43300</v>
      </c>
      <c r="FY11" s="177">
        <v>43301</v>
      </c>
      <c r="FZ11" s="177">
        <v>43304</v>
      </c>
      <c r="GA11" s="177">
        <v>43305</v>
      </c>
      <c r="GB11" s="177">
        <v>43306</v>
      </c>
      <c r="GC11" s="177">
        <v>43307</v>
      </c>
      <c r="GD11" s="177">
        <v>43308</v>
      </c>
      <c r="GE11" s="177">
        <v>43311</v>
      </c>
      <c r="GF11" s="177">
        <v>43312</v>
      </c>
      <c r="GG11" s="177">
        <v>43313</v>
      </c>
      <c r="GH11" s="177">
        <v>43314</v>
      </c>
      <c r="GI11" s="177">
        <v>43315</v>
      </c>
      <c r="GJ11" s="177">
        <v>43318</v>
      </c>
      <c r="GK11" s="177">
        <v>43319</v>
      </c>
      <c r="GL11" s="177">
        <v>43320</v>
      </c>
      <c r="GM11" s="177">
        <v>43321</v>
      </c>
      <c r="GN11" s="177">
        <v>43322</v>
      </c>
      <c r="GO11" s="177">
        <v>43325</v>
      </c>
      <c r="GP11" s="177">
        <v>43326</v>
      </c>
      <c r="GQ11" s="177">
        <v>43327</v>
      </c>
      <c r="GR11" s="177">
        <v>43328</v>
      </c>
      <c r="GS11" s="177">
        <v>43329</v>
      </c>
      <c r="GT11" s="177">
        <v>43332</v>
      </c>
      <c r="GU11" s="177">
        <v>43333</v>
      </c>
      <c r="GV11" s="177">
        <v>43334</v>
      </c>
      <c r="GW11" s="177">
        <v>43334</v>
      </c>
      <c r="GX11" s="177">
        <v>43336</v>
      </c>
      <c r="GY11" s="177">
        <v>43339</v>
      </c>
      <c r="GZ11" s="177">
        <v>43340</v>
      </c>
      <c r="HA11" s="177">
        <v>43341</v>
      </c>
      <c r="HB11" s="177">
        <v>43342</v>
      </c>
      <c r="HC11" s="177">
        <v>43343</v>
      </c>
      <c r="HD11" s="177">
        <v>43346</v>
      </c>
      <c r="HE11" s="177">
        <v>43347</v>
      </c>
      <c r="HF11" s="177">
        <v>43348</v>
      </c>
      <c r="HG11" s="177">
        <v>43349</v>
      </c>
      <c r="HH11" s="177">
        <v>43350</v>
      </c>
      <c r="HI11" s="177">
        <v>43353</v>
      </c>
      <c r="HJ11" s="177">
        <v>43354</v>
      </c>
      <c r="HK11" s="177">
        <v>43355</v>
      </c>
      <c r="HL11" s="177">
        <v>43356</v>
      </c>
      <c r="HM11" s="177">
        <v>43357</v>
      </c>
      <c r="HN11" s="177">
        <v>43360</v>
      </c>
      <c r="HO11" s="177">
        <v>43361</v>
      </c>
      <c r="HP11" s="177">
        <v>43362</v>
      </c>
      <c r="HQ11" s="177">
        <v>43363</v>
      </c>
      <c r="HR11" s="177">
        <v>43364</v>
      </c>
      <c r="HS11" s="177">
        <v>43367</v>
      </c>
      <c r="HT11" s="177">
        <v>43368</v>
      </c>
      <c r="HU11" s="177">
        <v>43369</v>
      </c>
      <c r="HV11" s="177">
        <v>43370</v>
      </c>
      <c r="HW11" s="177">
        <v>43371</v>
      </c>
      <c r="HX11" s="177">
        <v>43374</v>
      </c>
      <c r="HY11" s="177">
        <v>43375</v>
      </c>
      <c r="HZ11" s="177">
        <v>43376</v>
      </c>
      <c r="IA11" s="177">
        <v>43377</v>
      </c>
      <c r="IB11" s="177">
        <v>43378</v>
      </c>
      <c r="IC11" s="177">
        <v>43381</v>
      </c>
      <c r="ID11" s="177">
        <v>43382</v>
      </c>
      <c r="IE11" s="177">
        <v>43383</v>
      </c>
      <c r="IF11" s="177">
        <v>43384</v>
      </c>
      <c r="IG11" s="177">
        <v>43385</v>
      </c>
      <c r="IH11" s="177">
        <v>43388</v>
      </c>
      <c r="II11" s="177">
        <v>43389</v>
      </c>
      <c r="IJ11" s="177">
        <v>43390</v>
      </c>
      <c r="IK11" s="177">
        <v>43391</v>
      </c>
      <c r="IL11" s="177">
        <v>43392</v>
      </c>
      <c r="IM11" s="177">
        <v>43395</v>
      </c>
      <c r="IN11" s="177">
        <v>43396</v>
      </c>
      <c r="IO11" s="177">
        <v>43397</v>
      </c>
      <c r="IP11" s="177">
        <v>43398</v>
      </c>
      <c r="IQ11" s="177">
        <v>43399</v>
      </c>
      <c r="IR11" s="177">
        <v>43402</v>
      </c>
      <c r="IS11" s="177">
        <v>43403</v>
      </c>
      <c r="IT11" s="177">
        <v>43404</v>
      </c>
      <c r="IU11" s="177">
        <v>43405</v>
      </c>
      <c r="IV11" s="177">
        <v>43406</v>
      </c>
      <c r="IW11" s="177">
        <v>43409</v>
      </c>
      <c r="IX11" s="177">
        <v>43410</v>
      </c>
      <c r="IY11" s="177">
        <v>43411</v>
      </c>
      <c r="IZ11" s="177">
        <v>43416</v>
      </c>
      <c r="JA11" s="177">
        <v>43417</v>
      </c>
      <c r="JB11" s="177">
        <v>43418</v>
      </c>
      <c r="JC11" s="177">
        <v>43419</v>
      </c>
      <c r="JD11" s="177">
        <v>43420</v>
      </c>
      <c r="JE11" s="177">
        <v>43421</v>
      </c>
      <c r="JF11" s="177">
        <v>43423</v>
      </c>
      <c r="JG11" s="177">
        <v>43424</v>
      </c>
      <c r="JH11" s="177">
        <v>43425</v>
      </c>
      <c r="JI11" s="177">
        <v>43426</v>
      </c>
      <c r="JJ11" s="177">
        <v>43427</v>
      </c>
      <c r="JK11" s="177">
        <v>43431</v>
      </c>
      <c r="JL11" s="177">
        <v>43432</v>
      </c>
      <c r="JM11" s="177">
        <v>43433</v>
      </c>
      <c r="JN11" s="177">
        <v>43434</v>
      </c>
      <c r="JO11" s="177">
        <v>43437</v>
      </c>
      <c r="JP11" s="177">
        <v>43438</v>
      </c>
      <c r="JQ11" s="177">
        <v>43439</v>
      </c>
      <c r="JR11" s="177">
        <v>43440</v>
      </c>
      <c r="JS11" s="177">
        <v>43441</v>
      </c>
      <c r="JT11" s="177">
        <v>43444</v>
      </c>
      <c r="JU11" s="177">
        <v>43445</v>
      </c>
      <c r="JV11" s="177">
        <v>43446</v>
      </c>
      <c r="JW11" s="177">
        <v>43447</v>
      </c>
      <c r="JX11" s="177">
        <v>43448</v>
      </c>
      <c r="JY11" s="177">
        <v>43451</v>
      </c>
      <c r="JZ11" s="177">
        <v>43452</v>
      </c>
      <c r="KA11" s="177">
        <v>43453</v>
      </c>
      <c r="KB11" s="177">
        <v>43454</v>
      </c>
      <c r="KC11" s="177">
        <v>43455</v>
      </c>
      <c r="KD11" s="177">
        <v>43458</v>
      </c>
      <c r="KE11" s="177">
        <v>43459</v>
      </c>
      <c r="KF11" s="177">
        <v>43460</v>
      </c>
      <c r="KG11" s="177">
        <v>43461</v>
      </c>
      <c r="KH11" s="177">
        <v>43462</v>
      </c>
      <c r="KI11" s="177">
        <v>43465</v>
      </c>
      <c r="KJ11" s="177">
        <v>43467</v>
      </c>
      <c r="KK11" s="177">
        <v>43468</v>
      </c>
      <c r="KL11" s="177">
        <v>43469</v>
      </c>
      <c r="KM11" s="177">
        <v>43472</v>
      </c>
      <c r="KN11" s="177">
        <v>43473</v>
      </c>
      <c r="KO11" s="177">
        <v>43474</v>
      </c>
      <c r="KP11" s="177">
        <v>43475</v>
      </c>
      <c r="KQ11" s="177">
        <v>43476</v>
      </c>
      <c r="KR11" s="177">
        <v>43479</v>
      </c>
      <c r="KS11" s="177">
        <v>43480</v>
      </c>
      <c r="KT11" s="177">
        <v>43481</v>
      </c>
      <c r="KU11" s="177">
        <v>43482</v>
      </c>
      <c r="KV11" s="177">
        <v>43483</v>
      </c>
      <c r="KW11" s="177">
        <v>43486</v>
      </c>
      <c r="KX11" s="177">
        <v>43487</v>
      </c>
      <c r="KY11" s="177">
        <v>43488</v>
      </c>
      <c r="KZ11" s="177">
        <v>43489</v>
      </c>
      <c r="LA11" s="177">
        <v>43490</v>
      </c>
      <c r="LB11" s="177">
        <v>43493</v>
      </c>
      <c r="LC11" s="177">
        <v>43494</v>
      </c>
      <c r="LD11" s="177">
        <v>43495</v>
      </c>
      <c r="LE11" s="177">
        <v>43496</v>
      </c>
      <c r="LF11" s="177">
        <v>43497</v>
      </c>
      <c r="LG11" s="177">
        <v>43498</v>
      </c>
      <c r="LH11" s="177">
        <v>43500</v>
      </c>
      <c r="LI11" s="177">
        <v>43507</v>
      </c>
      <c r="LJ11" s="177">
        <v>43508</v>
      </c>
      <c r="LK11" s="177">
        <v>43509</v>
      </c>
      <c r="LL11" s="177">
        <v>43510</v>
      </c>
      <c r="LM11" s="177">
        <v>43511</v>
      </c>
      <c r="LN11" s="177">
        <v>43514</v>
      </c>
      <c r="LO11" s="177">
        <v>43515</v>
      </c>
      <c r="LP11" s="177">
        <v>43516</v>
      </c>
      <c r="LQ11" s="177">
        <v>43517</v>
      </c>
      <c r="LR11" s="177">
        <v>43518</v>
      </c>
      <c r="LS11" s="177">
        <v>43521</v>
      </c>
      <c r="LT11" s="177">
        <v>43522</v>
      </c>
      <c r="LU11" s="177">
        <v>43523</v>
      </c>
      <c r="LV11" s="177">
        <v>43524</v>
      </c>
      <c r="LW11" s="177">
        <v>43525</v>
      </c>
      <c r="LX11" s="177">
        <v>43528</v>
      </c>
      <c r="LY11" s="177">
        <v>43529</v>
      </c>
      <c r="LZ11" s="177">
        <v>43530</v>
      </c>
      <c r="MA11" s="177">
        <v>43531</v>
      </c>
      <c r="MB11" s="177">
        <v>43535</v>
      </c>
      <c r="MC11" s="177">
        <v>43536</v>
      </c>
      <c r="MD11" s="177">
        <v>43537</v>
      </c>
      <c r="ME11" s="177">
        <v>43538</v>
      </c>
      <c r="MF11" s="177">
        <v>43539</v>
      </c>
      <c r="MG11" s="177">
        <v>43542</v>
      </c>
      <c r="MH11" s="177">
        <v>43543</v>
      </c>
      <c r="MI11" s="177">
        <v>43544</v>
      </c>
      <c r="MJ11" s="177">
        <v>43545</v>
      </c>
      <c r="MK11" s="177">
        <v>43546</v>
      </c>
      <c r="ML11" s="177">
        <v>43549</v>
      </c>
      <c r="MM11" s="177">
        <v>43550</v>
      </c>
      <c r="MN11" s="177">
        <v>43551</v>
      </c>
      <c r="MO11" s="177">
        <v>43552</v>
      </c>
      <c r="MP11" s="177">
        <v>43553</v>
      </c>
      <c r="MQ11" s="177">
        <v>43556</v>
      </c>
      <c r="MR11" s="177">
        <v>43557</v>
      </c>
      <c r="MS11" s="177">
        <v>43558</v>
      </c>
      <c r="MT11" s="177">
        <v>43559</v>
      </c>
      <c r="MU11" s="177">
        <v>43560</v>
      </c>
      <c r="MV11" s="177">
        <v>43563</v>
      </c>
      <c r="MW11" s="177">
        <v>43564</v>
      </c>
      <c r="MX11" s="177">
        <v>43565</v>
      </c>
      <c r="MY11" s="177">
        <v>43566</v>
      </c>
      <c r="MZ11" s="177">
        <v>43567</v>
      </c>
      <c r="NA11" s="177">
        <v>43570</v>
      </c>
      <c r="NB11" s="177">
        <v>43571</v>
      </c>
      <c r="NC11" s="177">
        <v>43572</v>
      </c>
      <c r="ND11" s="177">
        <v>43573</v>
      </c>
      <c r="NE11" s="177">
        <v>43574</v>
      </c>
      <c r="NF11" s="177">
        <v>43577</v>
      </c>
      <c r="NG11" s="177">
        <v>43578</v>
      </c>
      <c r="NH11" s="177">
        <v>43579</v>
      </c>
      <c r="NI11" s="177">
        <v>43580</v>
      </c>
      <c r="NJ11" s="177">
        <v>43581</v>
      </c>
      <c r="NK11" s="177">
        <v>43584</v>
      </c>
      <c r="NL11" s="177">
        <v>43585</v>
      </c>
      <c r="NM11" s="177">
        <v>43586</v>
      </c>
      <c r="NN11" s="177">
        <v>43587</v>
      </c>
      <c r="NO11" s="177">
        <v>43588</v>
      </c>
      <c r="NP11" s="177">
        <v>43591</v>
      </c>
      <c r="NQ11" s="177">
        <v>43592</v>
      </c>
      <c r="NR11" s="177">
        <v>43593</v>
      </c>
      <c r="NS11" s="177">
        <v>43594</v>
      </c>
      <c r="NT11" s="177">
        <v>43595</v>
      </c>
      <c r="NU11" s="177">
        <v>43598</v>
      </c>
      <c r="NV11" s="177">
        <v>43599</v>
      </c>
      <c r="NW11" s="177">
        <v>43600</v>
      </c>
      <c r="NX11" s="177">
        <v>43601</v>
      </c>
      <c r="NY11" s="177">
        <v>43602</v>
      </c>
      <c r="NZ11" s="177">
        <v>43605</v>
      </c>
      <c r="OA11" s="177">
        <v>43606</v>
      </c>
      <c r="OB11" s="177">
        <v>43607</v>
      </c>
      <c r="OC11" s="178">
        <v>43608</v>
      </c>
      <c r="OD11" s="178">
        <v>43609</v>
      </c>
      <c r="OE11" s="178">
        <v>43612</v>
      </c>
      <c r="OF11" s="178">
        <v>43613</v>
      </c>
      <c r="OG11" s="178">
        <v>43614</v>
      </c>
      <c r="OH11" s="178">
        <v>43615</v>
      </c>
      <c r="OI11" s="178">
        <v>43616</v>
      </c>
      <c r="OJ11" s="178">
        <v>43619</v>
      </c>
      <c r="OK11" s="178">
        <v>43620</v>
      </c>
      <c r="OL11" s="178">
        <v>43621</v>
      </c>
      <c r="OM11" s="178">
        <v>43622</v>
      </c>
      <c r="ON11" s="178">
        <v>43623</v>
      </c>
      <c r="OO11" s="178">
        <v>43626</v>
      </c>
      <c r="OP11" s="178">
        <v>43627</v>
      </c>
      <c r="OQ11" s="178">
        <v>43628</v>
      </c>
      <c r="OR11" s="178">
        <v>43629</v>
      </c>
      <c r="OS11" s="178">
        <v>43630</v>
      </c>
      <c r="OT11" s="178">
        <v>43633</v>
      </c>
      <c r="OU11" s="178">
        <v>43634</v>
      </c>
      <c r="OV11" s="178">
        <v>43635</v>
      </c>
      <c r="OW11" s="178">
        <v>43636</v>
      </c>
      <c r="OX11" s="178">
        <v>43637</v>
      </c>
      <c r="OY11" s="178">
        <v>43640</v>
      </c>
      <c r="OZ11" s="178">
        <v>43641</v>
      </c>
      <c r="PA11" s="178">
        <v>43642</v>
      </c>
      <c r="PB11" s="178">
        <v>43643</v>
      </c>
      <c r="PC11" s="178">
        <v>43644</v>
      </c>
      <c r="PD11" s="178">
        <v>43647</v>
      </c>
      <c r="PE11" s="178">
        <v>43648</v>
      </c>
      <c r="PF11" s="178">
        <v>43649</v>
      </c>
      <c r="PG11" s="178">
        <v>43650</v>
      </c>
      <c r="PH11" s="178">
        <v>43651</v>
      </c>
      <c r="PI11" s="178">
        <v>43654</v>
      </c>
      <c r="PJ11" s="178">
        <v>43655</v>
      </c>
      <c r="PK11" s="178">
        <v>43656</v>
      </c>
      <c r="PL11" s="178">
        <v>43662</v>
      </c>
      <c r="PM11" s="178">
        <v>43663</v>
      </c>
      <c r="PN11" s="178">
        <v>43664</v>
      </c>
      <c r="PO11" s="178">
        <v>43665</v>
      </c>
      <c r="PP11" s="178">
        <v>43668</v>
      </c>
      <c r="PQ11" s="178">
        <v>43669</v>
      </c>
      <c r="PR11" s="178">
        <v>43670</v>
      </c>
      <c r="PS11" s="178">
        <v>43671</v>
      </c>
      <c r="PT11" s="178">
        <v>43672</v>
      </c>
      <c r="PU11" s="178">
        <v>43675</v>
      </c>
      <c r="PV11" s="178">
        <v>43676</v>
      </c>
      <c r="PW11" s="179">
        <v>43677</v>
      </c>
      <c r="PX11" s="178">
        <v>43678</v>
      </c>
      <c r="PY11" s="178">
        <v>43679</v>
      </c>
      <c r="PZ11" s="178">
        <v>43682</v>
      </c>
      <c r="QA11" s="178">
        <v>43683</v>
      </c>
      <c r="QB11" s="178">
        <v>43684</v>
      </c>
      <c r="QC11" s="178">
        <v>43685</v>
      </c>
      <c r="QD11" s="178">
        <v>43686</v>
      </c>
      <c r="QE11" s="178">
        <v>43689</v>
      </c>
      <c r="QF11" s="178">
        <v>43690</v>
      </c>
      <c r="QG11" s="178">
        <v>43691</v>
      </c>
      <c r="QH11" s="178">
        <v>43692</v>
      </c>
      <c r="QI11" s="178">
        <v>43693</v>
      </c>
      <c r="QJ11" s="178">
        <v>43696</v>
      </c>
      <c r="QK11" s="178">
        <v>43697</v>
      </c>
      <c r="QL11" s="178">
        <v>43698</v>
      </c>
      <c r="QM11" s="178">
        <v>43699</v>
      </c>
      <c r="QN11" s="178">
        <v>43700</v>
      </c>
      <c r="QO11" s="178">
        <v>43703</v>
      </c>
      <c r="QP11" s="178">
        <v>43704</v>
      </c>
      <c r="QQ11" s="178">
        <v>43705</v>
      </c>
      <c r="QR11" s="178">
        <v>43706</v>
      </c>
      <c r="QS11" s="178">
        <v>43707</v>
      </c>
      <c r="QT11" s="178">
        <v>43710</v>
      </c>
      <c r="QU11" s="178">
        <v>43712</v>
      </c>
      <c r="QV11" s="178">
        <v>43713</v>
      </c>
      <c r="QW11" s="178">
        <v>43714</v>
      </c>
      <c r="QX11" s="178">
        <v>43715</v>
      </c>
      <c r="QY11" s="178">
        <v>43717</v>
      </c>
      <c r="QZ11" s="178">
        <v>43718</v>
      </c>
      <c r="RA11" s="178">
        <v>43719</v>
      </c>
      <c r="RB11" s="178">
        <v>43720</v>
      </c>
      <c r="RC11" s="178">
        <v>43721</v>
      </c>
      <c r="RD11" s="178">
        <v>43724</v>
      </c>
      <c r="RE11" s="178">
        <v>43725</v>
      </c>
      <c r="RF11" s="178">
        <v>43726</v>
      </c>
      <c r="RG11" s="178">
        <v>43727</v>
      </c>
      <c r="RH11" s="178">
        <v>43728</v>
      </c>
      <c r="RI11" s="178">
        <v>43731</v>
      </c>
      <c r="RJ11" s="178">
        <v>43732</v>
      </c>
      <c r="RK11" s="178">
        <v>43733</v>
      </c>
      <c r="RL11" s="178">
        <v>43734</v>
      </c>
      <c r="RM11" s="178">
        <v>43735</v>
      </c>
      <c r="RN11" s="178">
        <v>43738</v>
      </c>
      <c r="RO11" s="178">
        <v>43739</v>
      </c>
      <c r="RP11" s="178">
        <v>43740</v>
      </c>
      <c r="RQ11" s="178">
        <v>43741</v>
      </c>
      <c r="RR11" s="178">
        <v>43742</v>
      </c>
      <c r="RS11" s="178">
        <v>43745</v>
      </c>
      <c r="RT11" s="178">
        <v>43746</v>
      </c>
      <c r="RU11" s="178">
        <v>43747</v>
      </c>
      <c r="RV11" s="178">
        <v>43748</v>
      </c>
      <c r="RW11" s="178">
        <v>43749</v>
      </c>
      <c r="RX11" s="178">
        <v>43752</v>
      </c>
      <c r="RY11" s="178">
        <v>43753</v>
      </c>
      <c r="RZ11" s="178">
        <v>43754</v>
      </c>
      <c r="SA11" s="178">
        <v>43755</v>
      </c>
      <c r="SB11" s="178">
        <v>43756</v>
      </c>
      <c r="SC11" s="178">
        <v>43759</v>
      </c>
      <c r="SD11" s="178">
        <v>43760</v>
      </c>
      <c r="SE11" s="178">
        <v>43761</v>
      </c>
      <c r="SF11" s="178">
        <v>43762</v>
      </c>
      <c r="SG11" s="178">
        <v>43763</v>
      </c>
      <c r="SH11" s="178">
        <v>43766</v>
      </c>
      <c r="SI11" s="178">
        <v>43767</v>
      </c>
      <c r="SJ11" s="178">
        <v>43768</v>
      </c>
      <c r="SK11" s="178">
        <v>43769</v>
      </c>
      <c r="SL11" s="178">
        <v>43770</v>
      </c>
      <c r="SM11" s="178">
        <v>43773</v>
      </c>
      <c r="SN11" s="178">
        <v>43774</v>
      </c>
      <c r="SO11" s="178">
        <v>43775</v>
      </c>
      <c r="SP11" s="178">
        <v>43776</v>
      </c>
      <c r="SQ11" s="178">
        <v>43777</v>
      </c>
      <c r="SR11" s="178">
        <v>43780</v>
      </c>
      <c r="SS11" s="178">
        <v>43781</v>
      </c>
      <c r="ST11" s="178">
        <v>43782</v>
      </c>
      <c r="SU11" s="178">
        <v>43783</v>
      </c>
      <c r="SV11" s="178">
        <v>43784</v>
      </c>
      <c r="SW11" s="178">
        <v>43787</v>
      </c>
      <c r="SX11" s="178">
        <v>43788</v>
      </c>
      <c r="SY11" s="178">
        <v>43789</v>
      </c>
      <c r="SZ11" s="178">
        <v>43790</v>
      </c>
      <c r="TA11" s="178">
        <v>43791</v>
      </c>
      <c r="TB11" s="178">
        <v>43794</v>
      </c>
      <c r="TC11" s="178">
        <v>43797</v>
      </c>
      <c r="TD11" s="178">
        <v>43798</v>
      </c>
      <c r="TE11" s="164">
        <v>43801</v>
      </c>
      <c r="TF11" s="164">
        <v>43802</v>
      </c>
      <c r="TG11" s="164">
        <v>43803</v>
      </c>
      <c r="TH11" s="164">
        <v>43804</v>
      </c>
      <c r="TI11" s="164">
        <v>43805</v>
      </c>
      <c r="TJ11" s="164">
        <v>43808</v>
      </c>
      <c r="TK11" s="164">
        <v>43809</v>
      </c>
      <c r="TL11" s="164">
        <v>43810</v>
      </c>
      <c r="TM11" s="164">
        <v>43811</v>
      </c>
      <c r="TN11" s="164">
        <v>43812</v>
      </c>
      <c r="TO11" s="164">
        <v>43815</v>
      </c>
      <c r="TP11" s="164">
        <v>43816</v>
      </c>
      <c r="TQ11" s="164">
        <v>43817</v>
      </c>
      <c r="TR11" s="164">
        <v>43818</v>
      </c>
      <c r="TS11" s="164">
        <v>43819</v>
      </c>
      <c r="TT11" s="164">
        <v>43822</v>
      </c>
      <c r="TU11" s="164">
        <v>43823</v>
      </c>
      <c r="TV11" s="164">
        <v>43824</v>
      </c>
      <c r="TW11" s="164">
        <v>43825</v>
      </c>
      <c r="TX11" s="164">
        <v>43826</v>
      </c>
      <c r="TY11" s="164">
        <v>43829</v>
      </c>
      <c r="TZ11" s="164">
        <v>43830</v>
      </c>
      <c r="UA11" s="164">
        <v>43832</v>
      </c>
      <c r="UB11" s="164">
        <v>43833</v>
      </c>
      <c r="UC11" s="164">
        <v>43836</v>
      </c>
      <c r="UD11" s="164">
        <v>43837</v>
      </c>
      <c r="UE11" s="164">
        <v>43838</v>
      </c>
      <c r="UF11" s="164">
        <v>43839</v>
      </c>
      <c r="UG11" s="164">
        <v>43840</v>
      </c>
      <c r="UH11" s="164">
        <v>43843</v>
      </c>
      <c r="UI11" s="164">
        <v>43844</v>
      </c>
      <c r="UJ11" s="164">
        <v>43845</v>
      </c>
      <c r="UK11" s="164">
        <v>43846</v>
      </c>
      <c r="UL11" s="164">
        <v>43847</v>
      </c>
      <c r="UM11" s="164">
        <v>43850</v>
      </c>
      <c r="UN11" s="164">
        <v>43851</v>
      </c>
      <c r="UO11" s="164">
        <v>43852</v>
      </c>
      <c r="UP11" s="164">
        <v>43853</v>
      </c>
      <c r="UQ11" s="164">
        <v>43854</v>
      </c>
      <c r="UR11" s="164">
        <v>43857</v>
      </c>
      <c r="US11" s="164">
        <v>43858</v>
      </c>
      <c r="UT11" s="164">
        <v>43859</v>
      </c>
      <c r="UU11" s="164">
        <v>43860</v>
      </c>
      <c r="UV11" s="164">
        <v>43861</v>
      </c>
      <c r="UW11" s="164">
        <v>43864</v>
      </c>
      <c r="UX11" s="164">
        <v>43865</v>
      </c>
      <c r="UY11" s="164">
        <v>43866</v>
      </c>
      <c r="UZ11" s="164">
        <v>43867</v>
      </c>
      <c r="VA11" s="164">
        <v>43868</v>
      </c>
      <c r="VB11" s="164">
        <v>43871</v>
      </c>
      <c r="VC11" s="164">
        <v>43872</v>
      </c>
      <c r="VD11" s="164">
        <v>43873</v>
      </c>
      <c r="VE11" s="164">
        <v>43874</v>
      </c>
      <c r="VF11" s="164">
        <v>43875</v>
      </c>
      <c r="VG11" s="164">
        <v>43878</v>
      </c>
      <c r="VH11" s="164">
        <v>43879</v>
      </c>
      <c r="VI11" s="164">
        <v>43880</v>
      </c>
      <c r="VJ11" s="164">
        <v>43881</v>
      </c>
      <c r="VK11" s="164">
        <v>43882</v>
      </c>
      <c r="VL11" s="164">
        <v>43888</v>
      </c>
      <c r="VM11" s="164">
        <v>43890</v>
      </c>
      <c r="VN11" s="164">
        <v>43892</v>
      </c>
      <c r="VO11" s="164">
        <v>43893</v>
      </c>
      <c r="VP11" s="164">
        <v>43894</v>
      </c>
      <c r="VQ11" s="164">
        <v>43895</v>
      </c>
      <c r="VR11" s="164">
        <v>43896</v>
      </c>
      <c r="VS11" s="164">
        <v>43899</v>
      </c>
      <c r="VT11" s="164">
        <v>43900</v>
      </c>
      <c r="VU11" s="164">
        <v>43901</v>
      </c>
      <c r="VV11" s="164">
        <v>43902</v>
      </c>
      <c r="VW11" s="164">
        <v>43903</v>
      </c>
      <c r="VX11" s="164">
        <v>43906</v>
      </c>
      <c r="VY11" s="164">
        <v>43907</v>
      </c>
      <c r="VZ11" s="164">
        <v>43908</v>
      </c>
      <c r="WA11" s="164">
        <v>43909</v>
      </c>
      <c r="WB11" s="164">
        <v>43910</v>
      </c>
      <c r="WC11" s="164">
        <v>43913</v>
      </c>
      <c r="WD11" s="164">
        <v>43914</v>
      </c>
      <c r="WE11" s="164">
        <v>43915</v>
      </c>
      <c r="WF11" s="164">
        <v>43916</v>
      </c>
      <c r="WG11" s="164">
        <v>43917</v>
      </c>
      <c r="WH11" s="164">
        <v>43920</v>
      </c>
      <c r="WI11" s="164">
        <v>43921</v>
      </c>
      <c r="WJ11" s="164">
        <v>43922</v>
      </c>
      <c r="WK11" s="164">
        <v>43923</v>
      </c>
      <c r="WL11" s="164">
        <v>43924</v>
      </c>
      <c r="WM11" s="164">
        <v>43927</v>
      </c>
      <c r="WN11" s="164">
        <v>43928</v>
      </c>
      <c r="WO11" s="164">
        <v>43929</v>
      </c>
      <c r="WP11" s="164">
        <v>43930</v>
      </c>
      <c r="WQ11" s="164">
        <v>43931</v>
      </c>
      <c r="WR11" s="164">
        <v>43934</v>
      </c>
      <c r="WS11" s="164">
        <v>43935</v>
      </c>
      <c r="WT11" s="164">
        <v>43936</v>
      </c>
      <c r="WU11" s="164">
        <v>43937</v>
      </c>
      <c r="WV11" s="164">
        <v>43938</v>
      </c>
      <c r="WW11" s="164">
        <v>43941</v>
      </c>
      <c r="WX11" s="164">
        <v>43942</v>
      </c>
      <c r="WY11" s="164">
        <v>43943</v>
      </c>
      <c r="WZ11" s="164">
        <v>43944</v>
      </c>
      <c r="XA11" s="164">
        <v>43945</v>
      </c>
      <c r="XB11" s="164">
        <v>43948</v>
      </c>
      <c r="XC11" s="164">
        <v>43949</v>
      </c>
      <c r="XD11" s="164">
        <v>43950</v>
      </c>
      <c r="XE11" s="164">
        <v>43951</v>
      </c>
      <c r="XF11" s="164">
        <v>43952</v>
      </c>
      <c r="XG11" s="164">
        <v>43955</v>
      </c>
      <c r="XH11" s="164">
        <v>43956</v>
      </c>
      <c r="XI11" s="164">
        <v>43957</v>
      </c>
      <c r="XJ11" s="164">
        <v>43958</v>
      </c>
      <c r="XK11" s="164">
        <v>43959</v>
      </c>
      <c r="XL11" s="164">
        <v>43962</v>
      </c>
      <c r="XM11" s="164">
        <v>43963</v>
      </c>
      <c r="XN11" s="164">
        <v>43964</v>
      </c>
      <c r="XO11" s="164">
        <v>43965</v>
      </c>
      <c r="XP11" s="164">
        <v>43966</v>
      </c>
      <c r="XQ11" s="164">
        <v>43969</v>
      </c>
      <c r="XR11" s="164">
        <v>43970</v>
      </c>
      <c r="XS11" s="164">
        <v>43971</v>
      </c>
      <c r="XT11" s="164">
        <v>43972</v>
      </c>
      <c r="XU11" s="164">
        <v>43973</v>
      </c>
      <c r="XV11" s="164">
        <v>43976</v>
      </c>
      <c r="XW11" s="164">
        <v>43977</v>
      </c>
      <c r="XX11" s="164">
        <v>43978</v>
      </c>
      <c r="XY11" s="164">
        <v>43979</v>
      </c>
      <c r="XZ11" s="164">
        <v>43980</v>
      </c>
      <c r="YA11" s="164">
        <v>43984</v>
      </c>
      <c r="YB11" s="164">
        <v>43985</v>
      </c>
      <c r="YC11" s="164">
        <v>43986</v>
      </c>
      <c r="YD11" s="164">
        <v>43990</v>
      </c>
      <c r="YE11" s="164">
        <v>43991</v>
      </c>
      <c r="YF11" s="164">
        <v>43992</v>
      </c>
      <c r="YG11" s="164">
        <v>43993</v>
      </c>
      <c r="YH11" s="164">
        <v>43994</v>
      </c>
      <c r="YI11" s="164">
        <v>43997</v>
      </c>
      <c r="YJ11" s="164">
        <v>43998</v>
      </c>
      <c r="YK11" s="164">
        <v>43999</v>
      </c>
      <c r="YL11" s="164">
        <v>44000</v>
      </c>
      <c r="YM11" s="164">
        <v>44001</v>
      </c>
      <c r="YN11" s="164">
        <v>44004</v>
      </c>
      <c r="YO11" s="164">
        <v>44005</v>
      </c>
      <c r="YP11" s="164">
        <v>44007</v>
      </c>
      <c r="YQ11" s="164">
        <v>44008</v>
      </c>
      <c r="YR11" s="164">
        <v>44011</v>
      </c>
      <c r="YS11" s="164">
        <v>44012</v>
      </c>
      <c r="YT11" s="164">
        <v>44013</v>
      </c>
      <c r="YU11" s="164">
        <v>44014</v>
      </c>
      <c r="YV11" s="164">
        <v>44015</v>
      </c>
      <c r="YW11" s="164">
        <v>44018</v>
      </c>
      <c r="YX11" s="164">
        <v>44019</v>
      </c>
      <c r="YY11" s="164">
        <v>44020</v>
      </c>
      <c r="YZ11" s="164">
        <v>44021</v>
      </c>
      <c r="ZA11" s="164">
        <v>44022</v>
      </c>
      <c r="ZB11" s="164">
        <v>44028</v>
      </c>
      <c r="ZC11" s="164">
        <v>44029</v>
      </c>
      <c r="ZD11" s="164">
        <v>44032</v>
      </c>
      <c r="ZE11" s="164">
        <v>44033</v>
      </c>
      <c r="ZF11" s="164">
        <v>44034</v>
      </c>
      <c r="ZG11" s="164">
        <v>44035</v>
      </c>
      <c r="ZH11" s="164">
        <v>44036</v>
      </c>
      <c r="ZI11" s="164">
        <v>44039</v>
      </c>
      <c r="ZJ11" s="164">
        <v>44040</v>
      </c>
      <c r="ZK11" s="164">
        <v>44041</v>
      </c>
      <c r="ZL11" s="164">
        <v>44042</v>
      </c>
      <c r="ZM11" s="164">
        <v>44043</v>
      </c>
      <c r="ZN11" s="164">
        <v>44046</v>
      </c>
      <c r="ZO11" s="164">
        <v>44047</v>
      </c>
      <c r="ZP11" s="164">
        <v>44048</v>
      </c>
      <c r="ZQ11" s="164">
        <v>44049</v>
      </c>
      <c r="ZR11" s="164">
        <v>44050</v>
      </c>
      <c r="ZS11" s="164">
        <v>44053</v>
      </c>
      <c r="ZT11" s="164">
        <v>44054</v>
      </c>
      <c r="ZU11" s="164">
        <v>44055</v>
      </c>
      <c r="ZV11" s="164">
        <v>44056</v>
      </c>
      <c r="ZW11" s="164">
        <v>44057</v>
      </c>
      <c r="ZX11" s="164">
        <v>44060</v>
      </c>
      <c r="ZY11" s="164">
        <v>44061</v>
      </c>
      <c r="ZZ11" s="164">
        <v>44062</v>
      </c>
      <c r="AAA11" s="164">
        <v>44063</v>
      </c>
      <c r="AAB11" s="164">
        <v>44064</v>
      </c>
      <c r="AAC11" s="164">
        <v>44067</v>
      </c>
      <c r="AAD11" s="164">
        <v>44068</v>
      </c>
      <c r="AAE11" s="164">
        <v>44069</v>
      </c>
      <c r="AAF11" s="164">
        <v>44070</v>
      </c>
      <c r="AAG11" s="164">
        <v>44071</v>
      </c>
      <c r="AAH11" s="164">
        <v>44074</v>
      </c>
      <c r="AAI11" s="164">
        <v>44075</v>
      </c>
      <c r="AAJ11" s="164">
        <v>44076</v>
      </c>
      <c r="AAK11" s="164">
        <v>44077</v>
      </c>
      <c r="AAL11" s="164">
        <v>44078</v>
      </c>
      <c r="AAM11" s="164">
        <v>44081</v>
      </c>
      <c r="AAN11" s="164">
        <v>44082</v>
      </c>
      <c r="AAO11" s="164">
        <v>44083</v>
      </c>
      <c r="AAP11" s="164">
        <v>44084</v>
      </c>
      <c r="AAQ11" s="164">
        <v>44085</v>
      </c>
      <c r="AAR11" s="164">
        <v>44088</v>
      </c>
      <c r="AAS11" s="164">
        <v>44089</v>
      </c>
      <c r="AAT11" s="164">
        <v>44090</v>
      </c>
      <c r="AAU11" s="164">
        <v>44091</v>
      </c>
      <c r="AAV11" s="164">
        <v>44092</v>
      </c>
      <c r="AAW11" s="164">
        <v>44095</v>
      </c>
      <c r="AAX11" s="164">
        <v>44096</v>
      </c>
      <c r="AAY11" s="164">
        <v>44097</v>
      </c>
      <c r="AAZ11" s="164">
        <v>44098</v>
      </c>
      <c r="ABA11" s="164">
        <v>44099</v>
      </c>
      <c r="ABB11" s="164">
        <v>44102</v>
      </c>
      <c r="ABC11" s="164">
        <v>44103</v>
      </c>
      <c r="ABD11" s="164">
        <v>44104</v>
      </c>
      <c r="ABE11" s="164">
        <v>44105</v>
      </c>
      <c r="ABF11" s="164">
        <v>44106</v>
      </c>
      <c r="ABG11" s="164">
        <v>44109</v>
      </c>
      <c r="ABH11" s="164">
        <v>44110</v>
      </c>
      <c r="ABI11" s="164">
        <v>44111</v>
      </c>
      <c r="ABJ11" s="164">
        <v>44112</v>
      </c>
      <c r="ABK11" s="164">
        <v>44113</v>
      </c>
      <c r="ABL11" s="164">
        <v>44116</v>
      </c>
      <c r="ABM11" s="164">
        <v>44117</v>
      </c>
      <c r="ABN11" s="164">
        <v>44118</v>
      </c>
      <c r="ABO11" s="164">
        <v>44120</v>
      </c>
      <c r="ABP11" s="164">
        <v>44123</v>
      </c>
      <c r="ABQ11" s="164">
        <v>44124</v>
      </c>
      <c r="ABR11" s="164">
        <v>44125</v>
      </c>
      <c r="ABS11" s="164">
        <v>44126</v>
      </c>
      <c r="ABT11" s="164">
        <v>44127</v>
      </c>
      <c r="ABU11" s="164">
        <v>44130</v>
      </c>
      <c r="ABV11" s="164">
        <v>44131</v>
      </c>
      <c r="ABW11" s="164">
        <v>44132</v>
      </c>
      <c r="ABX11" s="164">
        <v>44133</v>
      </c>
      <c r="ABY11" s="164">
        <v>44134</v>
      </c>
      <c r="ABZ11" s="164">
        <v>44137</v>
      </c>
      <c r="ACA11" s="164">
        <v>44138</v>
      </c>
      <c r="ACB11" s="164">
        <v>44139</v>
      </c>
      <c r="ACC11" s="164">
        <v>44140</v>
      </c>
      <c r="ACD11" s="164">
        <v>44141</v>
      </c>
      <c r="ACE11" s="164">
        <v>44144</v>
      </c>
      <c r="ACF11" s="164">
        <v>44145</v>
      </c>
      <c r="ACG11" s="164">
        <v>44146</v>
      </c>
      <c r="ACH11" s="164">
        <v>44147</v>
      </c>
      <c r="ACI11" s="164">
        <v>44148</v>
      </c>
      <c r="ACJ11" s="164">
        <v>44152</v>
      </c>
      <c r="ACK11" s="439">
        <v>44153</v>
      </c>
      <c r="ACL11" s="439">
        <v>44154</v>
      </c>
      <c r="ACM11" s="439">
        <v>44155</v>
      </c>
      <c r="ACN11" s="439">
        <v>44158</v>
      </c>
      <c r="ACO11" s="439">
        <v>44159</v>
      </c>
      <c r="ACP11" s="439">
        <v>44160</v>
      </c>
      <c r="ACQ11" s="439">
        <v>44162</v>
      </c>
      <c r="ACR11" s="439">
        <v>44165</v>
      </c>
      <c r="ACS11" s="491">
        <v>44166</v>
      </c>
      <c r="ACT11" s="491">
        <v>44167</v>
      </c>
      <c r="ACU11" s="491">
        <v>44168</v>
      </c>
      <c r="ACV11" s="491">
        <v>44169</v>
      </c>
      <c r="ACW11" s="491">
        <v>44172</v>
      </c>
      <c r="ACX11" s="491">
        <v>44173</v>
      </c>
      <c r="ACY11" s="491">
        <v>44174</v>
      </c>
      <c r="ACZ11" s="491">
        <v>44175</v>
      </c>
      <c r="ADA11" s="491">
        <v>44176</v>
      </c>
      <c r="ADB11" s="491">
        <v>44179</v>
      </c>
      <c r="ADC11" s="491">
        <v>44180</v>
      </c>
      <c r="ADD11" s="491">
        <v>44181</v>
      </c>
      <c r="ADE11" s="491">
        <v>44182</v>
      </c>
      <c r="ADF11" s="491">
        <v>44183</v>
      </c>
      <c r="ADG11" s="491">
        <v>44186</v>
      </c>
      <c r="ADH11" s="491">
        <v>44187</v>
      </c>
      <c r="ADI11" s="491">
        <v>44188</v>
      </c>
      <c r="ADJ11" s="491">
        <v>44189</v>
      </c>
      <c r="ADK11" s="491">
        <v>44190</v>
      </c>
      <c r="ADL11" s="491">
        <v>44193</v>
      </c>
      <c r="ADM11" s="491">
        <v>44195</v>
      </c>
      <c r="ADN11" s="491">
        <v>44196</v>
      </c>
      <c r="ADO11" s="491">
        <v>44200</v>
      </c>
      <c r="ADP11" s="491">
        <v>44201</v>
      </c>
      <c r="ADQ11" s="491">
        <v>44202</v>
      </c>
      <c r="ADR11" s="491">
        <v>44203</v>
      </c>
      <c r="ADS11" s="491">
        <v>44204</v>
      </c>
      <c r="ADT11" s="491">
        <v>44207</v>
      </c>
      <c r="ADU11" s="491">
        <v>44208</v>
      </c>
      <c r="ADV11" s="491">
        <v>44209</v>
      </c>
      <c r="ADW11" s="491">
        <v>44210</v>
      </c>
      <c r="ADX11" s="491">
        <v>44211</v>
      </c>
      <c r="ADY11" s="491">
        <v>44214</v>
      </c>
      <c r="ADZ11" s="491">
        <v>44215</v>
      </c>
      <c r="AEA11" s="491">
        <v>44216</v>
      </c>
      <c r="AEB11" s="491">
        <v>44217</v>
      </c>
      <c r="AEC11" s="491">
        <v>44218</v>
      </c>
      <c r="AED11" s="491">
        <v>44221</v>
      </c>
      <c r="AEE11" s="491">
        <v>44222</v>
      </c>
      <c r="AEF11" s="491">
        <v>44223</v>
      </c>
      <c r="AEG11" s="491">
        <v>44224</v>
      </c>
      <c r="AEH11" s="491">
        <v>44225</v>
      </c>
      <c r="AEI11" s="491">
        <v>44228</v>
      </c>
      <c r="AEJ11" s="491">
        <v>44229</v>
      </c>
      <c r="AEK11" s="491">
        <v>44230</v>
      </c>
      <c r="AEL11" s="491">
        <v>44231</v>
      </c>
      <c r="AEM11" s="491">
        <v>44232</v>
      </c>
      <c r="AEN11" s="491">
        <v>44235</v>
      </c>
      <c r="AEO11" s="491">
        <v>44236</v>
      </c>
      <c r="AEP11" s="491">
        <v>44237</v>
      </c>
      <c r="AEQ11" s="491">
        <v>44238</v>
      </c>
      <c r="AER11" s="491">
        <v>44242</v>
      </c>
      <c r="AES11" s="491">
        <v>44243</v>
      </c>
      <c r="AET11" s="491">
        <v>44244</v>
      </c>
      <c r="AEU11" s="491">
        <v>44245</v>
      </c>
      <c r="AEV11" s="491">
        <v>44246</v>
      </c>
      <c r="AEW11" s="491">
        <v>44249</v>
      </c>
      <c r="AEX11" s="491">
        <v>44250</v>
      </c>
      <c r="AEY11" s="491">
        <v>44251</v>
      </c>
      <c r="AEZ11" s="491">
        <v>44252</v>
      </c>
      <c r="AFA11" s="491">
        <v>44253</v>
      </c>
    </row>
    <row r="12" spans="1:1544">
      <c r="A12" s="190" t="s">
        <v>240</v>
      </c>
      <c r="B12" s="190"/>
      <c r="C12" s="190"/>
      <c r="D12" s="190"/>
      <c r="E12" s="190"/>
      <c r="F12" s="190"/>
      <c r="G12" s="190"/>
      <c r="H12" s="190"/>
      <c r="I12" s="190"/>
      <c r="J12" s="190"/>
      <c r="K12" s="190"/>
      <c r="L12" s="190"/>
      <c r="M12" s="190"/>
      <c r="N12" s="190"/>
      <c r="O12" s="190"/>
      <c r="P12" s="190"/>
      <c r="Q12" s="190"/>
      <c r="R12" s="190"/>
      <c r="S12" s="190"/>
      <c r="T12" s="190"/>
      <c r="U12" s="190"/>
      <c r="V12" s="190"/>
      <c r="W12" s="190"/>
      <c r="X12" s="190"/>
      <c r="Y12" s="190"/>
      <c r="Z12" s="190"/>
      <c r="AA12" s="190"/>
      <c r="AB12" s="190"/>
      <c r="AC12" s="190"/>
      <c r="AD12" s="190"/>
      <c r="AE12" s="190"/>
      <c r="AF12" s="190"/>
      <c r="AG12" s="190"/>
      <c r="AH12" s="190"/>
      <c r="AI12" s="190"/>
      <c r="AJ12" s="190"/>
      <c r="AK12" s="190"/>
      <c r="AL12" s="190"/>
      <c r="AM12" s="190"/>
      <c r="AN12" s="190"/>
      <c r="AO12" s="190"/>
      <c r="AP12" s="190"/>
      <c r="AQ12" s="190"/>
      <c r="AR12" s="190"/>
      <c r="AS12" s="190"/>
      <c r="AT12" s="190"/>
      <c r="AU12" s="190"/>
      <c r="AV12" s="190"/>
      <c r="AW12" s="190"/>
      <c r="AX12" s="190"/>
      <c r="AY12" s="190"/>
      <c r="AZ12" s="190"/>
      <c r="BA12" s="190"/>
      <c r="BB12" s="190"/>
      <c r="BC12" s="190"/>
      <c r="BD12" s="190"/>
      <c r="BE12" s="190"/>
      <c r="BF12" s="190"/>
      <c r="BG12" s="190"/>
      <c r="BH12" s="190"/>
      <c r="BI12" s="190"/>
      <c r="BJ12" s="190"/>
      <c r="BK12" s="190"/>
      <c r="BL12" s="190"/>
      <c r="BM12" s="190"/>
      <c r="BN12" s="190"/>
      <c r="BO12" s="190"/>
      <c r="BP12" s="190"/>
      <c r="BQ12" s="190"/>
      <c r="BR12" s="190"/>
      <c r="BS12" s="190"/>
      <c r="BT12" s="190"/>
      <c r="BU12" s="190"/>
      <c r="BV12" s="190"/>
      <c r="BW12" s="190"/>
      <c r="BX12" s="190"/>
      <c r="BY12" s="190"/>
      <c r="BZ12" s="190"/>
      <c r="CA12" s="190"/>
      <c r="CB12" s="190"/>
      <c r="CC12" s="190"/>
      <c r="CD12" s="190"/>
      <c r="CE12" s="190"/>
      <c r="CF12" s="190"/>
      <c r="CG12" s="190"/>
      <c r="CH12" s="190"/>
      <c r="CI12" s="190"/>
      <c r="CJ12" s="190"/>
      <c r="CK12" s="190"/>
      <c r="CL12" s="190"/>
      <c r="CM12" s="190"/>
      <c r="CN12" s="190"/>
      <c r="CO12" s="190"/>
      <c r="CP12" s="190"/>
      <c r="CQ12" s="190"/>
      <c r="CR12" s="190"/>
      <c r="CS12" s="190"/>
      <c r="CT12" s="190"/>
      <c r="CU12" s="190"/>
      <c r="CV12" s="190"/>
      <c r="CW12" s="190"/>
      <c r="CX12" s="190"/>
      <c r="CY12" s="190"/>
      <c r="CZ12" s="190"/>
      <c r="DA12" s="190"/>
      <c r="DB12" s="190"/>
      <c r="DC12" s="190"/>
      <c r="DD12" s="190"/>
      <c r="DE12" s="190"/>
      <c r="DF12" s="190"/>
      <c r="DG12" s="190"/>
      <c r="DH12" s="190"/>
      <c r="DI12" s="190"/>
      <c r="DJ12" s="190"/>
      <c r="DK12" s="190"/>
      <c r="DL12" s="190"/>
      <c r="DM12" s="190"/>
      <c r="DN12" s="190"/>
      <c r="DO12" s="190"/>
      <c r="DP12" s="190"/>
      <c r="DQ12" s="190"/>
      <c r="DR12" s="190"/>
      <c r="DS12" s="190"/>
      <c r="DT12" s="190"/>
      <c r="DU12" s="190"/>
      <c r="DV12" s="190"/>
      <c r="DW12" s="190"/>
      <c r="DX12" s="190"/>
      <c r="DY12" s="190"/>
      <c r="DZ12" s="190"/>
      <c r="EA12" s="190"/>
      <c r="EB12" s="190"/>
      <c r="EC12" s="190"/>
      <c r="ED12" s="190"/>
      <c r="EE12" s="190"/>
      <c r="EF12" s="190"/>
      <c r="EG12" s="190"/>
      <c r="EH12" s="190"/>
      <c r="EI12" s="190"/>
      <c r="EJ12" s="190"/>
      <c r="EK12" s="190"/>
      <c r="EL12" s="190"/>
      <c r="EM12" s="190"/>
      <c r="EN12" s="190"/>
      <c r="EO12" s="190"/>
      <c r="EP12" s="190"/>
      <c r="EQ12" s="190"/>
      <c r="ER12" s="190"/>
      <c r="ES12" s="190"/>
      <c r="ET12" s="190"/>
      <c r="EU12" s="190"/>
      <c r="EV12" s="190"/>
      <c r="EW12" s="190"/>
      <c r="EX12" s="190"/>
      <c r="EY12" s="190"/>
      <c r="EZ12" s="190"/>
      <c r="FA12" s="190"/>
      <c r="FB12" s="190"/>
      <c r="FC12" s="190"/>
      <c r="FD12" s="190"/>
      <c r="FE12" s="190"/>
      <c r="FF12" s="190"/>
      <c r="FG12" s="190"/>
      <c r="FH12" s="190"/>
      <c r="FI12" s="190"/>
      <c r="FJ12" s="190"/>
      <c r="FK12" s="190"/>
      <c r="FL12" s="190"/>
      <c r="FM12" s="190"/>
      <c r="FN12" s="190"/>
      <c r="FO12" s="190"/>
      <c r="FP12" s="190"/>
      <c r="FQ12" s="190"/>
      <c r="FR12" s="190"/>
      <c r="FS12" s="190"/>
      <c r="FT12" s="190"/>
      <c r="FU12" s="190"/>
      <c r="FV12" s="190"/>
      <c r="FW12" s="190"/>
      <c r="FX12" s="190"/>
      <c r="FY12" s="190"/>
      <c r="FZ12" s="190"/>
      <c r="GA12" s="190"/>
      <c r="GB12" s="190"/>
      <c r="GC12" s="190"/>
      <c r="GD12" s="190"/>
      <c r="GE12" s="190"/>
      <c r="GF12" s="190"/>
      <c r="GG12" s="190"/>
      <c r="GH12" s="190"/>
      <c r="GI12" s="190"/>
      <c r="GJ12" s="190"/>
      <c r="GK12" s="190"/>
      <c r="GL12" s="190"/>
      <c r="GM12" s="190"/>
      <c r="GN12" s="190"/>
      <c r="GO12" s="190"/>
      <c r="GP12" s="190"/>
      <c r="GQ12" s="190"/>
      <c r="GR12" s="190"/>
      <c r="GS12" s="190"/>
      <c r="GT12" s="190"/>
      <c r="GU12" s="190"/>
      <c r="GV12" s="190"/>
      <c r="GW12" s="190"/>
      <c r="GX12" s="190"/>
      <c r="GY12" s="190"/>
      <c r="GZ12" s="190"/>
      <c r="HA12" s="190"/>
      <c r="HB12" s="190"/>
      <c r="HC12" s="190"/>
      <c r="HD12" s="190"/>
      <c r="HE12" s="190"/>
      <c r="HF12" s="190"/>
      <c r="HG12" s="190"/>
      <c r="HH12" s="190"/>
      <c r="HI12" s="190"/>
      <c r="HJ12" s="190"/>
      <c r="HK12" s="190"/>
      <c r="HL12" s="190"/>
      <c r="HM12" s="190"/>
      <c r="HN12" s="190"/>
      <c r="HO12" s="190"/>
      <c r="HP12" s="190"/>
      <c r="HQ12" s="190"/>
      <c r="HR12" s="190"/>
      <c r="HS12" s="190"/>
      <c r="HT12" s="190"/>
      <c r="HU12" s="190"/>
      <c r="HV12" s="190"/>
      <c r="HW12" s="190"/>
      <c r="HX12" s="190"/>
      <c r="HY12" s="190"/>
      <c r="HZ12" s="190"/>
      <c r="IA12" s="190"/>
      <c r="IB12" s="190"/>
      <c r="IC12" s="190"/>
      <c r="ID12" s="190"/>
      <c r="IE12" s="190"/>
      <c r="IF12" s="190"/>
      <c r="IG12" s="190"/>
      <c r="IH12" s="190"/>
      <c r="II12" s="190"/>
      <c r="IJ12" s="190"/>
      <c r="IK12" s="190"/>
      <c r="IL12" s="190"/>
      <c r="IM12" s="190"/>
      <c r="IN12" s="190"/>
      <c r="IO12" s="190"/>
      <c r="IP12" s="190"/>
      <c r="IQ12" s="190"/>
      <c r="IR12" s="190"/>
      <c r="IS12" s="190"/>
      <c r="IT12" s="190"/>
      <c r="IU12" s="190"/>
      <c r="IV12" s="190"/>
      <c r="IW12" s="190"/>
      <c r="IX12" s="190"/>
      <c r="IY12" s="190"/>
      <c r="IZ12" s="190"/>
      <c r="JA12" s="190"/>
      <c r="JB12" s="190"/>
      <c r="JC12" s="190"/>
      <c r="JD12" s="190"/>
      <c r="JE12" s="190"/>
      <c r="JF12" s="190"/>
      <c r="JG12" s="190"/>
      <c r="JH12" s="190"/>
      <c r="JI12" s="190"/>
      <c r="JJ12" s="190"/>
      <c r="JK12" s="190"/>
      <c r="JL12" s="190"/>
      <c r="JM12" s="190"/>
      <c r="JN12" s="190"/>
      <c r="JO12" s="190"/>
      <c r="JP12" s="190"/>
      <c r="JQ12" s="190"/>
      <c r="JR12" s="190"/>
      <c r="JS12" s="190"/>
      <c r="JT12" s="190"/>
      <c r="JU12" s="190"/>
      <c r="JV12" s="190"/>
      <c r="JW12" s="190"/>
      <c r="JX12" s="190"/>
      <c r="JY12" s="190"/>
      <c r="JZ12" s="190"/>
      <c r="KA12" s="190"/>
      <c r="KB12" s="190"/>
      <c r="KC12" s="190"/>
      <c r="KD12" s="190"/>
      <c r="KE12" s="190"/>
      <c r="KF12" s="190"/>
      <c r="KG12" s="190"/>
      <c r="KH12" s="190"/>
      <c r="KI12" s="190"/>
      <c r="KJ12" s="190"/>
      <c r="KK12" s="190"/>
      <c r="KL12" s="190"/>
      <c r="KM12" s="190"/>
      <c r="KN12" s="190"/>
      <c r="KO12" s="190"/>
      <c r="KP12" s="190"/>
      <c r="KQ12" s="190"/>
      <c r="KR12" s="190"/>
      <c r="KS12" s="190"/>
      <c r="KT12" s="190"/>
      <c r="KU12" s="190"/>
      <c r="KV12" s="190"/>
      <c r="KW12" s="190"/>
      <c r="KX12" s="190"/>
      <c r="KY12" s="190"/>
      <c r="KZ12" s="190"/>
      <c r="LA12" s="190"/>
      <c r="LB12" s="190"/>
      <c r="LC12" s="190"/>
      <c r="LD12" s="190"/>
      <c r="LE12" s="190"/>
      <c r="LF12" s="190"/>
      <c r="LG12" s="190"/>
      <c r="LH12" s="190"/>
      <c r="LI12" s="190"/>
      <c r="LJ12" s="190"/>
      <c r="LK12" s="190"/>
      <c r="LL12" s="190"/>
      <c r="LM12" s="190"/>
      <c r="LN12" s="190"/>
      <c r="LO12" s="190"/>
      <c r="LP12" s="190"/>
      <c r="LQ12" s="190"/>
      <c r="LR12" s="190"/>
      <c r="LS12" s="190"/>
      <c r="LT12" s="190"/>
      <c r="LU12" s="190"/>
      <c r="LV12" s="190"/>
      <c r="LW12" s="190"/>
      <c r="LX12" s="190"/>
      <c r="LY12" s="190"/>
      <c r="LZ12" s="190"/>
      <c r="MA12" s="190"/>
      <c r="MB12" s="190"/>
      <c r="MC12" s="190"/>
      <c r="MD12" s="190"/>
      <c r="ME12" s="190"/>
      <c r="MF12" s="190"/>
      <c r="MG12" s="190"/>
      <c r="MH12" s="190"/>
      <c r="MI12" s="190"/>
      <c r="MJ12" s="190"/>
      <c r="MK12" s="190"/>
      <c r="ML12" s="190"/>
      <c r="MM12" s="190"/>
      <c r="MN12" s="190"/>
      <c r="MO12" s="190"/>
      <c r="MP12" s="190"/>
      <c r="MQ12" s="190"/>
      <c r="MR12" s="190"/>
      <c r="MS12" s="190"/>
      <c r="MT12" s="190"/>
      <c r="MU12" s="190"/>
      <c r="MV12" s="190"/>
      <c r="MW12" s="190"/>
      <c r="MX12" s="190"/>
      <c r="MY12" s="190"/>
      <c r="MZ12" s="190"/>
      <c r="NA12" s="190"/>
      <c r="NB12" s="190"/>
      <c r="NC12" s="190"/>
      <c r="ND12" s="190"/>
      <c r="NE12" s="190"/>
      <c r="NF12" s="190"/>
      <c r="NG12" s="190"/>
      <c r="NH12" s="190"/>
      <c r="NI12" s="190"/>
      <c r="NJ12" s="190"/>
      <c r="NK12" s="190"/>
      <c r="NL12" s="190"/>
      <c r="NM12" s="190"/>
      <c r="NN12" s="190"/>
      <c r="NO12" s="190"/>
      <c r="NP12" s="190"/>
      <c r="NQ12" s="190"/>
      <c r="NR12" s="190"/>
      <c r="NS12" s="190"/>
      <c r="NT12" s="190"/>
      <c r="NU12" s="190"/>
      <c r="NV12" s="190"/>
      <c r="NW12" s="190"/>
      <c r="NX12" s="190"/>
      <c r="NY12" s="190"/>
      <c r="NZ12" s="190"/>
      <c r="OA12" s="190"/>
      <c r="OB12" s="190"/>
      <c r="OC12" s="190"/>
      <c r="OD12" s="190"/>
      <c r="OE12" s="190"/>
      <c r="OF12" s="190"/>
      <c r="OG12" s="190"/>
      <c r="OH12" s="190"/>
      <c r="OI12" s="190"/>
      <c r="OJ12" s="190"/>
      <c r="OK12" s="190"/>
      <c r="OL12" s="190"/>
      <c r="OM12" s="190"/>
      <c r="ON12" s="190"/>
      <c r="OO12" s="190"/>
      <c r="OP12" s="190"/>
      <c r="OQ12" s="190"/>
      <c r="OR12" s="190"/>
      <c r="OS12" s="190"/>
      <c r="OT12" s="190"/>
      <c r="OU12" s="190"/>
      <c r="OV12" s="190"/>
      <c r="OW12" s="190"/>
      <c r="OX12" s="190"/>
      <c r="OY12" s="190"/>
      <c r="OZ12" s="190"/>
      <c r="PA12" s="190"/>
      <c r="PB12" s="190"/>
      <c r="PC12" s="190"/>
      <c r="PD12" s="190"/>
      <c r="PE12" s="190"/>
      <c r="PF12" s="190"/>
      <c r="PG12" s="190"/>
      <c r="PH12" s="190"/>
      <c r="PI12" s="190"/>
      <c r="PJ12" s="190"/>
      <c r="PK12" s="190"/>
      <c r="PL12" s="190"/>
      <c r="PM12" s="190"/>
      <c r="PN12" s="190"/>
      <c r="PO12" s="190"/>
      <c r="PP12" s="190"/>
      <c r="PQ12" s="190"/>
      <c r="PR12" s="190"/>
      <c r="PS12" s="190"/>
      <c r="PT12" s="190"/>
      <c r="PU12" s="190"/>
      <c r="PV12" s="190"/>
      <c r="PW12" s="190"/>
      <c r="PX12" s="190"/>
      <c r="PY12" s="190"/>
      <c r="PZ12" s="190"/>
      <c r="QA12" s="190"/>
      <c r="QB12" s="190"/>
      <c r="QC12" s="190"/>
      <c r="QD12" s="190"/>
      <c r="QE12" s="190"/>
      <c r="QF12" s="190"/>
      <c r="QG12" s="190"/>
      <c r="QH12" s="190"/>
      <c r="QI12" s="190"/>
      <c r="QJ12" s="190"/>
      <c r="QK12" s="190"/>
      <c r="QL12" s="190"/>
      <c r="QM12" s="190"/>
      <c r="QN12" s="190"/>
      <c r="QO12" s="190"/>
      <c r="QP12" s="190"/>
      <c r="QQ12" s="190"/>
      <c r="QR12" s="190"/>
      <c r="QS12" s="190"/>
      <c r="QT12" s="190"/>
      <c r="QU12" s="190"/>
      <c r="QV12" s="190"/>
      <c r="QW12" s="190"/>
      <c r="QX12" s="190"/>
      <c r="QY12" s="190"/>
      <c r="QZ12" s="190"/>
      <c r="RA12" s="190"/>
      <c r="RB12" s="190"/>
      <c r="RC12" s="190"/>
      <c r="RD12" s="190"/>
      <c r="RE12" s="190"/>
      <c r="RF12" s="190"/>
      <c r="RG12" s="190"/>
      <c r="RH12" s="190"/>
      <c r="RI12" s="190"/>
      <c r="RJ12" s="190"/>
      <c r="RK12" s="190"/>
      <c r="RL12" s="190"/>
      <c r="RM12" s="190"/>
      <c r="RN12" s="190"/>
      <c r="RO12" s="190"/>
      <c r="RP12" s="190"/>
      <c r="RQ12" s="190"/>
      <c r="RR12" s="190"/>
      <c r="RS12" s="190"/>
      <c r="RT12" s="190"/>
      <c r="RU12" s="190"/>
      <c r="RV12" s="190"/>
      <c r="RW12" s="190"/>
      <c r="RX12" s="190"/>
      <c r="RY12" s="190"/>
      <c r="RZ12" s="190"/>
      <c r="SA12" s="190"/>
      <c r="SB12" s="190"/>
      <c r="SC12" s="190"/>
      <c r="SD12" s="183"/>
      <c r="SE12" s="183"/>
      <c r="SF12" s="183"/>
      <c r="SG12" s="183"/>
      <c r="SH12" s="183"/>
      <c r="SI12" s="183"/>
      <c r="SJ12" s="183"/>
      <c r="SK12" s="183"/>
      <c r="SL12" s="183"/>
      <c r="SM12" s="183"/>
      <c r="SN12" s="183"/>
      <c r="SO12" s="183"/>
      <c r="SP12" s="183"/>
      <c r="SQ12" s="183"/>
      <c r="SR12" s="183"/>
      <c r="SS12" s="183"/>
      <c r="ST12" s="183"/>
      <c r="SU12" s="183"/>
      <c r="SV12" s="183"/>
      <c r="SW12" s="183"/>
      <c r="SX12" s="183"/>
      <c r="SY12" s="192"/>
      <c r="SZ12" s="192"/>
      <c r="TA12" s="192"/>
      <c r="TB12" s="192"/>
      <c r="TC12" s="192"/>
      <c r="TD12" s="192"/>
      <c r="TE12" s="192"/>
      <c r="TF12" s="192"/>
      <c r="TG12" s="192"/>
      <c r="TH12" s="192"/>
      <c r="TI12" s="192"/>
      <c r="TJ12" s="192"/>
      <c r="TK12" s="192"/>
      <c r="TL12" s="192"/>
      <c r="TM12" s="192"/>
      <c r="TN12" s="192"/>
      <c r="TO12" s="192"/>
      <c r="TP12" s="192"/>
      <c r="TQ12" s="192"/>
      <c r="TR12" s="192"/>
      <c r="TS12" s="192"/>
      <c r="TT12" s="192"/>
      <c r="TU12" s="192"/>
      <c r="TV12" s="192"/>
      <c r="TW12" s="192"/>
      <c r="TX12" s="192"/>
      <c r="TY12" s="192"/>
      <c r="TZ12" s="192">
        <f t="shared" ref="TZ12:VE12" si="946">TZ17/$TZ$17-1</f>
        <v>0</v>
      </c>
      <c r="UA12" s="192">
        <f t="shared" si="946"/>
        <v>2.1577497961122738E-4</v>
      </c>
      <c r="UB12" s="192">
        <f t="shared" si="946"/>
        <v>5.6686647185966166E-4</v>
      </c>
      <c r="UC12" s="192">
        <f t="shared" si="946"/>
        <v>8.8870033975418927E-4</v>
      </c>
      <c r="UD12" s="192">
        <f t="shared" si="946"/>
        <v>1.2690494563567523E-3</v>
      </c>
      <c r="UE12" s="192">
        <f t="shared" si="946"/>
        <v>1.1337329437193233E-3</v>
      </c>
      <c r="UF12" s="192">
        <f t="shared" si="946"/>
        <v>1.6128265425168209E-3</v>
      </c>
      <c r="UG12" s="192">
        <f t="shared" si="946"/>
        <v>1.678656197313444E-3</v>
      </c>
      <c r="UH12" s="192">
        <f t="shared" si="946"/>
        <v>2.6295289888198514E-3</v>
      </c>
      <c r="UI12" s="192">
        <f t="shared" si="946"/>
        <v>3.108622587617349E-3</v>
      </c>
      <c r="UJ12" s="192">
        <f t="shared" si="946"/>
        <v>2.9440484506260134E-3</v>
      </c>
      <c r="UK12" s="192">
        <f t="shared" si="946"/>
        <v>3.5438297498839866E-3</v>
      </c>
      <c r="UL12" s="192">
        <f t="shared" si="946"/>
        <v>4.3484144196201946E-3</v>
      </c>
      <c r="UM12" s="192">
        <f t="shared" si="946"/>
        <v>4.9774533432322965E-3</v>
      </c>
      <c r="UN12" s="192">
        <f t="shared" si="946"/>
        <v>5.1164270589139083E-3</v>
      </c>
      <c r="UO12" s="192">
        <f t="shared" si="946"/>
        <v>5.2224859471974305E-3</v>
      </c>
      <c r="UP12" s="192">
        <f t="shared" si="946"/>
        <v>5.4528897389853892E-3</v>
      </c>
      <c r="UQ12" s="192">
        <f t="shared" si="946"/>
        <v>5.5004333785606541E-3</v>
      </c>
      <c r="UR12" s="192">
        <f t="shared" si="946"/>
        <v>5.8551820738537153E-3</v>
      </c>
      <c r="US12" s="192">
        <f t="shared" si="946"/>
        <v>6.0234134138894557E-3</v>
      </c>
      <c r="UT12" s="192">
        <f t="shared" si="946"/>
        <v>6.1660443326152503E-3</v>
      </c>
      <c r="UU12" s="192">
        <f t="shared" si="946"/>
        <v>6.3196468604740375E-3</v>
      </c>
      <c r="UV12" s="192">
        <f t="shared" si="946"/>
        <v>6.3050180482970841E-3</v>
      </c>
      <c r="UW12" s="192">
        <f t="shared" si="946"/>
        <v>6.5793082766163469E-3</v>
      </c>
      <c r="UX12" s="192">
        <f t="shared" si="946"/>
        <v>6.6999959770766004E-3</v>
      </c>
      <c r="UY12" s="192">
        <f t="shared" si="946"/>
        <v>6.8170264744928932E-3</v>
      </c>
      <c r="UZ12" s="192">
        <f t="shared" si="946"/>
        <v>7.1827467789182808E-3</v>
      </c>
      <c r="VA12" s="192">
        <f t="shared" si="946"/>
        <v>7.1681179667413275E-3</v>
      </c>
      <c r="VB12" s="192">
        <f t="shared" si="946"/>
        <v>7.2522336367593088E-3</v>
      </c>
      <c r="VC12" s="192">
        <f t="shared" si="946"/>
        <v>7.2485764337151259E-3</v>
      </c>
      <c r="VD12" s="192">
        <f t="shared" si="946"/>
        <v>7.6618403777160005E-3</v>
      </c>
      <c r="VE12" s="192">
        <f t="shared" si="946"/>
        <v>7.7642420629551179E-3</v>
      </c>
      <c r="VF12" s="192">
        <f t="shared" ref="VF12:WK12" si="947">VF17/$TZ$17-1</f>
        <v>8.0202462760530224E-3</v>
      </c>
      <c r="VG12" s="192">
        <f t="shared" si="947"/>
        <v>8.3969381896114026E-3</v>
      </c>
      <c r="VH12" s="192">
        <f t="shared" si="947"/>
        <v>8.7992305244795066E-3</v>
      </c>
      <c r="VI12" s="192">
        <f t="shared" si="947"/>
        <v>9.0040338949577414E-3</v>
      </c>
      <c r="VJ12" s="192">
        <f t="shared" si="947"/>
        <v>9.260038108055868E-3</v>
      </c>
      <c r="VK12" s="192">
        <f t="shared" si="947"/>
        <v>9.7135312855434197E-3</v>
      </c>
      <c r="VL12" s="192">
        <f t="shared" si="947"/>
        <v>1.0006107529084041E-2</v>
      </c>
      <c r="VM12" s="192">
        <f t="shared" si="947"/>
        <v>1.0379142239598016E-2</v>
      </c>
      <c r="VN12" s="192">
        <f t="shared" si="947"/>
        <v>1.0580288407032068E-2</v>
      </c>
      <c r="VO12" s="192">
        <f t="shared" si="947"/>
        <v>1.0916751087103549E-2</v>
      </c>
      <c r="VP12" s="192">
        <f t="shared" si="947"/>
        <v>1.0737548137935038E-2</v>
      </c>
      <c r="VQ12" s="192">
        <f t="shared" si="947"/>
        <v>1.094966591450186E-2</v>
      </c>
      <c r="VR12" s="192">
        <f t="shared" si="947"/>
        <v>1.0982580741900394E-2</v>
      </c>
      <c r="VS12" s="192">
        <f t="shared" si="947"/>
        <v>1.122029893977694E-2</v>
      </c>
      <c r="VT12" s="192">
        <f t="shared" si="947"/>
        <v>1.1823737442079096E-2</v>
      </c>
      <c r="VU12" s="192">
        <f t="shared" si="947"/>
        <v>1.1776193802503832E-2</v>
      </c>
      <c r="VV12" s="192">
        <f t="shared" si="947"/>
        <v>1.1834709051211867E-2</v>
      </c>
      <c r="VW12" s="192">
        <f t="shared" si="947"/>
        <v>1.2138256903885036E-2</v>
      </c>
      <c r="VX12" s="192">
        <f t="shared" si="947"/>
        <v>1.2328431462186318E-2</v>
      </c>
      <c r="VY12" s="192">
        <f t="shared" si="947"/>
        <v>1.2635636517903892E-2</v>
      </c>
      <c r="VZ12" s="192">
        <f t="shared" si="947"/>
        <v>1.2741695406187414E-2</v>
      </c>
      <c r="WA12" s="192">
        <f t="shared" si="947"/>
        <v>1.2946498776665649E-2</v>
      </c>
      <c r="WB12" s="192">
        <f t="shared" si="947"/>
        <v>1.3323190690224029E-2</v>
      </c>
      <c r="WC12" s="192">
        <f t="shared" si="947"/>
        <v>1.3560908888100576E-2</v>
      </c>
      <c r="WD12" s="192">
        <f t="shared" si="947"/>
        <v>1.3842513522508204E-2</v>
      </c>
      <c r="WE12" s="192">
        <f t="shared" si="947"/>
        <v>1.4142404172137191E-2</v>
      </c>
      <c r="WF12" s="192">
        <f t="shared" si="947"/>
        <v>1.4614183364846323E-2</v>
      </c>
      <c r="WG12" s="192">
        <f t="shared" si="947"/>
        <v>1.503110451189138E-2</v>
      </c>
      <c r="WH12" s="192">
        <f t="shared" si="947"/>
        <v>1.519933585192712E-2</v>
      </c>
      <c r="WI12" s="192">
        <f t="shared" si="947"/>
        <v>1.5875918415114487E-2</v>
      </c>
      <c r="WJ12" s="192">
        <f t="shared" si="947"/>
        <v>1.5597970983751042E-2</v>
      </c>
      <c r="WK12" s="192">
        <f t="shared" si="947"/>
        <v>1.6340383201735031E-2</v>
      </c>
      <c r="WL12" s="192">
        <f t="shared" ref="WL12:XQ12" si="948">WL17/$TZ$17-1</f>
        <v>1.6621987836142882E-2</v>
      </c>
      <c r="WM12" s="192">
        <f t="shared" si="948"/>
        <v>1.6940164500993005E-2</v>
      </c>
      <c r="WN12" s="192">
        <f t="shared" si="948"/>
        <v>1.7101081434940157E-2</v>
      </c>
      <c r="WO12" s="192">
        <f t="shared" si="948"/>
        <v>1.7137653465382874E-2</v>
      </c>
      <c r="WP12" s="192">
        <f t="shared" si="948"/>
        <v>1.7221769135400633E-2</v>
      </c>
      <c r="WQ12" s="192">
        <f t="shared" si="948"/>
        <v>1.7411943693701915E-2</v>
      </c>
      <c r="WR12" s="192">
        <f t="shared" si="948"/>
        <v>1.7283941587153073E-2</v>
      </c>
      <c r="WS12" s="192">
        <f t="shared" si="948"/>
        <v>1.7602118252003196E-2</v>
      </c>
      <c r="WT12" s="192">
        <f t="shared" si="948"/>
        <v>1.7411943693701915E-2</v>
      </c>
      <c r="WU12" s="192">
        <f t="shared" si="948"/>
        <v>1.7660633500711231E-2</v>
      </c>
      <c r="WV12" s="192">
        <f t="shared" si="948"/>
        <v>1.8044639820358199E-2</v>
      </c>
      <c r="WW12" s="192">
        <f t="shared" si="948"/>
        <v>1.8136069896464546E-2</v>
      </c>
      <c r="WX12" s="192">
        <f t="shared" si="948"/>
        <v>1.8450589358270708E-2</v>
      </c>
      <c r="WY12" s="192">
        <f t="shared" si="948"/>
        <v>1.8377445297385497E-2</v>
      </c>
      <c r="WZ12" s="192">
        <f t="shared" si="948"/>
        <v>1.8574934261775367E-2</v>
      </c>
      <c r="XA12" s="192">
        <f t="shared" si="948"/>
        <v>1.875779441398806E-2</v>
      </c>
      <c r="XB12" s="192">
        <f t="shared" si="948"/>
        <v>1.9046713454484276E-2</v>
      </c>
      <c r="XC12" s="192">
        <f t="shared" si="948"/>
        <v>1.9364890119334621E-2</v>
      </c>
      <c r="XD12" s="192">
        <f t="shared" si="948"/>
        <v>1.9796440078556854E-2</v>
      </c>
      <c r="XE12" s="192">
        <f t="shared" si="948"/>
        <v>1.996101421554819E-2</v>
      </c>
      <c r="XF12" s="192">
        <f t="shared" si="948"/>
        <v>1.9968328621636777E-2</v>
      </c>
      <c r="XG12" s="192">
        <f t="shared" si="948"/>
        <v>2.0187760804292187E-2</v>
      </c>
      <c r="XH12" s="192">
        <f t="shared" si="948"/>
        <v>2.0597367545248879E-2</v>
      </c>
      <c r="XI12" s="192">
        <f t="shared" si="948"/>
        <v>2.0451079423478458E-2</v>
      </c>
      <c r="XJ12" s="192">
        <f t="shared" si="948"/>
        <v>2.093383022532036E-2</v>
      </c>
      <c r="XK12" s="192">
        <f t="shared" si="948"/>
        <v>2.0904572600966231E-2</v>
      </c>
      <c r="XL12" s="192">
        <f t="shared" si="948"/>
        <v>2.1273950108436024E-2</v>
      </c>
      <c r="XM12" s="192">
        <f t="shared" si="948"/>
        <v>2.1599441179374734E-2</v>
      </c>
      <c r="XN12" s="192">
        <f t="shared" si="948"/>
        <v>2.2056591559906691E-2</v>
      </c>
      <c r="XO12" s="192">
        <f t="shared" si="948"/>
        <v>2.2411340255199752E-2</v>
      </c>
      <c r="XP12" s="192">
        <f t="shared" si="948"/>
        <v>2.2846547417466168E-2</v>
      </c>
      <c r="XQ12" s="192">
        <f t="shared" si="948"/>
        <v>2.3369527452794747E-2</v>
      </c>
      <c r="XR12" s="192">
        <f t="shared" ref="XR12:YB12" si="949">XR17/$TZ$17-1</f>
        <v>2.3972965955096903E-2</v>
      </c>
      <c r="XS12" s="192">
        <f t="shared" si="949"/>
        <v>2.3877878675946151E-2</v>
      </c>
      <c r="XT12" s="192">
        <f t="shared" si="949"/>
        <v>2.4664177330461223E-2</v>
      </c>
      <c r="XU12" s="192">
        <f t="shared" si="949"/>
        <v>2.4455716756938584E-2</v>
      </c>
      <c r="XV12" s="192">
        <f t="shared" si="949"/>
        <v>2.5326131081471415E-2</v>
      </c>
      <c r="XW12" s="192">
        <f t="shared" si="949"/>
        <v>2.5995399238570194E-2</v>
      </c>
      <c r="XX12" s="192">
        <f t="shared" si="949"/>
        <v>2.575036663460506E-2</v>
      </c>
      <c r="XY12" s="192">
        <f t="shared" si="949"/>
        <v>2.6562265710430077E-2</v>
      </c>
      <c r="XZ12" s="192">
        <f t="shared" si="949"/>
        <v>2.6200202609048651E-2</v>
      </c>
      <c r="YA12" s="192">
        <f t="shared" si="949"/>
        <v>2.7227876664484674E-2</v>
      </c>
      <c r="YB12" s="192">
        <f t="shared" si="949"/>
        <v>2.6792669502218258E-2</v>
      </c>
      <c r="YC12" s="192">
        <f t="shared" ref="YC12:AAN12" si="950">YC17/$TZ$17-1</f>
        <v>2.7542396126290614E-2</v>
      </c>
      <c r="YD12" s="192">
        <f t="shared" si="950"/>
        <v>2.7297363522325258E-2</v>
      </c>
      <c r="YE12" s="192">
        <f t="shared" si="950"/>
        <v>2.8017832522043928E-2</v>
      </c>
      <c r="YF12" s="192">
        <f t="shared" si="950"/>
        <v>2.8292122750362969E-2</v>
      </c>
      <c r="YG12" s="192">
        <f t="shared" si="950"/>
        <v>2.8888246846576759E-2</v>
      </c>
      <c r="YH12" s="192">
        <f t="shared" si="950"/>
        <v>2.8851674816134043E-2</v>
      </c>
      <c r="YI12" s="192">
        <f t="shared" si="950"/>
        <v>3.0237754769907088E-2</v>
      </c>
      <c r="YJ12" s="192">
        <f t="shared" si="950"/>
        <v>3.0457186952562498E-2</v>
      </c>
      <c r="YK12" s="192">
        <f t="shared" si="950"/>
        <v>3.1031367830510526E-2</v>
      </c>
      <c r="YL12" s="192">
        <f t="shared" si="950"/>
        <v>3.1280057637520065E-2</v>
      </c>
      <c r="YM12" s="192">
        <f t="shared" si="950"/>
        <v>3.1173998749236542E-2</v>
      </c>
      <c r="YN12" s="192">
        <f t="shared" si="950"/>
        <v>3.1298343652741201E-2</v>
      </c>
      <c r="YO12" s="192">
        <f t="shared" si="950"/>
        <v>3.154703345975074E-2</v>
      </c>
      <c r="YP12" s="192">
        <f t="shared" si="950"/>
        <v>3.2479620236035789E-2</v>
      </c>
      <c r="YQ12" s="192">
        <f t="shared" si="950"/>
        <v>3.1726236408919251E-2</v>
      </c>
      <c r="YR12" s="192">
        <f t="shared" si="950"/>
        <v>3.2421104987327753E-2</v>
      </c>
      <c r="YS12" s="192">
        <f t="shared" si="950"/>
        <v>3.2753910464355052E-2</v>
      </c>
      <c r="YT12" s="192">
        <f t="shared" si="950"/>
        <v>3.2852654946549986E-2</v>
      </c>
      <c r="YU12" s="192">
        <f t="shared" si="950"/>
        <v>3.3745012489348358E-2</v>
      </c>
      <c r="YV12" s="192">
        <f t="shared" si="950"/>
        <v>3.3576781149312618E-2</v>
      </c>
      <c r="YW12" s="192">
        <f t="shared" si="950"/>
        <v>3.4297250149031067E-2</v>
      </c>
      <c r="YX12" s="192">
        <f t="shared" si="950"/>
        <v>3.5123778037032816E-2</v>
      </c>
      <c r="YY12" s="192">
        <f t="shared" si="950"/>
        <v>3.4878745433067682E-2</v>
      </c>
      <c r="YZ12" s="192">
        <f t="shared" si="950"/>
        <v>3.595396312807897E-2</v>
      </c>
      <c r="ZA12" s="192">
        <f t="shared" si="950"/>
        <v>3.5800360600220182E-2</v>
      </c>
      <c r="ZB12" s="192">
        <f t="shared" si="950"/>
        <v>3.6773176609992353E-2</v>
      </c>
      <c r="ZC12" s="192">
        <f t="shared" si="950"/>
        <v>3.6634202894310519E-2</v>
      </c>
      <c r="ZD12" s="192">
        <f t="shared" si="950"/>
        <v>3.8371374340331998E-2</v>
      </c>
      <c r="ZE12" s="192">
        <f t="shared" si="950"/>
        <v>3.909550054309463E-2</v>
      </c>
      <c r="ZF12" s="192">
        <f t="shared" si="950"/>
        <v>3.9121100964404576E-2</v>
      </c>
      <c r="ZG12" s="192">
        <f t="shared" si="950"/>
        <v>3.9402705598812204E-2</v>
      </c>
      <c r="ZH12" s="192">
        <f t="shared" si="950"/>
        <v>3.9417334410989158E-2</v>
      </c>
      <c r="ZI12" s="192">
        <f t="shared" si="950"/>
        <v>4.0082945365043754E-2</v>
      </c>
      <c r="ZJ12" s="192">
        <f t="shared" si="950"/>
        <v>4.03206635629203E-2</v>
      </c>
      <c r="ZK12" s="192">
        <f t="shared" si="950"/>
        <v>4.0262148314212265E-2</v>
      </c>
      <c r="ZL12" s="192">
        <f t="shared" si="950"/>
        <v>4.0576667776018427E-2</v>
      </c>
      <c r="ZM12" s="192">
        <f t="shared" si="950"/>
        <v>4.0364549999451382E-2</v>
      </c>
      <c r="ZN12" s="192">
        <f t="shared" si="950"/>
        <v>4.0766842334319708E-2</v>
      </c>
      <c r="ZO12" s="192">
        <f t="shared" si="950"/>
        <v>4.0883872831735779E-2</v>
      </c>
      <c r="ZP12" s="192">
        <f t="shared" si="950"/>
        <v>4.0872901222603009E-2</v>
      </c>
      <c r="ZQ12" s="192">
        <f t="shared" si="950"/>
        <v>4.095701689262099E-2</v>
      </c>
      <c r="ZR12" s="192">
        <f t="shared" si="950"/>
        <v>4.095701689262099E-2</v>
      </c>
      <c r="ZS12" s="192">
        <f t="shared" si="950"/>
        <v>4.0931416471311044E-2</v>
      </c>
      <c r="ZT12" s="192">
        <f t="shared" si="950"/>
        <v>4.136662363357746E-2</v>
      </c>
      <c r="ZU12" s="192">
        <f t="shared" si="950"/>
        <v>4.1355652024444689E-2</v>
      </c>
      <c r="ZV12" s="192">
        <f t="shared" si="950"/>
        <v>4.1736001141047252E-2</v>
      </c>
      <c r="ZW12" s="192">
        <f t="shared" si="950"/>
        <v>4.1567769801011512E-2</v>
      </c>
      <c r="ZX12" s="192">
        <f t="shared" si="950"/>
        <v>4.1757944359313015E-2</v>
      </c>
      <c r="ZY12" s="192">
        <f t="shared" si="950"/>
        <v>4.2266295582464419E-2</v>
      </c>
      <c r="ZZ12" s="192">
        <f t="shared" si="950"/>
        <v>4.2065149415030367E-2</v>
      </c>
      <c r="AAA12" s="192">
        <f t="shared" si="950"/>
        <v>4.2372354470747942E-2</v>
      </c>
      <c r="AAB12" s="192">
        <f t="shared" si="950"/>
        <v>4.2628358683845846E-2</v>
      </c>
      <c r="AAC12" s="192">
        <f t="shared" si="950"/>
        <v>4.2818533242147128E-2</v>
      </c>
      <c r="AAD12" s="192">
        <f t="shared" si="950"/>
        <v>4.2928249333474833E-2</v>
      </c>
      <c r="AAE12" s="192">
        <f t="shared" si="950"/>
        <v>4.3078194658289215E-2</v>
      </c>
      <c r="AAF12" s="192">
        <f t="shared" si="950"/>
        <v>4.3462200977936183E-2</v>
      </c>
      <c r="AAG12" s="192">
        <f t="shared" si="950"/>
        <v>4.3337856074431302E-2</v>
      </c>
      <c r="AAH12" s="192">
        <f t="shared" si="950"/>
        <v>4.3378085307918202E-2</v>
      </c>
      <c r="AAI12" s="192">
        <f t="shared" si="950"/>
        <v>4.3495115805334494E-2</v>
      </c>
      <c r="AAJ12" s="192">
        <f t="shared" si="950"/>
        <v>4.3535345038821172E-2</v>
      </c>
      <c r="AAK12" s="192">
        <f t="shared" si="950"/>
        <v>4.3557288257086713E-2</v>
      </c>
      <c r="AAL12" s="192">
        <f t="shared" si="950"/>
        <v>4.3546316647953942E-2</v>
      </c>
      <c r="AAM12" s="192">
        <f t="shared" si="950"/>
        <v>4.3645061130148877E-2</v>
      </c>
      <c r="AAN12" s="192">
        <f t="shared" si="950"/>
        <v>4.37108907849455E-2</v>
      </c>
      <c r="AAO12" s="192">
        <f t="shared" ref="AAO12:ACZ12" si="951">AAO17/$TZ$17-1</f>
        <v>4.3842550094538746E-2</v>
      </c>
      <c r="AAP12" s="192">
        <f t="shared" si="951"/>
        <v>4.4018095840663074E-2</v>
      </c>
      <c r="AAQ12" s="192">
        <f t="shared" si="951"/>
        <v>4.4047353465016981E-2</v>
      </c>
      <c r="AAR12" s="192">
        <f t="shared" si="951"/>
        <v>4.3758434424520765E-2</v>
      </c>
      <c r="AAS12" s="192">
        <f t="shared" si="951"/>
        <v>4.394129457673368E-2</v>
      </c>
      <c r="AAT12" s="192">
        <f t="shared" si="951"/>
        <v>4.3893750937158194E-2</v>
      </c>
      <c r="AAU12" s="192">
        <f t="shared" si="951"/>
        <v>4.3977866607176175E-2</v>
      </c>
      <c r="AAV12" s="192">
        <f t="shared" si="951"/>
        <v>4.3893750937158194E-2</v>
      </c>
      <c r="AAW12" s="192">
        <f t="shared" si="951"/>
        <v>4.3948608982822046E-2</v>
      </c>
      <c r="AAX12" s="192">
        <f t="shared" si="951"/>
        <v>4.3933980170645093E-2</v>
      </c>
      <c r="AAY12" s="192">
        <f t="shared" si="951"/>
        <v>4.414975515025632E-2</v>
      </c>
      <c r="AAZ12" s="192">
        <f t="shared" si="951"/>
        <v>4.3937637373689276E-2</v>
      </c>
      <c r="ABA12" s="192">
        <f t="shared" si="951"/>
        <v>4.3634089521016106E-2</v>
      </c>
      <c r="ABB12" s="192">
        <f t="shared" si="951"/>
        <v>4.3912036952379552E-2</v>
      </c>
      <c r="ABC12" s="192">
        <f t="shared" si="951"/>
        <v>4.3791349251919298E-2</v>
      </c>
      <c r="ABD12" s="192">
        <f t="shared" si="951"/>
        <v>4.4029067449795622E-2</v>
      </c>
      <c r="ABE12" s="192">
        <f t="shared" si="951"/>
        <v>4.403638185588421E-2</v>
      </c>
      <c r="ABF12" s="192">
        <f t="shared" si="951"/>
        <v>4.4102211510680833E-2</v>
      </c>
      <c r="ABG12" s="192">
        <f t="shared" si="951"/>
        <v>4.4021753043707257E-2</v>
      </c>
      <c r="ABH12" s="192">
        <f t="shared" si="951"/>
        <v>4.3977866607176175E-2</v>
      </c>
      <c r="ABI12" s="192">
        <f t="shared" si="951"/>
        <v>4.3988838216308945E-2</v>
      </c>
      <c r="ABJ12" s="192">
        <f t="shared" si="951"/>
        <v>4.4102211510680833E-2</v>
      </c>
      <c r="ABK12" s="192">
        <f t="shared" si="951"/>
        <v>4.4029067449795622E-2</v>
      </c>
      <c r="ABL12" s="192">
        <f t="shared" si="951"/>
        <v>4.393032296760091E-2</v>
      </c>
      <c r="ABM12" s="192">
        <f t="shared" si="951"/>
        <v>4.3875464921937057E-2</v>
      </c>
      <c r="ABN12" s="192">
        <f t="shared" si="951"/>
        <v>4.3582888678396658E-2</v>
      </c>
      <c r="ABO12" s="192">
        <f t="shared" si="951"/>
        <v>4.3571917069263666E-2</v>
      </c>
      <c r="ABP12" s="192">
        <f t="shared" si="951"/>
        <v>4.3312255653121801E-2</v>
      </c>
      <c r="ABQ12" s="192">
        <f t="shared" si="951"/>
        <v>4.3454886571847595E-2</v>
      </c>
      <c r="ABR12" s="192">
        <f t="shared" si="951"/>
        <v>4.334517048051989E-2</v>
      </c>
      <c r="ABS12" s="192">
        <f t="shared" si="951"/>
        <v>4.3356142089652661E-2</v>
      </c>
      <c r="ABT12" s="192">
        <f t="shared" si="951"/>
        <v>4.3154995922218609E-2</v>
      </c>
      <c r="ABU12" s="192">
        <f t="shared" si="951"/>
        <v>4.3330541668342937E-2</v>
      </c>
      <c r="ABV12" s="192">
        <f t="shared" si="951"/>
        <v>4.334517048051989E-2</v>
      </c>
      <c r="ABW12" s="192">
        <f t="shared" si="951"/>
        <v>4.3293969637900442E-2</v>
      </c>
      <c r="ABX12" s="192">
        <f t="shared" si="951"/>
        <v>4.3184253546572737E-2</v>
      </c>
      <c r="ABY12" s="192">
        <f t="shared" si="951"/>
        <v>4.303065101871395E-2</v>
      </c>
      <c r="ABZ12" s="192">
        <f t="shared" si="951"/>
        <v>4.2920934927386245E-2</v>
      </c>
      <c r="ACA12" s="192">
        <f t="shared" si="951"/>
        <v>4.2767332399527458E-2</v>
      </c>
      <c r="ACB12" s="192">
        <f t="shared" si="951"/>
        <v>4.2610072668624488E-2</v>
      </c>
      <c r="ACC12" s="192">
        <f t="shared" si="951"/>
        <v>4.2511328186429775E-2</v>
      </c>
      <c r="ACD12" s="192">
        <f t="shared" si="951"/>
        <v>4.2240695161154695E-2</v>
      </c>
      <c r="ACE12" s="192">
        <f t="shared" si="951"/>
        <v>4.238332607988049E-2</v>
      </c>
      <c r="ACF12" s="192">
        <f t="shared" si="951"/>
        <v>4.2350411252482401E-2</v>
      </c>
      <c r="ACG12" s="192">
        <f t="shared" si="951"/>
        <v>4.2430869719455977E-2</v>
      </c>
      <c r="ACH12" s="192">
        <f t="shared" si="951"/>
        <v>4.2262638379420236E-2</v>
      </c>
      <c r="ACI12" s="192">
        <f t="shared" si="951"/>
        <v>4.2112693054605632E-2</v>
      </c>
      <c r="ACJ12" s="192">
        <f t="shared" si="951"/>
        <v>4.2204123130712201E-2</v>
      </c>
      <c r="ACK12" s="192">
        <f t="shared" si="951"/>
        <v>4.2273609988553007E-2</v>
      </c>
      <c r="ACL12" s="192">
        <f t="shared" si="951"/>
        <v>4.2255323973331649E-2</v>
      </c>
      <c r="ACM12" s="192">
        <f t="shared" si="951"/>
        <v>4.2156579491136714E-2</v>
      </c>
      <c r="ACN12" s="192">
        <f t="shared" si="951"/>
        <v>4.2207780333756384E-2</v>
      </c>
      <c r="ACO12" s="192">
        <f t="shared" si="951"/>
        <v>4.1915204090215985E-2</v>
      </c>
      <c r="ACP12" s="192">
        <f t="shared" si="951"/>
        <v>4.2152922288092531E-2</v>
      </c>
      <c r="ACQ12" s="192">
        <f t="shared" si="951"/>
        <v>4.2123664663738625E-2</v>
      </c>
      <c r="ACR12" s="192">
        <f t="shared" si="951"/>
        <v>4.2178522709402255E-2</v>
      </c>
      <c r="ACS12" s="192">
        <f t="shared" si="951"/>
        <v>4.2094407039384496E-2</v>
      </c>
      <c r="ACT12" s="192">
        <f t="shared" si="951"/>
        <v>4.2189494318535026E-2</v>
      </c>
      <c r="ACU12" s="192">
        <f t="shared" si="951"/>
        <v>4.2105378648517267E-2</v>
      </c>
      <c r="ACV12" s="192">
        <f t="shared" si="951"/>
        <v>4.2032234587632278E-2</v>
      </c>
      <c r="ACW12" s="192">
        <f t="shared" si="951"/>
        <v>4.205783500894178E-2</v>
      </c>
      <c r="ACX12" s="192">
        <f t="shared" si="951"/>
        <v>4.2072463821118955E-2</v>
      </c>
      <c r="ACY12" s="192">
        <f t="shared" si="951"/>
        <v>4.2123664663738625E-2</v>
      </c>
      <c r="ACZ12" s="192">
        <f t="shared" si="951"/>
        <v>4.2306524815951319E-2</v>
      </c>
      <c r="ADA12" s="192">
        <f t="shared" ref="ADA12:AFA12" si="952">ADA17/$TZ$17-1</f>
        <v>4.2174865506358072E-2</v>
      </c>
      <c r="ADB12" s="192">
        <f t="shared" si="952"/>
        <v>4.2141950678959761E-2</v>
      </c>
      <c r="ADC12" s="192">
        <f t="shared" si="952"/>
        <v>4.2273609988553007E-2</v>
      </c>
      <c r="ADD12" s="192">
        <f t="shared" si="952"/>
        <v>4.2211437536800567E-2</v>
      </c>
      <c r="ADE12" s="192">
        <f t="shared" si="952"/>
        <v>4.2189494318535026E-2</v>
      </c>
      <c r="ADF12" s="192">
        <f t="shared" si="952"/>
        <v>4.2218751942889154E-2</v>
      </c>
      <c r="ADG12" s="192">
        <f t="shared" si="952"/>
        <v>4.2109035851561449E-2</v>
      </c>
      <c r="ADH12" s="192">
        <f t="shared" si="952"/>
        <v>4.218217991244666E-2</v>
      </c>
      <c r="ADI12" s="192">
        <f t="shared" si="952"/>
        <v>4.1959090526747067E-2</v>
      </c>
      <c r="ADJ12" s="192">
        <f t="shared" si="952"/>
        <v>4.2046863399809231E-2</v>
      </c>
      <c r="ADK12" s="192">
        <f t="shared" si="952"/>
        <v>4.2043206196764826E-2</v>
      </c>
      <c r="ADL12" s="192">
        <f t="shared" si="952"/>
        <v>4.2112693054605632E-2</v>
      </c>
      <c r="ADM12" s="192">
        <f t="shared" si="952"/>
        <v>4.2123664663738625E-2</v>
      </c>
      <c r="ADN12" s="192">
        <f t="shared" si="952"/>
        <v>4.2262638379420236E-2</v>
      </c>
      <c r="ADO12" s="192">
        <f t="shared" si="952"/>
        <v>4.2313839222039906E-2</v>
      </c>
      <c r="ADP12" s="192">
        <f t="shared" si="952"/>
        <v>4.2237037958110513E-2</v>
      </c>
      <c r="ADQ12" s="192">
        <f t="shared" si="952"/>
        <v>4.2313839222039906E-2</v>
      </c>
      <c r="ADR12" s="192">
        <f t="shared" si="952"/>
        <v>4.2244352364198878E-2</v>
      </c>
      <c r="ADS12" s="192">
        <f t="shared" si="952"/>
        <v>4.2266295582464419E-2</v>
      </c>
      <c r="ADT12" s="192">
        <f t="shared" si="952"/>
        <v>4.2196808724623613E-2</v>
      </c>
      <c r="ADU12" s="192">
        <f t="shared" si="952"/>
        <v>4.2226066348977742E-2</v>
      </c>
      <c r="ADV12" s="192">
        <f t="shared" si="952"/>
        <v>4.2233380755066108E-2</v>
      </c>
      <c r="ADW12" s="192">
        <f t="shared" si="952"/>
        <v>4.2233380755066108E-2</v>
      </c>
      <c r="ADX12" s="192">
        <f t="shared" si="952"/>
        <v>4.2273609988553007E-2</v>
      </c>
      <c r="ADY12" s="192">
        <f t="shared" si="952"/>
        <v>4.2248009567243061E-2</v>
      </c>
      <c r="ADZ12" s="192">
        <f t="shared" si="952"/>
        <v>4.2295553206818548E-2</v>
      </c>
      <c r="AEA12" s="192">
        <f t="shared" si="952"/>
        <v>4.2266295582464419E-2</v>
      </c>
      <c r="AEB12" s="192">
        <f t="shared" si="952"/>
        <v>4.2145607882004166E-2</v>
      </c>
      <c r="AEC12" s="192">
        <f t="shared" si="952"/>
        <v>4.2109035851561449E-2</v>
      </c>
      <c r="AED12" s="192">
        <f t="shared" si="952"/>
        <v>4.2123664663738625E-2</v>
      </c>
      <c r="AEE12" s="192">
        <f t="shared" si="952"/>
        <v>4.2138293475915578E-2</v>
      </c>
      <c r="AEF12" s="192">
        <f t="shared" si="952"/>
        <v>4.2240695161154695E-2</v>
      </c>
      <c r="AEG12" s="192">
        <f t="shared" si="952"/>
        <v>4.2251666770287466E-2</v>
      </c>
      <c r="AEH12" s="192">
        <f t="shared" si="952"/>
        <v>4.2346754049437996E-2</v>
      </c>
      <c r="AEI12" s="192">
        <f t="shared" si="952"/>
        <v>4.2372354470747942E-2</v>
      </c>
      <c r="AEJ12" s="192">
        <f t="shared" si="952"/>
        <v>4.2332125237261042E-2</v>
      </c>
      <c r="AEK12" s="192">
        <f t="shared" si="952"/>
        <v>4.2310182018995501E-2</v>
      </c>
      <c r="AEL12" s="192">
        <f t="shared" si="952"/>
        <v>4.2178522709402255E-2</v>
      </c>
      <c r="AEM12" s="192">
        <f t="shared" si="952"/>
        <v>4.2200465927667796E-2</v>
      </c>
      <c r="AEN12" s="192">
        <f t="shared" si="952"/>
        <v>4.2156579491136714E-2</v>
      </c>
      <c r="AEO12" s="192">
        <f t="shared" si="952"/>
        <v>4.2156579491136714E-2</v>
      </c>
      <c r="AEP12" s="192">
        <f t="shared" si="952"/>
        <v>4.2215094739844972E-2</v>
      </c>
      <c r="AEQ12" s="192">
        <f t="shared" si="952"/>
        <v>4.2083435430251726E-2</v>
      </c>
      <c r="AER12" s="192">
        <f t="shared" si="952"/>
        <v>4.2233380755066108E-2</v>
      </c>
      <c r="AES12" s="192">
        <f t="shared" si="952"/>
        <v>4.2174865506358072E-2</v>
      </c>
      <c r="AET12" s="192">
        <f t="shared" si="952"/>
        <v>4.2299210409862731E-2</v>
      </c>
      <c r="AEU12" s="192">
        <f t="shared" si="952"/>
        <v>4.2306524815951319E-2</v>
      </c>
      <c r="AEV12" s="192">
        <f t="shared" si="952"/>
        <v>4.2299210409862731E-2</v>
      </c>
      <c r="AEW12" s="192">
        <f t="shared" si="952"/>
        <v>4.2189494318535026E-2</v>
      </c>
      <c r="AEX12" s="192">
        <f t="shared" si="952"/>
        <v>4.2156579491136714E-2</v>
      </c>
      <c r="AEY12" s="192">
        <f t="shared" si="952"/>
        <v>4.2054177805897597E-2</v>
      </c>
      <c r="AEZ12" s="192">
        <f t="shared" si="952"/>
        <v>4.2116350257649815E-2</v>
      </c>
      <c r="AFA12" s="192">
        <f t="shared" si="952"/>
        <v>4.2035891790676239E-2</v>
      </c>
      <c r="AFB12" s="192"/>
      <c r="AFC12" s="192"/>
      <c r="AFD12" s="192"/>
      <c r="AFE12" s="192"/>
      <c r="AFF12" s="192"/>
      <c r="AFG12" s="192"/>
      <c r="AFH12" s="192"/>
      <c r="AFI12" s="192"/>
      <c r="AFJ12" s="192"/>
      <c r="AFK12" s="192"/>
      <c r="AFL12" s="192"/>
      <c r="AFM12" s="192"/>
      <c r="AFN12" s="192"/>
      <c r="AFO12" s="192"/>
      <c r="AFP12" s="192"/>
      <c r="AFQ12" s="192"/>
      <c r="AFR12" s="192"/>
      <c r="AFS12" s="192"/>
      <c r="AFT12" s="192"/>
      <c r="AFU12" s="192"/>
      <c r="AFV12" s="192"/>
      <c r="AFW12" s="192"/>
      <c r="AFX12" s="192"/>
      <c r="AFY12" s="192"/>
      <c r="AFZ12" s="192"/>
      <c r="AGA12" s="192"/>
      <c r="AGB12" s="192"/>
      <c r="AGC12" s="192"/>
      <c r="AGD12" s="192"/>
      <c r="AGE12" s="192"/>
      <c r="AGF12" s="192"/>
      <c r="AGG12" s="192"/>
      <c r="AGH12" s="192"/>
      <c r="AGI12" s="192"/>
      <c r="AGJ12" s="192"/>
      <c r="AGK12" s="192"/>
      <c r="AGL12" s="192"/>
      <c r="AGM12" s="192"/>
      <c r="AGN12" s="192"/>
      <c r="AGO12" s="192"/>
      <c r="AGP12" s="192"/>
      <c r="AGQ12" s="192"/>
      <c r="AGR12" s="192"/>
      <c r="AGS12" s="192"/>
      <c r="AGT12" s="192"/>
      <c r="AGU12" s="192"/>
      <c r="AGV12" s="192"/>
      <c r="AGW12" s="192"/>
      <c r="AGX12" s="192"/>
      <c r="AGY12" s="192"/>
      <c r="AGZ12" s="192"/>
      <c r="AHA12" s="192"/>
      <c r="AHB12" s="192"/>
      <c r="AHC12" s="192"/>
      <c r="AHD12" s="192"/>
      <c r="AHE12" s="192"/>
      <c r="AHF12" s="192"/>
      <c r="AHG12" s="192"/>
      <c r="AHH12" s="192"/>
      <c r="AHI12" s="192"/>
      <c r="AHJ12" s="192"/>
      <c r="AHK12" s="192"/>
      <c r="AHL12" s="192"/>
      <c r="AHM12" s="192"/>
      <c r="AHN12" s="192"/>
      <c r="AHO12" s="192"/>
      <c r="AHP12" s="192"/>
      <c r="AHQ12" s="192"/>
      <c r="AHR12" s="192"/>
      <c r="AHS12" s="192"/>
      <c r="AHT12" s="192"/>
      <c r="AHU12" s="192"/>
      <c r="AHV12" s="192"/>
      <c r="AHW12" s="192"/>
      <c r="AHX12" s="192"/>
      <c r="AHY12" s="192"/>
      <c r="AHZ12" s="192"/>
      <c r="AIA12" s="192"/>
      <c r="AIB12" s="192"/>
      <c r="AIC12" s="192"/>
      <c r="AID12" s="192"/>
      <c r="AIE12" s="192"/>
      <c r="AIF12" s="192"/>
      <c r="AIG12" s="192"/>
      <c r="AIH12" s="192"/>
      <c r="AII12" s="192"/>
      <c r="AIJ12" s="192"/>
      <c r="AIK12" s="192"/>
      <c r="AIL12" s="192"/>
      <c r="AIM12" s="192"/>
      <c r="AIN12" s="192"/>
      <c r="AIO12" s="192"/>
      <c r="AIP12" s="192"/>
      <c r="AIQ12" s="192"/>
      <c r="AIR12" s="192"/>
      <c r="AIS12" s="192"/>
      <c r="AIT12" s="192"/>
      <c r="AIU12" s="192"/>
      <c r="AIV12" s="192"/>
      <c r="AIW12" s="192"/>
      <c r="AIX12" s="192"/>
      <c r="AIY12" s="192"/>
      <c r="AIZ12" s="192"/>
      <c r="AJA12" s="192"/>
      <c r="AJB12" s="192"/>
      <c r="AJC12" s="192"/>
      <c r="AJD12" s="192"/>
      <c r="AJE12" s="192"/>
      <c r="AJF12" s="192"/>
      <c r="AJG12" s="192"/>
      <c r="AJH12" s="192"/>
      <c r="AJI12" s="192"/>
      <c r="AJJ12" s="192"/>
      <c r="AJK12" s="192"/>
      <c r="AJL12" s="192"/>
      <c r="AJM12" s="192"/>
      <c r="AJN12" s="192"/>
      <c r="AJO12" s="192"/>
      <c r="AJP12" s="192"/>
      <c r="AJQ12" s="192"/>
      <c r="AJR12" s="192"/>
      <c r="AJS12" s="192"/>
      <c r="AJT12" s="192"/>
      <c r="AJU12" s="192"/>
      <c r="AJV12" s="192"/>
      <c r="AJW12" s="192"/>
      <c r="AJX12" s="192"/>
      <c r="AJY12" s="192"/>
      <c r="AJZ12" s="192"/>
      <c r="AKA12" s="192"/>
      <c r="AKB12" s="192"/>
      <c r="AKC12" s="192"/>
      <c r="AKD12" s="192"/>
      <c r="AKE12" s="192"/>
      <c r="AKF12" s="192"/>
      <c r="AKG12" s="192"/>
      <c r="AKH12" s="192"/>
      <c r="AKI12" s="192"/>
      <c r="AKJ12" s="192"/>
      <c r="AKK12" s="192"/>
      <c r="AKL12" s="192"/>
      <c r="AKM12" s="192"/>
      <c r="AKN12" s="192"/>
      <c r="AKO12" s="192"/>
      <c r="AKP12" s="192"/>
      <c r="AKQ12" s="192"/>
      <c r="AKR12" s="192"/>
      <c r="AKS12" s="192"/>
      <c r="AKT12" s="192"/>
      <c r="AKU12" s="192"/>
      <c r="AKV12" s="192"/>
      <c r="AKW12" s="192"/>
      <c r="AKX12" s="192"/>
      <c r="AKY12" s="192"/>
      <c r="AKZ12" s="192"/>
      <c r="ALA12" s="192"/>
      <c r="ALB12" s="192"/>
      <c r="ALC12" s="192"/>
      <c r="ALD12" s="192"/>
      <c r="ALE12" s="192"/>
      <c r="ALF12" s="192"/>
      <c r="ALG12" s="192"/>
      <c r="ALH12" s="192"/>
      <c r="ALI12" s="192"/>
      <c r="ALJ12" s="192"/>
      <c r="ALK12" s="192"/>
      <c r="ALL12" s="192"/>
      <c r="ALM12" s="192"/>
      <c r="ALN12" s="192"/>
      <c r="ALO12" s="192"/>
      <c r="ALP12" s="192"/>
      <c r="ALQ12" s="192"/>
      <c r="ALR12" s="192"/>
      <c r="ALS12" s="192"/>
      <c r="ALT12" s="192"/>
      <c r="ALU12" s="192"/>
      <c r="ALV12" s="192"/>
      <c r="ALW12" s="192"/>
      <c r="ALX12" s="192"/>
      <c r="ALY12" s="192"/>
      <c r="ALZ12" s="192"/>
      <c r="AMA12" s="192"/>
      <c r="AMB12" s="192"/>
      <c r="AMC12" s="192"/>
      <c r="AMD12" s="192"/>
      <c r="AME12" s="192"/>
      <c r="AMF12" s="192"/>
      <c r="AMG12" s="192"/>
      <c r="AMH12" s="192"/>
      <c r="AMI12" s="192"/>
      <c r="AMJ12" s="192"/>
      <c r="AMK12" s="192"/>
      <c r="AML12" s="192"/>
      <c r="AMM12" s="192"/>
      <c r="AMN12" s="192"/>
      <c r="AMO12" s="192"/>
      <c r="AMP12" s="192"/>
      <c r="AMQ12" s="192"/>
      <c r="AMR12" s="192"/>
      <c r="AMS12" s="192"/>
      <c r="AMT12" s="192"/>
      <c r="AMU12" s="192"/>
      <c r="AMV12" s="192"/>
      <c r="AMW12" s="192"/>
      <c r="AMX12" s="192"/>
      <c r="AMY12" s="192"/>
      <c r="AMZ12" s="192"/>
      <c r="ANA12" s="192"/>
      <c r="ANB12" s="192"/>
      <c r="ANC12" s="192"/>
      <c r="AND12" s="192"/>
      <c r="ANE12" s="192"/>
      <c r="ANF12" s="192"/>
      <c r="ANG12" s="192"/>
      <c r="ANH12" s="192"/>
      <c r="ANI12" s="192"/>
      <c r="ANJ12" s="192"/>
      <c r="ANK12" s="192"/>
      <c r="ANL12" s="192"/>
      <c r="ANM12" s="192"/>
      <c r="ANN12" s="192"/>
      <c r="ANO12" s="192"/>
      <c r="ANP12" s="192"/>
      <c r="ANQ12" s="192"/>
      <c r="ANR12" s="192"/>
      <c r="ANS12" s="192"/>
      <c r="ANT12" s="192"/>
      <c r="ANU12" s="192"/>
      <c r="ANV12" s="192"/>
      <c r="ANW12" s="192"/>
      <c r="ANX12" s="192"/>
      <c r="ANY12" s="192"/>
      <c r="ANZ12" s="192"/>
      <c r="AOA12" s="192"/>
      <c r="AOB12" s="192"/>
      <c r="AOC12" s="192"/>
      <c r="AOD12" s="192"/>
      <c r="AOE12" s="192"/>
      <c r="AOF12" s="192"/>
      <c r="AOG12" s="192"/>
      <c r="AOH12" s="192"/>
      <c r="AOI12" s="192"/>
      <c r="AOJ12" s="192"/>
      <c r="AOK12" s="192"/>
      <c r="AOL12" s="192"/>
      <c r="AOM12" s="192"/>
      <c r="AON12" s="192"/>
      <c r="AOO12" s="192"/>
      <c r="AOP12" s="192"/>
      <c r="AOQ12" s="192"/>
      <c r="AOR12" s="192"/>
      <c r="AOS12" s="192"/>
      <c r="AOT12" s="192"/>
      <c r="AOU12" s="192"/>
      <c r="AOV12" s="192"/>
      <c r="AOW12" s="192"/>
      <c r="AOX12" s="192"/>
      <c r="AOY12" s="192"/>
      <c r="AOZ12" s="192"/>
      <c r="APA12" s="192"/>
      <c r="APB12" s="192"/>
      <c r="APC12" s="192"/>
      <c r="APD12" s="192"/>
      <c r="APE12" s="192"/>
      <c r="APF12" s="192"/>
      <c r="APG12" s="192"/>
      <c r="APH12" s="192"/>
      <c r="API12" s="192"/>
      <c r="APJ12" s="192"/>
      <c r="APK12" s="192"/>
    </row>
    <row r="13" spans="1:1544">
      <c r="A13" s="191" t="s">
        <v>241</v>
      </c>
      <c r="B13" s="191"/>
      <c r="C13" s="191"/>
      <c r="D13" s="191"/>
      <c r="E13" s="191"/>
      <c r="F13" s="191"/>
      <c r="G13" s="191"/>
      <c r="H13" s="191"/>
      <c r="I13" s="191"/>
      <c r="J13" s="191"/>
      <c r="K13" s="191"/>
      <c r="L13" s="191"/>
      <c r="M13" s="191"/>
      <c r="N13" s="191"/>
      <c r="O13" s="191"/>
      <c r="P13" s="191"/>
      <c r="Q13" s="191"/>
      <c r="R13" s="191"/>
      <c r="S13" s="191"/>
      <c r="T13" s="191"/>
      <c r="U13" s="191"/>
      <c r="V13" s="191"/>
      <c r="W13" s="191"/>
      <c r="X13" s="191"/>
      <c r="Y13" s="191"/>
      <c r="Z13" s="191"/>
      <c r="AA13" s="191"/>
      <c r="AB13" s="191"/>
      <c r="AC13" s="191"/>
      <c r="AD13" s="191"/>
      <c r="AE13" s="191"/>
      <c r="AF13" s="191"/>
      <c r="AG13" s="191"/>
      <c r="AH13" s="191"/>
      <c r="AI13" s="191"/>
      <c r="AJ13" s="191"/>
      <c r="AK13" s="191"/>
      <c r="AL13" s="191"/>
      <c r="AM13" s="191"/>
      <c r="AN13" s="191"/>
      <c r="AO13" s="191"/>
      <c r="AP13" s="191"/>
      <c r="AQ13" s="191"/>
      <c r="AR13" s="191"/>
      <c r="AS13" s="191"/>
      <c r="AT13" s="191"/>
      <c r="AU13" s="191"/>
      <c r="AV13" s="191"/>
      <c r="AW13" s="191"/>
      <c r="AX13" s="191"/>
      <c r="AY13" s="191"/>
      <c r="AZ13" s="191"/>
      <c r="BA13" s="191"/>
      <c r="BB13" s="191"/>
      <c r="BC13" s="191"/>
      <c r="BD13" s="191"/>
      <c r="BE13" s="191"/>
      <c r="BF13" s="191"/>
      <c r="BG13" s="191"/>
      <c r="BH13" s="191"/>
      <c r="BI13" s="191"/>
      <c r="BJ13" s="191"/>
      <c r="BK13" s="191"/>
      <c r="BL13" s="191"/>
      <c r="BM13" s="191"/>
      <c r="BN13" s="191"/>
      <c r="BO13" s="191"/>
      <c r="BP13" s="191"/>
      <c r="BQ13" s="191"/>
      <c r="BR13" s="191"/>
      <c r="BS13" s="191"/>
      <c r="BT13" s="191"/>
      <c r="BU13" s="191"/>
      <c r="BV13" s="191"/>
      <c r="BW13" s="191"/>
      <c r="BX13" s="191"/>
      <c r="BY13" s="191"/>
      <c r="BZ13" s="191"/>
      <c r="CA13" s="191"/>
      <c r="CB13" s="191"/>
      <c r="CC13" s="191"/>
      <c r="CD13" s="191"/>
      <c r="CE13" s="191"/>
      <c r="CF13" s="191"/>
      <c r="CG13" s="191"/>
      <c r="CH13" s="191"/>
      <c r="CI13" s="191"/>
      <c r="CJ13" s="191"/>
      <c r="CK13" s="191"/>
      <c r="CL13" s="191"/>
      <c r="CM13" s="191"/>
      <c r="CN13" s="191"/>
      <c r="CO13" s="191"/>
      <c r="CP13" s="191"/>
      <c r="CQ13" s="191"/>
      <c r="CR13" s="191"/>
      <c r="CS13" s="191"/>
      <c r="CT13" s="191"/>
      <c r="CU13" s="191"/>
      <c r="CV13" s="191"/>
      <c r="CW13" s="191"/>
      <c r="CX13" s="191"/>
      <c r="CY13" s="191"/>
      <c r="CZ13" s="191"/>
      <c r="DA13" s="191"/>
      <c r="DB13" s="191"/>
      <c r="DC13" s="191"/>
      <c r="DD13" s="191"/>
      <c r="DE13" s="191"/>
      <c r="DF13" s="191"/>
      <c r="DG13" s="191"/>
      <c r="DH13" s="191"/>
      <c r="DI13" s="191"/>
      <c r="DJ13" s="191"/>
      <c r="DK13" s="191"/>
      <c r="DL13" s="191"/>
      <c r="DM13" s="191"/>
      <c r="DN13" s="191"/>
      <c r="DO13" s="191"/>
      <c r="DP13" s="191"/>
      <c r="DQ13" s="191"/>
      <c r="DR13" s="191"/>
      <c r="DS13" s="191"/>
      <c r="DT13" s="191"/>
      <c r="DU13" s="191"/>
      <c r="DV13" s="191"/>
      <c r="DW13" s="191"/>
      <c r="DX13" s="191"/>
      <c r="DY13" s="191"/>
      <c r="DZ13" s="191"/>
      <c r="EA13" s="191"/>
      <c r="EB13" s="191"/>
      <c r="EC13" s="191"/>
      <c r="ED13" s="191"/>
      <c r="EE13" s="191"/>
      <c r="EF13" s="191"/>
      <c r="EG13" s="191"/>
      <c r="EH13" s="191"/>
      <c r="EI13" s="191"/>
      <c r="EJ13" s="191"/>
      <c r="EK13" s="191"/>
      <c r="EL13" s="191"/>
      <c r="EM13" s="191"/>
      <c r="EN13" s="191"/>
      <c r="EO13" s="191"/>
      <c r="EP13" s="191"/>
      <c r="EQ13" s="191"/>
      <c r="ER13" s="191"/>
      <c r="ES13" s="191"/>
      <c r="ET13" s="191"/>
      <c r="EU13" s="191"/>
      <c r="EV13" s="191"/>
      <c r="EW13" s="191"/>
      <c r="EX13" s="191"/>
      <c r="EY13" s="191"/>
      <c r="EZ13" s="191"/>
      <c r="FA13" s="191"/>
      <c r="FB13" s="191"/>
      <c r="FC13" s="191"/>
      <c r="FD13" s="191"/>
      <c r="FE13" s="191"/>
      <c r="FF13" s="191"/>
      <c r="FG13" s="191"/>
      <c r="FH13" s="191"/>
      <c r="FI13" s="191"/>
      <c r="FJ13" s="191"/>
      <c r="FK13" s="191"/>
      <c r="FL13" s="191"/>
      <c r="FM13" s="191"/>
      <c r="FN13" s="191"/>
      <c r="FO13" s="191"/>
      <c r="FP13" s="191"/>
      <c r="FQ13" s="191"/>
      <c r="FR13" s="191"/>
      <c r="FS13" s="191"/>
      <c r="FT13" s="191"/>
      <c r="FU13" s="191"/>
      <c r="FV13" s="191"/>
      <c r="FW13" s="191"/>
      <c r="FX13" s="191"/>
      <c r="FY13" s="191"/>
      <c r="FZ13" s="191"/>
      <c r="GA13" s="191"/>
      <c r="GB13" s="191"/>
      <c r="GC13" s="191"/>
      <c r="GD13" s="191"/>
      <c r="GE13" s="191"/>
      <c r="GF13" s="191"/>
      <c r="GG13" s="191"/>
      <c r="GH13" s="191"/>
      <c r="GI13" s="191"/>
      <c r="GJ13" s="191"/>
      <c r="GK13" s="191"/>
      <c r="GL13" s="191"/>
      <c r="GM13" s="191"/>
      <c r="GN13" s="191"/>
      <c r="GO13" s="191"/>
      <c r="GP13" s="191"/>
      <c r="GQ13" s="191"/>
      <c r="GR13" s="191"/>
      <c r="GS13" s="191"/>
      <c r="GT13" s="191"/>
      <c r="GU13" s="191"/>
      <c r="GV13" s="191"/>
      <c r="GW13" s="191"/>
      <c r="GX13" s="191"/>
      <c r="GY13" s="191"/>
      <c r="GZ13" s="191"/>
      <c r="HA13" s="191"/>
      <c r="HB13" s="191"/>
      <c r="HC13" s="191"/>
      <c r="HD13" s="191"/>
      <c r="HE13" s="191"/>
      <c r="HF13" s="191"/>
      <c r="HG13" s="191"/>
      <c r="HH13" s="191"/>
      <c r="HI13" s="191"/>
      <c r="HJ13" s="191"/>
      <c r="HK13" s="191"/>
      <c r="HL13" s="191"/>
      <c r="HM13" s="191"/>
      <c r="HN13" s="191"/>
      <c r="HO13" s="191"/>
      <c r="HP13" s="191"/>
      <c r="HQ13" s="191"/>
      <c r="HR13" s="191"/>
      <c r="HS13" s="191"/>
      <c r="HT13" s="191"/>
      <c r="HU13" s="191"/>
      <c r="HV13" s="191"/>
      <c r="HW13" s="191"/>
      <c r="HX13" s="191"/>
      <c r="HY13" s="191"/>
      <c r="HZ13" s="191"/>
      <c r="IA13" s="191"/>
      <c r="IB13" s="191"/>
      <c r="IC13" s="191"/>
      <c r="ID13" s="191"/>
      <c r="IE13" s="191"/>
      <c r="IF13" s="191"/>
      <c r="IG13" s="191"/>
      <c r="IH13" s="191"/>
      <c r="II13" s="191"/>
      <c r="IJ13" s="191"/>
      <c r="IK13" s="191"/>
      <c r="IL13" s="191"/>
      <c r="IM13" s="191"/>
      <c r="IN13" s="191"/>
      <c r="IO13" s="191"/>
      <c r="IP13" s="191"/>
      <c r="IQ13" s="191"/>
      <c r="IR13" s="191"/>
      <c r="IS13" s="191"/>
      <c r="IT13" s="191"/>
      <c r="IU13" s="191"/>
      <c r="IV13" s="191"/>
      <c r="IW13" s="191"/>
      <c r="IX13" s="191"/>
      <c r="IY13" s="191"/>
      <c r="IZ13" s="191"/>
      <c r="JA13" s="191"/>
      <c r="JB13" s="191"/>
      <c r="JC13" s="191"/>
      <c r="JD13" s="191"/>
      <c r="JE13" s="191"/>
      <c r="JF13" s="191"/>
      <c r="JG13" s="191"/>
      <c r="JH13" s="191"/>
      <c r="JI13" s="191"/>
      <c r="JJ13" s="191"/>
      <c r="JK13" s="191"/>
      <c r="JL13" s="191"/>
      <c r="JM13" s="191"/>
      <c r="JN13" s="191"/>
      <c r="JO13" s="191"/>
      <c r="JP13" s="191"/>
      <c r="JQ13" s="191"/>
      <c r="JR13" s="191"/>
      <c r="JS13" s="191"/>
      <c r="JT13" s="191"/>
      <c r="JU13" s="191"/>
      <c r="JV13" s="191"/>
      <c r="JW13" s="191"/>
      <c r="JX13" s="191"/>
      <c r="JY13" s="191"/>
      <c r="JZ13" s="191"/>
      <c r="KA13" s="191"/>
      <c r="KB13" s="191"/>
      <c r="KC13" s="191"/>
      <c r="KD13" s="191"/>
      <c r="KE13" s="191"/>
      <c r="KF13" s="191"/>
      <c r="KG13" s="191"/>
      <c r="KH13" s="191"/>
      <c r="KI13" s="191"/>
      <c r="KJ13" s="191"/>
      <c r="KK13" s="191"/>
      <c r="KL13" s="191"/>
      <c r="KM13" s="191"/>
      <c r="KN13" s="191"/>
      <c r="KO13" s="191"/>
      <c r="KP13" s="191"/>
      <c r="KQ13" s="191"/>
      <c r="KR13" s="191"/>
      <c r="KS13" s="191"/>
      <c r="KT13" s="191"/>
      <c r="KU13" s="191"/>
      <c r="KV13" s="191"/>
      <c r="KW13" s="191"/>
      <c r="KX13" s="191"/>
      <c r="KY13" s="191"/>
      <c r="KZ13" s="191"/>
      <c r="LA13" s="191"/>
      <c r="LB13" s="191"/>
      <c r="LC13" s="191"/>
      <c r="LD13" s="191"/>
      <c r="LE13" s="191"/>
      <c r="LF13" s="191"/>
      <c r="LG13" s="191"/>
      <c r="LH13" s="191"/>
      <c r="LI13" s="191"/>
      <c r="LJ13" s="191"/>
      <c r="LK13" s="191"/>
      <c r="LL13" s="191"/>
      <c r="LM13" s="191"/>
      <c r="LN13" s="191"/>
      <c r="LO13" s="191"/>
      <c r="LP13" s="191"/>
      <c r="LQ13" s="191"/>
      <c r="LR13" s="191"/>
      <c r="LS13" s="191"/>
      <c r="LT13" s="191"/>
      <c r="LU13" s="191"/>
      <c r="LV13" s="191"/>
      <c r="LW13" s="191"/>
      <c r="LX13" s="191"/>
      <c r="LY13" s="191"/>
      <c r="LZ13" s="191"/>
      <c r="MA13" s="191"/>
      <c r="MB13" s="191"/>
      <c r="MC13" s="191"/>
      <c r="MD13" s="191"/>
      <c r="ME13" s="191"/>
      <c r="MF13" s="191"/>
      <c r="MG13" s="191"/>
      <c r="MH13" s="191"/>
      <c r="MI13" s="191"/>
      <c r="MJ13" s="191"/>
      <c r="MK13" s="191"/>
      <c r="ML13" s="191"/>
      <c r="MM13" s="191"/>
      <c r="MN13" s="191"/>
      <c r="MO13" s="191"/>
      <c r="MP13" s="191"/>
      <c r="MQ13" s="191"/>
      <c r="MR13" s="191"/>
      <c r="MS13" s="191"/>
      <c r="MT13" s="191"/>
      <c r="MU13" s="191"/>
      <c r="MV13" s="191"/>
      <c r="MW13" s="191"/>
      <c r="MX13" s="191"/>
      <c r="MY13" s="191"/>
      <c r="MZ13" s="191"/>
      <c r="NA13" s="191"/>
      <c r="NB13" s="191"/>
      <c r="NC13" s="191"/>
      <c r="ND13" s="191"/>
      <c r="NE13" s="191"/>
      <c r="NF13" s="191"/>
      <c r="NG13" s="191"/>
      <c r="NH13" s="191"/>
      <c r="NI13" s="191"/>
      <c r="NJ13" s="191"/>
      <c r="NK13" s="191"/>
      <c r="NL13" s="191"/>
      <c r="NM13" s="191"/>
      <c r="NN13" s="191"/>
      <c r="NO13" s="191"/>
      <c r="NP13" s="191"/>
      <c r="NQ13" s="191"/>
      <c r="NR13" s="191"/>
      <c r="NS13" s="191"/>
      <c r="NT13" s="191"/>
      <c r="NU13" s="191"/>
      <c r="NV13" s="191"/>
      <c r="NW13" s="191"/>
      <c r="NX13" s="191"/>
      <c r="NY13" s="191"/>
      <c r="NZ13" s="191"/>
      <c r="OA13" s="191"/>
      <c r="OB13" s="191"/>
      <c r="OC13" s="191"/>
      <c r="OD13" s="191"/>
      <c r="OE13" s="191"/>
      <c r="OF13" s="191"/>
      <c r="OG13" s="191"/>
      <c r="OH13" s="191"/>
      <c r="OI13" s="191"/>
      <c r="OJ13" s="191"/>
      <c r="OK13" s="191"/>
      <c r="OL13" s="191"/>
      <c r="OM13" s="191"/>
      <c r="ON13" s="191"/>
      <c r="OO13" s="191"/>
      <c r="OP13" s="191"/>
      <c r="OQ13" s="191"/>
      <c r="OR13" s="191"/>
      <c r="OS13" s="191"/>
      <c r="OT13" s="191"/>
      <c r="OU13" s="191"/>
      <c r="OV13" s="191"/>
      <c r="OW13" s="191"/>
      <c r="OX13" s="191"/>
      <c r="OY13" s="191"/>
      <c r="OZ13" s="191"/>
      <c r="PA13" s="191"/>
      <c r="PB13" s="191"/>
      <c r="PC13" s="191"/>
      <c r="PD13" s="191"/>
      <c r="PE13" s="191"/>
      <c r="PF13" s="191"/>
      <c r="PG13" s="191"/>
      <c r="PH13" s="191"/>
      <c r="PI13" s="191"/>
      <c r="PJ13" s="191"/>
      <c r="PK13" s="191"/>
      <c r="PL13" s="191"/>
      <c r="PM13" s="191"/>
      <c r="PN13" s="191"/>
      <c r="PO13" s="191"/>
      <c r="PP13" s="191"/>
      <c r="PQ13" s="191"/>
      <c r="PR13" s="191"/>
      <c r="PS13" s="191"/>
      <c r="PT13" s="191"/>
      <c r="PU13" s="191"/>
      <c r="PV13" s="191"/>
      <c r="PW13" s="191"/>
      <c r="PX13" s="191"/>
      <c r="PY13" s="191"/>
      <c r="PZ13" s="191"/>
      <c r="QA13" s="191"/>
      <c r="QB13" s="191"/>
      <c r="QC13" s="191"/>
      <c r="QD13" s="191"/>
      <c r="QE13" s="191"/>
      <c r="QF13" s="191"/>
      <c r="QG13" s="191"/>
      <c r="QH13" s="191"/>
      <c r="QI13" s="191"/>
      <c r="QJ13" s="191"/>
      <c r="QK13" s="191"/>
      <c r="QL13" s="191"/>
      <c r="QM13" s="191"/>
      <c r="QN13" s="191"/>
      <c r="QO13" s="191"/>
      <c r="QP13" s="191"/>
      <c r="QQ13" s="191"/>
      <c r="QR13" s="191"/>
      <c r="QS13" s="191"/>
      <c r="QT13" s="191"/>
      <c r="QU13" s="191"/>
      <c r="QV13" s="191"/>
      <c r="QW13" s="191"/>
      <c r="QX13" s="191"/>
      <c r="QY13" s="191"/>
      <c r="QZ13" s="191"/>
      <c r="RA13" s="191"/>
      <c r="RB13" s="191"/>
      <c r="RC13" s="191"/>
      <c r="RD13" s="191"/>
      <c r="RE13" s="191"/>
      <c r="RF13" s="191"/>
      <c r="RG13" s="191"/>
      <c r="RH13" s="191"/>
      <c r="RI13" s="191"/>
      <c r="RJ13" s="191"/>
      <c r="RK13" s="191"/>
      <c r="RL13" s="191"/>
      <c r="RM13" s="191"/>
      <c r="RN13" s="191"/>
      <c r="RO13" s="191"/>
      <c r="RP13" s="191"/>
      <c r="RQ13" s="191"/>
      <c r="RR13" s="191"/>
      <c r="RS13" s="191"/>
      <c r="RT13" s="191"/>
      <c r="RU13" s="191"/>
      <c r="RV13" s="191"/>
      <c r="RW13" s="191"/>
      <c r="RX13" s="191"/>
      <c r="RY13" s="191"/>
      <c r="RZ13" s="191"/>
      <c r="SA13" s="191"/>
      <c r="SB13" s="191"/>
      <c r="SC13" s="191"/>
      <c r="SD13" s="183"/>
      <c r="SE13" s="183"/>
      <c r="SF13" s="183"/>
      <c r="SG13" s="183"/>
      <c r="SH13" s="183"/>
      <c r="SI13" s="183"/>
      <c r="SJ13" s="183"/>
      <c r="SK13" s="183"/>
      <c r="SL13" s="183"/>
      <c r="SM13" s="183"/>
      <c r="SN13" s="183"/>
      <c r="SO13" s="183"/>
      <c r="SP13" s="183"/>
      <c r="SQ13" s="183"/>
      <c r="SR13" s="183"/>
      <c r="SS13" s="183"/>
      <c r="ST13" s="183"/>
      <c r="SU13" s="183"/>
      <c r="SV13" s="183"/>
      <c r="SW13" s="183"/>
      <c r="SX13" s="183"/>
      <c r="SY13" s="192"/>
      <c r="SZ13" s="192"/>
      <c r="TA13" s="192"/>
      <c r="TB13" s="192"/>
      <c r="TC13" s="192"/>
      <c r="TD13" s="192"/>
      <c r="TE13" s="192"/>
      <c r="TF13" s="192"/>
      <c r="TG13" s="192"/>
      <c r="TH13" s="192"/>
      <c r="TI13" s="192"/>
      <c r="TJ13" s="192"/>
      <c r="TK13" s="192"/>
      <c r="TL13" s="192"/>
      <c r="TM13" s="192"/>
      <c r="TN13" s="192"/>
      <c r="TO13" s="192"/>
      <c r="TP13" s="192"/>
      <c r="TQ13" s="192"/>
      <c r="TR13" s="192"/>
      <c r="TS13" s="192"/>
      <c r="TT13" s="192"/>
      <c r="TU13" s="192"/>
      <c r="TV13" s="192"/>
      <c r="TW13" s="192"/>
      <c r="TX13" s="192"/>
      <c r="TY13" s="192"/>
      <c r="TZ13" s="192">
        <f t="shared" ref="TZ13:VE13" si="953">TZ18/$TZ$18-1</f>
        <v>0</v>
      </c>
      <c r="UA13" s="192">
        <f t="shared" si="953"/>
        <v>7.5402965197124416E-4</v>
      </c>
      <c r="UB13" s="192">
        <f t="shared" si="953"/>
        <v>-3.943150734117995E-3</v>
      </c>
      <c r="UC13" s="192">
        <f t="shared" si="953"/>
        <v>-2.5950371139269457E-3</v>
      </c>
      <c r="UD13" s="192">
        <f t="shared" si="953"/>
        <v>-1.4101333751150857E-3</v>
      </c>
      <c r="UE13" s="192">
        <f t="shared" si="953"/>
        <v>-3.6004099832219749E-3</v>
      </c>
      <c r="UF13" s="192">
        <f t="shared" si="953"/>
        <v>-6.3423359903901355E-3</v>
      </c>
      <c r="UG13" s="192">
        <f t="shared" si="953"/>
        <v>-6.9462125514926365E-3</v>
      </c>
      <c r="UH13" s="192">
        <f t="shared" si="953"/>
        <v>-4.6188396430273393E-3</v>
      </c>
      <c r="UI13" s="192">
        <f t="shared" si="953"/>
        <v>-2.6635852641061497E-3</v>
      </c>
      <c r="UJ13" s="192">
        <f t="shared" si="953"/>
        <v>-4.3936100067242245E-3</v>
      </c>
      <c r="UK13" s="192">
        <f t="shared" si="953"/>
        <v>-1.1130913910051277E-3</v>
      </c>
      <c r="UL13" s="192">
        <f t="shared" si="953"/>
        <v>-1.7006469639697652E-3</v>
      </c>
      <c r="UM13" s="192">
        <f t="shared" si="953"/>
        <v>-4.798370512544281E-3</v>
      </c>
      <c r="UN13" s="192">
        <f t="shared" si="953"/>
        <v>-5.425096457039813E-3</v>
      </c>
      <c r="UO13" s="192">
        <f t="shared" si="953"/>
        <v>-5.5883063384188914E-3</v>
      </c>
      <c r="UP13" s="192">
        <f t="shared" si="953"/>
        <v>-4.8212198959374231E-3</v>
      </c>
      <c r="UQ13" s="192">
        <f t="shared" si="953"/>
        <v>-8.0038125828290063E-3</v>
      </c>
      <c r="UR13" s="192">
        <f t="shared" si="953"/>
        <v>-9.5412496654198042E-3</v>
      </c>
      <c r="US13" s="192">
        <f t="shared" si="953"/>
        <v>-1.0451960803514848E-2</v>
      </c>
      <c r="UT13" s="192">
        <f t="shared" si="953"/>
        <v>-1.179354602845073E-2</v>
      </c>
      <c r="UU13" s="192">
        <f t="shared" si="953"/>
        <v>-1.0520508953694052E-2</v>
      </c>
      <c r="UV13" s="192">
        <f t="shared" si="953"/>
        <v>-9.4563805271025148E-3</v>
      </c>
      <c r="UW13" s="192">
        <f t="shared" si="953"/>
        <v>-5.0105433583370607E-3</v>
      </c>
      <c r="UX13" s="192">
        <f t="shared" si="953"/>
        <v>-7.1355360138924961E-3</v>
      </c>
      <c r="UY13" s="192">
        <f t="shared" si="953"/>
        <v>-7.8308101085671211E-3</v>
      </c>
      <c r="UZ13" s="192">
        <f t="shared" si="953"/>
        <v>-1.0886099087983103E-2</v>
      </c>
      <c r="VA13" s="192">
        <f t="shared" si="953"/>
        <v>-1.4225373260998708E-2</v>
      </c>
      <c r="VB13" s="192">
        <f t="shared" si="953"/>
        <v>-1.5896642446320164E-2</v>
      </c>
      <c r="VC13" s="192">
        <f t="shared" si="953"/>
        <v>-1.8955195623363896E-2</v>
      </c>
      <c r="VD13" s="192">
        <f t="shared" si="953"/>
        <v>-1.8328469678868253E-2</v>
      </c>
      <c r="VE13" s="192">
        <f t="shared" si="953"/>
        <v>-2.1422929029815241E-2</v>
      </c>
      <c r="VF13" s="192">
        <f t="shared" ref="VF13:WK13" si="954">VF18/$TZ$18-1</f>
        <v>-2.4638163692982662E-2</v>
      </c>
      <c r="VG13" s="192">
        <f t="shared" si="954"/>
        <v>-2.4272573558693611E-2</v>
      </c>
      <c r="VH13" s="192">
        <f t="shared" si="954"/>
        <v>-2.5098415558471476E-2</v>
      </c>
      <c r="VI13" s="192">
        <f t="shared" si="954"/>
        <v>-2.7468223036095529E-2</v>
      </c>
      <c r="VJ13" s="192">
        <f t="shared" si="954"/>
        <v>-2.7987230458880852E-2</v>
      </c>
      <c r="VK13" s="192">
        <f t="shared" si="954"/>
        <v>-2.5206134080181686E-2</v>
      </c>
      <c r="VL13" s="192">
        <f t="shared" si="954"/>
        <v>-1.3249378170351989E-2</v>
      </c>
      <c r="VM13" s="192">
        <f t="shared" si="954"/>
        <v>-7.9254718397669954E-3</v>
      </c>
      <c r="VN13" s="192">
        <f t="shared" si="954"/>
        <v>-2.0466519124934246E-3</v>
      </c>
      <c r="VO13" s="192">
        <f t="shared" si="954"/>
        <v>3.8811309791939586E-3</v>
      </c>
      <c r="VP13" s="192">
        <f t="shared" si="954"/>
        <v>8.6631805036003762E-3</v>
      </c>
      <c r="VQ13" s="192">
        <f t="shared" si="954"/>
        <v>3.6885433191666817E-3</v>
      </c>
      <c r="VR13" s="192">
        <f t="shared" si="954"/>
        <v>1.4411432525770929E-2</v>
      </c>
      <c r="VS13" s="192">
        <f t="shared" si="954"/>
        <v>3.1166558948144907E-2</v>
      </c>
      <c r="VT13" s="192">
        <f t="shared" si="954"/>
        <v>2.7899097122936256E-2</v>
      </c>
      <c r="VU13" s="192">
        <f t="shared" si="954"/>
        <v>2.3064820436488498E-2</v>
      </c>
      <c r="VV13" s="192">
        <f t="shared" si="954"/>
        <v>2.1498005575249612E-2</v>
      </c>
      <c r="VW13" s="192">
        <f t="shared" si="954"/>
        <v>1.0830607728314234E-2</v>
      </c>
      <c r="VX13" s="192">
        <f t="shared" si="954"/>
        <v>1.0070049681087934E-2</v>
      </c>
      <c r="VY13" s="192">
        <f t="shared" si="954"/>
        <v>7.0343458874375653E-3</v>
      </c>
      <c r="VZ13" s="192">
        <f t="shared" si="954"/>
        <v>-8.4085730886489518E-3</v>
      </c>
      <c r="WA13" s="192">
        <f t="shared" si="954"/>
        <v>-1.9193482050177346E-2</v>
      </c>
      <c r="WB13" s="192">
        <f t="shared" si="954"/>
        <v>-2.1857067314283496E-2</v>
      </c>
      <c r="WC13" s="192">
        <f t="shared" si="954"/>
        <v>-3.2573428125632464E-2</v>
      </c>
      <c r="WD13" s="192">
        <f t="shared" si="954"/>
        <v>-2.0362064800851343E-2</v>
      </c>
      <c r="WE13" s="192">
        <f t="shared" si="954"/>
        <v>-2.1520854958642532E-2</v>
      </c>
      <c r="WF13" s="192">
        <f t="shared" si="954"/>
        <v>-1.092200526188658E-2</v>
      </c>
      <c r="WG13" s="192">
        <f t="shared" si="954"/>
        <v>-8.2257780215044818E-4</v>
      </c>
      <c r="WH13" s="192">
        <f t="shared" si="954"/>
        <v>4.2369285206003138E-3</v>
      </c>
      <c r="WI13" s="192">
        <f t="shared" si="954"/>
        <v>-2.9377778648230768E-3</v>
      </c>
      <c r="WJ13" s="192">
        <f t="shared" si="954"/>
        <v>-6.610000195851895E-3</v>
      </c>
      <c r="WK13" s="192">
        <f t="shared" si="954"/>
        <v>-8.2877977764285182E-3</v>
      </c>
      <c r="WL13" s="192">
        <f t="shared" ref="WL13:XQ13" si="955">WL18/$TZ$18-1</f>
        <v>-2.0352272207968536E-2</v>
      </c>
      <c r="WM13" s="192">
        <f t="shared" si="955"/>
        <v>-1.8093447449682332E-2</v>
      </c>
      <c r="WN13" s="192">
        <f t="shared" si="955"/>
        <v>-1.2854410257414628E-2</v>
      </c>
      <c r="WO13" s="192">
        <f t="shared" si="955"/>
        <v>-1.4000143624695593E-2</v>
      </c>
      <c r="WP13" s="192">
        <f t="shared" si="955"/>
        <v>-1.255736827330467E-2</v>
      </c>
      <c r="WQ13" s="192">
        <f t="shared" si="955"/>
        <v>-6.1954470971490316E-3</v>
      </c>
      <c r="WR13" s="192">
        <f t="shared" si="955"/>
        <v>-6.6850767412862666E-3</v>
      </c>
      <c r="WS13" s="192">
        <f t="shared" si="955"/>
        <v>-7.099629839989019E-3</v>
      </c>
      <c r="WT13" s="192">
        <f t="shared" si="955"/>
        <v>-7.8765088753534052E-3</v>
      </c>
      <c r="WU13" s="192">
        <f t="shared" si="955"/>
        <v>-1.2766276921469921E-2</v>
      </c>
      <c r="WV13" s="192">
        <f t="shared" si="955"/>
        <v>-1.6027210351423515E-2</v>
      </c>
      <c r="WW13" s="192">
        <f t="shared" si="955"/>
        <v>-1.2485555925497938E-2</v>
      </c>
      <c r="WX13" s="192">
        <f t="shared" si="955"/>
        <v>-1.5452711568969324E-2</v>
      </c>
      <c r="WY13" s="192">
        <f t="shared" si="955"/>
        <v>-1.3298341134765579E-2</v>
      </c>
      <c r="WZ13" s="192">
        <f t="shared" si="955"/>
        <v>-1.8514528943640252E-2</v>
      </c>
      <c r="XA13" s="192">
        <f t="shared" si="955"/>
        <v>-2.3342277234832842E-2</v>
      </c>
      <c r="XB13" s="192">
        <f t="shared" si="955"/>
        <v>-1.337668187782759E-2</v>
      </c>
      <c r="XC13" s="192">
        <f t="shared" si="955"/>
        <v>-1.343217323749657E-2</v>
      </c>
      <c r="XD13" s="192">
        <f t="shared" si="955"/>
        <v>-1.0693511427955826E-2</v>
      </c>
      <c r="XE13" s="192">
        <f t="shared" si="955"/>
        <v>-9.2148299026616476E-3</v>
      </c>
      <c r="XF13" s="192">
        <f t="shared" si="955"/>
        <v>-1.834479066700534E-3</v>
      </c>
      <c r="XG13" s="192">
        <f t="shared" si="955"/>
        <v>-4.1226816036350478E-3</v>
      </c>
      <c r="XH13" s="192">
        <f t="shared" si="955"/>
        <v>-7.2758965118784324E-3</v>
      </c>
      <c r="XI13" s="192">
        <f t="shared" si="955"/>
        <v>-1.4202523877605566E-2</v>
      </c>
      <c r="XJ13" s="192">
        <f t="shared" si="955"/>
        <v>-1.5968454794127118E-2</v>
      </c>
      <c r="XK13" s="192">
        <f t="shared" si="955"/>
        <v>-1.2217891720036289E-2</v>
      </c>
      <c r="XL13" s="192">
        <f t="shared" si="955"/>
        <v>-1.2407215182435927E-2</v>
      </c>
      <c r="XM13" s="192">
        <f t="shared" si="955"/>
        <v>-1.382387695280618E-2</v>
      </c>
      <c r="XN13" s="192">
        <f t="shared" si="955"/>
        <v>-1.1330029965334276E-2</v>
      </c>
      <c r="XO13" s="192">
        <f t="shared" si="955"/>
        <v>-1.40882769606403E-2</v>
      </c>
      <c r="XP13" s="192">
        <f t="shared" si="955"/>
        <v>-1.2573689261442644E-2</v>
      </c>
      <c r="XQ13" s="192">
        <f t="shared" si="955"/>
        <v>-1.2573689261442644E-2</v>
      </c>
      <c r="XR13" s="192">
        <f t="shared" ref="XR13:YB13" si="956">XR18/$TZ$18-1</f>
        <v>-1.22962324630983E-2</v>
      </c>
      <c r="XS13" s="192">
        <f t="shared" si="956"/>
        <v>-1.1130913910051277E-3</v>
      </c>
      <c r="XT13" s="192">
        <f t="shared" si="956"/>
        <v>2.6113581020670296E-5</v>
      </c>
      <c r="XU13" s="192">
        <f t="shared" si="956"/>
        <v>3.0814025604366524E-3</v>
      </c>
      <c r="XV13" s="192">
        <f t="shared" si="956"/>
        <v>-3.019382805512616E-3</v>
      </c>
      <c r="XW13" s="192">
        <f t="shared" si="956"/>
        <v>1.3644346083288017E-3</v>
      </c>
      <c r="XX13" s="192">
        <f t="shared" si="956"/>
        <v>3.8713383863113737E-3</v>
      </c>
      <c r="XY13" s="192">
        <f t="shared" si="956"/>
        <v>8.513027412731633E-3</v>
      </c>
      <c r="XZ13" s="192">
        <f t="shared" si="956"/>
        <v>1.7088074580387413E-2</v>
      </c>
      <c r="YA13" s="192">
        <f t="shared" si="956"/>
        <v>2.0766825306671288E-2</v>
      </c>
      <c r="YB13" s="192">
        <f t="shared" si="956"/>
        <v>2.7983966261253324E-2</v>
      </c>
      <c r="YC13" s="192">
        <f t="shared" ref="YC13:AAN13" si="957">YC18/$TZ$18-1</f>
        <v>2.7360504514385431E-2</v>
      </c>
      <c r="YD13" s="192">
        <f t="shared" si="957"/>
        <v>3.6010628227475472E-2</v>
      </c>
      <c r="YE13" s="192">
        <f t="shared" si="957"/>
        <v>3.380076643360308E-2</v>
      </c>
      <c r="YF13" s="192">
        <f t="shared" si="957"/>
        <v>4.2610835830444449E-2</v>
      </c>
      <c r="YG13" s="192">
        <f t="shared" si="957"/>
        <v>4.3492169189891516E-2</v>
      </c>
      <c r="YH13" s="192">
        <f t="shared" si="957"/>
        <v>4.0009270321262447E-2</v>
      </c>
      <c r="YI13" s="192">
        <f t="shared" si="957"/>
        <v>3.4835517081546197E-2</v>
      </c>
      <c r="YJ13" s="192">
        <f t="shared" si="957"/>
        <v>4.1403082708239447E-2</v>
      </c>
      <c r="YK13" s="192">
        <f t="shared" si="957"/>
        <v>3.6738544298426046E-2</v>
      </c>
      <c r="YL13" s="192">
        <f t="shared" si="957"/>
        <v>3.4871423255449452E-2</v>
      </c>
      <c r="YM13" s="192">
        <f t="shared" si="957"/>
        <v>3.163660340651675E-2</v>
      </c>
      <c r="YN13" s="192">
        <f t="shared" si="957"/>
        <v>3.1852040449936947E-2</v>
      </c>
      <c r="YO13" s="192">
        <f t="shared" si="957"/>
        <v>4.0479314779634068E-2</v>
      </c>
      <c r="YP13" s="192">
        <f t="shared" si="957"/>
        <v>3.5246805982621421E-2</v>
      </c>
      <c r="YQ13" s="192">
        <f t="shared" si="957"/>
        <v>3.4029260267533612E-2</v>
      </c>
      <c r="YR13" s="192">
        <f t="shared" si="957"/>
        <v>3.6017156622730528E-2</v>
      </c>
      <c r="YS13" s="192">
        <f t="shared" si="957"/>
        <v>3.4551531887946574E-2</v>
      </c>
      <c r="YT13" s="192">
        <f t="shared" si="957"/>
        <v>3.5573225745379577E-2</v>
      </c>
      <c r="YU13" s="192">
        <f t="shared" si="957"/>
        <v>4.0805734542392225E-2</v>
      </c>
      <c r="YV13" s="192">
        <f t="shared" si="957"/>
        <v>3.6438238116688559E-2</v>
      </c>
      <c r="YW13" s="192">
        <f t="shared" si="957"/>
        <v>4.2976425964733611E-2</v>
      </c>
      <c r="YX13" s="192">
        <f t="shared" si="957"/>
        <v>4.2702233364016795E-2</v>
      </c>
      <c r="YY13" s="192">
        <f t="shared" si="957"/>
        <v>4.2731611142664994E-2</v>
      </c>
      <c r="YZ13" s="192">
        <f t="shared" si="957"/>
        <v>4.8159971797332446E-2</v>
      </c>
      <c r="ZA13" s="192">
        <f t="shared" si="957"/>
        <v>4.2734875340292522E-2</v>
      </c>
      <c r="ZB13" s="192">
        <f t="shared" si="957"/>
        <v>5.5837364617403296E-2</v>
      </c>
      <c r="ZC13" s="192">
        <f t="shared" si="957"/>
        <v>5.3937601598151197E-2</v>
      </c>
      <c r="ZD13" s="192">
        <f t="shared" si="957"/>
        <v>6.1725977137559784E-2</v>
      </c>
      <c r="ZE13" s="192">
        <f t="shared" si="957"/>
        <v>6.1171063540871096E-2</v>
      </c>
      <c r="ZF13" s="192">
        <f t="shared" si="957"/>
        <v>6.8290278566625506E-2</v>
      </c>
      <c r="ZG13" s="192">
        <f t="shared" si="957"/>
        <v>7.5073281236739176E-2</v>
      </c>
      <c r="ZH13" s="192">
        <f t="shared" si="957"/>
        <v>7.5970935584324106E-2</v>
      </c>
      <c r="ZI13" s="192">
        <f t="shared" si="957"/>
        <v>8.6919054427231357E-2</v>
      </c>
      <c r="ZJ13" s="192">
        <f t="shared" si="957"/>
        <v>8.7398891478485785E-2</v>
      </c>
      <c r="ZK13" s="192">
        <f t="shared" si="957"/>
        <v>9.1792501485209899E-2</v>
      </c>
      <c r="ZL13" s="192">
        <f t="shared" si="957"/>
        <v>9.203078791202346E-2</v>
      </c>
      <c r="ZM13" s="192">
        <f t="shared" si="957"/>
        <v>0.10081474372784416</v>
      </c>
      <c r="ZN13" s="192">
        <f t="shared" si="957"/>
        <v>9.2602022496850012E-2</v>
      </c>
      <c r="ZO13" s="192">
        <f t="shared" si="957"/>
        <v>9.5232965784680434E-2</v>
      </c>
      <c r="ZP13" s="192">
        <f t="shared" si="957"/>
        <v>9.814789426611048E-2</v>
      </c>
      <c r="ZQ13" s="192">
        <f t="shared" si="957"/>
        <v>0.10032837828133467</v>
      </c>
      <c r="ZR13" s="192">
        <f t="shared" si="957"/>
        <v>0.10014231901656245</v>
      </c>
      <c r="ZS13" s="192">
        <f t="shared" si="957"/>
        <v>9.3238541034228239E-2</v>
      </c>
      <c r="ZT13" s="192">
        <f t="shared" si="957"/>
        <v>9.1743538520796086E-2</v>
      </c>
      <c r="ZU13" s="192">
        <f t="shared" si="957"/>
        <v>9.19198051926855E-2</v>
      </c>
      <c r="ZV13" s="192">
        <f t="shared" si="957"/>
        <v>9.9757143696507899E-2</v>
      </c>
      <c r="ZW13" s="192">
        <f t="shared" si="957"/>
        <v>9.7162106582580954E-2</v>
      </c>
      <c r="ZX13" s="192">
        <f t="shared" si="957"/>
        <v>0.10210410179073892</v>
      </c>
      <c r="ZY13" s="192">
        <f t="shared" si="957"/>
        <v>0.1064552772283045</v>
      </c>
      <c r="ZZ13" s="192">
        <f t="shared" si="957"/>
        <v>0.11038210697428452</v>
      </c>
      <c r="AAA13" s="192">
        <f t="shared" si="957"/>
        <v>0.10275367711862748</v>
      </c>
      <c r="AAB13" s="192">
        <f t="shared" si="957"/>
        <v>0.10167649190152583</v>
      </c>
      <c r="AAC13" s="192">
        <f t="shared" si="957"/>
        <v>9.9688595546328695E-2</v>
      </c>
      <c r="AAD13" s="192">
        <f t="shared" si="957"/>
        <v>0.10087349928514078</v>
      </c>
      <c r="AAE13" s="192">
        <f t="shared" si="957"/>
        <v>9.9404610352729295E-2</v>
      </c>
      <c r="AAF13" s="192">
        <f t="shared" si="957"/>
        <v>0.10218244253380071</v>
      </c>
      <c r="AAG13" s="192">
        <f t="shared" si="957"/>
        <v>0.1074084229355583</v>
      </c>
      <c r="AAH13" s="192">
        <f t="shared" si="957"/>
        <v>0.1074965562715029</v>
      </c>
      <c r="AAI13" s="192">
        <f t="shared" si="957"/>
        <v>0.11493239846713266</v>
      </c>
      <c r="AAJ13" s="192">
        <f t="shared" si="957"/>
        <v>0.10556741547360238</v>
      </c>
      <c r="AAK13" s="192">
        <f t="shared" si="957"/>
        <v>0.10070049681087889</v>
      </c>
      <c r="AAL13" s="192">
        <f t="shared" si="957"/>
        <v>0.10278631909490321</v>
      </c>
      <c r="AAM13" s="192">
        <f t="shared" si="957"/>
        <v>0.10270144995658614</v>
      </c>
      <c r="AAN13" s="192">
        <f t="shared" si="957"/>
        <v>0.10086370669225797</v>
      </c>
      <c r="AAO13" s="192">
        <f t="shared" ref="AAO13:ACZ13" si="958">AAO18/$TZ$18-1</f>
        <v>9.7041331270360409E-2</v>
      </c>
      <c r="AAP13" s="192">
        <f t="shared" si="958"/>
        <v>0.10128152398858847</v>
      </c>
      <c r="AAQ13" s="192">
        <f t="shared" si="958"/>
        <v>0.1028026400830413</v>
      </c>
      <c r="AAR13" s="192">
        <f t="shared" si="958"/>
        <v>0.10524425990847197</v>
      </c>
      <c r="AAS13" s="192">
        <f t="shared" si="958"/>
        <v>0.10702324761550353</v>
      </c>
      <c r="AAT13" s="192">
        <f t="shared" si="958"/>
        <v>0.10510716360811356</v>
      </c>
      <c r="AAU13" s="192">
        <f t="shared" si="958"/>
        <v>9.8954151080123065E-2</v>
      </c>
      <c r="AAV13" s="192">
        <f t="shared" si="958"/>
        <v>0.10394510925269462</v>
      </c>
      <c r="AAW13" s="192">
        <f t="shared" si="958"/>
        <v>0.10278958329253096</v>
      </c>
      <c r="AAX13" s="192">
        <f t="shared" si="958"/>
        <v>9.2804402749760095E-2</v>
      </c>
      <c r="AAY13" s="192">
        <f t="shared" si="958"/>
        <v>9.0003721185295538E-2</v>
      </c>
      <c r="AAZ13" s="192">
        <f t="shared" si="958"/>
        <v>8.7079000110982685E-2</v>
      </c>
      <c r="ABA13" s="192">
        <f t="shared" si="958"/>
        <v>8.7787330996167867E-2</v>
      </c>
      <c r="ABB13" s="192">
        <f t="shared" si="958"/>
        <v>8.3605893835236422E-2</v>
      </c>
      <c r="ABC13" s="192">
        <f t="shared" si="958"/>
        <v>8.823126187351904E-2</v>
      </c>
      <c r="ABD13" s="192">
        <f t="shared" si="958"/>
        <v>9.3232012638973183E-2</v>
      </c>
      <c r="ABE13" s="192">
        <f t="shared" si="958"/>
        <v>9.3284239801014524E-2</v>
      </c>
      <c r="ABF13" s="192">
        <f t="shared" si="958"/>
        <v>9.242249162733307E-2</v>
      </c>
      <c r="ABG13" s="192">
        <f t="shared" si="958"/>
        <v>9.3783662038034343E-2</v>
      </c>
      <c r="ABH13" s="192">
        <f t="shared" si="958"/>
        <v>9.7371015230746094E-2</v>
      </c>
      <c r="ABI13" s="192">
        <f t="shared" si="958"/>
        <v>9.6450511499768243E-2</v>
      </c>
      <c r="ABJ13" s="192">
        <f t="shared" si="958"/>
        <v>9.661698557877485E-2</v>
      </c>
      <c r="ABK13" s="192">
        <f t="shared" si="958"/>
        <v>9.7472205357201247E-2</v>
      </c>
      <c r="ABL13" s="192">
        <f t="shared" si="958"/>
        <v>0.10132722275537454</v>
      </c>
      <c r="ABM13" s="192">
        <f t="shared" si="958"/>
        <v>9.8706072060426697E-2</v>
      </c>
      <c r="ABN13" s="192">
        <f t="shared" si="958"/>
        <v>9.3695528702089748E-2</v>
      </c>
      <c r="ABO13" s="192">
        <f t="shared" si="958"/>
        <v>9.126370146954188E-2</v>
      </c>
      <c r="ABP13" s="192">
        <f t="shared" si="958"/>
        <v>9.1550950860769031E-2</v>
      </c>
      <c r="ABQ13" s="192">
        <f t="shared" si="958"/>
        <v>9.6819365831684934E-2</v>
      </c>
      <c r="ABR13" s="192">
        <f t="shared" si="958"/>
        <v>0.10508757842234795</v>
      </c>
      <c r="ABS13" s="192">
        <f t="shared" si="958"/>
        <v>0.1032824771342955</v>
      </c>
      <c r="ABT13" s="192">
        <f t="shared" si="958"/>
        <v>0.10176462523747043</v>
      </c>
      <c r="ABU13" s="192">
        <f t="shared" si="958"/>
        <v>0.10134680794113993</v>
      </c>
      <c r="ABV13" s="192">
        <f t="shared" si="958"/>
        <v>0.10056992890577554</v>
      </c>
      <c r="ABW13" s="192">
        <f t="shared" si="958"/>
        <v>9.6000052227162014E-2</v>
      </c>
      <c r="ABX13" s="192">
        <f t="shared" si="958"/>
        <v>9.276523237822909E-2</v>
      </c>
      <c r="ABY13" s="192">
        <f t="shared" si="958"/>
        <v>8.6925582822486414E-2</v>
      </c>
      <c r="ABZ13" s="192">
        <f t="shared" si="958"/>
        <v>8.2577671582548362E-2</v>
      </c>
      <c r="ACA13" s="192">
        <f t="shared" si="958"/>
        <v>8.6279271692225379E-2</v>
      </c>
      <c r="ACB13" s="192">
        <f t="shared" si="958"/>
        <v>8.5136802522572053E-2</v>
      </c>
      <c r="ACC13" s="192">
        <f t="shared" si="958"/>
        <v>9.2664042251774159E-2</v>
      </c>
      <c r="ACD13" s="192">
        <f t="shared" si="958"/>
        <v>0.10140556349843632</v>
      </c>
      <c r="ACE13" s="192">
        <f t="shared" si="958"/>
        <v>0.10606683771062242</v>
      </c>
      <c r="ACF13" s="192">
        <f t="shared" si="958"/>
        <v>9.9522121467322089E-2</v>
      </c>
      <c r="ACG13" s="192">
        <f t="shared" si="958"/>
        <v>9.830457575223428E-2</v>
      </c>
      <c r="ACH13" s="192">
        <f t="shared" si="958"/>
        <v>9.6032694203437741E-2</v>
      </c>
      <c r="ACI13" s="192">
        <f t="shared" si="958"/>
        <v>9.8990057254026542E-2</v>
      </c>
      <c r="ACJ13" s="192">
        <f t="shared" si="958"/>
        <v>0.10211063018599398</v>
      </c>
      <c r="ACK13" s="192">
        <f t="shared" si="958"/>
        <v>0.10544011176612678</v>
      </c>
      <c r="ACL13" s="192">
        <f t="shared" si="958"/>
        <v>0.10179400301611863</v>
      </c>
      <c r="ACM13" s="192">
        <f t="shared" si="958"/>
        <v>0.1041083191340737</v>
      </c>
      <c r="ACN13" s="192">
        <f t="shared" si="958"/>
        <v>0.10397448703134282</v>
      </c>
      <c r="ACO13" s="192">
        <f t="shared" si="958"/>
        <v>0.10273409193286209</v>
      </c>
      <c r="ACP13" s="192">
        <f t="shared" si="958"/>
        <v>0.10754551923591671</v>
      </c>
      <c r="ACQ13" s="192">
        <f t="shared" si="958"/>
        <v>0.10946813163856195</v>
      </c>
      <c r="ACR13" s="192">
        <f t="shared" si="958"/>
        <v>0.11380298608798967</v>
      </c>
      <c r="ACS13" s="192">
        <f t="shared" si="958"/>
        <v>0.11324807249130098</v>
      </c>
      <c r="ACT13" s="192">
        <f t="shared" si="958"/>
        <v>0.12265222585636226</v>
      </c>
      <c r="ACU13" s="192">
        <f t="shared" si="958"/>
        <v>0.12758442847163742</v>
      </c>
      <c r="ACV13" s="192">
        <f t="shared" si="958"/>
        <v>0.13001625570418529</v>
      </c>
      <c r="ACW13" s="192">
        <f t="shared" si="958"/>
        <v>0.12734614204482408</v>
      </c>
      <c r="ACX13" s="192">
        <f t="shared" si="958"/>
        <v>0.12661822597387329</v>
      </c>
      <c r="ACY13" s="192">
        <f t="shared" si="958"/>
        <v>0.12793043342016097</v>
      </c>
      <c r="ACZ13" s="192">
        <f t="shared" si="958"/>
        <v>0.12440509998237337</v>
      </c>
      <c r="ADA13" s="192">
        <f t="shared" ref="ADA13:AFA13" si="959">ADA18/$TZ$18-1</f>
        <v>0.128312344542588</v>
      </c>
      <c r="ADB13" s="192">
        <f t="shared" si="959"/>
        <v>0.1304144878147504</v>
      </c>
      <c r="ADC13" s="192">
        <f t="shared" si="959"/>
        <v>0.12906963839218677</v>
      </c>
      <c r="ADD13" s="192">
        <f t="shared" si="959"/>
        <v>0.13109344092128716</v>
      </c>
      <c r="ADE13" s="192">
        <f t="shared" si="959"/>
        <v>0.13790908556767678</v>
      </c>
      <c r="ADF13" s="192">
        <f t="shared" si="959"/>
        <v>0.13910378189937145</v>
      </c>
      <c r="ADG13" s="192">
        <f t="shared" si="959"/>
        <v>0.1328887496164568</v>
      </c>
      <c r="ADH13" s="192">
        <f t="shared" si="959"/>
        <v>0.13636512008983082</v>
      </c>
      <c r="ADI13" s="192">
        <f t="shared" si="959"/>
        <v>0.1343086755844547</v>
      </c>
      <c r="ADJ13" s="192">
        <f t="shared" si="959"/>
        <v>0.13533363363951501</v>
      </c>
      <c r="ADK13" s="192">
        <f t="shared" si="959"/>
        <v>0.13425971262004088</v>
      </c>
      <c r="ADL13" s="192">
        <f t="shared" si="959"/>
        <v>0.1375434954333874</v>
      </c>
      <c r="ADM13" s="192">
        <f t="shared" si="959"/>
        <v>0.14109167825456836</v>
      </c>
      <c r="ADN13" s="192">
        <f t="shared" si="959"/>
        <v>0.14394132278344673</v>
      </c>
      <c r="ADO13" s="192">
        <f t="shared" si="959"/>
        <v>0.14087950540877547</v>
      </c>
      <c r="ADP13" s="192">
        <f t="shared" si="959"/>
        <v>0.14037681897412813</v>
      </c>
      <c r="ADQ13" s="192">
        <f t="shared" si="959"/>
        <v>0.14799872043453011</v>
      </c>
      <c r="ADR13" s="192">
        <f t="shared" si="959"/>
        <v>0.145224152451086</v>
      </c>
      <c r="ADS13" s="192">
        <f t="shared" si="959"/>
        <v>0.13789929297479397</v>
      </c>
      <c r="ADT13" s="192">
        <f t="shared" si="959"/>
        <v>0.13354485333960064</v>
      </c>
      <c r="ADU13" s="192">
        <f t="shared" si="959"/>
        <v>0.13148188043896947</v>
      </c>
      <c r="ADV13" s="192">
        <f t="shared" si="959"/>
        <v>0.13521285832729468</v>
      </c>
      <c r="ADW13" s="192">
        <f t="shared" si="959"/>
        <v>0.12958211741971715</v>
      </c>
      <c r="ADX13" s="192">
        <f t="shared" si="959"/>
        <v>0.12906963839218677</v>
      </c>
      <c r="ADY13" s="192">
        <f t="shared" si="959"/>
        <v>0.12257714931092778</v>
      </c>
      <c r="ADZ13" s="192">
        <f t="shared" si="959"/>
        <v>0.12606984077243988</v>
      </c>
      <c r="AEA13" s="192">
        <f t="shared" si="959"/>
        <v>0.13082904091345315</v>
      </c>
      <c r="AEB13" s="192">
        <f t="shared" si="959"/>
        <v>0.12730370747566533</v>
      </c>
      <c r="AEC13" s="192">
        <f t="shared" si="959"/>
        <v>0.13075070017039114</v>
      </c>
      <c r="AED13" s="192">
        <f t="shared" si="959"/>
        <v>0.13290507060459467</v>
      </c>
      <c r="AEE13" s="192">
        <f t="shared" si="959"/>
        <v>0.12645828029012174</v>
      </c>
      <c r="AEF13" s="192">
        <f t="shared" si="959"/>
        <v>0.13075396436801867</v>
      </c>
      <c r="AEG13" s="192">
        <f t="shared" si="959"/>
        <v>0.12490452221939319</v>
      </c>
      <c r="AEH13" s="192">
        <f t="shared" si="959"/>
        <v>0.12603067040090865</v>
      </c>
      <c r="AEI13" s="192">
        <f t="shared" si="959"/>
        <v>0.12768888279571988</v>
      </c>
      <c r="AEJ13" s="192">
        <f t="shared" si="959"/>
        <v>0.1226652826468726</v>
      </c>
      <c r="AEK13" s="192">
        <f t="shared" si="959"/>
        <v>0.11966548502712548</v>
      </c>
      <c r="AEL13" s="192">
        <f t="shared" si="959"/>
        <v>0.11719775162067414</v>
      </c>
      <c r="AEM13" s="192">
        <f t="shared" si="959"/>
        <v>0.11322195891028031</v>
      </c>
      <c r="AEN13" s="192">
        <f t="shared" si="959"/>
        <v>0.12001148997564903</v>
      </c>
      <c r="AEO13" s="192">
        <f t="shared" si="959"/>
        <v>0.12373267527109166</v>
      </c>
      <c r="AEP13" s="192">
        <f t="shared" si="959"/>
        <v>0.12844617664531888</v>
      </c>
      <c r="AEQ13" s="192">
        <f t="shared" si="959"/>
        <v>0.12760727785503034</v>
      </c>
      <c r="AER13" s="192">
        <f t="shared" si="959"/>
        <v>0.12865182109585649</v>
      </c>
      <c r="AES13" s="192">
        <f t="shared" si="959"/>
        <v>0.12900761863726284</v>
      </c>
      <c r="AET13" s="192">
        <f t="shared" si="959"/>
        <v>0.12323651723169937</v>
      </c>
      <c r="AEU13" s="192">
        <f t="shared" si="959"/>
        <v>0.12077857641813083</v>
      </c>
      <c r="AEV13" s="192">
        <f t="shared" si="959"/>
        <v>0.12653988523081128</v>
      </c>
      <c r="AEW13" s="192">
        <f t="shared" si="959"/>
        <v>0.12660516918336318</v>
      </c>
      <c r="AEX13" s="192">
        <f t="shared" si="959"/>
        <v>0.13219673971940971</v>
      </c>
      <c r="AEY13" s="192">
        <f t="shared" si="959"/>
        <v>0.13096940141143909</v>
      </c>
      <c r="AEZ13" s="192">
        <f t="shared" si="959"/>
        <v>0.13359708050164198</v>
      </c>
      <c r="AFA13" s="192">
        <f t="shared" si="959"/>
        <v>0.12876606801282175</v>
      </c>
      <c r="AFB13" s="192"/>
      <c r="AFC13" s="192"/>
      <c r="AFD13" s="192"/>
      <c r="AFE13" s="192"/>
      <c r="AFF13" s="192"/>
      <c r="AFG13" s="192"/>
      <c r="AFH13" s="192"/>
      <c r="AFI13" s="192"/>
      <c r="AFJ13" s="192"/>
      <c r="AFK13" s="192"/>
      <c r="AFL13" s="192"/>
      <c r="AFM13" s="192"/>
      <c r="AFN13" s="192"/>
      <c r="AFO13" s="192"/>
      <c r="AFP13" s="192"/>
      <c r="AFQ13" s="192"/>
      <c r="AFR13" s="192"/>
      <c r="AFS13" s="192"/>
      <c r="AFT13" s="192"/>
      <c r="AFU13" s="192"/>
      <c r="AFV13" s="192"/>
      <c r="AFW13" s="192"/>
      <c r="AFX13" s="192"/>
      <c r="AFY13" s="192"/>
      <c r="AFZ13" s="192"/>
      <c r="AGA13" s="192"/>
      <c r="AGB13" s="192"/>
      <c r="AGC13" s="192"/>
      <c r="AGD13" s="192"/>
      <c r="AGE13" s="192"/>
      <c r="AGF13" s="192"/>
      <c r="AGG13" s="192"/>
      <c r="AGH13" s="192"/>
      <c r="AGI13" s="192"/>
      <c r="AGJ13" s="192"/>
      <c r="AGK13" s="192"/>
      <c r="AGL13" s="192"/>
      <c r="AGM13" s="192"/>
      <c r="AGN13" s="192"/>
      <c r="AGO13" s="192"/>
      <c r="AGP13" s="192"/>
      <c r="AGQ13" s="192"/>
      <c r="AGR13" s="192"/>
      <c r="AGS13" s="192"/>
      <c r="AGT13" s="192"/>
      <c r="AGU13" s="192"/>
      <c r="AGV13" s="192"/>
      <c r="AGW13" s="192"/>
      <c r="AGX13" s="192"/>
      <c r="AGY13" s="192"/>
      <c r="AGZ13" s="192"/>
      <c r="AHA13" s="192"/>
      <c r="AHB13" s="192"/>
      <c r="AHC13" s="192"/>
      <c r="AHD13" s="192"/>
      <c r="AHE13" s="192"/>
      <c r="AHF13" s="192"/>
      <c r="AHG13" s="192"/>
      <c r="AHH13" s="192"/>
      <c r="AHI13" s="192"/>
      <c r="AHJ13" s="192"/>
      <c r="AHK13" s="192"/>
      <c r="AHL13" s="192"/>
      <c r="AHM13" s="192"/>
      <c r="AHN13" s="192"/>
      <c r="AHO13" s="192"/>
      <c r="AHP13" s="192"/>
      <c r="AHQ13" s="192"/>
      <c r="AHR13" s="192"/>
      <c r="AHS13" s="192"/>
      <c r="AHT13" s="192"/>
      <c r="AHU13" s="192"/>
      <c r="AHV13" s="192"/>
      <c r="AHW13" s="192"/>
      <c r="AHX13" s="192"/>
      <c r="AHY13" s="192"/>
      <c r="AHZ13" s="192"/>
      <c r="AIA13" s="192"/>
      <c r="AIB13" s="192"/>
      <c r="AIC13" s="192"/>
      <c r="AID13" s="192"/>
      <c r="AIE13" s="192"/>
      <c r="AIF13" s="192"/>
      <c r="AIG13" s="192"/>
      <c r="AIH13" s="192"/>
      <c r="AII13" s="192"/>
      <c r="AIJ13" s="192"/>
      <c r="AIK13" s="192"/>
      <c r="AIL13" s="192"/>
      <c r="AIM13" s="192"/>
      <c r="AIN13" s="192"/>
      <c r="AIO13" s="192"/>
      <c r="AIP13" s="192"/>
      <c r="AIQ13" s="192"/>
      <c r="AIR13" s="192"/>
      <c r="AIS13" s="192"/>
      <c r="AIT13" s="192"/>
      <c r="AIU13" s="192"/>
      <c r="AIV13" s="192"/>
      <c r="AIW13" s="192"/>
      <c r="AIX13" s="192"/>
      <c r="AIY13" s="192"/>
      <c r="AIZ13" s="192"/>
      <c r="AJA13" s="192"/>
      <c r="AJB13" s="192"/>
      <c r="AJC13" s="192"/>
      <c r="AJD13" s="192"/>
      <c r="AJE13" s="192"/>
      <c r="AJF13" s="192"/>
      <c r="AJG13" s="192"/>
      <c r="AJH13" s="192"/>
      <c r="AJI13" s="192"/>
      <c r="AJJ13" s="192"/>
      <c r="AJK13" s="192"/>
      <c r="AJL13" s="192"/>
      <c r="AJM13" s="192"/>
      <c r="AJN13" s="192"/>
      <c r="AJO13" s="192"/>
      <c r="AJP13" s="192"/>
      <c r="AJQ13" s="192"/>
      <c r="AJR13" s="192"/>
      <c r="AJS13" s="192"/>
      <c r="AJT13" s="192"/>
      <c r="AJU13" s="192"/>
      <c r="AJV13" s="192"/>
      <c r="AJW13" s="192"/>
      <c r="AJX13" s="192"/>
      <c r="AJY13" s="192"/>
      <c r="AJZ13" s="192"/>
      <c r="AKA13" s="192"/>
      <c r="AKB13" s="192"/>
      <c r="AKC13" s="192"/>
      <c r="AKD13" s="192"/>
      <c r="AKE13" s="192"/>
      <c r="AKF13" s="192"/>
      <c r="AKG13" s="192"/>
      <c r="AKH13" s="192"/>
      <c r="AKI13" s="192"/>
      <c r="AKJ13" s="192"/>
      <c r="AKK13" s="192"/>
      <c r="AKL13" s="192"/>
      <c r="AKM13" s="192"/>
      <c r="AKN13" s="192"/>
      <c r="AKO13" s="192"/>
      <c r="AKP13" s="192"/>
      <c r="AKQ13" s="192"/>
      <c r="AKR13" s="192"/>
      <c r="AKS13" s="192"/>
      <c r="AKT13" s="192"/>
      <c r="AKU13" s="192"/>
      <c r="AKV13" s="192"/>
      <c r="AKW13" s="192"/>
      <c r="AKX13" s="192"/>
      <c r="AKY13" s="192"/>
      <c r="AKZ13" s="192"/>
      <c r="ALA13" s="192"/>
      <c r="ALB13" s="192"/>
      <c r="ALC13" s="192"/>
      <c r="ALD13" s="192"/>
      <c r="ALE13" s="192"/>
      <c r="ALF13" s="192"/>
      <c r="ALG13" s="192"/>
      <c r="ALH13" s="192"/>
      <c r="ALI13" s="192"/>
      <c r="ALJ13" s="192"/>
      <c r="ALK13" s="192"/>
      <c r="ALL13" s="192"/>
      <c r="ALM13" s="192"/>
      <c r="ALN13" s="192"/>
      <c r="ALO13" s="192"/>
      <c r="ALP13" s="192"/>
      <c r="ALQ13" s="192"/>
      <c r="ALR13" s="192"/>
      <c r="ALS13" s="192"/>
      <c r="ALT13" s="192"/>
      <c r="ALU13" s="192"/>
      <c r="ALV13" s="192"/>
      <c r="ALW13" s="192"/>
      <c r="ALX13" s="192"/>
      <c r="ALY13" s="192"/>
      <c r="ALZ13" s="192"/>
      <c r="AMA13" s="192"/>
      <c r="AMB13" s="192"/>
      <c r="AMC13" s="192"/>
      <c r="AMD13" s="192"/>
      <c r="AME13" s="192"/>
      <c r="AMF13" s="192"/>
      <c r="AMG13" s="192"/>
      <c r="AMH13" s="192"/>
      <c r="AMI13" s="192"/>
      <c r="AMJ13" s="192"/>
      <c r="AMK13" s="192"/>
      <c r="AML13" s="192"/>
      <c r="AMM13" s="192"/>
      <c r="AMN13" s="192"/>
      <c r="AMO13" s="192"/>
      <c r="AMP13" s="192"/>
      <c r="AMQ13" s="192"/>
      <c r="AMR13" s="192"/>
      <c r="AMS13" s="192"/>
      <c r="AMT13" s="192"/>
      <c r="AMU13" s="192"/>
      <c r="AMV13" s="192"/>
      <c r="AMW13" s="192"/>
      <c r="AMX13" s="192"/>
      <c r="AMY13" s="192"/>
      <c r="AMZ13" s="192"/>
      <c r="ANA13" s="192"/>
      <c r="ANB13" s="192"/>
      <c r="ANC13" s="192"/>
      <c r="AND13" s="192"/>
      <c r="ANE13" s="192"/>
      <c r="ANF13" s="192"/>
      <c r="ANG13" s="192"/>
      <c r="ANH13" s="192"/>
      <c r="ANI13" s="192"/>
      <c r="ANJ13" s="192"/>
      <c r="ANK13" s="192"/>
      <c r="ANL13" s="192"/>
      <c r="ANM13" s="192"/>
      <c r="ANN13" s="192"/>
      <c r="ANO13" s="192"/>
      <c r="ANP13" s="192"/>
      <c r="ANQ13" s="192"/>
      <c r="ANR13" s="192"/>
      <c r="ANS13" s="192"/>
      <c r="ANT13" s="192"/>
      <c r="ANU13" s="192"/>
      <c r="ANV13" s="192"/>
      <c r="ANW13" s="192"/>
      <c r="ANX13" s="192"/>
      <c r="ANY13" s="192"/>
      <c r="ANZ13" s="192"/>
      <c r="AOA13" s="192"/>
      <c r="AOB13" s="192"/>
      <c r="AOC13" s="192"/>
      <c r="AOD13" s="192"/>
      <c r="AOE13" s="192"/>
      <c r="AOF13" s="192"/>
      <c r="AOG13" s="192"/>
      <c r="AOH13" s="192"/>
      <c r="AOI13" s="192"/>
      <c r="AOJ13" s="192"/>
      <c r="AOK13" s="192"/>
      <c r="AOL13" s="192"/>
      <c r="AOM13" s="192"/>
      <c r="AON13" s="192"/>
      <c r="AOO13" s="192"/>
      <c r="AOP13" s="192"/>
      <c r="AOQ13" s="192"/>
      <c r="AOR13" s="192"/>
      <c r="AOS13" s="192"/>
      <c r="AOT13" s="192"/>
      <c r="AOU13" s="192"/>
      <c r="AOV13" s="192"/>
      <c r="AOW13" s="192"/>
      <c r="AOX13" s="192"/>
      <c r="AOY13" s="192"/>
      <c r="AOZ13" s="192"/>
      <c r="APA13" s="192"/>
      <c r="APB13" s="192"/>
      <c r="APC13" s="192"/>
      <c r="APD13" s="192"/>
      <c r="APE13" s="192"/>
      <c r="APF13" s="192"/>
      <c r="APG13" s="192"/>
      <c r="APH13" s="192"/>
      <c r="API13" s="192"/>
      <c r="APJ13" s="192"/>
      <c r="APK13" s="192"/>
    </row>
    <row r="14" spans="1:1544">
      <c r="A14" s="191" t="s">
        <v>242</v>
      </c>
      <c r="B14" s="191"/>
      <c r="C14" s="191"/>
      <c r="D14" s="191"/>
      <c r="E14" s="191"/>
      <c r="F14" s="191"/>
      <c r="G14" s="191"/>
      <c r="H14" s="191"/>
      <c r="I14" s="191"/>
      <c r="J14" s="191"/>
      <c r="K14" s="191"/>
      <c r="L14" s="191"/>
      <c r="M14" s="191"/>
      <c r="N14" s="191"/>
      <c r="O14" s="191"/>
      <c r="P14" s="191"/>
      <c r="Q14" s="191"/>
      <c r="R14" s="191"/>
      <c r="S14" s="191"/>
      <c r="T14" s="191"/>
      <c r="U14" s="191"/>
      <c r="V14" s="191"/>
      <c r="W14" s="191"/>
      <c r="X14" s="191"/>
      <c r="Y14" s="191"/>
      <c r="Z14" s="191"/>
      <c r="AA14" s="191"/>
      <c r="AB14" s="191"/>
      <c r="AC14" s="191"/>
      <c r="AD14" s="191"/>
      <c r="AE14" s="191"/>
      <c r="AF14" s="191"/>
      <c r="AG14" s="191"/>
      <c r="AH14" s="191"/>
      <c r="AI14" s="191"/>
      <c r="AJ14" s="191"/>
      <c r="AK14" s="191"/>
      <c r="AL14" s="191"/>
      <c r="AM14" s="191"/>
      <c r="AN14" s="191"/>
      <c r="AO14" s="191"/>
      <c r="AP14" s="191"/>
      <c r="AQ14" s="191"/>
      <c r="AR14" s="191"/>
      <c r="AS14" s="191"/>
      <c r="AT14" s="191"/>
      <c r="AU14" s="191"/>
      <c r="AV14" s="191"/>
      <c r="AW14" s="191"/>
      <c r="AX14" s="191"/>
      <c r="AY14" s="191"/>
      <c r="AZ14" s="191"/>
      <c r="BA14" s="191"/>
      <c r="BB14" s="191"/>
      <c r="BC14" s="191"/>
      <c r="BD14" s="191"/>
      <c r="BE14" s="191"/>
      <c r="BF14" s="191"/>
      <c r="BG14" s="191"/>
      <c r="BH14" s="191"/>
      <c r="BI14" s="191"/>
      <c r="BJ14" s="191"/>
      <c r="BK14" s="191"/>
      <c r="BL14" s="191"/>
      <c r="BM14" s="191"/>
      <c r="BN14" s="191"/>
      <c r="BO14" s="191"/>
      <c r="BP14" s="191"/>
      <c r="BQ14" s="191"/>
      <c r="BR14" s="191"/>
      <c r="BS14" s="191"/>
      <c r="BT14" s="191"/>
      <c r="BU14" s="191"/>
      <c r="BV14" s="191"/>
      <c r="BW14" s="191"/>
      <c r="BX14" s="191"/>
      <c r="BY14" s="191"/>
      <c r="BZ14" s="191"/>
      <c r="CA14" s="191"/>
      <c r="CB14" s="191"/>
      <c r="CC14" s="191"/>
      <c r="CD14" s="191"/>
      <c r="CE14" s="191"/>
      <c r="CF14" s="191"/>
      <c r="CG14" s="191"/>
      <c r="CH14" s="191"/>
      <c r="CI14" s="191"/>
      <c r="CJ14" s="191"/>
      <c r="CK14" s="191"/>
      <c r="CL14" s="191"/>
      <c r="CM14" s="191"/>
      <c r="CN14" s="191"/>
      <c r="CO14" s="191"/>
      <c r="CP14" s="191"/>
      <c r="CQ14" s="191"/>
      <c r="CR14" s="191"/>
      <c r="CS14" s="191"/>
      <c r="CT14" s="191"/>
      <c r="CU14" s="191"/>
      <c r="CV14" s="191"/>
      <c r="CW14" s="191"/>
      <c r="CX14" s="191"/>
      <c r="CY14" s="191"/>
      <c r="CZ14" s="191"/>
      <c r="DA14" s="191"/>
      <c r="DB14" s="191"/>
      <c r="DC14" s="191"/>
      <c r="DD14" s="191"/>
      <c r="DE14" s="191"/>
      <c r="DF14" s="191"/>
      <c r="DG14" s="191"/>
      <c r="DH14" s="191"/>
      <c r="DI14" s="191"/>
      <c r="DJ14" s="191"/>
      <c r="DK14" s="191"/>
      <c r="DL14" s="191"/>
      <c r="DM14" s="191"/>
      <c r="DN14" s="191"/>
      <c r="DO14" s="191"/>
      <c r="DP14" s="191"/>
      <c r="DQ14" s="191"/>
      <c r="DR14" s="191"/>
      <c r="DS14" s="191"/>
      <c r="DT14" s="191"/>
      <c r="DU14" s="191"/>
      <c r="DV14" s="191"/>
      <c r="DW14" s="191"/>
      <c r="DX14" s="191"/>
      <c r="DY14" s="191"/>
      <c r="DZ14" s="191"/>
      <c r="EA14" s="191"/>
      <c r="EB14" s="191"/>
      <c r="EC14" s="191"/>
      <c r="ED14" s="191"/>
      <c r="EE14" s="191"/>
      <c r="EF14" s="191"/>
      <c r="EG14" s="191"/>
      <c r="EH14" s="191"/>
      <c r="EI14" s="191"/>
      <c r="EJ14" s="191"/>
      <c r="EK14" s="191"/>
      <c r="EL14" s="191"/>
      <c r="EM14" s="191"/>
      <c r="EN14" s="191"/>
      <c r="EO14" s="191"/>
      <c r="EP14" s="191"/>
      <c r="EQ14" s="191"/>
      <c r="ER14" s="191"/>
      <c r="ES14" s="191"/>
      <c r="ET14" s="191"/>
      <c r="EU14" s="191"/>
      <c r="EV14" s="191"/>
      <c r="EW14" s="191"/>
      <c r="EX14" s="191"/>
      <c r="EY14" s="191"/>
      <c r="EZ14" s="191"/>
      <c r="FA14" s="191"/>
      <c r="FB14" s="191"/>
      <c r="FC14" s="191"/>
      <c r="FD14" s="191"/>
      <c r="FE14" s="191"/>
      <c r="FF14" s="191"/>
      <c r="FG14" s="191"/>
      <c r="FH14" s="191"/>
      <c r="FI14" s="191"/>
      <c r="FJ14" s="191"/>
      <c r="FK14" s="191"/>
      <c r="FL14" s="191"/>
      <c r="FM14" s="191"/>
      <c r="FN14" s="191"/>
      <c r="FO14" s="191"/>
      <c r="FP14" s="191"/>
      <c r="FQ14" s="191"/>
      <c r="FR14" s="191"/>
      <c r="FS14" s="191"/>
      <c r="FT14" s="191"/>
      <c r="FU14" s="191"/>
      <c r="FV14" s="191"/>
      <c r="FW14" s="191"/>
      <c r="FX14" s="191"/>
      <c r="FY14" s="191"/>
      <c r="FZ14" s="191"/>
      <c r="GA14" s="191"/>
      <c r="GB14" s="191"/>
      <c r="GC14" s="191"/>
      <c r="GD14" s="191"/>
      <c r="GE14" s="191"/>
      <c r="GF14" s="191"/>
      <c r="GG14" s="191"/>
      <c r="GH14" s="191"/>
      <c r="GI14" s="191"/>
      <c r="GJ14" s="191"/>
      <c r="GK14" s="191"/>
      <c r="GL14" s="191"/>
      <c r="GM14" s="191"/>
      <c r="GN14" s="191"/>
      <c r="GO14" s="191"/>
      <c r="GP14" s="191"/>
      <c r="GQ14" s="191"/>
      <c r="GR14" s="191"/>
      <c r="GS14" s="191"/>
      <c r="GT14" s="191"/>
      <c r="GU14" s="191"/>
      <c r="GV14" s="191"/>
      <c r="GW14" s="191"/>
      <c r="GX14" s="191"/>
      <c r="GY14" s="191"/>
      <c r="GZ14" s="191"/>
      <c r="HA14" s="191"/>
      <c r="HB14" s="191"/>
      <c r="HC14" s="191"/>
      <c r="HD14" s="191"/>
      <c r="HE14" s="191"/>
      <c r="HF14" s="191"/>
      <c r="HG14" s="191"/>
      <c r="HH14" s="191"/>
      <c r="HI14" s="191"/>
      <c r="HJ14" s="191"/>
      <c r="HK14" s="191"/>
      <c r="HL14" s="191"/>
      <c r="HM14" s="191"/>
      <c r="HN14" s="191"/>
      <c r="HO14" s="191"/>
      <c r="HP14" s="191"/>
      <c r="HQ14" s="191"/>
      <c r="HR14" s="191"/>
      <c r="HS14" s="191"/>
      <c r="HT14" s="191"/>
      <c r="HU14" s="191"/>
      <c r="HV14" s="191"/>
      <c r="HW14" s="191"/>
      <c r="HX14" s="191"/>
      <c r="HY14" s="191"/>
      <c r="HZ14" s="191"/>
      <c r="IA14" s="191"/>
      <c r="IB14" s="191"/>
      <c r="IC14" s="191"/>
      <c r="ID14" s="191"/>
      <c r="IE14" s="191"/>
      <c r="IF14" s="191"/>
      <c r="IG14" s="191"/>
      <c r="IH14" s="191"/>
      <c r="II14" s="191"/>
      <c r="IJ14" s="191"/>
      <c r="IK14" s="191"/>
      <c r="IL14" s="191"/>
      <c r="IM14" s="191"/>
      <c r="IN14" s="191"/>
      <c r="IO14" s="191"/>
      <c r="IP14" s="191"/>
      <c r="IQ14" s="191"/>
      <c r="IR14" s="191"/>
      <c r="IS14" s="191"/>
      <c r="IT14" s="191"/>
      <c r="IU14" s="191"/>
      <c r="IV14" s="191"/>
      <c r="IW14" s="191"/>
      <c r="IX14" s="191"/>
      <c r="IY14" s="191"/>
      <c r="IZ14" s="191"/>
      <c r="JA14" s="191"/>
      <c r="JB14" s="191"/>
      <c r="JC14" s="191"/>
      <c r="JD14" s="191"/>
      <c r="JE14" s="191"/>
      <c r="JF14" s="191"/>
      <c r="JG14" s="191"/>
      <c r="JH14" s="191"/>
      <c r="JI14" s="191"/>
      <c r="JJ14" s="191"/>
      <c r="JK14" s="191"/>
      <c r="JL14" s="191"/>
      <c r="JM14" s="191"/>
      <c r="JN14" s="191"/>
      <c r="JO14" s="191"/>
      <c r="JP14" s="191"/>
      <c r="JQ14" s="191"/>
      <c r="JR14" s="191"/>
      <c r="JS14" s="191"/>
      <c r="JT14" s="191"/>
      <c r="JU14" s="191"/>
      <c r="JV14" s="191"/>
      <c r="JW14" s="191"/>
      <c r="JX14" s="191"/>
      <c r="JY14" s="191"/>
      <c r="JZ14" s="191"/>
      <c r="KA14" s="191"/>
      <c r="KB14" s="191"/>
      <c r="KC14" s="191"/>
      <c r="KD14" s="191"/>
      <c r="KE14" s="191"/>
      <c r="KF14" s="191"/>
      <c r="KG14" s="191"/>
      <c r="KH14" s="191"/>
      <c r="KI14" s="191"/>
      <c r="KJ14" s="191"/>
      <c r="KK14" s="191"/>
      <c r="KL14" s="191"/>
      <c r="KM14" s="191"/>
      <c r="KN14" s="191"/>
      <c r="KO14" s="191"/>
      <c r="KP14" s="191"/>
      <c r="KQ14" s="191"/>
      <c r="KR14" s="191"/>
      <c r="KS14" s="191"/>
      <c r="KT14" s="191"/>
      <c r="KU14" s="191"/>
      <c r="KV14" s="191"/>
      <c r="KW14" s="191"/>
      <c r="KX14" s="191"/>
      <c r="KY14" s="191"/>
      <c r="KZ14" s="191"/>
      <c r="LA14" s="191"/>
      <c r="LB14" s="191"/>
      <c r="LC14" s="191"/>
      <c r="LD14" s="191"/>
      <c r="LE14" s="191"/>
      <c r="LF14" s="191"/>
      <c r="LG14" s="191"/>
      <c r="LH14" s="191"/>
      <c r="LI14" s="191"/>
      <c r="LJ14" s="191"/>
      <c r="LK14" s="191"/>
      <c r="LL14" s="191"/>
      <c r="LM14" s="191"/>
      <c r="LN14" s="191"/>
      <c r="LO14" s="191"/>
      <c r="LP14" s="191"/>
      <c r="LQ14" s="191"/>
      <c r="LR14" s="191"/>
      <c r="LS14" s="191"/>
      <c r="LT14" s="191"/>
      <c r="LU14" s="191"/>
      <c r="LV14" s="191"/>
      <c r="LW14" s="191"/>
      <c r="LX14" s="191"/>
      <c r="LY14" s="191"/>
      <c r="LZ14" s="191"/>
      <c r="MA14" s="191"/>
      <c r="MB14" s="191"/>
      <c r="MC14" s="191"/>
      <c r="MD14" s="191"/>
      <c r="ME14" s="191"/>
      <c r="MF14" s="191"/>
      <c r="MG14" s="191"/>
      <c r="MH14" s="191"/>
      <c r="MI14" s="191"/>
      <c r="MJ14" s="191"/>
      <c r="MK14" s="191"/>
      <c r="ML14" s="191"/>
      <c r="MM14" s="191"/>
      <c r="MN14" s="191"/>
      <c r="MO14" s="191"/>
      <c r="MP14" s="191"/>
      <c r="MQ14" s="191"/>
      <c r="MR14" s="191"/>
      <c r="MS14" s="191"/>
      <c r="MT14" s="191"/>
      <c r="MU14" s="191"/>
      <c r="MV14" s="191"/>
      <c r="MW14" s="191"/>
      <c r="MX14" s="191"/>
      <c r="MY14" s="191"/>
      <c r="MZ14" s="191"/>
      <c r="NA14" s="191"/>
      <c r="NB14" s="191"/>
      <c r="NC14" s="191"/>
      <c r="ND14" s="191"/>
      <c r="NE14" s="191"/>
      <c r="NF14" s="191"/>
      <c r="NG14" s="191"/>
      <c r="NH14" s="191"/>
      <c r="NI14" s="191"/>
      <c r="NJ14" s="191"/>
      <c r="NK14" s="191"/>
      <c r="NL14" s="191"/>
      <c r="NM14" s="191"/>
      <c r="NN14" s="191"/>
      <c r="NO14" s="191"/>
      <c r="NP14" s="191"/>
      <c r="NQ14" s="191"/>
      <c r="NR14" s="191"/>
      <c r="NS14" s="191"/>
      <c r="NT14" s="191"/>
      <c r="NU14" s="191"/>
      <c r="NV14" s="191"/>
      <c r="NW14" s="191"/>
      <c r="NX14" s="191"/>
      <c r="NY14" s="191"/>
      <c r="NZ14" s="191"/>
      <c r="OA14" s="191"/>
      <c r="OB14" s="191"/>
      <c r="OC14" s="191"/>
      <c r="OD14" s="191"/>
      <c r="OE14" s="191"/>
      <c r="OF14" s="191"/>
      <c r="OG14" s="191"/>
      <c r="OH14" s="191"/>
      <c r="OI14" s="191"/>
      <c r="OJ14" s="191"/>
      <c r="OK14" s="191"/>
      <c r="OL14" s="191"/>
      <c r="OM14" s="191"/>
      <c r="ON14" s="191"/>
      <c r="OO14" s="191"/>
      <c r="OP14" s="191"/>
      <c r="OQ14" s="191"/>
      <c r="OR14" s="191"/>
      <c r="OS14" s="191"/>
      <c r="OT14" s="191"/>
      <c r="OU14" s="191"/>
      <c r="OV14" s="191"/>
      <c r="OW14" s="191"/>
      <c r="OX14" s="191"/>
      <c r="OY14" s="191"/>
      <c r="OZ14" s="191"/>
      <c r="PA14" s="191"/>
      <c r="PB14" s="191"/>
      <c r="PC14" s="191"/>
      <c r="PD14" s="191"/>
      <c r="PE14" s="191"/>
      <c r="PF14" s="191"/>
      <c r="PG14" s="191"/>
      <c r="PH14" s="191"/>
      <c r="PI14" s="191"/>
      <c r="PJ14" s="191"/>
      <c r="PK14" s="191"/>
      <c r="PL14" s="191"/>
      <c r="PM14" s="191"/>
      <c r="PN14" s="191"/>
      <c r="PO14" s="191"/>
      <c r="PP14" s="191"/>
      <c r="PQ14" s="191"/>
      <c r="PR14" s="191"/>
      <c r="PS14" s="191"/>
      <c r="PT14" s="191"/>
      <c r="PU14" s="191"/>
      <c r="PV14" s="191"/>
      <c r="PW14" s="191"/>
      <c r="PX14" s="191"/>
      <c r="PY14" s="191"/>
      <c r="PZ14" s="191"/>
      <c r="QA14" s="191"/>
      <c r="QB14" s="191"/>
      <c r="QC14" s="191"/>
      <c r="QD14" s="191"/>
      <c r="QE14" s="191"/>
      <c r="QF14" s="191"/>
      <c r="QG14" s="191"/>
      <c r="QH14" s="191"/>
      <c r="QI14" s="191"/>
      <c r="QJ14" s="191"/>
      <c r="QK14" s="191"/>
      <c r="QL14" s="191"/>
      <c r="QM14" s="191"/>
      <c r="QN14" s="191"/>
      <c r="QO14" s="191"/>
      <c r="QP14" s="191"/>
      <c r="QQ14" s="191"/>
      <c r="QR14" s="191"/>
      <c r="QS14" s="191"/>
      <c r="QT14" s="191"/>
      <c r="QU14" s="191"/>
      <c r="QV14" s="191"/>
      <c r="QW14" s="191"/>
      <c r="QX14" s="191"/>
      <c r="QY14" s="191"/>
      <c r="QZ14" s="191"/>
      <c r="RA14" s="191"/>
      <c r="RB14" s="191"/>
      <c r="RC14" s="191"/>
      <c r="RD14" s="191"/>
      <c r="RE14" s="191"/>
      <c r="RF14" s="191"/>
      <c r="RG14" s="191"/>
      <c r="RH14" s="191"/>
      <c r="RI14" s="191"/>
      <c r="RJ14" s="191"/>
      <c r="RK14" s="191"/>
      <c r="RL14" s="191"/>
      <c r="RM14" s="191"/>
      <c r="RN14" s="191"/>
      <c r="RO14" s="191"/>
      <c r="RP14" s="191"/>
      <c r="RQ14" s="191"/>
      <c r="RR14" s="191"/>
      <c r="RS14" s="191"/>
      <c r="RT14" s="191"/>
      <c r="RU14" s="191"/>
      <c r="RV14" s="191"/>
      <c r="RW14" s="191"/>
      <c r="RX14" s="191"/>
      <c r="RY14" s="191"/>
      <c r="RZ14" s="191"/>
      <c r="SA14" s="191"/>
      <c r="SB14" s="191"/>
      <c r="SC14" s="191"/>
      <c r="SD14" s="183"/>
      <c r="SE14" s="183"/>
      <c r="SF14" s="183"/>
      <c r="SG14" s="183"/>
      <c r="SH14" s="183"/>
      <c r="SI14" s="183"/>
      <c r="SJ14" s="183"/>
      <c r="SK14" s="183"/>
      <c r="SL14" s="183"/>
      <c r="SM14" s="183"/>
      <c r="SN14" s="183"/>
      <c r="SO14" s="183"/>
      <c r="SP14" s="183"/>
      <c r="SQ14" s="183"/>
      <c r="SR14" s="183"/>
      <c r="SS14" s="183"/>
      <c r="ST14" s="183"/>
      <c r="SU14" s="183"/>
      <c r="SV14" s="183"/>
      <c r="SW14" s="183"/>
      <c r="SX14" s="183"/>
      <c r="SY14" s="192"/>
      <c r="SZ14" s="192"/>
      <c r="TA14" s="192"/>
      <c r="TB14" s="192"/>
      <c r="TC14" s="192"/>
      <c r="TD14" s="192"/>
      <c r="TE14" s="192"/>
      <c r="TF14" s="192"/>
      <c r="TG14" s="192"/>
      <c r="TH14" s="192"/>
      <c r="TI14" s="192"/>
      <c r="TJ14" s="192"/>
      <c r="TK14" s="192"/>
      <c r="TL14" s="192"/>
      <c r="TM14" s="192"/>
      <c r="TN14" s="192"/>
      <c r="TO14" s="192"/>
      <c r="TP14" s="192"/>
      <c r="TQ14" s="192"/>
      <c r="TR14" s="192"/>
      <c r="TS14" s="192"/>
      <c r="TT14" s="192"/>
      <c r="TU14" s="192"/>
      <c r="TV14" s="192"/>
      <c r="TW14" s="192"/>
      <c r="TX14" s="192"/>
      <c r="TY14" s="192"/>
      <c r="TZ14" s="192">
        <f t="shared" ref="TZ14:VE14" si="960">TZ19/$TZ$19-1</f>
        <v>0</v>
      </c>
      <c r="UA14" s="192">
        <f t="shared" si="960"/>
        <v>4.0853381752155027E-3</v>
      </c>
      <c r="UB14" s="192">
        <f t="shared" si="960"/>
        <v>-1.8157058556514949E-3</v>
      </c>
      <c r="UC14" s="192">
        <f t="shared" si="960"/>
        <v>-1.3617793917385379E-3</v>
      </c>
      <c r="UD14" s="192">
        <f t="shared" si="960"/>
        <v>5.6740807989106301E-3</v>
      </c>
      <c r="UE14" s="192">
        <f t="shared" si="960"/>
        <v>5.6740807989106301E-3</v>
      </c>
      <c r="UF14" s="192">
        <f t="shared" si="960"/>
        <v>1.6341352700862455E-2</v>
      </c>
      <c r="UG14" s="192">
        <f t="shared" si="960"/>
        <v>1.3617793917385157E-2</v>
      </c>
      <c r="UH14" s="192">
        <f t="shared" si="960"/>
        <v>2.1107580571947393E-2</v>
      </c>
      <c r="UI14" s="192">
        <f t="shared" si="960"/>
        <v>1.3617793917385157E-2</v>
      </c>
      <c r="UJ14" s="192">
        <f t="shared" si="960"/>
        <v>1.2936904221516166E-2</v>
      </c>
      <c r="UK14" s="192">
        <f t="shared" si="960"/>
        <v>1.0440308669995568E-2</v>
      </c>
      <c r="UL14" s="192">
        <f t="shared" si="960"/>
        <v>1.3844757149341858E-2</v>
      </c>
      <c r="UM14" s="192">
        <f t="shared" si="960"/>
        <v>1.4298683613254592E-2</v>
      </c>
      <c r="UN14" s="192">
        <f t="shared" si="960"/>
        <v>8.8515660463004409E-3</v>
      </c>
      <c r="UO14" s="192">
        <f t="shared" si="960"/>
        <v>8.6246028143439624E-3</v>
      </c>
      <c r="UP14" s="192">
        <f t="shared" si="960"/>
        <v>7.2628234226055355E-3</v>
      </c>
      <c r="UQ14" s="192">
        <f t="shared" si="960"/>
        <v>9.9863822060826113E-3</v>
      </c>
      <c r="UR14" s="192">
        <f t="shared" si="960"/>
        <v>-2.2696323195658952E-4</v>
      </c>
      <c r="US14" s="192">
        <f t="shared" si="960"/>
        <v>-6.8088969586928005E-3</v>
      </c>
      <c r="UT14" s="192">
        <f t="shared" si="960"/>
        <v>9.0785292782569194E-4</v>
      </c>
      <c r="UU14" s="192">
        <f t="shared" si="960"/>
        <v>-8.3976395823877059E-3</v>
      </c>
      <c r="UV14" s="192">
        <f t="shared" si="960"/>
        <v>-1.021334543803909E-2</v>
      </c>
      <c r="UW14" s="192">
        <f t="shared" si="960"/>
        <v>-2.1334543803903872E-2</v>
      </c>
      <c r="UX14" s="192">
        <f t="shared" si="960"/>
        <v>-1.6795279164775301E-2</v>
      </c>
      <c r="UY14" s="192">
        <f t="shared" si="960"/>
        <v>-1.2256014525646841E-2</v>
      </c>
      <c r="UZ14" s="192">
        <f t="shared" si="960"/>
        <v>-4.9931911030413056E-3</v>
      </c>
      <c r="VA14" s="192">
        <f t="shared" si="960"/>
        <v>-1.7476168860644625E-2</v>
      </c>
      <c r="VB14" s="192">
        <f t="shared" si="960"/>
        <v>-1.9291874716296009E-2</v>
      </c>
      <c r="VC14" s="192">
        <f t="shared" si="960"/>
        <v>-2.2242396731729563E-2</v>
      </c>
      <c r="VD14" s="192">
        <f t="shared" si="960"/>
        <v>-6.3549704947798435E-3</v>
      </c>
      <c r="VE14" s="192">
        <f t="shared" si="960"/>
        <v>-1.7249205628688258E-2</v>
      </c>
      <c r="VF14" s="192">
        <f t="shared" ref="VF14:WK14" si="961">VF19/$TZ$19-1</f>
        <v>-1.4071720381298336E-2</v>
      </c>
      <c r="VG14" s="192">
        <f t="shared" si="961"/>
        <v>-1.1121198365864782E-2</v>
      </c>
      <c r="VH14" s="192">
        <f t="shared" si="961"/>
        <v>-1.8384021788470317E-2</v>
      </c>
      <c r="VI14" s="192">
        <f t="shared" si="961"/>
        <v>-1.6568315932818933E-2</v>
      </c>
      <c r="VJ14" s="192">
        <f t="shared" si="961"/>
        <v>-1.6568315932818933E-2</v>
      </c>
      <c r="VK14" s="192">
        <f t="shared" si="961"/>
        <v>-2.6327734906945177E-2</v>
      </c>
      <c r="VL14" s="192">
        <f t="shared" si="961"/>
        <v>-4.5392646391284597E-2</v>
      </c>
      <c r="VM14" s="192">
        <f t="shared" si="961"/>
        <v>-6.5819337267362776E-2</v>
      </c>
      <c r="VN14" s="192">
        <f t="shared" si="961"/>
        <v>-5.3109396277803089E-2</v>
      </c>
      <c r="VO14" s="192">
        <f t="shared" si="961"/>
        <v>-5.6513844757149378E-2</v>
      </c>
      <c r="VP14" s="192">
        <f t="shared" si="961"/>
        <v>-4.9024058102587476E-2</v>
      </c>
      <c r="VQ14" s="192">
        <f t="shared" si="961"/>
        <v>-5.2428506581933765E-2</v>
      </c>
      <c r="VR14" s="192">
        <f t="shared" si="961"/>
        <v>-7.0812528370404082E-2</v>
      </c>
      <c r="VS14" s="192">
        <f t="shared" si="961"/>
        <v>-0.16182478438492964</v>
      </c>
      <c r="VT14" s="192">
        <f t="shared" si="961"/>
        <v>-0.12800726282342256</v>
      </c>
      <c r="VU14" s="192">
        <f t="shared" si="961"/>
        <v>-0.12097140263277362</v>
      </c>
      <c r="VV14" s="192">
        <f t="shared" si="961"/>
        <v>-0.1529732183386292</v>
      </c>
      <c r="VW14" s="192">
        <f t="shared" si="961"/>
        <v>-0.13980935088515667</v>
      </c>
      <c r="VX14" s="192">
        <f t="shared" si="961"/>
        <v>-0.15229232864275988</v>
      </c>
      <c r="VY14" s="192">
        <f t="shared" si="961"/>
        <v>-0.14525646845211093</v>
      </c>
      <c r="VZ14" s="192">
        <f t="shared" si="961"/>
        <v>-0.18906037221970051</v>
      </c>
      <c r="WA14" s="192">
        <f t="shared" si="961"/>
        <v>-0.2126645483431685</v>
      </c>
      <c r="WB14" s="192">
        <f t="shared" si="961"/>
        <v>-0.19382660009078523</v>
      </c>
      <c r="WC14" s="192">
        <f t="shared" si="961"/>
        <v>-0.22355878347707669</v>
      </c>
      <c r="WD14" s="192">
        <f t="shared" si="961"/>
        <v>-0.20358601906491147</v>
      </c>
      <c r="WE14" s="192">
        <f t="shared" si="961"/>
        <v>-0.18928733545165688</v>
      </c>
      <c r="WF14" s="192">
        <f t="shared" si="961"/>
        <v>-0.20040853381752166</v>
      </c>
      <c r="WG14" s="192">
        <f t="shared" si="961"/>
        <v>-0.1899682251475262</v>
      </c>
      <c r="WH14" s="192">
        <f t="shared" si="961"/>
        <v>-0.21062187925556064</v>
      </c>
      <c r="WI14" s="192">
        <f t="shared" si="961"/>
        <v>-0.19723104857013174</v>
      </c>
      <c r="WJ14" s="192">
        <f t="shared" si="961"/>
        <v>-0.20381298229686795</v>
      </c>
      <c r="WK14" s="192">
        <f t="shared" si="961"/>
        <v>-0.19314571039491613</v>
      </c>
      <c r="WL14" s="192">
        <f t="shared" ref="WL14:XQ14" si="962">WL19/$TZ$19-1</f>
        <v>-0.18247843849296408</v>
      </c>
      <c r="WM14" s="192">
        <f t="shared" si="962"/>
        <v>-0.17385383567862012</v>
      </c>
      <c r="WN14" s="192">
        <f t="shared" si="962"/>
        <v>-0.16545619609623241</v>
      </c>
      <c r="WO14" s="192">
        <f t="shared" si="962"/>
        <v>-0.16613708579210162</v>
      </c>
      <c r="WP14" s="192">
        <f t="shared" si="962"/>
        <v>-0.15388107126645489</v>
      </c>
      <c r="WQ14" s="192">
        <f t="shared" si="962"/>
        <v>-0.14412165229232865</v>
      </c>
      <c r="WR14" s="192">
        <f t="shared" si="962"/>
        <v>-0.14049024058102599</v>
      </c>
      <c r="WS14" s="192">
        <f t="shared" si="962"/>
        <v>-0.1386745347253745</v>
      </c>
      <c r="WT14" s="192">
        <f t="shared" si="962"/>
        <v>-0.14525646845211093</v>
      </c>
      <c r="WU14" s="192">
        <f t="shared" si="962"/>
        <v>-0.15478892419428047</v>
      </c>
      <c r="WV14" s="192">
        <f t="shared" si="962"/>
        <v>-0.14661824784384936</v>
      </c>
      <c r="WW14" s="192">
        <f t="shared" si="962"/>
        <v>-0.15161143894689055</v>
      </c>
      <c r="WX14" s="192">
        <f t="shared" si="962"/>
        <v>-0.17339990921470727</v>
      </c>
      <c r="WY14" s="192">
        <f t="shared" si="962"/>
        <v>-0.17771221062187936</v>
      </c>
      <c r="WZ14" s="192">
        <f t="shared" si="962"/>
        <v>-0.15887426236949609</v>
      </c>
      <c r="XA14" s="192">
        <f t="shared" si="962"/>
        <v>-0.15274625510667283</v>
      </c>
      <c r="XB14" s="192">
        <f t="shared" si="962"/>
        <v>-0.14934180662732643</v>
      </c>
      <c r="XC14" s="192">
        <f t="shared" si="962"/>
        <v>-0.15093054925102145</v>
      </c>
      <c r="XD14" s="192">
        <f t="shared" si="962"/>
        <v>-0.14185201997276442</v>
      </c>
      <c r="XE14" s="192">
        <f t="shared" si="962"/>
        <v>-0.12914207898320484</v>
      </c>
      <c r="XF14" s="192">
        <f t="shared" si="962"/>
        <v>-0.15978211529732178</v>
      </c>
      <c r="XG14" s="192">
        <f t="shared" si="962"/>
        <v>-0.15955515206536541</v>
      </c>
      <c r="XH14" s="192">
        <f t="shared" si="962"/>
        <v>-0.14593735814798003</v>
      </c>
      <c r="XI14" s="192">
        <f t="shared" si="962"/>
        <v>-0.14502950522015434</v>
      </c>
      <c r="XJ14" s="192">
        <f t="shared" si="962"/>
        <v>-0.14412165229232865</v>
      </c>
      <c r="XK14" s="192">
        <f t="shared" si="962"/>
        <v>-0.1420789832047209</v>
      </c>
      <c r="XL14" s="192">
        <f t="shared" si="962"/>
        <v>-0.13753971856559244</v>
      </c>
      <c r="XM14" s="192">
        <f t="shared" si="962"/>
        <v>-0.13685882886972311</v>
      </c>
      <c r="XN14" s="192">
        <f t="shared" si="962"/>
        <v>-0.13890149795733098</v>
      </c>
      <c r="XO14" s="192">
        <f t="shared" si="962"/>
        <v>-0.14298683613254659</v>
      </c>
      <c r="XP14" s="192">
        <f t="shared" si="962"/>
        <v>-0.13141171130276896</v>
      </c>
      <c r="XQ14" s="192">
        <f t="shared" si="962"/>
        <v>-0.13141171130276896</v>
      </c>
      <c r="XR14" s="192">
        <f t="shared" ref="XR14:YB14" si="963">XR19/$TZ$19-1</f>
        <v>-0.12959600544711758</v>
      </c>
      <c r="XS14" s="192">
        <f t="shared" si="963"/>
        <v>-0.12187925556059931</v>
      </c>
      <c r="XT14" s="192">
        <f t="shared" si="963"/>
        <v>-0.12165229232864272</v>
      </c>
      <c r="XU14" s="192">
        <f t="shared" si="963"/>
        <v>-0.10304130730821603</v>
      </c>
      <c r="XV14" s="192">
        <f t="shared" si="963"/>
        <v>-0.116886064457558</v>
      </c>
      <c r="XW14" s="192">
        <f t="shared" si="963"/>
        <v>-0.10553790285973685</v>
      </c>
      <c r="XX14" s="192">
        <f t="shared" si="963"/>
        <v>-0.10440308669995468</v>
      </c>
      <c r="XY14" s="192">
        <f t="shared" si="963"/>
        <v>-0.10417612346799821</v>
      </c>
      <c r="XZ14" s="192">
        <f t="shared" si="963"/>
        <v>-0.10031774852473907</v>
      </c>
      <c r="YA14" s="192">
        <f t="shared" si="963"/>
        <v>-7.557875624148902E-2</v>
      </c>
      <c r="YB14" s="192">
        <f t="shared" si="963"/>
        <v>-6.6954153427144836E-2</v>
      </c>
      <c r="YC14" s="192">
        <f t="shared" ref="YC14:AAN14" si="964">YC19/$TZ$19-1</f>
        <v>-7.5805719473445388E-2</v>
      </c>
      <c r="YD14" s="192">
        <f t="shared" si="964"/>
        <v>-6.536541080344993E-2</v>
      </c>
      <c r="YE14" s="192">
        <f t="shared" si="964"/>
        <v>-7.2174307762142509E-2</v>
      </c>
      <c r="YF14" s="192">
        <f t="shared" si="964"/>
        <v>-7.0585565138447603E-2</v>
      </c>
      <c r="YG14" s="192">
        <f t="shared" si="964"/>
        <v>-7.6259645937358123E-2</v>
      </c>
      <c r="YH14" s="192">
        <f t="shared" si="964"/>
        <v>-8.3522469359963658E-2</v>
      </c>
      <c r="YI14" s="192">
        <f t="shared" si="964"/>
        <v>-9.1693145710394885E-2</v>
      </c>
      <c r="YJ14" s="192">
        <f t="shared" si="964"/>
        <v>-8.3522469359963658E-2</v>
      </c>
      <c r="YK14" s="192">
        <f t="shared" si="964"/>
        <v>-7.9437131184748044E-2</v>
      </c>
      <c r="YL14" s="192">
        <f t="shared" si="964"/>
        <v>-8.0344984112573736E-2</v>
      </c>
      <c r="YM14" s="192">
        <f t="shared" si="964"/>
        <v>-7.9891057648661001E-2</v>
      </c>
      <c r="YN14" s="192">
        <f t="shared" si="964"/>
        <v>-7.8529278256922352E-2</v>
      </c>
      <c r="YO14" s="192">
        <f t="shared" si="964"/>
        <v>-6.876985928279622E-2</v>
      </c>
      <c r="YP14" s="192">
        <f t="shared" si="964"/>
        <v>-7.7167498865183926E-2</v>
      </c>
      <c r="YQ14" s="192">
        <f t="shared" si="964"/>
        <v>-7.4443940081706739E-2</v>
      </c>
      <c r="YR14" s="192">
        <f t="shared" si="964"/>
        <v>-8.4203359055832983E-2</v>
      </c>
      <c r="YS14" s="192">
        <f t="shared" si="964"/>
        <v>-9.0558329550612826E-2</v>
      </c>
      <c r="YT14" s="192">
        <f t="shared" si="964"/>
        <v>-9.7140263277349037E-2</v>
      </c>
      <c r="YU14" s="192">
        <f t="shared" si="964"/>
        <v>-9.0331366318656459E-2</v>
      </c>
      <c r="YV14" s="192">
        <f t="shared" si="964"/>
        <v>-9.0558329550612826E-2</v>
      </c>
      <c r="YW14" s="192">
        <f t="shared" si="964"/>
        <v>-0.10236041761234693</v>
      </c>
      <c r="YX14" s="192">
        <f t="shared" si="964"/>
        <v>-0.10985020426690884</v>
      </c>
      <c r="YY14" s="192">
        <f t="shared" si="964"/>
        <v>-9.6686336813436302E-2</v>
      </c>
      <c r="YZ14" s="192">
        <f t="shared" si="964"/>
        <v>-9.350885156604638E-2</v>
      </c>
      <c r="ZA14" s="192">
        <f t="shared" si="964"/>
        <v>-9.6005447117567089E-2</v>
      </c>
      <c r="ZB14" s="192">
        <f t="shared" si="964"/>
        <v>-9.6459373581479824E-2</v>
      </c>
      <c r="ZC14" s="192">
        <f t="shared" si="964"/>
        <v>-0.10372219700408536</v>
      </c>
      <c r="ZD14" s="192">
        <f t="shared" si="964"/>
        <v>-0.10440308669995468</v>
      </c>
      <c r="ZE14" s="192">
        <f t="shared" si="964"/>
        <v>-9.1012256014525783E-2</v>
      </c>
      <c r="ZF14" s="192">
        <f t="shared" si="964"/>
        <v>-8.9423513390830767E-2</v>
      </c>
      <c r="ZG14" s="192">
        <f t="shared" si="964"/>
        <v>-8.9423513390830767E-2</v>
      </c>
      <c r="ZH14" s="192">
        <f t="shared" si="964"/>
        <v>-9.918293236495701E-2</v>
      </c>
      <c r="ZI14" s="192">
        <f t="shared" si="964"/>
        <v>-9.8729005901044053E-2</v>
      </c>
      <c r="ZJ14" s="192">
        <f t="shared" si="964"/>
        <v>-0.10326827054017262</v>
      </c>
      <c r="ZK14" s="192">
        <f t="shared" si="964"/>
        <v>-0.10531093962778026</v>
      </c>
      <c r="ZL14" s="192">
        <f t="shared" si="964"/>
        <v>-0.12006354970494781</v>
      </c>
      <c r="ZM14" s="192">
        <f t="shared" si="964"/>
        <v>-0.12414888788016343</v>
      </c>
      <c r="ZN14" s="192">
        <f t="shared" si="964"/>
        <v>-0.12800726282342256</v>
      </c>
      <c r="ZO14" s="192">
        <f t="shared" si="964"/>
        <v>-0.12187925556059931</v>
      </c>
      <c r="ZP14" s="192">
        <f t="shared" si="964"/>
        <v>-0.11711302768951437</v>
      </c>
      <c r="ZQ14" s="192">
        <f t="shared" si="964"/>
        <v>-0.1184748070812528</v>
      </c>
      <c r="ZR14" s="192">
        <f t="shared" si="964"/>
        <v>-0.12119836586472998</v>
      </c>
      <c r="ZS14" s="192">
        <f t="shared" si="964"/>
        <v>-0.12392192464820695</v>
      </c>
      <c r="ZT14" s="192">
        <f t="shared" si="964"/>
        <v>-0.11620517476168868</v>
      </c>
      <c r="ZU14" s="192">
        <f t="shared" si="964"/>
        <v>-0.11665910122560141</v>
      </c>
      <c r="ZV14" s="192">
        <f t="shared" si="964"/>
        <v>-0.12301407172038137</v>
      </c>
      <c r="ZW14" s="192">
        <f t="shared" si="964"/>
        <v>-0.11802088061734006</v>
      </c>
      <c r="ZX14" s="192">
        <f t="shared" si="964"/>
        <v>-0.11370857921016808</v>
      </c>
      <c r="ZY14" s="192">
        <f t="shared" si="964"/>
        <v>-0.11870177031320939</v>
      </c>
      <c r="ZZ14" s="192">
        <f t="shared" si="964"/>
        <v>-0.11643213799364505</v>
      </c>
      <c r="AAA14" s="192">
        <f t="shared" si="964"/>
        <v>-0.12346799818429421</v>
      </c>
      <c r="AAB14" s="192">
        <f t="shared" si="964"/>
        <v>-0.12664548343168414</v>
      </c>
      <c r="AAC14" s="192">
        <f t="shared" si="964"/>
        <v>-0.12982296867907395</v>
      </c>
      <c r="AAD14" s="192">
        <f t="shared" si="964"/>
        <v>-0.1311847480708126</v>
      </c>
      <c r="AAE14" s="192">
        <f t="shared" si="964"/>
        <v>-0.14344076259645933</v>
      </c>
      <c r="AAF14" s="192">
        <f t="shared" si="964"/>
        <v>-0.13776668179754881</v>
      </c>
      <c r="AAG14" s="192">
        <f t="shared" si="964"/>
        <v>-0.13368134362233319</v>
      </c>
      <c r="AAH14" s="192">
        <f t="shared" si="964"/>
        <v>-0.12210621879255568</v>
      </c>
      <c r="AAI14" s="192">
        <f t="shared" si="964"/>
        <v>-0.12006354970494781</v>
      </c>
      <c r="AAJ14" s="192">
        <f t="shared" si="964"/>
        <v>-0.12392192464820695</v>
      </c>
      <c r="AAK14" s="192">
        <f t="shared" si="964"/>
        <v>-0.13912846118928734</v>
      </c>
      <c r="AAL14" s="192">
        <f t="shared" si="964"/>
        <v>-0.13799364502950529</v>
      </c>
      <c r="AAM14" s="192">
        <f t="shared" si="964"/>
        <v>-0.14298683613254659</v>
      </c>
      <c r="AAN14" s="192">
        <f t="shared" si="964"/>
        <v>-0.1470721743077622</v>
      </c>
      <c r="AAO14" s="192">
        <f t="shared" ref="AAO14:ACZ14" si="965">AAO19/$TZ$19-1</f>
        <v>-0.14661824784384936</v>
      </c>
      <c r="AAP14" s="192">
        <f t="shared" si="965"/>
        <v>-0.14344076259645933</v>
      </c>
      <c r="AAQ14" s="192">
        <f t="shared" si="965"/>
        <v>-0.13504312301407173</v>
      </c>
      <c r="AAR14" s="192">
        <f t="shared" si="965"/>
        <v>-0.13368134362233319</v>
      </c>
      <c r="AAS14" s="192">
        <f t="shared" si="965"/>
        <v>-0.14003631411711304</v>
      </c>
      <c r="AAT14" s="192">
        <f t="shared" si="965"/>
        <v>-0.13595097594189742</v>
      </c>
      <c r="AAU14" s="192">
        <f t="shared" si="965"/>
        <v>-0.13844757149341813</v>
      </c>
      <c r="AAV14" s="192">
        <f t="shared" si="965"/>
        <v>-0.13685882886972311</v>
      </c>
      <c r="AAW14" s="192">
        <f t="shared" si="965"/>
        <v>-0.14843395369950063</v>
      </c>
      <c r="AAX14" s="192">
        <f t="shared" si="965"/>
        <v>-0.14956876985928291</v>
      </c>
      <c r="AAY14" s="192">
        <f t="shared" si="965"/>
        <v>-0.15093054925102145</v>
      </c>
      <c r="AAZ14" s="192">
        <f t="shared" si="965"/>
        <v>-0.16000907852927837</v>
      </c>
      <c r="ABA14" s="192">
        <f t="shared" si="965"/>
        <v>-0.15683159328188845</v>
      </c>
      <c r="ABB14" s="192">
        <f t="shared" si="965"/>
        <v>-0.1756695415342715</v>
      </c>
      <c r="ABC14" s="192">
        <f t="shared" si="965"/>
        <v>-0.18610985020426696</v>
      </c>
      <c r="ABD14" s="192">
        <f t="shared" si="965"/>
        <v>-0.17748524738992288</v>
      </c>
      <c r="ABE14" s="192">
        <f t="shared" si="965"/>
        <v>-0.1629596005447117</v>
      </c>
      <c r="ABF14" s="192">
        <f t="shared" si="965"/>
        <v>-0.17317294598275079</v>
      </c>
      <c r="ABG14" s="192">
        <f t="shared" si="965"/>
        <v>-0.17362687244666375</v>
      </c>
      <c r="ABH14" s="192">
        <f t="shared" si="965"/>
        <v>-0.17521561507035854</v>
      </c>
      <c r="ABI14" s="192">
        <f t="shared" si="965"/>
        <v>-0.17022242396731724</v>
      </c>
      <c r="ABJ14" s="192">
        <f t="shared" si="965"/>
        <v>-0.16863368134362233</v>
      </c>
      <c r="ABK14" s="192">
        <f t="shared" si="965"/>
        <v>-0.16000907852927837</v>
      </c>
      <c r="ABL14" s="192">
        <f t="shared" si="965"/>
        <v>-0.15864729913753972</v>
      </c>
      <c r="ABM14" s="192">
        <f t="shared" si="965"/>
        <v>-0.15910122560145268</v>
      </c>
      <c r="ABN14" s="192">
        <f t="shared" si="965"/>
        <v>-0.1622787108488426</v>
      </c>
      <c r="ABO14" s="192">
        <f t="shared" si="965"/>
        <v>-0.16863368134362233</v>
      </c>
      <c r="ABP14" s="192">
        <f t="shared" si="965"/>
        <v>-0.16999546073536087</v>
      </c>
      <c r="ABQ14" s="192">
        <f t="shared" si="965"/>
        <v>-0.16749886518384027</v>
      </c>
      <c r="ABR14" s="192">
        <f t="shared" si="965"/>
        <v>-0.15796640944167051</v>
      </c>
      <c r="ABS14" s="192">
        <f t="shared" si="965"/>
        <v>-0.16000907852927837</v>
      </c>
      <c r="ABT14" s="192">
        <f t="shared" si="965"/>
        <v>-0.15183840217884714</v>
      </c>
      <c r="ABU14" s="192">
        <f t="shared" si="965"/>
        <v>-0.1529732183386292</v>
      </c>
      <c r="ABV14" s="192">
        <f t="shared" si="965"/>
        <v>-0.1529732183386292</v>
      </c>
      <c r="ABW14" s="192">
        <f t="shared" si="965"/>
        <v>-0.1647753064003632</v>
      </c>
      <c r="ABX14" s="192">
        <f t="shared" si="965"/>
        <v>-0.17907399001361779</v>
      </c>
      <c r="ABY14" s="192">
        <f t="shared" si="965"/>
        <v>-0.1840671811166591</v>
      </c>
      <c r="ABZ14" s="192">
        <f t="shared" si="965"/>
        <v>-0.19791193826600084</v>
      </c>
      <c r="ACA14" s="192">
        <f t="shared" si="965"/>
        <v>-0.1899682251475262</v>
      </c>
      <c r="ACB14" s="192">
        <f t="shared" si="965"/>
        <v>-0.18134362233318202</v>
      </c>
      <c r="ACC14" s="192">
        <f t="shared" si="965"/>
        <v>-0.17589650476622787</v>
      </c>
      <c r="ACD14" s="192">
        <f t="shared" si="965"/>
        <v>-0.16182478438492964</v>
      </c>
      <c r="ACE14" s="192">
        <f t="shared" si="965"/>
        <v>-0.16000907852927837</v>
      </c>
      <c r="ACF14" s="192">
        <f t="shared" si="965"/>
        <v>-0.15501588742623706</v>
      </c>
      <c r="ACG14" s="192">
        <f t="shared" si="965"/>
        <v>-0.1529732183386292</v>
      </c>
      <c r="ACH14" s="192">
        <f t="shared" si="965"/>
        <v>-0.16091693145710406</v>
      </c>
      <c r="ACI14" s="192">
        <f t="shared" si="965"/>
        <v>-0.16205174761688612</v>
      </c>
      <c r="ACJ14" s="192">
        <f t="shared" si="965"/>
        <v>-0.15161143894689055</v>
      </c>
      <c r="ACK14" s="192">
        <f t="shared" si="965"/>
        <v>-0.14820699046754426</v>
      </c>
      <c r="ACL14" s="192">
        <f t="shared" si="965"/>
        <v>-0.15274625510667283</v>
      </c>
      <c r="ACM14" s="192">
        <f t="shared" si="965"/>
        <v>-0.15024965955515213</v>
      </c>
      <c r="ACN14" s="192">
        <f t="shared" si="965"/>
        <v>-0.14480254198819797</v>
      </c>
      <c r="ACO14" s="192">
        <f t="shared" si="965"/>
        <v>-0.14661824784384936</v>
      </c>
      <c r="ACP14" s="192">
        <f t="shared" si="965"/>
        <v>-0.14275987290059011</v>
      </c>
      <c r="ACQ14" s="192">
        <f t="shared" si="965"/>
        <v>-0.14752610077167494</v>
      </c>
      <c r="ACR14" s="192">
        <f t="shared" si="965"/>
        <v>-0.15115751248297782</v>
      </c>
      <c r="ACS14" s="192">
        <f t="shared" si="965"/>
        <v>-0.15274625510667283</v>
      </c>
      <c r="ACT14" s="192">
        <f t="shared" si="965"/>
        <v>-0.14434861552428502</v>
      </c>
      <c r="ACU14" s="192">
        <f t="shared" si="965"/>
        <v>-0.13935542442124371</v>
      </c>
      <c r="ACV14" s="192">
        <f t="shared" si="965"/>
        <v>-0.12936904221516121</v>
      </c>
      <c r="ACW14" s="192">
        <f t="shared" si="965"/>
        <v>-0.12800726282342256</v>
      </c>
      <c r="ACX14" s="192">
        <f t="shared" si="965"/>
        <v>-0.12142532909668635</v>
      </c>
      <c r="ACY14" s="192">
        <f t="shared" si="965"/>
        <v>-0.11824784384929643</v>
      </c>
      <c r="ACZ14" s="192">
        <f t="shared" si="965"/>
        <v>-0.12301407172038137</v>
      </c>
      <c r="ADA14" s="192">
        <f t="shared" ref="ADA14:AFA14" si="966">ADA19/$TZ$19-1</f>
        <v>-0.11711302768951437</v>
      </c>
      <c r="ADB14" s="192">
        <f t="shared" si="966"/>
        <v>-0.11370857921016808</v>
      </c>
      <c r="ADC14" s="192">
        <f t="shared" si="966"/>
        <v>-0.11892873354516575</v>
      </c>
      <c r="ADD14" s="192">
        <f t="shared" si="966"/>
        <v>-0.12051747616886066</v>
      </c>
      <c r="ADE14" s="192">
        <f t="shared" si="966"/>
        <v>-0.11393554244212445</v>
      </c>
      <c r="ADF14" s="192">
        <f t="shared" si="966"/>
        <v>-0.11802088061734006</v>
      </c>
      <c r="ADG14" s="192">
        <f t="shared" si="966"/>
        <v>-0.13640490240581038</v>
      </c>
      <c r="ADH14" s="192">
        <f t="shared" si="966"/>
        <v>-0.14298683613254659</v>
      </c>
      <c r="ADI14" s="192">
        <f t="shared" si="966"/>
        <v>-0.1420789832047209</v>
      </c>
      <c r="ADJ14" s="192">
        <f t="shared" si="966"/>
        <v>-0.13436223331820252</v>
      </c>
      <c r="ADK14" s="192">
        <f t="shared" si="966"/>
        <v>-0.12187925556059931</v>
      </c>
      <c r="ADL14" s="192">
        <f t="shared" si="966"/>
        <v>-0.12097140263277362</v>
      </c>
      <c r="ADM14" s="192">
        <f t="shared" si="966"/>
        <v>-0.12619155696777129</v>
      </c>
      <c r="ADN14" s="192">
        <f t="shared" si="966"/>
        <v>-0.13504312301407173</v>
      </c>
      <c r="ADO14" s="192">
        <f t="shared" si="966"/>
        <v>-0.11870177031320939</v>
      </c>
      <c r="ADP14" s="192">
        <f t="shared" si="966"/>
        <v>-0.13731275533363607</v>
      </c>
      <c r="ADQ14" s="192">
        <f t="shared" si="966"/>
        <v>-0.11915569677712212</v>
      </c>
      <c r="ADR14" s="192">
        <f t="shared" si="966"/>
        <v>-0.12346799818429421</v>
      </c>
      <c r="ADS14" s="192">
        <f t="shared" si="966"/>
        <v>-0.13073082160689975</v>
      </c>
      <c r="ADT14" s="192">
        <f t="shared" si="966"/>
        <v>-0.13209260099863818</v>
      </c>
      <c r="ADU14" s="192">
        <f t="shared" si="966"/>
        <v>-0.12891511575124825</v>
      </c>
      <c r="ADV14" s="192">
        <f t="shared" si="966"/>
        <v>-0.12119836586472998</v>
      </c>
      <c r="ADW14" s="192">
        <f t="shared" si="966"/>
        <v>-0.12346799818429421</v>
      </c>
      <c r="ADX14" s="192">
        <f t="shared" si="966"/>
        <v>-0.11960962324103497</v>
      </c>
      <c r="ADY14" s="192">
        <f t="shared" si="966"/>
        <v>-0.12573763050385833</v>
      </c>
      <c r="ADZ14" s="192">
        <f t="shared" si="966"/>
        <v>-0.12256014525646852</v>
      </c>
      <c r="AEA14" s="192">
        <f t="shared" si="966"/>
        <v>-0.11733999092147074</v>
      </c>
      <c r="AEB14" s="192">
        <f t="shared" si="966"/>
        <v>-0.11892873354516575</v>
      </c>
      <c r="AEC14" s="192">
        <f t="shared" si="966"/>
        <v>-0.13141171130276896</v>
      </c>
      <c r="AED14" s="192">
        <f t="shared" si="966"/>
        <v>-0.13458919655015888</v>
      </c>
      <c r="AEE14" s="192">
        <f t="shared" si="966"/>
        <v>-0.14639128461189288</v>
      </c>
      <c r="AEF14" s="192">
        <f t="shared" si="966"/>
        <v>-0.13776668179754881</v>
      </c>
      <c r="AEG14" s="192">
        <f t="shared" si="966"/>
        <v>-0.15206536541080351</v>
      </c>
      <c r="AEH14" s="192">
        <f t="shared" si="966"/>
        <v>-0.15161143894689055</v>
      </c>
      <c r="AEI14" s="192">
        <f t="shared" si="966"/>
        <v>-0.14321379936450296</v>
      </c>
      <c r="AEJ14" s="192">
        <f t="shared" si="966"/>
        <v>-0.14820699046754426</v>
      </c>
      <c r="AEK14" s="192">
        <f t="shared" si="966"/>
        <v>-0.15047662278710849</v>
      </c>
      <c r="AEL14" s="192">
        <f t="shared" si="966"/>
        <v>-0.14525646845211093</v>
      </c>
      <c r="AEM14" s="192">
        <f t="shared" si="966"/>
        <v>-0.13776668179754881</v>
      </c>
      <c r="AEN14" s="192">
        <f t="shared" si="966"/>
        <v>-0.12891511575124825</v>
      </c>
      <c r="AEO14" s="192">
        <f t="shared" si="966"/>
        <v>-0.12755333635950983</v>
      </c>
      <c r="AEP14" s="192">
        <f t="shared" si="966"/>
        <v>-0.12346799818429421</v>
      </c>
      <c r="AEQ14" s="192">
        <f t="shared" si="966"/>
        <v>-0.12324103495233774</v>
      </c>
      <c r="AER14" s="192">
        <f t="shared" si="966"/>
        <v>-0.1177939173853837</v>
      </c>
      <c r="AES14" s="192">
        <f t="shared" si="966"/>
        <v>-0.11756695415342711</v>
      </c>
      <c r="AET14" s="192">
        <f t="shared" si="966"/>
        <v>-0.12346799818429421</v>
      </c>
      <c r="AEU14" s="192">
        <f t="shared" si="966"/>
        <v>-0.12346799818429421</v>
      </c>
      <c r="AEV14" s="192">
        <f t="shared" si="966"/>
        <v>-0.12482977757603264</v>
      </c>
      <c r="AEW14" s="192">
        <f t="shared" si="966"/>
        <v>-0.13254652746255113</v>
      </c>
      <c r="AEX14" s="192">
        <f t="shared" si="966"/>
        <v>-0.12709940989559698</v>
      </c>
      <c r="AEY14" s="192">
        <f t="shared" si="966"/>
        <v>-0.12210621879255568</v>
      </c>
      <c r="AEZ14" s="192">
        <f t="shared" si="966"/>
        <v>-0.1193826600090786</v>
      </c>
      <c r="AFA14" s="192">
        <f t="shared" si="966"/>
        <v>-0.13095778483885612</v>
      </c>
      <c r="AFB14" s="192"/>
      <c r="AFC14" s="192"/>
      <c r="AFD14" s="192"/>
      <c r="AFE14" s="192"/>
      <c r="AFF14" s="192"/>
      <c r="AFG14" s="192"/>
      <c r="AFH14" s="192"/>
      <c r="AFI14" s="192"/>
      <c r="AFJ14" s="192"/>
      <c r="AFK14" s="192"/>
      <c r="AFL14" s="192"/>
      <c r="AFM14" s="192"/>
      <c r="AFN14" s="192"/>
      <c r="AFO14" s="192"/>
      <c r="AFP14" s="192"/>
      <c r="AFQ14" s="192"/>
      <c r="AFR14" s="192"/>
      <c r="AFS14" s="192"/>
      <c r="AFT14" s="192"/>
      <c r="AFU14" s="192"/>
      <c r="AFV14" s="192"/>
      <c r="AFW14" s="192"/>
      <c r="AFX14" s="192"/>
      <c r="AFY14" s="192"/>
      <c r="AFZ14" s="192"/>
      <c r="AGA14" s="192"/>
      <c r="AGB14" s="192"/>
      <c r="AGC14" s="192"/>
      <c r="AGD14" s="192"/>
      <c r="AGE14" s="192"/>
      <c r="AGF14" s="192"/>
      <c r="AGG14" s="192"/>
      <c r="AGH14" s="192"/>
      <c r="AGI14" s="192"/>
      <c r="AGJ14" s="192"/>
      <c r="AGK14" s="192"/>
      <c r="AGL14" s="192"/>
      <c r="AGM14" s="192"/>
      <c r="AGN14" s="192"/>
      <c r="AGO14" s="192"/>
      <c r="AGP14" s="192"/>
      <c r="AGQ14" s="192"/>
      <c r="AGR14" s="192"/>
      <c r="AGS14" s="192"/>
      <c r="AGT14" s="192"/>
      <c r="AGU14" s="192"/>
      <c r="AGV14" s="192"/>
      <c r="AGW14" s="192"/>
      <c r="AGX14" s="192"/>
      <c r="AGY14" s="192"/>
      <c r="AGZ14" s="192"/>
      <c r="AHA14" s="192"/>
      <c r="AHB14" s="192"/>
      <c r="AHC14" s="192"/>
      <c r="AHD14" s="192"/>
      <c r="AHE14" s="192"/>
      <c r="AHF14" s="192"/>
      <c r="AHG14" s="192"/>
      <c r="AHH14" s="192"/>
      <c r="AHI14" s="192"/>
      <c r="AHJ14" s="192"/>
      <c r="AHK14" s="192"/>
      <c r="AHL14" s="192"/>
      <c r="AHM14" s="192"/>
      <c r="AHN14" s="192"/>
      <c r="AHO14" s="192"/>
      <c r="AHP14" s="192"/>
      <c r="AHQ14" s="192"/>
      <c r="AHR14" s="192"/>
      <c r="AHS14" s="192"/>
      <c r="AHT14" s="192"/>
      <c r="AHU14" s="192"/>
      <c r="AHV14" s="192"/>
      <c r="AHW14" s="192"/>
      <c r="AHX14" s="192"/>
      <c r="AHY14" s="192"/>
      <c r="AHZ14" s="192"/>
      <c r="AIA14" s="192"/>
      <c r="AIB14" s="192"/>
      <c r="AIC14" s="192"/>
      <c r="AID14" s="192"/>
      <c r="AIE14" s="192"/>
      <c r="AIF14" s="192"/>
      <c r="AIG14" s="192"/>
      <c r="AIH14" s="192"/>
      <c r="AII14" s="192"/>
      <c r="AIJ14" s="192"/>
      <c r="AIK14" s="192"/>
      <c r="AIL14" s="192"/>
      <c r="AIM14" s="192"/>
      <c r="AIN14" s="192"/>
      <c r="AIO14" s="192"/>
      <c r="AIP14" s="192"/>
      <c r="AIQ14" s="192"/>
      <c r="AIR14" s="192"/>
      <c r="AIS14" s="192"/>
      <c r="AIT14" s="192"/>
      <c r="AIU14" s="192"/>
      <c r="AIV14" s="192"/>
      <c r="AIW14" s="192"/>
      <c r="AIX14" s="192"/>
      <c r="AIY14" s="192"/>
      <c r="AIZ14" s="192"/>
      <c r="AJA14" s="192"/>
      <c r="AJB14" s="192"/>
      <c r="AJC14" s="192"/>
      <c r="AJD14" s="192"/>
      <c r="AJE14" s="192"/>
      <c r="AJF14" s="192"/>
      <c r="AJG14" s="192"/>
      <c r="AJH14" s="192"/>
      <c r="AJI14" s="192"/>
      <c r="AJJ14" s="192"/>
      <c r="AJK14" s="192"/>
      <c r="AJL14" s="192"/>
      <c r="AJM14" s="192"/>
      <c r="AJN14" s="192"/>
      <c r="AJO14" s="192"/>
      <c r="AJP14" s="192"/>
      <c r="AJQ14" s="192"/>
      <c r="AJR14" s="192"/>
      <c r="AJS14" s="192"/>
      <c r="AJT14" s="192"/>
      <c r="AJU14" s="192"/>
      <c r="AJV14" s="192"/>
      <c r="AJW14" s="192"/>
      <c r="AJX14" s="192"/>
      <c r="AJY14" s="192"/>
      <c r="AJZ14" s="192"/>
      <c r="AKA14" s="192"/>
      <c r="AKB14" s="192"/>
      <c r="AKC14" s="192"/>
      <c r="AKD14" s="192"/>
      <c r="AKE14" s="192"/>
      <c r="AKF14" s="192"/>
      <c r="AKG14" s="192"/>
      <c r="AKH14" s="192"/>
      <c r="AKI14" s="192"/>
      <c r="AKJ14" s="192"/>
      <c r="AKK14" s="192"/>
      <c r="AKL14" s="192"/>
      <c r="AKM14" s="192"/>
      <c r="AKN14" s="192"/>
      <c r="AKO14" s="192"/>
      <c r="AKP14" s="192"/>
      <c r="AKQ14" s="192"/>
      <c r="AKR14" s="192"/>
      <c r="AKS14" s="192"/>
      <c r="AKT14" s="192"/>
      <c r="AKU14" s="192"/>
      <c r="AKV14" s="192"/>
      <c r="AKW14" s="192"/>
      <c r="AKX14" s="192"/>
      <c r="AKY14" s="192"/>
      <c r="AKZ14" s="192"/>
      <c r="ALA14" s="192"/>
      <c r="ALB14" s="192"/>
      <c r="ALC14" s="192"/>
      <c r="ALD14" s="192"/>
      <c r="ALE14" s="192"/>
      <c r="ALF14" s="192"/>
      <c r="ALG14" s="192"/>
      <c r="ALH14" s="192"/>
      <c r="ALI14" s="192"/>
      <c r="ALJ14" s="192"/>
      <c r="ALK14" s="192"/>
      <c r="ALL14" s="192"/>
      <c r="ALM14" s="192"/>
      <c r="ALN14" s="192"/>
      <c r="ALO14" s="192"/>
      <c r="ALP14" s="192"/>
      <c r="ALQ14" s="192"/>
      <c r="ALR14" s="192"/>
      <c r="ALS14" s="192"/>
      <c r="ALT14" s="192"/>
      <c r="ALU14" s="192"/>
      <c r="ALV14" s="192"/>
      <c r="ALW14" s="192"/>
      <c r="ALX14" s="192"/>
      <c r="ALY14" s="192"/>
      <c r="ALZ14" s="192"/>
      <c r="AMA14" s="192"/>
      <c r="AMB14" s="192"/>
      <c r="AMC14" s="192"/>
      <c r="AMD14" s="192"/>
      <c r="AME14" s="192"/>
      <c r="AMF14" s="192"/>
      <c r="AMG14" s="192"/>
      <c r="AMH14" s="192"/>
      <c r="AMI14" s="192"/>
      <c r="AMJ14" s="192"/>
      <c r="AMK14" s="192"/>
      <c r="AML14" s="192"/>
      <c r="AMM14" s="192"/>
      <c r="AMN14" s="192"/>
      <c r="AMO14" s="192"/>
      <c r="AMP14" s="192"/>
      <c r="AMQ14" s="192"/>
      <c r="AMR14" s="192"/>
      <c r="AMS14" s="192"/>
      <c r="AMT14" s="192"/>
      <c r="AMU14" s="192"/>
      <c r="AMV14" s="192"/>
      <c r="AMW14" s="192"/>
      <c r="AMX14" s="192"/>
      <c r="AMY14" s="192"/>
      <c r="AMZ14" s="192"/>
      <c r="ANA14" s="192"/>
      <c r="ANB14" s="192"/>
      <c r="ANC14" s="192"/>
      <c r="AND14" s="192"/>
      <c r="ANE14" s="192"/>
      <c r="ANF14" s="192"/>
      <c r="ANG14" s="192"/>
      <c r="ANH14" s="192"/>
      <c r="ANI14" s="192"/>
      <c r="ANJ14" s="192"/>
      <c r="ANK14" s="192"/>
      <c r="ANL14" s="192"/>
      <c r="ANM14" s="192"/>
      <c r="ANN14" s="192"/>
      <c r="ANO14" s="192"/>
      <c r="ANP14" s="192"/>
      <c r="ANQ14" s="192"/>
      <c r="ANR14" s="192"/>
      <c r="ANS14" s="192"/>
      <c r="ANT14" s="192"/>
      <c r="ANU14" s="192"/>
      <c r="ANV14" s="192"/>
      <c r="ANW14" s="192"/>
      <c r="ANX14" s="192"/>
      <c r="ANY14" s="192"/>
      <c r="ANZ14" s="192"/>
      <c r="AOA14" s="192"/>
      <c r="AOB14" s="192"/>
      <c r="AOC14" s="192"/>
      <c r="AOD14" s="192"/>
      <c r="AOE14" s="192"/>
      <c r="AOF14" s="192"/>
      <c r="AOG14" s="192"/>
      <c r="AOH14" s="192"/>
      <c r="AOI14" s="192"/>
      <c r="AOJ14" s="192"/>
      <c r="AOK14" s="192"/>
      <c r="AOL14" s="192"/>
      <c r="AOM14" s="192"/>
      <c r="AON14" s="192"/>
      <c r="AOO14" s="192"/>
      <c r="AOP14" s="192"/>
      <c r="AOQ14" s="192"/>
      <c r="AOR14" s="192"/>
      <c r="AOS14" s="192"/>
      <c r="AOT14" s="192"/>
      <c r="AOU14" s="192"/>
      <c r="AOV14" s="192"/>
      <c r="AOW14" s="192"/>
      <c r="AOX14" s="192"/>
      <c r="AOY14" s="192"/>
      <c r="AOZ14" s="192"/>
      <c r="APA14" s="192"/>
      <c r="APB14" s="192"/>
      <c r="APC14" s="192"/>
      <c r="APD14" s="192"/>
      <c r="APE14" s="192"/>
      <c r="APF14" s="192"/>
      <c r="APG14" s="192"/>
      <c r="APH14" s="192"/>
      <c r="API14" s="192"/>
      <c r="APJ14" s="192"/>
      <c r="APK14" s="192"/>
    </row>
    <row r="15" spans="1:1544">
      <c r="A15" s="191" t="s">
        <v>243</v>
      </c>
      <c r="B15" s="191"/>
      <c r="C15" s="191"/>
      <c r="D15" s="191"/>
      <c r="E15" s="191"/>
      <c r="F15" s="191"/>
      <c r="G15" s="191"/>
      <c r="H15" s="191"/>
      <c r="I15" s="191"/>
      <c r="J15" s="191"/>
      <c r="K15" s="191"/>
      <c r="L15" s="191"/>
      <c r="M15" s="191"/>
      <c r="N15" s="191"/>
      <c r="O15" s="191"/>
      <c r="P15" s="191"/>
      <c r="Q15" s="191"/>
      <c r="R15" s="191"/>
      <c r="S15" s="191"/>
      <c r="T15" s="191"/>
      <c r="U15" s="191"/>
      <c r="V15" s="191"/>
      <c r="W15" s="191"/>
      <c r="X15" s="191"/>
      <c r="Y15" s="191"/>
      <c r="Z15" s="191"/>
      <c r="AA15" s="191"/>
      <c r="AB15" s="191"/>
      <c r="AC15" s="191"/>
      <c r="AD15" s="191"/>
      <c r="AE15" s="191"/>
      <c r="AF15" s="191"/>
      <c r="AG15" s="191"/>
      <c r="AH15" s="191"/>
      <c r="AI15" s="191"/>
      <c r="AJ15" s="191"/>
      <c r="AK15" s="191"/>
      <c r="AL15" s="191"/>
      <c r="AM15" s="191"/>
      <c r="AN15" s="191"/>
      <c r="AO15" s="191"/>
      <c r="AP15" s="191"/>
      <c r="AQ15" s="191"/>
      <c r="AR15" s="191"/>
      <c r="AS15" s="191"/>
      <c r="AT15" s="191"/>
      <c r="AU15" s="191"/>
      <c r="AV15" s="191"/>
      <c r="AW15" s="191"/>
      <c r="AX15" s="191"/>
      <c r="AY15" s="191"/>
      <c r="AZ15" s="191"/>
      <c r="BA15" s="191"/>
      <c r="BB15" s="191"/>
      <c r="BC15" s="191"/>
      <c r="BD15" s="191"/>
      <c r="BE15" s="191"/>
      <c r="BF15" s="191"/>
      <c r="BG15" s="191"/>
      <c r="BH15" s="191"/>
      <c r="BI15" s="191"/>
      <c r="BJ15" s="191"/>
      <c r="BK15" s="191"/>
      <c r="BL15" s="191"/>
      <c r="BM15" s="191"/>
      <c r="BN15" s="191"/>
      <c r="BO15" s="191"/>
      <c r="BP15" s="191"/>
      <c r="BQ15" s="191"/>
      <c r="BR15" s="191"/>
      <c r="BS15" s="191"/>
      <c r="BT15" s="191"/>
      <c r="BU15" s="191"/>
      <c r="BV15" s="191"/>
      <c r="BW15" s="191"/>
      <c r="BX15" s="191"/>
      <c r="BY15" s="191"/>
      <c r="BZ15" s="191"/>
      <c r="CA15" s="191"/>
      <c r="CB15" s="191"/>
      <c r="CC15" s="191"/>
      <c r="CD15" s="191"/>
      <c r="CE15" s="191"/>
      <c r="CF15" s="191"/>
      <c r="CG15" s="191"/>
      <c r="CH15" s="191"/>
      <c r="CI15" s="191"/>
      <c r="CJ15" s="191"/>
      <c r="CK15" s="191"/>
      <c r="CL15" s="191"/>
      <c r="CM15" s="191"/>
      <c r="CN15" s="191"/>
      <c r="CO15" s="191"/>
      <c r="CP15" s="191"/>
      <c r="CQ15" s="191"/>
      <c r="CR15" s="191"/>
      <c r="CS15" s="191"/>
      <c r="CT15" s="191"/>
      <c r="CU15" s="191"/>
      <c r="CV15" s="191"/>
      <c r="CW15" s="191"/>
      <c r="CX15" s="191"/>
      <c r="CY15" s="191"/>
      <c r="CZ15" s="191"/>
      <c r="DA15" s="191"/>
      <c r="DB15" s="191"/>
      <c r="DC15" s="191"/>
      <c r="DD15" s="191"/>
      <c r="DE15" s="191"/>
      <c r="DF15" s="191"/>
      <c r="DG15" s="191"/>
      <c r="DH15" s="191"/>
      <c r="DI15" s="191"/>
      <c r="DJ15" s="191"/>
      <c r="DK15" s="191"/>
      <c r="DL15" s="191"/>
      <c r="DM15" s="191"/>
      <c r="DN15" s="191"/>
      <c r="DO15" s="191"/>
      <c r="DP15" s="191"/>
      <c r="DQ15" s="191"/>
      <c r="DR15" s="191"/>
      <c r="DS15" s="191"/>
      <c r="DT15" s="191"/>
      <c r="DU15" s="191"/>
      <c r="DV15" s="191"/>
      <c r="DW15" s="191"/>
      <c r="DX15" s="191"/>
      <c r="DY15" s="191"/>
      <c r="DZ15" s="191"/>
      <c r="EA15" s="191"/>
      <c r="EB15" s="191"/>
      <c r="EC15" s="191"/>
      <c r="ED15" s="191"/>
      <c r="EE15" s="191"/>
      <c r="EF15" s="191"/>
      <c r="EG15" s="191"/>
      <c r="EH15" s="191"/>
      <c r="EI15" s="191"/>
      <c r="EJ15" s="191"/>
      <c r="EK15" s="191"/>
      <c r="EL15" s="191"/>
      <c r="EM15" s="191"/>
      <c r="EN15" s="191"/>
      <c r="EO15" s="191"/>
      <c r="EP15" s="191"/>
      <c r="EQ15" s="191"/>
      <c r="ER15" s="191"/>
      <c r="ES15" s="191"/>
      <c r="ET15" s="191"/>
      <c r="EU15" s="191"/>
      <c r="EV15" s="191"/>
      <c r="EW15" s="191"/>
      <c r="EX15" s="191"/>
      <c r="EY15" s="191"/>
      <c r="EZ15" s="191"/>
      <c r="FA15" s="191"/>
      <c r="FB15" s="191"/>
      <c r="FC15" s="191"/>
      <c r="FD15" s="191"/>
      <c r="FE15" s="191"/>
      <c r="FF15" s="191"/>
      <c r="FG15" s="191"/>
      <c r="FH15" s="191"/>
      <c r="FI15" s="191"/>
      <c r="FJ15" s="191"/>
      <c r="FK15" s="191"/>
      <c r="FL15" s="191"/>
      <c r="FM15" s="191"/>
      <c r="FN15" s="191"/>
      <c r="FO15" s="191"/>
      <c r="FP15" s="191"/>
      <c r="FQ15" s="191"/>
      <c r="FR15" s="191"/>
      <c r="FS15" s="191"/>
      <c r="FT15" s="191"/>
      <c r="FU15" s="191"/>
      <c r="FV15" s="191"/>
      <c r="FW15" s="191"/>
      <c r="FX15" s="191"/>
      <c r="FY15" s="191"/>
      <c r="FZ15" s="191"/>
      <c r="GA15" s="191"/>
      <c r="GB15" s="191"/>
      <c r="GC15" s="191"/>
      <c r="GD15" s="191"/>
      <c r="GE15" s="191"/>
      <c r="GF15" s="191"/>
      <c r="GG15" s="191"/>
      <c r="GH15" s="191"/>
      <c r="GI15" s="191"/>
      <c r="GJ15" s="191"/>
      <c r="GK15" s="191"/>
      <c r="GL15" s="191"/>
      <c r="GM15" s="191"/>
      <c r="GN15" s="191"/>
      <c r="GO15" s="191"/>
      <c r="GP15" s="191"/>
      <c r="GQ15" s="191"/>
      <c r="GR15" s="191"/>
      <c r="GS15" s="191"/>
      <c r="GT15" s="191"/>
      <c r="GU15" s="191"/>
      <c r="GV15" s="191"/>
      <c r="GW15" s="191"/>
      <c r="GX15" s="191"/>
      <c r="GY15" s="191"/>
      <c r="GZ15" s="191"/>
      <c r="HA15" s="191"/>
      <c r="HB15" s="191"/>
      <c r="HC15" s="191"/>
      <c r="HD15" s="191"/>
      <c r="HE15" s="191"/>
      <c r="HF15" s="191"/>
      <c r="HG15" s="191"/>
      <c r="HH15" s="191"/>
      <c r="HI15" s="191"/>
      <c r="HJ15" s="191"/>
      <c r="HK15" s="191"/>
      <c r="HL15" s="191"/>
      <c r="HM15" s="191"/>
      <c r="HN15" s="191"/>
      <c r="HO15" s="191"/>
      <c r="HP15" s="191"/>
      <c r="HQ15" s="191"/>
      <c r="HR15" s="191"/>
      <c r="HS15" s="191"/>
      <c r="HT15" s="191"/>
      <c r="HU15" s="191"/>
      <c r="HV15" s="191"/>
      <c r="HW15" s="191"/>
      <c r="HX15" s="191"/>
      <c r="HY15" s="191"/>
      <c r="HZ15" s="191"/>
      <c r="IA15" s="191"/>
      <c r="IB15" s="191"/>
      <c r="IC15" s="191"/>
      <c r="ID15" s="191"/>
      <c r="IE15" s="191"/>
      <c r="IF15" s="191"/>
      <c r="IG15" s="191"/>
      <c r="IH15" s="191"/>
      <c r="II15" s="191"/>
      <c r="IJ15" s="191"/>
      <c r="IK15" s="191"/>
      <c r="IL15" s="191"/>
      <c r="IM15" s="191"/>
      <c r="IN15" s="191"/>
      <c r="IO15" s="191"/>
      <c r="IP15" s="191"/>
      <c r="IQ15" s="191"/>
      <c r="IR15" s="191"/>
      <c r="IS15" s="191"/>
      <c r="IT15" s="191"/>
      <c r="IU15" s="191"/>
      <c r="IV15" s="191"/>
      <c r="IW15" s="191"/>
      <c r="IX15" s="191"/>
      <c r="IY15" s="191"/>
      <c r="IZ15" s="191"/>
      <c r="JA15" s="191"/>
      <c r="JB15" s="191"/>
      <c r="JC15" s="191"/>
      <c r="JD15" s="191"/>
      <c r="JE15" s="191"/>
      <c r="JF15" s="191"/>
      <c r="JG15" s="191"/>
      <c r="JH15" s="191"/>
      <c r="JI15" s="191"/>
      <c r="JJ15" s="191"/>
      <c r="JK15" s="191"/>
      <c r="JL15" s="191"/>
      <c r="JM15" s="191"/>
      <c r="JN15" s="191"/>
      <c r="JO15" s="191"/>
      <c r="JP15" s="191"/>
      <c r="JQ15" s="191"/>
      <c r="JR15" s="191"/>
      <c r="JS15" s="191"/>
      <c r="JT15" s="191"/>
      <c r="JU15" s="191"/>
      <c r="JV15" s="191"/>
      <c r="JW15" s="191"/>
      <c r="JX15" s="191"/>
      <c r="JY15" s="191"/>
      <c r="JZ15" s="191"/>
      <c r="KA15" s="191"/>
      <c r="KB15" s="191"/>
      <c r="KC15" s="191"/>
      <c r="KD15" s="191"/>
      <c r="KE15" s="191"/>
      <c r="KF15" s="191"/>
      <c r="KG15" s="191"/>
      <c r="KH15" s="191"/>
      <c r="KI15" s="191"/>
      <c r="KJ15" s="191"/>
      <c r="KK15" s="191"/>
      <c r="KL15" s="191"/>
      <c r="KM15" s="191"/>
      <c r="KN15" s="191"/>
      <c r="KO15" s="191"/>
      <c r="KP15" s="191"/>
      <c r="KQ15" s="191"/>
      <c r="KR15" s="191"/>
      <c r="KS15" s="191"/>
      <c r="KT15" s="191"/>
      <c r="KU15" s="191"/>
      <c r="KV15" s="191"/>
      <c r="KW15" s="191"/>
      <c r="KX15" s="191"/>
      <c r="KY15" s="191"/>
      <c r="KZ15" s="191"/>
      <c r="LA15" s="191"/>
      <c r="LB15" s="191"/>
      <c r="LC15" s="191"/>
      <c r="LD15" s="191"/>
      <c r="LE15" s="191"/>
      <c r="LF15" s="191"/>
      <c r="LG15" s="191"/>
      <c r="LH15" s="191"/>
      <c r="LI15" s="191"/>
      <c r="LJ15" s="191"/>
      <c r="LK15" s="191"/>
      <c r="LL15" s="191"/>
      <c r="LM15" s="191"/>
      <c r="LN15" s="191"/>
      <c r="LO15" s="191"/>
      <c r="LP15" s="191"/>
      <c r="LQ15" s="191"/>
      <c r="LR15" s="191"/>
      <c r="LS15" s="191"/>
      <c r="LT15" s="191"/>
      <c r="LU15" s="191"/>
      <c r="LV15" s="191"/>
      <c r="LW15" s="191"/>
      <c r="LX15" s="191"/>
      <c r="LY15" s="191"/>
      <c r="LZ15" s="191"/>
      <c r="MA15" s="191"/>
      <c r="MB15" s="191"/>
      <c r="MC15" s="191"/>
      <c r="MD15" s="191"/>
      <c r="ME15" s="191"/>
      <c r="MF15" s="191"/>
      <c r="MG15" s="191"/>
      <c r="MH15" s="191"/>
      <c r="MI15" s="191"/>
      <c r="MJ15" s="191"/>
      <c r="MK15" s="191"/>
      <c r="ML15" s="191"/>
      <c r="MM15" s="191"/>
      <c r="MN15" s="191"/>
      <c r="MO15" s="191"/>
      <c r="MP15" s="191"/>
      <c r="MQ15" s="191"/>
      <c r="MR15" s="191"/>
      <c r="MS15" s="191"/>
      <c r="MT15" s="191"/>
      <c r="MU15" s="191"/>
      <c r="MV15" s="191"/>
      <c r="MW15" s="191"/>
      <c r="MX15" s="191"/>
      <c r="MY15" s="191"/>
      <c r="MZ15" s="191"/>
      <c r="NA15" s="191"/>
      <c r="NB15" s="191"/>
      <c r="NC15" s="191"/>
      <c r="ND15" s="191"/>
      <c r="NE15" s="191"/>
      <c r="NF15" s="191"/>
      <c r="NG15" s="191"/>
      <c r="NH15" s="191"/>
      <c r="NI15" s="191"/>
      <c r="NJ15" s="191"/>
      <c r="NK15" s="191"/>
      <c r="NL15" s="191"/>
      <c r="NM15" s="191"/>
      <c r="NN15" s="191"/>
      <c r="NO15" s="191"/>
      <c r="NP15" s="191"/>
      <c r="NQ15" s="191"/>
      <c r="NR15" s="191"/>
      <c r="NS15" s="191"/>
      <c r="NT15" s="191"/>
      <c r="NU15" s="191"/>
      <c r="NV15" s="191"/>
      <c r="NW15" s="191"/>
      <c r="NX15" s="191"/>
      <c r="NY15" s="191"/>
      <c r="NZ15" s="191"/>
      <c r="OA15" s="191"/>
      <c r="OB15" s="191"/>
      <c r="OC15" s="191"/>
      <c r="OD15" s="191"/>
      <c r="OE15" s="191"/>
      <c r="OF15" s="191"/>
      <c r="OG15" s="191"/>
      <c r="OH15" s="191"/>
      <c r="OI15" s="191"/>
      <c r="OJ15" s="191"/>
      <c r="OK15" s="191"/>
      <c r="OL15" s="191"/>
      <c r="OM15" s="191"/>
      <c r="ON15" s="191"/>
      <c r="OO15" s="191"/>
      <c r="OP15" s="191"/>
      <c r="OQ15" s="191"/>
      <c r="OR15" s="191"/>
      <c r="OS15" s="191"/>
      <c r="OT15" s="191"/>
      <c r="OU15" s="191"/>
      <c r="OV15" s="191"/>
      <c r="OW15" s="191"/>
      <c r="OX15" s="191"/>
      <c r="OY15" s="191"/>
      <c r="OZ15" s="191"/>
      <c r="PA15" s="191"/>
      <c r="PB15" s="191"/>
      <c r="PC15" s="191"/>
      <c r="PD15" s="191"/>
      <c r="PE15" s="191"/>
      <c r="PF15" s="191"/>
      <c r="PG15" s="191"/>
      <c r="PH15" s="191"/>
      <c r="PI15" s="191"/>
      <c r="PJ15" s="191"/>
      <c r="PK15" s="191"/>
      <c r="PL15" s="191"/>
      <c r="PM15" s="191"/>
      <c r="PN15" s="191"/>
      <c r="PO15" s="191"/>
      <c r="PP15" s="191"/>
      <c r="PQ15" s="191"/>
      <c r="PR15" s="191"/>
      <c r="PS15" s="191"/>
      <c r="PT15" s="191"/>
      <c r="PU15" s="191"/>
      <c r="PV15" s="191"/>
      <c r="PW15" s="191"/>
      <c r="PX15" s="191"/>
      <c r="PY15" s="191"/>
      <c r="PZ15" s="191"/>
      <c r="QA15" s="191"/>
      <c r="QB15" s="191"/>
      <c r="QC15" s="191"/>
      <c r="QD15" s="191"/>
      <c r="QE15" s="191"/>
      <c r="QF15" s="191"/>
      <c r="QG15" s="191"/>
      <c r="QH15" s="191"/>
      <c r="QI15" s="191"/>
      <c r="QJ15" s="191"/>
      <c r="QK15" s="191"/>
      <c r="QL15" s="191"/>
      <c r="QM15" s="191"/>
      <c r="QN15" s="191"/>
      <c r="QO15" s="191"/>
      <c r="QP15" s="191"/>
      <c r="QQ15" s="191"/>
      <c r="QR15" s="191"/>
      <c r="QS15" s="191"/>
      <c r="QT15" s="191"/>
      <c r="QU15" s="191"/>
      <c r="QV15" s="191"/>
      <c r="QW15" s="191"/>
      <c r="QX15" s="191"/>
      <c r="QY15" s="191"/>
      <c r="QZ15" s="191"/>
      <c r="RA15" s="191"/>
      <c r="RB15" s="191"/>
      <c r="RC15" s="191"/>
      <c r="RD15" s="191"/>
      <c r="RE15" s="191"/>
      <c r="RF15" s="191"/>
      <c r="RG15" s="191"/>
      <c r="RH15" s="191"/>
      <c r="RI15" s="191"/>
      <c r="RJ15" s="191"/>
      <c r="RK15" s="191"/>
      <c r="RL15" s="191"/>
      <c r="RM15" s="191"/>
      <c r="RN15" s="191"/>
      <c r="RO15" s="191"/>
      <c r="RP15" s="191"/>
      <c r="RQ15" s="191"/>
      <c r="RR15" s="191"/>
      <c r="RS15" s="191"/>
      <c r="RT15" s="191"/>
      <c r="RU15" s="191"/>
      <c r="RV15" s="191"/>
      <c r="RW15" s="191"/>
      <c r="RX15" s="191"/>
      <c r="RY15" s="191"/>
      <c r="RZ15" s="191"/>
      <c r="SA15" s="191"/>
      <c r="SB15" s="191"/>
      <c r="SC15" s="191"/>
      <c r="SD15" s="183"/>
      <c r="SE15" s="183"/>
      <c r="SF15" s="183"/>
      <c r="SG15" s="183"/>
      <c r="SH15" s="183"/>
      <c r="SI15" s="183"/>
      <c r="SJ15" s="183"/>
      <c r="SK15" s="183"/>
      <c r="SL15" s="183"/>
      <c r="SM15" s="183"/>
      <c r="SN15" s="183"/>
      <c r="SO15" s="183"/>
      <c r="SP15" s="183"/>
      <c r="SQ15" s="183"/>
      <c r="SR15" s="183"/>
      <c r="SS15" s="183"/>
      <c r="ST15" s="183"/>
      <c r="SU15" s="183"/>
      <c r="SV15" s="183"/>
      <c r="SW15" s="183"/>
      <c r="SX15" s="183"/>
      <c r="SY15" s="192"/>
      <c r="SZ15" s="192"/>
      <c r="TA15" s="192"/>
      <c r="TB15" s="192"/>
      <c r="TC15" s="192"/>
      <c r="TD15" s="192"/>
      <c r="TE15" s="192"/>
      <c r="TF15" s="192"/>
      <c r="TG15" s="192"/>
      <c r="TH15" s="192"/>
      <c r="TI15" s="192"/>
      <c r="TJ15" s="192"/>
      <c r="TK15" s="192"/>
      <c r="TL15" s="192"/>
      <c r="TM15" s="192"/>
      <c r="TN15" s="192"/>
      <c r="TO15" s="192"/>
      <c r="TP15" s="192"/>
      <c r="TQ15" s="192"/>
      <c r="TR15" s="192"/>
      <c r="TS15" s="192"/>
      <c r="TT15" s="192"/>
      <c r="TU15" s="192"/>
      <c r="TV15" s="192"/>
      <c r="TW15" s="192"/>
      <c r="TX15" s="192"/>
      <c r="TY15" s="192"/>
      <c r="TZ15" s="192">
        <f t="shared" ref="TZ15:VE15" si="967">TZ20/$TZ$20-1</f>
        <v>0</v>
      </c>
      <c r="UA15" s="192">
        <f t="shared" si="967"/>
        <v>4.0775758811384399E-4</v>
      </c>
      <c r="UB15" s="192">
        <f t="shared" si="967"/>
        <v>-2.5484849257106923E-4</v>
      </c>
      <c r="UC15" s="192">
        <f t="shared" si="967"/>
        <v>-1.2742424628564564E-4</v>
      </c>
      <c r="UD15" s="192">
        <f t="shared" si="967"/>
        <v>4.4598486199953769E-3</v>
      </c>
      <c r="UE15" s="192">
        <f t="shared" si="967"/>
        <v>5.4027880425087105E-3</v>
      </c>
      <c r="UF15" s="192">
        <f t="shared" si="967"/>
        <v>7.3906062845638942E-3</v>
      </c>
      <c r="UG15" s="192">
        <f t="shared" si="967"/>
        <v>6.9573638471929211E-3</v>
      </c>
      <c r="UH15" s="192">
        <f t="shared" si="967"/>
        <v>1.2615000382272701E-2</v>
      </c>
      <c r="UI15" s="192">
        <f t="shared" si="967"/>
        <v>1.5596727745355476E-2</v>
      </c>
      <c r="UJ15" s="192">
        <f t="shared" si="967"/>
        <v>1.4832182267641825E-2</v>
      </c>
      <c r="UK15" s="192">
        <f t="shared" si="967"/>
        <v>1.5443818649812702E-2</v>
      </c>
      <c r="UL15" s="192">
        <f t="shared" si="967"/>
        <v>2.0464333953464697E-2</v>
      </c>
      <c r="UM15" s="192">
        <f t="shared" si="967"/>
        <v>2.1075970335635574E-2</v>
      </c>
      <c r="UN15" s="192">
        <f t="shared" si="967"/>
        <v>1.4500879227299368E-2</v>
      </c>
      <c r="UO15" s="192">
        <f t="shared" si="967"/>
        <v>1.495960651392747E-2</v>
      </c>
      <c r="UP15" s="192">
        <f t="shared" si="967"/>
        <v>1.0933000331303067E-2</v>
      </c>
      <c r="UQ15" s="192">
        <f t="shared" si="967"/>
        <v>1.0092000305818249E-2</v>
      </c>
      <c r="UR15" s="192">
        <f t="shared" si="967"/>
        <v>1.0448788195417835E-2</v>
      </c>
      <c r="US15" s="192">
        <f t="shared" si="967"/>
        <v>1.0627182140217739E-2</v>
      </c>
      <c r="UT15" s="192">
        <f t="shared" si="967"/>
        <v>1.0780091235760292E-2</v>
      </c>
      <c r="UU15" s="192">
        <f t="shared" si="967"/>
        <v>1.0933000331303067E-2</v>
      </c>
      <c r="UV15" s="192">
        <f t="shared" si="967"/>
        <v>1.0907515482045937E-2</v>
      </c>
      <c r="UW15" s="192">
        <f t="shared" si="967"/>
        <v>-9.6842427177046275E-4</v>
      </c>
      <c r="UX15" s="192">
        <f t="shared" si="967"/>
        <v>3.0836667601112921E-3</v>
      </c>
      <c r="UY15" s="192">
        <f t="shared" si="967"/>
        <v>2.1407273375979585E-3</v>
      </c>
      <c r="UZ15" s="192">
        <f t="shared" si="967"/>
        <v>6.8554244501644046E-3</v>
      </c>
      <c r="VA15" s="192">
        <f t="shared" si="967"/>
        <v>4.89309105736635E-3</v>
      </c>
      <c r="VB15" s="192">
        <f t="shared" si="967"/>
        <v>5.2498789469659357E-3</v>
      </c>
      <c r="VC15" s="192">
        <f t="shared" si="967"/>
        <v>6.0399092739367166E-3</v>
      </c>
      <c r="VD15" s="192">
        <f t="shared" si="967"/>
        <v>7.0083335457071794E-3</v>
      </c>
      <c r="VE15" s="192">
        <f t="shared" si="967"/>
        <v>5.9379698769082001E-3</v>
      </c>
      <c r="VF15" s="192">
        <f t="shared" ref="VF15:WK15" si="968">VF20/$TZ$20-1</f>
        <v>5.8360304798796836E-3</v>
      </c>
      <c r="VG15" s="192">
        <f t="shared" si="968"/>
        <v>7.0338183949640865E-3</v>
      </c>
      <c r="VH15" s="192">
        <f t="shared" si="968"/>
        <v>3.9756364841101455E-3</v>
      </c>
      <c r="VI15" s="192">
        <f t="shared" si="968"/>
        <v>5.0205153036519956E-3</v>
      </c>
      <c r="VJ15" s="192">
        <f t="shared" si="968"/>
        <v>3.2365758556538449E-3</v>
      </c>
      <c r="VK15" s="192">
        <f t="shared" si="968"/>
        <v>4.0775758811384399E-4</v>
      </c>
      <c r="VL15" s="192">
        <f t="shared" si="968"/>
        <v>3.4149698004537488E-3</v>
      </c>
      <c r="VM15" s="192">
        <f t="shared" si="968"/>
        <v>6.0144244246795875E-3</v>
      </c>
      <c r="VN15" s="192">
        <f t="shared" si="968"/>
        <v>1.1442697316445427E-2</v>
      </c>
      <c r="VO15" s="192">
        <f t="shared" si="968"/>
        <v>8.8687275414767175E-3</v>
      </c>
      <c r="VP15" s="192">
        <f t="shared" si="968"/>
        <v>1.6208364127526131E-2</v>
      </c>
      <c r="VQ15" s="192">
        <f t="shared" si="968"/>
        <v>1.5188970157241632E-2</v>
      </c>
      <c r="VR15" s="192">
        <f t="shared" si="968"/>
        <v>1.4016667091414137E-2</v>
      </c>
      <c r="VS15" s="192">
        <f t="shared" si="968"/>
        <v>1.3965697392899878E-2</v>
      </c>
      <c r="VT15" s="192">
        <f t="shared" si="968"/>
        <v>1.5316394403527056E-2</v>
      </c>
      <c r="VU15" s="192">
        <f t="shared" si="968"/>
        <v>1.3812788297357326E-2</v>
      </c>
      <c r="VV15" s="192">
        <f t="shared" si="968"/>
        <v>1.0041030607303991E-2</v>
      </c>
      <c r="VW15" s="192">
        <f t="shared" si="968"/>
        <v>9.3784245266188559E-3</v>
      </c>
      <c r="VX15" s="192">
        <f t="shared" si="968"/>
        <v>6.9573638471929211E-3</v>
      </c>
      <c r="VY15" s="192">
        <f t="shared" si="968"/>
        <v>7.6199699278778343E-3</v>
      </c>
      <c r="VZ15" s="192">
        <f t="shared" si="968"/>
        <v>5.0460001529091247E-3</v>
      </c>
      <c r="WA15" s="192">
        <f t="shared" si="968"/>
        <v>-3.5678788959963015E-3</v>
      </c>
      <c r="WB15" s="192">
        <f t="shared" si="968"/>
        <v>7.6454547771342973E-4</v>
      </c>
      <c r="WC15" s="192">
        <f t="shared" si="968"/>
        <v>-6.7534850531358881E-3</v>
      </c>
      <c r="WD15" s="192">
        <f t="shared" si="968"/>
        <v>-2.0897576390835892E-3</v>
      </c>
      <c r="WE15" s="192">
        <f t="shared" si="968"/>
        <v>-3.9501516348531274E-3</v>
      </c>
      <c r="WF15" s="192">
        <f t="shared" si="968"/>
        <v>-3.6188485945104487E-3</v>
      </c>
      <c r="WG15" s="192">
        <f t="shared" si="968"/>
        <v>-2.1152424883406074E-3</v>
      </c>
      <c r="WH15" s="192">
        <f t="shared" si="968"/>
        <v>-2.446545528683175E-3</v>
      </c>
      <c r="WI15" s="192">
        <f t="shared" si="968"/>
        <v>-1.9623333927979436E-3</v>
      </c>
      <c r="WJ15" s="192">
        <f t="shared" si="968"/>
        <v>-3.8227273885674817E-3</v>
      </c>
      <c r="WK15" s="192">
        <f t="shared" si="968"/>
        <v>-1.8094242972552799E-3</v>
      </c>
      <c r="WL15" s="192">
        <f t="shared" ref="WL15:XQ15" si="969">WL20/$TZ$20-1</f>
        <v>-1.3506970106270666E-3</v>
      </c>
      <c r="WM15" s="192">
        <f t="shared" si="969"/>
        <v>-8.9196972399896435E-4</v>
      </c>
      <c r="WN15" s="192">
        <f t="shared" si="969"/>
        <v>4.4088789214811186E-3</v>
      </c>
      <c r="WO15" s="192">
        <f t="shared" si="969"/>
        <v>3.3385152526823614E-3</v>
      </c>
      <c r="WP15" s="192">
        <f t="shared" si="969"/>
        <v>4.2559698259385659E-3</v>
      </c>
      <c r="WQ15" s="192">
        <f t="shared" si="969"/>
        <v>7.6709396263920926E-3</v>
      </c>
      <c r="WR15" s="192">
        <f t="shared" si="969"/>
        <v>5.6066668365657435E-3</v>
      </c>
      <c r="WS15" s="192">
        <f t="shared" si="969"/>
        <v>5.7595759321082962E-3</v>
      </c>
      <c r="WT15" s="192">
        <f t="shared" si="969"/>
        <v>3.6188485945105597E-3</v>
      </c>
      <c r="WU15" s="192">
        <f t="shared" si="969"/>
        <v>1.9623333927980546E-3</v>
      </c>
      <c r="WV15" s="192">
        <f t="shared" si="969"/>
        <v>2.5230000764546734E-3</v>
      </c>
      <c r="WW15" s="192">
        <f t="shared" si="969"/>
        <v>3.1091516093681992E-3</v>
      </c>
      <c r="WX15" s="192">
        <f t="shared" si="969"/>
        <v>1.1723030658274958E-3</v>
      </c>
      <c r="WY15" s="192">
        <f t="shared" si="969"/>
        <v>2.3191212823976404E-3</v>
      </c>
      <c r="WZ15" s="192">
        <f t="shared" si="969"/>
        <v>2.9562425138256465E-3</v>
      </c>
      <c r="XA15" s="192">
        <f t="shared" si="969"/>
        <v>2.2936364331405112E-3</v>
      </c>
      <c r="XB15" s="192">
        <f t="shared" si="969"/>
        <v>2.7013940212543552E-3</v>
      </c>
      <c r="XC15" s="192">
        <f t="shared" si="969"/>
        <v>2.3955758301690278E-3</v>
      </c>
      <c r="XD15" s="192">
        <f t="shared" si="969"/>
        <v>4.3833940722242115E-3</v>
      </c>
      <c r="XE15" s="192">
        <f t="shared" si="969"/>
        <v>7.6199699278778343E-3</v>
      </c>
      <c r="XF15" s="192">
        <f t="shared" si="969"/>
        <v>7.6199699278778343E-3</v>
      </c>
      <c r="XG15" s="192">
        <f t="shared" si="969"/>
        <v>6.4221820127934315E-3</v>
      </c>
      <c r="XH15" s="192">
        <f t="shared" si="969"/>
        <v>6.6260608068504645E-3</v>
      </c>
      <c r="XI15" s="192">
        <f t="shared" si="969"/>
        <v>7.0338183949640865E-3</v>
      </c>
      <c r="XJ15" s="192">
        <f t="shared" si="969"/>
        <v>2.6759091719972261E-3</v>
      </c>
      <c r="XK15" s="192">
        <f t="shared" si="969"/>
        <v>3.5169091974820432E-3</v>
      </c>
      <c r="XL15" s="192">
        <f t="shared" si="969"/>
        <v>5.300848645480416E-3</v>
      </c>
      <c r="XM15" s="192">
        <f t="shared" si="969"/>
        <v>4.7401819618237973E-3</v>
      </c>
      <c r="XN15" s="192">
        <f t="shared" si="969"/>
        <v>3.9756364841101455E-3</v>
      </c>
      <c r="XO15" s="192">
        <f t="shared" si="969"/>
        <v>3.873697087081851E-3</v>
      </c>
      <c r="XP15" s="192">
        <f t="shared" si="969"/>
        <v>3.7972425393104636E-3</v>
      </c>
      <c r="XQ15" s="192">
        <f t="shared" si="969"/>
        <v>4.1030607303957911E-3</v>
      </c>
      <c r="XR15" s="192">
        <f t="shared" ref="XR15:YB15" si="970">XR20/$TZ$20-1</f>
        <v>4.1030607303957911E-3</v>
      </c>
      <c r="XS15" s="192">
        <f t="shared" si="970"/>
        <v>2.3446061316547695E-3</v>
      </c>
      <c r="XT15" s="192">
        <f t="shared" si="970"/>
        <v>3.6953031422819471E-3</v>
      </c>
      <c r="XU15" s="192">
        <f t="shared" si="970"/>
        <v>3.6188485945105597E-3</v>
      </c>
      <c r="XV15" s="192">
        <f t="shared" si="970"/>
        <v>5.7340910828511671E-3</v>
      </c>
      <c r="XW15" s="192">
        <f t="shared" si="970"/>
        <v>1.8858788450266672E-3</v>
      </c>
      <c r="XX15" s="192">
        <f t="shared" si="970"/>
        <v>-1.631030352455376E-3</v>
      </c>
      <c r="XY15" s="192">
        <f t="shared" si="970"/>
        <v>-4.8421213588523138E-4</v>
      </c>
      <c r="XZ15" s="192">
        <f t="shared" si="970"/>
        <v>5.096969851423605E-4</v>
      </c>
      <c r="YA15" s="192">
        <f t="shared" si="970"/>
        <v>6.0653941231938457E-3</v>
      </c>
      <c r="YB15" s="192">
        <f t="shared" si="970"/>
        <v>6.7025153546216298E-3</v>
      </c>
      <c r="YC15" s="192">
        <f t="shared" ref="YC15:AAN15" si="971">YC20/$TZ$20-1</f>
        <v>5.6576365350800017E-3</v>
      </c>
      <c r="YD15" s="192">
        <f t="shared" si="971"/>
        <v>1.1672060959759589E-2</v>
      </c>
      <c r="YE15" s="192">
        <f t="shared" si="971"/>
        <v>1.1544636713473944E-2</v>
      </c>
      <c r="YF15" s="192">
        <f t="shared" si="971"/>
        <v>1.3379545859986131E-2</v>
      </c>
      <c r="YG15" s="192">
        <f t="shared" si="971"/>
        <v>1.3659879201814551E-2</v>
      </c>
      <c r="YH15" s="192">
        <f t="shared" si="971"/>
        <v>1.317566706592932E-2</v>
      </c>
      <c r="YI15" s="192">
        <f t="shared" si="971"/>
        <v>1.2156273095644821E-2</v>
      </c>
      <c r="YJ15" s="192">
        <f t="shared" si="971"/>
        <v>1.3659879201814551E-2</v>
      </c>
      <c r="YK15" s="192">
        <f t="shared" si="971"/>
        <v>1.3557939804786034E-2</v>
      </c>
      <c r="YL15" s="192">
        <f t="shared" si="971"/>
        <v>1.5316394403527056E-2</v>
      </c>
      <c r="YM15" s="192">
        <f t="shared" si="971"/>
        <v>1.5138000458727374E-2</v>
      </c>
      <c r="YN15" s="192">
        <f t="shared" si="971"/>
        <v>1.5520273197584089E-2</v>
      </c>
      <c r="YO15" s="192">
        <f t="shared" si="971"/>
        <v>1.7355182344096498E-2</v>
      </c>
      <c r="YP15" s="192">
        <f t="shared" si="971"/>
        <v>1.6463212620097423E-2</v>
      </c>
      <c r="YQ15" s="192">
        <f t="shared" si="971"/>
        <v>1.57241519916409E-2</v>
      </c>
      <c r="YR15" s="192">
        <f t="shared" si="971"/>
        <v>1.6463212620097423E-2</v>
      </c>
      <c r="YS15" s="192">
        <f t="shared" si="971"/>
        <v>1.8170697520324186E-2</v>
      </c>
      <c r="YT15" s="192">
        <f t="shared" si="971"/>
        <v>1.9139121792094649E-2</v>
      </c>
      <c r="YU15" s="192">
        <f t="shared" si="971"/>
        <v>1.985269757129382E-2</v>
      </c>
      <c r="YV15" s="192">
        <f t="shared" si="971"/>
        <v>1.9190091490608907E-2</v>
      </c>
      <c r="YW15" s="192">
        <f t="shared" si="971"/>
        <v>2.4618364382374747E-2</v>
      </c>
      <c r="YX15" s="192">
        <f t="shared" si="971"/>
        <v>2.7294273554371973E-2</v>
      </c>
      <c r="YY15" s="192">
        <f t="shared" si="971"/>
        <v>2.7651061443971559E-2</v>
      </c>
      <c r="YZ15" s="192">
        <f t="shared" si="971"/>
        <v>3.2646091898366425E-2</v>
      </c>
      <c r="ZA15" s="192">
        <f t="shared" si="971"/>
        <v>2.9893728178597812E-2</v>
      </c>
      <c r="ZB15" s="192">
        <f t="shared" si="971"/>
        <v>3.2416728255052485E-2</v>
      </c>
      <c r="ZC15" s="192">
        <f t="shared" si="971"/>
        <v>3.1907031269910124E-2</v>
      </c>
      <c r="ZD15" s="192">
        <f t="shared" si="971"/>
        <v>3.5143607125563969E-2</v>
      </c>
      <c r="ZE15" s="192">
        <f t="shared" si="971"/>
        <v>3.5372970768877909E-2</v>
      </c>
      <c r="ZF15" s="192">
        <f t="shared" si="971"/>
        <v>3.4098728306022119E-2</v>
      </c>
      <c r="ZG15" s="192">
        <f t="shared" si="971"/>
        <v>3.5551364713677591E-2</v>
      </c>
      <c r="ZH15" s="192">
        <f t="shared" si="971"/>
        <v>3.1728637325110221E-2</v>
      </c>
      <c r="ZI15" s="192">
        <f t="shared" si="971"/>
        <v>3.5194576824078005E-2</v>
      </c>
      <c r="ZJ15" s="192">
        <f t="shared" si="971"/>
        <v>3.4430031346364576E-2</v>
      </c>
      <c r="ZK15" s="192">
        <f t="shared" si="971"/>
        <v>3.5959122301791657E-2</v>
      </c>
      <c r="ZL15" s="192">
        <f t="shared" si="971"/>
        <v>3.5653304110706108E-2</v>
      </c>
      <c r="ZM15" s="192">
        <f t="shared" si="971"/>
        <v>3.9068273911159856E-2</v>
      </c>
      <c r="ZN15" s="192">
        <f t="shared" si="971"/>
        <v>3.9730879991844992E-2</v>
      </c>
      <c r="ZO15" s="192">
        <f t="shared" si="971"/>
        <v>3.8482122378246109E-2</v>
      </c>
      <c r="ZP15" s="192">
        <f t="shared" si="971"/>
        <v>4.33242437370982E-2</v>
      </c>
      <c r="ZQ15" s="192">
        <f t="shared" si="971"/>
        <v>4.4216213461097498E-2</v>
      </c>
      <c r="ZR15" s="192">
        <f t="shared" si="971"/>
        <v>4.205000127424241E-2</v>
      </c>
      <c r="ZS15" s="192">
        <f t="shared" si="971"/>
        <v>4.1183516399500464E-2</v>
      </c>
      <c r="ZT15" s="192">
        <f t="shared" si="971"/>
        <v>4.3681031626697786E-2</v>
      </c>
      <c r="ZU15" s="192">
        <f t="shared" si="971"/>
        <v>4.4420092255154309E-2</v>
      </c>
      <c r="ZV15" s="192">
        <f t="shared" si="971"/>
        <v>4.5414001376181901E-2</v>
      </c>
      <c r="ZW15" s="192">
        <f t="shared" si="971"/>
        <v>4.4649455898468471E-2</v>
      </c>
      <c r="ZX15" s="192">
        <f t="shared" si="971"/>
        <v>4.5872728662810003E-2</v>
      </c>
      <c r="ZY15" s="192">
        <f t="shared" si="971"/>
        <v>4.85231529855501E-2</v>
      </c>
      <c r="ZZ15" s="192">
        <f t="shared" si="971"/>
        <v>4.9746425749891854E-2</v>
      </c>
      <c r="AAA15" s="192">
        <f t="shared" si="971"/>
        <v>4.9950304543948665E-2</v>
      </c>
      <c r="AAB15" s="192">
        <f t="shared" si="971"/>
        <v>5.1275516705318713E-2</v>
      </c>
      <c r="AAC15" s="192">
        <f t="shared" si="971"/>
        <v>5.0867759117204869E-2</v>
      </c>
      <c r="AAD15" s="192">
        <f t="shared" si="971"/>
        <v>5.1657789444175428E-2</v>
      </c>
      <c r="AAE15" s="192">
        <f t="shared" si="971"/>
        <v>5.3849486480287423E-2</v>
      </c>
      <c r="AAF15" s="192">
        <f t="shared" si="971"/>
        <v>5.7570274471826499E-2</v>
      </c>
      <c r="AAG15" s="192">
        <f t="shared" si="971"/>
        <v>5.8691607839139737E-2</v>
      </c>
      <c r="AAH15" s="192">
        <f t="shared" si="971"/>
        <v>6.0322638191595113E-2</v>
      </c>
      <c r="AAI15" s="192">
        <f t="shared" si="971"/>
        <v>6.529218379673285E-2</v>
      </c>
      <c r="AAJ15" s="192">
        <f t="shared" si="971"/>
        <v>6.5317668645989979E-2</v>
      </c>
      <c r="AAK15" s="192">
        <f t="shared" si="971"/>
        <v>6.4374729223476646E-2</v>
      </c>
      <c r="AAL15" s="192">
        <f t="shared" si="971"/>
        <v>6.3125971609877984E-2</v>
      </c>
      <c r="AAM15" s="192">
        <f t="shared" si="971"/>
        <v>6.4196335278676742E-2</v>
      </c>
      <c r="AAN15" s="192">
        <f t="shared" si="971"/>
        <v>6.4706032263819102E-2</v>
      </c>
      <c r="AAO15" s="192">
        <f t="shared" ref="AAO15:ACZ15" si="972">AAO20/$TZ$20-1</f>
        <v>6.2284971584393167E-2</v>
      </c>
      <c r="AAP15" s="192">
        <f t="shared" si="972"/>
        <v>6.3329850403935017E-2</v>
      </c>
      <c r="AAQ15" s="192">
        <f t="shared" si="972"/>
        <v>6.4145365580162705E-2</v>
      </c>
      <c r="AAR15" s="192">
        <f t="shared" si="972"/>
        <v>6.4935395907133264E-2</v>
      </c>
      <c r="AAS15" s="192">
        <f t="shared" si="972"/>
        <v>7.250439613649684E-2</v>
      </c>
      <c r="AAT15" s="192">
        <f t="shared" si="972"/>
        <v>7.5664517444379298E-2</v>
      </c>
      <c r="AAU15" s="192">
        <f t="shared" si="972"/>
        <v>7.4899971966665868E-2</v>
      </c>
      <c r="AAV15" s="192">
        <f t="shared" si="972"/>
        <v>7.6072275032493142E-2</v>
      </c>
      <c r="AAW15" s="192">
        <f t="shared" si="972"/>
        <v>7.4645123474094799E-2</v>
      </c>
      <c r="AAX15" s="192">
        <f t="shared" si="972"/>
        <v>7.0516577894441879E-2</v>
      </c>
      <c r="AAY15" s="192">
        <f t="shared" si="972"/>
        <v>7.1357577919926696E-2</v>
      </c>
      <c r="AAZ15" s="192">
        <f t="shared" si="972"/>
        <v>6.6515456561074604E-2</v>
      </c>
      <c r="ABA15" s="192">
        <f t="shared" si="972"/>
        <v>6.7076123244731001E-2</v>
      </c>
      <c r="ABB15" s="192">
        <f t="shared" si="972"/>
        <v>6.6005759575932244E-2</v>
      </c>
      <c r="ABC15" s="192">
        <f t="shared" si="972"/>
        <v>6.6413517164046088E-2</v>
      </c>
      <c r="ABD15" s="192">
        <f t="shared" si="972"/>
        <v>6.8528759652386695E-2</v>
      </c>
      <c r="ABE15" s="192">
        <f t="shared" si="972"/>
        <v>7.1332093070669567E-2</v>
      </c>
      <c r="ABF15" s="192">
        <f t="shared" si="972"/>
        <v>7.1408547618440954E-2</v>
      </c>
      <c r="ABG15" s="192">
        <f t="shared" si="972"/>
        <v>7.1332093070669567E-2</v>
      </c>
      <c r="ABH15" s="192">
        <f t="shared" si="972"/>
        <v>7.1281123372155308E-2</v>
      </c>
      <c r="ABI15" s="192">
        <f t="shared" si="972"/>
        <v>7.1281123372155308E-2</v>
      </c>
      <c r="ABJ15" s="192">
        <f t="shared" si="972"/>
        <v>7.1408547618440954E-2</v>
      </c>
      <c r="ABK15" s="192">
        <f t="shared" si="972"/>
        <v>8.333545707077139E-2</v>
      </c>
      <c r="ABL15" s="192">
        <f t="shared" si="972"/>
        <v>8.2927699482657546E-2</v>
      </c>
      <c r="ABM15" s="192">
        <f t="shared" si="972"/>
        <v>7.9996941818089029E-2</v>
      </c>
      <c r="ABN15" s="192">
        <f t="shared" si="972"/>
        <v>7.9003032697061659E-2</v>
      </c>
      <c r="ABO15" s="192">
        <f t="shared" si="972"/>
        <v>8.4890032875455601E-2</v>
      </c>
      <c r="ABP15" s="192">
        <f t="shared" si="972"/>
        <v>8.4762608629169955E-2</v>
      </c>
      <c r="ABQ15" s="192">
        <f t="shared" si="972"/>
        <v>8.7922729937052413E-2</v>
      </c>
      <c r="ABR15" s="192">
        <f t="shared" si="972"/>
        <v>9.2790336145161856E-2</v>
      </c>
      <c r="ABS15" s="192">
        <f t="shared" si="972"/>
        <v>8.9936033028364726E-2</v>
      </c>
      <c r="ABT15" s="192">
        <f t="shared" si="972"/>
        <v>8.9859578480593338E-2</v>
      </c>
      <c r="ABU15" s="192">
        <f t="shared" si="972"/>
        <v>8.5654578353169031E-2</v>
      </c>
      <c r="ABV15" s="192">
        <f t="shared" si="972"/>
        <v>8.3437396467799907E-2</v>
      </c>
      <c r="ABW15" s="192">
        <f t="shared" si="972"/>
        <v>8.310609342745745E-2</v>
      </c>
      <c r="ABX15" s="192">
        <f t="shared" si="972"/>
        <v>8.4074517699227913E-2</v>
      </c>
      <c r="ABY15" s="192">
        <f t="shared" si="972"/>
        <v>8.5348760162083703E-2</v>
      </c>
      <c r="ABZ15" s="192">
        <f t="shared" si="972"/>
        <v>8.5042941970998154E-2</v>
      </c>
      <c r="ACA15" s="192">
        <f t="shared" si="972"/>
        <v>8.5552638956140514E-2</v>
      </c>
      <c r="ACB15" s="192">
        <f t="shared" si="972"/>
        <v>8.1729911567573144E-2</v>
      </c>
      <c r="ACC15" s="192">
        <f t="shared" si="972"/>
        <v>9.342745737658964E-2</v>
      </c>
      <c r="ACD15" s="192">
        <f t="shared" si="972"/>
        <v>9.6460154438186452E-2</v>
      </c>
      <c r="ACE15" s="192">
        <f t="shared" si="972"/>
        <v>0.10571115471851988</v>
      </c>
      <c r="ACF15" s="192">
        <f t="shared" si="972"/>
        <v>9.8244093886184602E-2</v>
      </c>
      <c r="ACG15" s="192">
        <f t="shared" si="972"/>
        <v>9.9314457554983582E-2</v>
      </c>
      <c r="ACH15" s="192">
        <f t="shared" si="972"/>
        <v>9.5593669563444505E-2</v>
      </c>
      <c r="ACI15" s="192">
        <f t="shared" si="972"/>
        <v>9.7326639312928398E-2</v>
      </c>
      <c r="ACJ15" s="192">
        <f t="shared" si="972"/>
        <v>0.10629730625143363</v>
      </c>
      <c r="ACK15" s="192">
        <f t="shared" si="972"/>
        <v>0.11006906394148674</v>
      </c>
      <c r="ACL15" s="192">
        <f t="shared" si="972"/>
        <v>0.10430948800937845</v>
      </c>
      <c r="ACM15" s="192">
        <f t="shared" si="972"/>
        <v>0.10481918499452081</v>
      </c>
      <c r="ACN15" s="192">
        <f t="shared" si="972"/>
        <v>0.10520145773337752</v>
      </c>
      <c r="ACO15" s="192">
        <f t="shared" si="972"/>
        <v>0.10408012436606451</v>
      </c>
      <c r="ACP15" s="192">
        <f t="shared" si="972"/>
        <v>0.10392721527052173</v>
      </c>
      <c r="ACQ15" s="192">
        <f t="shared" si="972"/>
        <v>0.10326460918983682</v>
      </c>
      <c r="ACR15" s="192">
        <f t="shared" si="972"/>
        <v>0.10283136675246562</v>
      </c>
      <c r="ACS15" s="192">
        <f t="shared" si="972"/>
        <v>0.10660312444251896</v>
      </c>
      <c r="ACT15" s="192">
        <f t="shared" si="972"/>
        <v>0.10634827594994789</v>
      </c>
      <c r="ACU15" s="192">
        <f t="shared" si="972"/>
        <v>0.10718927597543271</v>
      </c>
      <c r="ACV15" s="192">
        <f t="shared" si="972"/>
        <v>0.11147073065062818</v>
      </c>
      <c r="ACW15" s="192">
        <f t="shared" si="972"/>
        <v>0.1112923367058285</v>
      </c>
      <c r="ACX15" s="192">
        <f t="shared" si="972"/>
        <v>0.11106297306251434</v>
      </c>
      <c r="ACY15" s="192">
        <f t="shared" si="972"/>
        <v>0.11187848823874225</v>
      </c>
      <c r="ACZ15" s="192">
        <f t="shared" si="972"/>
        <v>0.10853997298605988</v>
      </c>
      <c r="ADA15" s="192">
        <f t="shared" ref="ADA15:AFA15" si="973">ADA20/$TZ$20-1</f>
        <v>0.11078263972068614</v>
      </c>
      <c r="ADB15" s="192">
        <f t="shared" si="973"/>
        <v>0.11042585183108655</v>
      </c>
      <c r="ADC15" s="192">
        <f t="shared" si="973"/>
        <v>0.10889676087565947</v>
      </c>
      <c r="ADD15" s="192">
        <f t="shared" si="973"/>
        <v>0.11022197303702952</v>
      </c>
      <c r="ADE15" s="192">
        <f t="shared" si="973"/>
        <v>0.1115726700476567</v>
      </c>
      <c r="ADF15" s="192">
        <f t="shared" si="973"/>
        <v>0.11012003364000122</v>
      </c>
      <c r="ADG15" s="192">
        <f t="shared" si="973"/>
        <v>0.10871836693085957</v>
      </c>
      <c r="ADH15" s="192">
        <f t="shared" si="973"/>
        <v>0.1089222457249166</v>
      </c>
      <c r="ADI15" s="192">
        <f t="shared" si="973"/>
        <v>0.11111394276102859</v>
      </c>
      <c r="ADJ15" s="192">
        <f t="shared" si="973"/>
        <v>0.1115726700476567</v>
      </c>
      <c r="ADK15" s="192">
        <f t="shared" si="973"/>
        <v>0.11320370040011207</v>
      </c>
      <c r="ADL15" s="192">
        <f t="shared" si="973"/>
        <v>0.11162363974617096</v>
      </c>
      <c r="ADM15" s="192">
        <f t="shared" si="973"/>
        <v>0.11147073065062818</v>
      </c>
      <c r="ADN15" s="192">
        <f t="shared" si="973"/>
        <v>0.11172557914319947</v>
      </c>
      <c r="ADO15" s="192">
        <f t="shared" si="973"/>
        <v>0.12298988251484499</v>
      </c>
      <c r="ADP15" s="192">
        <f t="shared" si="973"/>
        <v>0.12375442799255842</v>
      </c>
      <c r="ADQ15" s="192">
        <f t="shared" si="973"/>
        <v>0.12523254924947125</v>
      </c>
      <c r="ADR15" s="192">
        <f t="shared" si="973"/>
        <v>0.12469736741507176</v>
      </c>
      <c r="ADS15" s="192">
        <f t="shared" si="973"/>
        <v>0.12276051887153083</v>
      </c>
      <c r="ADT15" s="192">
        <f t="shared" si="973"/>
        <v>0.12163918550421782</v>
      </c>
      <c r="ADU15" s="192">
        <f t="shared" si="973"/>
        <v>0.1239073370881012</v>
      </c>
      <c r="ADV15" s="192">
        <f t="shared" si="973"/>
        <v>0.12411121588215801</v>
      </c>
      <c r="ADW15" s="192">
        <f t="shared" si="973"/>
        <v>0.12327021585667319</v>
      </c>
      <c r="ADX15" s="192">
        <f t="shared" si="973"/>
        <v>0.12276051887153083</v>
      </c>
      <c r="ADY15" s="192">
        <f t="shared" si="973"/>
        <v>0.11970233696067689</v>
      </c>
      <c r="ADZ15" s="192">
        <f t="shared" si="973"/>
        <v>0.11909070057850624</v>
      </c>
      <c r="AEA15" s="192">
        <f t="shared" si="973"/>
        <v>0.12324473100741606</v>
      </c>
      <c r="AEB15" s="192">
        <f t="shared" si="973"/>
        <v>0.12357603404775874</v>
      </c>
      <c r="AEC15" s="192">
        <f t="shared" si="973"/>
        <v>0.1215372461071893</v>
      </c>
      <c r="AED15" s="192">
        <f t="shared" si="973"/>
        <v>0.12156273095644643</v>
      </c>
      <c r="AEE15" s="192">
        <f t="shared" si="973"/>
        <v>0.12115497336833259</v>
      </c>
      <c r="AEF15" s="192">
        <f t="shared" si="973"/>
        <v>0.12329570070593032</v>
      </c>
      <c r="AEG15" s="192">
        <f t="shared" si="973"/>
        <v>0.12016106424730499</v>
      </c>
      <c r="AEH15" s="192">
        <f t="shared" si="973"/>
        <v>0.12411121588215801</v>
      </c>
      <c r="AEI15" s="192">
        <f t="shared" si="973"/>
        <v>0.12416218558067227</v>
      </c>
      <c r="AEJ15" s="192">
        <f t="shared" si="973"/>
        <v>0.12426412497770079</v>
      </c>
      <c r="AEK15" s="192">
        <f t="shared" si="973"/>
        <v>0.12444251892250069</v>
      </c>
      <c r="AEL15" s="192">
        <f t="shared" si="973"/>
        <v>0.12426412497770079</v>
      </c>
      <c r="AEM15" s="192">
        <f t="shared" si="973"/>
        <v>0.12148627640867504</v>
      </c>
      <c r="AEN15" s="192">
        <f t="shared" si="973"/>
        <v>0.12467188256581463</v>
      </c>
      <c r="AEO15" s="192">
        <f t="shared" si="973"/>
        <v>0.12604806442569894</v>
      </c>
      <c r="AEP15" s="192">
        <f t="shared" si="973"/>
        <v>0.12811233721552551</v>
      </c>
      <c r="AEQ15" s="192">
        <f t="shared" si="973"/>
        <v>0.12441703407324334</v>
      </c>
      <c r="AER15" s="192">
        <f t="shared" si="973"/>
        <v>0.12456994316878611</v>
      </c>
      <c r="AES15" s="192">
        <f t="shared" si="973"/>
        <v>0.12451897347027185</v>
      </c>
      <c r="AET15" s="192">
        <f t="shared" si="973"/>
        <v>0.1246463977165575</v>
      </c>
      <c r="AEU15" s="192">
        <f t="shared" si="973"/>
        <v>0.12319376130890203</v>
      </c>
      <c r="AEV15" s="192">
        <f t="shared" si="973"/>
        <v>0.12408573103290088</v>
      </c>
      <c r="AEW15" s="192">
        <f t="shared" si="973"/>
        <v>0.12278600372078796</v>
      </c>
      <c r="AEX15" s="192">
        <f t="shared" si="973"/>
        <v>0.12400927648512972</v>
      </c>
      <c r="AEY15" s="192">
        <f t="shared" si="973"/>
        <v>0.12426412497770079</v>
      </c>
      <c r="AEZ15" s="192">
        <f t="shared" si="973"/>
        <v>0.12566579168684222</v>
      </c>
      <c r="AFA15" s="192">
        <f t="shared" si="973"/>
        <v>0.12293891281633074</v>
      </c>
      <c r="AFB15" s="192"/>
      <c r="AFC15" s="192"/>
      <c r="AFD15" s="192"/>
      <c r="AFE15" s="192"/>
      <c r="AFF15" s="192"/>
      <c r="AFG15" s="192"/>
      <c r="AFH15" s="192"/>
      <c r="AFI15" s="192"/>
      <c r="AFJ15" s="192"/>
      <c r="AFK15" s="192"/>
      <c r="AFL15" s="192"/>
      <c r="AFM15" s="192"/>
      <c r="AFN15" s="192"/>
      <c r="AFO15" s="192"/>
      <c r="AFP15" s="192"/>
      <c r="AFQ15" s="192"/>
      <c r="AFR15" s="192"/>
      <c r="AFS15" s="192"/>
      <c r="AFT15" s="192"/>
      <c r="AFU15" s="192"/>
      <c r="AFV15" s="192"/>
      <c r="AFW15" s="192"/>
      <c r="AFX15" s="192"/>
      <c r="AFY15" s="192"/>
      <c r="AFZ15" s="192"/>
      <c r="AGA15" s="192"/>
      <c r="AGB15" s="192"/>
      <c r="AGC15" s="192"/>
      <c r="AGD15" s="192"/>
      <c r="AGE15" s="192"/>
      <c r="AGF15" s="192"/>
      <c r="AGG15" s="192"/>
      <c r="AGH15" s="192"/>
      <c r="AGI15" s="192"/>
      <c r="AGJ15" s="192"/>
      <c r="AGK15" s="192"/>
      <c r="AGL15" s="192"/>
      <c r="AGM15" s="192"/>
      <c r="AGN15" s="192"/>
      <c r="AGO15" s="192"/>
      <c r="AGP15" s="192"/>
      <c r="AGQ15" s="192"/>
      <c r="AGR15" s="192"/>
      <c r="AGS15" s="192"/>
      <c r="AGT15" s="192"/>
      <c r="AGU15" s="192"/>
      <c r="AGV15" s="192"/>
      <c r="AGW15" s="192"/>
      <c r="AGX15" s="192"/>
      <c r="AGY15" s="192"/>
      <c r="AGZ15" s="192"/>
      <c r="AHA15" s="192"/>
      <c r="AHB15" s="192"/>
      <c r="AHC15" s="192"/>
      <c r="AHD15" s="192"/>
      <c r="AHE15" s="192"/>
      <c r="AHF15" s="192"/>
      <c r="AHG15" s="192"/>
      <c r="AHH15" s="192"/>
      <c r="AHI15" s="192"/>
      <c r="AHJ15" s="192"/>
      <c r="AHK15" s="192"/>
      <c r="AHL15" s="192"/>
      <c r="AHM15" s="192"/>
      <c r="AHN15" s="192"/>
      <c r="AHO15" s="192"/>
      <c r="AHP15" s="192"/>
      <c r="AHQ15" s="192"/>
      <c r="AHR15" s="192"/>
      <c r="AHS15" s="192"/>
      <c r="AHT15" s="192"/>
      <c r="AHU15" s="192"/>
      <c r="AHV15" s="192"/>
      <c r="AHW15" s="192"/>
      <c r="AHX15" s="192"/>
      <c r="AHY15" s="192"/>
      <c r="AHZ15" s="192"/>
      <c r="AIA15" s="192"/>
      <c r="AIB15" s="192"/>
      <c r="AIC15" s="192"/>
      <c r="AID15" s="192"/>
      <c r="AIE15" s="192"/>
      <c r="AIF15" s="192"/>
      <c r="AIG15" s="192"/>
      <c r="AIH15" s="192"/>
      <c r="AII15" s="192"/>
      <c r="AIJ15" s="192"/>
      <c r="AIK15" s="192"/>
      <c r="AIL15" s="192"/>
      <c r="AIM15" s="192"/>
      <c r="AIN15" s="192"/>
      <c r="AIO15" s="192"/>
      <c r="AIP15" s="192"/>
      <c r="AIQ15" s="192"/>
      <c r="AIR15" s="192"/>
      <c r="AIS15" s="192"/>
      <c r="AIT15" s="192"/>
      <c r="AIU15" s="192"/>
      <c r="AIV15" s="192"/>
      <c r="AIW15" s="192"/>
      <c r="AIX15" s="192"/>
      <c r="AIY15" s="192"/>
      <c r="AIZ15" s="192"/>
      <c r="AJA15" s="192"/>
      <c r="AJB15" s="192"/>
      <c r="AJC15" s="192"/>
      <c r="AJD15" s="192"/>
      <c r="AJE15" s="192"/>
      <c r="AJF15" s="192"/>
      <c r="AJG15" s="192"/>
      <c r="AJH15" s="192"/>
      <c r="AJI15" s="192"/>
      <c r="AJJ15" s="192"/>
      <c r="AJK15" s="192"/>
      <c r="AJL15" s="192"/>
      <c r="AJM15" s="192"/>
      <c r="AJN15" s="192"/>
      <c r="AJO15" s="192"/>
      <c r="AJP15" s="192"/>
      <c r="AJQ15" s="192"/>
      <c r="AJR15" s="192"/>
      <c r="AJS15" s="192"/>
      <c r="AJT15" s="192"/>
      <c r="AJU15" s="192"/>
      <c r="AJV15" s="192"/>
      <c r="AJW15" s="192"/>
      <c r="AJX15" s="192"/>
      <c r="AJY15" s="192"/>
      <c r="AJZ15" s="192"/>
      <c r="AKA15" s="192"/>
      <c r="AKB15" s="192"/>
      <c r="AKC15" s="192"/>
      <c r="AKD15" s="192"/>
      <c r="AKE15" s="192"/>
      <c r="AKF15" s="192"/>
      <c r="AKG15" s="192"/>
      <c r="AKH15" s="192"/>
      <c r="AKI15" s="192"/>
      <c r="AKJ15" s="192"/>
      <c r="AKK15" s="192"/>
      <c r="AKL15" s="192"/>
      <c r="AKM15" s="192"/>
      <c r="AKN15" s="192"/>
      <c r="AKO15" s="192"/>
      <c r="AKP15" s="192"/>
      <c r="AKQ15" s="192"/>
      <c r="AKR15" s="192"/>
      <c r="AKS15" s="192"/>
      <c r="AKT15" s="192"/>
      <c r="AKU15" s="192"/>
      <c r="AKV15" s="192"/>
      <c r="AKW15" s="192"/>
      <c r="AKX15" s="192"/>
      <c r="AKY15" s="192"/>
      <c r="AKZ15" s="192"/>
      <c r="ALA15" s="192"/>
      <c r="ALB15" s="192"/>
      <c r="ALC15" s="192"/>
      <c r="ALD15" s="192"/>
      <c r="ALE15" s="192"/>
      <c r="ALF15" s="192"/>
      <c r="ALG15" s="192"/>
      <c r="ALH15" s="192"/>
      <c r="ALI15" s="192"/>
      <c r="ALJ15" s="192"/>
      <c r="ALK15" s="192"/>
      <c r="ALL15" s="192"/>
      <c r="ALM15" s="192"/>
      <c r="ALN15" s="192"/>
      <c r="ALO15" s="192"/>
      <c r="ALP15" s="192"/>
      <c r="ALQ15" s="192"/>
      <c r="ALR15" s="192"/>
      <c r="ALS15" s="192"/>
      <c r="ALT15" s="192"/>
      <c r="ALU15" s="192"/>
      <c r="ALV15" s="192"/>
      <c r="ALW15" s="192"/>
      <c r="ALX15" s="192"/>
      <c r="ALY15" s="192"/>
      <c r="ALZ15" s="192"/>
      <c r="AMA15" s="192"/>
      <c r="AMB15" s="192"/>
      <c r="AMC15" s="192"/>
      <c r="AMD15" s="192"/>
      <c r="AME15" s="192"/>
      <c r="AMF15" s="192"/>
      <c r="AMG15" s="192"/>
      <c r="AMH15" s="192"/>
      <c r="AMI15" s="192"/>
      <c r="AMJ15" s="192"/>
      <c r="AMK15" s="192"/>
      <c r="AML15" s="192"/>
      <c r="AMM15" s="192"/>
      <c r="AMN15" s="192"/>
      <c r="AMO15" s="192"/>
      <c r="AMP15" s="192"/>
      <c r="AMQ15" s="192"/>
      <c r="AMR15" s="192"/>
      <c r="AMS15" s="192"/>
      <c r="AMT15" s="192"/>
      <c r="AMU15" s="192"/>
      <c r="AMV15" s="192"/>
      <c r="AMW15" s="192"/>
      <c r="AMX15" s="192"/>
      <c r="AMY15" s="192"/>
      <c r="AMZ15" s="192"/>
      <c r="ANA15" s="192"/>
      <c r="ANB15" s="192"/>
      <c r="ANC15" s="192"/>
      <c r="AND15" s="192"/>
      <c r="ANE15" s="192"/>
      <c r="ANF15" s="192"/>
      <c r="ANG15" s="192"/>
      <c r="ANH15" s="192"/>
      <c r="ANI15" s="192"/>
      <c r="ANJ15" s="192"/>
      <c r="ANK15" s="192"/>
      <c r="ANL15" s="192"/>
      <c r="ANM15" s="192"/>
      <c r="ANN15" s="192"/>
      <c r="ANO15" s="192"/>
      <c r="ANP15" s="192"/>
      <c r="ANQ15" s="192"/>
      <c r="ANR15" s="192"/>
      <c r="ANS15" s="192"/>
      <c r="ANT15" s="192"/>
      <c r="ANU15" s="192"/>
      <c r="ANV15" s="192"/>
      <c r="ANW15" s="192"/>
      <c r="ANX15" s="192"/>
      <c r="ANY15" s="192"/>
      <c r="ANZ15" s="192"/>
      <c r="AOA15" s="192"/>
      <c r="AOB15" s="192"/>
      <c r="AOC15" s="192"/>
      <c r="AOD15" s="192"/>
      <c r="AOE15" s="192"/>
      <c r="AOF15" s="192"/>
      <c r="AOG15" s="192"/>
      <c r="AOH15" s="192"/>
      <c r="AOI15" s="192"/>
      <c r="AOJ15" s="192"/>
      <c r="AOK15" s="192"/>
      <c r="AOL15" s="192"/>
      <c r="AOM15" s="192"/>
      <c r="AON15" s="192"/>
      <c r="AOO15" s="192"/>
      <c r="AOP15" s="192"/>
      <c r="AOQ15" s="192"/>
      <c r="AOR15" s="192"/>
      <c r="AOS15" s="192"/>
      <c r="AOT15" s="192"/>
      <c r="AOU15" s="192"/>
      <c r="AOV15" s="192"/>
      <c r="AOW15" s="192"/>
      <c r="AOX15" s="192"/>
      <c r="AOY15" s="192"/>
      <c r="AOZ15" s="192"/>
      <c r="APA15" s="192"/>
      <c r="APB15" s="192"/>
      <c r="APC15" s="192"/>
      <c r="APD15" s="192"/>
      <c r="APE15" s="192"/>
      <c r="APF15" s="192"/>
      <c r="APG15" s="192"/>
      <c r="APH15" s="192"/>
      <c r="API15" s="192"/>
      <c r="APJ15" s="192"/>
      <c r="APK15" s="192"/>
    </row>
    <row r="16" spans="1:1544">
      <c r="SD16" s="73"/>
    </row>
    <row r="17" spans="1:1731">
      <c r="A17" s="88" t="s">
        <v>240</v>
      </c>
      <c r="B17" s="180">
        <v>2456.2199999999998</v>
      </c>
      <c r="C17" s="180">
        <v>2455.86</v>
      </c>
      <c r="D17" s="180">
        <v>2455.4299999999998</v>
      </c>
      <c r="E17" s="180">
        <v>2454.37</v>
      </c>
      <c r="F17" s="180">
        <v>2455.1999999999998</v>
      </c>
      <c r="G17" s="180">
        <v>2454.08</v>
      </c>
      <c r="H17" s="180">
        <v>2453.79</v>
      </c>
      <c r="I17" s="180">
        <v>2452.8200000000002</v>
      </c>
      <c r="J17" s="180">
        <v>2452.31</v>
      </c>
      <c r="K17" s="180">
        <v>2450.9</v>
      </c>
      <c r="L17" s="180">
        <v>2445.54</v>
      </c>
      <c r="M17" s="180">
        <v>2444.25</v>
      </c>
      <c r="N17" s="180">
        <v>2444.96</v>
      </c>
      <c r="O17" s="180">
        <v>2445.66</v>
      </c>
      <c r="P17" s="180">
        <v>2444.27</v>
      </c>
      <c r="Q17" s="180">
        <v>2444.0100000000002</v>
      </c>
      <c r="R17" s="180">
        <v>2444.27</v>
      </c>
      <c r="S17" s="180">
        <v>2444.11</v>
      </c>
      <c r="T17" s="180">
        <v>2444.6</v>
      </c>
      <c r="U17" s="180">
        <v>2444.3200000000002</v>
      </c>
      <c r="V17" s="180">
        <v>2444.38</v>
      </c>
      <c r="W17" s="180">
        <v>2443.5700000000002</v>
      </c>
      <c r="X17" s="180">
        <v>2443.7199999999998</v>
      </c>
      <c r="Y17" s="180">
        <v>2442.2199999999998</v>
      </c>
      <c r="Z17" s="180">
        <v>2441.66</v>
      </c>
      <c r="AA17" s="180">
        <v>2440.77</v>
      </c>
      <c r="AB17" s="180">
        <v>2439.64</v>
      </c>
      <c r="AC17" s="180">
        <v>2438.16</v>
      </c>
      <c r="AD17" s="180">
        <v>2437.41</v>
      </c>
      <c r="AE17" s="180">
        <v>2437.1799999999998</v>
      </c>
      <c r="AF17" s="180">
        <v>2436.27</v>
      </c>
      <c r="AG17" s="180">
        <v>2436.29</v>
      </c>
      <c r="AH17" s="180">
        <v>2434.2199999999998</v>
      </c>
      <c r="AI17" s="180">
        <v>2425.7800000000002</v>
      </c>
      <c r="AJ17" s="180">
        <v>2428.21</v>
      </c>
      <c r="AK17" s="180">
        <v>2427.09</v>
      </c>
      <c r="AL17" s="180">
        <v>2426.27</v>
      </c>
      <c r="AM17" s="180">
        <v>2426.41</v>
      </c>
      <c r="AN17" s="180">
        <v>2427.17</v>
      </c>
      <c r="AO17" s="180">
        <v>2426.79</v>
      </c>
      <c r="AP17" s="180">
        <v>2427.4</v>
      </c>
      <c r="AQ17" s="180">
        <v>2427.13</v>
      </c>
      <c r="AR17" s="180">
        <v>2428.23</v>
      </c>
      <c r="AS17" s="180">
        <v>2428.21</v>
      </c>
      <c r="AT17" s="180">
        <v>2428.91</v>
      </c>
      <c r="AU17" s="180">
        <v>2430.35</v>
      </c>
      <c r="AV17" s="180">
        <v>2432.64</v>
      </c>
      <c r="AW17" s="180">
        <v>2432.3200000000002</v>
      </c>
      <c r="AX17" s="180">
        <v>2433.66</v>
      </c>
      <c r="AY17" s="180">
        <v>2433.67</v>
      </c>
      <c r="AZ17" s="180">
        <v>2432.75</v>
      </c>
      <c r="BA17" s="180">
        <v>2431.5100000000002</v>
      </c>
      <c r="BB17" s="180">
        <v>2429.73</v>
      </c>
      <c r="BC17" s="180">
        <v>2424.6799999999998</v>
      </c>
      <c r="BD17" s="180">
        <v>2422.7800000000002</v>
      </c>
      <c r="BE17" s="180">
        <v>2423.37</v>
      </c>
      <c r="BF17" s="180">
        <v>2422.3000000000002</v>
      </c>
      <c r="BG17" s="180">
        <v>2421.0700000000002</v>
      </c>
      <c r="BH17" s="180">
        <v>2420.19</v>
      </c>
      <c r="BI17" s="180">
        <v>2420.08</v>
      </c>
      <c r="BJ17" s="180">
        <v>2417.73</v>
      </c>
      <c r="BK17" s="180">
        <v>2418.9499999999998</v>
      </c>
      <c r="BL17" s="180">
        <v>2419.09</v>
      </c>
      <c r="BM17" s="180">
        <v>2417.71</v>
      </c>
      <c r="BN17" s="180">
        <v>2416.38</v>
      </c>
      <c r="BO17" s="180">
        <v>2415.4299999999998</v>
      </c>
      <c r="BP17" s="180">
        <v>2414.84</v>
      </c>
      <c r="BQ17" s="180">
        <v>2412.92</v>
      </c>
      <c r="BR17" s="180">
        <v>2410.67</v>
      </c>
      <c r="BS17" s="180">
        <v>2409.64</v>
      </c>
      <c r="BT17" s="180">
        <v>2405.35</v>
      </c>
      <c r="BU17" s="180">
        <v>2402.06</v>
      </c>
      <c r="BV17" s="180">
        <v>2400.13</v>
      </c>
      <c r="BW17" s="180">
        <v>2396.2600000000002</v>
      </c>
      <c r="BX17" s="180">
        <v>2395.85</v>
      </c>
      <c r="BY17" s="180">
        <v>2397.63</v>
      </c>
      <c r="BZ17" s="180">
        <v>2398.21</v>
      </c>
      <c r="CA17" s="180">
        <v>2398.2600000000002</v>
      </c>
      <c r="CB17" s="180">
        <v>2398.35</v>
      </c>
      <c r="CC17" s="180">
        <v>2397.69</v>
      </c>
      <c r="CD17" s="180">
        <v>2395.9299999999998</v>
      </c>
      <c r="CE17" s="180">
        <v>2395.3000000000002</v>
      </c>
      <c r="CF17" s="180">
        <v>2394.23</v>
      </c>
      <c r="CG17" s="180">
        <v>2393.81</v>
      </c>
      <c r="CH17" s="180">
        <v>2393.75</v>
      </c>
      <c r="CI17" s="180">
        <v>2393.88</v>
      </c>
      <c r="CJ17" s="180">
        <v>2393.92</v>
      </c>
      <c r="CK17" s="180">
        <v>2394.1799999999998</v>
      </c>
      <c r="CL17" s="180">
        <v>2394.77</v>
      </c>
      <c r="CM17" s="180">
        <v>2394.91</v>
      </c>
      <c r="CN17" s="180">
        <v>2396.2199999999998</v>
      </c>
      <c r="CO17" s="180">
        <v>2395.4</v>
      </c>
      <c r="CP17" s="180">
        <v>2395.4699999999998</v>
      </c>
      <c r="CQ17" s="180">
        <v>2397.19</v>
      </c>
      <c r="CR17" s="180">
        <v>2398.38</v>
      </c>
      <c r="CS17" s="180">
        <v>2398.42</v>
      </c>
      <c r="CT17" s="180">
        <v>2398.69</v>
      </c>
      <c r="CU17" s="180">
        <v>2396.9299999999998</v>
      </c>
      <c r="CV17" s="180">
        <v>2396.35</v>
      </c>
      <c r="CW17" s="180">
        <v>2395.23</v>
      </c>
      <c r="CX17" s="180">
        <v>2394.6799999999998</v>
      </c>
      <c r="CY17" s="180">
        <v>2394.0300000000002</v>
      </c>
      <c r="CZ17" s="180">
        <v>2393.84</v>
      </c>
      <c r="DA17" s="180">
        <v>2392.77</v>
      </c>
      <c r="DB17" s="180">
        <v>2392.4499999999998</v>
      </c>
      <c r="DC17" s="180">
        <v>2391.64</v>
      </c>
      <c r="DD17" s="180">
        <v>2390.79</v>
      </c>
      <c r="DE17" s="180">
        <v>2391.14</v>
      </c>
      <c r="DF17" s="180">
        <v>2391.58</v>
      </c>
      <c r="DG17" s="180">
        <v>2391.46</v>
      </c>
      <c r="DH17" s="180">
        <v>2391.4499999999998</v>
      </c>
      <c r="DI17" s="180">
        <v>2392.7600000000002</v>
      </c>
      <c r="DJ17" s="180">
        <v>2392.9299999999998</v>
      </c>
      <c r="DK17" s="180">
        <v>2393.9299999999998</v>
      </c>
      <c r="DL17" s="180">
        <v>2396.6799999999998</v>
      </c>
      <c r="DM17" s="180">
        <v>2394.17</v>
      </c>
      <c r="DN17" s="180">
        <v>2394.15</v>
      </c>
      <c r="DO17" s="180">
        <v>2393.52</v>
      </c>
      <c r="DP17" s="180">
        <v>2394.96</v>
      </c>
      <c r="DQ17" s="180">
        <v>2395.9</v>
      </c>
      <c r="DR17" s="180">
        <v>2397.0700000000002</v>
      </c>
      <c r="DS17" s="180">
        <v>2397.8200000000002</v>
      </c>
      <c r="DT17" s="180">
        <v>2398.64</v>
      </c>
      <c r="DU17" s="180">
        <v>2401.65</v>
      </c>
      <c r="DV17" s="180">
        <v>2402.86</v>
      </c>
      <c r="DW17" s="180">
        <v>2402.14</v>
      </c>
      <c r="DX17" s="180">
        <v>2402.67</v>
      </c>
      <c r="DY17" s="180">
        <v>2402.19</v>
      </c>
      <c r="DZ17" s="180">
        <v>2402.6</v>
      </c>
      <c r="EA17" s="180">
        <v>2402.1</v>
      </c>
      <c r="EB17" s="180">
        <v>2402.94</v>
      </c>
      <c r="EC17" s="180">
        <v>2402.06</v>
      </c>
      <c r="ED17" s="180">
        <v>2401.85</v>
      </c>
      <c r="EE17" s="180">
        <v>2401.46</v>
      </c>
      <c r="EF17" s="180">
        <v>2400.4899999999998</v>
      </c>
      <c r="EG17" s="180">
        <v>2401</v>
      </c>
      <c r="EH17" s="180">
        <v>2401.3000000000002</v>
      </c>
      <c r="EI17" s="180">
        <v>2404.0500000000002</v>
      </c>
      <c r="EJ17" s="180">
        <v>2405.65</v>
      </c>
      <c r="EK17" s="180">
        <v>2405.92</v>
      </c>
      <c r="EL17" s="180">
        <v>2408.41</v>
      </c>
      <c r="EM17" s="180">
        <v>2410.9499999999998</v>
      </c>
      <c r="EN17" s="180">
        <v>2411.5100000000002</v>
      </c>
      <c r="EO17" s="180">
        <v>2410.8200000000002</v>
      </c>
      <c r="EP17" s="180">
        <v>2410.38</v>
      </c>
      <c r="EQ17" s="180">
        <v>2410.0700000000002</v>
      </c>
      <c r="ER17" s="180">
        <v>2409.04</v>
      </c>
      <c r="ES17" s="180">
        <v>2409.8000000000002</v>
      </c>
      <c r="ET17" s="180">
        <v>2409.73</v>
      </c>
      <c r="EU17" s="180">
        <v>2409.9499999999998</v>
      </c>
      <c r="EV17" s="180">
        <v>2411.27</v>
      </c>
      <c r="EW17" s="180">
        <v>2412.04</v>
      </c>
      <c r="EX17" s="180">
        <v>2412.8000000000002</v>
      </c>
      <c r="EY17" s="180">
        <v>2414.29</v>
      </c>
      <c r="EZ17" s="180">
        <v>2414.4499999999998</v>
      </c>
      <c r="FA17" s="180">
        <v>2414.54</v>
      </c>
      <c r="FB17" s="180">
        <v>2415.21</v>
      </c>
      <c r="FC17" s="180">
        <v>2418.64</v>
      </c>
      <c r="FD17" s="180">
        <v>2423.66</v>
      </c>
      <c r="FE17" s="180">
        <v>2426.54</v>
      </c>
      <c r="FF17" s="180">
        <v>2441.23</v>
      </c>
      <c r="FG17" s="180">
        <v>2450.98</v>
      </c>
      <c r="FH17" s="180">
        <v>2454.5700000000002</v>
      </c>
      <c r="FI17" s="180">
        <v>2460.9</v>
      </c>
      <c r="FJ17" s="180">
        <v>2464.61</v>
      </c>
      <c r="FK17" s="180">
        <v>2464.44</v>
      </c>
      <c r="FL17" s="180">
        <v>2463.29</v>
      </c>
      <c r="FM17" s="180">
        <v>2462.8200000000002</v>
      </c>
      <c r="FN17" s="180">
        <v>2462.7800000000002</v>
      </c>
      <c r="FO17" s="180">
        <v>2462.84</v>
      </c>
      <c r="FP17" s="180">
        <v>2463.15</v>
      </c>
      <c r="FQ17" s="180">
        <v>2463.46</v>
      </c>
      <c r="FR17" s="180">
        <v>2463.31</v>
      </c>
      <c r="FS17" s="180">
        <v>2463.1999999999998</v>
      </c>
      <c r="FT17" s="180">
        <v>2461.66</v>
      </c>
      <c r="FU17" s="180">
        <v>2461.6</v>
      </c>
      <c r="FV17" s="180">
        <v>2461.17</v>
      </c>
      <c r="FW17" s="180">
        <v>2461.1999999999998</v>
      </c>
      <c r="FX17" s="180">
        <v>2461.2800000000002</v>
      </c>
      <c r="FY17" s="180">
        <v>2461.66</v>
      </c>
      <c r="FZ17" s="180">
        <v>2463.2399999999998</v>
      </c>
      <c r="GA17" s="180">
        <v>2463.02</v>
      </c>
      <c r="GB17" s="180">
        <v>2464.84</v>
      </c>
      <c r="GC17" s="180">
        <v>2464.0500000000002</v>
      </c>
      <c r="GD17" s="180">
        <v>2464.44</v>
      </c>
      <c r="GE17" s="180">
        <v>2463.61</v>
      </c>
      <c r="GF17" s="180">
        <v>2463.25</v>
      </c>
      <c r="GG17" s="180">
        <v>2462.5100000000002</v>
      </c>
      <c r="GH17" s="180">
        <v>2460.5700000000002</v>
      </c>
      <c r="GI17" s="180">
        <v>2457.5300000000002</v>
      </c>
      <c r="GJ17" s="180">
        <v>2456.4499999999998</v>
      </c>
      <c r="GK17" s="180">
        <v>2456.0500000000002</v>
      </c>
      <c r="GL17" s="180">
        <v>2455.5</v>
      </c>
      <c r="GM17" s="180">
        <v>2455.6999999999998</v>
      </c>
      <c r="GN17" s="180">
        <v>2455.9899999999998</v>
      </c>
      <c r="GO17" s="180">
        <v>2458.2199999999998</v>
      </c>
      <c r="GP17" s="180">
        <v>2458.64</v>
      </c>
      <c r="GQ17" s="180">
        <v>2460.0700000000002</v>
      </c>
      <c r="GR17" s="180">
        <v>2463.71</v>
      </c>
      <c r="GS17" s="180">
        <v>2464.56</v>
      </c>
      <c r="GT17" s="180">
        <v>2467.7600000000002</v>
      </c>
      <c r="GU17" s="180">
        <v>2468.94</v>
      </c>
      <c r="GV17" s="180">
        <v>2468.38</v>
      </c>
      <c r="GW17" s="180">
        <v>2469.36</v>
      </c>
      <c r="GX17" s="180">
        <v>2469.79</v>
      </c>
      <c r="GY17" s="180">
        <v>2472.1799999999998</v>
      </c>
      <c r="GZ17" s="180">
        <v>2472.73</v>
      </c>
      <c r="HA17" s="180">
        <v>2473.65</v>
      </c>
      <c r="HB17" s="180">
        <v>2473.4299999999998</v>
      </c>
      <c r="HC17" s="180">
        <v>2472.9899999999998</v>
      </c>
      <c r="HD17" s="180">
        <v>2473.44</v>
      </c>
      <c r="HE17" s="180">
        <v>2473.83</v>
      </c>
      <c r="HF17" s="180">
        <v>2475.52</v>
      </c>
      <c r="HG17" s="180">
        <v>2476.2399999999998</v>
      </c>
      <c r="HH17" s="180">
        <v>2479.46</v>
      </c>
      <c r="HI17" s="180">
        <v>2480.81</v>
      </c>
      <c r="HJ17" s="180">
        <v>2483.89</v>
      </c>
      <c r="HK17" s="180">
        <v>2487.13</v>
      </c>
      <c r="HL17" s="180">
        <v>2493.35</v>
      </c>
      <c r="HM17" s="180">
        <v>2497.65</v>
      </c>
      <c r="HN17" s="180">
        <v>2500.8200000000002</v>
      </c>
      <c r="HO17" s="180">
        <v>2503.41</v>
      </c>
      <c r="HP17" s="180">
        <v>2511.2199999999998</v>
      </c>
      <c r="HQ17" s="180">
        <v>2515.2199999999998</v>
      </c>
      <c r="HR17" s="180">
        <v>2521.27</v>
      </c>
      <c r="HS17" s="180">
        <v>2523.1</v>
      </c>
      <c r="HT17" s="180">
        <v>2533.9499999999998</v>
      </c>
      <c r="HU17" s="180">
        <v>2538.38</v>
      </c>
      <c r="HV17" s="180">
        <v>2545.29</v>
      </c>
      <c r="HW17" s="180">
        <v>2552.13</v>
      </c>
      <c r="HX17" s="180">
        <v>2550.04</v>
      </c>
      <c r="HY17" s="180">
        <v>2564.4</v>
      </c>
      <c r="HZ17" s="180">
        <v>2567.2600000000002</v>
      </c>
      <c r="IA17" s="180">
        <v>2568.08</v>
      </c>
      <c r="IB17" s="180">
        <v>2567.15</v>
      </c>
      <c r="IC17" s="180">
        <v>2566.33</v>
      </c>
      <c r="ID17" s="180">
        <v>2565.9899999999998</v>
      </c>
      <c r="IE17" s="180">
        <v>2564.87</v>
      </c>
      <c r="IF17" s="180">
        <v>2563.77</v>
      </c>
      <c r="IG17" s="180">
        <v>2563.84</v>
      </c>
      <c r="IH17" s="180">
        <v>2564.65</v>
      </c>
      <c r="II17" s="180">
        <v>2564.9</v>
      </c>
      <c r="IJ17" s="180">
        <v>2564.9</v>
      </c>
      <c r="IK17" s="180">
        <v>2562.9</v>
      </c>
      <c r="IL17" s="180">
        <v>2564.2399999999998</v>
      </c>
      <c r="IM17" s="180">
        <v>2563.79</v>
      </c>
      <c r="IN17" s="180">
        <v>2563.7800000000002</v>
      </c>
      <c r="IO17" s="180">
        <v>2563.67</v>
      </c>
      <c r="IP17" s="180">
        <v>2563.66</v>
      </c>
      <c r="IQ17" s="180">
        <v>2563.94</v>
      </c>
      <c r="IR17" s="180">
        <v>2564.15</v>
      </c>
      <c r="IS17" s="180">
        <v>2564.5500000000002</v>
      </c>
      <c r="IT17" s="180">
        <v>2564.44</v>
      </c>
      <c r="IU17" s="180">
        <v>2564.89</v>
      </c>
      <c r="IV17" s="180">
        <v>2565.7399999999998</v>
      </c>
      <c r="IW17" s="180">
        <v>2565.9</v>
      </c>
      <c r="IX17" s="180">
        <v>2565.73</v>
      </c>
      <c r="IY17" s="180">
        <v>2566.89</v>
      </c>
      <c r="IZ17" s="180">
        <v>2567.17</v>
      </c>
      <c r="JA17" s="180">
        <v>2568.67</v>
      </c>
      <c r="JB17" s="180">
        <v>2568.85</v>
      </c>
      <c r="JC17" s="180">
        <v>2569.63</v>
      </c>
      <c r="JD17" s="180">
        <v>2572.5</v>
      </c>
      <c r="JE17" s="180">
        <v>2574.65</v>
      </c>
      <c r="JF17" s="180">
        <v>2577.23</v>
      </c>
      <c r="JG17" s="180">
        <v>2580.79</v>
      </c>
      <c r="JH17" s="180">
        <v>2586.33</v>
      </c>
      <c r="JI17" s="180">
        <v>2590.6799999999998</v>
      </c>
      <c r="JJ17" s="180">
        <v>2596.89</v>
      </c>
      <c r="JK17" s="180">
        <v>2603.25</v>
      </c>
      <c r="JL17" s="180">
        <v>2605.84</v>
      </c>
      <c r="JM17" s="180">
        <v>2618.94</v>
      </c>
      <c r="JN17" s="180">
        <v>2627.04</v>
      </c>
      <c r="JO17" s="180">
        <v>2632.53</v>
      </c>
      <c r="JP17" s="180">
        <v>2639.21</v>
      </c>
      <c r="JQ17" s="180">
        <v>2634.19</v>
      </c>
      <c r="JR17" s="180">
        <v>2632.9</v>
      </c>
      <c r="JS17" s="180">
        <v>2634.5</v>
      </c>
      <c r="JT17" s="180">
        <v>2634.4</v>
      </c>
      <c r="JU17" s="180">
        <v>2634.26</v>
      </c>
      <c r="JV17" s="180">
        <v>2634.83</v>
      </c>
      <c r="JW17" s="180">
        <v>2635</v>
      </c>
      <c r="JX17" s="180">
        <v>2634.99</v>
      </c>
      <c r="JY17" s="180">
        <v>2635.88</v>
      </c>
      <c r="JZ17" s="180">
        <v>2636.78</v>
      </c>
      <c r="KA17" s="180">
        <v>2636.67</v>
      </c>
      <c r="KB17" s="180">
        <v>2637.63</v>
      </c>
      <c r="KC17" s="180">
        <v>2638.03</v>
      </c>
      <c r="KD17" s="180">
        <v>2639.86</v>
      </c>
      <c r="KE17" s="180">
        <v>2642.01</v>
      </c>
      <c r="KF17" s="180">
        <v>2641.33</v>
      </c>
      <c r="KG17" s="180">
        <v>2642.81</v>
      </c>
      <c r="KH17" s="180">
        <v>2642.92</v>
      </c>
      <c r="KI17" s="180">
        <v>2643.69</v>
      </c>
      <c r="KJ17" s="180">
        <v>2648.02</v>
      </c>
      <c r="KK17" s="180">
        <v>2653.25</v>
      </c>
      <c r="KL17" s="180">
        <v>2650.55</v>
      </c>
      <c r="KM17" s="180">
        <v>2657.97</v>
      </c>
      <c r="KN17" s="180">
        <v>2663.98</v>
      </c>
      <c r="KO17" s="180">
        <v>2666.36</v>
      </c>
      <c r="KP17" s="180">
        <v>2666.72</v>
      </c>
      <c r="KQ17" s="180">
        <v>2666.14</v>
      </c>
      <c r="KR17" s="180">
        <v>2665.73</v>
      </c>
      <c r="KS17" s="180">
        <v>2662.86</v>
      </c>
      <c r="KT17" s="180">
        <v>2660.12</v>
      </c>
      <c r="KU17" s="180">
        <v>2655.96</v>
      </c>
      <c r="KV17" s="180">
        <v>2650.55</v>
      </c>
      <c r="KW17" s="180">
        <v>2648.87</v>
      </c>
      <c r="KX17" s="180">
        <v>2646.3</v>
      </c>
      <c r="KY17" s="180">
        <v>2640.31</v>
      </c>
      <c r="KZ17" s="180">
        <v>2636</v>
      </c>
      <c r="LA17" s="180">
        <v>2632.72</v>
      </c>
      <c r="LB17" s="180">
        <v>2631.65</v>
      </c>
      <c r="LC17" s="180">
        <v>2630.5</v>
      </c>
      <c r="LD17" s="180">
        <v>2629.69</v>
      </c>
      <c r="LE17" s="180">
        <v>2628.7</v>
      </c>
      <c r="LF17" s="180">
        <v>2629.76</v>
      </c>
      <c r="LG17" s="180">
        <v>2630.4</v>
      </c>
      <c r="LH17" s="180">
        <v>2630.93</v>
      </c>
      <c r="LI17" s="180">
        <v>2631.45</v>
      </c>
      <c r="LJ17" s="180">
        <v>2631.58</v>
      </c>
      <c r="LK17" s="180">
        <v>2632.53</v>
      </c>
      <c r="LL17" s="180">
        <v>2632.52</v>
      </c>
      <c r="LM17" s="180">
        <v>2632.71</v>
      </c>
      <c r="LN17" s="180">
        <v>2633.79</v>
      </c>
      <c r="LO17" s="180">
        <v>2634.97</v>
      </c>
      <c r="LP17" s="180">
        <v>2635.25</v>
      </c>
      <c r="LQ17" s="180">
        <v>2635.11</v>
      </c>
      <c r="LR17" s="180">
        <v>2635.29</v>
      </c>
      <c r="LS17" s="180">
        <v>2634.48</v>
      </c>
      <c r="LT17" s="180">
        <v>2635.8</v>
      </c>
      <c r="LU17" s="180">
        <v>2635.46</v>
      </c>
      <c r="LV17" s="180">
        <v>2635.33</v>
      </c>
      <c r="LW17" s="180">
        <v>2635.34</v>
      </c>
      <c r="LX17" s="180">
        <v>2634.79</v>
      </c>
      <c r="LY17" s="180">
        <v>2634.8</v>
      </c>
      <c r="LZ17" s="180">
        <v>2634.44</v>
      </c>
      <c r="MA17" s="180">
        <v>2634.61</v>
      </c>
      <c r="MB17" s="180">
        <v>2634.3</v>
      </c>
      <c r="MC17" s="180">
        <v>2632.8</v>
      </c>
      <c r="MD17" s="180">
        <v>2632.73</v>
      </c>
      <c r="ME17" s="180">
        <v>2631</v>
      </c>
      <c r="MF17" s="180">
        <v>2631.6</v>
      </c>
      <c r="MG17" s="180">
        <v>2631.54</v>
      </c>
      <c r="MH17" s="180">
        <v>2631.91</v>
      </c>
      <c r="MI17" s="180">
        <v>2631.41</v>
      </c>
      <c r="MJ17" s="180">
        <v>2631.25</v>
      </c>
      <c r="MK17" s="180">
        <v>2630.86</v>
      </c>
      <c r="ML17" s="180">
        <v>2631.37</v>
      </c>
      <c r="MM17" s="180">
        <v>2631.17</v>
      </c>
      <c r="MN17" s="180">
        <v>2631.17</v>
      </c>
      <c r="MO17" s="180">
        <v>2631.53</v>
      </c>
      <c r="MP17" s="180">
        <v>2631.51</v>
      </c>
      <c r="MQ17" s="180">
        <v>2631.43</v>
      </c>
      <c r="MR17" s="180">
        <v>2632.08</v>
      </c>
      <c r="MS17" s="180">
        <v>2632</v>
      </c>
      <c r="MT17" s="180">
        <v>2631.95</v>
      </c>
      <c r="MU17" s="180">
        <v>2631.58</v>
      </c>
      <c r="MV17" s="180">
        <v>2631.3</v>
      </c>
      <c r="MW17" s="180">
        <v>2631.64</v>
      </c>
      <c r="MX17" s="180">
        <v>2631.58</v>
      </c>
      <c r="MY17" s="180">
        <v>2631.93</v>
      </c>
      <c r="MZ17" s="180">
        <v>2631.77</v>
      </c>
      <c r="NA17" s="180">
        <v>2632.18</v>
      </c>
      <c r="NB17" s="180">
        <v>2633.38</v>
      </c>
      <c r="NC17" s="180">
        <v>2635.13</v>
      </c>
      <c r="ND17" s="180">
        <v>2636.4</v>
      </c>
      <c r="NE17" s="180">
        <v>2635.94</v>
      </c>
      <c r="NF17" s="180">
        <v>2637.12</v>
      </c>
      <c r="NG17" s="180">
        <v>2638.33</v>
      </c>
      <c r="NH17" s="180">
        <v>2637.96</v>
      </c>
      <c r="NI17" s="180">
        <v>2639.99</v>
      </c>
      <c r="NJ17" s="180">
        <v>2639.51</v>
      </c>
      <c r="NK17" s="180">
        <v>2642.42</v>
      </c>
      <c r="NL17" s="180">
        <v>2642.78</v>
      </c>
      <c r="NM17" s="180">
        <v>2643.07</v>
      </c>
      <c r="NN17" s="180">
        <v>2642.95</v>
      </c>
      <c r="NO17" s="180">
        <v>2641.58</v>
      </c>
      <c r="NP17" s="180">
        <v>2641.72</v>
      </c>
      <c r="NQ17" s="180">
        <v>2642.23</v>
      </c>
      <c r="NR17" s="180">
        <v>2642.76</v>
      </c>
      <c r="NS17" s="180">
        <v>2642.43</v>
      </c>
      <c r="NT17" s="180">
        <v>2642.01</v>
      </c>
      <c r="NU17" s="180">
        <v>2642.7</v>
      </c>
      <c r="NV17" s="180">
        <v>2643.22</v>
      </c>
      <c r="NW17" s="180">
        <v>2644.04</v>
      </c>
      <c r="NX17" s="180">
        <v>2645.21</v>
      </c>
      <c r="NY17" s="180">
        <v>2646.21</v>
      </c>
      <c r="NZ17" s="180">
        <v>2647.18</v>
      </c>
      <c r="OA17" s="180">
        <v>2647.76</v>
      </c>
      <c r="OB17" s="180">
        <v>2647.1</v>
      </c>
      <c r="OC17" s="180">
        <v>2647.34</v>
      </c>
      <c r="OD17" s="180">
        <v>2647.27</v>
      </c>
      <c r="OE17" s="180">
        <v>2647.69</v>
      </c>
      <c r="OF17" s="180">
        <v>2647.83</v>
      </c>
      <c r="OG17" s="180">
        <v>2648.29</v>
      </c>
      <c r="OH17" s="180">
        <v>2648.73</v>
      </c>
      <c r="OI17" s="180">
        <v>2649.35</v>
      </c>
      <c r="OJ17" s="180">
        <v>2650.3</v>
      </c>
      <c r="OK17" s="180">
        <v>2650.87</v>
      </c>
      <c r="OL17" s="180">
        <v>2651.04</v>
      </c>
      <c r="OM17" s="180">
        <v>2651.72</v>
      </c>
      <c r="ON17" s="180">
        <v>2652.13</v>
      </c>
      <c r="OO17" s="180">
        <v>2651.87</v>
      </c>
      <c r="OP17" s="180">
        <v>2652.43</v>
      </c>
      <c r="OQ17" s="180">
        <v>2653.14</v>
      </c>
      <c r="OR17" s="180">
        <v>2653.87</v>
      </c>
      <c r="OS17" s="180">
        <v>2654.41</v>
      </c>
      <c r="OT17" s="180">
        <v>2655.19</v>
      </c>
      <c r="OU17" s="180">
        <v>2656.05</v>
      </c>
      <c r="OV17" s="180">
        <v>2656.1</v>
      </c>
      <c r="OW17" s="180">
        <v>2656.18</v>
      </c>
      <c r="OX17" s="180">
        <v>2657.02</v>
      </c>
      <c r="OY17" s="180">
        <v>2657.31</v>
      </c>
      <c r="OZ17" s="180">
        <v>2657.07</v>
      </c>
      <c r="PA17" s="180">
        <v>2657.51</v>
      </c>
      <c r="PB17" s="180">
        <v>2657.47</v>
      </c>
      <c r="PC17" s="180">
        <v>2657.76</v>
      </c>
      <c r="PD17" s="180">
        <v>2657.92</v>
      </c>
      <c r="PE17" s="180">
        <v>2658.24</v>
      </c>
      <c r="PF17" s="180">
        <v>2658.11</v>
      </c>
      <c r="PG17" s="180">
        <v>2658.65</v>
      </c>
      <c r="PH17" s="180">
        <v>2658.59</v>
      </c>
      <c r="PI17" s="180">
        <v>2659.07</v>
      </c>
      <c r="PJ17" s="180">
        <v>2659.34</v>
      </c>
      <c r="PK17" s="180">
        <v>2659.5</v>
      </c>
      <c r="PL17" s="180">
        <v>2660.69</v>
      </c>
      <c r="PM17" s="180">
        <v>2660.75</v>
      </c>
      <c r="PN17" s="180">
        <v>2662.1</v>
      </c>
      <c r="PO17" s="180">
        <v>2661.76</v>
      </c>
      <c r="PP17" s="180">
        <v>2662.9</v>
      </c>
      <c r="PQ17" s="180">
        <v>2663.58</v>
      </c>
      <c r="PR17" s="180">
        <v>2663.67</v>
      </c>
      <c r="PS17" s="180">
        <v>2664.1</v>
      </c>
      <c r="PT17" s="180">
        <v>2665.32</v>
      </c>
      <c r="PU17" s="180">
        <v>2665.04</v>
      </c>
      <c r="PV17" s="180">
        <v>2665.62</v>
      </c>
      <c r="PW17" s="180">
        <v>2666</v>
      </c>
      <c r="PX17" s="180">
        <v>2666.5</v>
      </c>
      <c r="PY17" s="180">
        <v>2666.99</v>
      </c>
      <c r="PZ17" s="180">
        <v>2665</v>
      </c>
      <c r="QA17" s="180">
        <v>2667.12</v>
      </c>
      <c r="QB17" s="180">
        <v>2665.94</v>
      </c>
      <c r="QC17" s="180">
        <v>2667.38</v>
      </c>
      <c r="QD17" s="180">
        <v>2668.86</v>
      </c>
      <c r="QE17" s="180">
        <v>2671.77</v>
      </c>
      <c r="QF17" s="180">
        <v>2671.77</v>
      </c>
      <c r="QG17" s="180">
        <v>2672.25</v>
      </c>
      <c r="QH17" s="180">
        <v>2672.3</v>
      </c>
      <c r="QI17" s="180">
        <v>2672.87</v>
      </c>
      <c r="QJ17" s="180">
        <v>2672.73</v>
      </c>
      <c r="QK17" s="180">
        <v>2672.74</v>
      </c>
      <c r="QL17" s="180">
        <v>2673.17</v>
      </c>
      <c r="QM17" s="180">
        <v>2672.82</v>
      </c>
      <c r="QN17" s="180">
        <v>2671.55</v>
      </c>
      <c r="QO17" s="180">
        <v>2672.03</v>
      </c>
      <c r="QP17" s="180">
        <v>2672.39</v>
      </c>
      <c r="QQ17" s="180">
        <v>2671.89</v>
      </c>
      <c r="QR17" s="180">
        <v>2671.81</v>
      </c>
      <c r="QS17" s="180">
        <v>2672</v>
      </c>
      <c r="QT17" s="180">
        <v>2671.81</v>
      </c>
      <c r="QU17" s="180">
        <v>2671.53</v>
      </c>
      <c r="QV17" s="180">
        <v>2671.62</v>
      </c>
      <c r="QW17" s="180">
        <v>2671.79</v>
      </c>
      <c r="QX17" s="180">
        <v>2671.58</v>
      </c>
      <c r="QY17" s="180">
        <v>2671.57</v>
      </c>
      <c r="QZ17" s="180">
        <v>2671.25</v>
      </c>
      <c r="RA17" s="180">
        <v>2671.12</v>
      </c>
      <c r="RB17" s="180">
        <v>2670.65</v>
      </c>
      <c r="RC17" s="180">
        <v>2670.87</v>
      </c>
      <c r="RD17" s="180">
        <v>2670.51</v>
      </c>
      <c r="RE17" s="180">
        <v>2669.57</v>
      </c>
      <c r="RF17" s="180">
        <v>2669.02</v>
      </c>
      <c r="RG17" s="180">
        <v>2668.47</v>
      </c>
      <c r="RH17" s="180">
        <v>2667.91</v>
      </c>
      <c r="RI17" s="180">
        <v>2667.43</v>
      </c>
      <c r="RJ17" s="180">
        <v>2666.66</v>
      </c>
      <c r="RK17" s="180">
        <v>2667.45</v>
      </c>
      <c r="RL17" s="180">
        <v>2667.69</v>
      </c>
      <c r="RM17" s="180">
        <v>2667.64</v>
      </c>
      <c r="RN17" s="180">
        <v>2667.21</v>
      </c>
      <c r="RO17" s="180">
        <v>2667.08</v>
      </c>
      <c r="RP17" s="180">
        <v>2667.64</v>
      </c>
      <c r="RQ17" s="180">
        <v>2667.23</v>
      </c>
      <c r="RR17" s="180">
        <v>2667.7</v>
      </c>
      <c r="RS17" s="180">
        <v>2668.31</v>
      </c>
      <c r="RT17" s="180">
        <v>2669.12</v>
      </c>
      <c r="RU17" s="180">
        <v>2669.04</v>
      </c>
      <c r="RV17" s="180">
        <v>2670.43</v>
      </c>
      <c r="RW17" s="180">
        <v>2669.96</v>
      </c>
      <c r="RX17" s="180">
        <v>2670.53</v>
      </c>
      <c r="RY17" s="180">
        <v>2671.6</v>
      </c>
      <c r="RZ17" s="180">
        <v>2674.62</v>
      </c>
      <c r="SA17" s="180">
        <v>2676.12</v>
      </c>
      <c r="SB17" s="180">
        <v>2679.03</v>
      </c>
      <c r="SC17" s="180">
        <v>2683.19</v>
      </c>
      <c r="SD17" s="180">
        <v>2684.35</v>
      </c>
      <c r="SE17" s="180">
        <v>2683.69</v>
      </c>
      <c r="SF17" s="180">
        <v>2686.8</v>
      </c>
      <c r="SG17" s="180">
        <v>2685.97</v>
      </c>
      <c r="SH17" s="180">
        <v>2690.29</v>
      </c>
      <c r="SI17" s="180">
        <v>2692.43</v>
      </c>
      <c r="SJ17" s="180">
        <v>2697.83</v>
      </c>
      <c r="SK17" s="180">
        <v>2701.17</v>
      </c>
      <c r="SL17" s="181">
        <v>2701.11</v>
      </c>
      <c r="SM17" s="181">
        <v>2702.31</v>
      </c>
      <c r="SN17" s="181">
        <v>2703.24</v>
      </c>
      <c r="SO17" s="181">
        <v>2703.39</v>
      </c>
      <c r="SP17" s="181">
        <v>2703.61</v>
      </c>
      <c r="SQ17" s="181">
        <v>2702.87</v>
      </c>
      <c r="SR17" s="176">
        <v>2702.33</v>
      </c>
      <c r="SS17" s="176">
        <v>2703.07</v>
      </c>
      <c r="ST17" s="176">
        <v>2702.74</v>
      </c>
      <c r="SU17" s="176">
        <v>2703.09</v>
      </c>
      <c r="SV17" s="176">
        <v>2702.99</v>
      </c>
      <c r="SW17" s="176">
        <v>2703.56</v>
      </c>
      <c r="SX17" s="176">
        <v>2705.69</v>
      </c>
      <c r="SY17" s="176">
        <v>2705.07</v>
      </c>
      <c r="SZ17" s="176">
        <v>2708.32</v>
      </c>
      <c r="TA17" s="176">
        <v>2706.68</v>
      </c>
      <c r="TB17" s="182">
        <v>2710.51</v>
      </c>
      <c r="TC17" s="182">
        <v>2714.13</v>
      </c>
      <c r="TD17" s="182">
        <v>2715.22</v>
      </c>
      <c r="TE17" s="163">
        <v>2717.08</v>
      </c>
      <c r="TF17" s="163">
        <v>2719.38</v>
      </c>
      <c r="TG17" s="163">
        <v>2720.66</v>
      </c>
      <c r="TH17" s="163">
        <v>2720.52</v>
      </c>
      <c r="TI17" s="163">
        <v>2721.72</v>
      </c>
      <c r="TJ17" s="163">
        <v>2722.35</v>
      </c>
      <c r="TK17" s="163">
        <v>2723.6</v>
      </c>
      <c r="TL17" s="163">
        <v>2723.82</v>
      </c>
      <c r="TM17" s="163">
        <v>2724.04</v>
      </c>
      <c r="TN17" s="163">
        <v>2726.12</v>
      </c>
      <c r="TO17" s="163">
        <v>2727.25</v>
      </c>
      <c r="TP17" s="163">
        <v>2729.14</v>
      </c>
      <c r="TQ17" s="163">
        <v>2730.15</v>
      </c>
      <c r="TR17" s="163">
        <v>2730.91</v>
      </c>
      <c r="TS17" s="163">
        <v>2731.72</v>
      </c>
      <c r="TT17" s="163">
        <v>2732.43</v>
      </c>
      <c r="TU17" s="163">
        <v>2732.72</v>
      </c>
      <c r="TV17" s="163">
        <v>2733.25</v>
      </c>
      <c r="TW17" s="163">
        <v>2733.28</v>
      </c>
      <c r="TX17" s="163">
        <v>2733.53</v>
      </c>
      <c r="TY17" s="163">
        <v>2733.52</v>
      </c>
      <c r="TZ17" s="163">
        <v>2734.33</v>
      </c>
      <c r="UA17" s="163">
        <v>2734.92</v>
      </c>
      <c r="UB17" s="163">
        <v>2735.88</v>
      </c>
      <c r="UC17" s="163">
        <v>2736.76</v>
      </c>
      <c r="UD17" s="163">
        <v>2737.8</v>
      </c>
      <c r="UE17" s="163">
        <v>2737.43</v>
      </c>
      <c r="UF17" s="163">
        <v>2738.74</v>
      </c>
      <c r="UG17" s="163">
        <v>2738.92</v>
      </c>
      <c r="UH17" s="163">
        <v>2741.52</v>
      </c>
      <c r="UI17" s="163">
        <v>2742.83</v>
      </c>
      <c r="UJ17" s="163">
        <v>2742.38</v>
      </c>
      <c r="UK17" s="163">
        <v>2744.02</v>
      </c>
      <c r="UL17" s="163">
        <v>2746.22</v>
      </c>
      <c r="UM17" s="163">
        <v>2747.94</v>
      </c>
      <c r="UN17" s="163">
        <v>2748.32</v>
      </c>
      <c r="UO17" s="163">
        <v>2748.61</v>
      </c>
      <c r="UP17" s="163">
        <v>2749.24</v>
      </c>
      <c r="UQ17" s="163">
        <v>2749.37</v>
      </c>
      <c r="UR17" s="163">
        <v>2750.34</v>
      </c>
      <c r="US17" s="163">
        <v>2750.8</v>
      </c>
      <c r="UT17" s="163">
        <v>2751.19</v>
      </c>
      <c r="UU17" s="163">
        <v>2751.61</v>
      </c>
      <c r="UV17" s="163">
        <v>2751.57</v>
      </c>
      <c r="UW17" s="163">
        <v>2752.32</v>
      </c>
      <c r="UX17" s="163">
        <v>2752.65</v>
      </c>
      <c r="UY17" s="163">
        <v>2752.97</v>
      </c>
      <c r="UZ17" s="163">
        <v>2753.97</v>
      </c>
      <c r="VA17" s="163">
        <v>2753.93</v>
      </c>
      <c r="VB17" s="163">
        <v>2754.16</v>
      </c>
      <c r="VC17" s="163">
        <v>2754.15</v>
      </c>
      <c r="VD17" s="163">
        <v>2755.28</v>
      </c>
      <c r="VE17" s="163">
        <v>2755.56</v>
      </c>
      <c r="VF17" s="26">
        <v>2756.26</v>
      </c>
      <c r="VG17" s="26">
        <v>2757.29</v>
      </c>
      <c r="VH17" s="26">
        <v>2758.39</v>
      </c>
      <c r="VI17" s="26">
        <v>2758.95</v>
      </c>
      <c r="VJ17" s="26">
        <v>2759.65</v>
      </c>
      <c r="VK17" s="26">
        <v>2760.89</v>
      </c>
      <c r="VL17" s="26">
        <v>2761.69</v>
      </c>
      <c r="VM17" s="26">
        <v>2762.71</v>
      </c>
      <c r="VN17" s="217">
        <v>2763.26</v>
      </c>
      <c r="VO17" s="217">
        <v>2764.18</v>
      </c>
      <c r="VP17" s="217">
        <v>2763.69</v>
      </c>
      <c r="VQ17" s="217">
        <v>2764.27</v>
      </c>
      <c r="VR17" s="217">
        <v>2764.36</v>
      </c>
      <c r="VS17" s="217">
        <v>2765.01</v>
      </c>
      <c r="VT17" s="217">
        <v>2766.66</v>
      </c>
      <c r="VU17" s="217">
        <v>2766.53</v>
      </c>
      <c r="VV17" s="217">
        <v>2766.69</v>
      </c>
      <c r="VW17" s="217">
        <v>2767.52</v>
      </c>
      <c r="VX17" s="217">
        <v>2768.04</v>
      </c>
      <c r="VY17" s="217">
        <v>2768.88</v>
      </c>
      <c r="VZ17" s="217">
        <v>2769.17</v>
      </c>
      <c r="WA17" s="217">
        <v>2769.73</v>
      </c>
      <c r="WB17" s="217">
        <v>2770.76</v>
      </c>
      <c r="WC17" s="217">
        <v>2771.41</v>
      </c>
      <c r="WD17" s="217">
        <v>2772.18</v>
      </c>
      <c r="WE17" s="217">
        <v>2773</v>
      </c>
      <c r="WF17" s="217">
        <v>2774.29</v>
      </c>
      <c r="WG17" s="217">
        <v>2775.43</v>
      </c>
      <c r="WH17" s="217">
        <v>2775.89</v>
      </c>
      <c r="WI17" s="26">
        <v>2777.74</v>
      </c>
      <c r="WJ17" s="163">
        <v>2776.98</v>
      </c>
      <c r="WK17" s="163">
        <v>2779.01</v>
      </c>
      <c r="WL17" s="163">
        <v>2779.78</v>
      </c>
      <c r="WM17" s="163">
        <v>2780.65</v>
      </c>
      <c r="WN17" s="163">
        <v>2781.09</v>
      </c>
      <c r="WO17" s="163">
        <v>2781.19</v>
      </c>
      <c r="WP17" s="163">
        <v>2781.42</v>
      </c>
      <c r="WQ17" s="163">
        <v>2781.94</v>
      </c>
      <c r="WR17" s="163">
        <v>2781.59</v>
      </c>
      <c r="WS17" s="163">
        <v>2782.46</v>
      </c>
      <c r="WT17" s="163">
        <v>2781.94</v>
      </c>
      <c r="WU17" s="163">
        <v>2782.62</v>
      </c>
      <c r="WV17" s="163">
        <v>2783.67</v>
      </c>
      <c r="WW17" s="163">
        <v>2783.92</v>
      </c>
      <c r="WX17" s="163">
        <v>2784.78</v>
      </c>
      <c r="WY17" s="163">
        <v>2784.58</v>
      </c>
      <c r="WZ17" s="163">
        <v>2785.12</v>
      </c>
      <c r="XA17" s="163">
        <v>2785.62</v>
      </c>
      <c r="XB17" s="163">
        <v>2786.41</v>
      </c>
      <c r="XC17" s="163">
        <v>2787.28</v>
      </c>
      <c r="XD17" s="163">
        <v>2788.46</v>
      </c>
      <c r="XE17" s="163">
        <v>2788.91</v>
      </c>
      <c r="XF17" s="163">
        <v>2788.93</v>
      </c>
      <c r="XG17" s="163">
        <v>2789.53</v>
      </c>
      <c r="XH17" s="163">
        <v>2790.65</v>
      </c>
      <c r="XI17" s="163">
        <v>2790.25</v>
      </c>
      <c r="XJ17" s="163">
        <v>2791.57</v>
      </c>
      <c r="XK17" s="163">
        <v>2791.49</v>
      </c>
      <c r="XL17" s="163">
        <v>2792.5</v>
      </c>
      <c r="XM17" s="163">
        <v>2793.39</v>
      </c>
      <c r="XN17" s="163">
        <v>2794.64</v>
      </c>
      <c r="XO17" s="163">
        <v>2795.61</v>
      </c>
      <c r="XP17" s="163">
        <v>2796.8</v>
      </c>
      <c r="XQ17" s="163">
        <v>2798.23</v>
      </c>
      <c r="XR17" s="163">
        <v>2799.88</v>
      </c>
      <c r="XS17" s="163">
        <v>2799.62</v>
      </c>
      <c r="XT17" s="163">
        <v>2801.77</v>
      </c>
      <c r="XU17" s="163">
        <v>2801.2</v>
      </c>
      <c r="XV17" s="163">
        <v>2803.58</v>
      </c>
      <c r="XW17" s="163">
        <v>2805.41</v>
      </c>
      <c r="XX17" s="163">
        <v>2804.74</v>
      </c>
      <c r="XY17" s="163">
        <v>2806.96</v>
      </c>
      <c r="XZ17" s="163">
        <v>2805.97</v>
      </c>
      <c r="YA17" s="217">
        <v>2808.78</v>
      </c>
      <c r="YB17" s="217">
        <v>2807.59</v>
      </c>
      <c r="YC17" s="217">
        <v>2809.64</v>
      </c>
      <c r="YD17" s="217">
        <v>2808.97</v>
      </c>
      <c r="YE17" s="217">
        <v>2810.94</v>
      </c>
      <c r="YF17" s="217">
        <v>2811.69</v>
      </c>
      <c r="YG17" s="217">
        <v>2813.32</v>
      </c>
      <c r="YH17" s="217">
        <v>2813.22</v>
      </c>
      <c r="YI17" s="217">
        <v>2817.01</v>
      </c>
      <c r="YJ17" s="217">
        <v>2817.61</v>
      </c>
      <c r="YK17" s="217">
        <v>2819.18</v>
      </c>
      <c r="YL17" s="217">
        <v>2819.86</v>
      </c>
      <c r="YM17" s="217">
        <v>2819.57</v>
      </c>
      <c r="YN17" s="217">
        <v>2819.91</v>
      </c>
      <c r="YO17" s="217">
        <v>2820.59</v>
      </c>
      <c r="YP17" s="217">
        <v>2823.14</v>
      </c>
      <c r="YQ17" s="217">
        <v>2821.08</v>
      </c>
      <c r="YR17" s="217">
        <v>2822.98</v>
      </c>
      <c r="YS17" s="217">
        <v>2823.89</v>
      </c>
      <c r="YT17" s="217">
        <v>2824.16</v>
      </c>
      <c r="YU17" s="217">
        <v>2826.6</v>
      </c>
      <c r="YV17" s="217">
        <v>2826.14</v>
      </c>
      <c r="YW17" s="217">
        <v>2828.11</v>
      </c>
      <c r="YX17" s="217">
        <v>2830.37</v>
      </c>
      <c r="YY17" s="217">
        <v>2829.7</v>
      </c>
      <c r="YZ17" s="217">
        <v>2832.64</v>
      </c>
      <c r="ZA17" s="217">
        <v>2832.22</v>
      </c>
      <c r="ZB17" s="217">
        <v>2834.88</v>
      </c>
      <c r="ZC17" s="217">
        <v>2834.5</v>
      </c>
      <c r="ZD17" s="217">
        <v>2839.25</v>
      </c>
      <c r="ZE17" s="217">
        <v>2841.23</v>
      </c>
      <c r="ZF17" s="217">
        <v>2841.3</v>
      </c>
      <c r="ZG17" s="217">
        <v>2842.07</v>
      </c>
      <c r="ZH17" s="217">
        <v>2842.11</v>
      </c>
      <c r="ZI17" s="217">
        <v>2843.93</v>
      </c>
      <c r="ZJ17" s="217">
        <v>2844.58</v>
      </c>
      <c r="ZK17" s="217">
        <v>2844.42</v>
      </c>
      <c r="ZL17" s="217">
        <v>2845.28</v>
      </c>
      <c r="ZM17" s="217">
        <v>2844.7</v>
      </c>
      <c r="ZN17" s="217">
        <v>2845.8</v>
      </c>
      <c r="ZO17" s="217">
        <v>2846.12</v>
      </c>
      <c r="ZP17" s="217">
        <v>2846.09</v>
      </c>
      <c r="ZQ17" s="217">
        <v>2846.32</v>
      </c>
      <c r="ZR17" s="217">
        <v>2846.32</v>
      </c>
      <c r="ZS17" s="217">
        <v>2846.25</v>
      </c>
      <c r="ZT17" s="217">
        <v>2847.44</v>
      </c>
      <c r="ZU17" s="217">
        <v>2847.41</v>
      </c>
      <c r="ZV17" s="217">
        <v>2848.45</v>
      </c>
      <c r="ZW17" s="217">
        <v>2847.99</v>
      </c>
      <c r="ZX17" s="217">
        <v>2848.51</v>
      </c>
      <c r="ZY17" s="217">
        <v>2849.9</v>
      </c>
      <c r="ZZ17" s="217">
        <v>2849.35</v>
      </c>
      <c r="AAA17" s="217">
        <v>2850.19</v>
      </c>
      <c r="AAB17" s="217">
        <v>2850.89</v>
      </c>
      <c r="AAC17" s="217">
        <v>2851.41</v>
      </c>
      <c r="AAD17" s="217">
        <v>2851.71</v>
      </c>
      <c r="AAE17" s="217">
        <v>2852.12</v>
      </c>
      <c r="AAF17" s="217">
        <v>2853.17</v>
      </c>
      <c r="AAG17" s="217">
        <v>2852.83</v>
      </c>
      <c r="AAH17" s="217">
        <v>2852.94</v>
      </c>
      <c r="AAI17" s="438">
        <v>2853.26</v>
      </c>
      <c r="AAJ17" s="438">
        <v>2853.37</v>
      </c>
      <c r="AAK17" s="438">
        <v>2853.43</v>
      </c>
      <c r="AAL17" s="438">
        <v>2853.4</v>
      </c>
      <c r="AAM17" s="438">
        <v>2853.67</v>
      </c>
      <c r="AAN17" s="438">
        <v>2853.85</v>
      </c>
      <c r="AAO17" s="438">
        <v>2854.21</v>
      </c>
      <c r="AAP17" s="438">
        <v>2854.69</v>
      </c>
      <c r="AAQ17" s="438">
        <v>2854.77</v>
      </c>
      <c r="AAR17" s="438">
        <v>2853.98</v>
      </c>
      <c r="AAS17" s="438">
        <v>2854.48</v>
      </c>
      <c r="AAT17" s="438">
        <v>2854.35</v>
      </c>
      <c r="AAU17" s="438">
        <v>2854.58</v>
      </c>
      <c r="AAV17" s="438">
        <v>2854.35</v>
      </c>
      <c r="AAW17" s="438">
        <v>2854.5</v>
      </c>
      <c r="AAX17" s="438">
        <v>2854.46</v>
      </c>
      <c r="AAY17" s="438">
        <v>2855.05</v>
      </c>
      <c r="AAZ17" s="438">
        <v>2854.47</v>
      </c>
      <c r="ABA17" s="438">
        <v>2853.64</v>
      </c>
      <c r="ABB17" s="438">
        <v>2854.4</v>
      </c>
      <c r="ABC17" s="438">
        <v>2854.07</v>
      </c>
      <c r="ABD17" s="438">
        <v>2854.72</v>
      </c>
      <c r="ABE17" s="438">
        <v>2854.74</v>
      </c>
      <c r="ABF17" s="438">
        <v>2854.92</v>
      </c>
      <c r="ABG17" s="438">
        <v>2854.7</v>
      </c>
      <c r="ABH17" s="438">
        <v>2854.58</v>
      </c>
      <c r="ABI17" s="438">
        <v>2854.61</v>
      </c>
      <c r="ABJ17" s="438">
        <v>2854.92</v>
      </c>
      <c r="ABK17" s="438">
        <v>2854.72</v>
      </c>
      <c r="ABL17" s="438">
        <v>2854.45</v>
      </c>
      <c r="ABM17" s="438">
        <v>2854.3</v>
      </c>
      <c r="ABN17" s="438">
        <v>2853.5</v>
      </c>
      <c r="ABO17" s="438">
        <v>2853.47</v>
      </c>
      <c r="ABP17" s="438">
        <v>2852.76</v>
      </c>
      <c r="ABQ17" s="438">
        <v>2853.15</v>
      </c>
      <c r="ABR17" s="438">
        <v>2852.85</v>
      </c>
      <c r="ABS17" s="438">
        <v>2852.88</v>
      </c>
      <c r="ABT17" s="438">
        <v>2852.33</v>
      </c>
      <c r="ABU17" s="438">
        <v>2852.81</v>
      </c>
      <c r="ABV17" s="438">
        <v>2852.85</v>
      </c>
      <c r="ABW17" s="438">
        <v>2852.71</v>
      </c>
      <c r="ABX17" s="438">
        <v>2852.41</v>
      </c>
      <c r="ABY17" s="438">
        <v>2851.99</v>
      </c>
      <c r="ABZ17" s="438">
        <v>2851.69</v>
      </c>
      <c r="ACA17" s="438">
        <v>2851.27</v>
      </c>
      <c r="ACB17" s="438">
        <v>2850.84</v>
      </c>
      <c r="ACC17" s="438">
        <v>2850.57</v>
      </c>
      <c r="ACD17" s="438">
        <v>2849.83</v>
      </c>
      <c r="ACE17" s="438">
        <v>2850.22</v>
      </c>
      <c r="ACF17" s="438">
        <v>2850.13</v>
      </c>
      <c r="ACG17" s="438">
        <v>2850.35</v>
      </c>
      <c r="ACH17" s="438">
        <v>2849.89</v>
      </c>
      <c r="ACI17" s="438">
        <v>2849.48</v>
      </c>
      <c r="ACJ17" s="438">
        <v>2849.73</v>
      </c>
      <c r="ACK17" s="438">
        <v>2849.92</v>
      </c>
      <c r="ACL17" s="438">
        <v>2849.87</v>
      </c>
      <c r="ACM17" s="438">
        <v>2849.6</v>
      </c>
      <c r="ACN17" s="438">
        <v>2849.74</v>
      </c>
      <c r="ACO17" s="438">
        <v>2848.94</v>
      </c>
      <c r="ACP17" s="438">
        <v>2849.59</v>
      </c>
      <c r="ACQ17" s="438">
        <v>2849.51</v>
      </c>
      <c r="ACR17" s="438">
        <v>2849.66</v>
      </c>
      <c r="ACS17" s="492">
        <v>2849.43</v>
      </c>
      <c r="ACT17" s="492">
        <v>2849.69</v>
      </c>
      <c r="ACU17" s="492">
        <v>2849.46</v>
      </c>
      <c r="ACV17" s="492">
        <v>2849.26</v>
      </c>
      <c r="ACW17" s="492">
        <v>2849.33</v>
      </c>
      <c r="ACX17" s="492">
        <v>2849.37</v>
      </c>
      <c r="ACY17" s="492">
        <v>2849.51</v>
      </c>
      <c r="ACZ17" s="492">
        <v>2850.01</v>
      </c>
      <c r="ADA17" s="492">
        <v>2849.65</v>
      </c>
      <c r="ADB17" s="492">
        <v>2849.56</v>
      </c>
      <c r="ADC17" s="492">
        <v>2849.92</v>
      </c>
      <c r="ADD17" s="492">
        <v>2849.75</v>
      </c>
      <c r="ADE17" s="492">
        <v>2849.69</v>
      </c>
      <c r="ADF17" s="492">
        <v>2849.77</v>
      </c>
      <c r="ADG17" s="492">
        <v>2849.47</v>
      </c>
      <c r="ADH17" s="492">
        <v>2849.67</v>
      </c>
      <c r="ADI17" s="492">
        <v>2849.06</v>
      </c>
      <c r="ADJ17" s="492">
        <v>2849.3</v>
      </c>
      <c r="ADK17" s="492">
        <v>2849.29</v>
      </c>
      <c r="ADL17" s="492">
        <v>2849.48</v>
      </c>
      <c r="ADM17" s="492">
        <v>2849.51</v>
      </c>
      <c r="ADN17" s="492">
        <v>2849.89</v>
      </c>
      <c r="ADO17" s="492">
        <v>2850.03</v>
      </c>
      <c r="ADP17" s="492">
        <v>2849.82</v>
      </c>
      <c r="ADQ17" s="492">
        <v>2850.03</v>
      </c>
      <c r="ADR17" s="492">
        <v>2849.84</v>
      </c>
      <c r="ADS17" s="492">
        <v>2849.9</v>
      </c>
      <c r="ADT17" s="492">
        <v>2849.71</v>
      </c>
      <c r="ADU17" s="492">
        <v>2849.79</v>
      </c>
      <c r="ADV17" s="492">
        <v>2849.81</v>
      </c>
      <c r="ADW17" s="492">
        <v>2849.81</v>
      </c>
      <c r="ADX17" s="492">
        <v>2849.92</v>
      </c>
      <c r="ADY17" s="492">
        <v>2849.85</v>
      </c>
      <c r="ADZ17" s="492">
        <v>2849.98</v>
      </c>
      <c r="AEA17" s="492">
        <v>2849.9</v>
      </c>
      <c r="AEB17" s="492">
        <v>2849.57</v>
      </c>
      <c r="AEC17" s="492">
        <v>2849.47</v>
      </c>
      <c r="AED17" s="492">
        <v>2849.51</v>
      </c>
      <c r="AEE17" s="492">
        <v>2849.55</v>
      </c>
      <c r="AEF17" s="492">
        <v>2849.83</v>
      </c>
      <c r="AEG17" s="492">
        <v>2849.86</v>
      </c>
      <c r="AEH17" s="492">
        <v>2850.12</v>
      </c>
      <c r="AEI17" s="492">
        <v>2850.19</v>
      </c>
      <c r="AEJ17" s="492">
        <v>2850.08</v>
      </c>
      <c r="AEK17" s="492">
        <v>2850.02</v>
      </c>
      <c r="AEL17" s="492">
        <v>2849.66</v>
      </c>
      <c r="AEM17" s="492">
        <v>2849.72</v>
      </c>
      <c r="AEN17" s="492">
        <v>2849.6</v>
      </c>
      <c r="AEO17" s="492">
        <v>2849.6</v>
      </c>
      <c r="AEP17" s="492">
        <v>2849.76</v>
      </c>
      <c r="AEQ17" s="492">
        <v>2849.4</v>
      </c>
      <c r="AER17" s="492">
        <v>2849.81</v>
      </c>
      <c r="AES17" s="492">
        <v>2849.65</v>
      </c>
      <c r="AET17" s="492">
        <v>2849.99</v>
      </c>
      <c r="AEU17" s="26">
        <v>2850.01</v>
      </c>
      <c r="AEV17" s="26">
        <v>2849.99</v>
      </c>
      <c r="AEW17" s="26">
        <v>2849.69</v>
      </c>
      <c r="AEX17" s="26">
        <v>2849.6</v>
      </c>
      <c r="AEY17" s="26">
        <v>2849.32</v>
      </c>
      <c r="AEZ17" s="26">
        <v>2849.49</v>
      </c>
      <c r="AFA17" s="26">
        <v>2849.27</v>
      </c>
    </row>
    <row r="18" spans="1:1731">
      <c r="A18" s="89" t="s">
        <v>244</v>
      </c>
      <c r="B18" s="183">
        <v>2862.97</v>
      </c>
      <c r="C18" s="183">
        <v>2858.62</v>
      </c>
      <c r="D18" s="183">
        <v>2860.08</v>
      </c>
      <c r="E18" s="183">
        <v>2849.77</v>
      </c>
      <c r="F18" s="183">
        <v>2845.09</v>
      </c>
      <c r="G18" s="183">
        <v>2845.26</v>
      </c>
      <c r="H18" s="183">
        <v>2847.62</v>
      </c>
      <c r="I18" s="183">
        <v>2853.49</v>
      </c>
      <c r="J18" s="183">
        <v>2854.49</v>
      </c>
      <c r="K18" s="183">
        <v>2864.86</v>
      </c>
      <c r="L18" s="183">
        <v>2888.18</v>
      </c>
      <c r="M18" s="183">
        <v>2877.62</v>
      </c>
      <c r="N18" s="183">
        <v>2881.75</v>
      </c>
      <c r="O18" s="183">
        <v>2874.38</v>
      </c>
      <c r="P18" s="183">
        <v>2868.84</v>
      </c>
      <c r="Q18" s="183">
        <v>2873.67</v>
      </c>
      <c r="R18" s="183">
        <v>2891.45</v>
      </c>
      <c r="S18" s="183">
        <v>2897.13</v>
      </c>
      <c r="T18" s="183">
        <v>2918.12</v>
      </c>
      <c r="U18" s="183">
        <v>2909.47</v>
      </c>
      <c r="V18" s="183">
        <v>2900.87</v>
      </c>
      <c r="W18" s="183">
        <v>2898.68</v>
      </c>
      <c r="X18" s="183">
        <v>2917.44</v>
      </c>
      <c r="Y18" s="183">
        <v>2898.67</v>
      </c>
      <c r="Z18" s="183">
        <v>2895.44</v>
      </c>
      <c r="AA18" s="183">
        <v>2884.01</v>
      </c>
      <c r="AB18" s="183">
        <v>2878.41</v>
      </c>
      <c r="AC18" s="183">
        <v>2862.89</v>
      </c>
      <c r="AD18" s="183">
        <v>2870.54</v>
      </c>
      <c r="AE18" s="183">
        <v>2872.95</v>
      </c>
      <c r="AF18" s="183">
        <v>2860.18</v>
      </c>
      <c r="AG18" s="183">
        <v>2879.94</v>
      </c>
      <c r="AH18" s="183">
        <v>2870.55</v>
      </c>
      <c r="AI18" s="183">
        <v>2857.33</v>
      </c>
      <c r="AJ18" s="183">
        <v>2866.62</v>
      </c>
      <c r="AK18" s="183">
        <v>2873.8</v>
      </c>
      <c r="AL18" s="183">
        <v>2880.83</v>
      </c>
      <c r="AM18" s="183">
        <v>2876.02</v>
      </c>
      <c r="AN18" s="183">
        <v>2882.39</v>
      </c>
      <c r="AO18" s="183">
        <v>2881.09</v>
      </c>
      <c r="AP18" s="183">
        <v>2881.69</v>
      </c>
      <c r="AQ18" s="183">
        <v>2897.87</v>
      </c>
      <c r="AR18" s="183">
        <v>2922.62</v>
      </c>
      <c r="AS18" s="183">
        <v>2923.56</v>
      </c>
      <c r="AT18" s="183">
        <v>2921.61</v>
      </c>
      <c r="AU18" s="183">
        <v>2930.52</v>
      </c>
      <c r="AV18" s="183">
        <v>2917.59</v>
      </c>
      <c r="AW18" s="183">
        <v>2907.23</v>
      </c>
      <c r="AX18" s="183">
        <v>2904.94</v>
      </c>
      <c r="AY18" s="183">
        <v>2905.8</v>
      </c>
      <c r="AZ18" s="183">
        <v>2933.77</v>
      </c>
      <c r="BA18" s="183">
        <v>2969.48</v>
      </c>
      <c r="BB18" s="183">
        <v>2975.33</v>
      </c>
      <c r="BC18" s="183">
        <v>2961.75</v>
      </c>
      <c r="BD18" s="183">
        <v>2957.49</v>
      </c>
      <c r="BE18" s="183">
        <v>2973.96</v>
      </c>
      <c r="BF18" s="183">
        <v>2964.65</v>
      </c>
      <c r="BG18" s="183">
        <v>2963.51</v>
      </c>
      <c r="BH18" s="183">
        <v>2979.98</v>
      </c>
      <c r="BI18" s="183">
        <v>3005.5</v>
      </c>
      <c r="BJ18" s="183">
        <v>3015.88</v>
      </c>
      <c r="BK18" s="183">
        <v>2999.86</v>
      </c>
      <c r="BL18" s="183">
        <v>2988.42</v>
      </c>
      <c r="BM18" s="183">
        <v>3009.32</v>
      </c>
      <c r="BN18" s="183">
        <v>2996.79</v>
      </c>
      <c r="BO18" s="183">
        <v>3021.58</v>
      </c>
      <c r="BP18" s="183">
        <v>3004.06</v>
      </c>
      <c r="BQ18" s="183">
        <v>2990.57</v>
      </c>
      <c r="BR18" s="183">
        <v>2985.13</v>
      </c>
      <c r="BS18" s="183">
        <v>2956.15</v>
      </c>
      <c r="BT18" s="183">
        <v>2954.49</v>
      </c>
      <c r="BU18" s="183">
        <v>2945.53</v>
      </c>
      <c r="BV18" s="183">
        <v>2955.64</v>
      </c>
      <c r="BW18" s="183">
        <v>2963.81</v>
      </c>
      <c r="BX18" s="183">
        <v>2993.49</v>
      </c>
      <c r="BY18" s="183">
        <v>2976.06</v>
      </c>
      <c r="BZ18" s="183">
        <v>2964.31</v>
      </c>
      <c r="CA18" s="183">
        <v>2953.22</v>
      </c>
      <c r="CB18" s="183">
        <v>2941.7</v>
      </c>
      <c r="CC18" s="183">
        <v>2947.96</v>
      </c>
      <c r="CD18" s="183">
        <v>2952.38</v>
      </c>
      <c r="CE18" s="183">
        <v>2955.56</v>
      </c>
      <c r="CF18" s="183">
        <v>2926.83</v>
      </c>
      <c r="CG18" s="183">
        <v>2920.21</v>
      </c>
      <c r="CH18" s="183">
        <v>2936.05</v>
      </c>
      <c r="CI18" s="183">
        <v>2940.64</v>
      </c>
      <c r="CJ18" s="183">
        <v>2951.82</v>
      </c>
      <c r="CK18" s="183">
        <v>2970.94</v>
      </c>
      <c r="CL18" s="183">
        <v>2949.16</v>
      </c>
      <c r="CM18" s="183">
        <v>2954.6</v>
      </c>
      <c r="CN18" s="183">
        <v>2951.9</v>
      </c>
      <c r="CO18" s="183">
        <v>2968.02</v>
      </c>
      <c r="CP18" s="183">
        <v>2962.84</v>
      </c>
      <c r="CQ18" s="183">
        <v>2952.62</v>
      </c>
      <c r="CR18" s="183">
        <v>2942.45</v>
      </c>
      <c r="CS18" s="183">
        <v>2961.57</v>
      </c>
      <c r="CT18" s="183">
        <v>2945.95</v>
      </c>
      <c r="CU18" s="183">
        <v>2965.84</v>
      </c>
      <c r="CV18" s="183">
        <v>2953.02</v>
      </c>
      <c r="CW18" s="183">
        <v>2965.53</v>
      </c>
      <c r="CX18" s="183">
        <v>2985.33</v>
      </c>
      <c r="CY18" s="183">
        <v>2968.12</v>
      </c>
      <c r="CZ18" s="183">
        <v>2946.46</v>
      </c>
      <c r="DA18" s="183">
        <v>2948.25</v>
      </c>
      <c r="DB18" s="183">
        <v>2950.01</v>
      </c>
      <c r="DC18" s="183">
        <v>2947.7</v>
      </c>
      <c r="DD18" s="183">
        <v>2938.88</v>
      </c>
      <c r="DE18" s="183">
        <v>2932.37</v>
      </c>
      <c r="DF18" s="183">
        <v>2924.18</v>
      </c>
      <c r="DG18" s="183">
        <v>2937.19</v>
      </c>
      <c r="DH18" s="183">
        <v>2948.3</v>
      </c>
      <c r="DI18" s="183">
        <v>2961.4</v>
      </c>
      <c r="DJ18" s="183">
        <v>2952.52</v>
      </c>
      <c r="DK18" s="183">
        <v>2954.11</v>
      </c>
      <c r="DL18" s="183">
        <v>2961.82</v>
      </c>
      <c r="DM18" s="183">
        <v>2969.37</v>
      </c>
      <c r="DN18" s="183">
        <v>2960.01</v>
      </c>
      <c r="DO18" s="183">
        <v>2964.37</v>
      </c>
      <c r="DP18" s="183">
        <v>2952.27</v>
      </c>
      <c r="DQ18" s="183">
        <v>2938.81</v>
      </c>
      <c r="DR18" s="183">
        <v>2923.23</v>
      </c>
      <c r="DS18" s="183">
        <v>2922.94</v>
      </c>
      <c r="DT18" s="183">
        <v>2917.83</v>
      </c>
      <c r="DU18" s="183">
        <v>2900.23</v>
      </c>
      <c r="DV18" s="183">
        <v>2912.03</v>
      </c>
      <c r="DW18" s="183">
        <v>2896.98</v>
      </c>
      <c r="DX18" s="183">
        <v>2887.17</v>
      </c>
      <c r="DY18" s="183">
        <v>2883.35</v>
      </c>
      <c r="DZ18" s="183">
        <v>2875.31</v>
      </c>
      <c r="EA18" s="183">
        <v>2865.59</v>
      </c>
      <c r="EB18" s="183">
        <v>2861.18</v>
      </c>
      <c r="EC18" s="183">
        <v>2842.6</v>
      </c>
      <c r="ED18" s="183">
        <v>2848.35</v>
      </c>
      <c r="EE18" s="183">
        <v>2860.14</v>
      </c>
      <c r="EF18" s="183">
        <v>2875.55</v>
      </c>
      <c r="EG18" s="183">
        <v>2862.95</v>
      </c>
      <c r="EH18" s="183">
        <v>2844.82</v>
      </c>
      <c r="EI18" s="183">
        <v>2842.07</v>
      </c>
      <c r="EJ18" s="183">
        <v>2842.03</v>
      </c>
      <c r="EK18" s="183">
        <v>2821.18</v>
      </c>
      <c r="EL18" s="183">
        <v>2846.26</v>
      </c>
      <c r="EM18" s="183">
        <v>2823.58</v>
      </c>
      <c r="EN18" s="183">
        <v>2826.65</v>
      </c>
      <c r="EO18" s="183">
        <v>2817.77</v>
      </c>
      <c r="EP18" s="183">
        <v>2819.18</v>
      </c>
      <c r="EQ18" s="183">
        <v>2787.85</v>
      </c>
      <c r="ER18" s="183">
        <v>2796.05</v>
      </c>
      <c r="ES18" s="183">
        <v>2821.51</v>
      </c>
      <c r="ET18" s="183">
        <v>2817.58</v>
      </c>
      <c r="EU18" s="183">
        <v>2818.56</v>
      </c>
      <c r="EV18" s="183">
        <v>2835.89</v>
      </c>
      <c r="EW18" s="183">
        <v>2852.96</v>
      </c>
      <c r="EX18" s="183">
        <v>2842.04</v>
      </c>
      <c r="EY18" s="183">
        <v>2851.64</v>
      </c>
      <c r="EZ18" s="183">
        <v>2847.6</v>
      </c>
      <c r="FA18" s="183">
        <v>2836.24</v>
      </c>
      <c r="FB18" s="183">
        <v>2853.81</v>
      </c>
      <c r="FC18" s="183">
        <v>2803.32</v>
      </c>
      <c r="FD18" s="183">
        <v>2804.54</v>
      </c>
      <c r="FE18" s="183">
        <v>2809.93</v>
      </c>
      <c r="FF18" s="183">
        <v>2826.09</v>
      </c>
      <c r="FG18" s="183">
        <v>2834.44</v>
      </c>
      <c r="FH18" s="183">
        <v>2860.06</v>
      </c>
      <c r="FI18" s="183">
        <v>2865.47</v>
      </c>
      <c r="FJ18" s="183">
        <v>2877.19</v>
      </c>
      <c r="FK18" s="183">
        <v>2872.55</v>
      </c>
      <c r="FL18" s="183">
        <v>2847.69</v>
      </c>
      <c r="FM18" s="183">
        <v>2862.66</v>
      </c>
      <c r="FN18" s="183">
        <v>2863.97</v>
      </c>
      <c r="FO18" s="183">
        <v>2874.26</v>
      </c>
      <c r="FP18" s="183">
        <v>2869.94</v>
      </c>
      <c r="FQ18" s="183">
        <v>2877.32</v>
      </c>
      <c r="FR18" s="183">
        <v>2882.81</v>
      </c>
      <c r="FS18" s="183">
        <v>2898.82</v>
      </c>
      <c r="FT18" s="183">
        <v>2891.34</v>
      </c>
      <c r="FU18" s="183">
        <v>2879.33</v>
      </c>
      <c r="FV18" s="183">
        <v>2886.58</v>
      </c>
      <c r="FW18" s="183">
        <v>2861.02</v>
      </c>
      <c r="FX18" s="183">
        <v>2858.78</v>
      </c>
      <c r="FY18" s="183">
        <v>2865.5</v>
      </c>
      <c r="FZ18" s="183">
        <v>2889.63</v>
      </c>
      <c r="GA18" s="183">
        <v>2880.75</v>
      </c>
      <c r="GB18" s="183">
        <v>2879.67</v>
      </c>
      <c r="GC18" s="183">
        <v>2889.84</v>
      </c>
      <c r="GD18" s="183">
        <v>2870.21</v>
      </c>
      <c r="GE18" s="183">
        <v>2875.03</v>
      </c>
      <c r="GF18" s="183">
        <v>2885.82</v>
      </c>
      <c r="GG18" s="183">
        <v>2878.06</v>
      </c>
      <c r="GH18" s="183">
        <v>2862.01</v>
      </c>
      <c r="GI18" s="183">
        <v>2841.64</v>
      </c>
      <c r="GJ18" s="183">
        <v>2840.39</v>
      </c>
      <c r="GK18" s="183">
        <v>2843.37</v>
      </c>
      <c r="GL18" s="183">
        <v>2850.84</v>
      </c>
      <c r="GM18" s="183">
        <v>2844.68</v>
      </c>
      <c r="GN18" s="183">
        <v>2816.04</v>
      </c>
      <c r="GO18" s="183">
        <v>2796.1</v>
      </c>
      <c r="GP18" s="183">
        <v>2808.38</v>
      </c>
      <c r="GQ18" s="183">
        <v>2787.87</v>
      </c>
      <c r="GR18" s="183">
        <v>2802.1</v>
      </c>
      <c r="GS18" s="183">
        <v>2806.64</v>
      </c>
      <c r="GT18" s="183">
        <v>2818.43</v>
      </c>
      <c r="GU18" s="183">
        <v>2842.86</v>
      </c>
      <c r="GV18" s="183">
        <v>2853.94</v>
      </c>
      <c r="GW18" s="183">
        <v>2856.43</v>
      </c>
      <c r="GX18" s="183">
        <v>2854.34</v>
      </c>
      <c r="GY18" s="183">
        <v>2867.85</v>
      </c>
      <c r="GZ18" s="183">
        <v>2889.01</v>
      </c>
      <c r="HA18" s="183">
        <v>2886.38</v>
      </c>
      <c r="HB18" s="183">
        <v>2894.41</v>
      </c>
      <c r="HC18" s="183">
        <v>2889.19</v>
      </c>
      <c r="HD18" s="183">
        <v>2871.79</v>
      </c>
      <c r="HE18" s="183">
        <v>2862.22</v>
      </c>
      <c r="HF18" s="183">
        <v>2863.19</v>
      </c>
      <c r="HG18" s="183">
        <v>2878.01</v>
      </c>
      <c r="HH18" s="183">
        <v>2887.58</v>
      </c>
      <c r="HI18" s="183">
        <v>2869.93</v>
      </c>
      <c r="HJ18" s="183">
        <v>2889.39</v>
      </c>
      <c r="HK18" s="183">
        <v>2884.2</v>
      </c>
      <c r="HL18" s="183">
        <v>2896.9</v>
      </c>
      <c r="HM18" s="183">
        <v>2927.12</v>
      </c>
      <c r="HN18" s="183">
        <v>2912.45</v>
      </c>
      <c r="HO18" s="183">
        <v>2924.48</v>
      </c>
      <c r="HP18" s="183">
        <v>2938.38</v>
      </c>
      <c r="HQ18" s="183">
        <v>2943.44</v>
      </c>
      <c r="HR18" s="183">
        <v>2968.42</v>
      </c>
      <c r="HS18" s="183">
        <v>2962.37</v>
      </c>
      <c r="HT18" s="183">
        <v>2977.01</v>
      </c>
      <c r="HU18" s="183">
        <v>2986.91</v>
      </c>
      <c r="HV18" s="183">
        <v>2978.63</v>
      </c>
      <c r="HW18" s="183">
        <v>2965.19</v>
      </c>
      <c r="HX18" s="183">
        <v>2957.15</v>
      </c>
      <c r="HY18" s="183">
        <v>2959.06</v>
      </c>
      <c r="HZ18" s="183">
        <v>2972.5</v>
      </c>
      <c r="IA18" s="183">
        <v>2951.75</v>
      </c>
      <c r="IB18" s="183">
        <v>2953.76</v>
      </c>
      <c r="IC18" s="183">
        <v>2948.71</v>
      </c>
      <c r="ID18" s="183">
        <v>2945.12</v>
      </c>
      <c r="IE18" s="183">
        <v>2947.29</v>
      </c>
      <c r="IF18" s="183">
        <v>2958.85</v>
      </c>
      <c r="IG18" s="183">
        <v>2972.9</v>
      </c>
      <c r="IH18" s="183">
        <v>2966.66</v>
      </c>
      <c r="II18" s="183">
        <v>2972.72</v>
      </c>
      <c r="IJ18" s="183">
        <v>2969.51</v>
      </c>
      <c r="IK18" s="183">
        <v>2951.44</v>
      </c>
      <c r="IL18" s="183">
        <v>2935.29</v>
      </c>
      <c r="IM18" s="183">
        <v>2956.43</v>
      </c>
      <c r="IN18" s="183">
        <v>2940.53</v>
      </c>
      <c r="IO18" s="183">
        <v>2930.4</v>
      </c>
      <c r="IP18" s="183">
        <v>2923.98</v>
      </c>
      <c r="IQ18" s="183">
        <v>2917.12</v>
      </c>
      <c r="IR18" s="183">
        <v>2925.44</v>
      </c>
      <c r="IS18" s="183">
        <v>2915.64</v>
      </c>
      <c r="IT18" s="183">
        <v>2909.87</v>
      </c>
      <c r="IU18" s="183">
        <v>2913.97</v>
      </c>
      <c r="IV18" s="183">
        <v>2934.18</v>
      </c>
      <c r="IW18" s="183">
        <v>2920.64</v>
      </c>
      <c r="IX18" s="183">
        <v>2928.27</v>
      </c>
      <c r="IY18" s="183">
        <v>2940.5</v>
      </c>
      <c r="IZ18" s="183">
        <v>2890.12</v>
      </c>
      <c r="JA18" s="183">
        <v>2885.9</v>
      </c>
      <c r="JB18" s="183">
        <v>2900.75</v>
      </c>
      <c r="JC18" s="183">
        <v>2913.45</v>
      </c>
      <c r="JD18" s="183">
        <v>2917.73</v>
      </c>
      <c r="JE18" s="183">
        <v>2940.25</v>
      </c>
      <c r="JF18" s="183">
        <v>2940.49</v>
      </c>
      <c r="JG18" s="183">
        <v>2957.97</v>
      </c>
      <c r="JH18" s="183">
        <v>2946.09</v>
      </c>
      <c r="JI18" s="183">
        <v>2953.5</v>
      </c>
      <c r="JJ18" s="183">
        <v>2963.7</v>
      </c>
      <c r="JK18" s="183">
        <v>2944.28</v>
      </c>
      <c r="JL18" s="183">
        <v>2939.26</v>
      </c>
      <c r="JM18" s="183">
        <v>2982.84</v>
      </c>
      <c r="JN18" s="183">
        <v>2988.26</v>
      </c>
      <c r="JO18" s="183">
        <v>2992.79</v>
      </c>
      <c r="JP18" s="183">
        <v>3003.68</v>
      </c>
      <c r="JQ18" s="183">
        <v>2983.88</v>
      </c>
      <c r="JR18" s="183">
        <v>2982.94</v>
      </c>
      <c r="JS18" s="183">
        <v>2995.82</v>
      </c>
      <c r="JT18" s="183">
        <v>3011.12</v>
      </c>
      <c r="JU18" s="183">
        <v>2996.08</v>
      </c>
      <c r="JV18" s="183">
        <v>2984.34</v>
      </c>
      <c r="JW18" s="183">
        <v>2999.82</v>
      </c>
      <c r="JX18" s="183">
        <v>2992.69</v>
      </c>
      <c r="JY18" s="183">
        <v>2983.42</v>
      </c>
      <c r="JZ18" s="183">
        <v>2994.99</v>
      </c>
      <c r="KA18" s="183">
        <v>3005.14</v>
      </c>
      <c r="KB18" s="183">
        <v>3011.12</v>
      </c>
      <c r="KC18" s="183">
        <v>3025.56</v>
      </c>
      <c r="KD18" s="183">
        <v>3003.37</v>
      </c>
      <c r="KE18" s="183">
        <v>3012.29</v>
      </c>
      <c r="KF18" s="183">
        <v>3011.25</v>
      </c>
      <c r="KG18" s="183">
        <v>3007.39</v>
      </c>
      <c r="KH18" s="183">
        <v>3028.65</v>
      </c>
      <c r="KI18" s="183">
        <v>3024.65</v>
      </c>
      <c r="KJ18" s="183">
        <v>3038.74</v>
      </c>
      <c r="KK18" s="183">
        <v>3016.75</v>
      </c>
      <c r="KL18" s="183">
        <v>3023.61</v>
      </c>
      <c r="KM18" s="183">
        <v>3039.65</v>
      </c>
      <c r="KN18" s="183">
        <v>3048.79</v>
      </c>
      <c r="KO18" s="183">
        <v>3057.25</v>
      </c>
      <c r="KP18" s="183">
        <v>3078.06</v>
      </c>
      <c r="KQ18" s="183">
        <v>3072.86</v>
      </c>
      <c r="KR18" s="183">
        <v>3059.72</v>
      </c>
      <c r="KS18" s="183">
        <v>3054.57</v>
      </c>
      <c r="KT18" s="183">
        <v>3034.66</v>
      </c>
      <c r="KU18" s="183">
        <v>3024.61</v>
      </c>
      <c r="KV18" s="183">
        <v>3018.98</v>
      </c>
      <c r="KW18" s="183">
        <v>3016</v>
      </c>
      <c r="KX18" s="183">
        <v>3004.74</v>
      </c>
      <c r="KY18" s="183">
        <v>2999.66</v>
      </c>
      <c r="KZ18" s="183">
        <v>2997.79</v>
      </c>
      <c r="LA18" s="183">
        <v>2981.69</v>
      </c>
      <c r="LB18" s="183">
        <v>3001</v>
      </c>
      <c r="LC18" s="183">
        <v>3008.11</v>
      </c>
      <c r="LD18" s="183">
        <v>3006.13</v>
      </c>
      <c r="LE18" s="183">
        <v>3019.72</v>
      </c>
      <c r="LF18" s="183">
        <v>3010.42</v>
      </c>
      <c r="LG18" s="183">
        <v>3013.52</v>
      </c>
      <c r="LH18" s="183">
        <v>3010.44</v>
      </c>
      <c r="LI18" s="183">
        <v>2979.06</v>
      </c>
      <c r="LJ18" s="183">
        <v>2969.87</v>
      </c>
      <c r="LK18" s="183">
        <v>2979.5</v>
      </c>
      <c r="LL18" s="183">
        <v>2968.69</v>
      </c>
      <c r="LM18" s="183">
        <v>2969.43</v>
      </c>
      <c r="LN18" s="183">
        <v>2978.03</v>
      </c>
      <c r="LO18" s="183">
        <v>2977.38</v>
      </c>
      <c r="LP18" s="183">
        <v>2989.56</v>
      </c>
      <c r="LQ18" s="183">
        <v>2987.42</v>
      </c>
      <c r="LR18" s="183">
        <v>2989.34</v>
      </c>
      <c r="LS18" s="183">
        <v>2990.79</v>
      </c>
      <c r="LT18" s="183">
        <v>2991.37</v>
      </c>
      <c r="LU18" s="183">
        <v>2998.76</v>
      </c>
      <c r="LV18" s="183">
        <v>3001.38</v>
      </c>
      <c r="LW18" s="183">
        <v>2997.57</v>
      </c>
      <c r="LX18" s="183">
        <v>2992.59</v>
      </c>
      <c r="LY18" s="183">
        <v>2984.83</v>
      </c>
      <c r="LZ18" s="183">
        <v>2977.58</v>
      </c>
      <c r="MA18" s="183">
        <v>2979.35</v>
      </c>
      <c r="MB18" s="183">
        <v>2963.06</v>
      </c>
      <c r="MC18" s="183">
        <v>2965.98</v>
      </c>
      <c r="MD18" s="183">
        <v>2969.32</v>
      </c>
      <c r="ME18" s="183">
        <v>2980.79</v>
      </c>
      <c r="MF18" s="183">
        <v>2981.21</v>
      </c>
      <c r="MG18" s="183">
        <v>2985.61</v>
      </c>
      <c r="MH18" s="183">
        <v>2986.56</v>
      </c>
      <c r="MI18" s="183">
        <v>2985.33</v>
      </c>
      <c r="MJ18" s="183">
        <v>3003.31</v>
      </c>
      <c r="MK18" s="183">
        <v>2996.02</v>
      </c>
      <c r="ML18" s="183">
        <v>2975.68</v>
      </c>
      <c r="MM18" s="183">
        <v>2976.51</v>
      </c>
      <c r="MN18" s="183">
        <v>2976.51</v>
      </c>
      <c r="MO18" s="183">
        <v>2958.23</v>
      </c>
      <c r="MP18" s="183">
        <v>2955.84</v>
      </c>
      <c r="MQ18" s="183">
        <v>2957.46</v>
      </c>
      <c r="MR18" s="183">
        <v>2948.06</v>
      </c>
      <c r="MS18" s="183">
        <v>2959.16</v>
      </c>
      <c r="MT18" s="183">
        <v>2958.57</v>
      </c>
      <c r="MU18" s="183">
        <v>2954.61</v>
      </c>
      <c r="MV18" s="183">
        <v>2954.29</v>
      </c>
      <c r="MW18" s="183">
        <v>2964.67</v>
      </c>
      <c r="MX18" s="183">
        <v>2964.87</v>
      </c>
      <c r="MY18" s="183">
        <v>2968.82</v>
      </c>
      <c r="MZ18" s="183">
        <v>2970.87</v>
      </c>
      <c r="NA18" s="183">
        <v>2977.92</v>
      </c>
      <c r="NB18" s="183">
        <v>2978.62</v>
      </c>
      <c r="NC18" s="183">
        <v>2982.57</v>
      </c>
      <c r="ND18" s="183">
        <v>2965.16</v>
      </c>
      <c r="NE18" s="183">
        <v>2963.72</v>
      </c>
      <c r="NF18" s="183">
        <v>2965.05</v>
      </c>
      <c r="NG18" s="183">
        <v>2968.25</v>
      </c>
      <c r="NH18" s="183">
        <v>2955.7</v>
      </c>
      <c r="NI18" s="183">
        <v>2944.38</v>
      </c>
      <c r="NJ18" s="183">
        <v>2940.15</v>
      </c>
      <c r="NK18" s="183">
        <v>2949.07</v>
      </c>
      <c r="NL18" s="183">
        <v>2958.59</v>
      </c>
      <c r="NM18" s="183">
        <v>2967.77</v>
      </c>
      <c r="NN18" s="183">
        <v>2963.28</v>
      </c>
      <c r="NO18" s="183">
        <v>2949.32</v>
      </c>
      <c r="NP18" s="183">
        <v>2955.29</v>
      </c>
      <c r="NQ18" s="183">
        <v>2958.11</v>
      </c>
      <c r="NR18" s="183">
        <v>2961.08</v>
      </c>
      <c r="NS18" s="183">
        <v>2955.69</v>
      </c>
      <c r="NT18" s="183">
        <v>2965.79</v>
      </c>
      <c r="NU18" s="183">
        <v>2966.96</v>
      </c>
      <c r="NV18" s="183">
        <v>2971.51</v>
      </c>
      <c r="NW18" s="183">
        <v>2964.89</v>
      </c>
      <c r="NX18" s="183">
        <v>2964.62</v>
      </c>
      <c r="NY18" s="183">
        <v>2957.8</v>
      </c>
      <c r="NZ18" s="183">
        <v>2955.05</v>
      </c>
      <c r="OA18" s="183">
        <v>2951.99</v>
      </c>
      <c r="OB18" s="183">
        <v>2951.91</v>
      </c>
      <c r="OC18" s="184">
        <v>2949.4</v>
      </c>
      <c r="OD18" s="184">
        <v>2961.9</v>
      </c>
      <c r="OE18" s="184">
        <v>2964.49</v>
      </c>
      <c r="OF18" s="184">
        <v>2962.39</v>
      </c>
      <c r="OG18" s="184">
        <v>2954.3</v>
      </c>
      <c r="OH18" s="184">
        <v>2948.57</v>
      </c>
      <c r="OI18" s="184">
        <v>2952.3</v>
      </c>
      <c r="OJ18" s="184">
        <v>2961.18</v>
      </c>
      <c r="OK18" s="184">
        <v>2985.28</v>
      </c>
      <c r="OL18" s="184">
        <v>2988.52</v>
      </c>
      <c r="OM18" s="184">
        <v>2980.4</v>
      </c>
      <c r="ON18" s="184">
        <v>2986.43</v>
      </c>
      <c r="OO18" s="184">
        <v>2994.76</v>
      </c>
      <c r="OP18" s="184">
        <v>3002.82</v>
      </c>
      <c r="OQ18" s="184">
        <v>3009.32</v>
      </c>
      <c r="OR18" s="184">
        <v>2997.68</v>
      </c>
      <c r="OS18" s="184">
        <v>2996.03</v>
      </c>
      <c r="OT18" s="184">
        <v>2977.93</v>
      </c>
      <c r="OU18" s="184">
        <v>2972.39</v>
      </c>
      <c r="OV18" s="184">
        <v>2976.16</v>
      </c>
      <c r="OW18" s="184">
        <v>3000.82</v>
      </c>
      <c r="OX18" s="184">
        <v>3005.62</v>
      </c>
      <c r="OY18" s="184">
        <v>3023.22</v>
      </c>
      <c r="OZ18" s="184">
        <v>3025.47</v>
      </c>
      <c r="PA18" s="184">
        <v>3019.99</v>
      </c>
      <c r="PB18" s="184">
        <v>3021.01</v>
      </c>
      <c r="PC18" s="184">
        <v>3026.39</v>
      </c>
      <c r="PD18" s="184">
        <v>3011.95</v>
      </c>
      <c r="PE18" s="184">
        <v>3000.75</v>
      </c>
      <c r="PF18" s="184">
        <v>2998.61</v>
      </c>
      <c r="PG18" s="184">
        <v>2999.75</v>
      </c>
      <c r="PH18" s="184">
        <v>2995.7</v>
      </c>
      <c r="PI18" s="184">
        <v>2986.67</v>
      </c>
      <c r="PJ18" s="184">
        <v>2980.59</v>
      </c>
      <c r="PK18" s="184">
        <v>2982.5</v>
      </c>
      <c r="PL18" s="184">
        <v>2993.01</v>
      </c>
      <c r="PM18" s="184">
        <v>2982.43</v>
      </c>
      <c r="PN18" s="184">
        <v>2991.8</v>
      </c>
      <c r="PO18" s="184">
        <v>2998.21</v>
      </c>
      <c r="PP18" s="184">
        <v>2987.51</v>
      </c>
      <c r="PQ18" s="184">
        <v>2980.41</v>
      </c>
      <c r="PR18" s="184">
        <v>2967.2</v>
      </c>
      <c r="PS18" s="184">
        <v>2964.61</v>
      </c>
      <c r="PT18" s="184">
        <v>2968.5</v>
      </c>
      <c r="PU18" s="184">
        <v>2962.99</v>
      </c>
      <c r="PV18" s="184">
        <v>2970.17</v>
      </c>
      <c r="PW18" s="185">
        <v>2973.26</v>
      </c>
      <c r="PX18" s="184">
        <v>2941.82</v>
      </c>
      <c r="PY18" s="184">
        <v>2962.76</v>
      </c>
      <c r="PZ18" s="184">
        <v>2966.15</v>
      </c>
      <c r="QA18" s="184">
        <v>2990.91</v>
      </c>
      <c r="QB18" s="184">
        <v>2983.32</v>
      </c>
      <c r="QC18" s="184">
        <v>2992.27</v>
      </c>
      <c r="QD18" s="184">
        <v>2986.19</v>
      </c>
      <c r="QE18" s="184">
        <v>2983.03</v>
      </c>
      <c r="QF18" s="184">
        <v>2990.24</v>
      </c>
      <c r="QG18" s="184">
        <v>2988.11</v>
      </c>
      <c r="QH18" s="184">
        <v>2979.35</v>
      </c>
      <c r="QI18" s="184">
        <v>2962.61</v>
      </c>
      <c r="QJ18" s="184">
        <v>2967.8</v>
      </c>
      <c r="QK18" s="184">
        <v>2959.39</v>
      </c>
      <c r="QL18" s="184">
        <v>2965.21</v>
      </c>
      <c r="QM18" s="184">
        <v>2969.77</v>
      </c>
      <c r="QN18" s="184">
        <v>2957.14</v>
      </c>
      <c r="QO18" s="184">
        <v>2970.9</v>
      </c>
      <c r="QP18" s="184">
        <v>2968.62</v>
      </c>
      <c r="QQ18" s="184">
        <v>2962.86</v>
      </c>
      <c r="QR18" s="184">
        <v>2961.17</v>
      </c>
      <c r="QS18" s="184">
        <v>2949.35</v>
      </c>
      <c r="QT18" s="184">
        <v>2934.32</v>
      </c>
      <c r="QU18" s="184">
        <v>2936.01</v>
      </c>
      <c r="QV18" s="184">
        <v>2949.6</v>
      </c>
      <c r="QW18" s="184">
        <v>2951.53</v>
      </c>
      <c r="QX18" s="184">
        <v>2946.49</v>
      </c>
      <c r="QY18" s="184">
        <v>2947.28</v>
      </c>
      <c r="QZ18" s="184">
        <v>2950.13</v>
      </c>
      <c r="RA18" s="184">
        <v>2947.31</v>
      </c>
      <c r="RB18" s="184">
        <v>2942.52</v>
      </c>
      <c r="RC18" s="184">
        <v>2962.93</v>
      </c>
      <c r="RD18" s="184">
        <v>2955.19</v>
      </c>
      <c r="RE18" s="184">
        <v>2940.53</v>
      </c>
      <c r="RF18" s="184">
        <v>2950.6</v>
      </c>
      <c r="RG18" s="184">
        <v>2948.93</v>
      </c>
      <c r="RH18" s="184">
        <v>2948.31</v>
      </c>
      <c r="RI18" s="184">
        <v>2927.5</v>
      </c>
      <c r="RJ18" s="184">
        <v>2930.13</v>
      </c>
      <c r="RK18" s="184">
        <v>2933.66</v>
      </c>
      <c r="RL18" s="184">
        <v>2919.65</v>
      </c>
      <c r="RM18" s="184">
        <v>2912.8</v>
      </c>
      <c r="RN18" s="184">
        <v>2916.46</v>
      </c>
      <c r="RO18" s="184">
        <v>2904.18</v>
      </c>
      <c r="RP18" s="184">
        <v>2909.46</v>
      </c>
      <c r="RQ18" s="184">
        <v>2919.28</v>
      </c>
      <c r="RR18" s="184">
        <v>2919.8</v>
      </c>
      <c r="RS18" s="184">
        <v>2927.54</v>
      </c>
      <c r="RT18" s="184">
        <v>2930.43</v>
      </c>
      <c r="RU18" s="184">
        <v>2930.21</v>
      </c>
      <c r="RV18" s="184">
        <v>2942.01</v>
      </c>
      <c r="RW18" s="184">
        <v>2939.89</v>
      </c>
      <c r="RX18" s="184">
        <v>2942.39</v>
      </c>
      <c r="RY18" s="184">
        <v>2944.37</v>
      </c>
      <c r="RZ18" s="184">
        <v>2951.44</v>
      </c>
      <c r="SA18" s="184">
        <v>2964.61</v>
      </c>
      <c r="SB18" s="184">
        <v>2980.42</v>
      </c>
      <c r="SC18" s="184">
        <v>2998.87</v>
      </c>
      <c r="SD18" s="184">
        <v>2990.77</v>
      </c>
      <c r="SE18" s="184">
        <v>2984.13</v>
      </c>
      <c r="SF18" s="184">
        <v>2989.47</v>
      </c>
      <c r="SG18" s="184">
        <v>2985.86</v>
      </c>
      <c r="SH18" s="184">
        <v>2983.53</v>
      </c>
      <c r="SI18" s="184">
        <v>2984.29</v>
      </c>
      <c r="SJ18" s="184">
        <v>3000.26</v>
      </c>
      <c r="SK18" s="184">
        <v>3014.51</v>
      </c>
      <c r="SL18" s="186">
        <v>3014.71</v>
      </c>
      <c r="SM18" s="186">
        <v>3017.13</v>
      </c>
      <c r="SN18" s="186">
        <v>3009.92</v>
      </c>
      <c r="SO18" s="186">
        <v>2995.22</v>
      </c>
      <c r="SP18" s="186">
        <v>2994.38</v>
      </c>
      <c r="SQ18" s="186">
        <v>2986</v>
      </c>
      <c r="SR18" s="186">
        <v>2979.05</v>
      </c>
      <c r="SS18" s="186">
        <v>2980.95</v>
      </c>
      <c r="ST18" s="186">
        <v>2973.55</v>
      </c>
      <c r="SU18" s="186">
        <v>2976.37</v>
      </c>
      <c r="SV18" s="186">
        <v>2978.02</v>
      </c>
      <c r="SW18" s="186">
        <v>2990.14</v>
      </c>
      <c r="SX18" s="186">
        <v>2994.79</v>
      </c>
      <c r="SY18" s="186">
        <v>2992.75</v>
      </c>
      <c r="SZ18" s="186">
        <v>2998.79</v>
      </c>
      <c r="TA18" s="186">
        <v>2994.94</v>
      </c>
      <c r="TB18" s="186">
        <v>2989.42</v>
      </c>
      <c r="TC18" s="186">
        <v>2988.66</v>
      </c>
      <c r="TD18" s="186">
        <v>2989.86</v>
      </c>
      <c r="TE18" s="206">
        <v>2993.54</v>
      </c>
      <c r="TF18" s="206">
        <v>3012.26</v>
      </c>
      <c r="TG18" s="206">
        <v>3013.81</v>
      </c>
      <c r="TH18" s="206">
        <v>3014.34</v>
      </c>
      <c r="TI18" s="206">
        <v>3023.01</v>
      </c>
      <c r="TJ18" s="206">
        <v>3012.55</v>
      </c>
      <c r="TK18" s="206">
        <v>3015.03</v>
      </c>
      <c r="TL18" s="206">
        <v>3019.22</v>
      </c>
      <c r="TM18" s="206">
        <v>3034.04</v>
      </c>
      <c r="TN18" s="206">
        <v>3047.53</v>
      </c>
      <c r="TO18" s="206">
        <v>3039.66</v>
      </c>
      <c r="TP18" s="206">
        <v>3041.08</v>
      </c>
      <c r="TQ18" s="206">
        <v>3039.75</v>
      </c>
      <c r="TR18" s="206">
        <v>3038</v>
      </c>
      <c r="TS18" s="206">
        <v>3037.13</v>
      </c>
      <c r="TT18" s="206">
        <v>3029.17</v>
      </c>
      <c r="TU18" s="206">
        <v>3029.22</v>
      </c>
      <c r="TV18" s="206">
        <v>3032.13</v>
      </c>
      <c r="TW18" s="206">
        <v>3031.62</v>
      </c>
      <c r="TX18" s="206">
        <v>3043.51</v>
      </c>
      <c r="TY18" s="206">
        <v>3061</v>
      </c>
      <c r="TZ18" s="206">
        <v>3063.54</v>
      </c>
      <c r="UA18" s="206">
        <v>3065.85</v>
      </c>
      <c r="UB18" s="206">
        <v>3051.46</v>
      </c>
      <c r="UC18" s="206">
        <v>3055.59</v>
      </c>
      <c r="UD18" s="206">
        <v>3059.22</v>
      </c>
      <c r="UE18" s="206">
        <v>3052.51</v>
      </c>
      <c r="UF18" s="206">
        <v>3044.11</v>
      </c>
      <c r="UG18" s="206">
        <v>3042.26</v>
      </c>
      <c r="UH18" s="206">
        <v>3049.39</v>
      </c>
      <c r="UI18" s="206">
        <v>3055.38</v>
      </c>
      <c r="UJ18" s="206">
        <v>3050.08</v>
      </c>
      <c r="UK18" s="206">
        <v>3060.13</v>
      </c>
      <c r="UL18" s="206">
        <v>3058.33</v>
      </c>
      <c r="UM18" s="206">
        <v>3048.84</v>
      </c>
      <c r="UN18" s="206">
        <v>3046.92</v>
      </c>
      <c r="UO18" s="206">
        <v>3046.42</v>
      </c>
      <c r="UP18" s="206">
        <v>3048.77</v>
      </c>
      <c r="UQ18" s="206">
        <v>3039.02</v>
      </c>
      <c r="UR18" s="206">
        <v>3034.31</v>
      </c>
      <c r="US18" s="206">
        <v>3031.52</v>
      </c>
      <c r="UT18" s="206">
        <v>3027.41</v>
      </c>
      <c r="UU18" s="206">
        <v>3031.31</v>
      </c>
      <c r="UV18" s="206">
        <v>3034.57</v>
      </c>
      <c r="UW18" s="206">
        <v>3048.19</v>
      </c>
      <c r="UX18" s="206">
        <v>3041.68</v>
      </c>
      <c r="UY18" s="206">
        <v>3039.55</v>
      </c>
      <c r="UZ18" s="206">
        <v>3030.19</v>
      </c>
      <c r="VA18" s="206">
        <v>3019.96</v>
      </c>
      <c r="VB18" s="206">
        <v>3014.84</v>
      </c>
      <c r="VC18" s="206">
        <v>3005.47</v>
      </c>
      <c r="VD18" s="206">
        <v>3007.39</v>
      </c>
      <c r="VE18" s="206">
        <v>2997.91</v>
      </c>
      <c r="VF18" s="26">
        <v>2988.06</v>
      </c>
      <c r="VG18" s="26">
        <v>2989.18</v>
      </c>
      <c r="VH18" s="26">
        <v>2986.65</v>
      </c>
      <c r="VI18" s="26">
        <v>2979.39</v>
      </c>
      <c r="VJ18" s="26">
        <v>2977.8</v>
      </c>
      <c r="VK18" s="26">
        <v>2986.32</v>
      </c>
      <c r="VL18" s="26">
        <v>3022.95</v>
      </c>
      <c r="VM18" s="26">
        <v>3039.26</v>
      </c>
      <c r="VN18" s="206">
        <v>3057.27</v>
      </c>
      <c r="VO18" s="206">
        <v>3075.43</v>
      </c>
      <c r="VP18" s="206">
        <v>3090.08</v>
      </c>
      <c r="VQ18" s="206">
        <v>3074.84</v>
      </c>
      <c r="VR18" s="206">
        <v>3107.69</v>
      </c>
      <c r="VS18" s="206">
        <v>3159.02</v>
      </c>
      <c r="VT18" s="206">
        <v>3149.01</v>
      </c>
      <c r="VU18" s="206">
        <v>3134.2</v>
      </c>
      <c r="VV18" s="206">
        <v>3129.4</v>
      </c>
      <c r="VW18" s="206">
        <v>3096.72</v>
      </c>
      <c r="VX18" s="206">
        <v>3094.39</v>
      </c>
      <c r="VY18" s="206">
        <v>3085.09</v>
      </c>
      <c r="VZ18" s="206">
        <v>3037.78</v>
      </c>
      <c r="WA18" s="206">
        <v>3004.74</v>
      </c>
      <c r="WB18" s="206">
        <v>2996.58</v>
      </c>
      <c r="WC18" s="206">
        <v>2963.75</v>
      </c>
      <c r="WD18" s="206">
        <v>3001.16</v>
      </c>
      <c r="WE18" s="206">
        <v>2997.61</v>
      </c>
      <c r="WF18" s="206">
        <v>3030.08</v>
      </c>
      <c r="WG18" s="206">
        <v>3061.02</v>
      </c>
      <c r="WH18" s="206">
        <v>3076.52</v>
      </c>
      <c r="WI18" s="26">
        <v>3054.54</v>
      </c>
      <c r="WJ18" s="206">
        <v>3043.29</v>
      </c>
      <c r="WK18" s="206">
        <v>3038.15</v>
      </c>
      <c r="WL18" s="206">
        <v>3001.19</v>
      </c>
      <c r="WM18" s="206">
        <v>3008.11</v>
      </c>
      <c r="WN18" s="206">
        <v>3024.16</v>
      </c>
      <c r="WO18" s="206">
        <v>3020.65</v>
      </c>
      <c r="WP18" s="206">
        <v>3025.07</v>
      </c>
      <c r="WQ18" s="206">
        <v>3044.56</v>
      </c>
      <c r="WR18" s="206">
        <v>3043.06</v>
      </c>
      <c r="WS18" s="206">
        <v>3041.79</v>
      </c>
      <c r="WT18" s="206">
        <v>3039.41</v>
      </c>
      <c r="WU18" s="206">
        <v>3024.43</v>
      </c>
      <c r="WV18" s="206">
        <v>3014.44</v>
      </c>
      <c r="WW18" s="206">
        <v>3025.29</v>
      </c>
      <c r="WX18" s="206">
        <v>3016.2</v>
      </c>
      <c r="WY18" s="206">
        <v>3022.8</v>
      </c>
      <c r="WZ18" s="206">
        <v>3006.82</v>
      </c>
      <c r="XA18" s="206">
        <v>2992.03</v>
      </c>
      <c r="XB18" s="206">
        <v>3022.56</v>
      </c>
      <c r="XC18" s="206">
        <v>3022.39</v>
      </c>
      <c r="XD18" s="206">
        <v>3030.78</v>
      </c>
      <c r="XE18" s="206">
        <v>3035.31</v>
      </c>
      <c r="XF18" s="206">
        <v>3057.92</v>
      </c>
      <c r="XG18" s="206">
        <v>3050.91</v>
      </c>
      <c r="XH18" s="206">
        <v>3041.25</v>
      </c>
      <c r="XI18" s="206">
        <v>3020.03</v>
      </c>
      <c r="XJ18" s="206">
        <v>3014.62</v>
      </c>
      <c r="XK18" s="206">
        <v>3026.11</v>
      </c>
      <c r="XL18" s="206">
        <v>3025.53</v>
      </c>
      <c r="XM18" s="206">
        <v>3021.19</v>
      </c>
      <c r="XN18" s="206">
        <v>3028.83</v>
      </c>
      <c r="XO18" s="206">
        <v>3020.38</v>
      </c>
      <c r="XP18" s="206">
        <v>3025.02</v>
      </c>
      <c r="XQ18" s="206">
        <v>3025.02</v>
      </c>
      <c r="XR18" s="206">
        <v>3025.87</v>
      </c>
      <c r="XS18" s="206">
        <v>3060.13</v>
      </c>
      <c r="XT18" s="206">
        <v>3063.62</v>
      </c>
      <c r="XU18" s="206">
        <v>3072.98</v>
      </c>
      <c r="XV18" s="206">
        <v>3054.29</v>
      </c>
      <c r="XW18" s="206">
        <v>3067.72</v>
      </c>
      <c r="XX18" s="206">
        <v>3075.4</v>
      </c>
      <c r="XY18" s="206">
        <v>3089.62</v>
      </c>
      <c r="XZ18" s="206">
        <v>3115.89</v>
      </c>
      <c r="YA18" s="366">
        <v>3127.16</v>
      </c>
      <c r="YB18" s="366">
        <v>3149.27</v>
      </c>
      <c r="YC18" s="366">
        <v>3147.36</v>
      </c>
      <c r="YD18" s="366">
        <v>3173.86</v>
      </c>
      <c r="YE18" s="366">
        <v>3167.09</v>
      </c>
      <c r="YF18" s="366">
        <v>3194.08</v>
      </c>
      <c r="YG18" s="366">
        <v>3196.78</v>
      </c>
      <c r="YH18" s="366">
        <v>3186.11</v>
      </c>
      <c r="YI18" s="366">
        <v>3170.26</v>
      </c>
      <c r="YJ18" s="366">
        <v>3190.38</v>
      </c>
      <c r="YK18" s="366">
        <v>3176.09</v>
      </c>
      <c r="YL18" s="366">
        <v>3170.37</v>
      </c>
      <c r="YM18" s="366">
        <v>3160.46</v>
      </c>
      <c r="YN18" s="366">
        <v>3161.12</v>
      </c>
      <c r="YO18" s="366">
        <v>3187.55</v>
      </c>
      <c r="YP18" s="366">
        <v>3171.52</v>
      </c>
      <c r="YQ18" s="366">
        <v>3167.79</v>
      </c>
      <c r="YR18" s="366">
        <v>3173.88</v>
      </c>
      <c r="YS18" s="366">
        <v>3169.39</v>
      </c>
      <c r="YT18" s="366">
        <v>3172.52</v>
      </c>
      <c r="YU18" s="366">
        <v>3188.55</v>
      </c>
      <c r="YV18" s="366">
        <v>3175.17</v>
      </c>
      <c r="YW18" s="366">
        <v>3195.2</v>
      </c>
      <c r="YX18" s="366">
        <v>3194.36</v>
      </c>
      <c r="YY18" s="366">
        <v>3194.45</v>
      </c>
      <c r="YZ18" s="366">
        <v>3211.08</v>
      </c>
      <c r="ZA18" s="366">
        <v>3194.46</v>
      </c>
      <c r="ZB18" s="366">
        <v>3234.6</v>
      </c>
      <c r="ZC18" s="366">
        <v>3228.78</v>
      </c>
      <c r="ZD18" s="366">
        <v>3252.64</v>
      </c>
      <c r="ZE18" s="366">
        <v>3250.94</v>
      </c>
      <c r="ZF18" s="366">
        <v>3272.75</v>
      </c>
      <c r="ZG18" s="366">
        <v>3293.53</v>
      </c>
      <c r="ZH18" s="366">
        <v>3296.28</v>
      </c>
      <c r="ZI18" s="366">
        <v>3329.82</v>
      </c>
      <c r="ZJ18" s="366">
        <v>3331.29</v>
      </c>
      <c r="ZK18" s="366">
        <v>3344.75</v>
      </c>
      <c r="ZL18" s="366">
        <v>3345.48</v>
      </c>
      <c r="ZM18" s="366">
        <v>3372.39</v>
      </c>
      <c r="ZN18" s="366">
        <v>3347.23</v>
      </c>
      <c r="ZO18" s="366">
        <v>3355.29</v>
      </c>
      <c r="ZP18" s="366">
        <v>3364.22</v>
      </c>
      <c r="ZQ18" s="366">
        <v>3370.9</v>
      </c>
      <c r="ZR18" s="366">
        <v>3370.33</v>
      </c>
      <c r="ZS18" s="366">
        <v>3349.18</v>
      </c>
      <c r="ZT18" s="366">
        <v>3344.6</v>
      </c>
      <c r="ZU18" s="366">
        <v>3345.14</v>
      </c>
      <c r="ZV18" s="366">
        <v>3369.15</v>
      </c>
      <c r="ZW18" s="366">
        <v>3361.2</v>
      </c>
      <c r="ZX18" s="366">
        <v>3376.34</v>
      </c>
      <c r="ZY18" s="366">
        <v>3389.67</v>
      </c>
      <c r="ZZ18" s="366">
        <v>3401.7</v>
      </c>
      <c r="AAA18" s="366">
        <v>3378.33</v>
      </c>
      <c r="AAB18" s="366">
        <v>3375.03</v>
      </c>
      <c r="AAC18" s="366">
        <v>3368.94</v>
      </c>
      <c r="AAD18" s="366">
        <v>3372.57</v>
      </c>
      <c r="AAE18" s="366">
        <v>3368.07</v>
      </c>
      <c r="AAF18" s="366">
        <v>3376.58</v>
      </c>
      <c r="AAG18" s="366">
        <v>3392.59</v>
      </c>
      <c r="AAH18" s="367">
        <v>3392.86</v>
      </c>
      <c r="AAI18" s="438">
        <v>3415.64</v>
      </c>
      <c r="AAJ18" s="438">
        <v>3386.95</v>
      </c>
      <c r="AAK18" s="438">
        <v>3372.04</v>
      </c>
      <c r="AAL18" s="438">
        <v>3378.43</v>
      </c>
      <c r="AAM18" s="438">
        <v>3378.17</v>
      </c>
      <c r="AAN18" s="438">
        <v>3372.54</v>
      </c>
      <c r="AAO18" s="438">
        <v>3360.83</v>
      </c>
      <c r="AAP18" s="438">
        <v>3373.82</v>
      </c>
      <c r="AAQ18" s="438">
        <v>3378.48</v>
      </c>
      <c r="AAR18" s="438">
        <v>3385.96</v>
      </c>
      <c r="AAS18" s="438">
        <v>3391.41</v>
      </c>
      <c r="AAT18" s="438">
        <v>3385.54</v>
      </c>
      <c r="AAU18" s="438">
        <v>3366.69</v>
      </c>
      <c r="AAV18" s="438">
        <v>3381.98</v>
      </c>
      <c r="AAW18" s="438">
        <v>3378.44</v>
      </c>
      <c r="AAX18" s="438">
        <v>3347.85</v>
      </c>
      <c r="AAY18" s="438">
        <v>3339.27</v>
      </c>
      <c r="AAZ18" s="438">
        <v>3330.31</v>
      </c>
      <c r="ABA18" s="438">
        <v>3332.48</v>
      </c>
      <c r="ABB18" s="438">
        <v>3319.67</v>
      </c>
      <c r="ABC18" s="438">
        <v>3333.84</v>
      </c>
      <c r="ABD18" s="438">
        <v>3349.16</v>
      </c>
      <c r="ABE18" s="438">
        <v>3349.32</v>
      </c>
      <c r="ABF18" s="438">
        <v>3346.68</v>
      </c>
      <c r="ABG18" s="438">
        <v>3350.85</v>
      </c>
      <c r="ABH18" s="438">
        <v>3361.84</v>
      </c>
      <c r="ABI18" s="438">
        <v>3359.02</v>
      </c>
      <c r="ABJ18" s="438">
        <v>3359.53</v>
      </c>
      <c r="ABK18" s="438">
        <v>3362.15</v>
      </c>
      <c r="ABL18" s="438">
        <v>3373.96</v>
      </c>
      <c r="ABM18" s="438">
        <v>3365.93</v>
      </c>
      <c r="ABN18" s="438">
        <v>3350.58</v>
      </c>
      <c r="ABO18" s="438">
        <v>3343.13</v>
      </c>
      <c r="ABP18" s="438">
        <v>3344.01</v>
      </c>
      <c r="ABQ18" s="438">
        <v>3360.15</v>
      </c>
      <c r="ABR18" s="438">
        <v>3385.48</v>
      </c>
      <c r="ABS18" s="438">
        <v>3379.95</v>
      </c>
      <c r="ABT18" s="438">
        <v>3375.3</v>
      </c>
      <c r="ABU18" s="438">
        <v>3374.02</v>
      </c>
      <c r="ABV18" s="438">
        <v>3371.64</v>
      </c>
      <c r="ABW18" s="438">
        <v>3357.64</v>
      </c>
      <c r="ABX18" s="438">
        <v>3347.73</v>
      </c>
      <c r="ABY18" s="438">
        <v>3329.84</v>
      </c>
      <c r="ABZ18" s="438">
        <v>3316.52</v>
      </c>
      <c r="ACA18" s="438">
        <v>3327.86</v>
      </c>
      <c r="ACB18" s="438">
        <v>3324.36</v>
      </c>
      <c r="ACC18" s="438">
        <v>3347.42</v>
      </c>
      <c r="ACD18" s="438">
        <v>3374.2</v>
      </c>
      <c r="ACE18" s="438">
        <v>3388.48</v>
      </c>
      <c r="ACF18" s="438">
        <v>3368.43</v>
      </c>
      <c r="ACG18" s="438">
        <v>3364.7</v>
      </c>
      <c r="ACH18" s="438">
        <v>3357.74</v>
      </c>
      <c r="ACI18" s="438">
        <v>3366.8</v>
      </c>
      <c r="ACJ18" s="438">
        <v>3376.36</v>
      </c>
      <c r="ACK18" s="438">
        <v>3386.56</v>
      </c>
      <c r="ACL18" s="438">
        <v>3375.39</v>
      </c>
      <c r="ACM18" s="438">
        <v>3382.48</v>
      </c>
      <c r="ACN18" s="438">
        <v>3382.07</v>
      </c>
      <c r="ACO18" s="438">
        <v>3378.27</v>
      </c>
      <c r="ACP18" s="438">
        <v>3393.01</v>
      </c>
      <c r="ACQ18" s="438">
        <v>3398.9</v>
      </c>
      <c r="ACR18" s="438">
        <v>3412.18</v>
      </c>
      <c r="ACS18" s="492">
        <v>3410.48</v>
      </c>
      <c r="ACT18" s="492">
        <v>3439.29</v>
      </c>
      <c r="ACU18" s="492">
        <v>3454.4</v>
      </c>
      <c r="ACV18" s="492">
        <v>3461.85</v>
      </c>
      <c r="ACW18" s="492">
        <v>3453.67</v>
      </c>
      <c r="ACX18" s="492">
        <v>3451.44</v>
      </c>
      <c r="ACY18" s="492">
        <v>3455.46</v>
      </c>
      <c r="ACZ18" s="492">
        <v>3444.66</v>
      </c>
      <c r="ADA18" s="492">
        <v>3456.63</v>
      </c>
      <c r="ADB18" s="492">
        <v>3463.07</v>
      </c>
      <c r="ADC18" s="492">
        <v>3458.95</v>
      </c>
      <c r="ADD18" s="492">
        <v>3465.15</v>
      </c>
      <c r="ADE18" s="492">
        <v>3486.03</v>
      </c>
      <c r="ADF18" s="492">
        <v>3489.69</v>
      </c>
      <c r="ADG18" s="492">
        <v>3470.65</v>
      </c>
      <c r="ADH18" s="492">
        <v>3481.3</v>
      </c>
      <c r="ADI18" s="492">
        <v>3475</v>
      </c>
      <c r="ADJ18" s="492">
        <v>3478.14</v>
      </c>
      <c r="ADK18" s="492">
        <v>3474.85</v>
      </c>
      <c r="ADL18" s="492">
        <v>3484.91</v>
      </c>
      <c r="ADM18" s="492">
        <v>3495.78</v>
      </c>
      <c r="ADN18" s="492">
        <v>3504.51</v>
      </c>
      <c r="ADO18" s="492">
        <v>3495.13</v>
      </c>
      <c r="ADP18" s="492">
        <v>3493.59</v>
      </c>
      <c r="ADQ18" s="492">
        <v>3516.94</v>
      </c>
      <c r="ADR18" s="492">
        <v>3508.44</v>
      </c>
      <c r="ADS18" s="492">
        <v>3486</v>
      </c>
      <c r="ADT18" s="492">
        <v>3472.66</v>
      </c>
      <c r="ADU18" s="492">
        <v>3466.34</v>
      </c>
      <c r="ADV18" s="492">
        <v>3477.77</v>
      </c>
      <c r="ADW18" s="492">
        <v>3460.52</v>
      </c>
      <c r="ADX18" s="492">
        <v>3458.95</v>
      </c>
      <c r="ADY18" s="492">
        <v>3439.06</v>
      </c>
      <c r="ADZ18" s="492">
        <v>3449.76</v>
      </c>
      <c r="AEA18" s="492">
        <v>3464.34</v>
      </c>
      <c r="AEB18" s="492">
        <v>3453.54</v>
      </c>
      <c r="AEC18" s="492">
        <v>3464.1</v>
      </c>
      <c r="AED18" s="492">
        <v>3470.7</v>
      </c>
      <c r="AEE18" s="492">
        <v>3450.95</v>
      </c>
      <c r="AEF18" s="492">
        <v>3464.11</v>
      </c>
      <c r="AEG18" s="492">
        <v>3446.19</v>
      </c>
      <c r="AEH18" s="492">
        <v>3449.64</v>
      </c>
      <c r="AEI18" s="492">
        <v>3454.72</v>
      </c>
      <c r="AEJ18" s="492">
        <v>3439.33</v>
      </c>
      <c r="AEK18" s="492">
        <v>3430.14</v>
      </c>
      <c r="AEL18" s="492">
        <v>3422.58</v>
      </c>
      <c r="AEM18" s="492">
        <v>3410.4</v>
      </c>
      <c r="AEN18" s="492">
        <v>3431.2</v>
      </c>
      <c r="AEO18" s="492">
        <v>3442.6</v>
      </c>
      <c r="AEP18" s="492">
        <v>3457.04</v>
      </c>
      <c r="AEQ18" s="492">
        <v>3454.47</v>
      </c>
      <c r="AER18" s="492">
        <v>3457.67</v>
      </c>
      <c r="AES18" s="492">
        <v>3458.76</v>
      </c>
      <c r="AET18" s="492">
        <v>3441.08</v>
      </c>
      <c r="AEU18" s="26">
        <v>3433.55</v>
      </c>
      <c r="AEV18" s="26">
        <v>3451.2</v>
      </c>
      <c r="AEW18" s="26">
        <v>3451.4</v>
      </c>
      <c r="AEX18" s="26">
        <v>3468.53</v>
      </c>
      <c r="AEY18" s="26">
        <v>3464.77</v>
      </c>
      <c r="AEZ18" s="26">
        <v>3472.82</v>
      </c>
      <c r="AFA18" s="26">
        <v>3458.02</v>
      </c>
    </row>
    <row r="19" spans="1:1731">
      <c r="A19" s="89" t="s">
        <v>245</v>
      </c>
      <c r="B19" s="183">
        <v>42.28</v>
      </c>
      <c r="C19" s="183">
        <v>42.27</v>
      </c>
      <c r="D19" s="183">
        <v>41.97</v>
      </c>
      <c r="E19" s="183">
        <v>41.57</v>
      </c>
      <c r="F19" s="183">
        <v>41.96</v>
      </c>
      <c r="G19" s="183">
        <v>41.48</v>
      </c>
      <c r="H19" s="183">
        <v>41.39</v>
      </c>
      <c r="I19" s="183">
        <v>41.34</v>
      </c>
      <c r="J19" s="183">
        <v>41.46</v>
      </c>
      <c r="K19" s="183">
        <v>41.19</v>
      </c>
      <c r="L19" s="183">
        <v>40.590000000000003</v>
      </c>
      <c r="M19" s="183">
        <v>40.74</v>
      </c>
      <c r="N19" s="183">
        <v>40.98</v>
      </c>
      <c r="O19" s="183">
        <v>41.21</v>
      </c>
      <c r="P19" s="183">
        <v>41.07</v>
      </c>
      <c r="Q19" s="183">
        <v>41.41</v>
      </c>
      <c r="R19" s="183">
        <v>41.83</v>
      </c>
      <c r="S19" s="183">
        <v>41.86</v>
      </c>
      <c r="T19" s="183">
        <v>42</v>
      </c>
      <c r="U19" s="183">
        <v>41.91</v>
      </c>
      <c r="V19" s="183">
        <v>41.92</v>
      </c>
      <c r="W19" s="183">
        <v>41.67</v>
      </c>
      <c r="X19" s="183">
        <v>41.75</v>
      </c>
      <c r="Y19" s="183">
        <v>41.51</v>
      </c>
      <c r="Z19" s="183">
        <v>41.62</v>
      </c>
      <c r="AA19" s="183">
        <v>41.39</v>
      </c>
      <c r="AB19" s="183">
        <v>41.13</v>
      </c>
      <c r="AC19" s="183">
        <v>41.1</v>
      </c>
      <c r="AD19" s="183">
        <v>41.11</v>
      </c>
      <c r="AE19" s="183">
        <v>41.42</v>
      </c>
      <c r="AF19" s="183">
        <v>41.22</v>
      </c>
      <c r="AG19" s="183">
        <v>41.49</v>
      </c>
      <c r="AH19" s="183">
        <v>41.33</v>
      </c>
      <c r="AI19" s="183">
        <v>41.33</v>
      </c>
      <c r="AJ19" s="183">
        <v>41.44</v>
      </c>
      <c r="AK19" s="183">
        <v>41.34</v>
      </c>
      <c r="AL19" s="183">
        <v>41.42</v>
      </c>
      <c r="AM19" s="183">
        <v>41.65</v>
      </c>
      <c r="AN19" s="183">
        <v>41.76</v>
      </c>
      <c r="AO19" s="183">
        <v>42.09</v>
      </c>
      <c r="AP19" s="183">
        <v>42.22</v>
      </c>
      <c r="AQ19" s="183">
        <v>42.12</v>
      </c>
      <c r="AR19" s="183">
        <v>42.17</v>
      </c>
      <c r="AS19" s="183">
        <v>42.2</v>
      </c>
      <c r="AT19" s="183">
        <v>42.42</v>
      </c>
      <c r="AU19" s="183">
        <v>42.6</v>
      </c>
      <c r="AV19" s="183">
        <v>42.56</v>
      </c>
      <c r="AW19" s="183">
        <v>42.6</v>
      </c>
      <c r="AX19" s="183">
        <v>42.75</v>
      </c>
      <c r="AY19" s="183">
        <v>42.72</v>
      </c>
      <c r="AZ19" s="183">
        <v>42.91</v>
      </c>
      <c r="BA19" s="183">
        <v>43.17</v>
      </c>
      <c r="BB19" s="183">
        <v>43.08</v>
      </c>
      <c r="BC19" s="183">
        <v>42.87</v>
      </c>
      <c r="BD19" s="183">
        <v>42.68</v>
      </c>
      <c r="BE19" s="183">
        <v>42.81</v>
      </c>
      <c r="BF19" s="183">
        <v>42.8</v>
      </c>
      <c r="BG19" s="183">
        <v>42.89</v>
      </c>
      <c r="BH19" s="183">
        <v>42.87</v>
      </c>
      <c r="BI19" s="183">
        <v>43.34</v>
      </c>
      <c r="BJ19" s="183">
        <v>43.33</v>
      </c>
      <c r="BK19" s="183">
        <v>42.93</v>
      </c>
      <c r="BL19" s="183">
        <v>42.96</v>
      </c>
      <c r="BM19" s="183">
        <v>43.07</v>
      </c>
      <c r="BN19" s="183">
        <v>42.91</v>
      </c>
      <c r="BO19" s="183">
        <v>43.1</v>
      </c>
      <c r="BP19" s="183">
        <v>42.61</v>
      </c>
      <c r="BQ19" s="183">
        <v>42.18</v>
      </c>
      <c r="BR19" s="183">
        <v>42.29</v>
      </c>
      <c r="BS19" s="183">
        <v>41.77</v>
      </c>
      <c r="BT19" s="183">
        <v>41.42</v>
      </c>
      <c r="BU19" s="183">
        <v>41.38</v>
      </c>
      <c r="BV19" s="183">
        <v>41.51</v>
      </c>
      <c r="BW19" s="183">
        <v>41.66</v>
      </c>
      <c r="BX19" s="183">
        <v>42.28</v>
      </c>
      <c r="BY19" s="183">
        <v>42.55</v>
      </c>
      <c r="BZ19" s="183">
        <v>42.42</v>
      </c>
      <c r="CA19" s="183">
        <v>42.33</v>
      </c>
      <c r="CB19" s="183">
        <v>42.24</v>
      </c>
      <c r="CC19" s="183">
        <v>42.4</v>
      </c>
      <c r="CD19" s="183">
        <v>42.85</v>
      </c>
      <c r="CE19" s="183">
        <v>43</v>
      </c>
      <c r="CF19" s="183">
        <v>42.47</v>
      </c>
      <c r="CG19" s="183">
        <v>42.42</v>
      </c>
      <c r="CH19" s="183">
        <v>42.26</v>
      </c>
      <c r="CI19" s="183">
        <v>41.89</v>
      </c>
      <c r="CJ19" s="183">
        <v>42.31</v>
      </c>
      <c r="CK19" s="183">
        <v>42.21</v>
      </c>
      <c r="CL19" s="183">
        <v>41.99</v>
      </c>
      <c r="CM19" s="183">
        <v>42.34</v>
      </c>
      <c r="CN19" s="183">
        <v>42.06</v>
      </c>
      <c r="CO19" s="183">
        <v>42.11</v>
      </c>
      <c r="CP19" s="183">
        <v>42.04</v>
      </c>
      <c r="CQ19" s="183">
        <v>41.71</v>
      </c>
      <c r="CR19" s="183">
        <v>41.69</v>
      </c>
      <c r="CS19" s="183">
        <v>41.53</v>
      </c>
      <c r="CT19" s="183">
        <v>41.75</v>
      </c>
      <c r="CU19" s="183">
        <v>42.2</v>
      </c>
      <c r="CV19" s="183">
        <v>41.95</v>
      </c>
      <c r="CW19" s="183">
        <v>42.01</v>
      </c>
      <c r="CX19" s="183">
        <v>41.91</v>
      </c>
      <c r="CY19" s="183">
        <v>41.6</v>
      </c>
      <c r="CZ19" s="183">
        <v>41.45</v>
      </c>
      <c r="DA19" s="183">
        <v>41.74</v>
      </c>
      <c r="DB19" s="183">
        <v>41.73</v>
      </c>
      <c r="DC19" s="183">
        <v>41.56</v>
      </c>
      <c r="DD19" s="183">
        <v>41.37</v>
      </c>
      <c r="DE19" s="183">
        <v>41.51</v>
      </c>
      <c r="DF19" s="183">
        <v>41.35</v>
      </c>
      <c r="DG19" s="183">
        <v>40.82</v>
      </c>
      <c r="DH19" s="183">
        <v>37.950000000000003</v>
      </c>
      <c r="DI19" s="183">
        <v>37.5</v>
      </c>
      <c r="DJ19" s="183">
        <v>38.5</v>
      </c>
      <c r="DK19" s="183">
        <v>38.99</v>
      </c>
      <c r="DL19" s="183">
        <v>38.520000000000003</v>
      </c>
      <c r="DM19" s="183">
        <v>39.090000000000003</v>
      </c>
      <c r="DN19" s="183">
        <v>38.94</v>
      </c>
      <c r="DO19" s="183">
        <v>39.29</v>
      </c>
      <c r="DP19" s="183">
        <v>38.99</v>
      </c>
      <c r="DQ19" s="183">
        <v>38.75</v>
      </c>
      <c r="DR19" s="183">
        <v>38.89</v>
      </c>
      <c r="DS19" s="183">
        <v>38.86</v>
      </c>
      <c r="DT19" s="183">
        <v>38.130000000000003</v>
      </c>
      <c r="DU19" s="183">
        <v>38.22</v>
      </c>
      <c r="DV19" s="183">
        <v>38.39</v>
      </c>
      <c r="DW19" s="183">
        <v>38.15</v>
      </c>
      <c r="DX19" s="183">
        <v>37.94</v>
      </c>
      <c r="DY19" s="183">
        <v>37.86</v>
      </c>
      <c r="DZ19" s="183">
        <v>38.020000000000003</v>
      </c>
      <c r="EA19" s="183">
        <v>38.299999999999997</v>
      </c>
      <c r="EB19" s="183">
        <v>38.130000000000003</v>
      </c>
      <c r="EC19" s="183">
        <v>37.75</v>
      </c>
      <c r="ED19" s="183">
        <v>38.450000000000003</v>
      </c>
      <c r="EE19" s="183">
        <v>38.9</v>
      </c>
      <c r="EF19" s="183">
        <v>38.85</v>
      </c>
      <c r="EG19" s="183">
        <v>38.74</v>
      </c>
      <c r="EH19" s="183">
        <v>38.56</v>
      </c>
      <c r="EI19" s="183">
        <v>38.9</v>
      </c>
      <c r="EJ19" s="183">
        <v>38.840000000000003</v>
      </c>
      <c r="EK19" s="183">
        <v>38.51</v>
      </c>
      <c r="EL19" s="183">
        <v>39.36</v>
      </c>
      <c r="EM19" s="183">
        <v>39.08</v>
      </c>
      <c r="EN19" s="183">
        <v>39.26</v>
      </c>
      <c r="EO19" s="183">
        <v>39.090000000000003</v>
      </c>
      <c r="EP19" s="183">
        <v>38.74</v>
      </c>
      <c r="EQ19" s="183">
        <v>38.43</v>
      </c>
      <c r="ER19" s="183">
        <v>38.49</v>
      </c>
      <c r="ES19" s="183">
        <v>38.85</v>
      </c>
      <c r="ET19" s="183">
        <v>38.89</v>
      </c>
      <c r="EU19" s="183">
        <v>38.880000000000003</v>
      </c>
      <c r="EV19" s="183">
        <v>38.9</v>
      </c>
      <c r="EW19" s="183">
        <v>39.01</v>
      </c>
      <c r="EX19" s="183">
        <v>38.5</v>
      </c>
      <c r="EY19" s="183">
        <v>38.799999999999997</v>
      </c>
      <c r="EZ19" s="183">
        <v>38.479999999999997</v>
      </c>
      <c r="FA19" s="183">
        <v>38.270000000000003</v>
      </c>
      <c r="FB19" s="183">
        <v>38.799999999999997</v>
      </c>
      <c r="FC19" s="183">
        <v>38.520000000000003</v>
      </c>
      <c r="FD19" s="183">
        <v>38.18</v>
      </c>
      <c r="FE19" s="183">
        <v>37.93</v>
      </c>
      <c r="FF19" s="183">
        <v>38.409999999999997</v>
      </c>
      <c r="FG19" s="183">
        <v>38.46</v>
      </c>
      <c r="FH19" s="183">
        <v>38.83</v>
      </c>
      <c r="FI19" s="183">
        <v>39.119999999999997</v>
      </c>
      <c r="FJ19" s="183">
        <v>39.24</v>
      </c>
      <c r="FK19" s="183">
        <v>39.01</v>
      </c>
      <c r="FL19" s="183">
        <v>39</v>
      </c>
      <c r="FM19" s="183">
        <v>39.21</v>
      </c>
      <c r="FN19" s="183">
        <v>38.99</v>
      </c>
      <c r="FO19" s="183">
        <v>38.979999999999997</v>
      </c>
      <c r="FP19" s="183">
        <v>38.9</v>
      </c>
      <c r="FQ19" s="183">
        <v>38.909999999999997</v>
      </c>
      <c r="FR19" s="183">
        <v>39.03</v>
      </c>
      <c r="FS19" s="183">
        <v>39.200000000000003</v>
      </c>
      <c r="FT19" s="183">
        <v>39.43</v>
      </c>
      <c r="FU19" s="183">
        <v>39.61</v>
      </c>
      <c r="FV19" s="183">
        <v>39.43</v>
      </c>
      <c r="FW19" s="183">
        <v>39.15</v>
      </c>
      <c r="FX19" s="183">
        <v>38.909999999999997</v>
      </c>
      <c r="FY19" s="183">
        <v>38.79</v>
      </c>
      <c r="FZ19" s="183">
        <v>39.01</v>
      </c>
      <c r="GA19" s="183">
        <v>39.19</v>
      </c>
      <c r="GB19" s="183">
        <v>39.08</v>
      </c>
      <c r="GC19" s="183">
        <v>39.14</v>
      </c>
      <c r="GD19" s="183">
        <v>39.11</v>
      </c>
      <c r="GE19" s="183">
        <v>39.26</v>
      </c>
      <c r="GF19" s="183">
        <v>39.47</v>
      </c>
      <c r="GG19" s="183">
        <v>39.369999999999997</v>
      </c>
      <c r="GH19" s="183">
        <v>39</v>
      </c>
      <c r="GI19" s="183">
        <v>38.700000000000003</v>
      </c>
      <c r="GJ19" s="183">
        <v>38.69</v>
      </c>
      <c r="GK19" s="183">
        <v>38.659999999999997</v>
      </c>
      <c r="GL19" s="183">
        <v>38.61</v>
      </c>
      <c r="GM19" s="183">
        <v>37.020000000000003</v>
      </c>
      <c r="GN19" s="183">
        <v>36.75</v>
      </c>
      <c r="GO19" s="183">
        <v>36.049999999999997</v>
      </c>
      <c r="GP19" s="183">
        <v>36.840000000000003</v>
      </c>
      <c r="GQ19" s="183">
        <v>37.08</v>
      </c>
      <c r="GR19" s="183">
        <v>36.78</v>
      </c>
      <c r="GS19" s="183">
        <v>36.85</v>
      </c>
      <c r="GT19" s="183">
        <v>36.78</v>
      </c>
      <c r="GU19" s="183">
        <v>36.729999999999997</v>
      </c>
      <c r="GV19" s="183">
        <v>36.43</v>
      </c>
      <c r="GW19" s="183">
        <v>36.03</v>
      </c>
      <c r="GX19" s="183">
        <v>36.43</v>
      </c>
      <c r="GY19" s="183">
        <v>36.630000000000003</v>
      </c>
      <c r="GZ19" s="183">
        <v>36.630000000000003</v>
      </c>
      <c r="HA19" s="183">
        <v>36.31</v>
      </c>
      <c r="HB19" s="183">
        <v>36.32</v>
      </c>
      <c r="HC19" s="183">
        <v>36.36</v>
      </c>
      <c r="HD19" s="183">
        <v>36.51</v>
      </c>
      <c r="HE19" s="183">
        <v>36.24</v>
      </c>
      <c r="HF19" s="183">
        <v>36.15</v>
      </c>
      <c r="HG19" s="183">
        <v>36.270000000000003</v>
      </c>
      <c r="HH19" s="183">
        <v>35.869999999999997</v>
      </c>
      <c r="HI19" s="183">
        <v>35.53</v>
      </c>
      <c r="HJ19" s="183">
        <v>35.53</v>
      </c>
      <c r="HK19" s="183">
        <v>35.770000000000003</v>
      </c>
      <c r="HL19" s="183">
        <v>36.31</v>
      </c>
      <c r="HM19" s="183">
        <v>36.590000000000003</v>
      </c>
      <c r="HN19" s="183">
        <v>36.700000000000003</v>
      </c>
      <c r="HO19" s="183">
        <v>36.950000000000003</v>
      </c>
      <c r="HP19" s="183">
        <v>37.44</v>
      </c>
      <c r="HQ19" s="183">
        <v>37.89</v>
      </c>
      <c r="HR19" s="183">
        <v>38.049999999999997</v>
      </c>
      <c r="HS19" s="183">
        <v>38.130000000000003</v>
      </c>
      <c r="HT19" s="183">
        <v>38.42</v>
      </c>
      <c r="HU19" s="183">
        <v>38.630000000000003</v>
      </c>
      <c r="HV19" s="183">
        <v>38.630000000000003</v>
      </c>
      <c r="HW19" s="183">
        <v>38.9</v>
      </c>
      <c r="HX19" s="183">
        <v>38.880000000000003</v>
      </c>
      <c r="HY19" s="183">
        <v>39.299999999999997</v>
      </c>
      <c r="HZ19" s="183">
        <v>39.22</v>
      </c>
      <c r="IA19" s="183">
        <v>38.82</v>
      </c>
      <c r="IB19" s="183">
        <v>38.54</v>
      </c>
      <c r="IC19" s="183">
        <v>38.33</v>
      </c>
      <c r="ID19" s="183">
        <v>38.590000000000003</v>
      </c>
      <c r="IE19" s="183">
        <v>38.700000000000003</v>
      </c>
      <c r="IF19" s="183">
        <v>38.39</v>
      </c>
      <c r="IG19" s="183">
        <v>38.86</v>
      </c>
      <c r="IH19" s="183">
        <v>39.01</v>
      </c>
      <c r="II19" s="183">
        <v>39.14</v>
      </c>
      <c r="IJ19" s="183">
        <v>39.229999999999997</v>
      </c>
      <c r="IK19" s="183">
        <v>39.03</v>
      </c>
      <c r="IL19" s="183">
        <v>38.99</v>
      </c>
      <c r="IM19" s="183">
        <v>39.28</v>
      </c>
      <c r="IN19" s="183">
        <v>39.28</v>
      </c>
      <c r="IO19" s="183">
        <v>39.07</v>
      </c>
      <c r="IP19" s="183">
        <v>39.03</v>
      </c>
      <c r="IQ19" s="183">
        <v>39.08</v>
      </c>
      <c r="IR19" s="183">
        <v>39.01</v>
      </c>
      <c r="IS19" s="183">
        <v>38.97</v>
      </c>
      <c r="IT19" s="183">
        <v>39.090000000000003</v>
      </c>
      <c r="IU19" s="183">
        <v>39.07</v>
      </c>
      <c r="IV19" s="183">
        <v>39.130000000000003</v>
      </c>
      <c r="IW19" s="183">
        <v>38.81</v>
      </c>
      <c r="IX19" s="183">
        <v>38.89</v>
      </c>
      <c r="IY19" s="183">
        <v>38.86</v>
      </c>
      <c r="IZ19" s="183">
        <v>38.06</v>
      </c>
      <c r="JA19" s="183">
        <v>38</v>
      </c>
      <c r="JB19" s="183">
        <v>37.82</v>
      </c>
      <c r="JC19" s="183">
        <v>38.57</v>
      </c>
      <c r="JD19" s="183">
        <v>38.950000000000003</v>
      </c>
      <c r="JE19" s="183">
        <v>39.020000000000003</v>
      </c>
      <c r="JF19" s="183">
        <v>39.01</v>
      </c>
      <c r="JG19" s="183">
        <v>39.369999999999997</v>
      </c>
      <c r="JH19" s="183">
        <v>39.229999999999997</v>
      </c>
      <c r="JI19" s="183">
        <v>39.5</v>
      </c>
      <c r="JJ19" s="183">
        <v>39.6</v>
      </c>
      <c r="JK19" s="183">
        <v>39.01</v>
      </c>
      <c r="JL19" s="183">
        <v>38.92</v>
      </c>
      <c r="JM19" s="183">
        <v>39.32</v>
      </c>
      <c r="JN19" s="183">
        <v>39.46</v>
      </c>
      <c r="JO19" s="183">
        <v>39.659999999999997</v>
      </c>
      <c r="JP19" s="183">
        <v>39.700000000000003</v>
      </c>
      <c r="JQ19" s="183">
        <v>39.44</v>
      </c>
      <c r="JR19" s="183">
        <v>39.450000000000003</v>
      </c>
      <c r="JS19" s="183">
        <v>39.409999999999997</v>
      </c>
      <c r="JT19" s="183">
        <v>39.79</v>
      </c>
      <c r="JU19" s="183">
        <v>39.6</v>
      </c>
      <c r="JV19" s="183">
        <v>39.68</v>
      </c>
      <c r="JW19" s="183">
        <v>39.770000000000003</v>
      </c>
      <c r="JX19" s="183">
        <v>39.68</v>
      </c>
      <c r="JY19" s="183">
        <v>39.57</v>
      </c>
      <c r="JZ19" s="183">
        <v>39.520000000000003</v>
      </c>
      <c r="KA19" s="183">
        <v>39.270000000000003</v>
      </c>
      <c r="KB19" s="183">
        <v>39.18</v>
      </c>
      <c r="KC19" s="183">
        <v>38.83</v>
      </c>
      <c r="KD19" s="183">
        <v>38.57</v>
      </c>
      <c r="KE19" s="183">
        <v>38.369999999999997</v>
      </c>
      <c r="KF19" s="183">
        <v>38.36</v>
      </c>
      <c r="KG19" s="183">
        <v>38.32</v>
      </c>
      <c r="KH19" s="183">
        <v>38</v>
      </c>
      <c r="KI19" s="183">
        <v>37.97</v>
      </c>
      <c r="KJ19" s="183">
        <v>38</v>
      </c>
      <c r="KK19" s="183">
        <v>38.28</v>
      </c>
      <c r="KL19" s="183">
        <v>38.76</v>
      </c>
      <c r="KM19" s="183">
        <v>39.33</v>
      </c>
      <c r="KN19" s="183">
        <v>39.619999999999997</v>
      </c>
      <c r="KO19" s="183">
        <v>39.799999999999997</v>
      </c>
      <c r="KP19" s="183">
        <v>39.86</v>
      </c>
      <c r="KQ19" s="183">
        <v>39.83</v>
      </c>
      <c r="KR19" s="183">
        <v>39.71</v>
      </c>
      <c r="KS19" s="183">
        <v>39.69</v>
      </c>
      <c r="KT19" s="183">
        <v>39.86</v>
      </c>
      <c r="KU19" s="183">
        <v>39.97</v>
      </c>
      <c r="KV19" s="183">
        <v>39.93</v>
      </c>
      <c r="KW19" s="183">
        <v>39.89</v>
      </c>
      <c r="KX19" s="183">
        <v>39.78</v>
      </c>
      <c r="KY19" s="183">
        <v>39.840000000000003</v>
      </c>
      <c r="KZ19" s="183">
        <v>39.950000000000003</v>
      </c>
      <c r="LA19" s="183">
        <v>39.880000000000003</v>
      </c>
      <c r="LB19" s="183">
        <v>39.9</v>
      </c>
      <c r="LC19" s="183">
        <v>39.619999999999997</v>
      </c>
      <c r="LD19" s="183">
        <v>39.78</v>
      </c>
      <c r="LE19" s="183">
        <v>40.229999999999997</v>
      </c>
      <c r="LF19" s="183">
        <v>40.049999999999997</v>
      </c>
      <c r="LG19" s="183">
        <v>40.17</v>
      </c>
      <c r="LH19" s="183">
        <v>40.130000000000003</v>
      </c>
      <c r="LI19" s="183">
        <v>40.06</v>
      </c>
      <c r="LJ19" s="183">
        <v>40.049999999999997</v>
      </c>
      <c r="LK19" s="183">
        <v>40.07</v>
      </c>
      <c r="LL19" s="183">
        <v>39.5</v>
      </c>
      <c r="LM19" s="183">
        <v>39.479999999999997</v>
      </c>
      <c r="LN19" s="183">
        <v>39.770000000000003</v>
      </c>
      <c r="LO19" s="183">
        <v>39.799999999999997</v>
      </c>
      <c r="LP19" s="183">
        <v>40.04</v>
      </c>
      <c r="LQ19" s="183">
        <v>40.22</v>
      </c>
      <c r="LR19" s="183">
        <v>40.24</v>
      </c>
      <c r="LS19" s="183">
        <v>40.380000000000003</v>
      </c>
      <c r="LT19" s="183">
        <v>40.17</v>
      </c>
      <c r="LU19" s="183">
        <v>40.090000000000003</v>
      </c>
      <c r="LV19" s="183">
        <v>40.01</v>
      </c>
      <c r="LW19" s="183">
        <v>40.06</v>
      </c>
      <c r="LX19" s="183">
        <v>40.03</v>
      </c>
      <c r="LY19" s="183">
        <v>40.049999999999997</v>
      </c>
      <c r="LZ19" s="183">
        <v>40.01</v>
      </c>
      <c r="MA19" s="183">
        <v>39.950000000000003</v>
      </c>
      <c r="MB19" s="183">
        <v>39.89</v>
      </c>
      <c r="MC19" s="183">
        <v>40.07</v>
      </c>
      <c r="MD19" s="183">
        <v>40.130000000000003</v>
      </c>
      <c r="ME19" s="183">
        <v>40.270000000000003</v>
      </c>
      <c r="MF19" s="183">
        <v>40.24</v>
      </c>
      <c r="MG19" s="183">
        <v>40.68</v>
      </c>
      <c r="MH19" s="183">
        <v>40.94</v>
      </c>
      <c r="MI19" s="183">
        <v>40.93</v>
      </c>
      <c r="MJ19" s="183">
        <v>41.27</v>
      </c>
      <c r="MK19" s="183">
        <v>41.27</v>
      </c>
      <c r="ML19" s="183">
        <v>40.83</v>
      </c>
      <c r="MM19" s="183">
        <v>40.99</v>
      </c>
      <c r="MN19" s="183">
        <v>40.99</v>
      </c>
      <c r="MO19" s="183">
        <v>40.6</v>
      </c>
      <c r="MP19" s="183">
        <v>40.619999999999997</v>
      </c>
      <c r="MQ19" s="183">
        <v>40.21</v>
      </c>
      <c r="MR19" s="183">
        <v>40.24</v>
      </c>
      <c r="MS19" s="183">
        <v>40.409999999999997</v>
      </c>
      <c r="MT19" s="183">
        <v>40.25</v>
      </c>
      <c r="MU19" s="183">
        <v>40.22</v>
      </c>
      <c r="MV19" s="183">
        <v>40.22</v>
      </c>
      <c r="MW19" s="183">
        <v>40.65</v>
      </c>
      <c r="MX19" s="183">
        <v>40.630000000000003</v>
      </c>
      <c r="MY19" s="183">
        <v>40.85</v>
      </c>
      <c r="MZ19" s="183">
        <v>40.79</v>
      </c>
      <c r="NA19" s="183">
        <v>41</v>
      </c>
      <c r="NB19" s="183">
        <v>41.01</v>
      </c>
      <c r="NC19" s="183">
        <v>41.2</v>
      </c>
      <c r="ND19" s="183">
        <v>41.1</v>
      </c>
      <c r="NE19" s="183">
        <v>41.22</v>
      </c>
      <c r="NF19" s="183">
        <v>41.32</v>
      </c>
      <c r="NG19" s="183">
        <v>41.36</v>
      </c>
      <c r="NH19" s="183">
        <v>41.18</v>
      </c>
      <c r="NI19" s="183">
        <v>40.82</v>
      </c>
      <c r="NJ19" s="183">
        <v>40.799999999999997</v>
      </c>
      <c r="NK19" s="183">
        <v>40.86</v>
      </c>
      <c r="NL19" s="183">
        <v>40.89</v>
      </c>
      <c r="NM19" s="183">
        <v>40.92</v>
      </c>
      <c r="NN19" s="183">
        <v>40.57</v>
      </c>
      <c r="NO19" s="183">
        <v>40.44</v>
      </c>
      <c r="NP19" s="183">
        <v>40.5</v>
      </c>
      <c r="NQ19" s="183">
        <v>40.51</v>
      </c>
      <c r="NR19" s="183">
        <v>40.53</v>
      </c>
      <c r="NS19" s="183">
        <v>40.43</v>
      </c>
      <c r="NT19" s="183">
        <v>40.53</v>
      </c>
      <c r="NU19" s="183">
        <v>40.36</v>
      </c>
      <c r="NV19" s="183">
        <v>40.42</v>
      </c>
      <c r="NW19" s="183">
        <v>40.78</v>
      </c>
      <c r="NX19" s="183">
        <v>40.96</v>
      </c>
      <c r="NY19" s="183">
        <v>40.96</v>
      </c>
      <c r="NZ19" s="183">
        <v>41.04</v>
      </c>
      <c r="OA19" s="183">
        <v>41</v>
      </c>
      <c r="OB19" s="183">
        <v>41.09</v>
      </c>
      <c r="OC19" s="184">
        <v>41.07</v>
      </c>
      <c r="OD19" s="184">
        <v>40.97</v>
      </c>
      <c r="OE19" s="184">
        <v>41.09</v>
      </c>
      <c r="OF19" s="184">
        <v>41.03</v>
      </c>
      <c r="OG19" s="184">
        <v>40.81</v>
      </c>
      <c r="OH19" s="184">
        <v>40.71</v>
      </c>
      <c r="OI19" s="184">
        <v>40.549999999999997</v>
      </c>
      <c r="OJ19" s="184">
        <v>40.43</v>
      </c>
      <c r="OK19" s="184">
        <v>40.68</v>
      </c>
      <c r="OL19" s="184">
        <v>40.72</v>
      </c>
      <c r="OM19" s="184">
        <v>40.69</v>
      </c>
      <c r="ON19" s="184">
        <v>40.78</v>
      </c>
      <c r="OO19" s="184">
        <v>40.92</v>
      </c>
      <c r="OP19" s="184">
        <v>41.11</v>
      </c>
      <c r="OQ19" s="184">
        <v>41.03</v>
      </c>
      <c r="OR19" s="184">
        <v>41.08</v>
      </c>
      <c r="OS19" s="184">
        <v>41.21</v>
      </c>
      <c r="OT19" s="184">
        <v>41.28</v>
      </c>
      <c r="OU19" s="184">
        <v>41.32</v>
      </c>
      <c r="OV19" s="184">
        <v>41.53</v>
      </c>
      <c r="OW19" s="184">
        <v>41.94</v>
      </c>
      <c r="OX19" s="184">
        <v>42.1</v>
      </c>
      <c r="OY19" s="184">
        <v>42.23</v>
      </c>
      <c r="OZ19" s="184">
        <v>42.49</v>
      </c>
      <c r="PA19" s="184">
        <v>42.34</v>
      </c>
      <c r="PB19" s="184">
        <v>42.21</v>
      </c>
      <c r="PC19" s="184">
        <v>42.13</v>
      </c>
      <c r="PD19" s="184">
        <v>42.11</v>
      </c>
      <c r="PE19" s="184">
        <v>42.01</v>
      </c>
      <c r="PF19" s="184">
        <v>41.86</v>
      </c>
      <c r="PG19" s="184">
        <v>41.93</v>
      </c>
      <c r="PH19" s="184">
        <v>41.81</v>
      </c>
      <c r="PI19" s="184">
        <v>41.65</v>
      </c>
      <c r="PJ19" s="184">
        <v>41.72</v>
      </c>
      <c r="PK19" s="184">
        <v>41.69</v>
      </c>
      <c r="PL19" s="184">
        <v>42.34</v>
      </c>
      <c r="PM19" s="184">
        <v>42.28</v>
      </c>
      <c r="PN19" s="184">
        <v>42.37</v>
      </c>
      <c r="PO19" s="184">
        <v>42.32</v>
      </c>
      <c r="PP19" s="184">
        <v>42.28</v>
      </c>
      <c r="PQ19" s="184">
        <v>42.22</v>
      </c>
      <c r="PR19" s="184">
        <v>42.22</v>
      </c>
      <c r="PS19" s="184">
        <v>42.19</v>
      </c>
      <c r="PT19" s="184">
        <v>42.21</v>
      </c>
      <c r="PU19" s="184">
        <v>41.96</v>
      </c>
      <c r="PV19" s="184">
        <v>42.06</v>
      </c>
      <c r="PW19" s="185">
        <v>42.03</v>
      </c>
      <c r="PX19" s="184">
        <v>41.74</v>
      </c>
      <c r="PY19" s="184">
        <v>41.27</v>
      </c>
      <c r="PZ19" s="184">
        <v>41.02</v>
      </c>
      <c r="QA19" s="184">
        <v>40.89</v>
      </c>
      <c r="QB19" s="184">
        <v>40.98</v>
      </c>
      <c r="QC19" s="184">
        <v>40.97</v>
      </c>
      <c r="QD19" s="184">
        <v>40.85</v>
      </c>
      <c r="QE19" s="184">
        <v>40.82</v>
      </c>
      <c r="QF19" s="184">
        <v>40.72</v>
      </c>
      <c r="QG19" s="184">
        <v>40.96</v>
      </c>
      <c r="QH19" s="184">
        <v>40.53</v>
      </c>
      <c r="QI19" s="184">
        <v>40.47</v>
      </c>
      <c r="QJ19" s="184">
        <v>40.049999999999997</v>
      </c>
      <c r="QK19" s="184">
        <v>40.049999999999997</v>
      </c>
      <c r="QL19" s="184">
        <v>40.380000000000003</v>
      </c>
      <c r="QM19" s="184">
        <v>40.799999999999997</v>
      </c>
      <c r="QN19" s="184">
        <v>40.71</v>
      </c>
      <c r="QO19" s="184">
        <v>40.46</v>
      </c>
      <c r="QP19" s="184">
        <v>40.29</v>
      </c>
      <c r="QQ19" s="184">
        <v>40.22</v>
      </c>
      <c r="QR19" s="184">
        <v>40.08</v>
      </c>
      <c r="QS19" s="184">
        <v>40.19</v>
      </c>
      <c r="QT19" s="184">
        <v>40.1</v>
      </c>
      <c r="QU19" s="184">
        <v>40.19</v>
      </c>
      <c r="QV19" s="184">
        <v>40.450000000000003</v>
      </c>
      <c r="QW19" s="184">
        <v>40.49</v>
      </c>
      <c r="QX19" s="184">
        <v>40.61</v>
      </c>
      <c r="QY19" s="184">
        <v>40.76</v>
      </c>
      <c r="QZ19" s="184">
        <v>40.78</v>
      </c>
      <c r="RA19" s="184">
        <v>40.81</v>
      </c>
      <c r="RB19" s="184">
        <v>41.01</v>
      </c>
      <c r="RC19" s="184">
        <v>41.42</v>
      </c>
      <c r="RD19" s="184">
        <v>41.79</v>
      </c>
      <c r="RE19" s="184">
        <v>41.63</v>
      </c>
      <c r="RF19" s="184">
        <v>41.39</v>
      </c>
      <c r="RG19" s="184">
        <v>41.57</v>
      </c>
      <c r="RH19" s="184">
        <v>41.81</v>
      </c>
      <c r="RI19" s="184">
        <v>41.69</v>
      </c>
      <c r="RJ19" s="184">
        <v>41.88</v>
      </c>
      <c r="RK19" s="184">
        <v>41.53</v>
      </c>
      <c r="RL19" s="184">
        <v>41.5</v>
      </c>
      <c r="RM19" s="184">
        <v>41.42</v>
      </c>
      <c r="RN19" s="184">
        <v>41.26</v>
      </c>
      <c r="RO19" s="184">
        <v>40.98</v>
      </c>
      <c r="RP19" s="184">
        <v>40.700000000000003</v>
      </c>
      <c r="RQ19" s="184">
        <v>40.950000000000003</v>
      </c>
      <c r="RR19" s="184">
        <v>40.96</v>
      </c>
      <c r="RS19" s="184">
        <v>41.17</v>
      </c>
      <c r="RT19" s="184">
        <v>41.11</v>
      </c>
      <c r="RU19" s="184">
        <v>41.02</v>
      </c>
      <c r="RV19" s="184">
        <v>41.22</v>
      </c>
      <c r="RW19" s="184">
        <v>41.59</v>
      </c>
      <c r="RX19" s="184">
        <v>41.47</v>
      </c>
      <c r="RY19" s="184">
        <v>41.57</v>
      </c>
      <c r="RZ19" s="184">
        <v>41.56</v>
      </c>
      <c r="SA19" s="184">
        <v>41.87</v>
      </c>
      <c r="SB19" s="184">
        <v>41.89</v>
      </c>
      <c r="SC19" s="184">
        <v>42.13</v>
      </c>
      <c r="SD19" s="184">
        <v>42.17</v>
      </c>
      <c r="SE19" s="184">
        <v>42.02</v>
      </c>
      <c r="SF19" s="184">
        <v>42.04</v>
      </c>
      <c r="SG19" s="184">
        <v>41.99</v>
      </c>
      <c r="SH19" s="184">
        <v>42.12</v>
      </c>
      <c r="SI19" s="184">
        <v>42.16</v>
      </c>
      <c r="SJ19" s="184">
        <v>42.27</v>
      </c>
      <c r="SK19" s="184">
        <v>42.32</v>
      </c>
      <c r="SL19" s="187">
        <v>42.18</v>
      </c>
      <c r="SM19" s="187">
        <v>42.7</v>
      </c>
      <c r="SN19" s="187">
        <v>42.73</v>
      </c>
      <c r="SO19" s="187">
        <v>42.51</v>
      </c>
      <c r="SP19" s="187">
        <v>42.43</v>
      </c>
      <c r="SQ19" s="187">
        <v>42.4</v>
      </c>
      <c r="SR19" s="187">
        <v>42.29</v>
      </c>
      <c r="SS19" s="187">
        <v>42.33</v>
      </c>
      <c r="ST19" s="187">
        <v>42.09</v>
      </c>
      <c r="SU19" s="187">
        <v>42.1</v>
      </c>
      <c r="SV19" s="187">
        <v>42.3</v>
      </c>
      <c r="SW19" s="187">
        <v>42.4</v>
      </c>
      <c r="SX19" s="187">
        <v>42.47</v>
      </c>
      <c r="SY19" s="187">
        <v>42.21</v>
      </c>
      <c r="SZ19" s="187">
        <v>42.42</v>
      </c>
      <c r="TA19" s="187">
        <v>42.48</v>
      </c>
      <c r="TB19" s="187">
        <v>42.51</v>
      </c>
      <c r="TC19" s="187">
        <v>42.33</v>
      </c>
      <c r="TD19" s="187">
        <v>42.36</v>
      </c>
      <c r="TE19" s="206">
        <v>42.16</v>
      </c>
      <c r="TF19" s="206">
        <v>42.37</v>
      </c>
      <c r="TG19" s="206">
        <v>42.38</v>
      </c>
      <c r="TH19" s="206">
        <v>42.63</v>
      </c>
      <c r="TI19" s="206">
        <v>42.71</v>
      </c>
      <c r="TJ19" s="206">
        <v>42.72</v>
      </c>
      <c r="TK19" s="206">
        <v>42.84</v>
      </c>
      <c r="TL19" s="206">
        <v>42.86</v>
      </c>
      <c r="TM19" s="206">
        <v>43.08</v>
      </c>
      <c r="TN19" s="206">
        <v>43.59</v>
      </c>
      <c r="TO19" s="206">
        <v>43.46</v>
      </c>
      <c r="TP19" s="206">
        <v>43.65</v>
      </c>
      <c r="TQ19" s="206">
        <v>43.62</v>
      </c>
      <c r="TR19" s="206">
        <v>43.67</v>
      </c>
      <c r="TS19" s="206">
        <v>43.79</v>
      </c>
      <c r="TT19" s="206">
        <v>43.9</v>
      </c>
      <c r="TU19" s="206">
        <v>43.98</v>
      </c>
      <c r="TV19" s="206">
        <v>44.31</v>
      </c>
      <c r="TW19" s="206">
        <v>44.24</v>
      </c>
      <c r="TX19" s="206">
        <v>44.1</v>
      </c>
      <c r="TY19" s="206">
        <v>44.22</v>
      </c>
      <c r="TZ19" s="206">
        <v>44.06</v>
      </c>
      <c r="UA19" s="206">
        <v>44.24</v>
      </c>
      <c r="UB19" s="206">
        <v>43.98</v>
      </c>
      <c r="UC19" s="206">
        <v>44</v>
      </c>
      <c r="UD19" s="206">
        <v>44.31</v>
      </c>
      <c r="UE19" s="206">
        <v>44.31</v>
      </c>
      <c r="UF19" s="206">
        <v>44.78</v>
      </c>
      <c r="UG19" s="206">
        <v>44.66</v>
      </c>
      <c r="UH19" s="206">
        <v>44.99</v>
      </c>
      <c r="UI19" s="206">
        <v>44.66</v>
      </c>
      <c r="UJ19" s="206">
        <v>44.63</v>
      </c>
      <c r="UK19" s="206">
        <v>44.52</v>
      </c>
      <c r="UL19" s="206">
        <v>44.67</v>
      </c>
      <c r="UM19" s="206">
        <v>44.69</v>
      </c>
      <c r="UN19" s="206">
        <v>44.45</v>
      </c>
      <c r="UO19" s="206">
        <v>44.44</v>
      </c>
      <c r="UP19" s="206">
        <v>44.38</v>
      </c>
      <c r="UQ19" s="206">
        <v>44.5</v>
      </c>
      <c r="UR19" s="206">
        <v>44.05</v>
      </c>
      <c r="US19" s="206">
        <v>43.76</v>
      </c>
      <c r="UT19" s="206">
        <v>44.1</v>
      </c>
      <c r="UU19" s="206">
        <v>43.69</v>
      </c>
      <c r="UV19" s="206">
        <v>43.61</v>
      </c>
      <c r="UW19" s="206">
        <v>43.12</v>
      </c>
      <c r="UX19" s="206">
        <v>43.32</v>
      </c>
      <c r="UY19" s="206">
        <v>43.52</v>
      </c>
      <c r="UZ19" s="206">
        <v>43.84</v>
      </c>
      <c r="VA19" s="206">
        <v>43.29</v>
      </c>
      <c r="VB19" s="206">
        <v>43.21</v>
      </c>
      <c r="VC19" s="206">
        <v>43.08</v>
      </c>
      <c r="VD19" s="206">
        <v>43.78</v>
      </c>
      <c r="VE19" s="206">
        <v>43.3</v>
      </c>
      <c r="VF19" s="26">
        <v>43.44</v>
      </c>
      <c r="VG19" s="26">
        <v>43.57</v>
      </c>
      <c r="VH19" s="26">
        <v>43.25</v>
      </c>
      <c r="VI19" s="26">
        <v>43.33</v>
      </c>
      <c r="VJ19" s="26">
        <v>43.33</v>
      </c>
      <c r="VK19" s="26">
        <v>42.9</v>
      </c>
      <c r="VL19" s="26">
        <v>42.06</v>
      </c>
      <c r="VM19" s="26">
        <v>41.16</v>
      </c>
      <c r="VN19" s="206">
        <v>41.72</v>
      </c>
      <c r="VO19" s="206">
        <v>41.57</v>
      </c>
      <c r="VP19" s="206">
        <v>41.9</v>
      </c>
      <c r="VQ19" s="206">
        <v>41.75</v>
      </c>
      <c r="VR19" s="206">
        <v>40.94</v>
      </c>
      <c r="VS19" s="206">
        <v>36.93</v>
      </c>
      <c r="VT19" s="206">
        <v>38.42</v>
      </c>
      <c r="VU19" s="206">
        <v>38.729999999999997</v>
      </c>
      <c r="VV19" s="206">
        <v>37.32</v>
      </c>
      <c r="VW19" s="206">
        <v>37.9</v>
      </c>
      <c r="VX19" s="206">
        <v>37.35</v>
      </c>
      <c r="VY19" s="206">
        <v>37.659999999999997</v>
      </c>
      <c r="VZ19" s="206">
        <v>35.729999999999997</v>
      </c>
      <c r="WA19" s="206">
        <v>34.69</v>
      </c>
      <c r="WB19" s="206">
        <v>35.520000000000003</v>
      </c>
      <c r="WC19" s="206">
        <v>34.21</v>
      </c>
      <c r="WD19" s="206">
        <v>35.090000000000003</v>
      </c>
      <c r="WE19" s="206">
        <v>35.72</v>
      </c>
      <c r="WF19" s="206">
        <v>35.229999999999997</v>
      </c>
      <c r="WG19" s="206">
        <v>35.69</v>
      </c>
      <c r="WH19" s="206">
        <v>34.78</v>
      </c>
      <c r="WI19" s="26">
        <v>35.369999999999997</v>
      </c>
      <c r="WJ19" s="206">
        <v>35.08</v>
      </c>
      <c r="WK19" s="206">
        <v>35.549999999999997</v>
      </c>
      <c r="WL19" s="206">
        <v>36.020000000000003</v>
      </c>
      <c r="WM19" s="206">
        <v>36.4</v>
      </c>
      <c r="WN19" s="206">
        <v>36.770000000000003</v>
      </c>
      <c r="WO19" s="206">
        <v>36.74</v>
      </c>
      <c r="WP19" s="206">
        <v>37.28</v>
      </c>
      <c r="WQ19" s="206">
        <v>37.71</v>
      </c>
      <c r="WR19" s="206">
        <v>37.869999999999997</v>
      </c>
      <c r="WS19" s="206">
        <v>37.950000000000003</v>
      </c>
      <c r="WT19" s="206">
        <v>37.659999999999997</v>
      </c>
      <c r="WU19" s="206">
        <v>37.24</v>
      </c>
      <c r="WV19" s="206">
        <v>37.6</v>
      </c>
      <c r="WW19" s="206">
        <v>37.380000000000003</v>
      </c>
      <c r="WX19" s="206">
        <v>36.42</v>
      </c>
      <c r="WY19" s="206">
        <v>36.229999999999997</v>
      </c>
      <c r="WZ19" s="206">
        <v>37.06</v>
      </c>
      <c r="XA19" s="206">
        <v>37.33</v>
      </c>
      <c r="XB19" s="206">
        <v>37.479999999999997</v>
      </c>
      <c r="XC19" s="206">
        <v>37.409999999999997</v>
      </c>
      <c r="XD19" s="206">
        <v>37.81</v>
      </c>
      <c r="XE19" s="206">
        <v>38.369999999999997</v>
      </c>
      <c r="XF19" s="206">
        <v>37.020000000000003</v>
      </c>
      <c r="XG19" s="206">
        <v>37.03</v>
      </c>
      <c r="XH19" s="206">
        <v>37.630000000000003</v>
      </c>
      <c r="XI19" s="206">
        <v>37.67</v>
      </c>
      <c r="XJ19" s="206">
        <v>37.71</v>
      </c>
      <c r="XK19" s="206">
        <v>37.799999999999997</v>
      </c>
      <c r="XL19" s="206">
        <v>38</v>
      </c>
      <c r="XM19" s="206">
        <v>38.03</v>
      </c>
      <c r="XN19" s="206">
        <v>37.94</v>
      </c>
      <c r="XO19" s="206">
        <v>37.76</v>
      </c>
      <c r="XP19" s="206">
        <v>38.270000000000003</v>
      </c>
      <c r="XQ19" s="206">
        <v>38.270000000000003</v>
      </c>
      <c r="XR19" s="206">
        <v>38.35</v>
      </c>
      <c r="XS19" s="206">
        <v>38.69</v>
      </c>
      <c r="XT19" s="206">
        <v>38.700000000000003</v>
      </c>
      <c r="XU19" s="206">
        <v>39.520000000000003</v>
      </c>
      <c r="XV19" s="206">
        <v>38.909999999999997</v>
      </c>
      <c r="XW19" s="206">
        <v>39.409999999999997</v>
      </c>
      <c r="XX19" s="206">
        <v>39.46</v>
      </c>
      <c r="XY19" s="206">
        <v>39.47</v>
      </c>
      <c r="XZ19" s="206">
        <v>39.64</v>
      </c>
      <c r="YA19" s="366">
        <v>40.729999999999997</v>
      </c>
      <c r="YB19" s="366">
        <v>41.11</v>
      </c>
      <c r="YC19" s="366">
        <v>40.72</v>
      </c>
      <c r="YD19" s="366">
        <v>41.18</v>
      </c>
      <c r="YE19" s="366">
        <v>40.880000000000003</v>
      </c>
      <c r="YF19" s="366">
        <v>40.950000000000003</v>
      </c>
      <c r="YG19" s="366">
        <v>40.700000000000003</v>
      </c>
      <c r="YH19" s="366">
        <v>40.380000000000003</v>
      </c>
      <c r="YI19" s="366">
        <v>40.020000000000003</v>
      </c>
      <c r="YJ19" s="366">
        <v>40.380000000000003</v>
      </c>
      <c r="YK19" s="366">
        <v>40.56</v>
      </c>
      <c r="YL19" s="366">
        <v>40.520000000000003</v>
      </c>
      <c r="YM19" s="366">
        <v>40.54</v>
      </c>
      <c r="YN19" s="366">
        <v>40.6</v>
      </c>
      <c r="YO19" s="366">
        <v>41.03</v>
      </c>
      <c r="YP19" s="366">
        <v>40.659999999999997</v>
      </c>
      <c r="YQ19" s="366">
        <v>40.78</v>
      </c>
      <c r="YR19" s="366">
        <v>40.35</v>
      </c>
      <c r="YS19" s="366">
        <v>40.07</v>
      </c>
      <c r="YT19" s="366">
        <v>39.78</v>
      </c>
      <c r="YU19" s="366">
        <v>40.08</v>
      </c>
      <c r="YV19" s="366">
        <v>40.07</v>
      </c>
      <c r="YW19" s="366">
        <v>39.549999999999997</v>
      </c>
      <c r="YX19" s="366">
        <v>39.22</v>
      </c>
      <c r="YY19" s="366">
        <v>39.799999999999997</v>
      </c>
      <c r="YZ19" s="366">
        <v>39.94</v>
      </c>
      <c r="ZA19" s="366">
        <v>39.83</v>
      </c>
      <c r="ZB19" s="366">
        <v>39.81</v>
      </c>
      <c r="ZC19" s="366">
        <v>39.49</v>
      </c>
      <c r="ZD19" s="366">
        <v>39.46</v>
      </c>
      <c r="ZE19" s="366">
        <v>40.049999999999997</v>
      </c>
      <c r="ZF19" s="366">
        <v>40.119999999999997</v>
      </c>
      <c r="ZG19" s="366">
        <v>40.119999999999997</v>
      </c>
      <c r="ZH19" s="366">
        <v>39.69</v>
      </c>
      <c r="ZI19" s="366">
        <v>39.71</v>
      </c>
      <c r="ZJ19" s="366">
        <v>39.51</v>
      </c>
      <c r="ZK19" s="366">
        <v>39.42</v>
      </c>
      <c r="ZL19" s="366">
        <v>38.770000000000003</v>
      </c>
      <c r="ZM19" s="366">
        <v>38.590000000000003</v>
      </c>
      <c r="ZN19" s="366">
        <v>38.42</v>
      </c>
      <c r="ZO19" s="366">
        <v>38.69</v>
      </c>
      <c r="ZP19" s="366">
        <v>38.9</v>
      </c>
      <c r="ZQ19" s="366">
        <v>38.840000000000003</v>
      </c>
      <c r="ZR19" s="366">
        <v>38.72</v>
      </c>
      <c r="ZS19" s="366">
        <v>38.6</v>
      </c>
      <c r="ZT19" s="366">
        <v>38.94</v>
      </c>
      <c r="ZU19" s="366">
        <v>38.92</v>
      </c>
      <c r="ZV19" s="366">
        <v>38.64</v>
      </c>
      <c r="ZW19" s="366">
        <v>38.86</v>
      </c>
      <c r="ZX19" s="366">
        <v>39.049999999999997</v>
      </c>
      <c r="ZY19" s="366">
        <v>38.83</v>
      </c>
      <c r="ZZ19" s="366">
        <v>38.93</v>
      </c>
      <c r="AAA19" s="366">
        <v>38.619999999999997</v>
      </c>
      <c r="AAB19" s="366">
        <v>38.479999999999997</v>
      </c>
      <c r="AAC19" s="366">
        <v>38.340000000000003</v>
      </c>
      <c r="AAD19" s="366">
        <v>38.28</v>
      </c>
      <c r="AAE19" s="366">
        <v>37.74</v>
      </c>
      <c r="AAF19" s="366">
        <v>37.99</v>
      </c>
      <c r="AAG19" s="366">
        <v>38.17</v>
      </c>
      <c r="AAH19" s="367">
        <v>38.68</v>
      </c>
      <c r="AAI19" s="438">
        <v>38.770000000000003</v>
      </c>
      <c r="AAJ19" s="438">
        <v>38.6</v>
      </c>
      <c r="AAK19" s="438">
        <v>37.93</v>
      </c>
      <c r="AAL19" s="438">
        <v>37.979999999999997</v>
      </c>
      <c r="AAM19" s="438">
        <v>37.76</v>
      </c>
      <c r="AAN19" s="438">
        <v>37.58</v>
      </c>
      <c r="AAO19" s="438">
        <v>37.6</v>
      </c>
      <c r="AAP19" s="438">
        <v>37.74</v>
      </c>
      <c r="AAQ19" s="438">
        <v>38.11</v>
      </c>
      <c r="AAR19" s="438">
        <v>38.17</v>
      </c>
      <c r="AAS19" s="438">
        <v>37.89</v>
      </c>
      <c r="AAT19" s="438">
        <v>38.07</v>
      </c>
      <c r="AAU19" s="438">
        <v>37.96</v>
      </c>
      <c r="AAV19" s="438">
        <v>38.03</v>
      </c>
      <c r="AAW19" s="438">
        <v>37.520000000000003</v>
      </c>
      <c r="AAX19" s="438">
        <v>37.47</v>
      </c>
      <c r="AAY19" s="438">
        <v>37.409999999999997</v>
      </c>
      <c r="AAZ19" s="438">
        <v>37.01</v>
      </c>
      <c r="ABA19" s="438">
        <v>37.15</v>
      </c>
      <c r="ABB19" s="438">
        <v>36.32</v>
      </c>
      <c r="ABC19" s="438">
        <v>35.86</v>
      </c>
      <c r="ABD19" s="438">
        <v>36.24</v>
      </c>
      <c r="ABE19" s="438">
        <v>36.880000000000003</v>
      </c>
      <c r="ABF19" s="438">
        <v>36.43</v>
      </c>
      <c r="ABG19" s="438">
        <v>36.409999999999997</v>
      </c>
      <c r="ABH19" s="438">
        <v>36.340000000000003</v>
      </c>
      <c r="ABI19" s="438">
        <v>36.56</v>
      </c>
      <c r="ABJ19" s="438">
        <v>36.630000000000003</v>
      </c>
      <c r="ABK19" s="438">
        <v>37.01</v>
      </c>
      <c r="ABL19" s="438">
        <v>37.07</v>
      </c>
      <c r="ABM19" s="438">
        <v>37.049999999999997</v>
      </c>
      <c r="ABN19" s="438">
        <v>36.909999999999997</v>
      </c>
      <c r="ABO19" s="438">
        <v>36.630000000000003</v>
      </c>
      <c r="ABP19" s="438">
        <v>36.57</v>
      </c>
      <c r="ABQ19" s="438">
        <v>36.68</v>
      </c>
      <c r="ABR19" s="438">
        <v>37.1</v>
      </c>
      <c r="ABS19" s="438">
        <v>37.01</v>
      </c>
      <c r="ABT19" s="438">
        <v>37.369999999999997</v>
      </c>
      <c r="ABU19" s="438">
        <v>37.32</v>
      </c>
      <c r="ABV19" s="438">
        <v>37.32</v>
      </c>
      <c r="ABW19" s="438">
        <v>36.799999999999997</v>
      </c>
      <c r="ABX19" s="438">
        <v>36.17</v>
      </c>
      <c r="ABY19" s="438">
        <v>35.950000000000003</v>
      </c>
      <c r="ABZ19" s="438">
        <v>35.340000000000003</v>
      </c>
      <c r="ACA19" s="438">
        <v>35.69</v>
      </c>
      <c r="ACB19" s="438">
        <v>36.07</v>
      </c>
      <c r="ACC19" s="438">
        <v>36.31</v>
      </c>
      <c r="ACD19" s="438">
        <v>36.93</v>
      </c>
      <c r="ACE19" s="438">
        <v>37.01</v>
      </c>
      <c r="ACF19" s="438">
        <v>37.229999999999997</v>
      </c>
      <c r="ACG19" s="438">
        <v>37.32</v>
      </c>
      <c r="ACH19" s="438">
        <v>36.97</v>
      </c>
      <c r="ACI19" s="438">
        <v>36.92</v>
      </c>
      <c r="ACJ19" s="438">
        <v>37.380000000000003</v>
      </c>
      <c r="ACK19" s="438">
        <v>37.53</v>
      </c>
      <c r="ACL19" s="438">
        <v>37.33</v>
      </c>
      <c r="ACM19" s="438">
        <v>37.44</v>
      </c>
      <c r="ACN19" s="438">
        <v>37.68</v>
      </c>
      <c r="ACO19" s="438">
        <v>37.6</v>
      </c>
      <c r="ACP19" s="438">
        <v>37.770000000000003</v>
      </c>
      <c r="ACQ19" s="438">
        <v>37.56</v>
      </c>
      <c r="ACR19" s="438">
        <v>37.4</v>
      </c>
      <c r="ACS19" s="492">
        <v>37.33</v>
      </c>
      <c r="ACT19" s="492">
        <v>37.700000000000003</v>
      </c>
      <c r="ACU19" s="492">
        <v>37.92</v>
      </c>
      <c r="ACV19" s="492">
        <v>38.36</v>
      </c>
      <c r="ACW19" s="492">
        <v>38.42</v>
      </c>
      <c r="ACX19" s="492">
        <v>38.71</v>
      </c>
      <c r="ACY19" s="492">
        <v>38.85</v>
      </c>
      <c r="ACZ19" s="492">
        <v>38.64</v>
      </c>
      <c r="ADA19" s="492">
        <v>38.9</v>
      </c>
      <c r="ADB19" s="492">
        <v>39.049999999999997</v>
      </c>
      <c r="ADC19" s="492">
        <v>38.82</v>
      </c>
      <c r="ADD19" s="492">
        <v>38.75</v>
      </c>
      <c r="ADE19" s="492">
        <v>39.04</v>
      </c>
      <c r="ADF19" s="492">
        <v>38.86</v>
      </c>
      <c r="ADG19" s="492">
        <v>38.049999999999997</v>
      </c>
      <c r="ADH19" s="492">
        <v>37.76</v>
      </c>
      <c r="ADI19" s="492">
        <v>37.799999999999997</v>
      </c>
      <c r="ADJ19" s="492">
        <v>38.14</v>
      </c>
      <c r="ADK19" s="492">
        <v>38.69</v>
      </c>
      <c r="ADL19" s="492">
        <v>38.729999999999997</v>
      </c>
      <c r="ADM19" s="492">
        <v>38.5</v>
      </c>
      <c r="ADN19" s="492">
        <v>38.11</v>
      </c>
      <c r="ADO19" s="492">
        <v>38.83</v>
      </c>
      <c r="ADP19" s="492">
        <v>38.01</v>
      </c>
      <c r="ADQ19" s="492">
        <v>38.81</v>
      </c>
      <c r="ADR19" s="492">
        <v>38.619999999999997</v>
      </c>
      <c r="ADS19" s="492">
        <v>38.299999999999997</v>
      </c>
      <c r="ADT19" s="492">
        <v>38.24</v>
      </c>
      <c r="ADU19" s="492">
        <v>38.380000000000003</v>
      </c>
      <c r="ADV19" s="492">
        <v>38.72</v>
      </c>
      <c r="ADW19" s="492">
        <v>38.619999999999997</v>
      </c>
      <c r="ADX19" s="492">
        <v>38.79</v>
      </c>
      <c r="ADY19" s="492">
        <v>38.520000000000003</v>
      </c>
      <c r="ADZ19" s="492">
        <v>38.659999999999997</v>
      </c>
      <c r="AEA19" s="492">
        <v>38.89</v>
      </c>
      <c r="AEB19" s="492">
        <v>38.82</v>
      </c>
      <c r="AEC19" s="492">
        <v>38.270000000000003</v>
      </c>
      <c r="AED19" s="492">
        <v>38.130000000000003</v>
      </c>
      <c r="AEE19" s="492">
        <v>37.61</v>
      </c>
      <c r="AEF19" s="492">
        <v>37.99</v>
      </c>
      <c r="AEG19" s="492">
        <v>37.36</v>
      </c>
      <c r="AEH19" s="492">
        <v>37.380000000000003</v>
      </c>
      <c r="AEI19" s="492">
        <v>37.75</v>
      </c>
      <c r="AEJ19" s="492">
        <v>37.53</v>
      </c>
      <c r="AEK19" s="492">
        <v>37.43</v>
      </c>
      <c r="AEL19" s="492">
        <v>37.659999999999997</v>
      </c>
      <c r="AEM19" s="492">
        <v>37.99</v>
      </c>
      <c r="AEN19" s="492">
        <v>38.380000000000003</v>
      </c>
      <c r="AEO19" s="492">
        <v>38.44</v>
      </c>
      <c r="AEP19" s="492">
        <v>38.619999999999997</v>
      </c>
      <c r="AEQ19" s="492">
        <v>38.630000000000003</v>
      </c>
      <c r="AER19" s="492">
        <v>38.869999999999997</v>
      </c>
      <c r="AES19" s="492">
        <v>38.880000000000003</v>
      </c>
      <c r="AET19" s="492">
        <v>38.619999999999997</v>
      </c>
      <c r="AEU19" s="26">
        <v>38.619999999999997</v>
      </c>
      <c r="AEV19" s="26">
        <v>38.56</v>
      </c>
      <c r="AEW19" s="26">
        <v>38.22</v>
      </c>
      <c r="AEX19" s="26">
        <v>38.46</v>
      </c>
      <c r="AEY19" s="26">
        <v>38.68</v>
      </c>
      <c r="AEZ19" s="26">
        <v>38.799999999999997</v>
      </c>
      <c r="AFA19" s="26">
        <v>38.29</v>
      </c>
    </row>
    <row r="20" spans="1:1731">
      <c r="A20" s="89" t="s">
        <v>246</v>
      </c>
      <c r="B20" s="183">
        <v>371.39</v>
      </c>
      <c r="C20" s="183">
        <v>371.95</v>
      </c>
      <c r="D20" s="183">
        <v>370.65</v>
      </c>
      <c r="E20" s="183">
        <v>369.86</v>
      </c>
      <c r="F20" s="183">
        <v>370.28</v>
      </c>
      <c r="G20" s="183">
        <v>369.74</v>
      </c>
      <c r="H20" s="183">
        <v>369.86</v>
      </c>
      <c r="I20" s="183">
        <v>369.13</v>
      </c>
      <c r="J20" s="183">
        <v>369</v>
      </c>
      <c r="K20" s="183">
        <v>369.09</v>
      </c>
      <c r="L20" s="183">
        <v>368.64</v>
      </c>
      <c r="M20" s="183">
        <v>368.32</v>
      </c>
      <c r="N20" s="183">
        <v>368.56</v>
      </c>
      <c r="O20" s="183">
        <v>368.69</v>
      </c>
      <c r="P20" s="183">
        <v>368.3</v>
      </c>
      <c r="Q20" s="183">
        <v>369.45</v>
      </c>
      <c r="R20" s="183">
        <v>370.95</v>
      </c>
      <c r="S20" s="183">
        <v>370.16</v>
      </c>
      <c r="T20" s="183">
        <v>370.44</v>
      </c>
      <c r="U20" s="183">
        <v>370.29</v>
      </c>
      <c r="V20" s="183">
        <v>370.56</v>
      </c>
      <c r="W20" s="183">
        <v>369.79</v>
      </c>
      <c r="X20" s="183">
        <v>369.84</v>
      </c>
      <c r="Y20" s="183">
        <v>369.04</v>
      </c>
      <c r="Z20" s="183">
        <v>369.25</v>
      </c>
      <c r="AA20" s="183">
        <v>369.01</v>
      </c>
      <c r="AB20" s="183">
        <v>368.74</v>
      </c>
      <c r="AC20" s="183">
        <v>368.44</v>
      </c>
      <c r="AD20" s="183">
        <v>368.36</v>
      </c>
      <c r="AE20" s="183">
        <v>368.26</v>
      </c>
      <c r="AF20" s="183">
        <v>367.98</v>
      </c>
      <c r="AG20" s="183">
        <v>368.56</v>
      </c>
      <c r="AH20" s="183">
        <v>368.44</v>
      </c>
      <c r="AI20" s="183">
        <v>366.83</v>
      </c>
      <c r="AJ20" s="183">
        <v>367.22</v>
      </c>
      <c r="AK20" s="183">
        <v>368.61</v>
      </c>
      <c r="AL20" s="183">
        <v>368.65</v>
      </c>
      <c r="AM20" s="183">
        <v>368.91</v>
      </c>
      <c r="AN20" s="183">
        <v>371.1</v>
      </c>
      <c r="AO20" s="183">
        <v>370.88</v>
      </c>
      <c r="AP20" s="183">
        <v>370.22</v>
      </c>
      <c r="AQ20" s="183">
        <v>371.58</v>
      </c>
      <c r="AR20" s="183">
        <v>373.79</v>
      </c>
      <c r="AS20" s="183">
        <v>373.42</v>
      </c>
      <c r="AT20" s="183">
        <v>373.9</v>
      </c>
      <c r="AU20" s="183">
        <v>374.81</v>
      </c>
      <c r="AV20" s="183">
        <v>374.71</v>
      </c>
      <c r="AW20" s="183">
        <v>373.27</v>
      </c>
      <c r="AX20" s="183">
        <v>372.95</v>
      </c>
      <c r="AY20" s="183">
        <v>374.01</v>
      </c>
      <c r="AZ20" s="183">
        <v>375.73</v>
      </c>
      <c r="BA20" s="183">
        <v>377.72</v>
      </c>
      <c r="BB20" s="183">
        <v>377.55</v>
      </c>
      <c r="BC20" s="183">
        <v>376.73</v>
      </c>
      <c r="BD20" s="183">
        <v>376.85</v>
      </c>
      <c r="BE20" s="183">
        <v>378.55</v>
      </c>
      <c r="BF20" s="183">
        <v>378.19</v>
      </c>
      <c r="BG20" s="183">
        <v>378.1</v>
      </c>
      <c r="BH20" s="183">
        <v>378.64</v>
      </c>
      <c r="BI20" s="183">
        <v>382.15</v>
      </c>
      <c r="BJ20" s="183">
        <v>382.62</v>
      </c>
      <c r="BK20" s="183">
        <v>382.39</v>
      </c>
      <c r="BL20" s="183">
        <v>381.86</v>
      </c>
      <c r="BM20" s="183">
        <v>383.92</v>
      </c>
      <c r="BN20" s="183">
        <v>383.46</v>
      </c>
      <c r="BO20" s="183">
        <v>384.93</v>
      </c>
      <c r="BP20" s="183">
        <v>383.66</v>
      </c>
      <c r="BQ20" s="183">
        <v>383.98</v>
      </c>
      <c r="BR20" s="183">
        <v>385.23</v>
      </c>
      <c r="BS20" s="183">
        <v>381.21</v>
      </c>
      <c r="BT20" s="183">
        <v>381.66</v>
      </c>
      <c r="BU20" s="183">
        <v>379.66</v>
      </c>
      <c r="BV20" s="183">
        <v>378.17</v>
      </c>
      <c r="BW20" s="183">
        <v>378.03</v>
      </c>
      <c r="BX20" s="183">
        <v>377.41</v>
      </c>
      <c r="BY20" s="183">
        <v>377.69</v>
      </c>
      <c r="BZ20" s="183">
        <v>377.78</v>
      </c>
      <c r="CA20" s="183">
        <v>377.79</v>
      </c>
      <c r="CB20" s="183">
        <v>377.03</v>
      </c>
      <c r="CC20" s="183">
        <v>378.25</v>
      </c>
      <c r="CD20" s="183">
        <v>379.85</v>
      </c>
      <c r="CE20" s="183">
        <v>379.67</v>
      </c>
      <c r="CF20" s="183">
        <v>378.15</v>
      </c>
      <c r="CG20" s="183">
        <v>377.42</v>
      </c>
      <c r="CH20" s="183">
        <v>376.96</v>
      </c>
      <c r="CI20" s="183">
        <v>377.5</v>
      </c>
      <c r="CJ20" s="183">
        <v>377.43</v>
      </c>
      <c r="CK20" s="183">
        <v>378.45</v>
      </c>
      <c r="CL20" s="183">
        <v>378.03</v>
      </c>
      <c r="CM20" s="183">
        <v>378.82</v>
      </c>
      <c r="CN20" s="183">
        <v>378.43</v>
      </c>
      <c r="CO20" s="183">
        <v>379.18</v>
      </c>
      <c r="CP20" s="183">
        <v>378.86</v>
      </c>
      <c r="CQ20" s="183">
        <v>378.99</v>
      </c>
      <c r="CR20" s="183">
        <v>378.89</v>
      </c>
      <c r="CS20" s="183">
        <v>378.84</v>
      </c>
      <c r="CT20" s="183">
        <v>378.84</v>
      </c>
      <c r="CU20" s="183">
        <v>379.28</v>
      </c>
      <c r="CV20" s="183">
        <v>378.71</v>
      </c>
      <c r="CW20" s="183">
        <v>380.41</v>
      </c>
      <c r="CX20" s="183">
        <v>382.82</v>
      </c>
      <c r="CY20" s="183">
        <v>381.1</v>
      </c>
      <c r="CZ20" s="183">
        <v>380.34</v>
      </c>
      <c r="DA20" s="183">
        <v>381.39</v>
      </c>
      <c r="DB20" s="183">
        <v>381.09</v>
      </c>
      <c r="DC20" s="183">
        <v>380.38</v>
      </c>
      <c r="DD20" s="183">
        <v>379.32</v>
      </c>
      <c r="DE20" s="183">
        <v>379.23</v>
      </c>
      <c r="DF20" s="183">
        <v>379.3</v>
      </c>
      <c r="DG20" s="183">
        <v>379.12</v>
      </c>
      <c r="DH20" s="183">
        <v>379.91</v>
      </c>
      <c r="DI20" s="183">
        <v>380.83</v>
      </c>
      <c r="DJ20" s="183">
        <v>380.69</v>
      </c>
      <c r="DK20" s="183">
        <v>380.71</v>
      </c>
      <c r="DL20" s="183">
        <v>381.54</v>
      </c>
      <c r="DM20" s="183">
        <v>381.3</v>
      </c>
      <c r="DN20" s="183">
        <v>380.96</v>
      </c>
      <c r="DO20" s="183">
        <v>381.33</v>
      </c>
      <c r="DP20" s="183">
        <v>380.91</v>
      </c>
      <c r="DQ20" s="183">
        <v>380.03</v>
      </c>
      <c r="DR20" s="183">
        <v>379.61</v>
      </c>
      <c r="DS20" s="183">
        <v>379.31</v>
      </c>
      <c r="DT20" s="183">
        <v>378.64</v>
      </c>
      <c r="DU20" s="183">
        <v>378.73</v>
      </c>
      <c r="DV20" s="183">
        <v>379.4</v>
      </c>
      <c r="DW20" s="183">
        <v>379.29</v>
      </c>
      <c r="DX20" s="183">
        <v>377.72</v>
      </c>
      <c r="DY20" s="183">
        <v>377.97</v>
      </c>
      <c r="DZ20" s="183">
        <v>378.1</v>
      </c>
      <c r="EA20" s="183">
        <v>377.39</v>
      </c>
      <c r="EB20" s="183">
        <v>377.37</v>
      </c>
      <c r="EC20" s="183">
        <v>376.54</v>
      </c>
      <c r="ED20" s="183">
        <v>377.33</v>
      </c>
      <c r="EE20" s="183">
        <v>378.56</v>
      </c>
      <c r="EF20" s="183">
        <v>378.81</v>
      </c>
      <c r="EG20" s="183">
        <v>377.77</v>
      </c>
      <c r="EH20" s="183">
        <v>377.06</v>
      </c>
      <c r="EI20" s="183">
        <v>377.69</v>
      </c>
      <c r="EJ20" s="183">
        <v>377.46</v>
      </c>
      <c r="EK20" s="183">
        <v>376.45</v>
      </c>
      <c r="EL20" s="183">
        <v>378.18</v>
      </c>
      <c r="EM20" s="183">
        <v>377.37</v>
      </c>
      <c r="EN20" s="183">
        <v>377.59</v>
      </c>
      <c r="EO20" s="183">
        <v>377.23</v>
      </c>
      <c r="EP20" s="183">
        <v>377.03</v>
      </c>
      <c r="EQ20" s="183">
        <v>375.6</v>
      </c>
      <c r="ER20" s="183">
        <v>375.15</v>
      </c>
      <c r="ES20" s="183">
        <v>376.4</v>
      </c>
      <c r="ET20" s="183">
        <v>375.66</v>
      </c>
      <c r="EU20" s="183">
        <v>376.37</v>
      </c>
      <c r="EV20" s="183">
        <v>377.08</v>
      </c>
      <c r="EW20" s="183">
        <v>377.28</v>
      </c>
      <c r="EX20" s="183">
        <v>376.39</v>
      </c>
      <c r="EY20" s="183">
        <v>377.14</v>
      </c>
      <c r="EZ20" s="183">
        <v>377.1</v>
      </c>
      <c r="FA20" s="183">
        <v>376.97</v>
      </c>
      <c r="FB20" s="183">
        <v>377.85</v>
      </c>
      <c r="FC20" s="183">
        <v>377.07</v>
      </c>
      <c r="FD20" s="183">
        <v>376.38</v>
      </c>
      <c r="FE20" s="183">
        <v>375.2</v>
      </c>
      <c r="FF20" s="183">
        <v>377.43</v>
      </c>
      <c r="FG20" s="183">
        <v>377.07</v>
      </c>
      <c r="FH20" s="183">
        <v>377.76</v>
      </c>
      <c r="FI20" s="183">
        <v>376.65</v>
      </c>
      <c r="FJ20" s="183">
        <v>375.66</v>
      </c>
      <c r="FK20" s="183">
        <v>373.67</v>
      </c>
      <c r="FL20" s="183">
        <v>371.8</v>
      </c>
      <c r="FM20" s="183">
        <v>371.78</v>
      </c>
      <c r="FN20" s="183">
        <v>370.14</v>
      </c>
      <c r="FO20" s="183">
        <v>369.63</v>
      </c>
      <c r="FP20" s="183">
        <v>372.34</v>
      </c>
      <c r="FQ20" s="183">
        <v>371.41</v>
      </c>
      <c r="FR20" s="183">
        <v>370.35</v>
      </c>
      <c r="FS20" s="183">
        <v>372.14</v>
      </c>
      <c r="FT20" s="183">
        <v>372.02</v>
      </c>
      <c r="FU20" s="183">
        <v>368.45</v>
      </c>
      <c r="FV20" s="183">
        <v>368.6</v>
      </c>
      <c r="FW20" s="183">
        <v>366.8</v>
      </c>
      <c r="FX20" s="183">
        <v>364.21</v>
      </c>
      <c r="FY20" s="183">
        <v>363.06</v>
      </c>
      <c r="FZ20" s="183">
        <v>363.32</v>
      </c>
      <c r="GA20" s="183">
        <v>361.5</v>
      </c>
      <c r="GB20" s="183">
        <v>363.34</v>
      </c>
      <c r="GC20" s="183">
        <v>363.56</v>
      </c>
      <c r="GD20" s="183">
        <v>361.81</v>
      </c>
      <c r="GE20" s="183">
        <v>360.92</v>
      </c>
      <c r="GF20" s="183">
        <v>360.61</v>
      </c>
      <c r="GG20" s="183">
        <v>361.86</v>
      </c>
      <c r="GH20" s="183">
        <v>360.43</v>
      </c>
      <c r="GI20" s="183">
        <v>356.55</v>
      </c>
      <c r="GJ20" s="183">
        <v>359.12</v>
      </c>
      <c r="GK20" s="183">
        <v>359.04</v>
      </c>
      <c r="GL20" s="183">
        <v>359.83</v>
      </c>
      <c r="GM20" s="183">
        <v>359.81</v>
      </c>
      <c r="GN20" s="183">
        <v>358.24</v>
      </c>
      <c r="GO20" s="183">
        <v>357.29</v>
      </c>
      <c r="GP20" s="183">
        <v>357.22</v>
      </c>
      <c r="GQ20" s="183">
        <v>356.28</v>
      </c>
      <c r="GR20" s="183">
        <v>356.47</v>
      </c>
      <c r="GS20" s="183">
        <v>357.78</v>
      </c>
      <c r="GT20" s="183">
        <v>360.14</v>
      </c>
      <c r="GU20" s="183">
        <v>360.94</v>
      </c>
      <c r="GV20" s="183">
        <v>360.58</v>
      </c>
      <c r="GW20" s="183">
        <v>359.49</v>
      </c>
      <c r="GX20" s="183">
        <v>358.82</v>
      </c>
      <c r="GY20" s="183">
        <v>362.64</v>
      </c>
      <c r="GZ20" s="183">
        <v>363.07</v>
      </c>
      <c r="HA20" s="183">
        <v>362.5</v>
      </c>
      <c r="HB20" s="183">
        <v>361.85</v>
      </c>
      <c r="HC20" s="183">
        <v>361.99</v>
      </c>
      <c r="HD20" s="183">
        <v>362.73</v>
      </c>
      <c r="HE20" s="183">
        <v>362.18</v>
      </c>
      <c r="HF20" s="183">
        <v>362.01</v>
      </c>
      <c r="HG20" s="183">
        <v>362.12</v>
      </c>
      <c r="HH20" s="183">
        <v>362.64</v>
      </c>
      <c r="HI20" s="183">
        <v>361.68</v>
      </c>
      <c r="HJ20" s="183">
        <v>362.13</v>
      </c>
      <c r="HK20" s="183">
        <v>362.03</v>
      </c>
      <c r="HL20" s="183">
        <v>364.04</v>
      </c>
      <c r="HM20" s="183">
        <v>364.73</v>
      </c>
      <c r="HN20" s="183">
        <v>364.08</v>
      </c>
      <c r="HO20" s="183">
        <v>364.76</v>
      </c>
      <c r="HP20" s="183">
        <v>366.44</v>
      </c>
      <c r="HQ20" s="183">
        <v>367.09</v>
      </c>
      <c r="HR20" s="183">
        <v>368.57</v>
      </c>
      <c r="HS20" s="183">
        <v>367.95</v>
      </c>
      <c r="HT20" s="183">
        <v>368.72</v>
      </c>
      <c r="HU20" s="183">
        <v>369.14</v>
      </c>
      <c r="HV20" s="183">
        <v>370.11</v>
      </c>
      <c r="HW20" s="183">
        <v>370.83</v>
      </c>
      <c r="HX20" s="183">
        <v>371.25</v>
      </c>
      <c r="HY20" s="183">
        <v>373.34</v>
      </c>
      <c r="HZ20" s="183">
        <v>373.75</v>
      </c>
      <c r="IA20" s="183">
        <v>373.87</v>
      </c>
      <c r="IB20" s="183">
        <v>373.74</v>
      </c>
      <c r="IC20" s="183">
        <v>371.46</v>
      </c>
      <c r="ID20" s="183">
        <v>370.69</v>
      </c>
      <c r="IE20" s="183">
        <v>370.7</v>
      </c>
      <c r="IF20" s="183">
        <v>370.06</v>
      </c>
      <c r="IG20" s="183">
        <v>370.77</v>
      </c>
      <c r="IH20" s="183">
        <v>370.22</v>
      </c>
      <c r="II20" s="183">
        <v>370.71</v>
      </c>
      <c r="IJ20" s="183">
        <v>370.47</v>
      </c>
      <c r="IK20" s="183">
        <v>369.41</v>
      </c>
      <c r="IL20" s="183">
        <v>369.86</v>
      </c>
      <c r="IM20" s="183">
        <v>369.67</v>
      </c>
      <c r="IN20" s="183">
        <v>369.45</v>
      </c>
      <c r="IO20" s="183">
        <v>369.49</v>
      </c>
      <c r="IP20" s="183">
        <v>368.97</v>
      </c>
      <c r="IQ20" s="183">
        <v>369.44</v>
      </c>
      <c r="IR20" s="183">
        <v>368.77</v>
      </c>
      <c r="IS20" s="183">
        <v>368.32</v>
      </c>
      <c r="IT20" s="183">
        <v>367.86</v>
      </c>
      <c r="IU20" s="183">
        <v>368.86</v>
      </c>
      <c r="IV20" s="183">
        <v>372.02</v>
      </c>
      <c r="IW20" s="183">
        <v>370.47</v>
      </c>
      <c r="IX20" s="183">
        <v>370.56</v>
      </c>
      <c r="IY20" s="183">
        <v>370.42</v>
      </c>
      <c r="IZ20" s="183">
        <v>368.64</v>
      </c>
      <c r="JA20" s="183">
        <v>369.5</v>
      </c>
      <c r="JB20" s="183">
        <v>369.6</v>
      </c>
      <c r="JC20" s="183">
        <v>370.38</v>
      </c>
      <c r="JD20" s="183">
        <v>370.18</v>
      </c>
      <c r="JE20" s="183">
        <v>371.09</v>
      </c>
      <c r="JF20" s="183">
        <v>371.4</v>
      </c>
      <c r="JG20" s="183">
        <v>371.81</v>
      </c>
      <c r="JH20" s="183">
        <v>372.57</v>
      </c>
      <c r="JI20" s="183">
        <v>373.8</v>
      </c>
      <c r="JJ20" s="183">
        <v>374.11</v>
      </c>
      <c r="JK20" s="183">
        <v>374.58</v>
      </c>
      <c r="JL20" s="183">
        <v>374.61</v>
      </c>
      <c r="JM20" s="183">
        <v>377.14</v>
      </c>
      <c r="JN20" s="183">
        <v>378.32</v>
      </c>
      <c r="JO20" s="183">
        <v>382.13</v>
      </c>
      <c r="JP20" s="183">
        <v>385.55</v>
      </c>
      <c r="JQ20" s="183">
        <v>383.53</v>
      </c>
      <c r="JR20" s="183">
        <v>382.62</v>
      </c>
      <c r="JS20" s="183">
        <v>382.72</v>
      </c>
      <c r="JT20" s="183">
        <v>381.31</v>
      </c>
      <c r="JU20" s="183">
        <v>381.84</v>
      </c>
      <c r="JV20" s="183">
        <v>382.52</v>
      </c>
      <c r="JW20" s="183">
        <v>383.62</v>
      </c>
      <c r="JX20" s="183">
        <v>382.22</v>
      </c>
      <c r="JY20" s="183">
        <v>382.09</v>
      </c>
      <c r="JZ20" s="183">
        <v>382.19</v>
      </c>
      <c r="KA20" s="183">
        <v>382.31</v>
      </c>
      <c r="KB20" s="183">
        <v>382.25</v>
      </c>
      <c r="KC20" s="183">
        <v>382.45</v>
      </c>
      <c r="KD20" s="183">
        <v>382.65</v>
      </c>
      <c r="KE20" s="183">
        <v>383.85</v>
      </c>
      <c r="KF20" s="183">
        <v>384.07</v>
      </c>
      <c r="KG20" s="183">
        <v>383.56</v>
      </c>
      <c r="KH20" s="183">
        <v>385.73</v>
      </c>
      <c r="KI20" s="183">
        <v>384.34</v>
      </c>
      <c r="KJ20" s="183">
        <v>386.28</v>
      </c>
      <c r="KK20" s="183">
        <v>385.97</v>
      </c>
      <c r="KL20" s="183">
        <v>386.11</v>
      </c>
      <c r="KM20" s="183">
        <v>388.13</v>
      </c>
      <c r="KN20" s="183">
        <v>388.33</v>
      </c>
      <c r="KO20" s="183">
        <v>390.08</v>
      </c>
      <c r="KP20" s="183">
        <v>392.67</v>
      </c>
      <c r="KQ20" s="183">
        <v>395.17</v>
      </c>
      <c r="KR20" s="183">
        <v>394.11</v>
      </c>
      <c r="KS20" s="183">
        <v>394.36</v>
      </c>
      <c r="KT20" s="183">
        <v>393.49</v>
      </c>
      <c r="KU20" s="183">
        <v>392.39</v>
      </c>
      <c r="KV20" s="183">
        <v>391.34</v>
      </c>
      <c r="KW20" s="183">
        <v>390.09</v>
      </c>
      <c r="KX20" s="183">
        <v>388.72</v>
      </c>
      <c r="KY20" s="183">
        <v>388.93</v>
      </c>
      <c r="KZ20" s="183">
        <v>388</v>
      </c>
      <c r="LA20" s="183">
        <v>389.26</v>
      </c>
      <c r="LB20" s="183">
        <v>390.6</v>
      </c>
      <c r="LC20" s="183">
        <v>390.49</v>
      </c>
      <c r="LD20" s="183">
        <v>391.79</v>
      </c>
      <c r="LE20" s="183">
        <v>391.95</v>
      </c>
      <c r="LF20" s="183">
        <v>390.39</v>
      </c>
      <c r="LG20" s="183">
        <v>389.99</v>
      </c>
      <c r="LH20" s="183">
        <v>390.07</v>
      </c>
      <c r="LI20" s="183">
        <v>388.28</v>
      </c>
      <c r="LJ20" s="183">
        <v>388.24</v>
      </c>
      <c r="LK20" s="183">
        <v>389.49</v>
      </c>
      <c r="LL20" s="183">
        <v>389</v>
      </c>
      <c r="LM20" s="183">
        <v>388.36</v>
      </c>
      <c r="LN20" s="183">
        <v>389.17</v>
      </c>
      <c r="LO20" s="183">
        <v>389.07</v>
      </c>
      <c r="LP20" s="183">
        <v>391.93</v>
      </c>
      <c r="LQ20" s="183">
        <v>392.7</v>
      </c>
      <c r="LR20" s="183">
        <v>392.12</v>
      </c>
      <c r="LS20" s="183">
        <v>393.34</v>
      </c>
      <c r="LT20" s="183">
        <v>393.44</v>
      </c>
      <c r="LU20" s="183">
        <v>394.23</v>
      </c>
      <c r="LV20" s="183">
        <v>394.01</v>
      </c>
      <c r="LW20" s="183">
        <v>393.28</v>
      </c>
      <c r="LX20" s="183">
        <v>393.48</v>
      </c>
      <c r="LY20" s="183">
        <v>393.11</v>
      </c>
      <c r="LZ20" s="183">
        <v>392.73</v>
      </c>
      <c r="MA20" s="183">
        <v>392.74</v>
      </c>
      <c r="MB20" s="183">
        <v>391.75</v>
      </c>
      <c r="MC20" s="183">
        <v>392.24</v>
      </c>
      <c r="MD20" s="183">
        <v>392.3</v>
      </c>
      <c r="ME20" s="183">
        <v>391.69</v>
      </c>
      <c r="MF20" s="183">
        <v>391.83</v>
      </c>
      <c r="MG20" s="183">
        <v>391.97</v>
      </c>
      <c r="MH20" s="183">
        <v>391.82</v>
      </c>
      <c r="MI20" s="183">
        <v>392.44</v>
      </c>
      <c r="MJ20" s="183">
        <v>393.68</v>
      </c>
      <c r="MK20" s="183">
        <v>392.59</v>
      </c>
      <c r="ML20" s="183">
        <v>391.96</v>
      </c>
      <c r="MM20" s="183">
        <v>391.95</v>
      </c>
      <c r="MN20" s="183">
        <v>391.95</v>
      </c>
      <c r="MO20" s="183">
        <v>391.14</v>
      </c>
      <c r="MP20" s="183">
        <v>391.61</v>
      </c>
      <c r="MQ20" s="183">
        <v>392.04</v>
      </c>
      <c r="MR20" s="183">
        <v>391.62</v>
      </c>
      <c r="MS20" s="183">
        <v>392.5</v>
      </c>
      <c r="MT20" s="183">
        <v>391.71</v>
      </c>
      <c r="MU20" s="183">
        <v>391.76</v>
      </c>
      <c r="MV20" s="183">
        <v>391.58</v>
      </c>
      <c r="MW20" s="183">
        <v>391.97</v>
      </c>
      <c r="MX20" s="183">
        <v>391.86</v>
      </c>
      <c r="MY20" s="183">
        <v>391.83</v>
      </c>
      <c r="MZ20" s="183">
        <v>391.71</v>
      </c>
      <c r="NA20" s="183">
        <v>392.53</v>
      </c>
      <c r="NB20" s="183">
        <v>392.64</v>
      </c>
      <c r="NC20" s="183">
        <v>393.84</v>
      </c>
      <c r="ND20" s="183">
        <v>393.24</v>
      </c>
      <c r="NE20" s="183">
        <v>393.17</v>
      </c>
      <c r="NF20" s="183">
        <v>392.84</v>
      </c>
      <c r="NG20" s="183">
        <v>392.68</v>
      </c>
      <c r="NH20" s="183">
        <v>392.55</v>
      </c>
      <c r="NI20" s="183">
        <v>391.84</v>
      </c>
      <c r="NJ20" s="183">
        <v>391.78</v>
      </c>
      <c r="NK20" s="183">
        <v>392.48</v>
      </c>
      <c r="NL20" s="183">
        <v>392.05</v>
      </c>
      <c r="NM20" s="183">
        <v>392.44</v>
      </c>
      <c r="NN20" s="183">
        <v>392.44</v>
      </c>
      <c r="NO20" s="183">
        <v>392.24</v>
      </c>
      <c r="NP20" s="183">
        <v>390.38</v>
      </c>
      <c r="NQ20" s="183">
        <v>390.63</v>
      </c>
      <c r="NR20" s="183">
        <v>390.35</v>
      </c>
      <c r="NS20" s="183">
        <v>387.86</v>
      </c>
      <c r="NT20" s="183">
        <v>388.03</v>
      </c>
      <c r="NU20" s="183">
        <v>384.48</v>
      </c>
      <c r="NV20" s="183">
        <v>383.97</v>
      </c>
      <c r="NW20" s="183">
        <v>384.94</v>
      </c>
      <c r="NX20" s="183">
        <v>384.19</v>
      </c>
      <c r="NY20" s="183">
        <v>382.84</v>
      </c>
      <c r="NZ20" s="183">
        <v>382.98</v>
      </c>
      <c r="OA20" s="183">
        <v>382.94</v>
      </c>
      <c r="OB20" s="183">
        <v>382.93</v>
      </c>
      <c r="OC20" s="183">
        <v>382.85</v>
      </c>
      <c r="OD20" s="183">
        <v>383.38</v>
      </c>
      <c r="OE20" s="183">
        <v>384.03</v>
      </c>
      <c r="OF20" s="183">
        <v>383.13</v>
      </c>
      <c r="OG20" s="183">
        <v>382.98</v>
      </c>
      <c r="OH20" s="183">
        <v>383.58</v>
      </c>
      <c r="OI20" s="183">
        <v>383.79</v>
      </c>
      <c r="OJ20" s="183">
        <v>383.74</v>
      </c>
      <c r="OK20" s="183">
        <v>383.41</v>
      </c>
      <c r="OL20" s="183">
        <v>383.64</v>
      </c>
      <c r="OM20" s="183">
        <v>383.47</v>
      </c>
      <c r="ON20" s="183">
        <v>383.83</v>
      </c>
      <c r="OO20" s="183">
        <v>382.43</v>
      </c>
      <c r="OP20" s="183">
        <v>383.48</v>
      </c>
      <c r="OQ20" s="183">
        <v>383.78</v>
      </c>
      <c r="OR20" s="183">
        <v>383.49</v>
      </c>
      <c r="OS20" s="183">
        <v>383.35</v>
      </c>
      <c r="OT20" s="183">
        <v>383.45</v>
      </c>
      <c r="OU20" s="183">
        <v>383.44</v>
      </c>
      <c r="OV20" s="183">
        <v>384.75</v>
      </c>
      <c r="OW20" s="183">
        <v>388.06</v>
      </c>
      <c r="OX20" s="183">
        <v>386.37</v>
      </c>
      <c r="OY20" s="183">
        <v>386.11</v>
      </c>
      <c r="OZ20" s="183">
        <v>386.26</v>
      </c>
      <c r="PA20" s="183">
        <v>385.92</v>
      </c>
      <c r="PB20" s="183">
        <v>386.38</v>
      </c>
      <c r="PC20" s="183">
        <v>387.03</v>
      </c>
      <c r="PD20" s="183">
        <v>388.43</v>
      </c>
      <c r="PE20" s="183">
        <v>386.77</v>
      </c>
      <c r="PF20" s="183">
        <v>386.07</v>
      </c>
      <c r="PG20" s="183">
        <v>386.87</v>
      </c>
      <c r="PH20" s="183">
        <v>386.5</v>
      </c>
      <c r="PI20" s="183">
        <v>386.25</v>
      </c>
      <c r="PJ20" s="183">
        <v>386.46</v>
      </c>
      <c r="PK20" s="183">
        <v>386.31</v>
      </c>
      <c r="PL20" s="183">
        <v>386.96</v>
      </c>
      <c r="PM20" s="183">
        <v>386.75</v>
      </c>
      <c r="PN20" s="183">
        <v>387.1</v>
      </c>
      <c r="PO20" s="183">
        <v>387.22</v>
      </c>
      <c r="PP20" s="183">
        <v>387.08</v>
      </c>
      <c r="PQ20" s="183">
        <v>387.19</v>
      </c>
      <c r="PR20" s="183">
        <v>387.19</v>
      </c>
      <c r="PS20" s="183">
        <v>387.59</v>
      </c>
      <c r="PT20" s="183">
        <v>387.47</v>
      </c>
      <c r="PU20" s="183">
        <v>386.75</v>
      </c>
      <c r="PV20" s="183">
        <v>387.32</v>
      </c>
      <c r="PW20" s="183">
        <v>387.29</v>
      </c>
      <c r="PX20" s="183">
        <v>386.44</v>
      </c>
      <c r="PY20" s="183">
        <v>384.47</v>
      </c>
      <c r="PZ20" s="183">
        <v>378.94</v>
      </c>
      <c r="QA20" s="183">
        <v>379.12</v>
      </c>
      <c r="QB20" s="183">
        <v>378.67</v>
      </c>
      <c r="QC20" s="183">
        <v>378.6</v>
      </c>
      <c r="QD20" s="183">
        <v>378.46</v>
      </c>
      <c r="QE20" s="183">
        <v>377.96</v>
      </c>
      <c r="QF20" s="183">
        <v>378.13</v>
      </c>
      <c r="QG20" s="183">
        <v>381</v>
      </c>
      <c r="QH20" s="183">
        <v>380.27</v>
      </c>
      <c r="QI20" s="183">
        <v>379.38</v>
      </c>
      <c r="QJ20" s="183">
        <v>379.25</v>
      </c>
      <c r="QK20" s="183">
        <v>378.45</v>
      </c>
      <c r="QL20" s="183">
        <v>378.65</v>
      </c>
      <c r="QM20" s="183">
        <v>377.6</v>
      </c>
      <c r="QN20" s="183">
        <v>376.98</v>
      </c>
      <c r="QO20" s="183">
        <v>373.87</v>
      </c>
      <c r="QP20" s="183">
        <v>372.93</v>
      </c>
      <c r="QQ20" s="183">
        <v>372.9</v>
      </c>
      <c r="QR20" s="183">
        <v>373.42</v>
      </c>
      <c r="QS20" s="183">
        <v>374.11</v>
      </c>
      <c r="QT20" s="183">
        <v>372.7</v>
      </c>
      <c r="QU20" s="183">
        <v>373.42</v>
      </c>
      <c r="QV20" s="183">
        <v>374.01</v>
      </c>
      <c r="QW20" s="183">
        <v>375.09</v>
      </c>
      <c r="QX20" s="183">
        <v>375.45</v>
      </c>
      <c r="QY20" s="183">
        <v>374.49</v>
      </c>
      <c r="QZ20" s="183">
        <v>376.09</v>
      </c>
      <c r="RA20" s="183">
        <v>375.39</v>
      </c>
      <c r="RB20" s="183">
        <v>376.93</v>
      </c>
      <c r="RC20" s="183">
        <v>377.27</v>
      </c>
      <c r="RD20" s="183">
        <v>377.94</v>
      </c>
      <c r="RE20" s="183">
        <v>376.44</v>
      </c>
      <c r="RF20" s="183">
        <v>376.38</v>
      </c>
      <c r="RG20" s="183">
        <v>375.97</v>
      </c>
      <c r="RH20" s="183">
        <v>376.38</v>
      </c>
      <c r="RI20" s="183">
        <v>374.56</v>
      </c>
      <c r="RJ20" s="183">
        <v>375.32</v>
      </c>
      <c r="RK20" s="183">
        <v>374.41</v>
      </c>
      <c r="RL20" s="183">
        <v>374.09</v>
      </c>
      <c r="RM20" s="183">
        <v>374.51</v>
      </c>
      <c r="RN20" s="183">
        <v>374.1</v>
      </c>
      <c r="RO20" s="183">
        <v>373.1</v>
      </c>
      <c r="RP20" s="183">
        <v>373.18</v>
      </c>
      <c r="RQ20" s="183">
        <v>373.13</v>
      </c>
      <c r="RR20" s="183">
        <v>373.19</v>
      </c>
      <c r="RS20" s="183">
        <v>373.28</v>
      </c>
      <c r="RT20" s="183">
        <v>374.53</v>
      </c>
      <c r="RU20" s="183">
        <v>373.92</v>
      </c>
      <c r="RV20" s="183">
        <v>374.81</v>
      </c>
      <c r="RW20" s="183">
        <v>376.07</v>
      </c>
      <c r="RX20" s="183">
        <v>377.86</v>
      </c>
      <c r="RY20" s="183">
        <v>377.44</v>
      </c>
      <c r="RZ20" s="183">
        <v>376.75</v>
      </c>
      <c r="SA20" s="183">
        <v>377.55</v>
      </c>
      <c r="SB20" s="183">
        <v>378.48</v>
      </c>
      <c r="SC20" s="183">
        <v>379.54</v>
      </c>
      <c r="SD20" s="183">
        <v>379.06</v>
      </c>
      <c r="SE20" s="183">
        <v>379.34</v>
      </c>
      <c r="SF20" s="183">
        <v>379.99</v>
      </c>
      <c r="SG20" s="183">
        <v>379.81</v>
      </c>
      <c r="SH20" s="183">
        <v>381.08</v>
      </c>
      <c r="SI20" s="183">
        <v>381.34</v>
      </c>
      <c r="SJ20" s="183">
        <v>382.27</v>
      </c>
      <c r="SK20" s="183">
        <v>383.96</v>
      </c>
      <c r="SL20" s="188">
        <v>383.69</v>
      </c>
      <c r="SM20" s="189">
        <v>384.56</v>
      </c>
      <c r="SN20" s="189">
        <v>385.9</v>
      </c>
      <c r="SO20" s="189">
        <v>386.15</v>
      </c>
      <c r="SP20" s="189">
        <v>386.54</v>
      </c>
      <c r="SQ20" s="189">
        <v>386.99</v>
      </c>
      <c r="SR20" s="189">
        <v>385.57</v>
      </c>
      <c r="SS20" s="189">
        <v>386.05</v>
      </c>
      <c r="ST20" s="189">
        <v>385.16</v>
      </c>
      <c r="SU20" s="189">
        <v>385.08</v>
      </c>
      <c r="SV20" s="189">
        <v>385.45</v>
      </c>
      <c r="SW20" s="189">
        <v>385.53</v>
      </c>
      <c r="SX20" s="189">
        <v>385.21</v>
      </c>
      <c r="SY20" s="189">
        <v>384.65</v>
      </c>
      <c r="SZ20" s="189">
        <v>384.77</v>
      </c>
      <c r="TA20" s="189">
        <v>384.77</v>
      </c>
      <c r="TB20" s="189">
        <v>385.43</v>
      </c>
      <c r="TC20" s="189">
        <v>385.98</v>
      </c>
      <c r="TD20" s="189">
        <v>386.41</v>
      </c>
      <c r="TE20" s="206">
        <v>385.87</v>
      </c>
      <c r="TF20" s="206">
        <v>385.91</v>
      </c>
      <c r="TG20" s="206">
        <v>384.68</v>
      </c>
      <c r="TH20" s="206">
        <v>386.28</v>
      </c>
      <c r="TI20" s="206">
        <v>387.11</v>
      </c>
      <c r="TJ20" s="206">
        <v>386.79</v>
      </c>
      <c r="TK20" s="206">
        <v>387.08</v>
      </c>
      <c r="TL20" s="206">
        <v>386.92</v>
      </c>
      <c r="TM20" s="206">
        <v>387.41</v>
      </c>
      <c r="TN20" s="206">
        <v>390.3</v>
      </c>
      <c r="TO20" s="206">
        <v>389.45</v>
      </c>
      <c r="TP20" s="206">
        <v>389.78</v>
      </c>
      <c r="TQ20" s="206">
        <v>390.19</v>
      </c>
      <c r="TR20" s="206">
        <v>389.71</v>
      </c>
      <c r="TS20" s="206">
        <v>389.74</v>
      </c>
      <c r="TT20" s="206">
        <v>389.71</v>
      </c>
      <c r="TU20" s="206">
        <v>390</v>
      </c>
      <c r="TV20" s="206">
        <v>391.08</v>
      </c>
      <c r="TW20" s="206">
        <v>390.46</v>
      </c>
      <c r="TX20" s="206">
        <v>390.61</v>
      </c>
      <c r="TY20" s="206">
        <v>391.12</v>
      </c>
      <c r="TZ20" s="206">
        <v>392.39</v>
      </c>
      <c r="UA20" s="206">
        <v>392.55</v>
      </c>
      <c r="UB20" s="206">
        <v>392.29</v>
      </c>
      <c r="UC20" s="206">
        <v>392.34</v>
      </c>
      <c r="UD20" s="206">
        <v>394.14</v>
      </c>
      <c r="UE20" s="206">
        <v>394.51</v>
      </c>
      <c r="UF20" s="206">
        <v>395.29</v>
      </c>
      <c r="UG20" s="206">
        <v>395.12</v>
      </c>
      <c r="UH20" s="206">
        <v>397.34</v>
      </c>
      <c r="UI20" s="206">
        <v>398.51</v>
      </c>
      <c r="UJ20" s="206">
        <v>398.21</v>
      </c>
      <c r="UK20" s="206">
        <v>398.45</v>
      </c>
      <c r="UL20" s="206">
        <v>400.42</v>
      </c>
      <c r="UM20" s="206">
        <v>400.66</v>
      </c>
      <c r="UN20" s="206">
        <v>398.08</v>
      </c>
      <c r="UO20" s="206">
        <v>398.26</v>
      </c>
      <c r="UP20" s="206">
        <v>396.68</v>
      </c>
      <c r="UQ20" s="206">
        <v>396.35</v>
      </c>
      <c r="UR20" s="206">
        <v>396.49</v>
      </c>
      <c r="US20" s="206">
        <v>396.56</v>
      </c>
      <c r="UT20" s="206">
        <v>396.62</v>
      </c>
      <c r="UU20" s="206">
        <v>396.68</v>
      </c>
      <c r="UV20" s="206">
        <v>396.67</v>
      </c>
      <c r="UW20" s="206">
        <v>392.01</v>
      </c>
      <c r="UX20" s="206">
        <v>393.6</v>
      </c>
      <c r="UY20" s="206">
        <v>393.23</v>
      </c>
      <c r="UZ20" s="206">
        <v>395.08</v>
      </c>
      <c r="VA20" s="206">
        <v>394.31</v>
      </c>
      <c r="VB20" s="206">
        <v>394.45</v>
      </c>
      <c r="VC20" s="206">
        <v>394.76</v>
      </c>
      <c r="VD20" s="206">
        <v>395.14</v>
      </c>
      <c r="VE20" s="206">
        <v>394.72</v>
      </c>
      <c r="VF20" s="26">
        <v>394.68</v>
      </c>
      <c r="VG20" s="26">
        <v>395.15</v>
      </c>
      <c r="VH20" s="26">
        <v>393.95</v>
      </c>
      <c r="VI20" s="26">
        <v>394.36</v>
      </c>
      <c r="VJ20" s="26">
        <v>393.66</v>
      </c>
      <c r="VK20" s="26">
        <v>392.55</v>
      </c>
      <c r="VL20" s="26">
        <v>393.73</v>
      </c>
      <c r="VM20" s="26">
        <v>394.75</v>
      </c>
      <c r="VN20" s="206">
        <v>396.88</v>
      </c>
      <c r="VO20" s="206">
        <v>395.87</v>
      </c>
      <c r="VP20" s="206">
        <v>398.75</v>
      </c>
      <c r="VQ20" s="206">
        <v>398.35</v>
      </c>
      <c r="VR20" s="206">
        <v>397.89</v>
      </c>
      <c r="VS20" s="206">
        <v>397.87</v>
      </c>
      <c r="VT20" s="206">
        <v>398.4</v>
      </c>
      <c r="VU20" s="206">
        <v>397.81</v>
      </c>
      <c r="VV20" s="206">
        <v>396.33</v>
      </c>
      <c r="VW20" s="206">
        <v>396.07</v>
      </c>
      <c r="VX20" s="206">
        <v>395.12</v>
      </c>
      <c r="VY20" s="206">
        <v>395.38</v>
      </c>
      <c r="VZ20" s="206">
        <v>394.37</v>
      </c>
      <c r="WA20" s="206">
        <v>390.99</v>
      </c>
      <c r="WB20" s="206">
        <v>392.69</v>
      </c>
      <c r="WC20" s="206">
        <v>389.74</v>
      </c>
      <c r="WD20" s="206">
        <v>391.57</v>
      </c>
      <c r="WE20" s="206">
        <v>390.84</v>
      </c>
      <c r="WF20" s="206">
        <v>390.97</v>
      </c>
      <c r="WG20" s="206">
        <v>391.56</v>
      </c>
      <c r="WH20" s="206">
        <v>391.43</v>
      </c>
      <c r="WI20" s="26">
        <v>391.62</v>
      </c>
      <c r="WJ20" s="206">
        <v>390.89</v>
      </c>
      <c r="WK20" s="206">
        <v>391.68</v>
      </c>
      <c r="WL20" s="206">
        <v>391.86</v>
      </c>
      <c r="WM20" s="206">
        <v>392.04</v>
      </c>
      <c r="WN20" s="206">
        <v>394.12</v>
      </c>
      <c r="WO20" s="206">
        <v>393.7</v>
      </c>
      <c r="WP20" s="206">
        <v>394.06</v>
      </c>
      <c r="WQ20" s="206">
        <v>395.4</v>
      </c>
      <c r="WR20" s="206">
        <v>394.59</v>
      </c>
      <c r="WS20" s="206">
        <v>394.65</v>
      </c>
      <c r="WT20" s="206">
        <v>393.81</v>
      </c>
      <c r="WU20" s="206">
        <v>393.16</v>
      </c>
      <c r="WV20" s="206">
        <v>393.38</v>
      </c>
      <c r="WW20" s="206">
        <v>393.61</v>
      </c>
      <c r="WX20" s="206">
        <v>392.85</v>
      </c>
      <c r="WY20" s="206">
        <v>393.3</v>
      </c>
      <c r="WZ20" s="206">
        <v>393.55</v>
      </c>
      <c r="XA20" s="206">
        <v>393.29</v>
      </c>
      <c r="XB20" s="206">
        <v>393.45</v>
      </c>
      <c r="XC20" s="206">
        <v>393.33</v>
      </c>
      <c r="XD20" s="206">
        <v>394.11</v>
      </c>
      <c r="XE20" s="206">
        <v>395.38</v>
      </c>
      <c r="XF20" s="206">
        <v>395.38</v>
      </c>
      <c r="XG20" s="206">
        <v>394.91</v>
      </c>
      <c r="XH20" s="206">
        <v>394.99</v>
      </c>
      <c r="XI20" s="206">
        <v>395.15</v>
      </c>
      <c r="XJ20" s="206">
        <v>393.44</v>
      </c>
      <c r="XK20" s="206">
        <v>393.77</v>
      </c>
      <c r="XL20" s="206">
        <v>394.47</v>
      </c>
      <c r="XM20" s="206">
        <v>394.25</v>
      </c>
      <c r="XN20" s="206">
        <v>393.95</v>
      </c>
      <c r="XO20" s="206">
        <v>393.91</v>
      </c>
      <c r="XP20" s="206">
        <v>393.88</v>
      </c>
      <c r="XQ20" s="206">
        <v>394</v>
      </c>
      <c r="XR20" s="206">
        <v>394</v>
      </c>
      <c r="XS20" s="206">
        <v>393.31</v>
      </c>
      <c r="XT20" s="206">
        <v>393.84</v>
      </c>
      <c r="XU20" s="206">
        <v>393.81</v>
      </c>
      <c r="XV20" s="206">
        <v>394.64</v>
      </c>
      <c r="XW20" s="206">
        <v>393.13</v>
      </c>
      <c r="XX20" s="206">
        <v>391.75</v>
      </c>
      <c r="XY20" s="206">
        <v>392.2</v>
      </c>
      <c r="XZ20" s="206">
        <v>392.59</v>
      </c>
      <c r="YA20" s="366">
        <v>394.77</v>
      </c>
      <c r="YB20" s="366">
        <v>395.02</v>
      </c>
      <c r="YC20" s="366">
        <v>394.61</v>
      </c>
      <c r="YD20" s="366">
        <v>396.97</v>
      </c>
      <c r="YE20" s="366">
        <v>396.92</v>
      </c>
      <c r="YF20" s="366">
        <v>397.64</v>
      </c>
      <c r="YG20" s="366">
        <v>397.75</v>
      </c>
      <c r="YH20" s="366">
        <v>397.56</v>
      </c>
      <c r="YI20" s="366">
        <v>397.16</v>
      </c>
      <c r="YJ20" s="366">
        <v>397.75</v>
      </c>
      <c r="YK20" s="366">
        <v>397.71</v>
      </c>
      <c r="YL20" s="366">
        <v>398.4</v>
      </c>
      <c r="YM20" s="366">
        <v>398.33</v>
      </c>
      <c r="YN20" s="366">
        <v>398.48</v>
      </c>
      <c r="YO20" s="366">
        <v>399.2</v>
      </c>
      <c r="YP20" s="366">
        <v>398.85</v>
      </c>
      <c r="YQ20" s="366">
        <v>398.56</v>
      </c>
      <c r="YR20" s="366">
        <v>398.85</v>
      </c>
      <c r="YS20" s="366">
        <v>399.52</v>
      </c>
      <c r="YT20" s="366">
        <v>399.9</v>
      </c>
      <c r="YU20" s="366">
        <v>400.18</v>
      </c>
      <c r="YV20" s="366">
        <v>399.92</v>
      </c>
      <c r="YW20" s="366">
        <v>402.05</v>
      </c>
      <c r="YX20" s="366">
        <v>403.1</v>
      </c>
      <c r="YY20" s="366">
        <v>403.24</v>
      </c>
      <c r="YZ20" s="366">
        <v>405.2</v>
      </c>
      <c r="ZA20" s="366">
        <v>404.12</v>
      </c>
      <c r="ZB20" s="366">
        <v>405.11</v>
      </c>
      <c r="ZC20" s="366">
        <v>404.91</v>
      </c>
      <c r="ZD20" s="366">
        <v>406.18</v>
      </c>
      <c r="ZE20" s="366">
        <v>406.27</v>
      </c>
      <c r="ZF20" s="366">
        <v>405.77</v>
      </c>
      <c r="ZG20" s="366">
        <v>406.34</v>
      </c>
      <c r="ZH20" s="366">
        <v>404.84</v>
      </c>
      <c r="ZI20" s="366">
        <v>406.2</v>
      </c>
      <c r="ZJ20" s="366">
        <v>405.9</v>
      </c>
      <c r="ZK20" s="366">
        <v>406.5</v>
      </c>
      <c r="ZL20" s="366">
        <v>406.38</v>
      </c>
      <c r="ZM20" s="366">
        <v>407.72</v>
      </c>
      <c r="ZN20" s="366">
        <v>407.98</v>
      </c>
      <c r="ZO20" s="366">
        <v>407.49</v>
      </c>
      <c r="ZP20" s="366">
        <v>409.39</v>
      </c>
      <c r="ZQ20" s="366">
        <v>409.74</v>
      </c>
      <c r="ZR20" s="366">
        <v>408.89</v>
      </c>
      <c r="ZS20" s="366">
        <v>408.55</v>
      </c>
      <c r="ZT20" s="366">
        <v>409.53</v>
      </c>
      <c r="ZU20" s="366">
        <v>409.82</v>
      </c>
      <c r="ZV20" s="366">
        <v>410.21</v>
      </c>
      <c r="ZW20" s="366">
        <v>409.91</v>
      </c>
      <c r="ZX20" s="366">
        <v>410.39</v>
      </c>
      <c r="ZY20" s="366">
        <v>411.43</v>
      </c>
      <c r="ZZ20" s="366">
        <v>411.91</v>
      </c>
      <c r="AAA20" s="366">
        <v>411.99</v>
      </c>
      <c r="AAB20" s="366">
        <v>412.51</v>
      </c>
      <c r="AAC20" s="366">
        <v>412.35</v>
      </c>
      <c r="AAD20" s="366">
        <v>412.66</v>
      </c>
      <c r="AAE20" s="366">
        <v>413.52</v>
      </c>
      <c r="AAF20" s="366">
        <v>414.98</v>
      </c>
      <c r="AAG20" s="366">
        <v>415.42</v>
      </c>
      <c r="AAH20" s="367">
        <v>416.06</v>
      </c>
      <c r="AAI20" s="438">
        <v>418.01</v>
      </c>
      <c r="AAJ20" s="438">
        <v>418.02</v>
      </c>
      <c r="AAK20" s="438">
        <v>417.65</v>
      </c>
      <c r="AAL20" s="438">
        <v>417.16</v>
      </c>
      <c r="AAM20" s="438">
        <v>417.58</v>
      </c>
      <c r="AAN20" s="438">
        <v>417.78</v>
      </c>
      <c r="AAO20" s="438">
        <v>416.83</v>
      </c>
      <c r="AAP20" s="438">
        <v>417.24</v>
      </c>
      <c r="AAQ20" s="438">
        <v>417.56</v>
      </c>
      <c r="AAR20" s="438">
        <v>417.87</v>
      </c>
      <c r="AAS20" s="438">
        <v>420.84</v>
      </c>
      <c r="AAT20" s="438">
        <v>422.08</v>
      </c>
      <c r="AAU20" s="438">
        <v>421.78</v>
      </c>
      <c r="AAV20" s="438">
        <v>422.24</v>
      </c>
      <c r="AAW20" s="438">
        <v>421.68</v>
      </c>
      <c r="AAX20" s="438">
        <v>420.06</v>
      </c>
      <c r="AAY20" s="438">
        <v>420.39</v>
      </c>
      <c r="AAZ20" s="438">
        <v>418.49</v>
      </c>
      <c r="ABA20" s="438">
        <v>418.71</v>
      </c>
      <c r="ABB20" s="438">
        <v>418.29</v>
      </c>
      <c r="ABC20" s="438">
        <v>418.45</v>
      </c>
      <c r="ABD20" s="438">
        <v>419.28</v>
      </c>
      <c r="ABE20" s="438">
        <v>420.38</v>
      </c>
      <c r="ABF20" s="438">
        <v>420.41</v>
      </c>
      <c r="ABG20" s="438">
        <v>420.38</v>
      </c>
      <c r="ABH20" s="438">
        <v>420.36</v>
      </c>
      <c r="ABI20" s="438">
        <v>420.36</v>
      </c>
      <c r="ABJ20" s="438">
        <v>420.41</v>
      </c>
      <c r="ABK20" s="438">
        <v>425.09</v>
      </c>
      <c r="ABL20" s="438">
        <v>424.93</v>
      </c>
      <c r="ABM20" s="438">
        <v>423.78</v>
      </c>
      <c r="ABN20" s="438">
        <v>423.39</v>
      </c>
      <c r="ABO20" s="438">
        <v>425.7</v>
      </c>
      <c r="ABP20" s="438">
        <v>425.65</v>
      </c>
      <c r="ABQ20" s="438">
        <v>426.89</v>
      </c>
      <c r="ABR20" s="438">
        <v>428.8</v>
      </c>
      <c r="ABS20" s="438">
        <v>427.68</v>
      </c>
      <c r="ABT20" s="438">
        <v>427.65</v>
      </c>
      <c r="ABU20" s="438">
        <v>426</v>
      </c>
      <c r="ABV20" s="438">
        <v>425.13</v>
      </c>
      <c r="ABW20" s="438">
        <v>425</v>
      </c>
      <c r="ABX20" s="438">
        <v>425.38</v>
      </c>
      <c r="ABY20" s="438">
        <v>425.88</v>
      </c>
      <c r="ABZ20" s="438">
        <v>425.76</v>
      </c>
      <c r="ACA20" s="438">
        <v>425.96</v>
      </c>
      <c r="ACB20" s="438">
        <v>424.46</v>
      </c>
      <c r="ACC20" s="438">
        <v>429.05</v>
      </c>
      <c r="ACD20" s="438">
        <v>430.24</v>
      </c>
      <c r="ACE20" s="438">
        <v>433.87</v>
      </c>
      <c r="ACF20" s="438">
        <v>430.94</v>
      </c>
      <c r="ACG20" s="438">
        <v>431.36</v>
      </c>
      <c r="ACH20" s="438">
        <v>429.9</v>
      </c>
      <c r="ACI20" s="438">
        <v>430.58</v>
      </c>
      <c r="ACJ20" s="438">
        <v>434.1</v>
      </c>
      <c r="ACK20" s="438">
        <v>435.58</v>
      </c>
      <c r="ACL20" s="438">
        <v>433.32</v>
      </c>
      <c r="ACM20" s="438">
        <v>433.52</v>
      </c>
      <c r="ACN20" s="438">
        <v>433.67</v>
      </c>
      <c r="ACO20" s="438">
        <v>433.23</v>
      </c>
      <c r="ACP20" s="438">
        <v>433.17</v>
      </c>
      <c r="ACQ20" s="438">
        <v>432.91</v>
      </c>
      <c r="ACR20" s="438">
        <v>432.74</v>
      </c>
      <c r="ACS20" s="492">
        <v>434.22</v>
      </c>
      <c r="ACT20" s="492">
        <v>434.12</v>
      </c>
      <c r="ACU20" s="492">
        <v>434.45</v>
      </c>
      <c r="ACV20" s="492">
        <v>436.13</v>
      </c>
      <c r="ACW20" s="492">
        <v>436.06</v>
      </c>
      <c r="ACX20" s="492">
        <v>435.97</v>
      </c>
      <c r="ACY20" s="492">
        <v>436.29</v>
      </c>
      <c r="ACZ20" s="492">
        <v>434.98</v>
      </c>
      <c r="ADA20" s="492">
        <v>435.86</v>
      </c>
      <c r="ADB20" s="492">
        <v>435.72</v>
      </c>
      <c r="ADC20" s="492">
        <v>435.12</v>
      </c>
      <c r="ADD20" s="492">
        <v>435.64</v>
      </c>
      <c r="ADE20" s="492">
        <v>436.17</v>
      </c>
      <c r="ADF20" s="492">
        <v>435.6</v>
      </c>
      <c r="ADG20" s="492">
        <v>435.05</v>
      </c>
      <c r="ADH20" s="492">
        <v>435.13</v>
      </c>
      <c r="ADI20" s="492">
        <v>435.99</v>
      </c>
      <c r="ADJ20" s="492">
        <v>436.17</v>
      </c>
      <c r="ADK20" s="492">
        <v>436.81</v>
      </c>
      <c r="ADL20" s="492">
        <v>436.19</v>
      </c>
      <c r="ADM20" s="492">
        <v>436.13</v>
      </c>
      <c r="ADN20" s="492">
        <v>436.23</v>
      </c>
      <c r="ADO20" s="492">
        <v>440.65</v>
      </c>
      <c r="ADP20" s="492">
        <v>440.95</v>
      </c>
      <c r="ADQ20" s="492">
        <v>441.53</v>
      </c>
      <c r="ADR20" s="492">
        <v>441.32</v>
      </c>
      <c r="ADS20" s="492">
        <v>440.56</v>
      </c>
      <c r="ADT20" s="492">
        <v>440.12</v>
      </c>
      <c r="ADU20" s="492">
        <v>441.01</v>
      </c>
      <c r="ADV20" s="492">
        <v>441.09</v>
      </c>
      <c r="ADW20" s="492">
        <v>440.76</v>
      </c>
      <c r="ADX20" s="492">
        <v>440.56</v>
      </c>
      <c r="ADY20" s="492">
        <v>439.36</v>
      </c>
      <c r="ADZ20" s="492">
        <v>439.12</v>
      </c>
      <c r="AEA20" s="492">
        <v>440.75</v>
      </c>
      <c r="AEB20" s="492">
        <v>440.88</v>
      </c>
      <c r="AEC20" s="492">
        <v>440.08</v>
      </c>
      <c r="AED20" s="492">
        <v>440.09</v>
      </c>
      <c r="AEE20" s="492">
        <v>439.93</v>
      </c>
      <c r="AEF20" s="492">
        <v>440.77</v>
      </c>
      <c r="AEG20" s="492">
        <v>439.54</v>
      </c>
      <c r="AEH20" s="492">
        <v>441.09</v>
      </c>
      <c r="AEI20" s="492">
        <v>441.11</v>
      </c>
      <c r="AEJ20" s="492">
        <v>441.15</v>
      </c>
      <c r="AEK20" s="492">
        <v>441.22</v>
      </c>
      <c r="AEL20" s="492">
        <v>441.15</v>
      </c>
      <c r="AEM20" s="492">
        <v>440.06</v>
      </c>
      <c r="AEN20" s="492">
        <v>441.31</v>
      </c>
      <c r="AEO20" s="492">
        <v>441.85</v>
      </c>
      <c r="AEP20" s="492">
        <v>442.66</v>
      </c>
      <c r="AEQ20" s="492">
        <v>441.21</v>
      </c>
      <c r="AER20" s="492">
        <v>441.27</v>
      </c>
      <c r="AES20" s="492">
        <v>441.25</v>
      </c>
      <c r="AET20" s="492">
        <v>441.3</v>
      </c>
      <c r="AEU20" s="26">
        <v>440.73</v>
      </c>
      <c r="AEV20" s="26">
        <v>441.08</v>
      </c>
      <c r="AEW20" s="26">
        <v>440.57</v>
      </c>
      <c r="AEX20" s="26">
        <v>441.05</v>
      </c>
      <c r="AEY20" s="26">
        <v>441.15</v>
      </c>
      <c r="AEZ20" s="26">
        <v>441.7</v>
      </c>
      <c r="AFA20" s="26">
        <v>440.63</v>
      </c>
    </row>
    <row r="21" spans="1:1731">
      <c r="A21" s="89"/>
      <c r="B21" s="89"/>
      <c r="C21" s="89"/>
      <c r="D21" s="89"/>
      <c r="E21" s="89"/>
      <c r="F21" s="89"/>
      <c r="G21" s="89"/>
      <c r="H21" s="89"/>
      <c r="I21" s="89"/>
      <c r="J21" s="89"/>
      <c r="K21" s="89"/>
      <c r="L21" s="89"/>
      <c r="M21" s="89"/>
      <c r="N21" s="89"/>
      <c r="O21" s="89"/>
      <c r="P21" s="89"/>
      <c r="Q21" s="89"/>
      <c r="R21" s="89"/>
      <c r="S21" s="89"/>
      <c r="T21" s="89"/>
      <c r="U21" s="89"/>
      <c r="V21" s="89"/>
      <c r="W21" s="89"/>
      <c r="X21" s="89"/>
      <c r="Y21" s="89"/>
      <c r="Z21" s="89"/>
      <c r="AA21" s="89"/>
      <c r="AB21" s="89"/>
      <c r="AC21" s="89"/>
      <c r="AD21" s="89"/>
      <c r="AE21" s="89"/>
      <c r="AF21" s="89"/>
      <c r="AG21" s="89"/>
      <c r="AH21" s="89"/>
      <c r="AI21" s="89"/>
      <c r="AJ21" s="89"/>
      <c r="AK21" s="89"/>
      <c r="AL21" s="89"/>
      <c r="AM21" s="89"/>
      <c r="AN21" s="89"/>
      <c r="AO21" s="89"/>
      <c r="AP21" s="89"/>
      <c r="AQ21" s="89"/>
      <c r="AR21" s="89"/>
      <c r="AS21" s="89"/>
      <c r="AT21" s="89"/>
      <c r="AU21" s="89"/>
      <c r="AV21" s="89"/>
      <c r="AW21" s="89"/>
      <c r="AX21" s="89"/>
      <c r="AY21" s="89"/>
      <c r="AZ21" s="89"/>
      <c r="BA21" s="89"/>
      <c r="BB21" s="89"/>
      <c r="BC21" s="89"/>
      <c r="BD21" s="89"/>
      <c r="BE21" s="89"/>
      <c r="BF21" s="89"/>
      <c r="BG21" s="89"/>
      <c r="BH21" s="89"/>
      <c r="BI21" s="89"/>
      <c r="BJ21" s="89"/>
      <c r="BK21" s="89"/>
      <c r="BL21" s="89"/>
      <c r="BM21" s="89"/>
      <c r="BN21" s="89"/>
      <c r="BO21" s="89"/>
      <c r="BP21" s="89"/>
      <c r="BQ21" s="89"/>
      <c r="BR21" s="89"/>
      <c r="BS21" s="89"/>
      <c r="BT21" s="89"/>
      <c r="BU21" s="89"/>
      <c r="BV21" s="89"/>
      <c r="BW21" s="89"/>
      <c r="BX21" s="89"/>
      <c r="BY21" s="89"/>
      <c r="BZ21" s="89"/>
      <c r="CA21" s="89"/>
      <c r="CB21" s="89"/>
      <c r="CC21" s="89"/>
      <c r="CD21" s="89"/>
      <c r="CE21" s="89"/>
      <c r="CF21" s="89"/>
      <c r="CG21" s="89"/>
      <c r="CH21" s="89"/>
      <c r="CI21" s="89"/>
      <c r="CJ21" s="89"/>
      <c r="CK21" s="89"/>
      <c r="CL21" s="89"/>
      <c r="CM21" s="89"/>
      <c r="CN21" s="89"/>
      <c r="CO21" s="89"/>
      <c r="CP21" s="89"/>
      <c r="CQ21" s="89"/>
      <c r="CR21" s="89"/>
      <c r="CS21" s="89"/>
      <c r="CT21" s="89"/>
      <c r="CU21" s="89"/>
      <c r="CV21" s="89"/>
      <c r="CW21" s="89"/>
      <c r="CX21" s="89"/>
      <c r="CY21" s="89"/>
      <c r="CZ21" s="89"/>
      <c r="DA21" s="89"/>
      <c r="DB21" s="89"/>
      <c r="DC21" s="89"/>
      <c r="DD21" s="89"/>
      <c r="DE21" s="89"/>
      <c r="DF21" s="89"/>
      <c r="DG21" s="89"/>
      <c r="DH21" s="89"/>
      <c r="DI21" s="89"/>
      <c r="DJ21" s="89"/>
      <c r="DK21" s="89"/>
      <c r="DL21" s="89"/>
      <c r="DM21" s="89"/>
      <c r="DN21" s="89"/>
      <c r="DO21" s="89"/>
      <c r="DP21" s="89"/>
      <c r="DQ21" s="89"/>
      <c r="DR21" s="89"/>
      <c r="DS21" s="89"/>
      <c r="DT21" s="89"/>
      <c r="DU21" s="89"/>
      <c r="DV21" s="89"/>
      <c r="DW21" s="89"/>
      <c r="DX21" s="89"/>
      <c r="DY21" s="89"/>
      <c r="DZ21" s="89"/>
      <c r="EA21" s="89"/>
      <c r="EB21" s="89"/>
      <c r="EC21" s="89"/>
      <c r="ED21" s="89"/>
      <c r="EE21" s="89"/>
      <c r="EF21" s="89"/>
      <c r="EG21" s="89"/>
      <c r="EH21" s="89"/>
      <c r="EI21" s="89"/>
      <c r="EJ21" s="89"/>
      <c r="EK21" s="89"/>
      <c r="EL21" s="89"/>
      <c r="EM21" s="89"/>
      <c r="EN21" s="89"/>
      <c r="EO21" s="89"/>
      <c r="EP21" s="89"/>
      <c r="EQ21" s="89"/>
      <c r="ER21" s="89"/>
      <c r="ES21" s="89"/>
      <c r="ET21" s="89"/>
      <c r="EU21" s="89"/>
      <c r="EV21" s="89"/>
      <c r="EW21" s="89"/>
      <c r="EX21" s="89"/>
      <c r="EY21" s="89"/>
      <c r="EZ21" s="89"/>
      <c r="FA21" s="89"/>
      <c r="FB21" s="89"/>
      <c r="FC21" s="89"/>
      <c r="FD21" s="89"/>
      <c r="FE21" s="89"/>
      <c r="FF21" s="89"/>
      <c r="FG21" s="89"/>
      <c r="FH21" s="89"/>
      <c r="FI21" s="89"/>
      <c r="FJ21" s="89"/>
      <c r="FK21" s="89"/>
      <c r="FL21" s="89"/>
      <c r="FM21" s="89"/>
      <c r="FN21" s="89"/>
      <c r="FO21" s="89"/>
      <c r="FP21" s="89"/>
      <c r="FQ21" s="89"/>
      <c r="FR21" s="89"/>
      <c r="FS21" s="89"/>
      <c r="FT21" s="89"/>
      <c r="FU21" s="89"/>
      <c r="FV21" s="89"/>
      <c r="FW21" s="89"/>
      <c r="FX21" s="89"/>
      <c r="FY21" s="89"/>
      <c r="FZ21" s="89"/>
      <c r="GA21" s="89"/>
      <c r="GB21" s="89"/>
      <c r="GC21" s="89"/>
      <c r="GD21" s="89"/>
      <c r="GE21" s="89"/>
      <c r="GF21" s="89"/>
      <c r="GG21" s="89"/>
      <c r="GH21" s="89"/>
      <c r="GI21" s="89"/>
      <c r="GJ21" s="89"/>
      <c r="GK21" s="89"/>
      <c r="GL21" s="89"/>
      <c r="GM21" s="89"/>
      <c r="GN21" s="89"/>
      <c r="GO21" s="89"/>
      <c r="GP21" s="89"/>
      <c r="GQ21" s="89"/>
      <c r="GR21" s="89"/>
      <c r="GS21" s="89"/>
      <c r="GT21" s="89"/>
      <c r="GU21" s="89"/>
      <c r="GV21" s="89"/>
      <c r="GW21" s="89"/>
      <c r="GX21" s="89"/>
      <c r="GY21" s="89"/>
      <c r="GZ21" s="89"/>
      <c r="HA21" s="89"/>
      <c r="HB21" s="89"/>
      <c r="HC21" s="89"/>
      <c r="HD21" s="89"/>
      <c r="HE21" s="89"/>
      <c r="HF21" s="89"/>
      <c r="HG21" s="89"/>
      <c r="HH21" s="89"/>
      <c r="HI21" s="89"/>
      <c r="HJ21" s="89"/>
      <c r="HK21" s="89"/>
      <c r="HL21" s="89"/>
      <c r="HM21" s="89"/>
      <c r="HN21" s="89"/>
      <c r="HO21" s="89"/>
      <c r="HP21" s="89"/>
      <c r="HQ21" s="89"/>
      <c r="HR21" s="89"/>
      <c r="HS21" s="89"/>
      <c r="HT21" s="89"/>
      <c r="HU21" s="89"/>
      <c r="HV21" s="89"/>
      <c r="HW21" s="89"/>
      <c r="HX21" s="89"/>
      <c r="HY21" s="89"/>
      <c r="HZ21" s="89"/>
      <c r="IA21" s="89"/>
      <c r="IB21" s="89"/>
      <c r="IC21" s="89"/>
      <c r="ID21" s="89"/>
      <c r="IE21" s="89"/>
      <c r="IF21" s="89"/>
      <c r="IG21" s="89"/>
      <c r="IH21" s="89"/>
      <c r="II21" s="89"/>
      <c r="IJ21" s="89"/>
      <c r="IK21" s="89"/>
      <c r="IL21" s="89"/>
      <c r="IM21" s="89"/>
      <c r="IN21" s="89"/>
      <c r="IO21" s="89"/>
      <c r="IP21" s="89"/>
      <c r="IQ21" s="89"/>
      <c r="IR21" s="89"/>
      <c r="IS21" s="89"/>
      <c r="IT21" s="89"/>
      <c r="IU21" s="89"/>
      <c r="IV21" s="89"/>
      <c r="IW21" s="89"/>
      <c r="IX21" s="89"/>
      <c r="IY21" s="89"/>
      <c r="IZ21" s="89"/>
      <c r="JA21" s="89"/>
      <c r="JB21" s="89"/>
      <c r="JC21" s="89"/>
      <c r="JD21" s="89"/>
      <c r="JE21" s="89"/>
      <c r="JF21" s="89"/>
      <c r="JG21" s="89"/>
      <c r="JH21" s="89"/>
      <c r="JI21" s="89"/>
      <c r="JJ21" s="89"/>
      <c r="JK21" s="89"/>
      <c r="JL21" s="89"/>
      <c r="JM21" s="89"/>
      <c r="JN21" s="89"/>
      <c r="JO21" s="89"/>
      <c r="JP21" s="89"/>
      <c r="JQ21" s="89"/>
      <c r="JR21" s="89"/>
      <c r="JS21" s="89"/>
      <c r="JT21" s="89"/>
      <c r="JU21" s="89"/>
      <c r="JV21" s="89"/>
      <c r="JW21" s="89"/>
      <c r="JX21" s="89"/>
      <c r="JY21" s="89"/>
      <c r="JZ21" s="89"/>
      <c r="KA21" s="89"/>
      <c r="KB21" s="89"/>
      <c r="KC21" s="89"/>
      <c r="KD21" s="89"/>
      <c r="KE21" s="89"/>
      <c r="KF21" s="89"/>
      <c r="KG21" s="89"/>
      <c r="KH21" s="89"/>
      <c r="KI21" s="89"/>
      <c r="KJ21" s="89"/>
      <c r="KK21" s="89"/>
      <c r="KL21" s="89"/>
      <c r="KM21" s="89"/>
      <c r="KN21" s="89"/>
      <c r="KO21" s="89"/>
      <c r="KP21" s="89"/>
      <c r="KQ21" s="89"/>
      <c r="KR21" s="89"/>
      <c r="KS21" s="89"/>
      <c r="KT21" s="89"/>
      <c r="KU21" s="89"/>
      <c r="KV21" s="89"/>
      <c r="KW21" s="89"/>
      <c r="KX21" s="89"/>
      <c r="KY21" s="89"/>
      <c r="KZ21" s="89"/>
      <c r="LA21" s="89"/>
      <c r="LB21" s="89"/>
      <c r="LC21" s="89"/>
      <c r="LD21" s="89"/>
      <c r="LE21" s="89"/>
      <c r="LF21" s="89"/>
      <c r="LG21" s="89"/>
      <c r="LH21" s="89"/>
      <c r="LI21" s="89"/>
      <c r="LJ21" s="89"/>
      <c r="LK21" s="89"/>
      <c r="LL21" s="89"/>
      <c r="LM21" s="89"/>
      <c r="LN21" s="89"/>
      <c r="LO21" s="89"/>
      <c r="LP21" s="89"/>
      <c r="LQ21" s="89"/>
      <c r="LR21" s="89"/>
      <c r="LS21" s="89"/>
      <c r="LT21" s="89"/>
      <c r="LU21" s="89"/>
      <c r="LV21" s="89"/>
      <c r="LW21" s="89"/>
      <c r="LX21" s="89"/>
      <c r="LY21" s="89"/>
      <c r="LZ21" s="89"/>
      <c r="MA21" s="89"/>
      <c r="MB21" s="89"/>
      <c r="MC21" s="89"/>
      <c r="MD21" s="89"/>
      <c r="ME21" s="89"/>
      <c r="MF21" s="89"/>
      <c r="MG21" s="89"/>
      <c r="MH21" s="89"/>
      <c r="MI21" s="89"/>
      <c r="MJ21" s="89"/>
      <c r="MK21" s="89"/>
      <c r="ML21" s="89"/>
      <c r="MM21" s="89"/>
      <c r="MN21" s="89"/>
      <c r="MO21" s="89"/>
      <c r="MP21" s="89"/>
      <c r="MQ21" s="89"/>
      <c r="MR21" s="89"/>
      <c r="MS21" s="89"/>
      <c r="MT21" s="89"/>
      <c r="MU21" s="89"/>
      <c r="MV21" s="89"/>
      <c r="MW21" s="89"/>
      <c r="MX21" s="89"/>
      <c r="MY21" s="89"/>
      <c r="MZ21" s="89"/>
      <c r="NA21" s="89"/>
      <c r="NB21" s="89"/>
      <c r="NC21" s="89"/>
      <c r="ND21" s="89"/>
      <c r="NE21" s="89"/>
      <c r="NF21" s="89"/>
      <c r="NG21" s="89"/>
      <c r="NH21" s="89"/>
      <c r="NI21" s="89"/>
      <c r="NJ21" s="89"/>
      <c r="NK21" s="89"/>
      <c r="NL21" s="89"/>
      <c r="NM21" s="89"/>
      <c r="NN21" s="89"/>
      <c r="NO21" s="89"/>
      <c r="NP21" s="89"/>
      <c r="NQ21" s="89"/>
      <c r="NR21" s="89"/>
      <c r="NS21" s="89"/>
      <c r="NT21" s="89"/>
      <c r="NU21" s="89"/>
      <c r="NV21" s="89"/>
      <c r="NW21" s="89"/>
      <c r="NX21" s="89"/>
      <c r="NY21" s="89"/>
      <c r="NZ21" s="89"/>
      <c r="OA21" s="89"/>
      <c r="OB21" s="89"/>
      <c r="OC21" s="89"/>
      <c r="OD21" s="89"/>
      <c r="OE21" s="89"/>
      <c r="OF21" s="89"/>
      <c r="OG21" s="89"/>
      <c r="OH21" s="89"/>
      <c r="OI21" s="89"/>
      <c r="OJ21" s="89"/>
      <c r="OK21" s="89"/>
      <c r="OL21" s="89"/>
      <c r="OM21" s="89"/>
      <c r="ON21" s="89"/>
      <c r="OO21" s="89"/>
      <c r="OP21" s="89"/>
      <c r="OQ21" s="89"/>
      <c r="OR21" s="89"/>
      <c r="OS21" s="89"/>
      <c r="OT21" s="89"/>
      <c r="OU21" s="89"/>
      <c r="OV21" s="89"/>
      <c r="OW21" s="89"/>
      <c r="OX21" s="89"/>
      <c r="OY21" s="89"/>
      <c r="OZ21" s="89"/>
      <c r="PA21" s="89"/>
      <c r="PB21" s="89"/>
      <c r="PC21" s="89"/>
      <c r="PD21" s="89"/>
      <c r="PE21" s="89"/>
      <c r="PF21" s="89"/>
      <c r="PG21" s="89"/>
      <c r="PH21" s="89"/>
      <c r="PI21" s="89"/>
      <c r="PJ21" s="89"/>
      <c r="PK21" s="89"/>
      <c r="PL21" s="89"/>
      <c r="PM21" s="89"/>
      <c r="PN21" s="89"/>
      <c r="PO21" s="89"/>
      <c r="PP21" s="89"/>
      <c r="PQ21" s="89"/>
      <c r="PR21" s="89"/>
      <c r="PS21" s="89"/>
      <c r="PT21" s="89"/>
      <c r="PU21" s="89"/>
      <c r="PV21" s="89"/>
      <c r="PW21" s="89"/>
      <c r="PX21" s="89"/>
      <c r="PY21" s="89"/>
      <c r="PZ21" s="89"/>
      <c r="QA21" s="89"/>
      <c r="QB21" s="89"/>
      <c r="QC21" s="89"/>
      <c r="QD21" s="89"/>
      <c r="QE21" s="89"/>
      <c r="QF21" s="89"/>
      <c r="QG21" s="89"/>
      <c r="QH21" s="89"/>
      <c r="QI21" s="89"/>
      <c r="QJ21" s="89"/>
      <c r="QK21" s="89"/>
      <c r="QL21" s="89"/>
      <c r="QM21" s="89"/>
      <c r="QN21" s="89"/>
      <c r="QO21" s="89"/>
      <c r="QP21" s="89"/>
      <c r="QQ21" s="89"/>
      <c r="QR21" s="89"/>
      <c r="QS21" s="89"/>
      <c r="QT21" s="89"/>
      <c r="QU21" s="89"/>
      <c r="QV21" s="89"/>
      <c r="QW21" s="89"/>
      <c r="QX21" s="89"/>
      <c r="QY21" s="89"/>
      <c r="QZ21" s="89"/>
      <c r="RA21" s="89"/>
      <c r="RB21" s="89"/>
      <c r="RC21" s="89"/>
      <c r="RD21" s="89"/>
      <c r="RE21" s="89"/>
      <c r="RF21" s="89"/>
      <c r="RG21" s="89"/>
      <c r="RH21" s="89"/>
      <c r="RI21" s="89"/>
      <c r="RJ21" s="89"/>
      <c r="RK21" s="89"/>
      <c r="RL21" s="89"/>
      <c r="RM21" s="89"/>
      <c r="RN21" s="89"/>
      <c r="RO21" s="89"/>
      <c r="RP21" s="89"/>
      <c r="RQ21" s="89"/>
      <c r="RR21" s="89"/>
      <c r="RS21" s="89"/>
      <c r="RT21" s="89"/>
      <c r="RU21" s="89"/>
      <c r="RV21" s="89"/>
      <c r="RW21" s="89"/>
      <c r="RX21" s="89"/>
      <c r="RY21" s="89"/>
      <c r="RZ21" s="89"/>
      <c r="SA21" s="89"/>
      <c r="SB21" s="89"/>
      <c r="SC21" s="89"/>
      <c r="SD21" s="183"/>
      <c r="SE21" s="183"/>
      <c r="SF21" s="183"/>
      <c r="SG21" s="183"/>
      <c r="SH21" s="183"/>
      <c r="SI21" s="183"/>
      <c r="SJ21" s="183"/>
      <c r="SK21" s="183"/>
      <c r="SL21" s="183"/>
      <c r="SM21" s="183"/>
      <c r="SN21" s="183"/>
      <c r="SO21" s="183"/>
      <c r="SP21" s="183"/>
      <c r="SQ21" s="183"/>
      <c r="SR21" s="183"/>
      <c r="SS21" s="183"/>
      <c r="ST21" s="183"/>
      <c r="SU21" s="183"/>
      <c r="SV21" s="183"/>
      <c r="SW21" s="183"/>
      <c r="SX21" s="183"/>
      <c r="SY21" s="183"/>
      <c r="SZ21" s="183"/>
      <c r="TA21" s="183"/>
      <c r="TB21" s="183"/>
      <c r="TC21" s="183"/>
      <c r="TD21" s="183"/>
      <c r="TE21" s="183"/>
      <c r="TF21" s="183"/>
      <c r="TG21" s="183"/>
      <c r="TH21" s="183"/>
      <c r="TI21" s="183"/>
      <c r="TJ21" s="183"/>
      <c r="TK21" s="183"/>
      <c r="TL21" s="183"/>
      <c r="TM21" s="183"/>
      <c r="TN21" s="183"/>
      <c r="TO21" s="183"/>
      <c r="TP21" s="183"/>
      <c r="TQ21" s="183"/>
      <c r="TR21" s="183"/>
      <c r="TS21" s="183"/>
      <c r="TT21" s="183"/>
      <c r="TU21" s="183"/>
      <c r="TV21" s="183"/>
      <c r="TW21" s="183"/>
      <c r="TX21" s="183"/>
      <c r="TY21" s="183"/>
      <c r="TZ21" s="183"/>
      <c r="UA21" s="183"/>
      <c r="UB21" s="183"/>
      <c r="UC21" s="183"/>
      <c r="UD21" s="183"/>
      <c r="UE21" s="183"/>
      <c r="UF21" s="183"/>
      <c r="UG21" s="183"/>
      <c r="UH21" s="183"/>
      <c r="UI21" s="183"/>
      <c r="UJ21" s="183"/>
      <c r="UK21" s="183"/>
      <c r="UL21" s="183"/>
      <c r="UM21" s="183"/>
      <c r="UN21" s="183"/>
      <c r="UO21" s="183"/>
      <c r="UP21" s="183"/>
      <c r="UQ21" s="183"/>
      <c r="UR21" s="183"/>
      <c r="US21" s="183"/>
      <c r="UT21" s="183"/>
      <c r="UU21" s="183"/>
      <c r="UV21" s="183"/>
      <c r="UW21" s="183"/>
      <c r="UX21" s="183"/>
      <c r="UY21" s="183"/>
      <c r="UZ21" s="183"/>
      <c r="VA21" s="183"/>
      <c r="VB21" s="183"/>
      <c r="VC21" s="183"/>
      <c r="VD21" s="183"/>
      <c r="VE21" s="183"/>
      <c r="VF21" s="183"/>
      <c r="VG21" s="183"/>
      <c r="VH21" s="183"/>
      <c r="VI21" s="183"/>
      <c r="VJ21" s="183"/>
      <c r="VK21" s="183"/>
      <c r="VL21" s="183"/>
      <c r="VM21" s="183"/>
      <c r="VN21" s="183"/>
      <c r="VO21" s="183"/>
      <c r="VP21" s="183"/>
      <c r="VQ21" s="183"/>
      <c r="VR21" s="183"/>
      <c r="VS21" s="183"/>
      <c r="VT21" s="183"/>
      <c r="VU21" s="183"/>
      <c r="VV21" s="183"/>
      <c r="VW21" s="183"/>
      <c r="VX21" s="183"/>
      <c r="VY21" s="183"/>
      <c r="VZ21" s="183"/>
      <c r="WA21" s="183"/>
      <c r="WB21" s="183"/>
      <c r="WC21" s="183"/>
      <c r="WD21" s="183"/>
      <c r="WE21" s="183"/>
      <c r="WF21" s="183"/>
      <c r="WG21" s="183"/>
      <c r="WH21" s="183"/>
      <c r="WI21" s="183"/>
      <c r="WJ21" s="183"/>
      <c r="WK21" s="183"/>
      <c r="WL21" s="183"/>
      <c r="WM21" s="183"/>
      <c r="WN21" s="183"/>
      <c r="WO21" s="183"/>
      <c r="WP21" s="183"/>
      <c r="WQ21" s="183"/>
      <c r="WR21" s="183"/>
      <c r="WS21" s="183"/>
      <c r="WT21" s="183"/>
      <c r="WU21" s="183"/>
      <c r="WV21" s="183"/>
      <c r="WW21" s="183"/>
      <c r="WX21" s="183"/>
      <c r="WY21" s="183"/>
      <c r="WZ21" s="183"/>
      <c r="XA21" s="183"/>
      <c r="XB21" s="183"/>
      <c r="XC21" s="183"/>
      <c r="XD21" s="183"/>
      <c r="XE21" s="183"/>
      <c r="XF21" s="183"/>
      <c r="XG21" s="183"/>
      <c r="XH21" s="183"/>
      <c r="XI21" s="183"/>
      <c r="XJ21" s="183"/>
      <c r="XK21" s="183"/>
      <c r="XL21" s="183"/>
      <c r="XM21" s="183"/>
      <c r="XN21" s="183"/>
      <c r="XO21" s="183"/>
      <c r="XP21" s="183"/>
      <c r="XQ21" s="183"/>
      <c r="XR21" s="183"/>
      <c r="XS21" s="183"/>
      <c r="XT21" s="183"/>
      <c r="XU21" s="183"/>
      <c r="XV21" s="183"/>
      <c r="XW21" s="183"/>
      <c r="XX21" s="183"/>
      <c r="XY21" s="183"/>
      <c r="XZ21" s="183"/>
      <c r="YA21" s="183"/>
      <c r="YB21" s="183"/>
      <c r="YC21" s="183"/>
      <c r="YD21" s="183"/>
      <c r="YE21" s="183"/>
      <c r="YF21" s="183"/>
      <c r="YG21" s="183"/>
      <c r="YH21" s="183"/>
      <c r="YI21" s="183"/>
      <c r="YJ21" s="183"/>
      <c r="YK21" s="183"/>
      <c r="YL21" s="183"/>
      <c r="YM21" s="183"/>
      <c r="YN21" s="183"/>
      <c r="YO21" s="183"/>
      <c r="YP21" s="183"/>
      <c r="YQ21" s="183"/>
      <c r="YR21" s="183"/>
      <c r="YS21" s="183"/>
      <c r="YT21" s="183"/>
      <c r="YU21" s="183"/>
      <c r="YV21" s="183"/>
      <c r="YW21" s="183"/>
      <c r="YX21" s="183"/>
      <c r="YY21" s="183"/>
      <c r="YZ21" s="183"/>
      <c r="ZA21" s="183"/>
      <c r="ZB21" s="183"/>
      <c r="ZC21" s="183"/>
      <c r="ZD21" s="183"/>
      <c r="ZE21" s="183"/>
      <c r="ZF21" s="183"/>
      <c r="ZG21" s="183"/>
      <c r="ZH21" s="183"/>
      <c r="ZI21" s="183"/>
      <c r="ZJ21" s="183"/>
      <c r="ZK21" s="183"/>
      <c r="ZL21" s="183"/>
      <c r="ZM21" s="183"/>
      <c r="ZN21" s="183"/>
      <c r="ZO21" s="183"/>
      <c r="ZP21" s="183"/>
      <c r="ZQ21" s="183"/>
      <c r="ZR21" s="183"/>
      <c r="ZS21" s="183"/>
      <c r="ZT21" s="183"/>
      <c r="ZU21" s="183"/>
      <c r="ZV21" s="183"/>
      <c r="ZW21" s="183"/>
      <c r="ZX21" s="183"/>
      <c r="ZY21" s="183"/>
      <c r="ZZ21" s="183"/>
      <c r="AAA21" s="183"/>
      <c r="AAB21" s="183"/>
      <c r="AAC21" s="183"/>
      <c r="AAD21" s="183"/>
      <c r="AAE21" s="183"/>
      <c r="AAF21" s="183"/>
      <c r="AAG21" s="183"/>
      <c r="AAH21" s="183"/>
      <c r="AAI21" s="183"/>
      <c r="AAJ21" s="183"/>
      <c r="AAK21" s="183"/>
      <c r="AAL21" s="183"/>
      <c r="AAM21" s="183"/>
      <c r="AAN21" s="183"/>
      <c r="AAO21" s="183"/>
      <c r="AAP21" s="183"/>
      <c r="AAQ21" s="183"/>
      <c r="AAR21" s="183"/>
      <c r="AAS21" s="183"/>
      <c r="AAT21" s="183"/>
      <c r="AAU21" s="183"/>
      <c r="AAV21" s="183"/>
      <c r="AAW21" s="183"/>
      <c r="AAX21" s="183"/>
      <c r="AAY21" s="183"/>
      <c r="AAZ21" s="183"/>
      <c r="ABA21" s="183"/>
      <c r="ABB21" s="183"/>
      <c r="ABC21" s="183"/>
      <c r="ABD21" s="183"/>
      <c r="ABE21" s="183"/>
      <c r="ABF21" s="183"/>
      <c r="ABG21" s="183"/>
      <c r="ABH21" s="183"/>
      <c r="ABI21" s="183"/>
      <c r="ABJ21" s="183"/>
      <c r="ABK21" s="183"/>
      <c r="ABL21" s="183"/>
      <c r="ABM21" s="183"/>
      <c r="ABN21" s="183"/>
      <c r="ABO21" s="183"/>
      <c r="ABP21" s="183"/>
      <c r="ABQ21" s="183"/>
      <c r="ABR21" s="183"/>
      <c r="ABS21" s="183"/>
      <c r="ABT21" s="183"/>
      <c r="ABU21" s="183"/>
      <c r="ABV21" s="183"/>
      <c r="ABW21" s="183"/>
      <c r="ABX21" s="183"/>
      <c r="ABY21" s="183"/>
      <c r="ABZ21" s="183"/>
      <c r="ACA21" s="183"/>
      <c r="ACB21" s="183"/>
      <c r="ACC21" s="183"/>
      <c r="ACD21" s="183"/>
      <c r="ACE21" s="183"/>
      <c r="ACF21" s="183"/>
      <c r="ACG21" s="183"/>
      <c r="ACH21" s="183"/>
      <c r="ACI21" s="183"/>
      <c r="ACJ21" s="183"/>
      <c r="ACK21" s="183"/>
      <c r="ACL21" s="183"/>
      <c r="ACM21" s="183"/>
      <c r="ACN21" s="183"/>
      <c r="ACO21" s="183"/>
      <c r="ACP21" s="183"/>
      <c r="ACQ21" s="183"/>
      <c r="ACR21" s="183"/>
      <c r="ACS21" s="183"/>
      <c r="ACT21" s="183"/>
      <c r="ACU21" s="183"/>
      <c r="ACV21" s="183"/>
      <c r="ACW21" s="183"/>
      <c r="ACX21" s="183"/>
      <c r="ACY21" s="183"/>
      <c r="ACZ21" s="183"/>
      <c r="ADA21" s="183"/>
      <c r="ADB21" s="183"/>
      <c r="ADC21" s="183"/>
      <c r="ADD21" s="183"/>
      <c r="ADE21" s="183"/>
      <c r="ADF21" s="183"/>
      <c r="ADG21" s="183"/>
      <c r="ADH21" s="183"/>
      <c r="ADI21" s="183"/>
      <c r="ADJ21" s="183"/>
      <c r="ADK21" s="183"/>
      <c r="ADL21" s="183"/>
      <c r="ADM21" s="183"/>
      <c r="ADN21" s="183"/>
      <c r="ADO21" s="183"/>
      <c r="ADP21" s="183"/>
      <c r="ADQ21" s="183"/>
      <c r="ADR21" s="183"/>
      <c r="ADS21" s="183"/>
      <c r="ADT21" s="183"/>
      <c r="ADU21" s="183"/>
      <c r="ADV21" s="183"/>
      <c r="ADW21" s="183"/>
      <c r="ADX21" s="183"/>
      <c r="ADY21" s="183"/>
      <c r="ADZ21" s="183"/>
      <c r="AEA21" s="183"/>
      <c r="AEB21" s="183"/>
      <c r="AEC21" s="183"/>
      <c r="AED21" s="183"/>
      <c r="AEE21" s="183"/>
      <c r="AEF21" s="183"/>
      <c r="AEG21" s="183"/>
      <c r="AEH21" s="183"/>
      <c r="AEI21" s="183"/>
      <c r="AEJ21" s="183"/>
      <c r="AEK21" s="183"/>
      <c r="AEL21" s="183"/>
      <c r="AEM21" s="183"/>
      <c r="AEN21" s="183"/>
      <c r="AEO21" s="183"/>
      <c r="AEP21" s="183"/>
      <c r="AEQ21" s="183"/>
      <c r="AER21" s="183"/>
      <c r="AES21" s="183"/>
      <c r="AET21" s="183"/>
      <c r="AEU21" s="183"/>
      <c r="AEV21" s="183"/>
      <c r="AEW21" s="183"/>
      <c r="AEX21" s="183"/>
      <c r="AEY21" s="183"/>
      <c r="AEZ21" s="183"/>
      <c r="AFA21" s="183"/>
      <c r="AFB21" s="183"/>
      <c r="AFC21" s="183"/>
      <c r="AFD21" s="183"/>
      <c r="AFE21" s="183"/>
      <c r="AFF21" s="183"/>
      <c r="AFG21" s="183"/>
      <c r="AFH21" s="183"/>
      <c r="AFI21" s="183"/>
      <c r="AFJ21" s="183"/>
      <c r="AFK21" s="183"/>
      <c r="AFL21" s="183"/>
      <c r="AFM21" s="183"/>
      <c r="AFN21" s="183"/>
      <c r="AFO21" s="183"/>
      <c r="AFP21" s="183"/>
      <c r="AFQ21" s="183"/>
      <c r="AFR21" s="183"/>
      <c r="AFS21" s="183"/>
      <c r="AFT21" s="183"/>
      <c r="AFU21" s="183"/>
      <c r="AFV21" s="183"/>
      <c r="AFW21" s="183"/>
      <c r="AFX21" s="183"/>
      <c r="AFY21" s="183"/>
      <c r="AFZ21" s="183"/>
      <c r="AGA21" s="183"/>
      <c r="AGB21" s="183"/>
      <c r="AGC21" s="183"/>
      <c r="AGD21" s="183"/>
      <c r="AGE21" s="183"/>
      <c r="AGF21" s="183"/>
      <c r="AGG21" s="183"/>
      <c r="AGH21" s="183"/>
      <c r="AGI21" s="183"/>
      <c r="AGJ21" s="183"/>
      <c r="AGK21" s="183"/>
      <c r="AGL21" s="183"/>
      <c r="AGM21" s="183"/>
      <c r="AGN21" s="183"/>
      <c r="AGO21" s="183"/>
      <c r="AGP21" s="183"/>
      <c r="AGQ21" s="183"/>
      <c r="AGR21" s="183"/>
      <c r="AGS21" s="183"/>
      <c r="AGT21" s="183"/>
      <c r="AGU21" s="183"/>
      <c r="AGV21" s="183"/>
      <c r="AGW21" s="183"/>
      <c r="AGX21" s="183"/>
      <c r="AGY21" s="183"/>
      <c r="AGZ21" s="183"/>
      <c r="AHA21" s="183"/>
      <c r="AHB21" s="183"/>
      <c r="AHC21" s="183"/>
      <c r="AHD21" s="183"/>
      <c r="AHE21" s="183"/>
      <c r="AHF21" s="183"/>
      <c r="AHG21" s="183"/>
      <c r="AHH21" s="183"/>
      <c r="AHI21" s="183"/>
      <c r="AHJ21" s="183"/>
      <c r="AHK21" s="183"/>
      <c r="AHL21" s="183"/>
      <c r="AHM21" s="183"/>
      <c r="AHN21" s="183"/>
      <c r="AHO21" s="183"/>
      <c r="AHP21" s="183"/>
      <c r="AHQ21" s="183"/>
      <c r="AHR21" s="183"/>
      <c r="AHS21" s="183"/>
      <c r="AHT21" s="183"/>
      <c r="AHU21" s="183"/>
      <c r="AHV21" s="183"/>
      <c r="AHW21" s="183"/>
      <c r="AHX21" s="183"/>
      <c r="AHY21" s="183"/>
      <c r="AHZ21" s="183"/>
      <c r="AIA21" s="183"/>
      <c r="AIB21" s="183"/>
      <c r="AIC21" s="183"/>
      <c r="AID21" s="183"/>
      <c r="AIE21" s="183"/>
      <c r="AIF21" s="183"/>
      <c r="AIG21" s="183"/>
      <c r="AIH21" s="183"/>
      <c r="AII21" s="183"/>
      <c r="AIJ21" s="183"/>
      <c r="AIK21" s="183"/>
      <c r="AIL21" s="183"/>
      <c r="AIM21" s="183"/>
      <c r="AIN21" s="183"/>
      <c r="AIO21" s="183"/>
      <c r="AIP21" s="183"/>
      <c r="AIQ21" s="183"/>
      <c r="AIR21" s="183"/>
      <c r="AIS21" s="183"/>
      <c r="AIT21" s="183"/>
      <c r="AIU21" s="183"/>
      <c r="AIV21" s="183"/>
      <c r="AIW21" s="183"/>
      <c r="AIX21" s="183"/>
      <c r="AIY21" s="183"/>
      <c r="AIZ21" s="183"/>
      <c r="AJA21" s="183"/>
      <c r="AJB21" s="183"/>
      <c r="AJC21" s="183"/>
      <c r="AJD21" s="183"/>
      <c r="AJE21" s="183"/>
      <c r="AJF21" s="183"/>
      <c r="AJG21" s="183"/>
      <c r="AJH21" s="183"/>
      <c r="AJI21" s="183"/>
      <c r="AJJ21" s="183"/>
      <c r="AJK21" s="183"/>
      <c r="AJL21" s="183"/>
      <c r="AJM21" s="183"/>
      <c r="AJN21" s="183"/>
      <c r="AJO21" s="183"/>
      <c r="AJP21" s="183"/>
      <c r="AJQ21" s="183"/>
      <c r="AJR21" s="183"/>
      <c r="AJS21" s="183"/>
      <c r="AJT21" s="183"/>
      <c r="AJU21" s="183"/>
      <c r="AJV21" s="183"/>
      <c r="AJW21" s="183"/>
      <c r="AJX21" s="183"/>
      <c r="AJY21" s="183"/>
      <c r="AJZ21" s="183"/>
      <c r="AKA21" s="183"/>
      <c r="AKB21" s="183"/>
      <c r="AKC21" s="183"/>
      <c r="AKD21" s="183"/>
      <c r="AKE21" s="183"/>
      <c r="AKF21" s="183"/>
      <c r="AKG21" s="183"/>
      <c r="AKH21" s="183"/>
      <c r="AKI21" s="183"/>
      <c r="AKJ21" s="183"/>
      <c r="AKK21" s="183"/>
      <c r="AKL21" s="183"/>
      <c r="AKM21" s="183"/>
      <c r="AKN21" s="183"/>
      <c r="AKO21" s="183"/>
      <c r="AKP21" s="183"/>
      <c r="AKQ21" s="183"/>
      <c r="AKR21" s="183"/>
      <c r="AKS21" s="183"/>
      <c r="AKT21" s="183"/>
      <c r="AKU21" s="183"/>
      <c r="AKV21" s="183"/>
      <c r="AKW21" s="183"/>
      <c r="AKX21" s="183"/>
      <c r="AKY21" s="183"/>
      <c r="AKZ21" s="183"/>
      <c r="ALA21" s="183"/>
      <c r="ALB21" s="183"/>
      <c r="ALC21" s="183"/>
      <c r="ALD21" s="183"/>
      <c r="ALE21" s="183"/>
      <c r="ALF21" s="183"/>
      <c r="ALG21" s="183"/>
      <c r="ALH21" s="183"/>
      <c r="ALI21" s="183"/>
      <c r="ALJ21" s="183"/>
      <c r="ALK21" s="183"/>
      <c r="ALL21" s="183"/>
      <c r="ALM21" s="183"/>
      <c r="ALN21" s="188"/>
      <c r="ALO21" s="189"/>
      <c r="ALP21" s="189"/>
      <c r="ALQ21" s="189"/>
      <c r="ALR21" s="189"/>
      <c r="ALS21" s="189"/>
      <c r="ALT21" s="189"/>
      <c r="ALU21" s="189"/>
      <c r="ALV21" s="189"/>
      <c r="ALW21" s="189"/>
      <c r="ALX21" s="189"/>
      <c r="ALY21" s="189"/>
      <c r="ALZ21" s="189"/>
      <c r="AMA21" s="189"/>
      <c r="AMB21" s="189"/>
      <c r="AMC21" s="189"/>
      <c r="AMD21" s="189"/>
      <c r="AME21" s="189"/>
      <c r="AMF21" s="189"/>
      <c r="AMG21" s="189"/>
    </row>
    <row r="22" spans="1:1731">
      <c r="B22" s="252">
        <v>2013</v>
      </c>
      <c r="C22" s="252"/>
      <c r="D22" s="252"/>
      <c r="E22" s="252"/>
      <c r="F22" s="252"/>
      <c r="G22" s="252"/>
      <c r="H22" s="252"/>
      <c r="I22" s="252"/>
      <c r="J22" s="252"/>
      <c r="K22" s="252"/>
      <c r="L22" s="252"/>
      <c r="M22" s="252"/>
      <c r="N22" s="252">
        <v>2014</v>
      </c>
      <c r="O22" s="252"/>
      <c r="P22" s="252"/>
      <c r="Q22" s="252"/>
      <c r="R22" s="252"/>
      <c r="S22" s="252"/>
      <c r="T22" s="252"/>
      <c r="U22" s="252"/>
      <c r="V22" s="252"/>
      <c r="W22" s="252"/>
      <c r="X22" s="252"/>
      <c r="Y22" s="252"/>
      <c r="Z22" s="252">
        <v>2015</v>
      </c>
      <c r="AA22" s="252"/>
      <c r="AB22" s="252"/>
      <c r="AC22" s="252"/>
      <c r="AD22" s="252"/>
      <c r="AE22" s="252"/>
      <c r="AF22" s="252"/>
      <c r="AG22" s="252"/>
      <c r="AH22" s="252"/>
      <c r="AI22" s="252"/>
      <c r="AJ22" s="252"/>
      <c r="AK22" s="252"/>
      <c r="AL22" s="265">
        <v>2016</v>
      </c>
      <c r="AM22" s="265"/>
      <c r="AN22" s="265"/>
      <c r="AO22" s="91"/>
      <c r="AP22" s="91"/>
      <c r="AQ22" s="91"/>
      <c r="AR22" s="91"/>
      <c r="AS22" s="91"/>
      <c r="AT22" s="91"/>
      <c r="AU22" s="91"/>
      <c r="AV22" s="91"/>
      <c r="AW22" s="91"/>
      <c r="AX22" s="91">
        <v>2017</v>
      </c>
      <c r="AY22" s="91"/>
      <c r="AZ22" s="91"/>
      <c r="BA22" s="91"/>
      <c r="BB22" s="91"/>
      <c r="BC22" s="91"/>
      <c r="BD22" s="91"/>
      <c r="BE22" s="91"/>
      <c r="BF22" s="91"/>
      <c r="BG22" s="91"/>
      <c r="BH22" s="91"/>
      <c r="BI22" s="266"/>
      <c r="BJ22" s="91">
        <v>2018</v>
      </c>
      <c r="BK22" s="91"/>
      <c r="BL22" s="91"/>
      <c r="BM22" s="91"/>
      <c r="BN22" s="91"/>
      <c r="BO22" s="91"/>
      <c r="BP22" s="91"/>
      <c r="BQ22" s="91"/>
      <c r="BR22" s="91"/>
      <c r="BS22" s="78"/>
      <c r="BT22" s="78"/>
      <c r="BU22" s="79"/>
      <c r="BV22" s="154">
        <v>2019</v>
      </c>
      <c r="BW22" s="79"/>
      <c r="BX22" s="79"/>
      <c r="BY22" s="79"/>
      <c r="BZ22" s="79"/>
      <c r="CA22" s="79"/>
      <c r="CB22" s="79"/>
      <c r="CC22" s="79"/>
      <c r="CD22" s="79"/>
      <c r="CE22" s="79"/>
      <c r="CF22" s="79"/>
      <c r="CG22" s="79"/>
      <c r="CH22" s="205">
        <v>2020</v>
      </c>
      <c r="CI22" s="79"/>
      <c r="CT22" s="26">
        <v>2021</v>
      </c>
      <c r="VL22" s="79"/>
      <c r="VM22" s="79"/>
      <c r="VN22" s="79"/>
      <c r="VO22" s="79"/>
      <c r="VP22" s="79"/>
      <c r="VQ22" s="79"/>
      <c r="VR22" s="79"/>
      <c r="VS22" s="79"/>
      <c r="VT22" s="79"/>
      <c r="VU22" s="79"/>
      <c r="VV22" s="79"/>
      <c r="VW22" s="79"/>
      <c r="VX22" s="79"/>
      <c r="VY22" s="79"/>
      <c r="VZ22" s="79"/>
      <c r="WA22" s="79"/>
      <c r="WB22" s="79"/>
      <c r="WC22" s="79"/>
      <c r="WD22" s="79"/>
      <c r="WE22" s="79"/>
      <c r="WF22" s="79"/>
      <c r="WG22" s="79"/>
      <c r="WH22" s="79"/>
      <c r="WI22" s="79"/>
      <c r="WJ22" s="79"/>
      <c r="WK22" s="79"/>
      <c r="WL22" s="79"/>
      <c r="WM22" s="79"/>
      <c r="WN22" s="79"/>
      <c r="WO22" s="79"/>
      <c r="WP22" s="80"/>
      <c r="WQ22" s="80"/>
      <c r="WR22" s="80"/>
      <c r="WS22" s="80"/>
      <c r="WT22" s="80"/>
      <c r="WU22" s="80"/>
      <c r="WV22" s="80"/>
      <c r="WW22" s="80"/>
      <c r="WX22" s="80"/>
      <c r="WY22" s="80"/>
      <c r="WZ22" s="80"/>
      <c r="XA22" s="80"/>
      <c r="XB22" s="80"/>
      <c r="XC22" s="80"/>
      <c r="XD22" s="80"/>
      <c r="XE22" s="80"/>
      <c r="XF22" s="80"/>
      <c r="XG22" s="80"/>
      <c r="XH22" s="80"/>
      <c r="XI22" s="80"/>
      <c r="XJ22" s="80"/>
      <c r="XK22" s="80"/>
      <c r="XL22" s="80"/>
      <c r="XM22" s="80"/>
      <c r="XN22" s="80"/>
      <c r="XO22" s="80"/>
      <c r="XP22" s="80"/>
      <c r="XQ22" s="80"/>
      <c r="XR22" s="80"/>
      <c r="XS22" s="80"/>
      <c r="XT22" s="80"/>
      <c r="XU22" s="80"/>
      <c r="XV22" s="80"/>
      <c r="XW22" s="80"/>
      <c r="XX22" s="80"/>
      <c r="XY22" s="80"/>
      <c r="XZ22" s="80"/>
      <c r="YA22" s="80"/>
      <c r="YB22" s="80"/>
      <c r="YC22" s="80"/>
      <c r="YD22" s="80"/>
      <c r="YE22" s="80"/>
      <c r="YF22" s="80"/>
      <c r="YG22" s="80"/>
      <c r="YH22" s="80"/>
      <c r="YI22" s="80"/>
      <c r="YJ22" s="80"/>
      <c r="YK22" s="80"/>
      <c r="YL22" s="80"/>
      <c r="YM22" s="80"/>
      <c r="YN22" s="80"/>
      <c r="YO22" s="80"/>
      <c r="YP22" s="80"/>
      <c r="YQ22" s="80"/>
      <c r="YR22" s="80"/>
      <c r="YS22" s="80"/>
      <c r="YT22" s="80"/>
      <c r="YU22" s="80"/>
      <c r="YV22" s="80"/>
      <c r="YW22" s="80"/>
      <c r="YX22" s="80"/>
      <c r="YY22" s="80"/>
      <c r="YZ22" s="80"/>
      <c r="ZA22" s="80"/>
      <c r="ZB22" s="80"/>
      <c r="ZC22" s="80"/>
      <c r="ZD22" s="80"/>
      <c r="ZE22" s="80"/>
      <c r="ZF22" s="80"/>
      <c r="ZG22" s="80"/>
      <c r="ZH22" s="80"/>
      <c r="ZI22" s="80"/>
      <c r="ZJ22" s="80"/>
      <c r="ZK22" s="80"/>
      <c r="ZL22" s="80"/>
      <c r="ZM22" s="80"/>
      <c r="ZN22" s="80"/>
      <c r="ZO22" s="80"/>
      <c r="ZP22" s="80"/>
      <c r="ZQ22" s="80"/>
      <c r="ZR22" s="80"/>
      <c r="ZS22" s="80"/>
      <c r="ZT22" s="80"/>
      <c r="ZU22" s="80"/>
      <c r="ZV22" s="80"/>
      <c r="ZW22" s="80"/>
      <c r="ZX22" s="80"/>
      <c r="ZY22" s="80"/>
      <c r="ZZ22" s="80"/>
      <c r="AAA22" s="80"/>
      <c r="AAB22" s="80"/>
      <c r="AAC22" s="80"/>
      <c r="AAD22" s="80"/>
      <c r="AAE22" s="80"/>
      <c r="AAF22" s="80"/>
      <c r="AAG22" s="80"/>
      <c r="AAH22" s="80"/>
      <c r="AAI22" s="80"/>
      <c r="AAJ22" s="80"/>
      <c r="AAK22" s="80"/>
      <c r="AAL22" s="80"/>
      <c r="AAM22" s="80"/>
      <c r="AAN22" s="80"/>
      <c r="AAO22" s="80"/>
      <c r="AAP22" s="80"/>
      <c r="AAQ22" s="80"/>
      <c r="AAR22" s="80"/>
      <c r="AAS22" s="80"/>
      <c r="AAT22" s="80"/>
      <c r="AAU22" s="80"/>
      <c r="AAV22" s="80"/>
      <c r="AAW22" s="80"/>
      <c r="AAX22" s="80"/>
      <c r="AAY22" s="80"/>
      <c r="AAZ22" s="80"/>
      <c r="ABA22" s="80"/>
      <c r="ABB22" s="80"/>
      <c r="ABC22" s="80"/>
      <c r="ABD22" s="80"/>
      <c r="ABE22" s="80"/>
      <c r="ABF22" s="80"/>
      <c r="ABG22" s="80"/>
      <c r="ABH22" s="80"/>
      <c r="ABI22" s="80"/>
      <c r="ABJ22" s="80"/>
      <c r="ABK22" s="80"/>
      <c r="ABL22" s="80"/>
      <c r="ABM22" s="80"/>
      <c r="ABN22" s="80"/>
      <c r="ABO22" s="80"/>
      <c r="ABP22" s="80"/>
      <c r="ABQ22" s="80"/>
      <c r="ABR22" s="80"/>
      <c r="ABS22" s="80"/>
      <c r="ABT22" s="80"/>
      <c r="ABU22" s="80"/>
      <c r="ABV22" s="80"/>
      <c r="ABW22" s="80"/>
      <c r="ABX22" s="80"/>
      <c r="ABY22" s="80"/>
      <c r="ABZ22" s="80"/>
      <c r="ACA22" s="80"/>
      <c r="ACB22" s="80"/>
      <c r="ACC22" s="80"/>
      <c r="ACD22" s="80"/>
      <c r="ACE22" s="80"/>
      <c r="ACF22" s="80"/>
      <c r="ACG22" s="80"/>
      <c r="ACH22" s="80"/>
      <c r="ACI22" s="80"/>
      <c r="ACJ22" s="80"/>
      <c r="ACK22" s="80"/>
      <c r="ACL22" s="80"/>
      <c r="ACM22" s="80"/>
      <c r="ACN22" s="80"/>
      <c r="ACO22" s="80"/>
      <c r="ACP22" s="80"/>
      <c r="ACQ22" s="80"/>
      <c r="ACR22" s="80"/>
      <c r="ACS22" s="80"/>
      <c r="ACT22" s="80"/>
      <c r="ACU22" s="80"/>
      <c r="ACV22" s="80"/>
      <c r="ACW22" s="80"/>
      <c r="ACX22" s="80"/>
      <c r="ACY22" s="80"/>
      <c r="ACZ22" s="80"/>
      <c r="ADA22" s="80"/>
      <c r="ADB22" s="80"/>
      <c r="ADC22" s="80"/>
      <c r="ADD22" s="80"/>
      <c r="ADE22" s="80"/>
      <c r="ADF22" s="80"/>
      <c r="ADG22" s="80"/>
      <c r="ADH22" s="80"/>
      <c r="ADI22" s="80"/>
      <c r="ADJ22" s="80"/>
      <c r="ADK22" s="80"/>
      <c r="ADL22" s="80"/>
      <c r="ADM22" s="80"/>
      <c r="ADN22" s="80"/>
      <c r="ADO22" s="80"/>
      <c r="ADP22" s="80"/>
      <c r="ADQ22" s="80"/>
      <c r="ADR22" s="80"/>
      <c r="ADS22" s="80"/>
      <c r="ADT22" s="80"/>
      <c r="ADU22" s="80"/>
      <c r="ADV22" s="80"/>
      <c r="ADW22" s="80"/>
      <c r="ADX22" s="80"/>
      <c r="ADY22" s="80"/>
      <c r="ADZ22" s="80"/>
      <c r="AEA22" s="80"/>
      <c r="AEB22" s="80"/>
      <c r="AEC22" s="80"/>
      <c r="AED22" s="80"/>
      <c r="AEE22" s="80"/>
      <c r="AEF22" s="80"/>
      <c r="AEG22" s="80"/>
      <c r="AEH22" s="80"/>
      <c r="AEI22" s="80"/>
      <c r="AEJ22" s="80"/>
      <c r="AEK22" s="81"/>
      <c r="AEL22" s="81"/>
      <c r="AEM22" s="81"/>
      <c r="AEN22" s="81"/>
      <c r="AEO22" s="81"/>
      <c r="AEP22" s="81"/>
      <c r="AEQ22" s="81"/>
      <c r="AER22" s="81"/>
      <c r="AES22" s="81"/>
      <c r="AET22" s="81"/>
      <c r="AEU22" s="81"/>
      <c r="AEV22" s="81"/>
      <c r="AEW22" s="81"/>
      <c r="AEX22" s="81"/>
      <c r="AEY22" s="81"/>
      <c r="AEZ22" s="81"/>
      <c r="AFA22" s="81"/>
      <c r="AFB22" s="81"/>
      <c r="AFC22" s="81"/>
      <c r="AFD22" s="81"/>
      <c r="AFE22" s="81"/>
      <c r="AFF22" s="81"/>
      <c r="AFG22" s="81"/>
      <c r="AFH22" s="81"/>
      <c r="AFI22" s="81"/>
      <c r="AFJ22" s="81"/>
      <c r="AFK22" s="81"/>
      <c r="AFL22" s="81"/>
      <c r="AFM22" s="81"/>
      <c r="AFN22" s="81"/>
      <c r="AFO22" s="81"/>
      <c r="AFP22" s="81"/>
      <c r="AFQ22" s="81"/>
      <c r="AFR22" s="81"/>
      <c r="AFS22" s="81"/>
      <c r="AFT22" s="81"/>
      <c r="AFU22" s="81"/>
      <c r="AFV22" s="81"/>
      <c r="AFW22" s="81"/>
      <c r="AFX22" s="81"/>
      <c r="AFY22" s="81"/>
      <c r="AFZ22" s="81"/>
      <c r="AGA22" s="81"/>
      <c r="AGB22" s="81"/>
      <c r="AGC22" s="81"/>
      <c r="AGD22" s="81"/>
      <c r="AGE22" s="81"/>
      <c r="AGF22" s="81"/>
      <c r="AGG22" s="81"/>
      <c r="AGH22" s="81"/>
      <c r="AGI22" s="81"/>
      <c r="AGJ22" s="81"/>
      <c r="AGK22" s="81"/>
      <c r="AGL22" s="81"/>
      <c r="AGM22" s="81"/>
      <c r="AGN22" s="81"/>
      <c r="AGO22" s="81"/>
      <c r="AGP22" s="81"/>
      <c r="AGQ22" s="81"/>
      <c r="AGR22" s="81"/>
      <c r="AGS22" s="81"/>
      <c r="AGT22" s="81"/>
      <c r="AGU22" s="81"/>
      <c r="AGV22" s="81"/>
      <c r="AGW22" s="81"/>
      <c r="AGX22" s="81"/>
      <c r="AGY22" s="81"/>
      <c r="AGZ22" s="81"/>
      <c r="AHA22" s="81"/>
      <c r="AHB22" s="81"/>
      <c r="AHC22" s="81"/>
      <c r="AHD22" s="81"/>
      <c r="AHE22" s="81"/>
      <c r="AHF22" s="81"/>
      <c r="AHG22" s="81"/>
      <c r="AHH22" s="81"/>
      <c r="AHI22" s="81"/>
      <c r="AHJ22" s="81"/>
      <c r="AHK22" s="81"/>
      <c r="AHL22" s="81"/>
      <c r="AHM22" s="81"/>
      <c r="AHN22" s="81"/>
      <c r="AHO22" s="81"/>
      <c r="AHP22" s="81"/>
      <c r="AHQ22" s="81"/>
      <c r="AHR22" s="81"/>
      <c r="AHS22" s="81"/>
      <c r="AHT22" s="81"/>
      <c r="AHU22" s="81"/>
      <c r="AHV22" s="81"/>
      <c r="AHW22" s="81"/>
      <c r="AHX22" s="81"/>
      <c r="AHY22" s="81"/>
      <c r="AHZ22" s="81"/>
      <c r="AIA22" s="81"/>
      <c r="AIB22" s="81"/>
      <c r="AIC22" s="81"/>
      <c r="AID22" s="81"/>
      <c r="AIE22" s="81"/>
      <c r="AIF22" s="81"/>
      <c r="AIG22" s="81"/>
      <c r="AIH22" s="81"/>
      <c r="AII22" s="81"/>
      <c r="AIJ22" s="81"/>
      <c r="AIK22" s="81"/>
      <c r="AIL22" s="81"/>
      <c r="AIM22" s="81"/>
      <c r="AIN22" s="81"/>
      <c r="AIO22" s="81"/>
      <c r="AIP22" s="81"/>
      <c r="AIQ22" s="81"/>
      <c r="AIR22" s="81"/>
      <c r="AIS22" s="81"/>
      <c r="AIT22" s="81"/>
      <c r="AIU22" s="81"/>
      <c r="AIV22" s="81"/>
      <c r="AIW22" s="81"/>
      <c r="AIX22" s="81"/>
      <c r="AIY22" s="81"/>
      <c r="AIZ22" s="81"/>
      <c r="AJA22" s="81"/>
      <c r="AJB22" s="81"/>
      <c r="AJC22" s="81"/>
      <c r="AJD22" s="81"/>
      <c r="AJE22" s="81"/>
      <c r="AJF22" s="81"/>
      <c r="AJG22" s="81"/>
      <c r="AJH22" s="81"/>
      <c r="AJI22" s="81"/>
      <c r="AJJ22" s="81"/>
      <c r="AJK22" s="81"/>
      <c r="AJL22" s="81"/>
      <c r="AJM22" s="81"/>
      <c r="AJN22" s="81"/>
      <c r="AJO22" s="81"/>
      <c r="AJP22" s="81"/>
      <c r="AJQ22" s="81"/>
      <c r="AJR22" s="81"/>
      <c r="AJS22" s="81"/>
      <c r="AJT22" s="81"/>
      <c r="AJU22" s="81"/>
      <c r="AJV22" s="81"/>
      <c r="AJW22" s="81"/>
      <c r="AJX22" s="81"/>
      <c r="AJY22" s="81"/>
      <c r="AJZ22" s="81"/>
      <c r="AKA22" s="81"/>
      <c r="AKB22" s="81"/>
      <c r="AKC22" s="81"/>
      <c r="AKD22" s="81"/>
      <c r="AKE22" s="81"/>
      <c r="AKF22" s="81"/>
      <c r="AKG22" s="81"/>
      <c r="AKH22" s="81"/>
      <c r="AKI22" s="81"/>
      <c r="AKJ22" s="81"/>
      <c r="AKK22" s="81"/>
      <c r="AKL22" s="81"/>
      <c r="AKM22" s="81"/>
      <c r="AKN22" s="81"/>
      <c r="AKO22" s="81"/>
      <c r="AKP22" s="81"/>
      <c r="AKQ22" s="81"/>
      <c r="AKR22" s="81"/>
      <c r="AKS22" s="81"/>
      <c r="AKT22" s="81"/>
      <c r="AKU22" s="81"/>
      <c r="AKV22" s="81"/>
      <c r="AKW22" s="81"/>
      <c r="AKX22" s="81"/>
      <c r="AKY22" s="81"/>
      <c r="AKZ22" s="81"/>
      <c r="ALA22" s="81"/>
      <c r="ALB22" s="81"/>
      <c r="ALC22" s="81"/>
      <c r="ALD22" s="81"/>
      <c r="ALE22" s="81"/>
      <c r="ALF22" s="81"/>
      <c r="ALG22" s="81"/>
      <c r="ALH22" s="81"/>
      <c r="ALI22" s="81"/>
      <c r="ALJ22" s="81"/>
      <c r="ALK22" s="81"/>
      <c r="ALL22" s="81"/>
      <c r="ALM22" s="81"/>
      <c r="ALN22" s="81"/>
      <c r="ALO22" s="81"/>
      <c r="ALP22" s="81"/>
      <c r="ALQ22" s="81"/>
      <c r="ALR22" s="81"/>
      <c r="ALS22" s="81"/>
      <c r="ALT22" s="81"/>
      <c r="ALU22" s="81"/>
      <c r="ALV22" s="81"/>
      <c r="ALW22" s="81"/>
      <c r="ALX22" s="81"/>
      <c r="ALY22" s="81"/>
      <c r="ALZ22" s="81"/>
      <c r="AMA22" s="81"/>
      <c r="AMB22" s="81"/>
      <c r="AMC22" s="81"/>
      <c r="AMD22" s="81"/>
      <c r="AME22" s="81"/>
      <c r="AMF22" s="81"/>
      <c r="AMG22" s="81"/>
      <c r="AMH22" s="81"/>
      <c r="AMI22" s="81"/>
      <c r="AMJ22" s="81"/>
      <c r="AMK22" s="81"/>
      <c r="AML22" s="81"/>
      <c r="AMM22" s="81"/>
      <c r="AMN22" s="81"/>
      <c r="AMO22" s="81"/>
      <c r="AMP22" s="81"/>
      <c r="AMQ22" s="81"/>
      <c r="AMR22" s="81"/>
      <c r="AMS22" s="81"/>
      <c r="AMT22" s="81"/>
      <c r="AMU22" s="81"/>
      <c r="AMV22" s="81"/>
      <c r="AMW22" s="81"/>
      <c r="AMX22" s="81"/>
      <c r="AMY22" s="81"/>
      <c r="AMZ22" s="81"/>
      <c r="ANA22" s="81"/>
      <c r="ANB22" s="81"/>
      <c r="ANC22" s="81"/>
      <c r="AND22" s="81"/>
      <c r="ANE22" s="81"/>
      <c r="ANF22" s="81"/>
      <c r="ANG22" s="81"/>
      <c r="ANH22" s="81"/>
      <c r="ANI22" s="81"/>
      <c r="ANJ22" s="81"/>
      <c r="ANK22" s="81"/>
      <c r="ANL22" s="81"/>
      <c r="ANM22" s="81"/>
      <c r="ANN22" s="81"/>
      <c r="ANO22" s="81"/>
      <c r="ANP22" s="81"/>
      <c r="ANQ22" s="81"/>
      <c r="ANR22" s="81"/>
      <c r="ANS22" s="81"/>
      <c r="ANT22" s="81"/>
      <c r="ANU22" s="81"/>
      <c r="ANV22" s="81"/>
      <c r="ANW22" s="81"/>
      <c r="ANX22" s="81"/>
      <c r="ANY22" s="81"/>
      <c r="ANZ22" s="81"/>
      <c r="AOA22" s="81"/>
      <c r="AOB22" s="81"/>
      <c r="AOC22" s="81"/>
      <c r="AOD22" s="81"/>
      <c r="AOE22" s="81"/>
      <c r="AOF22" s="81"/>
      <c r="AOG22" s="81"/>
      <c r="AOH22" s="81"/>
      <c r="AOI22" s="81"/>
      <c r="AOJ22" s="81"/>
      <c r="AOK22" s="81"/>
      <c r="AOL22" s="81"/>
      <c r="AOM22" s="81"/>
      <c r="AON22" s="81"/>
      <c r="AOO22" s="81"/>
      <c r="AOP22" s="81"/>
      <c r="AOQ22" s="81"/>
      <c r="AOR22" s="81"/>
      <c r="AOS22" s="81"/>
      <c r="AOT22" s="81"/>
      <c r="AOU22" s="81"/>
      <c r="AOV22" s="81"/>
      <c r="AOW22" s="81"/>
      <c r="AOX22" s="81"/>
      <c r="AOY22" s="81"/>
      <c r="AOZ22" s="81"/>
      <c r="APA22" s="81"/>
      <c r="APB22" s="81"/>
      <c r="APC22" s="81"/>
      <c r="APD22" s="81"/>
      <c r="APE22" s="81"/>
      <c r="APF22" s="81"/>
      <c r="APG22" s="81"/>
      <c r="APH22" s="81"/>
      <c r="API22" s="81"/>
      <c r="APJ22" s="81"/>
      <c r="APK22" s="81"/>
      <c r="APL22" s="81"/>
      <c r="APM22" s="81"/>
      <c r="APN22" s="81"/>
      <c r="APO22" s="81"/>
      <c r="APP22" s="81"/>
      <c r="APQ22" s="81"/>
      <c r="APR22" s="81"/>
      <c r="APS22" s="81"/>
      <c r="APT22" s="81"/>
      <c r="APU22" s="81"/>
      <c r="APV22" s="81"/>
      <c r="APW22" s="81"/>
      <c r="APX22" s="81"/>
      <c r="APY22" s="81"/>
      <c r="APZ22" s="81"/>
      <c r="AQA22" s="81"/>
      <c r="AQB22" s="81"/>
      <c r="AQC22" s="81"/>
      <c r="AQD22" s="81"/>
      <c r="AQE22" s="81"/>
      <c r="AQF22" s="81"/>
      <c r="AQG22" s="81"/>
      <c r="AQH22" s="81"/>
      <c r="AQI22" s="81"/>
      <c r="AQJ22" s="81"/>
      <c r="AQK22" s="81"/>
      <c r="AQL22" s="81"/>
      <c r="AQM22" s="81"/>
      <c r="AQN22" s="81"/>
      <c r="AQO22" s="81"/>
      <c r="AQP22" s="81"/>
      <c r="AQQ22" s="81"/>
      <c r="AQR22" s="81"/>
      <c r="AQS22" s="81"/>
      <c r="AQT22" s="81"/>
      <c r="AQU22" s="81"/>
      <c r="AQV22" s="81"/>
      <c r="AQW22" s="81"/>
      <c r="AQX22" s="81"/>
      <c r="AQY22" s="81"/>
      <c r="AQZ22" s="81"/>
      <c r="ARA22" s="81"/>
      <c r="ARB22" s="81"/>
      <c r="ARC22" s="81"/>
      <c r="ARD22" s="81"/>
      <c r="ARE22" s="81"/>
      <c r="ARF22" s="81"/>
      <c r="ARG22" s="81"/>
      <c r="ARH22" s="81"/>
      <c r="ARI22" s="81"/>
      <c r="ARJ22" s="81"/>
      <c r="ARK22" s="81"/>
      <c r="ARL22" s="81"/>
      <c r="ARM22" s="81"/>
      <c r="ARN22" s="81"/>
      <c r="ARO22" s="81"/>
      <c r="ARP22" s="81"/>
      <c r="ARQ22" s="81"/>
      <c r="ARR22" s="81"/>
      <c r="ARS22" s="81"/>
      <c r="ART22" s="81"/>
      <c r="ARU22" s="81"/>
      <c r="ARV22" s="81"/>
      <c r="ARW22" s="81"/>
      <c r="ARX22" s="81"/>
      <c r="ARY22" s="81"/>
      <c r="ARZ22" s="81"/>
      <c r="ASA22" s="81"/>
      <c r="ASB22" s="81"/>
      <c r="ASC22" s="81"/>
      <c r="ASD22" s="81"/>
      <c r="ASE22" s="81"/>
      <c r="ASF22" s="81"/>
      <c r="ASG22" s="81"/>
      <c r="ASH22" s="81"/>
      <c r="ASI22" s="81"/>
      <c r="ASJ22" s="81"/>
      <c r="ASK22" s="81"/>
      <c r="ASL22" s="81"/>
      <c r="ASM22" s="81"/>
      <c r="ASN22" s="81"/>
      <c r="ASO22" s="81"/>
      <c r="ASP22" s="81"/>
      <c r="ASQ22" s="81"/>
      <c r="ASR22" s="81"/>
      <c r="ASS22" s="81"/>
      <c r="AST22" s="81"/>
      <c r="ASU22" s="81"/>
      <c r="ASV22" s="81"/>
      <c r="ASW22" s="81"/>
      <c r="ASX22" s="81"/>
      <c r="ASY22" s="81"/>
      <c r="ASZ22" s="81"/>
      <c r="ATA22" s="81"/>
      <c r="ATB22" s="81"/>
      <c r="ATC22" s="81"/>
      <c r="ATD22" s="81"/>
      <c r="ATE22" s="81"/>
      <c r="ATF22" s="81"/>
      <c r="ATG22" s="81"/>
      <c r="ATH22" s="81"/>
      <c r="ATI22" s="81"/>
      <c r="ATJ22" s="81"/>
      <c r="ATK22" s="81"/>
      <c r="ATL22" s="81"/>
      <c r="ATM22" s="81"/>
      <c r="ATN22" s="81"/>
      <c r="ATO22" s="81"/>
      <c r="ATP22" s="81"/>
      <c r="ATQ22" s="81"/>
      <c r="ATR22" s="81"/>
      <c r="ATS22" s="81"/>
      <c r="ATT22" s="81"/>
      <c r="ATU22" s="81"/>
      <c r="ATV22" s="81"/>
      <c r="ATW22" s="81"/>
      <c r="ATX22" s="81"/>
      <c r="ATY22" s="81"/>
      <c r="ATZ22" s="81"/>
      <c r="AUA22" s="81"/>
      <c r="AUB22" s="82"/>
      <c r="AUC22" s="82"/>
      <c r="AUD22" s="82"/>
      <c r="AUE22" s="82"/>
      <c r="AUF22" s="83"/>
      <c r="AUG22" s="82"/>
      <c r="AUH22" s="82"/>
      <c r="AUI22" s="83"/>
      <c r="AUJ22" s="82"/>
      <c r="AUK22" s="82"/>
      <c r="AUL22" s="82"/>
      <c r="AUM22" s="82"/>
      <c r="AUN22" s="82"/>
      <c r="AUO22" s="82"/>
      <c r="AUP22" s="82"/>
      <c r="AUQ22" s="81"/>
      <c r="AUR22" s="81"/>
      <c r="AUS22" s="81"/>
      <c r="AUT22" s="81"/>
      <c r="AUU22" s="81"/>
      <c r="AUV22" s="81"/>
      <c r="AUW22" s="81"/>
      <c r="AUX22" s="81"/>
      <c r="AUY22" s="81"/>
      <c r="AUZ22" s="81"/>
      <c r="AVA22" s="81"/>
      <c r="AVB22" s="81"/>
      <c r="AVC22" s="81"/>
      <c r="AVD22" s="81"/>
      <c r="AVE22" s="81"/>
      <c r="AVF22" s="81"/>
      <c r="AVG22" s="81"/>
      <c r="AVH22" s="81"/>
      <c r="AVI22" s="81"/>
      <c r="AVJ22" s="81"/>
      <c r="AVK22" s="81"/>
      <c r="AVL22" s="81"/>
      <c r="AVM22" s="81"/>
      <c r="AVN22" s="81"/>
      <c r="AVO22" s="81"/>
      <c r="AVP22" s="81"/>
      <c r="AVQ22" s="81"/>
      <c r="AVR22" s="81"/>
      <c r="AVS22" s="81"/>
      <c r="AVT22" s="81"/>
      <c r="AVU22" s="81"/>
      <c r="AVV22" s="81"/>
      <c r="AVW22" s="81"/>
      <c r="AVX22" s="81"/>
      <c r="AVY22" s="81"/>
      <c r="AVZ22" s="81"/>
      <c r="AWA22" s="81"/>
      <c r="AWB22" s="81"/>
      <c r="AWC22" s="81"/>
      <c r="AWD22" s="81"/>
      <c r="AWE22" s="81"/>
      <c r="AWF22" s="81"/>
      <c r="AWG22" s="81"/>
      <c r="AWH22" s="81"/>
      <c r="AWI22" s="81"/>
      <c r="AWJ22" s="81"/>
      <c r="AWK22" s="81"/>
      <c r="AWL22" s="81"/>
      <c r="AWM22" s="81"/>
      <c r="AWN22" s="81"/>
      <c r="AWO22" s="81"/>
      <c r="AWP22" s="81"/>
      <c r="AWQ22" s="81"/>
      <c r="AWR22" s="81"/>
      <c r="AWS22" s="81"/>
      <c r="AWT22" s="81"/>
      <c r="AWU22" s="81"/>
      <c r="AWV22" s="81"/>
      <c r="AWW22" s="81"/>
      <c r="AWX22" s="81"/>
      <c r="AWY22" s="84"/>
      <c r="AWZ22" s="85"/>
      <c r="AXA22" s="84"/>
      <c r="AXB22" s="84"/>
      <c r="AXC22" s="84"/>
      <c r="AXD22" s="84"/>
      <c r="AXE22" s="84"/>
      <c r="AXF22" s="84"/>
      <c r="AXG22" s="84"/>
      <c r="AXH22" s="84"/>
      <c r="AXI22" s="84"/>
      <c r="AXJ22" s="84"/>
      <c r="AXK22" s="84"/>
      <c r="AXL22" s="84"/>
      <c r="AXM22" s="84"/>
      <c r="AXN22" s="84"/>
      <c r="AXO22" s="84"/>
      <c r="AXP22" s="84"/>
      <c r="AXQ22" s="84"/>
      <c r="AXR22" s="84"/>
      <c r="AXS22" s="84"/>
      <c r="AXT22" s="84"/>
      <c r="AXU22" s="84"/>
      <c r="AXV22" s="84"/>
      <c r="AXW22" s="84"/>
      <c r="AXX22" s="84"/>
      <c r="AXY22" s="84"/>
      <c r="AXZ22" s="84"/>
      <c r="AYA22" s="84"/>
      <c r="AYB22" s="84"/>
      <c r="AYC22" s="84"/>
      <c r="AYD22" s="84"/>
      <c r="AYE22" s="84"/>
      <c r="AYF22" s="84"/>
      <c r="AYG22" s="84"/>
      <c r="AYH22" s="84"/>
      <c r="AYI22" s="84"/>
      <c r="AYJ22" s="84"/>
      <c r="AYK22" s="84"/>
      <c r="AYL22" s="84"/>
      <c r="AYM22" s="84"/>
      <c r="AYN22" s="84"/>
      <c r="AYO22" s="84"/>
      <c r="AYP22" s="84"/>
      <c r="AYQ22" s="84"/>
      <c r="AYR22" s="84"/>
      <c r="AYS22" s="84"/>
      <c r="AYT22" s="84"/>
      <c r="AYU22" s="84"/>
      <c r="AYV22" s="84"/>
      <c r="AYW22" s="84"/>
      <c r="AYX22" s="84"/>
      <c r="AYY22" s="84"/>
      <c r="AYZ22" s="84"/>
      <c r="AZA22" s="84"/>
      <c r="AZB22" s="84"/>
      <c r="AZC22" s="84"/>
      <c r="AZD22" s="84"/>
      <c r="AZE22" s="84"/>
      <c r="AZF22" s="84"/>
      <c r="AZG22" s="84"/>
      <c r="AZH22" s="84"/>
      <c r="AZI22" s="84"/>
      <c r="AZJ22" s="84"/>
      <c r="AZK22" s="84"/>
      <c r="AZL22" s="84"/>
      <c r="AZM22" s="84"/>
      <c r="AZN22" s="84"/>
      <c r="AZO22" s="84"/>
      <c r="AZP22" s="84"/>
      <c r="AZQ22" s="84"/>
      <c r="AZR22" s="84"/>
      <c r="AZS22" s="84"/>
      <c r="AZT22" s="84"/>
      <c r="AZU22" s="81"/>
      <c r="AZV22" s="81"/>
      <c r="AZW22" s="81"/>
      <c r="AZX22" s="81"/>
      <c r="AZY22" s="81"/>
      <c r="AZZ22" s="81"/>
      <c r="BAA22" s="81"/>
      <c r="BAB22" s="81"/>
      <c r="BAC22" s="81"/>
      <c r="BAD22" s="81"/>
      <c r="BAE22" s="81"/>
      <c r="BAF22" s="81"/>
      <c r="BAG22" s="81"/>
      <c r="BAH22" s="81"/>
      <c r="BAI22" s="81"/>
      <c r="BAJ22" s="81"/>
      <c r="BAK22" s="81"/>
      <c r="BAL22" s="81"/>
      <c r="BAM22" s="81"/>
      <c r="BAN22" s="81"/>
      <c r="BAO22" s="81"/>
      <c r="BAP22" s="81"/>
      <c r="BAQ22" s="81"/>
      <c r="BAR22" s="81"/>
      <c r="BAS22" s="81"/>
      <c r="BAT22" s="81"/>
      <c r="BAU22" s="81"/>
      <c r="BAV22" s="81"/>
      <c r="BAW22" s="81"/>
      <c r="BAX22" s="81"/>
      <c r="BAY22" s="81"/>
      <c r="BAZ22" s="81"/>
      <c r="BBA22" s="81"/>
      <c r="BBB22" s="81"/>
      <c r="BBC22" s="81"/>
      <c r="BBD22" s="81"/>
      <c r="BBE22" s="81"/>
      <c r="BBF22" s="81"/>
      <c r="BBG22" s="81"/>
      <c r="BBH22" s="81"/>
      <c r="BBI22" s="81"/>
      <c r="BBJ22" s="81"/>
      <c r="BBK22" s="81"/>
      <c r="BBL22" s="81"/>
      <c r="BBM22" s="81"/>
      <c r="BBN22" s="81"/>
      <c r="BBO22" s="81"/>
      <c r="BBP22" s="81"/>
      <c r="BBQ22" s="81"/>
      <c r="BBR22" s="81"/>
      <c r="BBS22" s="81"/>
      <c r="BBT22" s="81"/>
      <c r="BBU22" s="81"/>
      <c r="BBV22" s="81"/>
      <c r="BBW22" s="81"/>
      <c r="BBX22" s="81"/>
      <c r="BBY22" s="81"/>
      <c r="BBZ22" s="81"/>
      <c r="BCA22" s="81"/>
      <c r="BCB22" s="81"/>
      <c r="BCC22" s="81"/>
      <c r="BCD22" s="81"/>
      <c r="BCE22" s="81"/>
      <c r="BCF22" s="81"/>
      <c r="BCG22" s="81"/>
      <c r="BCH22" s="81"/>
      <c r="BCI22" s="81"/>
      <c r="BCJ22" s="81"/>
      <c r="BCK22" s="81"/>
      <c r="BCL22" s="81"/>
      <c r="BCM22" s="81"/>
      <c r="BCN22" s="81"/>
      <c r="BCO22" s="81"/>
      <c r="BCP22" s="81"/>
      <c r="BCQ22" s="81"/>
      <c r="BCR22" s="81"/>
      <c r="BCS22" s="81"/>
      <c r="BCT22" s="81"/>
      <c r="BCU22" s="81"/>
      <c r="BCV22" s="81"/>
      <c r="BCW22" s="81"/>
      <c r="BCX22" s="81"/>
      <c r="BCY22" s="81"/>
      <c r="BCZ22" s="81"/>
      <c r="BDA22" s="81"/>
      <c r="BDB22" s="81"/>
      <c r="BDC22" s="81"/>
      <c r="BDD22" s="81"/>
      <c r="BDE22" s="81"/>
      <c r="BDF22" s="81"/>
      <c r="BDG22" s="81"/>
      <c r="BDH22" s="81"/>
      <c r="BDI22" s="81"/>
      <c r="BDJ22" s="81"/>
      <c r="BDK22" s="81"/>
      <c r="BDL22" s="81"/>
      <c r="BDM22" s="81"/>
      <c r="BDN22" s="81"/>
      <c r="BDO22" s="81"/>
      <c r="BDP22" s="81"/>
      <c r="BDQ22" s="81"/>
      <c r="BDR22" s="81"/>
      <c r="BDS22" s="81"/>
      <c r="BDT22" s="81"/>
      <c r="BDU22" s="81"/>
      <c r="BDV22" s="94"/>
      <c r="BDW22" s="94"/>
      <c r="BDX22" s="94"/>
      <c r="BDY22" s="94"/>
      <c r="BDZ22" s="94"/>
      <c r="BEA22" s="94"/>
      <c r="BEB22" s="94"/>
      <c r="BEC22" s="94"/>
      <c r="BED22" s="94"/>
      <c r="BEE22" s="94"/>
      <c r="BEF22" s="94"/>
      <c r="BEG22" s="94"/>
      <c r="BEH22" s="94"/>
      <c r="BEI22" s="94"/>
      <c r="BEJ22" s="94"/>
      <c r="BEK22" s="94"/>
      <c r="BEL22" s="94"/>
      <c r="BEM22" s="94"/>
      <c r="BEN22" s="94"/>
      <c r="BEO22" s="94"/>
      <c r="BEP22" s="94"/>
      <c r="BEQ22" s="94"/>
      <c r="BER22" s="94"/>
      <c r="BES22" s="94"/>
      <c r="BET22" s="94"/>
      <c r="BEU22" s="94"/>
      <c r="BEV22" s="94"/>
      <c r="BEW22" s="94"/>
      <c r="BEX22" s="94"/>
      <c r="BEY22" s="94"/>
      <c r="BEZ22" s="94"/>
      <c r="BFA22" s="94"/>
      <c r="BFB22" s="94"/>
      <c r="BFC22" s="94"/>
      <c r="BFD22" s="94"/>
      <c r="BFE22" s="94"/>
      <c r="BFF22" s="94"/>
      <c r="BFG22" s="94"/>
      <c r="BFH22" s="94"/>
      <c r="BFI22" s="94"/>
      <c r="BFJ22" s="94"/>
      <c r="BFK22" s="94"/>
      <c r="BFL22" s="94"/>
      <c r="BFM22" s="94"/>
      <c r="BFN22" s="94"/>
      <c r="BFO22" s="94"/>
      <c r="BFP22" s="94"/>
      <c r="BFQ22" s="94"/>
      <c r="BFR22" s="94"/>
      <c r="BFS22" s="94"/>
      <c r="BFT22" s="94"/>
      <c r="BFU22" s="94"/>
      <c r="BFV22" s="94"/>
      <c r="BFW22" s="94"/>
      <c r="BFX22" s="94"/>
      <c r="BFY22" s="94"/>
      <c r="BFZ22" s="94"/>
      <c r="BGA22" s="94"/>
      <c r="BGB22" s="94"/>
      <c r="BGC22" s="94"/>
      <c r="BGD22" s="94"/>
      <c r="BGE22" s="94"/>
      <c r="BGF22" s="94"/>
      <c r="BGG22" s="94"/>
      <c r="BGH22" s="94"/>
      <c r="BGI22" s="94"/>
      <c r="BGJ22" s="94"/>
      <c r="BGK22" s="94"/>
      <c r="BGL22" s="94"/>
      <c r="BGM22" s="94"/>
      <c r="BGN22" s="94"/>
      <c r="BGO22" s="94"/>
      <c r="BGP22" s="94"/>
      <c r="BGQ22" s="94"/>
      <c r="BGR22" s="94"/>
      <c r="BGS22" s="94"/>
      <c r="BGT22" s="94"/>
      <c r="BGU22" s="94"/>
      <c r="BGV22" s="94"/>
      <c r="BGW22" s="94"/>
      <c r="BGX22" s="94"/>
      <c r="BGY22" s="94"/>
      <c r="BGZ22" s="94"/>
      <c r="BHA22" s="94"/>
      <c r="BHB22" s="94"/>
      <c r="BHC22" s="94"/>
      <c r="BHD22" s="94"/>
      <c r="BHE22" s="94"/>
      <c r="BHF22" s="94"/>
      <c r="BHG22" s="94"/>
      <c r="BHH22" s="94"/>
      <c r="BHI22" s="94"/>
      <c r="BHJ22" s="94"/>
      <c r="BHK22" s="94"/>
      <c r="BHL22" s="94"/>
      <c r="BHM22" s="94"/>
      <c r="BHN22" s="94"/>
      <c r="BHO22" s="94"/>
      <c r="BHP22" s="94"/>
      <c r="BHQ22" s="94"/>
      <c r="BHR22" s="94"/>
      <c r="BHS22" s="94"/>
      <c r="BHT22" s="94"/>
      <c r="BHU22" s="94"/>
      <c r="BHV22" s="94"/>
      <c r="BHW22" s="94"/>
      <c r="BHX22" s="94"/>
      <c r="BHY22" s="94"/>
      <c r="BHZ22" s="94"/>
      <c r="BIA22" s="94"/>
      <c r="BIB22" s="94"/>
      <c r="BIC22" s="94"/>
      <c r="BID22" s="94"/>
      <c r="BIE22" s="94"/>
      <c r="BIF22" s="94"/>
      <c r="BIG22" s="94"/>
      <c r="BIH22" s="94"/>
      <c r="BII22" s="94"/>
      <c r="BIJ22" s="94"/>
      <c r="BIK22" s="94"/>
      <c r="BIL22" s="94"/>
      <c r="BIM22" s="94"/>
      <c r="BIN22" s="94"/>
      <c r="BIO22" s="94"/>
      <c r="BIP22" s="94"/>
      <c r="BIQ22" s="94"/>
      <c r="BIR22" s="94"/>
      <c r="BIS22" s="94"/>
      <c r="BIT22" s="94"/>
      <c r="BIU22" s="94"/>
      <c r="BIV22" s="94"/>
      <c r="BIW22" s="94"/>
      <c r="BIX22" s="94"/>
      <c r="BIY22" s="94"/>
      <c r="BIZ22" s="94"/>
      <c r="BJA22" s="94"/>
      <c r="BJB22" s="94"/>
      <c r="BJC22" s="94"/>
      <c r="BJD22" s="94"/>
      <c r="BJE22" s="94"/>
      <c r="BJF22" s="94"/>
      <c r="BJG22" s="94"/>
      <c r="BJH22" s="94"/>
      <c r="BJI22" s="94"/>
      <c r="BJJ22" s="94"/>
      <c r="BJK22" s="94"/>
      <c r="BJL22" s="94"/>
      <c r="BJM22" s="94"/>
      <c r="BJN22" s="94"/>
      <c r="BJO22" s="94"/>
      <c r="BJP22" s="94"/>
      <c r="BJQ22" s="94"/>
      <c r="BJR22" s="94"/>
      <c r="BJS22" s="94"/>
      <c r="BJT22" s="94"/>
      <c r="BJU22" s="94"/>
      <c r="BJV22" s="94"/>
      <c r="BJW22" s="94"/>
      <c r="BJX22" s="94"/>
      <c r="BJY22" s="94"/>
      <c r="BJZ22" s="95"/>
      <c r="BKA22" s="95"/>
      <c r="BKB22" s="95"/>
      <c r="BKC22" s="95"/>
      <c r="BKD22" s="95"/>
      <c r="BKE22" s="95"/>
      <c r="BKF22" s="95"/>
      <c r="BKG22" s="95"/>
      <c r="BKH22" s="95"/>
      <c r="BKI22" s="95"/>
      <c r="BKJ22" s="95"/>
      <c r="BKK22" s="94"/>
      <c r="BKL22" s="94"/>
      <c r="BKM22" s="94"/>
      <c r="BKN22" s="94"/>
      <c r="BKO22" s="94"/>
      <c r="BKP22" s="94"/>
      <c r="BKQ22" s="94"/>
      <c r="BKR22" s="94"/>
      <c r="BKS22" s="94"/>
      <c r="BKT22" s="94"/>
      <c r="BKU22" s="94"/>
      <c r="BKV22" s="94"/>
      <c r="BKW22" s="94"/>
      <c r="BKX22" s="94"/>
      <c r="BKY22" s="94"/>
      <c r="BKZ22" s="267"/>
      <c r="BLA22" s="267"/>
      <c r="BLB22" s="267"/>
      <c r="BLC22" s="267"/>
      <c r="BLD22" s="267"/>
      <c r="BLE22" s="267"/>
      <c r="BLF22" s="267"/>
      <c r="BLG22" s="267"/>
      <c r="BLH22" s="267"/>
      <c r="BLI22" s="267"/>
      <c r="BLJ22" s="267"/>
      <c r="BLK22" s="267"/>
      <c r="BLL22" s="267"/>
      <c r="BLM22" s="267"/>
      <c r="BLN22" s="267"/>
      <c r="BLO22" s="267"/>
      <c r="BLP22" s="267"/>
      <c r="BLQ22" s="267"/>
      <c r="BLR22" s="267"/>
      <c r="BLS22" s="267"/>
      <c r="BLT22" s="267"/>
      <c r="BLU22" s="267"/>
      <c r="BLV22" s="267"/>
      <c r="BLW22" s="267"/>
      <c r="BLX22" s="267"/>
      <c r="BLY22" s="267"/>
      <c r="BLZ22" s="267"/>
      <c r="BMA22" s="267"/>
      <c r="BMB22" s="267"/>
      <c r="BMC22" s="267"/>
      <c r="BMD22" s="267"/>
      <c r="BME22" s="267"/>
      <c r="BMF22" s="267"/>
      <c r="BMG22" s="267"/>
      <c r="BMH22" s="267"/>
      <c r="BMI22" s="267"/>
      <c r="BMJ22" s="267"/>
      <c r="BMK22" s="267"/>
      <c r="BML22" s="267"/>
      <c r="BMM22" s="267"/>
      <c r="BMN22" s="267"/>
      <c r="BMO22" s="267"/>
      <c r="BMP22" s="267"/>
      <c r="BMQ22" s="267"/>
      <c r="BMR22" s="267"/>
      <c r="BMS22" s="267"/>
      <c r="BMT22" s="267"/>
      <c r="BMU22" s="267"/>
      <c r="BMV22" s="267"/>
      <c r="BMW22" s="267"/>
      <c r="BMX22" s="267"/>
      <c r="BMY22" s="267"/>
      <c r="BMZ22" s="267"/>
      <c r="BNA22" s="267"/>
      <c r="BNB22" s="267"/>
      <c r="BNC22" s="267"/>
      <c r="BND22" s="267"/>
      <c r="BNE22" s="267"/>
      <c r="BNF22" s="267"/>
      <c r="BNG22" s="267"/>
      <c r="BNH22" s="267"/>
      <c r="BNI22" s="267"/>
      <c r="BNJ22" s="267"/>
      <c r="BNK22" s="267"/>
      <c r="BNL22" s="267"/>
      <c r="BNM22" s="267"/>
      <c r="BNN22" s="267"/>
      <c r="BNO22" s="267"/>
    </row>
    <row r="23" spans="1:1731">
      <c r="A23" s="25" t="s">
        <v>247</v>
      </c>
      <c r="B23" s="268" t="s">
        <v>23</v>
      </c>
      <c r="C23" s="268"/>
      <c r="D23" s="268"/>
      <c r="E23" s="268" t="s">
        <v>24</v>
      </c>
      <c r="F23" s="268"/>
      <c r="G23" s="268"/>
      <c r="H23" s="268" t="s">
        <v>25</v>
      </c>
      <c r="I23" s="268"/>
      <c r="J23" s="268"/>
      <c r="K23" s="268" t="s">
        <v>26</v>
      </c>
      <c r="L23" s="268"/>
      <c r="M23" s="268"/>
      <c r="N23" s="268" t="s">
        <v>23</v>
      </c>
      <c r="O23" s="268"/>
      <c r="P23" s="268"/>
      <c r="Q23" s="268" t="s">
        <v>24</v>
      </c>
      <c r="R23" s="268"/>
      <c r="S23" s="268"/>
      <c r="T23" s="268" t="s">
        <v>25</v>
      </c>
      <c r="U23" s="268"/>
      <c r="V23" s="268"/>
      <c r="W23" s="268" t="s">
        <v>26</v>
      </c>
      <c r="X23" s="268"/>
      <c r="Y23" s="268"/>
      <c r="Z23" s="255">
        <v>1</v>
      </c>
      <c r="AA23" s="255"/>
      <c r="AB23" s="268" t="s">
        <v>248</v>
      </c>
      <c r="AC23" s="255"/>
      <c r="AD23" s="255"/>
      <c r="AE23" s="268" t="s">
        <v>249</v>
      </c>
      <c r="AF23" s="255"/>
      <c r="AG23" s="255"/>
      <c r="AH23" s="268" t="s">
        <v>250</v>
      </c>
      <c r="AI23" s="255"/>
      <c r="AJ23" s="255"/>
      <c r="AK23" s="268" t="s">
        <v>251</v>
      </c>
      <c r="AL23" s="255">
        <v>1</v>
      </c>
      <c r="AM23" s="255"/>
      <c r="AN23" s="268" t="s">
        <v>248</v>
      </c>
      <c r="AO23" s="91"/>
      <c r="AP23" s="255"/>
      <c r="AQ23" s="91">
        <v>6</v>
      </c>
      <c r="AR23" s="91"/>
      <c r="AS23" s="91"/>
      <c r="AT23" s="91">
        <v>9</v>
      </c>
      <c r="AU23" s="91"/>
      <c r="AV23" s="91"/>
      <c r="AW23" s="91">
        <v>12</v>
      </c>
      <c r="AX23" s="91">
        <v>1</v>
      </c>
      <c r="AY23" s="91"/>
      <c r="AZ23" s="91">
        <v>3</v>
      </c>
      <c r="BA23" s="91"/>
      <c r="BB23" s="91"/>
      <c r="BC23" s="91">
        <v>6</v>
      </c>
      <c r="BD23" s="91"/>
      <c r="BE23" s="91"/>
      <c r="BF23" s="91">
        <v>9</v>
      </c>
      <c r="BG23" s="91"/>
      <c r="BH23" s="91"/>
      <c r="BI23" s="266">
        <v>12</v>
      </c>
      <c r="BJ23" s="91"/>
      <c r="BK23" s="91"/>
      <c r="BL23" s="91">
        <v>3</v>
      </c>
      <c r="BM23" s="91"/>
      <c r="BN23" s="91"/>
      <c r="BO23" s="91">
        <v>6</v>
      </c>
      <c r="BP23" s="91"/>
      <c r="BQ23" s="91"/>
      <c r="BR23" s="91">
        <v>9</v>
      </c>
      <c r="BU23" s="124">
        <v>12</v>
      </c>
      <c r="BX23" s="26">
        <v>3</v>
      </c>
      <c r="CA23" s="26">
        <v>6</v>
      </c>
      <c r="CD23" s="26">
        <v>9</v>
      </c>
      <c r="CG23" s="26">
        <v>12</v>
      </c>
      <c r="CI23" s="26" t="s">
        <v>252</v>
      </c>
      <c r="CJ23" s="26">
        <v>3</v>
      </c>
      <c r="CM23" s="26">
        <v>6</v>
      </c>
      <c r="CN23" s="25"/>
      <c r="CO23" s="25"/>
      <c r="CP23" s="26">
        <v>9</v>
      </c>
      <c r="CQ23" s="25"/>
      <c r="CR23" s="25"/>
      <c r="CS23" s="26">
        <v>12</v>
      </c>
      <c r="CT23" s="25"/>
      <c r="CU23" s="25"/>
      <c r="CV23" s="25"/>
      <c r="CW23" s="25"/>
      <c r="CX23" s="25"/>
      <c r="CY23" s="25"/>
      <c r="CZ23" s="25"/>
      <c r="DA23" s="25"/>
      <c r="DB23" s="25"/>
      <c r="DC23" s="25"/>
      <c r="DD23" s="25"/>
      <c r="DE23" s="25"/>
      <c r="DF23" s="25"/>
      <c r="DG23" s="25"/>
      <c r="DH23" s="25"/>
      <c r="DI23" s="25"/>
      <c r="DJ23" s="25"/>
      <c r="DK23" s="25"/>
      <c r="DL23" s="25"/>
      <c r="DM23" s="25"/>
      <c r="DN23" s="25"/>
      <c r="DO23" s="25"/>
      <c r="DP23" s="25"/>
      <c r="DQ23" s="25"/>
      <c r="DR23" s="25"/>
      <c r="DS23" s="25"/>
      <c r="DT23" s="25"/>
      <c r="DU23" s="25"/>
      <c r="DV23" s="25"/>
      <c r="DW23" s="25"/>
      <c r="DX23" s="25"/>
      <c r="DY23" s="25"/>
      <c r="DZ23" s="25"/>
      <c r="EA23" s="25"/>
      <c r="EB23" s="25"/>
      <c r="EC23" s="25"/>
      <c r="ED23" s="25"/>
      <c r="EE23" s="25"/>
      <c r="EF23" s="25"/>
      <c r="EG23" s="25"/>
      <c r="EH23" s="25"/>
      <c r="EI23" s="25"/>
      <c r="EJ23" s="25"/>
      <c r="EK23" s="25"/>
      <c r="EL23" s="25"/>
      <c r="EM23" s="25"/>
      <c r="EN23" s="25"/>
      <c r="EO23" s="25"/>
      <c r="EP23" s="25"/>
      <c r="EQ23" s="25"/>
      <c r="ER23" s="25"/>
      <c r="ES23" s="25"/>
      <c r="ET23" s="25"/>
      <c r="EU23" s="25"/>
      <c r="EV23" s="25"/>
      <c r="EW23" s="25"/>
      <c r="EX23" s="25"/>
      <c r="EY23" s="25"/>
      <c r="EZ23" s="25"/>
      <c r="FA23" s="25"/>
      <c r="FB23" s="25"/>
      <c r="FC23" s="25"/>
      <c r="FD23" s="25"/>
      <c r="FE23" s="25"/>
      <c r="FF23" s="25"/>
      <c r="FG23" s="25"/>
      <c r="FH23" s="25"/>
      <c r="FI23" s="25"/>
      <c r="FJ23" s="25"/>
      <c r="FK23" s="25"/>
      <c r="FL23" s="25"/>
      <c r="FM23" s="25"/>
      <c r="FN23" s="25"/>
      <c r="FO23" s="25"/>
      <c r="FP23" s="25"/>
      <c r="FQ23" s="25"/>
      <c r="FR23" s="25"/>
      <c r="FS23" s="25"/>
      <c r="FT23" s="25"/>
      <c r="FU23" s="25"/>
      <c r="FV23" s="25"/>
      <c r="FW23" s="25"/>
      <c r="FX23" s="25"/>
      <c r="FY23" s="25"/>
      <c r="FZ23" s="25"/>
      <c r="GA23" s="25"/>
      <c r="GB23" s="25"/>
      <c r="GC23" s="25"/>
      <c r="GD23" s="25"/>
      <c r="GE23" s="25"/>
      <c r="GF23" s="25"/>
      <c r="GG23" s="25"/>
      <c r="GH23" s="25"/>
      <c r="GI23" s="25"/>
      <c r="GJ23" s="25"/>
      <c r="GK23" s="25"/>
      <c r="GL23" s="25"/>
      <c r="GM23" s="25"/>
      <c r="GN23" s="25"/>
      <c r="GO23" s="25"/>
      <c r="GP23" s="25"/>
      <c r="GQ23" s="25"/>
      <c r="GR23" s="25"/>
      <c r="GS23" s="25"/>
      <c r="GT23" s="25"/>
      <c r="GU23" s="25"/>
      <c r="GV23" s="25"/>
      <c r="GW23" s="25"/>
      <c r="GX23" s="25"/>
      <c r="GY23" s="25"/>
      <c r="GZ23" s="25"/>
      <c r="HA23" s="25"/>
      <c r="HB23" s="25"/>
      <c r="HC23" s="25"/>
      <c r="HD23" s="25"/>
      <c r="HE23" s="25"/>
      <c r="HF23" s="25"/>
      <c r="HG23" s="25"/>
      <c r="HH23" s="25"/>
      <c r="HI23" s="25"/>
      <c r="HJ23" s="25"/>
      <c r="HK23" s="25"/>
      <c r="HL23" s="25"/>
      <c r="HM23" s="25"/>
      <c r="HN23" s="25"/>
      <c r="HO23" s="25"/>
      <c r="HP23" s="25"/>
      <c r="HQ23" s="25"/>
      <c r="HR23" s="25"/>
      <c r="HS23" s="25"/>
      <c r="HT23" s="25"/>
      <c r="HU23" s="25"/>
      <c r="HV23" s="25"/>
      <c r="HW23" s="25"/>
      <c r="HX23" s="25"/>
      <c r="HY23" s="25"/>
      <c r="HZ23" s="25"/>
      <c r="IA23" s="25"/>
      <c r="IB23" s="25"/>
      <c r="IC23" s="25"/>
      <c r="ID23" s="25"/>
      <c r="IE23" s="25"/>
      <c r="IF23" s="25"/>
      <c r="IG23" s="25"/>
      <c r="IH23" s="25"/>
      <c r="II23" s="25"/>
      <c r="IJ23" s="25"/>
      <c r="IK23" s="25"/>
      <c r="IL23" s="25"/>
      <c r="IM23" s="25"/>
      <c r="IN23" s="25"/>
      <c r="IO23" s="25"/>
      <c r="IP23" s="25"/>
      <c r="IQ23" s="25"/>
      <c r="IR23" s="25"/>
      <c r="IS23" s="25"/>
      <c r="IT23" s="25"/>
      <c r="IU23" s="25"/>
      <c r="IV23" s="25"/>
      <c r="IW23" s="25"/>
      <c r="IX23" s="25"/>
      <c r="IY23" s="25"/>
      <c r="IZ23" s="25"/>
      <c r="JA23" s="25"/>
      <c r="JB23" s="25"/>
      <c r="JC23" s="25"/>
      <c r="JD23" s="25"/>
      <c r="JE23" s="25"/>
      <c r="JF23" s="25"/>
      <c r="JG23" s="25"/>
      <c r="JH23" s="25"/>
      <c r="JI23" s="25"/>
      <c r="JJ23" s="25"/>
      <c r="JK23" s="25"/>
      <c r="JL23" s="25"/>
      <c r="JM23" s="25"/>
      <c r="JN23" s="25"/>
      <c r="JO23" s="25"/>
      <c r="JP23" s="25"/>
      <c r="JQ23" s="25"/>
      <c r="JR23" s="25"/>
      <c r="JS23" s="25"/>
      <c r="JT23" s="25"/>
      <c r="JU23" s="25"/>
      <c r="JV23" s="25"/>
      <c r="JW23" s="25"/>
      <c r="JX23" s="25"/>
      <c r="JY23" s="25"/>
      <c r="JZ23" s="25"/>
      <c r="KA23" s="25"/>
      <c r="KB23" s="25"/>
      <c r="KC23" s="25"/>
      <c r="KD23" s="25"/>
      <c r="KE23" s="25"/>
      <c r="KF23" s="25"/>
      <c r="KG23" s="25"/>
      <c r="KH23" s="25"/>
      <c r="KI23" s="25"/>
      <c r="KJ23" s="25"/>
      <c r="KK23" s="25"/>
      <c r="KL23" s="25"/>
      <c r="KM23" s="25"/>
      <c r="KN23" s="25"/>
      <c r="KO23" s="25"/>
      <c r="KP23" s="25"/>
      <c r="KQ23" s="25"/>
      <c r="KR23" s="25"/>
      <c r="KS23" s="25"/>
      <c r="KT23" s="25"/>
      <c r="KU23" s="25"/>
      <c r="KV23" s="25"/>
      <c r="KW23" s="25"/>
      <c r="KX23" s="25"/>
      <c r="KY23" s="25"/>
      <c r="KZ23" s="25"/>
      <c r="LA23" s="25"/>
      <c r="LB23" s="25"/>
      <c r="LC23" s="25"/>
      <c r="LD23" s="25"/>
      <c r="LE23" s="25"/>
      <c r="LF23" s="25"/>
      <c r="LG23" s="25"/>
      <c r="LH23" s="25"/>
      <c r="LI23" s="25"/>
      <c r="LJ23" s="25"/>
      <c r="LK23" s="25"/>
      <c r="LL23" s="25"/>
      <c r="LM23" s="25"/>
      <c r="LN23" s="25"/>
      <c r="LO23" s="25"/>
      <c r="LP23" s="25"/>
      <c r="LQ23" s="25"/>
      <c r="LR23" s="25"/>
      <c r="LS23" s="25"/>
      <c r="LT23" s="25"/>
      <c r="LU23" s="25"/>
      <c r="LV23" s="25"/>
      <c r="LW23" s="25"/>
      <c r="LX23" s="25"/>
      <c r="LY23" s="25"/>
      <c r="LZ23" s="25"/>
      <c r="MA23" s="25"/>
      <c r="MB23" s="25"/>
      <c r="MC23" s="25"/>
      <c r="MD23" s="25"/>
      <c r="ME23" s="25"/>
      <c r="MF23" s="25"/>
      <c r="MG23" s="25"/>
      <c r="MH23" s="25"/>
      <c r="MI23" s="25"/>
      <c r="MJ23" s="25"/>
      <c r="MK23" s="25"/>
      <c r="ML23" s="25"/>
      <c r="MM23" s="25"/>
      <c r="MN23" s="25"/>
      <c r="MO23" s="25"/>
      <c r="MP23" s="25"/>
      <c r="MQ23" s="25"/>
      <c r="MR23" s="25"/>
      <c r="MS23" s="25"/>
      <c r="MT23" s="25"/>
      <c r="MU23" s="25"/>
      <c r="MV23" s="25"/>
      <c r="MW23" s="25"/>
      <c r="MX23" s="25"/>
      <c r="MY23" s="25"/>
      <c r="MZ23" s="25"/>
      <c r="NA23" s="25"/>
      <c r="NB23" s="25"/>
      <c r="NC23" s="25"/>
      <c r="ND23" s="25"/>
      <c r="NE23" s="25"/>
      <c r="NF23" s="25"/>
      <c r="NG23" s="25"/>
      <c r="NH23" s="25"/>
      <c r="NI23" s="25"/>
      <c r="NJ23" s="25"/>
      <c r="NK23" s="25"/>
      <c r="NL23" s="25"/>
      <c r="NM23" s="25"/>
      <c r="NN23" s="25"/>
      <c r="NO23" s="25"/>
      <c r="NP23" s="25"/>
      <c r="NQ23" s="25"/>
      <c r="NR23" s="25"/>
      <c r="NS23" s="25"/>
      <c r="NT23" s="25"/>
      <c r="NU23" s="25"/>
      <c r="NV23" s="25"/>
      <c r="NW23" s="25"/>
      <c r="NX23" s="25"/>
      <c r="NY23" s="25"/>
      <c r="NZ23" s="25"/>
      <c r="OA23" s="25"/>
      <c r="OB23" s="25"/>
      <c r="OC23" s="25"/>
      <c r="OD23" s="25"/>
      <c r="OE23" s="25"/>
      <c r="OF23" s="25"/>
      <c r="OG23" s="25"/>
      <c r="OH23" s="25"/>
      <c r="OI23" s="25"/>
      <c r="OJ23" s="25"/>
      <c r="OK23" s="25"/>
      <c r="OL23" s="25"/>
      <c r="OM23" s="25"/>
      <c r="ON23" s="25"/>
      <c r="OO23" s="25"/>
      <c r="OP23" s="25"/>
      <c r="OQ23" s="25"/>
      <c r="OR23" s="25"/>
      <c r="OS23" s="25"/>
      <c r="OT23" s="25"/>
      <c r="OU23" s="25"/>
      <c r="OV23" s="25"/>
      <c r="OW23" s="25"/>
      <c r="OX23" s="25"/>
      <c r="OY23" s="25"/>
      <c r="OZ23" s="25"/>
      <c r="PA23" s="25"/>
      <c r="PB23" s="25"/>
      <c r="PC23" s="25"/>
      <c r="PD23" s="25"/>
      <c r="PE23" s="25"/>
      <c r="PF23" s="25"/>
      <c r="PG23" s="25"/>
      <c r="PH23" s="25"/>
      <c r="PI23" s="25"/>
      <c r="PJ23" s="25"/>
      <c r="PK23" s="25"/>
      <c r="PL23" s="25"/>
      <c r="PM23" s="25"/>
      <c r="PN23" s="25"/>
      <c r="PO23" s="25"/>
      <c r="PP23" s="25"/>
      <c r="PQ23" s="25"/>
      <c r="PR23" s="25"/>
      <c r="PS23" s="25"/>
      <c r="PT23" s="25"/>
      <c r="PU23" s="25"/>
      <c r="PV23" s="25"/>
      <c r="PW23" s="25"/>
      <c r="PX23" s="25"/>
      <c r="PY23" s="25"/>
      <c r="PZ23" s="25"/>
      <c r="QA23" s="25"/>
      <c r="QB23" s="25"/>
      <c r="QC23" s="25"/>
      <c r="QD23" s="25"/>
      <c r="QE23" s="25"/>
      <c r="QF23" s="25"/>
      <c r="QG23" s="25"/>
      <c r="QH23" s="25"/>
      <c r="QI23" s="25"/>
      <c r="QJ23" s="25"/>
      <c r="QK23" s="25"/>
      <c r="QL23" s="25"/>
      <c r="QM23" s="25"/>
      <c r="QN23" s="25"/>
      <c r="QO23" s="25"/>
      <c r="QP23" s="25"/>
      <c r="QQ23" s="25"/>
      <c r="QR23" s="25"/>
      <c r="QS23" s="25"/>
      <c r="QT23" s="25"/>
      <c r="QU23" s="25"/>
      <c r="QV23" s="25"/>
      <c r="QW23" s="25"/>
      <c r="QX23" s="25"/>
      <c r="QY23" s="25"/>
      <c r="QZ23" s="25"/>
      <c r="RA23" s="25"/>
      <c r="RB23" s="25"/>
      <c r="RC23" s="25"/>
      <c r="RD23" s="25"/>
      <c r="RE23" s="25"/>
      <c r="RF23" s="25"/>
      <c r="RG23" s="25"/>
      <c r="RH23" s="25"/>
      <c r="RI23" s="25"/>
      <c r="RJ23" s="25"/>
      <c r="RK23" s="25"/>
      <c r="RL23" s="25"/>
      <c r="RM23" s="25"/>
      <c r="RN23" s="25"/>
      <c r="RO23" s="25"/>
      <c r="RP23" s="25"/>
      <c r="RQ23" s="25"/>
      <c r="RR23" s="25"/>
      <c r="RS23" s="25"/>
      <c r="RT23" s="25"/>
      <c r="RU23" s="25"/>
      <c r="RV23" s="25"/>
      <c r="RW23" s="25"/>
      <c r="RX23" s="25"/>
      <c r="RY23" s="25"/>
      <c r="RZ23" s="25"/>
      <c r="SA23" s="25"/>
      <c r="SB23" s="25"/>
      <c r="SC23" s="25"/>
    </row>
    <row r="24" spans="1:1731">
      <c r="A24" s="26" t="s">
        <v>253</v>
      </c>
      <c r="B24" s="27">
        <v>124.22662735931868</v>
      </c>
      <c r="C24" s="27">
        <v>125.1083316079074</v>
      </c>
      <c r="D24" s="27">
        <v>126.28803335831793</v>
      </c>
      <c r="E24" s="27">
        <v>125.9702897664196</v>
      </c>
      <c r="F24" s="27">
        <v>123.87791390325005</v>
      </c>
      <c r="G24" s="27">
        <v>123.81427766658987</v>
      </c>
      <c r="H24" s="27">
        <v>121.1322853716262</v>
      </c>
      <c r="I24" s="27">
        <v>116.1400968035306</v>
      </c>
      <c r="J24" s="27">
        <v>110.08748644148983</v>
      </c>
      <c r="K24" s="27">
        <v>108.83520405089064</v>
      </c>
      <c r="L24" s="27">
        <v>107.83733662519357</v>
      </c>
      <c r="M24" s="27">
        <v>113.42733806588518</v>
      </c>
      <c r="N24" s="27">
        <v>112.51949746969272</v>
      </c>
      <c r="O24" s="27">
        <v>111.76230869091619</v>
      </c>
      <c r="P24" s="27">
        <v>112.21038982640287</v>
      </c>
      <c r="Q24" s="27">
        <v>112.22059328004337</v>
      </c>
      <c r="R24" s="27">
        <v>110.97207322276977</v>
      </c>
      <c r="S24" s="27">
        <v>110.38338207032288</v>
      </c>
      <c r="T24" s="27">
        <v>109.67356076061159</v>
      </c>
      <c r="U24" s="27">
        <v>109.99940943476119</v>
      </c>
      <c r="V24" s="27">
        <v>113.82658776946732</v>
      </c>
      <c r="W24" s="27">
        <v>115.60084129797548</v>
      </c>
      <c r="X24" s="27">
        <v>118.15088098083073</v>
      </c>
      <c r="Y24" s="27">
        <v>123.46496607066268</v>
      </c>
      <c r="Z24" s="27">
        <v>122.96273904121389</v>
      </c>
      <c r="AA24" s="27">
        <v>121.3266268579348</v>
      </c>
      <c r="AB24" s="27">
        <v>119.93938237147022</v>
      </c>
      <c r="AC24" s="27">
        <v>118.06049934048288</v>
      </c>
      <c r="AD24" s="27">
        <v>119.19439630037596</v>
      </c>
      <c r="AE24" s="27">
        <v>123.51091362962887</v>
      </c>
      <c r="AF24" s="27">
        <v>120.00509161793727</v>
      </c>
      <c r="AG24" s="27">
        <v>122.15210352679016</v>
      </c>
      <c r="AH24" s="27">
        <v>121.85555024781544</v>
      </c>
      <c r="AI24" s="27">
        <v>118.87884071428832</v>
      </c>
      <c r="AJ24" s="27">
        <v>121.0591702457403</v>
      </c>
      <c r="AK24" s="27">
        <v>122.51199012899556</v>
      </c>
      <c r="AL24" s="27">
        <v>124.56682664281524</v>
      </c>
      <c r="AM24" s="27">
        <v>122.19564621339994</v>
      </c>
      <c r="AN24" s="27">
        <v>118.76127063851921</v>
      </c>
      <c r="AO24" s="27">
        <v>120.40811018280468</v>
      </c>
      <c r="AP24" s="27">
        <v>120.90854479521498</v>
      </c>
      <c r="AQ24" s="27">
        <v>123.85266708063416</v>
      </c>
      <c r="AR24" s="27">
        <v>120.54541907341894</v>
      </c>
      <c r="AS24" s="27">
        <v>110.72457067074572</v>
      </c>
      <c r="AT24" s="27">
        <v>106.67602349383441</v>
      </c>
      <c r="AU24" s="27">
        <v>103.09603005335693</v>
      </c>
      <c r="AV24" s="27">
        <v>100.05163563581587</v>
      </c>
      <c r="AW24" s="27">
        <v>99.266451630511483</v>
      </c>
      <c r="AX24" s="27">
        <v>98.94354486460827</v>
      </c>
      <c r="AY24" s="27">
        <v>98.992061356239304</v>
      </c>
      <c r="AZ24" s="27">
        <v>101.47997267354273</v>
      </c>
      <c r="BA24" s="27">
        <v>103.84575688071953</v>
      </c>
      <c r="BB24" s="27">
        <v>104.55132214602325</v>
      </c>
      <c r="BC24" s="27">
        <v>105.35178459088222</v>
      </c>
      <c r="BD24" s="27">
        <v>103.35825764693386</v>
      </c>
      <c r="BE24" s="27">
        <v>101.75750510037547</v>
      </c>
      <c r="BF24" s="27">
        <v>100.01666186357998</v>
      </c>
      <c r="BG24" s="27">
        <v>100.90119518052396</v>
      </c>
      <c r="BH24" s="27">
        <v>101.30862847084023</v>
      </c>
      <c r="BI24" s="27">
        <v>101.37987983361604</v>
      </c>
      <c r="BJ24" s="27">
        <v>99.91040785202307</v>
      </c>
      <c r="BK24" s="27">
        <v>99.628781227479507</v>
      </c>
      <c r="BL24" s="27">
        <v>101.60928160461388</v>
      </c>
      <c r="BM24" s="27">
        <v>102.89884136716401</v>
      </c>
      <c r="BN24" s="27">
        <v>104.77311836414907</v>
      </c>
      <c r="BO24" s="27">
        <v>105.52180214392992</v>
      </c>
      <c r="BP24" s="27">
        <v>107.14872019021209</v>
      </c>
      <c r="BQ24" s="27">
        <v>107.79276261894302</v>
      </c>
      <c r="BR24" s="27">
        <v>105.87295193923265</v>
      </c>
      <c r="BS24" s="26">
        <v>104.80084736465383</v>
      </c>
      <c r="BT24" s="26">
        <v>106.9399615678396</v>
      </c>
      <c r="BU24" s="26">
        <v>105.12595046689799</v>
      </c>
      <c r="BV24" s="26">
        <v>104.10957733694177</v>
      </c>
      <c r="BW24" s="26">
        <v>103.91540665855521</v>
      </c>
      <c r="BX24" s="26">
        <v>104.57599366327757</v>
      </c>
      <c r="BY24" s="26">
        <v>105.24752311765329</v>
      </c>
      <c r="BZ24" s="26">
        <v>107.75151942629439</v>
      </c>
      <c r="CA24" s="26">
        <v>108.93751111565713</v>
      </c>
      <c r="CB24" s="26">
        <v>107.96359889223197</v>
      </c>
      <c r="CC24" s="26">
        <v>110.08716736950272</v>
      </c>
      <c r="CD24" s="26">
        <v>109.84858242485234</v>
      </c>
      <c r="CE24" s="26">
        <v>107.71576464876362</v>
      </c>
      <c r="CF24" s="26">
        <v>104.47865185659786</v>
      </c>
      <c r="CG24" s="26">
        <v>103.73747931129797</v>
      </c>
      <c r="CH24" s="26">
        <v>101.46201869705773</v>
      </c>
      <c r="CI24" s="26">
        <v>103.39856858615812</v>
      </c>
      <c r="CJ24" s="125">
        <v>107.10564508803967</v>
      </c>
      <c r="CK24" s="125">
        <v>107.31560627265044</v>
      </c>
      <c r="CL24" s="235">
        <v>106.85787179362288</v>
      </c>
      <c r="CM24" s="26">
        <v>102.84</v>
      </c>
      <c r="CN24" s="26">
        <v>105.31</v>
      </c>
      <c r="CO24" s="26">
        <v>101.94</v>
      </c>
      <c r="CP24" s="26">
        <v>100.67</v>
      </c>
      <c r="CQ24" s="493">
        <v>100.61</v>
      </c>
      <c r="CR24" s="493">
        <v>100.41</v>
      </c>
      <c r="CS24" s="494">
        <v>96.67</v>
      </c>
    </row>
    <row r="25" spans="1:1731">
      <c r="A25" s="26" t="s">
        <v>254</v>
      </c>
      <c r="B25" s="11"/>
      <c r="C25" s="11"/>
      <c r="D25" s="11"/>
      <c r="E25" s="11"/>
      <c r="F25" s="11"/>
      <c r="G25" s="11"/>
      <c r="H25" s="11"/>
      <c r="I25" s="11"/>
      <c r="J25" s="11"/>
      <c r="K25" s="11"/>
      <c r="L25" s="11"/>
      <c r="M25" s="11"/>
      <c r="N25" s="11">
        <f>N24/B24-1</f>
        <v>-9.424010084217882E-2</v>
      </c>
      <c r="O25" s="11">
        <f t="shared" ref="O25:BZ25" si="974">O24/C24-1</f>
        <v>-0.10667573250691231</v>
      </c>
      <c r="P25" s="11">
        <f t="shared" si="974"/>
        <v>-0.11147250580720081</v>
      </c>
      <c r="Q25" s="11">
        <f t="shared" si="974"/>
        <v>-0.10915031244170037</v>
      </c>
      <c r="R25" s="11">
        <f t="shared" si="974"/>
        <v>-0.10418193424341871</v>
      </c>
      <c r="S25" s="11">
        <f t="shared" si="974"/>
        <v>-0.10847614547680873</v>
      </c>
      <c r="T25" s="11">
        <f t="shared" si="974"/>
        <v>-9.4596783804251405E-2</v>
      </c>
      <c r="U25" s="11">
        <f t="shared" si="974"/>
        <v>-5.2873103585898917E-2</v>
      </c>
      <c r="V25" s="11">
        <f t="shared" si="974"/>
        <v>3.3964816972769984E-2</v>
      </c>
      <c r="W25" s="11">
        <f t="shared" si="974"/>
        <v>6.2164051660354991E-2</v>
      </c>
      <c r="X25" s="11">
        <f t="shared" si="974"/>
        <v>9.5639828267305882E-2</v>
      </c>
      <c r="Y25" s="11">
        <f t="shared" si="974"/>
        <v>8.84939043438282E-2</v>
      </c>
      <c r="Z25" s="11">
        <f t="shared" si="974"/>
        <v>9.2812728516976195E-2</v>
      </c>
      <c r="AA25" s="11">
        <f t="shared" si="974"/>
        <v>8.5577313846201708E-2</v>
      </c>
      <c r="AB25" s="11">
        <f t="shared" si="974"/>
        <v>6.8879473255770929E-2</v>
      </c>
      <c r="AC25" s="11">
        <f t="shared" si="974"/>
        <v>5.2039522245851844E-2</v>
      </c>
      <c r="AD25" s="11">
        <f t="shared" si="974"/>
        <v>7.409362408775011E-2</v>
      </c>
      <c r="AE25" s="11">
        <f t="shared" si="974"/>
        <v>0.11892670176515097</v>
      </c>
      <c r="AF25" s="11">
        <f t="shared" si="974"/>
        <v>9.4202566103207541E-2</v>
      </c>
      <c r="AG25" s="11">
        <f t="shared" si="974"/>
        <v>0.11047963034052954</v>
      </c>
      <c r="AH25" s="11">
        <f t="shared" si="974"/>
        <v>7.0536793166541711E-2</v>
      </c>
      <c r="AI25" s="11">
        <f t="shared" si="974"/>
        <v>2.8356189968059109E-2</v>
      </c>
      <c r="AJ25" s="11">
        <f t="shared" si="974"/>
        <v>2.4615045108139499E-2</v>
      </c>
      <c r="AK25" s="11">
        <f t="shared" si="974"/>
        <v>-7.7185939622881339E-3</v>
      </c>
      <c r="AL25" s="11">
        <f t="shared" si="974"/>
        <v>1.3045314492089455E-2</v>
      </c>
      <c r="AM25" s="11">
        <f t="shared" si="974"/>
        <v>7.1626433370037823E-3</v>
      </c>
      <c r="AN25" s="11">
        <f t="shared" si="974"/>
        <v>-9.8225596101723101E-3</v>
      </c>
      <c r="AO25" s="11">
        <f t="shared" si="974"/>
        <v>1.9884812070389168E-2</v>
      </c>
      <c r="AP25" s="11">
        <f t="shared" si="974"/>
        <v>1.4381116462214294E-2</v>
      </c>
      <c r="AQ25" s="11">
        <f t="shared" si="974"/>
        <v>2.7669899036621981E-3</v>
      </c>
      <c r="AR25" s="11">
        <f t="shared" si="974"/>
        <v>4.5025377523306709E-3</v>
      </c>
      <c r="AS25" s="11">
        <f t="shared" si="974"/>
        <v>-9.3551666537925571E-2</v>
      </c>
      <c r="AT25" s="11">
        <f t="shared" si="974"/>
        <v>-0.12456984292558448</v>
      </c>
      <c r="AU25" s="11">
        <f t="shared" si="974"/>
        <v>-0.13276383388414403</v>
      </c>
      <c r="AV25" s="11">
        <f t="shared" si="974"/>
        <v>-0.17353113000263298</v>
      </c>
      <c r="AW25" s="11">
        <f t="shared" si="974"/>
        <v>-0.18974092636980544</v>
      </c>
      <c r="AX25" s="11">
        <f t="shared" si="974"/>
        <v>-0.20569908111795732</v>
      </c>
      <c r="AY25" s="11">
        <f t="shared" si="974"/>
        <v>-0.18988880190247026</v>
      </c>
      <c r="AZ25" s="11">
        <f t="shared" si="974"/>
        <v>-0.14551290898172176</v>
      </c>
      <c r="BA25" s="11">
        <f t="shared" si="974"/>
        <v>-0.1375518084034375</v>
      </c>
      <c r="BB25" s="11">
        <f t="shared" si="974"/>
        <v>-0.13528591115620703</v>
      </c>
      <c r="BC25" s="11">
        <f t="shared" si="974"/>
        <v>-0.14937815168491253</v>
      </c>
      <c r="BD25" s="11">
        <f t="shared" si="974"/>
        <v>-0.14257830416614281</v>
      </c>
      <c r="BE25" s="11">
        <f t="shared" si="974"/>
        <v>-8.0985327069228563E-2</v>
      </c>
      <c r="BF25" s="11">
        <f t="shared" si="974"/>
        <v>-6.2426039255571997E-2</v>
      </c>
      <c r="BG25" s="11">
        <f t="shared" si="974"/>
        <v>-2.1289227836387536E-2</v>
      </c>
      <c r="BH25" s="11">
        <f t="shared" si="974"/>
        <v>1.2563441137531939E-2</v>
      </c>
      <c r="BI25" s="11">
        <f t="shared" si="974"/>
        <v>2.1290457837368271E-2</v>
      </c>
      <c r="BJ25" s="11">
        <f t="shared" si="974"/>
        <v>9.771865246366751E-3</v>
      </c>
      <c r="BK25" s="11">
        <f t="shared" si="974"/>
        <v>6.4320296245661268E-3</v>
      </c>
      <c r="BL25" s="11">
        <f t="shared" si="974"/>
        <v>1.2742310395286172E-3</v>
      </c>
      <c r="BM25" s="11">
        <f t="shared" si="974"/>
        <v>-9.1184805426685056E-3</v>
      </c>
      <c r="BN25" s="11">
        <f t="shared" si="974"/>
        <v>2.1214099790727303E-3</v>
      </c>
      <c r="BO25" s="11">
        <f t="shared" si="974"/>
        <v>1.6138080024741264E-3</v>
      </c>
      <c r="BP25" s="11">
        <f t="shared" si="974"/>
        <v>3.6673049929171864E-2</v>
      </c>
      <c r="BQ25" s="11">
        <f t="shared" si="974"/>
        <v>5.9310195475156924E-2</v>
      </c>
      <c r="BR25" s="11">
        <f t="shared" si="974"/>
        <v>5.8553144711433136E-2</v>
      </c>
      <c r="BS25" s="11">
        <f t="shared" si="974"/>
        <v>3.8648225892200294E-2</v>
      </c>
      <c r="BT25" s="11">
        <f t="shared" si="974"/>
        <v>5.5585917823576469E-2</v>
      </c>
      <c r="BU25" s="11">
        <f t="shared" si="974"/>
        <v>3.6950829291078069E-2</v>
      </c>
      <c r="BV25" s="11">
        <f t="shared" si="974"/>
        <v>4.2029349846495201E-2</v>
      </c>
      <c r="BW25" s="11">
        <f t="shared" si="974"/>
        <v>4.3025974806297995E-2</v>
      </c>
      <c r="BX25" s="11">
        <f t="shared" si="974"/>
        <v>2.9197254540268114E-2</v>
      </c>
      <c r="BY25" s="11">
        <f t="shared" si="974"/>
        <v>2.2825152540918436E-2</v>
      </c>
      <c r="BZ25" s="11">
        <f t="shared" si="974"/>
        <v>2.8427149145199726E-2</v>
      </c>
      <c r="CA25" s="11">
        <f t="shared" ref="CA25:CP25" si="975">CA24/BO24-1</f>
        <v>3.2369698984748618E-2</v>
      </c>
      <c r="CB25" s="11">
        <f t="shared" si="975"/>
        <v>7.6051183866059358E-3</v>
      </c>
      <c r="CC25" s="11">
        <f t="shared" si="975"/>
        <v>2.1285332102217502E-2</v>
      </c>
      <c r="CD25" s="11">
        <f t="shared" si="975"/>
        <v>3.7550955298776945E-2</v>
      </c>
      <c r="CE25" s="11">
        <f t="shared" si="975"/>
        <v>2.7813871332236006E-2</v>
      </c>
      <c r="CF25" s="11">
        <f t="shared" si="975"/>
        <v>-2.3015808825406769E-2</v>
      </c>
      <c r="CG25" s="11">
        <f t="shared" si="975"/>
        <v>-1.3207691815706468E-2</v>
      </c>
      <c r="CH25" s="11">
        <f t="shared" si="975"/>
        <v>-2.54305003209786E-2</v>
      </c>
      <c r="CI25" s="11">
        <f t="shared" si="975"/>
        <v>-4.9736423983338662E-3</v>
      </c>
      <c r="CJ25" s="11">
        <f t="shared" si="975"/>
        <v>2.4189599698256403E-2</v>
      </c>
      <c r="CK25" s="11">
        <f t="shared" si="975"/>
        <v>1.9649708551195966E-2</v>
      </c>
      <c r="CL25" s="11">
        <f t="shared" si="975"/>
        <v>-8.2935965769169728E-3</v>
      </c>
      <c r="CM25" s="11">
        <f t="shared" si="975"/>
        <v>-5.5972557599406669E-2</v>
      </c>
      <c r="CN25" s="11">
        <f t="shared" si="975"/>
        <v>-2.457864427880696E-2</v>
      </c>
      <c r="CO25" s="11">
        <f t="shared" si="975"/>
        <v>-7.4006512876810815E-2</v>
      </c>
      <c r="CP25" s="11">
        <f t="shared" si="975"/>
        <v>-8.3556676128537455E-2</v>
      </c>
      <c r="CQ25" s="11">
        <f t="shared" ref="CQ25" si="976">CQ24/CE24-1</f>
        <v>-6.5967731575168109E-2</v>
      </c>
      <c r="CR25" s="11">
        <f t="shared" ref="CR25" si="977">CR24/CF24-1</f>
        <v>-3.8942423014629801E-2</v>
      </c>
      <c r="CS25" s="11">
        <f t="shared" ref="CS25" si="978">CS24/CG24-1</f>
        <v>-6.8128504357520603E-2</v>
      </c>
    </row>
    <row r="26" spans="1:1731">
      <c r="A26" s="26" t="s">
        <v>255</v>
      </c>
      <c r="B26" s="27">
        <v>66.947803181960907</v>
      </c>
      <c r="C26" s="27">
        <v>67.218928937342312</v>
      </c>
      <c r="D26" s="27">
        <v>67.094196510431615</v>
      </c>
      <c r="E26" s="27">
        <v>66.582523183943565</v>
      </c>
      <c r="F26" s="27">
        <v>65.579935947057763</v>
      </c>
      <c r="G26" s="27">
        <v>65.877867891242374</v>
      </c>
      <c r="H26" s="27">
        <v>64.556423724790235</v>
      </c>
      <c r="I26" s="27">
        <v>60.507270687399341</v>
      </c>
      <c r="J26" s="27">
        <v>56.954029437352247</v>
      </c>
      <c r="K26" s="27">
        <v>55.690313434816105</v>
      </c>
      <c r="L26" s="27">
        <v>54.50861838281417</v>
      </c>
      <c r="M26" s="27">
        <v>56.475325322527247</v>
      </c>
      <c r="N26" s="27">
        <v>55.705075670602334</v>
      </c>
      <c r="O26" s="27">
        <v>55.047305032199226</v>
      </c>
      <c r="P26" s="27">
        <v>55.03311463822029</v>
      </c>
      <c r="Q26" s="27">
        <v>54.700966242643609</v>
      </c>
      <c r="R26" s="27">
        <v>53.577137696217306</v>
      </c>
      <c r="S26" s="27">
        <v>53.092821957792616</v>
      </c>
      <c r="T26" s="27">
        <v>52.51424933762371</v>
      </c>
      <c r="U26" s="27">
        <v>52.385575804385176</v>
      </c>
      <c r="V26" s="27">
        <v>53.894127257609981</v>
      </c>
      <c r="W26" s="27">
        <v>54.38052625596044</v>
      </c>
      <c r="X26" s="27">
        <v>55.269073356761822</v>
      </c>
      <c r="Y26" s="27">
        <v>57.773474865140017</v>
      </c>
      <c r="Z26" s="27">
        <v>57.276030731060501</v>
      </c>
      <c r="AA26" s="27">
        <v>56.983964329608064</v>
      </c>
      <c r="AB26" s="27">
        <v>55.929265365156986</v>
      </c>
      <c r="AC26" s="27">
        <v>54.699144563659644</v>
      </c>
      <c r="AD26" s="27">
        <v>55.257909016364849</v>
      </c>
      <c r="AE26" s="27">
        <v>57.250019016588702</v>
      </c>
      <c r="AF26" s="27">
        <v>55.762972921032151</v>
      </c>
      <c r="AG26" s="27">
        <v>57.476642768831454</v>
      </c>
      <c r="AH26" s="27">
        <v>57.319430831171182</v>
      </c>
      <c r="AI26" s="27">
        <v>56.532566382354531</v>
      </c>
      <c r="AJ26" s="27">
        <v>57.258924265024127</v>
      </c>
      <c r="AK26" s="27">
        <v>58.277103609352501</v>
      </c>
      <c r="AL26" s="27">
        <v>59.796746733893968</v>
      </c>
      <c r="AM26" s="27">
        <v>58.958194314970079</v>
      </c>
      <c r="AN26" s="27">
        <v>56.994269024639699</v>
      </c>
      <c r="AO26" s="27">
        <v>57.07417448259212</v>
      </c>
      <c r="AP26" s="27">
        <v>57.263136482660883</v>
      </c>
      <c r="AQ26" s="27">
        <v>58.824121611181191</v>
      </c>
      <c r="AR26" s="27">
        <v>57.298427171050925</v>
      </c>
      <c r="AS26" s="27">
        <v>52.942994690896569</v>
      </c>
      <c r="AT26" s="27">
        <v>51.711356386779151</v>
      </c>
      <c r="AU26" s="27">
        <v>50.587144025744344</v>
      </c>
      <c r="AV26" s="27">
        <v>48.909440134998803</v>
      </c>
      <c r="AW26" s="27">
        <v>48.294309852697083</v>
      </c>
      <c r="AX26" s="27">
        <v>47.791752577046452</v>
      </c>
      <c r="AY26" s="27">
        <v>47.53418918619542</v>
      </c>
      <c r="AZ26" s="27">
        <v>47.910021064466129</v>
      </c>
      <c r="BA26" s="27">
        <v>48.36180108248859</v>
      </c>
      <c r="BB26" s="27">
        <v>48.465955526423485</v>
      </c>
      <c r="BC26" s="27">
        <v>49.116581854725332</v>
      </c>
      <c r="BD26" s="27">
        <v>48.226497161486833</v>
      </c>
      <c r="BE26" s="27">
        <v>47.00880807915771</v>
      </c>
      <c r="BF26" s="27">
        <v>46.146659248531961</v>
      </c>
      <c r="BG26" s="27">
        <v>46.418934352482907</v>
      </c>
      <c r="BH26" s="27">
        <v>46.668574051738496</v>
      </c>
      <c r="BI26" s="27">
        <v>46.697590426938774</v>
      </c>
      <c r="BJ26" s="27">
        <v>45.717310143240041</v>
      </c>
      <c r="BK26" s="27">
        <v>45.625995697636618</v>
      </c>
      <c r="BL26" s="27">
        <v>45.742583856961176</v>
      </c>
      <c r="BM26" s="27">
        <v>46.059494339618325</v>
      </c>
      <c r="BN26" s="27">
        <v>46.693358540383201</v>
      </c>
      <c r="BO26" s="27">
        <v>46.730713792812153</v>
      </c>
      <c r="BP26" s="27">
        <v>47.22548267853994</v>
      </c>
      <c r="BQ26" s="27">
        <v>48.182108062443362</v>
      </c>
      <c r="BR26" s="27">
        <v>47.543536025151504</v>
      </c>
      <c r="BS26" s="125">
        <v>46.599159688882864</v>
      </c>
      <c r="BT26" s="125">
        <v>46.432464683782207</v>
      </c>
      <c r="BU26" s="125">
        <v>45.380531504113442</v>
      </c>
      <c r="BV26" s="26">
        <v>44.676018467531748</v>
      </c>
      <c r="BW26" s="26">
        <v>44.700979664105432</v>
      </c>
      <c r="BX26" s="26">
        <v>44.583145607857865</v>
      </c>
      <c r="BY26" s="26">
        <v>44.574254987076834</v>
      </c>
      <c r="BZ26" s="26">
        <v>45.043435413591098</v>
      </c>
      <c r="CA26" s="26">
        <v>44.884916777013999</v>
      </c>
      <c r="CB26" s="175">
        <v>44.648979302183974</v>
      </c>
      <c r="CC26" s="175">
        <v>45.52629805842674</v>
      </c>
      <c r="CD26" s="175">
        <v>45.643527762673486</v>
      </c>
      <c r="CE26" s="27">
        <v>45.299480072054607</v>
      </c>
      <c r="CF26" s="27">
        <v>44.489162489038534</v>
      </c>
      <c r="CG26" s="27">
        <v>43.951457010155664</v>
      </c>
      <c r="CH26" s="27">
        <v>43.178706146151953</v>
      </c>
      <c r="CI26" s="27">
        <v>43.672546313419232</v>
      </c>
      <c r="CJ26" s="27">
        <v>44.626562695537721</v>
      </c>
      <c r="CK26" s="27">
        <v>44.733287188881015</v>
      </c>
      <c r="CL26" s="27">
        <v>44.399754424068838</v>
      </c>
      <c r="CM26" s="26">
        <v>42.559971563708316</v>
      </c>
      <c r="CN26" s="26">
        <v>43.25</v>
      </c>
      <c r="CO26" s="26">
        <v>42.61</v>
      </c>
      <c r="CP26" s="26">
        <v>42.32</v>
      </c>
      <c r="CQ26" s="26">
        <v>42.02</v>
      </c>
      <c r="CR26" s="493">
        <v>41.52</v>
      </c>
      <c r="CS26" s="495">
        <v>40.909999999999997</v>
      </c>
      <c r="CT26" s="496">
        <v>41.99</v>
      </c>
    </row>
    <row r="27" spans="1:1731">
      <c r="B27" s="27"/>
      <c r="C27" s="27"/>
      <c r="D27" s="27"/>
      <c r="E27" s="27"/>
      <c r="F27" s="27"/>
      <c r="G27" s="27"/>
      <c r="H27" s="27"/>
      <c r="I27" s="27"/>
      <c r="J27" s="27"/>
      <c r="K27" s="27"/>
      <c r="L27" s="27"/>
      <c r="M27" s="27"/>
      <c r="N27" s="27"/>
      <c r="O27" s="27"/>
      <c r="P27" s="27"/>
      <c r="Q27" s="27"/>
      <c r="R27" s="27"/>
      <c r="S27" s="27"/>
      <c r="T27" s="27"/>
      <c r="U27" s="27"/>
      <c r="V27" s="27"/>
      <c r="W27" s="27"/>
      <c r="X27" s="27"/>
      <c r="Y27" s="27"/>
      <c r="Z27" s="27"/>
      <c r="AA27" s="27"/>
      <c r="AB27" s="27"/>
      <c r="AC27" s="27"/>
      <c r="AD27" s="27"/>
      <c r="AE27" s="27"/>
      <c r="AF27" s="27"/>
      <c r="AG27" s="27"/>
      <c r="AH27" s="27"/>
      <c r="AI27" s="27"/>
      <c r="AJ27" s="27"/>
      <c r="AK27" s="27"/>
      <c r="AL27" s="27"/>
      <c r="AM27" s="27"/>
      <c r="AN27" s="27"/>
      <c r="AO27" s="27"/>
      <c r="AP27" s="27"/>
      <c r="AQ27" s="27"/>
      <c r="AR27" s="27"/>
      <c r="AS27" s="27"/>
      <c r="AT27" s="27"/>
      <c r="AU27" s="27"/>
      <c r="AV27" s="27"/>
      <c r="AW27" s="27"/>
      <c r="AX27" s="27"/>
      <c r="AY27" s="27"/>
      <c r="AZ27" s="27"/>
      <c r="BA27" s="27"/>
      <c r="BB27" s="27"/>
      <c r="BC27" s="27"/>
      <c r="BD27" s="27"/>
      <c r="BE27" s="27"/>
      <c r="BF27" s="27"/>
      <c r="BG27" s="27"/>
      <c r="BH27" s="27"/>
      <c r="BI27" s="27"/>
      <c r="BJ27" s="27"/>
      <c r="BK27" s="27"/>
      <c r="BL27" s="27"/>
      <c r="BM27" s="27"/>
      <c r="BN27" s="27"/>
      <c r="BO27" s="27"/>
      <c r="BP27" s="27"/>
      <c r="BQ27" s="27"/>
      <c r="BR27" s="27"/>
      <c r="BS27" s="125"/>
      <c r="BT27" s="125"/>
      <c r="BU27" s="125"/>
      <c r="CB27" s="175"/>
      <c r="CC27" s="175"/>
      <c r="CD27" s="175"/>
      <c r="CE27" s="27"/>
      <c r="CF27" s="27"/>
      <c r="CG27" s="27"/>
      <c r="CH27" s="27"/>
      <c r="CI27" s="27"/>
      <c r="CJ27" s="27"/>
      <c r="CK27" s="27"/>
      <c r="CL27" s="27"/>
    </row>
    <row r="28" spans="1:1731">
      <c r="A28" s="26" t="s">
        <v>256</v>
      </c>
      <c r="B28" s="27"/>
      <c r="C28" s="27"/>
      <c r="D28" s="27"/>
      <c r="E28" s="27"/>
      <c r="F28" s="27"/>
      <c r="G28" s="27"/>
      <c r="H28" s="27"/>
      <c r="I28" s="27"/>
      <c r="J28" s="27"/>
      <c r="K28" s="27"/>
      <c r="L28" s="27"/>
      <c r="M28" s="27"/>
      <c r="N28" s="55">
        <f>N25</f>
        <v>-9.424010084217882E-2</v>
      </c>
      <c r="O28" s="55">
        <f t="shared" ref="O28:BZ28" si="979">O25</f>
        <v>-0.10667573250691231</v>
      </c>
      <c r="P28" s="55">
        <f t="shared" si="979"/>
        <v>-0.11147250580720081</v>
      </c>
      <c r="Q28" s="55">
        <f t="shared" si="979"/>
        <v>-0.10915031244170037</v>
      </c>
      <c r="R28" s="55">
        <f t="shared" si="979"/>
        <v>-0.10418193424341871</v>
      </c>
      <c r="S28" s="55">
        <f t="shared" si="979"/>
        <v>-0.10847614547680873</v>
      </c>
      <c r="T28" s="55">
        <f t="shared" si="979"/>
        <v>-9.4596783804251405E-2</v>
      </c>
      <c r="U28" s="55">
        <f t="shared" si="979"/>
        <v>-5.2873103585898917E-2</v>
      </c>
      <c r="V28" s="55">
        <f t="shared" si="979"/>
        <v>3.3964816972769984E-2</v>
      </c>
      <c r="W28" s="55">
        <f t="shared" si="979"/>
        <v>6.2164051660354991E-2</v>
      </c>
      <c r="X28" s="55">
        <f t="shared" si="979"/>
        <v>9.5639828267305882E-2</v>
      </c>
      <c r="Y28" s="55">
        <f t="shared" si="979"/>
        <v>8.84939043438282E-2</v>
      </c>
      <c r="Z28" s="55">
        <f t="shared" si="979"/>
        <v>9.2812728516976195E-2</v>
      </c>
      <c r="AA28" s="55">
        <f t="shared" si="979"/>
        <v>8.5577313846201708E-2</v>
      </c>
      <c r="AB28" s="55">
        <f t="shared" si="979"/>
        <v>6.8879473255770929E-2</v>
      </c>
      <c r="AC28" s="55">
        <f t="shared" si="979"/>
        <v>5.2039522245851844E-2</v>
      </c>
      <c r="AD28" s="55">
        <f t="shared" si="979"/>
        <v>7.409362408775011E-2</v>
      </c>
      <c r="AE28" s="55">
        <f t="shared" si="979"/>
        <v>0.11892670176515097</v>
      </c>
      <c r="AF28" s="55">
        <f t="shared" si="979"/>
        <v>9.4202566103207541E-2</v>
      </c>
      <c r="AG28" s="55">
        <f t="shared" si="979"/>
        <v>0.11047963034052954</v>
      </c>
      <c r="AH28" s="55">
        <f t="shared" si="979"/>
        <v>7.0536793166541711E-2</v>
      </c>
      <c r="AI28" s="55">
        <f t="shared" si="979"/>
        <v>2.8356189968059109E-2</v>
      </c>
      <c r="AJ28" s="55">
        <f t="shared" si="979"/>
        <v>2.4615045108139499E-2</v>
      </c>
      <c r="AK28" s="55">
        <f t="shared" si="979"/>
        <v>-7.7185939622881339E-3</v>
      </c>
      <c r="AL28" s="55">
        <f t="shared" si="979"/>
        <v>1.3045314492089455E-2</v>
      </c>
      <c r="AM28" s="55">
        <f t="shared" si="979"/>
        <v>7.1626433370037823E-3</v>
      </c>
      <c r="AN28" s="55">
        <f t="shared" si="979"/>
        <v>-9.8225596101723101E-3</v>
      </c>
      <c r="AO28" s="55">
        <f t="shared" si="979"/>
        <v>1.9884812070389168E-2</v>
      </c>
      <c r="AP28" s="55">
        <f t="shared" si="979"/>
        <v>1.4381116462214294E-2</v>
      </c>
      <c r="AQ28" s="55">
        <f t="shared" si="979"/>
        <v>2.7669899036621981E-3</v>
      </c>
      <c r="AR28" s="55">
        <f t="shared" si="979"/>
        <v>4.5025377523306709E-3</v>
      </c>
      <c r="AS28" s="55">
        <f t="shared" si="979"/>
        <v>-9.3551666537925571E-2</v>
      </c>
      <c r="AT28" s="55">
        <f t="shared" si="979"/>
        <v>-0.12456984292558448</v>
      </c>
      <c r="AU28" s="55">
        <f t="shared" si="979"/>
        <v>-0.13276383388414403</v>
      </c>
      <c r="AV28" s="55">
        <f t="shared" si="979"/>
        <v>-0.17353113000263298</v>
      </c>
      <c r="AW28" s="55">
        <f t="shared" si="979"/>
        <v>-0.18974092636980544</v>
      </c>
      <c r="AX28" s="55">
        <f t="shared" si="979"/>
        <v>-0.20569908111795732</v>
      </c>
      <c r="AY28" s="55">
        <f t="shared" si="979"/>
        <v>-0.18988880190247026</v>
      </c>
      <c r="AZ28" s="55">
        <f t="shared" si="979"/>
        <v>-0.14551290898172176</v>
      </c>
      <c r="BA28" s="55">
        <f t="shared" si="979"/>
        <v>-0.1375518084034375</v>
      </c>
      <c r="BB28" s="55">
        <f t="shared" si="979"/>
        <v>-0.13528591115620703</v>
      </c>
      <c r="BC28" s="55">
        <f t="shared" si="979"/>
        <v>-0.14937815168491253</v>
      </c>
      <c r="BD28" s="55">
        <f t="shared" si="979"/>
        <v>-0.14257830416614281</v>
      </c>
      <c r="BE28" s="55">
        <f t="shared" si="979"/>
        <v>-8.0985327069228563E-2</v>
      </c>
      <c r="BF28" s="55">
        <f t="shared" si="979"/>
        <v>-6.2426039255571997E-2</v>
      </c>
      <c r="BG28" s="55">
        <f t="shared" si="979"/>
        <v>-2.1289227836387536E-2</v>
      </c>
      <c r="BH28" s="55">
        <f t="shared" si="979"/>
        <v>1.2563441137531939E-2</v>
      </c>
      <c r="BI28" s="55">
        <f t="shared" si="979"/>
        <v>2.1290457837368271E-2</v>
      </c>
      <c r="BJ28" s="55">
        <f t="shared" si="979"/>
        <v>9.771865246366751E-3</v>
      </c>
      <c r="BK28" s="55">
        <f t="shared" si="979"/>
        <v>6.4320296245661268E-3</v>
      </c>
      <c r="BL28" s="55">
        <f t="shared" si="979"/>
        <v>1.2742310395286172E-3</v>
      </c>
      <c r="BM28" s="55">
        <f t="shared" si="979"/>
        <v>-9.1184805426685056E-3</v>
      </c>
      <c r="BN28" s="55">
        <f t="shared" si="979"/>
        <v>2.1214099790727303E-3</v>
      </c>
      <c r="BO28" s="55">
        <f t="shared" si="979"/>
        <v>1.6138080024741264E-3</v>
      </c>
      <c r="BP28" s="55">
        <f t="shared" si="979"/>
        <v>3.6673049929171864E-2</v>
      </c>
      <c r="BQ28" s="55">
        <f t="shared" si="979"/>
        <v>5.9310195475156924E-2</v>
      </c>
      <c r="BR28" s="55">
        <f t="shared" si="979"/>
        <v>5.8553144711433136E-2</v>
      </c>
      <c r="BS28" s="55">
        <f t="shared" si="979"/>
        <v>3.8648225892200294E-2</v>
      </c>
      <c r="BT28" s="55">
        <f t="shared" si="979"/>
        <v>5.5585917823576469E-2</v>
      </c>
      <c r="BU28" s="55">
        <f t="shared" si="979"/>
        <v>3.6950829291078069E-2</v>
      </c>
      <c r="BV28" s="55">
        <f t="shared" si="979"/>
        <v>4.2029349846495201E-2</v>
      </c>
      <c r="BW28" s="55">
        <f t="shared" si="979"/>
        <v>4.3025974806297995E-2</v>
      </c>
      <c r="BX28" s="55">
        <f t="shared" si="979"/>
        <v>2.9197254540268114E-2</v>
      </c>
      <c r="BY28" s="55">
        <f t="shared" si="979"/>
        <v>2.2825152540918436E-2</v>
      </c>
      <c r="BZ28" s="55">
        <f t="shared" si="979"/>
        <v>2.8427149145199726E-2</v>
      </c>
      <c r="CA28" s="55">
        <f t="shared" ref="CA28:CS28" si="980">CA25</f>
        <v>3.2369698984748618E-2</v>
      </c>
      <c r="CB28" s="55">
        <f t="shared" si="980"/>
        <v>7.6051183866059358E-3</v>
      </c>
      <c r="CC28" s="55">
        <f t="shared" si="980"/>
        <v>2.1285332102217502E-2</v>
      </c>
      <c r="CD28" s="55">
        <f t="shared" si="980"/>
        <v>3.7550955298776945E-2</v>
      </c>
      <c r="CE28" s="55">
        <f t="shared" si="980"/>
        <v>2.7813871332236006E-2</v>
      </c>
      <c r="CF28" s="55">
        <f t="shared" si="980"/>
        <v>-2.3015808825406769E-2</v>
      </c>
      <c r="CG28" s="55">
        <f t="shared" si="980"/>
        <v>-1.3207691815706468E-2</v>
      </c>
      <c r="CH28" s="55">
        <f t="shared" si="980"/>
        <v>-2.54305003209786E-2</v>
      </c>
      <c r="CI28" s="55">
        <f t="shared" si="980"/>
        <v>-4.9736423983338662E-3</v>
      </c>
      <c r="CJ28" s="55">
        <f t="shared" si="980"/>
        <v>2.4189599698256403E-2</v>
      </c>
      <c r="CK28" s="55">
        <f t="shared" si="980"/>
        <v>1.9649708551195966E-2</v>
      </c>
      <c r="CL28" s="55">
        <f t="shared" si="980"/>
        <v>-8.2935965769169728E-3</v>
      </c>
      <c r="CM28" s="55">
        <f t="shared" si="980"/>
        <v>-5.5972557599406669E-2</v>
      </c>
      <c r="CN28" s="55">
        <f t="shared" si="980"/>
        <v>-2.457864427880696E-2</v>
      </c>
      <c r="CO28" s="55">
        <f t="shared" si="980"/>
        <v>-7.4006512876810815E-2</v>
      </c>
      <c r="CP28" s="55">
        <f t="shared" si="980"/>
        <v>-8.3556676128537455E-2</v>
      </c>
      <c r="CQ28" s="55">
        <f t="shared" si="980"/>
        <v>-6.5967731575168109E-2</v>
      </c>
      <c r="CR28" s="55">
        <f t="shared" si="980"/>
        <v>-3.8942423014629801E-2</v>
      </c>
      <c r="CS28" s="55">
        <f t="shared" si="980"/>
        <v>-6.8128504357520603E-2</v>
      </c>
    </row>
    <row r="29" spans="1:1731">
      <c r="A29" s="26" t="s">
        <v>257</v>
      </c>
      <c r="B29" s="27"/>
      <c r="C29" s="27"/>
      <c r="D29" s="27"/>
      <c r="E29" s="27"/>
      <c r="F29" s="27"/>
      <c r="G29" s="27"/>
      <c r="H29" s="27"/>
      <c r="I29" s="27"/>
      <c r="J29" s="27"/>
      <c r="K29" s="27"/>
      <c r="L29" s="27"/>
      <c r="M29" s="27"/>
      <c r="N29" s="368">
        <v>-0.16793273232284237</v>
      </c>
      <c r="O29" s="55">
        <v>-0.18107435059682048</v>
      </c>
      <c r="P29" s="55">
        <v>-0.17976341471405963</v>
      </c>
      <c r="Q29" s="55">
        <v>-0.17844858339891223</v>
      </c>
      <c r="R29" s="55">
        <v>-0.18302546468679431</v>
      </c>
      <c r="S29" s="55">
        <v>-0.19407194468643948</v>
      </c>
      <c r="T29" s="55">
        <v>-0.18653719788604448</v>
      </c>
      <c r="U29" s="55">
        <v>-0.13422675970584644</v>
      </c>
      <c r="V29" s="55">
        <v>-5.3725824317804816E-2</v>
      </c>
      <c r="W29" s="55">
        <v>-2.3519120257578238E-2</v>
      </c>
      <c r="X29" s="55">
        <v>1.3951096111205308E-2</v>
      </c>
      <c r="Y29" s="55">
        <v>2.2986136603890543E-2</v>
      </c>
      <c r="Z29" s="55">
        <v>2.8201291202755181E-2</v>
      </c>
      <c r="AA29" s="55">
        <v>3.5181727720839606E-2</v>
      </c>
      <c r="AB29" s="55">
        <v>1.6283845332539539E-2</v>
      </c>
      <c r="AC29" s="55">
        <v>-3.3302501017713869E-5</v>
      </c>
      <c r="AD29" s="55">
        <v>3.1371054752449154E-2</v>
      </c>
      <c r="AE29" s="55">
        <v>7.8300548087290409E-2</v>
      </c>
      <c r="AF29" s="55">
        <v>6.1863658423865112E-2</v>
      </c>
      <c r="AG29" s="55">
        <v>9.7184518567802192E-2</v>
      </c>
      <c r="AH29" s="55">
        <v>6.3556156261488431E-2</v>
      </c>
      <c r="AI29" s="55">
        <v>3.9573727482238537E-2</v>
      </c>
      <c r="AJ29" s="55">
        <v>3.600297213991302E-2</v>
      </c>
      <c r="AK29" s="55">
        <v>8.7173005499167726E-3</v>
      </c>
      <c r="AL29" s="55">
        <v>4.4009963167131856E-2</v>
      </c>
      <c r="AM29" s="55">
        <v>3.4645360472686688E-2</v>
      </c>
      <c r="AN29" s="55">
        <v>1.9041974760966529E-2</v>
      </c>
      <c r="AO29" s="55">
        <v>4.3419873160326847E-2</v>
      </c>
      <c r="AP29" s="55">
        <v>3.6288515110157141E-2</v>
      </c>
      <c r="AQ29" s="55">
        <v>2.7495232693919687E-2</v>
      </c>
      <c r="AR29" s="55">
        <v>2.7535372839485345E-2</v>
      </c>
      <c r="AS29" s="55">
        <v>-7.8878094814427813E-2</v>
      </c>
      <c r="AT29" s="55">
        <v>-9.7838976470475958E-2</v>
      </c>
      <c r="AU29" s="55">
        <v>-0.10516809579099401</v>
      </c>
      <c r="AV29" s="55">
        <v>-0.14581978682274163</v>
      </c>
      <c r="AW29" s="55">
        <v>-0.17129872863230877</v>
      </c>
      <c r="AX29" s="55">
        <v>-0.200763332665435</v>
      </c>
      <c r="AY29" s="55">
        <v>-0.19376450146598184</v>
      </c>
      <c r="AZ29" s="55">
        <v>-0.15938879672702314</v>
      </c>
      <c r="BA29" s="55">
        <v>-0.15265001165738878</v>
      </c>
      <c r="BB29" s="55">
        <v>-0.15362729840865708</v>
      </c>
      <c r="BC29" s="55">
        <v>-0.16502651447345482</v>
      </c>
      <c r="BD29" s="55">
        <v>-0.15832773179762838</v>
      </c>
      <c r="BE29" s="55">
        <v>-0.11208634204364777</v>
      </c>
      <c r="BF29" s="55">
        <v>-0.10761073634629893</v>
      </c>
      <c r="BG29" s="55">
        <v>-8.2396619804039423E-2</v>
      </c>
      <c r="BH29" s="55">
        <v>-4.5816637382785838E-2</v>
      </c>
      <c r="BI29" s="55">
        <v>-3.3062268218108461E-2</v>
      </c>
      <c r="BJ29" s="55">
        <v>-4.3405866534443012E-2</v>
      </c>
      <c r="BK29" s="55">
        <v>-4.0143600242853295E-2</v>
      </c>
      <c r="BL29" s="55">
        <v>-4.5239746494546686E-2</v>
      </c>
      <c r="BM29" s="55">
        <v>-4.760589331533216E-2</v>
      </c>
      <c r="BN29" s="55">
        <v>-3.6574064552877809E-2</v>
      </c>
      <c r="BO29" s="55">
        <v>-4.8575612793454029E-2</v>
      </c>
      <c r="BP29" s="55">
        <v>-2.0756524770915566E-2</v>
      </c>
      <c r="BQ29" s="55">
        <v>2.4959151938290854E-2</v>
      </c>
      <c r="BR29" s="55">
        <v>3.0270377083991898E-2</v>
      </c>
      <c r="BS29" s="55">
        <v>3.8825823753603035E-3</v>
      </c>
      <c r="BT29" s="55">
        <v>-5.0592796706093639E-3</v>
      </c>
      <c r="BU29" s="55">
        <v>-2.8204001765057964E-2</v>
      </c>
      <c r="BV29" s="55">
        <v>-2.2776748510482173E-2</v>
      </c>
      <c r="BW29" s="55">
        <v>-2.0273881575347222E-2</v>
      </c>
      <c r="BX29" s="55">
        <v>-2.5347021338561038E-2</v>
      </c>
      <c r="BY29" s="55">
        <v>-3.2246106342161046E-2</v>
      </c>
      <c r="BZ29" s="55">
        <v>-3.5335284896355339E-2</v>
      </c>
      <c r="CA29" s="55">
        <v>-3.9498583821804677E-2</v>
      </c>
      <c r="CB29" s="55">
        <v>-5.4557481050940188E-2</v>
      </c>
      <c r="CC29" s="55">
        <v>-5.5120253364064502E-2</v>
      </c>
      <c r="CD29" s="55">
        <v>-3.9963545443335823E-2</v>
      </c>
      <c r="CE29" s="55">
        <v>-2.7890623468438194E-2</v>
      </c>
      <c r="CF29" s="55">
        <v>-4.1852230071741742E-2</v>
      </c>
      <c r="CG29" s="55">
        <v>-3.149091574276159E-2</v>
      </c>
      <c r="CH29" s="55">
        <v>-3.351490067244841E-2</v>
      </c>
      <c r="CI29" s="55">
        <v>-2.3006953279639867E-2</v>
      </c>
      <c r="CJ29" s="55">
        <v>9.7384531952369807E-4</v>
      </c>
      <c r="CK29" s="55">
        <v>3.5678039229211358E-3</v>
      </c>
      <c r="CL29" s="55">
        <v>-1.4290228611826541E-2</v>
      </c>
      <c r="CM29" s="55">
        <v>-5.1797917435291031E-2</v>
      </c>
      <c r="CN29" s="55">
        <v>-3.1332839497084389E-2</v>
      </c>
      <c r="CO29" s="55">
        <v>-6.4057438948452936E-2</v>
      </c>
      <c r="CP29" s="55">
        <v>-7.2814874870198165E-2</v>
      </c>
      <c r="CQ29" s="55">
        <v>-7.2395534492629268E-2</v>
      </c>
      <c r="CR29" s="55">
        <v>-6.6739006151668764E-2</v>
      </c>
      <c r="CS29" s="55">
        <v>-4.4627804027121007E-2</v>
      </c>
    </row>
    <row r="30" spans="1:1731">
      <c r="A30" s="26" t="s">
        <v>258</v>
      </c>
      <c r="B30" s="27"/>
      <c r="C30" s="27"/>
      <c r="D30" s="27"/>
      <c r="E30" s="27"/>
      <c r="F30" s="27"/>
      <c r="G30" s="27"/>
      <c r="H30" s="27"/>
      <c r="I30" s="27"/>
      <c r="J30" s="27"/>
      <c r="K30" s="27"/>
      <c r="L30" s="27"/>
      <c r="M30" s="27"/>
      <c r="N30" s="55">
        <v>8.8565713787044809E-2</v>
      </c>
      <c r="O30" s="55">
        <v>9.084905100252838E-2</v>
      </c>
      <c r="P30" s="55">
        <v>8.3257574865490902E-2</v>
      </c>
      <c r="Q30" s="55">
        <v>8.435049779831405E-2</v>
      </c>
      <c r="R30" s="55">
        <v>9.6506717205266712E-2</v>
      </c>
      <c r="S30" s="55">
        <v>0.10620774229819818</v>
      </c>
      <c r="T30" s="55">
        <v>0.11302350131175798</v>
      </c>
      <c r="U30" s="55">
        <v>9.3966471049979461E-2</v>
      </c>
      <c r="V30" s="55">
        <v>9.266938012691317E-2</v>
      </c>
      <c r="W30" s="55">
        <v>8.7746901854888204E-2</v>
      </c>
      <c r="X30" s="55">
        <v>8.0564765371229807E-2</v>
      </c>
      <c r="Y30" s="55">
        <v>6.403583137246649E-2</v>
      </c>
      <c r="Z30" s="55">
        <v>6.2839288247382719E-2</v>
      </c>
      <c r="AA30" s="55">
        <v>4.8682839713871662E-2</v>
      </c>
      <c r="AB30" s="55">
        <v>5.1752891837045123E-2</v>
      </c>
      <c r="AC30" s="55">
        <v>5.2074558959922301E-2</v>
      </c>
      <c r="AD30" s="55">
        <v>4.1423083514356751E-2</v>
      </c>
      <c r="AE30" s="55">
        <v>3.767609480485179E-2</v>
      </c>
      <c r="AF30" s="55">
        <v>3.0454858703181653E-2</v>
      </c>
      <c r="AG30" s="55">
        <v>1.2117480284977056E-2</v>
      </c>
      <c r="AH30" s="55">
        <v>6.5634869056572231E-3</v>
      </c>
      <c r="AI30" s="55">
        <v>-1.0790516552729001E-2</v>
      </c>
      <c r="AJ30" s="55">
        <v>-1.0992176024602895E-2</v>
      </c>
      <c r="AK30" s="55">
        <v>-1.6293856071710633E-2</v>
      </c>
      <c r="AL30" s="55">
        <v>-2.9659342120746834E-2</v>
      </c>
      <c r="AM30" s="55">
        <v>-2.6562451430824141E-2</v>
      </c>
      <c r="AN30" s="55">
        <v>-2.8325167251240346E-2</v>
      </c>
      <c r="AO30" s="55">
        <v>-2.2555695645947615E-2</v>
      </c>
      <c r="AP30" s="55">
        <v>-2.1140250353555157E-2</v>
      </c>
      <c r="AQ30" s="55">
        <v>-2.4066528002689602E-2</v>
      </c>
      <c r="AR30" s="55">
        <v>-2.2415612830443243E-2</v>
      </c>
      <c r="AS30" s="55">
        <v>-1.5930108317792735E-2</v>
      </c>
      <c r="AT30" s="55">
        <v>-2.9629817469313369E-2</v>
      </c>
      <c r="AU30" s="55">
        <v>-3.0839018997141698E-2</v>
      </c>
      <c r="AV30" s="55">
        <v>-3.2442033604143772E-2</v>
      </c>
      <c r="AW30" s="55">
        <v>-2.2254337449078121E-2</v>
      </c>
      <c r="AX30" s="55">
        <v>-6.1755780912589042E-3</v>
      </c>
      <c r="AY30" s="55">
        <v>4.807155689074305E-3</v>
      </c>
      <c r="AZ30" s="55">
        <v>1.6506903181012555E-2</v>
      </c>
      <c r="BA30" s="55">
        <v>1.7818142988923258E-2</v>
      </c>
      <c r="BB30" s="55">
        <v>2.1670579896970299E-2</v>
      </c>
      <c r="BC30" s="55">
        <v>1.8741149341615637E-2</v>
      </c>
      <c r="BD30" s="55">
        <v>1.8712066711100039E-2</v>
      </c>
      <c r="BE30" s="55">
        <v>3.502707126501714E-2</v>
      </c>
      <c r="BF30" s="55">
        <v>5.06333938910557E-2</v>
      </c>
      <c r="BG30" s="55">
        <v>6.6594558484082578E-2</v>
      </c>
      <c r="BH30" s="55">
        <v>6.1183291186494904E-2</v>
      </c>
      <c r="BI30" s="55">
        <v>5.6211195684042981E-2</v>
      </c>
      <c r="BJ30" s="55">
        <v>5.559069402627137E-2</v>
      </c>
      <c r="BK30" s="55">
        <v>4.8523539436944763E-2</v>
      </c>
      <c r="BL30" s="55">
        <v>4.8717965964020005E-2</v>
      </c>
      <c r="BM30" s="55">
        <v>4.0411225250689853E-2</v>
      </c>
      <c r="BN30" s="55">
        <v>4.0164451784237443E-2</v>
      </c>
      <c r="BO30" s="55">
        <v>5.2751875473036058E-2</v>
      </c>
      <c r="BP30" s="55">
        <v>5.8646880120035938E-2</v>
      </c>
      <c r="BQ30" s="55">
        <v>3.3514548820706702E-2</v>
      </c>
      <c r="BR30" s="55">
        <v>2.7451791545721305E-2</v>
      </c>
      <c r="BS30" s="55">
        <v>3.4631185087979466E-2</v>
      </c>
      <c r="BT30" s="55">
        <v>6.0953578695732036E-2</v>
      </c>
      <c r="BU30" s="55">
        <v>6.7045790654083559E-2</v>
      </c>
      <c r="BV30" s="55">
        <v>6.6316574291696018E-2</v>
      </c>
      <c r="BW30" s="55">
        <v>6.4609746735575291E-2</v>
      </c>
      <c r="BX30" s="55">
        <v>5.5962765284664151E-2</v>
      </c>
      <c r="BY30" s="55">
        <v>5.6906264334339429E-2</v>
      </c>
      <c r="BZ30" s="55">
        <v>6.6098026644111352E-2</v>
      </c>
      <c r="CA30" s="55">
        <v>7.4823713527164548E-2</v>
      </c>
      <c r="CB30" s="55">
        <v>6.5749739610447833E-2</v>
      </c>
      <c r="CC30" s="55">
        <v>8.0862761360172897E-2</v>
      </c>
      <c r="CD30" s="55">
        <v>8.0741205580477926E-2</v>
      </c>
      <c r="CE30" s="55">
        <v>5.730270291129691E-2</v>
      </c>
      <c r="CF30" s="55">
        <v>1.96592027216691E-2</v>
      </c>
      <c r="CG30" s="55">
        <v>1.8877699986755037E-2</v>
      </c>
      <c r="CH30" s="55">
        <v>8.3647439128597956E-3</v>
      </c>
      <c r="CI30" s="55">
        <v>1.8457972594422722E-2</v>
      </c>
      <c r="CJ30" s="55">
        <v>2.3193167820805494E-2</v>
      </c>
      <c r="CK30" s="55">
        <v>1.6024731528264669E-2</v>
      </c>
      <c r="CL30" s="55">
        <v>6.0835676067860778E-3</v>
      </c>
      <c r="CM30" s="55">
        <v>-4.4026903556506625E-3</v>
      </c>
      <c r="CN30" s="55">
        <v>6.9726687284110689E-3</v>
      </c>
      <c r="CO30" s="55">
        <v>-1.0630004812667071E-2</v>
      </c>
      <c r="CP30" s="55">
        <v>-1.1585389980059757E-2</v>
      </c>
      <c r="CQ30" s="55">
        <v>6.929465258606049E-3</v>
      </c>
      <c r="CR30" s="55">
        <v>2.9784361845467178E-2</v>
      </c>
      <c r="CS30" s="55">
        <v>-2.4598476310552564E-2</v>
      </c>
    </row>
    <row r="31" spans="1:1731">
      <c r="B31" s="27"/>
      <c r="C31" s="27"/>
      <c r="D31" s="27"/>
      <c r="E31" s="27"/>
      <c r="F31" s="27"/>
      <c r="G31" s="27"/>
      <c r="H31" s="27"/>
      <c r="I31" s="27"/>
      <c r="J31" s="27"/>
      <c r="K31" s="27"/>
      <c r="L31" s="27"/>
      <c r="M31" s="27"/>
      <c r="N31" s="55"/>
      <c r="O31" s="55"/>
      <c r="P31" s="55"/>
      <c r="Q31" s="55"/>
      <c r="R31" s="55"/>
      <c r="S31" s="55"/>
      <c r="T31" s="55"/>
      <c r="U31" s="55"/>
      <c r="V31" s="55"/>
      <c r="W31" s="55"/>
      <c r="X31" s="55"/>
      <c r="Y31" s="55"/>
      <c r="Z31" s="55"/>
      <c r="AA31" s="55"/>
      <c r="AB31" s="55"/>
      <c r="AC31" s="55"/>
      <c r="AD31" s="55"/>
      <c r="AE31" s="55"/>
      <c r="AF31" s="55"/>
      <c r="AG31" s="55"/>
      <c r="AH31" s="55"/>
      <c r="AI31" s="55"/>
      <c r="AJ31" s="55"/>
      <c r="AK31" s="55"/>
      <c r="AL31" s="55"/>
      <c r="AM31" s="55"/>
      <c r="AN31" s="55"/>
      <c r="AO31" s="55"/>
      <c r="AP31" s="55"/>
      <c r="AQ31" s="55"/>
      <c r="AR31" s="55"/>
      <c r="AS31" s="55"/>
      <c r="AT31" s="55"/>
      <c r="AU31" s="55"/>
      <c r="AV31" s="55"/>
      <c r="AW31" s="55"/>
      <c r="AX31" s="55"/>
      <c r="AY31" s="55"/>
      <c r="AZ31" s="55"/>
      <c r="BA31" s="55"/>
      <c r="BB31" s="55"/>
      <c r="BC31" s="55"/>
      <c r="BD31" s="55"/>
      <c r="BE31" s="55"/>
      <c r="BF31" s="55"/>
      <c r="BG31" s="55"/>
      <c r="BH31" s="55"/>
      <c r="BI31" s="55"/>
      <c r="BJ31" s="55"/>
      <c r="BK31" s="55"/>
      <c r="BL31" s="55"/>
      <c r="BM31" s="55"/>
      <c r="BN31" s="55"/>
      <c r="BO31" s="55"/>
      <c r="BP31" s="55"/>
      <c r="BQ31" s="55"/>
      <c r="BR31" s="55"/>
      <c r="BS31" s="55"/>
      <c r="BT31" s="55"/>
      <c r="BU31" s="55"/>
      <c r="BV31" s="55"/>
      <c r="BW31" s="55"/>
      <c r="BX31" s="55"/>
      <c r="BY31" s="55"/>
      <c r="BZ31" s="55"/>
      <c r="CA31" s="55"/>
      <c r="CB31" s="55"/>
      <c r="CC31" s="55"/>
      <c r="CD31" s="55"/>
      <c r="CE31" s="55"/>
      <c r="CF31" s="55"/>
      <c r="CG31" s="55"/>
      <c r="CH31" s="55"/>
      <c r="CI31" s="55"/>
      <c r="CJ31" s="55"/>
      <c r="CK31" s="55"/>
      <c r="CL31" s="55"/>
      <c r="CM31" s="55"/>
    </row>
    <row r="32" spans="1:1731">
      <c r="A32" s="19" t="s">
        <v>259</v>
      </c>
      <c r="B32" s="252">
        <v>2013</v>
      </c>
      <c r="C32" s="252"/>
      <c r="D32" s="252"/>
      <c r="E32" s="252"/>
      <c r="F32" s="252"/>
      <c r="G32" s="252"/>
      <c r="H32" s="252"/>
      <c r="I32" s="252"/>
      <c r="J32" s="252"/>
      <c r="K32" s="252"/>
      <c r="L32" s="252"/>
      <c r="M32" s="252"/>
      <c r="N32" s="252">
        <v>2014</v>
      </c>
      <c r="O32" s="252"/>
      <c r="P32" s="252"/>
      <c r="Q32" s="252"/>
      <c r="R32" s="252"/>
      <c r="S32" s="252"/>
      <c r="T32" s="252"/>
      <c r="U32" s="252"/>
      <c r="V32" s="252"/>
      <c r="W32" s="252"/>
      <c r="X32" s="252"/>
      <c r="Y32" s="252"/>
      <c r="Z32" s="252">
        <v>2015</v>
      </c>
      <c r="AA32" s="252"/>
      <c r="AB32" s="252"/>
      <c r="AC32" s="252"/>
      <c r="AD32" s="252"/>
      <c r="AE32" s="252"/>
      <c r="AF32" s="252"/>
      <c r="AG32" s="252"/>
      <c r="AH32" s="252"/>
      <c r="AI32" s="252"/>
      <c r="AJ32" s="252"/>
      <c r="AK32" s="252"/>
      <c r="AL32" s="265">
        <v>2016</v>
      </c>
      <c r="AM32" s="265"/>
      <c r="AN32" s="265"/>
      <c r="AO32" s="91"/>
      <c r="AP32" s="91"/>
      <c r="AQ32" s="91"/>
      <c r="AR32" s="91"/>
      <c r="AS32" s="91"/>
      <c r="AT32" s="91"/>
      <c r="AU32" s="91"/>
      <c r="AV32" s="91"/>
      <c r="AW32" s="91"/>
      <c r="AX32" s="91">
        <v>2017</v>
      </c>
      <c r="AY32" s="91"/>
      <c r="AZ32" s="91"/>
      <c r="BA32" s="91"/>
      <c r="BB32" s="91"/>
      <c r="BC32" s="91"/>
      <c r="BD32" s="91"/>
      <c r="BE32" s="91"/>
      <c r="BF32" s="91"/>
      <c r="BG32" s="91"/>
      <c r="BH32" s="91"/>
      <c r="BI32" s="266"/>
      <c r="BJ32" s="91">
        <v>2018</v>
      </c>
      <c r="BK32" s="91"/>
      <c r="BL32" s="91"/>
      <c r="BM32" s="91"/>
      <c r="BN32" s="91"/>
      <c r="BO32" s="91"/>
      <c r="BP32" s="91"/>
      <c r="BQ32" s="91"/>
      <c r="BR32" s="91"/>
      <c r="BS32" s="78"/>
      <c r="BT32" s="78"/>
      <c r="BU32" s="79"/>
      <c r="BV32" s="154">
        <v>2019</v>
      </c>
      <c r="BW32" s="79"/>
      <c r="BX32" s="79"/>
      <c r="BY32" s="79"/>
      <c r="BZ32" s="79"/>
      <c r="CA32" s="79"/>
      <c r="CB32" s="79"/>
      <c r="CC32" s="79"/>
      <c r="CD32" s="79"/>
      <c r="CE32" s="79"/>
      <c r="CF32" s="79"/>
      <c r="CG32" s="79"/>
      <c r="CH32" s="205">
        <v>2020</v>
      </c>
      <c r="CI32" s="79"/>
      <c r="CT32" s="26">
        <v>2021</v>
      </c>
      <c r="SD32" s="73"/>
    </row>
    <row r="33" spans="1:717" ht="15" customHeight="1">
      <c r="B33" s="268" t="s">
        <v>23</v>
      </c>
      <c r="C33" s="268"/>
      <c r="D33" s="268"/>
      <c r="E33" s="268" t="s">
        <v>24</v>
      </c>
      <c r="F33" s="268"/>
      <c r="G33" s="268"/>
      <c r="H33" s="268" t="s">
        <v>25</v>
      </c>
      <c r="I33" s="268"/>
      <c r="J33" s="268"/>
      <c r="K33" s="268" t="s">
        <v>26</v>
      </c>
      <c r="L33" s="268"/>
      <c r="M33" s="268"/>
      <c r="N33" s="268" t="s">
        <v>23</v>
      </c>
      <c r="O33" s="268"/>
      <c r="P33" s="268"/>
      <c r="Q33" s="268" t="s">
        <v>24</v>
      </c>
      <c r="R33" s="268"/>
      <c r="S33" s="268"/>
      <c r="T33" s="268" t="s">
        <v>25</v>
      </c>
      <c r="U33" s="268"/>
      <c r="V33" s="268"/>
      <c r="W33" s="268" t="s">
        <v>26</v>
      </c>
      <c r="X33" s="268"/>
      <c r="Y33" s="268"/>
      <c r="Z33" s="255">
        <v>1</v>
      </c>
      <c r="AA33" s="255"/>
      <c r="AB33" s="268" t="s">
        <v>248</v>
      </c>
      <c r="AC33" s="255"/>
      <c r="AD33" s="255"/>
      <c r="AE33" s="268" t="s">
        <v>249</v>
      </c>
      <c r="AF33" s="255"/>
      <c r="AG33" s="255"/>
      <c r="AH33" s="268" t="s">
        <v>250</v>
      </c>
      <c r="AI33" s="255"/>
      <c r="AJ33" s="255"/>
      <c r="AK33" s="268" t="s">
        <v>251</v>
      </c>
      <c r="AL33" s="255">
        <v>1</v>
      </c>
      <c r="AM33" s="255"/>
      <c r="AN33" s="268" t="s">
        <v>248</v>
      </c>
      <c r="AO33" s="91"/>
      <c r="AP33" s="255"/>
      <c r="AQ33" s="91">
        <v>6</v>
      </c>
      <c r="AR33" s="91"/>
      <c r="AS33" s="91"/>
      <c r="AT33" s="91">
        <v>9</v>
      </c>
      <c r="AU33" s="91"/>
      <c r="AV33" s="91"/>
      <c r="AW33" s="91">
        <v>12</v>
      </c>
      <c r="AX33" s="91">
        <v>1</v>
      </c>
      <c r="AY33" s="91"/>
      <c r="AZ33" s="91">
        <v>3</v>
      </c>
      <c r="BA33" s="91"/>
      <c r="BB33" s="91"/>
      <c r="BC33" s="91">
        <v>6</v>
      </c>
      <c r="BD33" s="91"/>
      <c r="BE33" s="91"/>
      <c r="BF33" s="91">
        <v>9</v>
      </c>
      <c r="BG33" s="91"/>
      <c r="BH33" s="91"/>
      <c r="BI33" s="266">
        <v>12</v>
      </c>
      <c r="BJ33" s="91"/>
      <c r="BK33" s="91"/>
      <c r="BL33" s="91">
        <v>3</v>
      </c>
      <c r="BM33" s="91"/>
      <c r="BN33" s="91"/>
      <c r="BO33" s="91">
        <v>6</v>
      </c>
      <c r="BP33" s="91"/>
      <c r="BQ33" s="91"/>
      <c r="BR33" s="91">
        <v>9</v>
      </c>
      <c r="BU33" s="124">
        <v>12</v>
      </c>
      <c r="BX33" s="26">
        <v>3</v>
      </c>
      <c r="CA33" s="26">
        <v>6</v>
      </c>
      <c r="CD33" s="26">
        <v>9</v>
      </c>
      <c r="CG33" s="26">
        <v>12</v>
      </c>
      <c r="CI33" s="26" t="s">
        <v>252</v>
      </c>
      <c r="CJ33" s="26">
        <v>3</v>
      </c>
      <c r="CL33" s="25"/>
      <c r="CM33" s="26">
        <v>6</v>
      </c>
      <c r="CP33" s="26">
        <v>9</v>
      </c>
      <c r="CS33" s="26">
        <v>12</v>
      </c>
      <c r="CT33" s="26">
        <v>1</v>
      </c>
      <c r="SD33" s="73"/>
    </row>
    <row r="34" spans="1:717" s="375" customFormat="1" ht="17.25" customHeight="1">
      <c r="A34" s="369" t="s">
        <v>260</v>
      </c>
      <c r="B34" s="370">
        <v>6.9782477733284975E-3</v>
      </c>
      <c r="C34" s="370">
        <v>3.2660938868978862E-3</v>
      </c>
      <c r="D34" s="370">
        <v>-3.117315743944713E-3</v>
      </c>
      <c r="E34" s="370">
        <v>-4.1831869561947937E-3</v>
      </c>
      <c r="F34" s="370">
        <v>-9.0503171277188325E-3</v>
      </c>
      <c r="G34" s="370">
        <v>5.7573537421114441E-3</v>
      </c>
      <c r="H34" s="370">
        <v>-1.9990301019627364E-2</v>
      </c>
      <c r="I34" s="371">
        <v>-5.9786696583834849E-2</v>
      </c>
      <c r="J34" s="371">
        <v>-5.3012083208632862E-2</v>
      </c>
      <c r="K34" s="371">
        <v>-9.3903049715779053E-3</v>
      </c>
      <c r="L34" s="371">
        <v>-2.1418438392529309E-2</v>
      </c>
      <c r="M34" s="371">
        <v>3.9555654746452784E-2</v>
      </c>
      <c r="N34" s="371">
        <v>-1.8120142123385655E-2</v>
      </c>
      <c r="O34" s="371">
        <v>-1.6452790125185249E-2</v>
      </c>
      <c r="P34" s="371">
        <v>-5.9864221337963099E-3</v>
      </c>
      <c r="Q34" s="371">
        <v>-9.1249147537996627E-4</v>
      </c>
      <c r="R34" s="371">
        <v>-1.0723410630610776E-2</v>
      </c>
      <c r="S34" s="371">
        <v>-8.3819232421764088E-4</v>
      </c>
      <c r="T34" s="371">
        <v>-5.0246010813005436E-3</v>
      </c>
      <c r="U34" s="371">
        <v>-4.2635317422428905E-3</v>
      </c>
      <c r="V34" s="371">
        <v>1.9811068652460451E-2</v>
      </c>
      <c r="W34" s="371">
        <v>-1.8699459773500833E-3</v>
      </c>
      <c r="X34" s="371">
        <v>-1.0317177000476076E-2</v>
      </c>
      <c r="Y34" s="371">
        <v>3.8977093950984519E-3</v>
      </c>
      <c r="Z34" s="371">
        <v>-2.0729888361787244E-2</v>
      </c>
      <c r="AA34" s="371">
        <v>-9.3385806784359662E-3</v>
      </c>
      <c r="AB34" s="371">
        <v>-6.7569316426512116E-3</v>
      </c>
      <c r="AC34" s="371">
        <v>1.0981041878543152E-2</v>
      </c>
      <c r="AD34" s="371">
        <v>2.399855503762981E-2</v>
      </c>
      <c r="AE34" s="371">
        <v>2.4039969760720391E-2</v>
      </c>
      <c r="AF34" s="371">
        <v>-3.3937669297359599E-2</v>
      </c>
      <c r="AG34" s="371">
        <v>-5.9471839724677849E-4</v>
      </c>
      <c r="AH34" s="371">
        <v>3.8414766008993662E-3</v>
      </c>
      <c r="AI34" s="371">
        <v>5.7157881124831082E-3</v>
      </c>
      <c r="AJ34" s="371">
        <v>5.630673361832015E-3</v>
      </c>
      <c r="AK34" s="371">
        <v>4.1080962416580376E-3</v>
      </c>
      <c r="AL34" s="371">
        <v>1.9603696253432355E-3</v>
      </c>
      <c r="AM34" s="371">
        <v>-4.7828717183209394E-3</v>
      </c>
      <c r="AN34" s="371">
        <v>-5.332996073607924E-3</v>
      </c>
      <c r="AO34" s="371">
        <v>2.2540273593139065E-2</v>
      </c>
      <c r="AP34" s="371">
        <v>8.6462309910879543E-3</v>
      </c>
      <c r="AQ34" s="371">
        <v>2.6287878787878659E-2</v>
      </c>
      <c r="AR34" s="371">
        <v>-2.833316534592345E-2</v>
      </c>
      <c r="AS34" s="371">
        <v>-7.1758071263349626E-2</v>
      </c>
      <c r="AT34" s="371">
        <v>-1.9509743572173516E-2</v>
      </c>
      <c r="AU34" s="371">
        <v>-2.2528402789695309E-2</v>
      </c>
      <c r="AV34" s="371">
        <v>-4.8797106327851704E-2</v>
      </c>
      <c r="AW34" s="371">
        <v>-1.3927332937726793E-2</v>
      </c>
      <c r="AX34" s="371">
        <v>3.8478567175292714E-3</v>
      </c>
      <c r="AY34" s="371">
        <v>1.0116677608722605E-2</v>
      </c>
      <c r="AZ34" s="371">
        <v>1.3252137962112427E-2</v>
      </c>
      <c r="BA34" s="371">
        <v>2.1225543303074437E-2</v>
      </c>
      <c r="BB34" s="371">
        <v>9.4875182035692712E-3</v>
      </c>
      <c r="BC34" s="371">
        <v>2.4807420908298319E-2</v>
      </c>
      <c r="BD34" s="371">
        <v>-1.1450695199347036E-2</v>
      </c>
      <c r="BE34" s="371">
        <v>-8.2671517046559156E-3</v>
      </c>
      <c r="BF34" s="371">
        <v>1.852445741226127E-3</v>
      </c>
      <c r="BG34" s="371">
        <v>4.7718371858875711E-3</v>
      </c>
      <c r="BH34" s="371">
        <v>1.0160019492581747E-2</v>
      </c>
      <c r="BI34" s="371">
        <v>1.2509909676478866E-2</v>
      </c>
      <c r="BJ34" s="371">
        <v>8.8234416664021847E-3</v>
      </c>
      <c r="BK34" s="371">
        <v>1.5866542563486533E-2</v>
      </c>
      <c r="BL34" s="371">
        <v>9.3936004000474988E-3</v>
      </c>
      <c r="BM34" s="371">
        <v>6.5406769995929826E-3</v>
      </c>
      <c r="BN34" s="371">
        <v>1.7226527828069504E-3</v>
      </c>
      <c r="BO34" s="371">
        <v>-5.3930901113947846E-3</v>
      </c>
      <c r="BP34" s="371">
        <v>2.0111905765097769E-2</v>
      </c>
      <c r="BQ34" s="371">
        <v>-2.1749543672962127E-2</v>
      </c>
      <c r="BR34" s="371">
        <v>-1.0153327957037304E-2</v>
      </c>
      <c r="BS34" s="371">
        <v>-1.856811827486541E-2</v>
      </c>
      <c r="BT34" s="371">
        <v>-1.1673281017647529E-3</v>
      </c>
      <c r="BU34" s="371">
        <v>-1.5902104638460098E-2</v>
      </c>
      <c r="BV34" s="371">
        <v>1.3262947495799998E-3</v>
      </c>
      <c r="BW34" s="371">
        <v>1.1764588638764152E-2</v>
      </c>
      <c r="BX34" s="371">
        <v>6.2745383219461751E-3</v>
      </c>
      <c r="BY34" s="371">
        <v>4.8137638176370514E-3</v>
      </c>
      <c r="BZ34" s="372">
        <v>1.6750031951438267E-3</v>
      </c>
      <c r="CA34" s="372">
        <v>1.9279081346441601E-3</v>
      </c>
      <c r="CB34" s="372">
        <v>2.7206162335891089E-3</v>
      </c>
      <c r="CC34" s="372">
        <v>1.9767024082261138E-3</v>
      </c>
      <c r="CD34" s="372">
        <v>5.6765075491722987E-3</v>
      </c>
      <c r="CE34" s="372">
        <v>2.4374927671065765E-3</v>
      </c>
      <c r="CF34" s="372">
        <v>-4.6055367090655792E-3</v>
      </c>
      <c r="CG34" s="372">
        <v>-2.7140090470074247E-3</v>
      </c>
      <c r="CH34" s="372">
        <v>-6.7673054183012727E-4</v>
      </c>
      <c r="CI34" s="372">
        <v>1.0963700213015265E-3</v>
      </c>
      <c r="CJ34" s="372">
        <v>1.0788440008021138E-3</v>
      </c>
      <c r="CK34" s="372">
        <v>5.2524865594815004E-4</v>
      </c>
      <c r="CL34" s="372">
        <v>5.3760717664785905E-4</v>
      </c>
      <c r="CM34" s="372">
        <v>-1.2564575936795796E-3</v>
      </c>
      <c r="CN34" s="372">
        <v>-1.5980634887444339E-3</v>
      </c>
      <c r="CO34" s="372">
        <v>1.1110001757492383E-3</v>
      </c>
      <c r="CP34" s="372">
        <v>4.0486146735881226E-3</v>
      </c>
      <c r="CQ34" s="372">
        <v>5.8830411292951192E-3</v>
      </c>
      <c r="CR34" s="372">
        <v>6.9938295102851822E-3</v>
      </c>
      <c r="CS34" s="372">
        <v>5.5506250290701855E-3</v>
      </c>
      <c r="CT34" s="372">
        <v>5.0719148637505037E-3</v>
      </c>
      <c r="CU34" s="373"/>
      <c r="CV34" s="373"/>
      <c r="CW34" s="373"/>
      <c r="CX34" s="373"/>
      <c r="CY34" s="373"/>
      <c r="CZ34" s="373"/>
      <c r="DA34" s="373"/>
      <c r="DB34" s="373"/>
      <c r="DC34" s="373"/>
      <c r="DD34" s="373"/>
      <c r="DE34" s="373"/>
      <c r="DF34" s="373"/>
      <c r="DG34" s="373"/>
      <c r="DH34" s="373"/>
      <c r="DI34" s="373"/>
      <c r="DJ34" s="373"/>
      <c r="DK34" s="373"/>
      <c r="DL34" s="373"/>
      <c r="DM34" s="373"/>
      <c r="DN34" s="373"/>
      <c r="DO34" s="373"/>
      <c r="DP34" s="373"/>
      <c r="DQ34" s="373"/>
      <c r="DR34" s="373"/>
      <c r="DS34" s="373"/>
      <c r="DT34" s="373"/>
      <c r="DU34" s="373"/>
      <c r="DV34" s="373"/>
      <c r="DW34" s="373"/>
      <c r="DX34" s="373"/>
      <c r="DY34" s="373"/>
      <c r="DZ34" s="373"/>
      <c r="EA34" s="373"/>
      <c r="EB34" s="373"/>
      <c r="EC34" s="373"/>
      <c r="ED34" s="373"/>
      <c r="EE34" s="373"/>
      <c r="EF34" s="373"/>
      <c r="EG34" s="373"/>
      <c r="EH34" s="373"/>
      <c r="EI34" s="373"/>
      <c r="EJ34" s="373"/>
      <c r="EK34" s="373"/>
      <c r="EL34" s="373"/>
      <c r="EM34" s="373"/>
      <c r="EN34" s="373"/>
      <c r="EO34" s="373"/>
      <c r="EP34" s="373"/>
      <c r="EQ34" s="373"/>
      <c r="ER34" s="373"/>
      <c r="ES34" s="373"/>
      <c r="ET34" s="373"/>
      <c r="EU34" s="373"/>
      <c r="EV34" s="373"/>
      <c r="EW34" s="373"/>
      <c r="EX34" s="373"/>
      <c r="EY34" s="373"/>
      <c r="EZ34" s="373"/>
      <c r="FA34" s="373"/>
      <c r="FB34" s="373"/>
      <c r="FC34" s="373"/>
      <c r="FD34" s="373"/>
      <c r="FE34" s="373"/>
      <c r="FF34" s="373"/>
      <c r="FG34" s="373"/>
      <c r="FH34" s="373"/>
      <c r="FI34" s="373"/>
      <c r="FJ34" s="373"/>
      <c r="FK34" s="373"/>
      <c r="FL34" s="373"/>
      <c r="FM34" s="373"/>
      <c r="FN34" s="373"/>
      <c r="FO34" s="373"/>
      <c r="FP34" s="373"/>
      <c r="FQ34" s="373"/>
      <c r="FR34" s="373"/>
      <c r="FS34" s="373"/>
      <c r="FT34" s="373"/>
      <c r="FU34" s="373"/>
      <c r="FV34" s="373"/>
      <c r="FW34" s="373"/>
      <c r="FX34" s="373"/>
      <c r="FY34" s="373"/>
      <c r="FZ34" s="373"/>
      <c r="GA34" s="373"/>
      <c r="GB34" s="373"/>
      <c r="GC34" s="373"/>
      <c r="GD34" s="373"/>
      <c r="GE34" s="373"/>
      <c r="GF34" s="373"/>
      <c r="GG34" s="373"/>
      <c r="GH34" s="373"/>
      <c r="GI34" s="373"/>
      <c r="GJ34" s="373"/>
      <c r="GK34" s="373"/>
      <c r="GL34" s="373"/>
      <c r="GM34" s="373"/>
      <c r="GN34" s="373"/>
      <c r="GO34" s="373"/>
      <c r="GP34" s="373"/>
      <c r="GQ34" s="373"/>
      <c r="GR34" s="373"/>
      <c r="GS34" s="373"/>
      <c r="GT34" s="373"/>
      <c r="GU34" s="373"/>
      <c r="GV34" s="373"/>
      <c r="GW34" s="373"/>
      <c r="GX34" s="373"/>
      <c r="GY34" s="373"/>
      <c r="GZ34" s="373"/>
      <c r="HA34" s="373"/>
      <c r="HB34" s="373"/>
      <c r="HC34" s="373"/>
      <c r="HD34" s="373"/>
      <c r="HE34" s="373"/>
      <c r="HF34" s="373"/>
      <c r="HG34" s="373"/>
      <c r="HH34" s="373"/>
      <c r="HI34" s="373"/>
      <c r="HJ34" s="373"/>
      <c r="HK34" s="373"/>
      <c r="HL34" s="373"/>
      <c r="HM34" s="373"/>
      <c r="HN34" s="373"/>
      <c r="HO34" s="373"/>
      <c r="HP34" s="373"/>
      <c r="HQ34" s="373"/>
      <c r="HR34" s="373"/>
      <c r="HS34" s="373"/>
      <c r="HT34" s="373"/>
      <c r="HU34" s="373"/>
      <c r="HV34" s="373"/>
      <c r="HW34" s="373"/>
      <c r="HX34" s="373"/>
      <c r="HY34" s="373"/>
      <c r="HZ34" s="373"/>
      <c r="IA34" s="373"/>
      <c r="IB34" s="373"/>
      <c r="IC34" s="373"/>
      <c r="ID34" s="373"/>
      <c r="IE34" s="373"/>
      <c r="IF34" s="373"/>
      <c r="IG34" s="373"/>
      <c r="IH34" s="373"/>
      <c r="II34" s="373"/>
      <c r="IJ34" s="373"/>
      <c r="IK34" s="373"/>
      <c r="IL34" s="373"/>
      <c r="IM34" s="373"/>
      <c r="IN34" s="373"/>
      <c r="IO34" s="373"/>
      <c r="IP34" s="373"/>
      <c r="IQ34" s="373"/>
      <c r="IR34" s="373"/>
      <c r="IS34" s="373"/>
      <c r="IT34" s="373"/>
      <c r="IU34" s="373"/>
      <c r="IV34" s="373"/>
      <c r="IW34" s="373"/>
      <c r="IX34" s="373"/>
      <c r="IY34" s="373"/>
      <c r="IZ34" s="373"/>
      <c r="JA34" s="373"/>
      <c r="JB34" s="373"/>
      <c r="JC34" s="373"/>
      <c r="JD34" s="373"/>
      <c r="JE34" s="373"/>
      <c r="JF34" s="373"/>
      <c r="JG34" s="373"/>
      <c r="JH34" s="373"/>
      <c r="JI34" s="373"/>
      <c r="JJ34" s="373"/>
      <c r="JK34" s="373"/>
      <c r="JL34" s="373"/>
      <c r="JM34" s="373"/>
      <c r="JN34" s="373"/>
      <c r="JO34" s="373"/>
      <c r="JP34" s="373"/>
      <c r="JQ34" s="373"/>
      <c r="JR34" s="373"/>
      <c r="JS34" s="373"/>
      <c r="JT34" s="373"/>
      <c r="JU34" s="373"/>
      <c r="JV34" s="373"/>
      <c r="JW34" s="373"/>
      <c r="JX34" s="373"/>
      <c r="JY34" s="373"/>
      <c r="JZ34" s="373"/>
      <c r="KA34" s="373"/>
      <c r="KB34" s="373"/>
      <c r="KC34" s="373"/>
      <c r="KD34" s="373"/>
      <c r="KE34" s="373"/>
      <c r="KF34" s="373"/>
      <c r="KG34" s="373"/>
      <c r="KH34" s="373"/>
      <c r="KI34" s="373"/>
      <c r="KJ34" s="373"/>
      <c r="KK34" s="373"/>
      <c r="KL34" s="373"/>
      <c r="KM34" s="373"/>
      <c r="KN34" s="373"/>
      <c r="KO34" s="373"/>
      <c r="KP34" s="373"/>
      <c r="KQ34" s="373"/>
      <c r="KR34" s="373"/>
      <c r="KS34" s="373"/>
      <c r="KT34" s="373"/>
      <c r="KU34" s="373"/>
      <c r="KV34" s="373"/>
      <c r="KW34" s="373"/>
      <c r="KX34" s="373"/>
      <c r="KY34" s="373"/>
      <c r="KZ34" s="373"/>
      <c r="LA34" s="373"/>
      <c r="LB34" s="373"/>
      <c r="LC34" s="373"/>
      <c r="LD34" s="373"/>
      <c r="LE34" s="373"/>
      <c r="LF34" s="373"/>
      <c r="LG34" s="373"/>
      <c r="LH34" s="373"/>
      <c r="LI34" s="373"/>
      <c r="LJ34" s="373"/>
      <c r="LK34" s="373"/>
      <c r="LL34" s="373"/>
      <c r="LM34" s="373"/>
      <c r="LN34" s="373"/>
      <c r="LO34" s="373"/>
      <c r="LP34" s="373"/>
      <c r="LQ34" s="373"/>
      <c r="LR34" s="373"/>
      <c r="LS34" s="373"/>
      <c r="LT34" s="373"/>
      <c r="LU34" s="373"/>
      <c r="LV34" s="373"/>
      <c r="LW34" s="373"/>
      <c r="LX34" s="373"/>
      <c r="LY34" s="373"/>
      <c r="LZ34" s="373"/>
      <c r="MA34" s="373"/>
      <c r="MB34" s="373"/>
      <c r="MC34" s="373"/>
      <c r="MD34" s="373"/>
      <c r="ME34" s="373"/>
      <c r="MF34" s="373"/>
      <c r="MG34" s="373"/>
      <c r="MH34" s="373"/>
      <c r="MI34" s="373"/>
      <c r="MJ34" s="373"/>
      <c r="MK34" s="373"/>
      <c r="ML34" s="373"/>
      <c r="MM34" s="373"/>
      <c r="MN34" s="373"/>
      <c r="MO34" s="373"/>
      <c r="MP34" s="373"/>
      <c r="MQ34" s="373"/>
      <c r="MR34" s="373"/>
      <c r="MS34" s="373"/>
      <c r="MT34" s="373"/>
      <c r="MU34" s="373"/>
      <c r="MV34" s="373"/>
      <c r="MW34" s="373"/>
      <c r="MX34" s="373"/>
      <c r="MY34" s="373"/>
      <c r="MZ34" s="373"/>
      <c r="NA34" s="373"/>
      <c r="NB34" s="373"/>
      <c r="NC34" s="373"/>
      <c r="ND34" s="373"/>
      <c r="NE34" s="373"/>
      <c r="NF34" s="373"/>
      <c r="NG34" s="373"/>
      <c r="NH34" s="373"/>
      <c r="NI34" s="373"/>
      <c r="NJ34" s="373"/>
      <c r="NK34" s="373"/>
      <c r="NL34" s="373"/>
      <c r="NM34" s="373"/>
      <c r="NN34" s="373"/>
      <c r="NO34" s="373"/>
      <c r="NP34" s="373"/>
      <c r="NQ34" s="373"/>
      <c r="NR34" s="373"/>
      <c r="NS34" s="373"/>
      <c r="NT34" s="373"/>
      <c r="NU34" s="373"/>
      <c r="NV34" s="373"/>
      <c r="NW34" s="373"/>
      <c r="NX34" s="373"/>
      <c r="NY34" s="373"/>
      <c r="NZ34" s="373"/>
      <c r="OA34" s="373"/>
      <c r="OB34" s="373"/>
      <c r="OC34" s="373"/>
      <c r="OD34" s="373"/>
      <c r="OE34" s="373"/>
      <c r="OF34" s="373"/>
      <c r="OG34" s="373"/>
      <c r="OH34" s="373"/>
      <c r="OI34" s="373"/>
      <c r="OJ34" s="373"/>
      <c r="OK34" s="373"/>
      <c r="OL34" s="373"/>
      <c r="OM34" s="373"/>
      <c r="ON34" s="373"/>
      <c r="OO34" s="373"/>
      <c r="OP34" s="373"/>
      <c r="OQ34" s="373"/>
      <c r="OR34" s="373"/>
      <c r="OS34" s="373"/>
      <c r="OT34" s="373"/>
      <c r="OU34" s="373"/>
      <c r="OV34" s="373"/>
      <c r="OW34" s="373"/>
      <c r="OX34" s="373"/>
      <c r="OY34" s="373"/>
      <c r="OZ34" s="373"/>
      <c r="PA34" s="373"/>
      <c r="PB34" s="373"/>
      <c r="PC34" s="373"/>
      <c r="PD34" s="373"/>
      <c r="PE34" s="373"/>
      <c r="PF34" s="373"/>
      <c r="PG34" s="373"/>
      <c r="PH34" s="373"/>
      <c r="PI34" s="373"/>
      <c r="PJ34" s="373"/>
      <c r="PK34" s="373"/>
      <c r="PL34" s="373"/>
      <c r="PM34" s="373"/>
      <c r="PN34" s="373"/>
      <c r="PO34" s="373"/>
      <c r="PP34" s="373"/>
      <c r="PQ34" s="373"/>
      <c r="PR34" s="373"/>
      <c r="PS34" s="373"/>
      <c r="PT34" s="373"/>
      <c r="PU34" s="373"/>
      <c r="PV34" s="373"/>
      <c r="PW34" s="373"/>
      <c r="PX34" s="373"/>
      <c r="PY34" s="373"/>
      <c r="PZ34" s="373"/>
      <c r="QA34" s="373"/>
      <c r="QB34" s="373"/>
      <c r="QC34" s="373"/>
      <c r="QD34" s="373"/>
      <c r="QE34" s="373"/>
      <c r="QF34" s="373"/>
      <c r="QG34" s="373"/>
      <c r="QH34" s="373"/>
      <c r="QI34" s="373"/>
      <c r="QJ34" s="373"/>
      <c r="QK34" s="373"/>
      <c r="QL34" s="373"/>
      <c r="QM34" s="373"/>
      <c r="QN34" s="373"/>
      <c r="QO34" s="373"/>
      <c r="QP34" s="373"/>
      <c r="QQ34" s="373"/>
      <c r="QR34" s="373"/>
      <c r="QS34" s="373"/>
      <c r="QT34" s="373"/>
      <c r="QU34" s="373"/>
      <c r="QV34" s="373"/>
      <c r="QW34" s="373"/>
      <c r="QX34" s="373"/>
      <c r="QY34" s="373"/>
      <c r="QZ34" s="373"/>
      <c r="RA34" s="373"/>
      <c r="RB34" s="373"/>
      <c r="RC34" s="373"/>
      <c r="RD34" s="373"/>
      <c r="RE34" s="373"/>
      <c r="RF34" s="373"/>
      <c r="RG34" s="373"/>
      <c r="RH34" s="373"/>
      <c r="RI34" s="373"/>
      <c r="RJ34" s="373"/>
      <c r="RK34" s="373"/>
      <c r="RL34" s="373"/>
      <c r="RM34" s="373"/>
      <c r="RN34" s="373"/>
      <c r="RO34" s="373"/>
      <c r="RP34" s="373"/>
      <c r="RQ34" s="373"/>
      <c r="RR34" s="373"/>
      <c r="RS34" s="373"/>
      <c r="RT34" s="373"/>
      <c r="RU34" s="373"/>
      <c r="RV34" s="373"/>
      <c r="RW34" s="373"/>
      <c r="RX34" s="373"/>
      <c r="RY34" s="373"/>
      <c r="RZ34" s="373"/>
      <c r="SA34" s="373"/>
      <c r="SB34" s="373"/>
      <c r="SC34" s="373"/>
      <c r="SD34" s="374" t="e">
        <f>#REF!</f>
        <v>#REF!</v>
      </c>
      <c r="SE34" s="374" t="e">
        <f>#REF!</f>
        <v>#REF!</v>
      </c>
      <c r="SF34" s="374" t="e">
        <f>#REF!</f>
        <v>#REF!</v>
      </c>
      <c r="SG34" s="374" t="e">
        <f>#REF!</f>
        <v>#REF!</v>
      </c>
      <c r="SH34" s="374" t="e">
        <f>#REF!</f>
        <v>#REF!</v>
      </c>
      <c r="SI34" s="374" t="e">
        <f>#REF!</f>
        <v>#REF!</v>
      </c>
      <c r="SJ34" s="374" t="e">
        <f>#REF!</f>
        <v>#REF!</v>
      </c>
      <c r="SK34" s="374" t="e">
        <f>#REF!</f>
        <v>#REF!</v>
      </c>
      <c r="SL34" s="374" t="e">
        <f>#REF!</f>
        <v>#REF!</v>
      </c>
      <c r="SM34" s="374" t="e">
        <f>#REF!</f>
        <v>#REF!</v>
      </c>
      <c r="SN34" s="374" t="e">
        <f>#REF!</f>
        <v>#REF!</v>
      </c>
      <c r="SO34" s="374" t="e">
        <f>#REF!</f>
        <v>#REF!</v>
      </c>
      <c r="SP34" s="374" t="e">
        <f>#REF!</f>
        <v>#REF!</v>
      </c>
      <c r="SQ34" s="374" t="e">
        <f>#REF!</f>
        <v>#REF!</v>
      </c>
      <c r="SR34" s="374" t="e">
        <f>#REF!</f>
        <v>#REF!</v>
      </c>
      <c r="SS34" s="374" t="e">
        <f>#REF!</f>
        <v>#REF!</v>
      </c>
      <c r="ST34" s="374" t="e">
        <f>#REF!</f>
        <v>#REF!</v>
      </c>
      <c r="SU34" s="374" t="e">
        <f>#REF!</f>
        <v>#REF!</v>
      </c>
      <c r="SV34" s="374" t="e">
        <f>#REF!</f>
        <v>#REF!</v>
      </c>
      <c r="SW34" s="374" t="e">
        <f>#REF!</f>
        <v>#REF!</v>
      </c>
      <c r="SX34" s="374" t="e">
        <f>#REF!</f>
        <v>#REF!</v>
      </c>
      <c r="SY34" s="374" t="e">
        <f>#REF!</f>
        <v>#REF!</v>
      </c>
      <c r="SZ34" s="374" t="e">
        <f>#REF!</f>
        <v>#REF!</v>
      </c>
      <c r="TA34" s="374" t="e">
        <f>#REF!</f>
        <v>#REF!</v>
      </c>
      <c r="TB34" s="374" t="e">
        <f>#REF!</f>
        <v>#REF!</v>
      </c>
      <c r="TC34" s="374" t="e">
        <f>#REF!</f>
        <v>#REF!</v>
      </c>
      <c r="TD34" s="374" t="e">
        <f>#REF!</f>
        <v>#REF!</v>
      </c>
      <c r="TE34" s="374" t="e">
        <f>#REF!</f>
        <v>#REF!</v>
      </c>
      <c r="TF34" s="374" t="e">
        <f>#REF!</f>
        <v>#REF!</v>
      </c>
      <c r="TG34" s="374" t="e">
        <f>#REF!</f>
        <v>#REF!</v>
      </c>
      <c r="TH34" s="374" t="e">
        <f>#REF!</f>
        <v>#REF!</v>
      </c>
      <c r="TI34" s="374" t="e">
        <f>#REF!</f>
        <v>#REF!</v>
      </c>
      <c r="TJ34" s="374" t="e">
        <f>#REF!</f>
        <v>#REF!</v>
      </c>
      <c r="TK34" s="374" t="e">
        <f>#REF!</f>
        <v>#REF!</v>
      </c>
      <c r="TL34" s="374" t="e">
        <f>#REF!</f>
        <v>#REF!</v>
      </c>
      <c r="TM34" s="374" t="e">
        <f>#REF!</f>
        <v>#REF!</v>
      </c>
      <c r="TN34" s="374" t="e">
        <f>#REF!</f>
        <v>#REF!</v>
      </c>
      <c r="TO34" s="374" t="e">
        <f>#REF!</f>
        <v>#REF!</v>
      </c>
      <c r="TP34" s="374" t="e">
        <f>#REF!</f>
        <v>#REF!</v>
      </c>
      <c r="TQ34" s="374" t="e">
        <f>#REF!</f>
        <v>#REF!</v>
      </c>
      <c r="TR34" s="374" t="e">
        <f>#REF!</f>
        <v>#REF!</v>
      </c>
      <c r="TS34" s="374" t="e">
        <f>#REF!</f>
        <v>#REF!</v>
      </c>
      <c r="TT34" s="374" t="e">
        <f>#REF!</f>
        <v>#REF!</v>
      </c>
      <c r="TU34" s="374" t="e">
        <f>#REF!</f>
        <v>#REF!</v>
      </c>
      <c r="TV34" s="374" t="e">
        <f>#REF!</f>
        <v>#REF!</v>
      </c>
      <c r="TW34" s="374" t="e">
        <f>#REF!</f>
        <v>#REF!</v>
      </c>
      <c r="TX34" s="374" t="e">
        <f>#REF!</f>
        <v>#REF!</v>
      </c>
      <c r="TY34" s="374" t="e">
        <f>#REF!</f>
        <v>#REF!</v>
      </c>
      <c r="TZ34" s="374" t="e">
        <f>#REF!</f>
        <v>#REF!</v>
      </c>
      <c r="UA34" s="374" t="e">
        <f>#REF!</f>
        <v>#REF!</v>
      </c>
      <c r="UB34" s="374" t="e">
        <f>#REF!</f>
        <v>#REF!</v>
      </c>
      <c r="UC34" s="374" t="e">
        <f>#REF!</f>
        <v>#REF!</v>
      </c>
      <c r="UD34" s="374" t="e">
        <f>#REF!</f>
        <v>#REF!</v>
      </c>
      <c r="UE34" s="374" t="e">
        <f>#REF!</f>
        <v>#REF!</v>
      </c>
      <c r="UF34" s="374" t="e">
        <f>#REF!</f>
        <v>#REF!</v>
      </c>
      <c r="UG34" s="374" t="e">
        <f>#REF!</f>
        <v>#REF!</v>
      </c>
      <c r="UH34" s="374" t="e">
        <f>#REF!</f>
        <v>#REF!</v>
      </c>
      <c r="UI34" s="374" t="e">
        <f>#REF!</f>
        <v>#REF!</v>
      </c>
      <c r="UJ34" s="374" t="e">
        <f>#REF!</f>
        <v>#REF!</v>
      </c>
      <c r="UK34" s="374" t="e">
        <f>#REF!</f>
        <v>#REF!</v>
      </c>
      <c r="UL34" s="374" t="e">
        <f>#REF!</f>
        <v>#REF!</v>
      </c>
      <c r="UM34" s="374" t="e">
        <f>#REF!</f>
        <v>#REF!</v>
      </c>
      <c r="UN34" s="374" t="e">
        <f>#REF!</f>
        <v>#REF!</v>
      </c>
      <c r="UO34" s="374" t="e">
        <f>#REF!</f>
        <v>#REF!</v>
      </c>
      <c r="UP34" s="374" t="e">
        <f>#REF!</f>
        <v>#REF!</v>
      </c>
      <c r="UQ34" s="374" t="e">
        <f>#REF!</f>
        <v>#REF!</v>
      </c>
      <c r="UR34" s="374" t="e">
        <f>#REF!</f>
        <v>#REF!</v>
      </c>
      <c r="US34" s="374" t="e">
        <f>#REF!</f>
        <v>#REF!</v>
      </c>
      <c r="UT34" s="374" t="e">
        <f>#REF!</f>
        <v>#REF!</v>
      </c>
      <c r="UU34" s="374" t="e">
        <f>#REF!</f>
        <v>#REF!</v>
      </c>
      <c r="UV34" s="374" t="e">
        <f>#REF!</f>
        <v>#REF!</v>
      </c>
      <c r="UW34" s="374" t="e">
        <f>#REF!</f>
        <v>#REF!</v>
      </c>
      <c r="UX34" s="374" t="e">
        <f>#REF!</f>
        <v>#REF!</v>
      </c>
      <c r="UY34" s="374" t="e">
        <f>#REF!</f>
        <v>#REF!</v>
      </c>
      <c r="UZ34" s="374" t="e">
        <f>#REF!</f>
        <v>#REF!</v>
      </c>
      <c r="VA34" s="374" t="e">
        <f>#REF!</f>
        <v>#REF!</v>
      </c>
      <c r="VB34" s="374" t="e">
        <f>#REF!</f>
        <v>#REF!</v>
      </c>
      <c r="VC34" s="374" t="e">
        <f>#REF!</f>
        <v>#REF!</v>
      </c>
      <c r="VD34" s="374" t="e">
        <f>#REF!</f>
        <v>#REF!</v>
      </c>
      <c r="VE34" s="374" t="e">
        <f>#REF!</f>
        <v>#REF!</v>
      </c>
      <c r="VF34" s="374" t="e">
        <f>#REF!</f>
        <v>#REF!</v>
      </c>
      <c r="VG34" s="374" t="e">
        <f>#REF!</f>
        <v>#REF!</v>
      </c>
      <c r="VH34" s="374" t="e">
        <f>#REF!</f>
        <v>#REF!</v>
      </c>
      <c r="VI34" s="374" t="e">
        <f>#REF!</f>
        <v>#REF!</v>
      </c>
      <c r="VJ34" s="374" t="e">
        <f>#REF!</f>
        <v>#REF!</v>
      </c>
      <c r="VK34" s="374" t="e">
        <f>#REF!</f>
        <v>#REF!</v>
      </c>
      <c r="VL34" s="374" t="e">
        <f>#REF!</f>
        <v>#REF!</v>
      </c>
      <c r="VM34" s="374" t="e">
        <f>#REF!</f>
        <v>#REF!</v>
      </c>
      <c r="VN34" s="374" t="e">
        <f>#REF!</f>
        <v>#REF!</v>
      </c>
      <c r="VO34" s="374" t="e">
        <f>#REF!</f>
        <v>#REF!</v>
      </c>
      <c r="VP34" s="374" t="e">
        <f>#REF!</f>
        <v>#REF!</v>
      </c>
      <c r="VQ34" s="374" t="e">
        <f>#REF!</f>
        <v>#REF!</v>
      </c>
      <c r="VR34" s="374" t="e">
        <f>#REF!</f>
        <v>#REF!</v>
      </c>
      <c r="VS34" s="374" t="e">
        <f>#REF!</f>
        <v>#REF!</v>
      </c>
      <c r="VT34" s="374" t="e">
        <f>#REF!</f>
        <v>#REF!</v>
      </c>
      <c r="VU34" s="374" t="e">
        <f>#REF!</f>
        <v>#REF!</v>
      </c>
      <c r="VV34" s="374" t="e">
        <f>#REF!</f>
        <v>#REF!</v>
      </c>
      <c r="VW34" s="374" t="e">
        <f>#REF!</f>
        <v>#REF!</v>
      </c>
      <c r="VX34" s="374" t="e">
        <f>#REF!</f>
        <v>#REF!</v>
      </c>
      <c r="VY34" s="374" t="e">
        <f>#REF!</f>
        <v>#REF!</v>
      </c>
      <c r="VZ34" s="374" t="e">
        <f>#REF!</f>
        <v>#REF!</v>
      </c>
      <c r="WA34" s="374" t="e">
        <f>#REF!</f>
        <v>#REF!</v>
      </c>
      <c r="WB34" s="374" t="e">
        <f>#REF!</f>
        <v>#REF!</v>
      </c>
      <c r="WC34" s="374" t="e">
        <f>#REF!</f>
        <v>#REF!</v>
      </c>
      <c r="WD34" s="374" t="e">
        <f>#REF!</f>
        <v>#REF!</v>
      </c>
      <c r="WE34" s="374" t="e">
        <f>#REF!</f>
        <v>#REF!</v>
      </c>
      <c r="WF34" s="374" t="e">
        <f>#REF!</f>
        <v>#REF!</v>
      </c>
      <c r="WG34" s="374" t="e">
        <f>#REF!</f>
        <v>#REF!</v>
      </c>
      <c r="WH34" s="374" t="e">
        <f>#REF!</f>
        <v>#REF!</v>
      </c>
      <c r="WI34" s="374" t="e">
        <f>#REF!</f>
        <v>#REF!</v>
      </c>
      <c r="WJ34" s="374" t="e">
        <f>#REF!</f>
        <v>#REF!</v>
      </c>
      <c r="WK34" s="374" t="e">
        <f>#REF!</f>
        <v>#REF!</v>
      </c>
      <c r="WL34" s="374" t="e">
        <f>#REF!</f>
        <v>#REF!</v>
      </c>
      <c r="WM34" s="374" t="e">
        <f>#REF!</f>
        <v>#REF!</v>
      </c>
      <c r="WN34" s="374" t="e">
        <f>#REF!</f>
        <v>#REF!</v>
      </c>
      <c r="WO34" s="374" t="e">
        <f>#REF!</f>
        <v>#REF!</v>
      </c>
      <c r="WP34" s="374" t="e">
        <f>#REF!</f>
        <v>#REF!</v>
      </c>
      <c r="WQ34" s="374" t="e">
        <f>#REF!</f>
        <v>#REF!</v>
      </c>
      <c r="WR34" s="374" t="e">
        <f>#REF!</f>
        <v>#REF!</v>
      </c>
      <c r="WS34" s="374" t="e">
        <f>#REF!</f>
        <v>#REF!</v>
      </c>
      <c r="WT34" s="374" t="e">
        <f>#REF!</f>
        <v>#REF!</v>
      </c>
      <c r="WU34" s="374" t="e">
        <f>#REF!</f>
        <v>#REF!</v>
      </c>
      <c r="WV34" s="374" t="e">
        <f>#REF!</f>
        <v>#REF!</v>
      </c>
      <c r="WW34" s="374" t="e">
        <f>#REF!</f>
        <v>#REF!</v>
      </c>
      <c r="WX34" s="374" t="e">
        <f>#REF!</f>
        <v>#REF!</v>
      </c>
      <c r="WY34" s="374" t="e">
        <f>#REF!</f>
        <v>#REF!</v>
      </c>
      <c r="WZ34" s="374" t="e">
        <f>#REF!</f>
        <v>#REF!</v>
      </c>
      <c r="XA34" s="374" t="e">
        <f>#REF!</f>
        <v>#REF!</v>
      </c>
      <c r="XB34" s="374" t="e">
        <f>#REF!</f>
        <v>#REF!</v>
      </c>
      <c r="XC34" s="374" t="e">
        <f>#REF!</f>
        <v>#REF!</v>
      </c>
      <c r="XD34" s="374" t="e">
        <f>#REF!</f>
        <v>#REF!</v>
      </c>
      <c r="XE34" s="374" t="e">
        <f>#REF!</f>
        <v>#REF!</v>
      </c>
      <c r="XF34" s="374" t="e">
        <f>#REF!</f>
        <v>#REF!</v>
      </c>
      <c r="XG34" s="374" t="e">
        <f>#REF!</f>
        <v>#REF!</v>
      </c>
      <c r="XH34" s="374" t="e">
        <f>#REF!</f>
        <v>#REF!</v>
      </c>
      <c r="XI34" s="374" t="e">
        <f>#REF!</f>
        <v>#REF!</v>
      </c>
      <c r="XJ34" s="374" t="e">
        <f>#REF!</f>
        <v>#REF!</v>
      </c>
      <c r="XK34" s="374" t="e">
        <f>#REF!</f>
        <v>#REF!</v>
      </c>
      <c r="XL34" s="374" t="e">
        <f>#REF!</f>
        <v>#REF!</v>
      </c>
      <c r="XM34" s="374" t="e">
        <f>#REF!</f>
        <v>#REF!</v>
      </c>
      <c r="XN34" s="374" t="e">
        <f>#REF!</f>
        <v>#REF!</v>
      </c>
      <c r="XO34" s="374" t="e">
        <f>#REF!</f>
        <v>#REF!</v>
      </c>
      <c r="XP34" s="374" t="e">
        <f>#REF!</f>
        <v>#REF!</v>
      </c>
      <c r="XQ34" s="374" t="e">
        <f>#REF!</f>
        <v>#REF!</v>
      </c>
      <c r="XR34" s="374" t="e">
        <f>#REF!</f>
        <v>#REF!</v>
      </c>
      <c r="XS34" s="374" t="e">
        <f>#REF!</f>
        <v>#REF!</v>
      </c>
      <c r="XT34" s="374" t="e">
        <f>#REF!</f>
        <v>#REF!</v>
      </c>
      <c r="XU34" s="374" t="e">
        <f>#REF!</f>
        <v>#REF!</v>
      </c>
      <c r="XV34" s="374" t="e">
        <f>#REF!</f>
        <v>#REF!</v>
      </c>
      <c r="XW34" s="374" t="e">
        <f>#REF!</f>
        <v>#REF!</v>
      </c>
      <c r="XX34" s="374" t="e">
        <f>#REF!</f>
        <v>#REF!</v>
      </c>
      <c r="XY34" s="374" t="e">
        <f>#REF!</f>
        <v>#REF!</v>
      </c>
      <c r="XZ34" s="374" t="e">
        <f>#REF!</f>
        <v>#REF!</v>
      </c>
      <c r="YA34" s="374" t="e">
        <f>#REF!</f>
        <v>#REF!</v>
      </c>
      <c r="YB34" s="374" t="e">
        <f>#REF!</f>
        <v>#REF!</v>
      </c>
      <c r="YC34" s="374" t="e">
        <f>#REF!</f>
        <v>#REF!</v>
      </c>
      <c r="YD34" s="374" t="e">
        <f>#REF!</f>
        <v>#REF!</v>
      </c>
      <c r="YE34" s="374" t="e">
        <f>#REF!</f>
        <v>#REF!</v>
      </c>
      <c r="YF34" s="374" t="e">
        <f>#REF!</f>
        <v>#REF!</v>
      </c>
      <c r="YG34" s="374" t="e">
        <f>#REF!</f>
        <v>#REF!</v>
      </c>
      <c r="YH34" s="374" t="e">
        <f>#REF!</f>
        <v>#REF!</v>
      </c>
      <c r="YI34" s="374" t="e">
        <f>#REF!</f>
        <v>#REF!</v>
      </c>
      <c r="YJ34" s="374" t="e">
        <f>#REF!</f>
        <v>#REF!</v>
      </c>
      <c r="YK34" s="374" t="e">
        <f>#REF!</f>
        <v>#REF!</v>
      </c>
      <c r="YL34" s="374" t="e">
        <f>#REF!</f>
        <v>#REF!</v>
      </c>
      <c r="YM34" s="374" t="e">
        <f>#REF!</f>
        <v>#REF!</v>
      </c>
      <c r="YN34" s="374" t="e">
        <f>#REF!</f>
        <v>#REF!</v>
      </c>
      <c r="YO34" s="374" t="e">
        <f>#REF!</f>
        <v>#REF!</v>
      </c>
      <c r="YP34" s="374" t="e">
        <f>#REF!</f>
        <v>#REF!</v>
      </c>
      <c r="YQ34" s="374" t="e">
        <f>#REF!</f>
        <v>#REF!</v>
      </c>
      <c r="YR34" s="374" t="e">
        <f>#REF!</f>
        <v>#REF!</v>
      </c>
      <c r="YS34" s="374" t="e">
        <f>#REF!</f>
        <v>#REF!</v>
      </c>
      <c r="YT34" s="374" t="e">
        <f>#REF!</f>
        <v>#REF!</v>
      </c>
      <c r="YU34" s="374" t="e">
        <f>#REF!</f>
        <v>#REF!</v>
      </c>
      <c r="YV34" s="374" t="e">
        <f>#REF!</f>
        <v>#REF!</v>
      </c>
      <c r="YW34" s="374" t="e">
        <f>#REF!</f>
        <v>#REF!</v>
      </c>
      <c r="YX34" s="374" t="e">
        <f>#REF!</f>
        <v>#REF!</v>
      </c>
      <c r="YY34" s="374" t="e">
        <f>#REF!</f>
        <v>#REF!</v>
      </c>
      <c r="YZ34" s="374" t="e">
        <f>#REF!</f>
        <v>#REF!</v>
      </c>
      <c r="ZA34" s="374" t="e">
        <f>#REF!</f>
        <v>#REF!</v>
      </c>
      <c r="ZB34" s="374" t="e">
        <f>#REF!</f>
        <v>#REF!</v>
      </c>
      <c r="ZC34" s="374" t="e">
        <f>#REF!</f>
        <v>#REF!</v>
      </c>
      <c r="ZD34" s="374" t="e">
        <f>#REF!</f>
        <v>#REF!</v>
      </c>
      <c r="ZE34" s="374" t="e">
        <f>#REF!</f>
        <v>#REF!</v>
      </c>
      <c r="ZF34" s="374" t="e">
        <f>#REF!</f>
        <v>#REF!</v>
      </c>
      <c r="ZG34" s="374" t="e">
        <f>#REF!</f>
        <v>#REF!</v>
      </c>
      <c r="ZH34" s="374" t="e">
        <f>#REF!</f>
        <v>#REF!</v>
      </c>
      <c r="ZI34" s="374" t="e">
        <f>#REF!</f>
        <v>#REF!</v>
      </c>
      <c r="ZJ34" s="374" t="e">
        <f>#REF!</f>
        <v>#REF!</v>
      </c>
      <c r="ZK34" s="374" t="e">
        <f>#REF!</f>
        <v>#REF!</v>
      </c>
      <c r="ZL34" s="374" t="e">
        <f>#REF!</f>
        <v>#REF!</v>
      </c>
      <c r="ZM34" s="374" t="e">
        <f>#REF!</f>
        <v>#REF!</v>
      </c>
      <c r="ZN34" s="374" t="e">
        <f>#REF!</f>
        <v>#REF!</v>
      </c>
      <c r="ZO34" s="374" t="e">
        <f>#REF!</f>
        <v>#REF!</v>
      </c>
      <c r="ZP34" s="374" t="e">
        <f>#REF!</f>
        <v>#REF!</v>
      </c>
      <c r="ZQ34" s="374" t="e">
        <f>#REF!</f>
        <v>#REF!</v>
      </c>
      <c r="ZR34" s="374" t="e">
        <f>#REF!</f>
        <v>#REF!</v>
      </c>
      <c r="ZS34" s="374" t="e">
        <f>#REF!</f>
        <v>#REF!</v>
      </c>
      <c r="ZT34" s="374" t="e">
        <f>#REF!</f>
        <v>#REF!</v>
      </c>
      <c r="ZU34" s="374" t="e">
        <f>#REF!</f>
        <v>#REF!</v>
      </c>
      <c r="ZV34" s="374" t="e">
        <f>#REF!</f>
        <v>#REF!</v>
      </c>
      <c r="ZW34" s="374" t="e">
        <f>#REF!</f>
        <v>#REF!</v>
      </c>
      <c r="ZX34" s="374" t="e">
        <f>#REF!</f>
        <v>#REF!</v>
      </c>
      <c r="ZY34" s="374" t="e">
        <f>#REF!</f>
        <v>#REF!</v>
      </c>
      <c r="ZZ34" s="374" t="e">
        <f>#REF!</f>
        <v>#REF!</v>
      </c>
      <c r="AAA34" s="374" t="e">
        <f>#REF!</f>
        <v>#REF!</v>
      </c>
      <c r="AAB34" s="374" t="e">
        <f>#REF!</f>
        <v>#REF!</v>
      </c>
      <c r="AAC34" s="374" t="e">
        <f>#REF!</f>
        <v>#REF!</v>
      </c>
      <c r="AAD34" s="374" t="e">
        <f>#REF!</f>
        <v>#REF!</v>
      </c>
      <c r="AAE34" s="374" t="e">
        <f>#REF!</f>
        <v>#REF!</v>
      </c>
      <c r="AAF34" s="374" t="e">
        <f>#REF!</f>
        <v>#REF!</v>
      </c>
      <c r="AAG34" s="374" t="e">
        <f>#REF!</f>
        <v>#REF!</v>
      </c>
      <c r="AAH34" s="374" t="e">
        <f>#REF!</f>
        <v>#REF!</v>
      </c>
      <c r="AAI34" s="374" t="e">
        <f>#REF!</f>
        <v>#REF!</v>
      </c>
      <c r="AAJ34" s="374" t="e">
        <f>#REF!</f>
        <v>#REF!</v>
      </c>
      <c r="AAK34" s="374" t="e">
        <f>#REF!</f>
        <v>#REF!</v>
      </c>
      <c r="AAL34" s="374" t="e">
        <f>#REF!</f>
        <v>#REF!</v>
      </c>
      <c r="AAM34" s="374" t="e">
        <f>#REF!</f>
        <v>#REF!</v>
      </c>
      <c r="AAN34" s="374" t="e">
        <f>#REF!</f>
        <v>#REF!</v>
      </c>
      <c r="AAO34" s="374" t="e">
        <f>#REF!</f>
        <v>#REF!</v>
      </c>
    </row>
    <row r="35" spans="1:717" s="375" customFormat="1" ht="41.25" customHeight="1">
      <c r="A35" s="369" t="s">
        <v>261</v>
      </c>
      <c r="B35" s="376">
        <v>-2.3995243927770107E-3</v>
      </c>
      <c r="C35" s="376">
        <v>8.1851862488875322E-4</v>
      </c>
      <c r="D35" s="376">
        <v>7.5256474639499513E-3</v>
      </c>
      <c r="E35" s="376">
        <v>9.2709290154444086E-3</v>
      </c>
      <c r="F35" s="376">
        <v>1.4716983794385498E-2</v>
      </c>
      <c r="G35" s="376">
        <v>-3.4068707544477662E-4</v>
      </c>
      <c r="H35" s="376">
        <v>2.5240301019627365E-2</v>
      </c>
      <c r="I35" s="376">
        <v>6.5370029917168185E-2</v>
      </c>
      <c r="J35" s="376">
        <v>5.8595416541966185E-2</v>
      </c>
      <c r="K35" s="376">
        <v>1.5140304971577905E-2</v>
      </c>
      <c r="L35" s="376">
        <v>2.7168438392529311E-2</v>
      </c>
      <c r="M35" s="376">
        <v>-3.3972321413119462E-2</v>
      </c>
      <c r="N35" s="376">
        <v>2.3695493795459158E-2</v>
      </c>
      <c r="O35" s="376">
        <v>2.2119456791851917E-2</v>
      </c>
      <c r="P35" s="376">
        <v>1.148642213379631E-2</v>
      </c>
      <c r="Q35" s="376">
        <v>6.6624914753799658E-3</v>
      </c>
      <c r="R35" s="376">
        <v>1.6237508433017495E-2</v>
      </c>
      <c r="S35" s="376">
        <v>6.3720028273107233E-3</v>
      </c>
      <c r="T35" s="376">
        <v>1.0649121259461509E-2</v>
      </c>
      <c r="U35" s="376">
        <v>9.8174360353698378E-3</v>
      </c>
      <c r="V35" s="376">
        <v>-1.4190433741280088E-2</v>
      </c>
      <c r="W35" s="376">
        <v>7.7325554475156369E-3</v>
      </c>
      <c r="X35" s="376">
        <v>1.6124847292344525E-2</v>
      </c>
      <c r="Y35" s="376">
        <v>1.7182953233640318E-3</v>
      </c>
      <c r="Z35" s="376">
        <v>2.6394052044609709E-2</v>
      </c>
      <c r="AA35" s="376">
        <v>1.5030785947120649E-2</v>
      </c>
      <c r="AB35" s="376">
        <v>1.2473556773289261E-2</v>
      </c>
      <c r="AC35" s="376">
        <v>-5.2310418785431519E-3</v>
      </c>
      <c r="AD35" s="376">
        <v>-1.8498555037629812E-2</v>
      </c>
      <c r="AE35" s="376">
        <v>-1.8558434058001012E-2</v>
      </c>
      <c r="AF35" s="376">
        <v>3.9400196501846951E-2</v>
      </c>
      <c r="AG35" s="376">
        <v>6.1669733303676821E-3</v>
      </c>
      <c r="AH35" s="376">
        <v>1.6629154776737209E-3</v>
      </c>
      <c r="AI35" s="376">
        <v>-2.2068522763191823E-4</v>
      </c>
      <c r="AJ35" s="376">
        <v>-2.2575062081415354E-4</v>
      </c>
      <c r="AK35" s="376">
        <v>1.4752370916752966E-3</v>
      </c>
      <c r="AL35" s="376">
        <v>3.6976911976911706E-3</v>
      </c>
      <c r="AM35" s="376">
        <v>1.0497820730845717E-2</v>
      </c>
      <c r="AN35" s="376">
        <v>1.0916329406941259E-2</v>
      </c>
      <c r="AO35" s="376">
        <v>-1.6790273593139064E-2</v>
      </c>
      <c r="AP35" s="376">
        <v>-2.9960889193941399E-3</v>
      </c>
      <c r="AQ35" s="376">
        <v>-2.0454545454545326E-2</v>
      </c>
      <c r="AR35" s="376">
        <v>3.4083165345923448E-2</v>
      </c>
      <c r="AS35" s="376">
        <v>7.7341404596682969E-2</v>
      </c>
      <c r="AT35" s="376">
        <v>2.5093076905506849E-2</v>
      </c>
      <c r="AU35" s="376">
        <v>2.8440538685728E-2</v>
      </c>
      <c r="AV35" s="376">
        <v>5.4821949578860656E-2</v>
      </c>
      <c r="AW35" s="376">
        <v>1.9822555177278645E-2</v>
      </c>
      <c r="AX35" s="376">
        <v>2.3377311061496186E-3</v>
      </c>
      <c r="AY35" s="376">
        <v>-4.0532807759207402E-3</v>
      </c>
      <c r="AZ35" s="376">
        <v>-7.5601283450245664E-3</v>
      </c>
      <c r="BA35" s="376">
        <v>-1.5330955304900869E-2</v>
      </c>
      <c r="BB35" s="376">
        <v>-3.6292735638950545E-3</v>
      </c>
      <c r="BC35" s="376">
        <v>-1.8701156804349351E-2</v>
      </c>
      <c r="BD35" s="376">
        <v>1.7517673664339668E-2</v>
      </c>
      <c r="BE35" s="376">
        <v>1.4160699659649082E-2</v>
      </c>
      <c r="BF35" s="376">
        <v>4.4024749251576623E-3</v>
      </c>
      <c r="BG35" s="376">
        <v>1.7950566332085316E-3</v>
      </c>
      <c r="BH35" s="376">
        <v>-3.9991688118075786E-3</v>
      </c>
      <c r="BI35" s="376">
        <v>-6.276594007007503E-3</v>
      </c>
      <c r="BJ35" s="376">
        <v>-3.1721936749671896E-3</v>
      </c>
      <c r="BK35" s="376">
        <v>-9.4272833173101849E-3</v>
      </c>
      <c r="BL35" s="376">
        <v>-3.1333776052061067E-3</v>
      </c>
      <c r="BM35" s="376">
        <v>-3.035615100702671E-4</v>
      </c>
      <c r="BN35" s="376">
        <v>4.4040203053110358E-3</v>
      </c>
      <c r="BO35" s="376">
        <v>1.1270078851180613E-2</v>
      </c>
      <c r="BP35" s="376">
        <v>-1.4246922829669727E-2</v>
      </c>
      <c r="BQ35" s="376">
        <v>2.772411319888363E-2</v>
      </c>
      <c r="BR35" s="376">
        <v>1.5903327957037305E-2</v>
      </c>
      <c r="BS35" s="376">
        <v>2.4303057801323292E-2</v>
      </c>
      <c r="BT35" s="376">
        <v>6.9173281017647524E-3</v>
      </c>
      <c r="BU35" s="376">
        <v>2.148543797179343E-2</v>
      </c>
      <c r="BV35" s="376">
        <v>4.6737052504199992E-3</v>
      </c>
      <c r="BW35" s="376">
        <v>-6.1537357736175125E-3</v>
      </c>
      <c r="BX35" s="376">
        <v>-3.2946995310879858E-4</v>
      </c>
      <c r="BY35" s="376">
        <v>9.1956951569628132E-4</v>
      </c>
      <c r="BZ35" s="376">
        <v>3.8833301381895071E-3</v>
      </c>
      <c r="CA35" s="376">
        <v>3.5205569089524148E-3</v>
      </c>
      <c r="CB35" s="376">
        <v>2.6655018399139863E-3</v>
      </c>
      <c r="CC35" s="376">
        <v>3.3786734972794364E-3</v>
      </c>
      <c r="CD35" s="376">
        <v>-3.2078406115104485E-4</v>
      </c>
      <c r="CE35" s="376">
        <v>3.1173430708686567E-3</v>
      </c>
      <c r="CF35" s="376">
        <v>1.0176909629811064E-2</v>
      </c>
      <c r="CG35" s="376">
        <v>8.1627454639439639E-3</v>
      </c>
      <c r="CH35" s="376">
        <v>6.2480083837878906E-3</v>
      </c>
      <c r="CI35" s="376">
        <v>4.4223251704937636E-3</v>
      </c>
      <c r="CJ35" s="376">
        <v>4.5392543668289417E-3</v>
      </c>
      <c r="CK35" s="376">
        <v>5.1007334530666524E-3</v>
      </c>
      <c r="CL35" s="376">
        <v>5.0645588346252164E-3</v>
      </c>
      <c r="CM35" s="376">
        <v>6.7961975790862541E-3</v>
      </c>
      <c r="CN35" s="376">
        <v>7.1541369605880338E-3</v>
      </c>
      <c r="CO35" s="371">
        <v>4.4776679812980544E-3</v>
      </c>
      <c r="CP35" s="371">
        <v>1.7759932048954851E-3</v>
      </c>
      <c r="CQ35" s="371">
        <v>-1.9970779596178545E-4</v>
      </c>
      <c r="CR35" s="371">
        <v>-1.2475469582281561E-3</v>
      </c>
      <c r="CS35" s="371">
        <v>-1.7192741154502754E-4</v>
      </c>
      <c r="CT35" s="371">
        <v>9.4751802916164248E-5</v>
      </c>
      <c r="SD35" s="377"/>
    </row>
    <row r="36" spans="1:717">
      <c r="SD36" s="73"/>
    </row>
    <row r="37" spans="1:717">
      <c r="SD37" s="73"/>
    </row>
    <row r="38" spans="1:717">
      <c r="SD38" s="73"/>
    </row>
    <row r="39" spans="1:717">
      <c r="SD39" s="73"/>
    </row>
    <row r="40" spans="1:717">
      <c r="SD40" s="73"/>
    </row>
    <row r="41" spans="1:717">
      <c r="SD41" s="73"/>
    </row>
    <row r="42" spans="1:717">
      <c r="SD42" s="73"/>
    </row>
    <row r="43" spans="1:717">
      <c r="SD43" s="73"/>
    </row>
    <row r="44" spans="1:717">
      <c r="SD44" s="73"/>
    </row>
    <row r="45" spans="1:717">
      <c r="SD45" s="73"/>
    </row>
    <row r="46" spans="1:717">
      <c r="SD46" s="73"/>
    </row>
    <row r="47" spans="1:717">
      <c r="SD47" s="73"/>
    </row>
    <row r="48" spans="1:717">
      <c r="SD48" s="73"/>
    </row>
    <row r="49" spans="498:498">
      <c r="SD49" s="73"/>
    </row>
    <row r="50" spans="498:498">
      <c r="SD50" s="73"/>
    </row>
    <row r="51" spans="498:498">
      <c r="SD51" s="73"/>
    </row>
    <row r="52" spans="498:498">
      <c r="SD52" s="73"/>
    </row>
    <row r="53" spans="498:498">
      <c r="SD53" s="73"/>
    </row>
    <row r="54" spans="498:498">
      <c r="SD54" s="73"/>
    </row>
    <row r="55" spans="498:498">
      <c r="SD55" s="73"/>
    </row>
    <row r="56" spans="498:498">
      <c r="SD56" s="73"/>
    </row>
    <row r="57" spans="498:498">
      <c r="SD57" s="73"/>
    </row>
    <row r="58" spans="498:498">
      <c r="SD58" s="73"/>
    </row>
    <row r="59" spans="498:498">
      <c r="SD59" s="73"/>
    </row>
    <row r="60" spans="498:498">
      <c r="SD60" s="73"/>
    </row>
    <row r="61" spans="498:498">
      <c r="SD61" s="73"/>
    </row>
    <row r="62" spans="498:498">
      <c r="SD62" s="73"/>
    </row>
    <row r="63" spans="498:498">
      <c r="SD63" s="73"/>
    </row>
    <row r="64" spans="498:498">
      <c r="SD64" s="73"/>
    </row>
    <row r="65" spans="498:498">
      <c r="SD65" s="73"/>
    </row>
    <row r="66" spans="498:498">
      <c r="SD66" s="73"/>
    </row>
    <row r="67" spans="498:498">
      <c r="SD67" s="73"/>
    </row>
    <row r="68" spans="498:498">
      <c r="SD68" s="73"/>
    </row>
    <row r="69" spans="498:498">
      <c r="SD69" s="73"/>
    </row>
    <row r="70" spans="498:498">
      <c r="SD70" s="73"/>
    </row>
    <row r="71" spans="498:498">
      <c r="SD71" s="73"/>
    </row>
    <row r="72" spans="498:498">
      <c r="SD72" s="73"/>
    </row>
    <row r="73" spans="498:498">
      <c r="SD73" s="74"/>
    </row>
  </sheetData>
  <customSheetViews>
    <customSheetView guid="{8D4EA38E-ED42-44A9-9431-B3D4F6087B53}" scale="85" showGridLines="0">
      <selection activeCell="I34" sqref="I34"/>
      <pageMargins left="0" right="0" top="0" bottom="0" header="0" footer="0"/>
    </customSheetView>
    <customSheetView guid="{B6000075-C6E9-470D-8855-6E4C41B43187}" scale="85" showGridLines="0">
      <selection activeCell="J22" sqref="J22"/>
      <pageMargins left="0" right="0" top="0" bottom="0" header="0" footer="0"/>
    </customSheetView>
    <customSheetView guid="{A510ACF3-DF9A-47BB-87AF-862EA6359570}" scale="85" showGridLines="0">
      <selection activeCell="J22" sqref="J22"/>
      <pageMargins left="0" right="0" top="0" bottom="0" header="0" footer="0"/>
    </customSheetView>
    <customSheetView guid="{83D4AEBA-9C92-42A7-8C70-A480F50C01E3}" showGridLines="0">
      <selection activeCell="AR53" sqref="AR53"/>
      <pageMargins left="0" right="0" top="0" bottom="0" header="0" footer="0"/>
    </customSheetView>
    <customSheetView guid="{254DF0CF-5342-436C-8392-04866B911B72}" showGridLines="0">
      <pane xSplit="1" topLeftCell="BE1" activePane="topRight" state="frozen"/>
      <selection pane="topRight" activeCell="BK17" sqref="BK17"/>
      <pageMargins left="0" right="0" top="0" bottom="0" header="0" footer="0"/>
    </customSheetView>
    <customSheetView guid="{DC707E39-0569-4FAA-B5FD-B85110680DF5}" scale="85" showGridLines="0" topLeftCell="IQ1">
      <selection activeCell="A9" sqref="A9"/>
      <pageMargins left="0" right="0" top="0" bottom="0" header="0" footer="0"/>
    </customSheetView>
    <customSheetView guid="{5B55F06F-38A3-4953-A2E1-A01BECB01CAC}" scale="85" showGridLines="0">
      <selection activeCell="J22" sqref="J22"/>
      <pageMargins left="0" right="0" top="0" bottom="0" header="0" footer="0"/>
    </customSheetView>
    <customSheetView guid="{54FD4859-4825-49C8-AF88-E7B792413D64}" scale="85" showGridLines="0">
      <selection activeCell="J22" sqref="J22"/>
      <pageMargins left="0" right="0" top="0" bottom="0" header="0" footer="0"/>
    </customSheetView>
  </customSheetView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54">
    <tabColor theme="4" tint="0.59999389629810485"/>
  </sheetPr>
  <dimension ref="A1:Z87"/>
  <sheetViews>
    <sheetView showGridLines="0" topLeftCell="N70" zoomScaleNormal="100" workbookViewId="0">
      <selection activeCell="Y88" sqref="Y88"/>
    </sheetView>
  </sheetViews>
  <sheetFormatPr defaultColWidth="9.28515625" defaultRowHeight="15"/>
  <cols>
    <col min="1" max="1" width="9.42578125" style="97" customWidth="1"/>
    <col min="2" max="2" width="3.28515625" style="97" customWidth="1"/>
    <col min="3" max="7" width="13.28515625" style="97" customWidth="1"/>
    <col min="8" max="8" width="5.28515625" style="97" customWidth="1"/>
    <col min="9" max="12" width="9.42578125" style="97" customWidth="1"/>
    <col min="13" max="13" width="2.42578125" style="97" customWidth="1"/>
    <col min="14" max="14" width="7.42578125" style="166" customWidth="1"/>
    <col min="15" max="15" width="9.42578125" style="166" bestFit="1" customWidth="1"/>
    <col min="16" max="16" width="11.42578125" style="165" bestFit="1" customWidth="1"/>
    <col min="17" max="17" width="10.42578125" style="165" bestFit="1" customWidth="1"/>
    <col min="18" max="18" width="4.42578125" style="165" customWidth="1"/>
    <col min="20" max="20" width="15.28515625" customWidth="1"/>
    <col min="22" max="22" width="9.28515625" style="165"/>
    <col min="23" max="23" width="22.5703125" style="165" customWidth="1"/>
    <col min="24" max="24" width="6.7109375" style="165" customWidth="1"/>
    <col min="25" max="26" width="8.28515625" style="165" customWidth="1"/>
    <col min="27" max="16384" width="9.28515625" style="97"/>
  </cols>
  <sheetData>
    <row r="1" spans="1:26">
      <c r="C1" s="126" t="s">
        <v>262</v>
      </c>
      <c r="I1" s="126" t="s">
        <v>263</v>
      </c>
      <c r="P1" s="167" t="s">
        <v>264</v>
      </c>
      <c r="S1" s="221" t="s">
        <v>265</v>
      </c>
      <c r="W1" s="167"/>
    </row>
    <row r="2" spans="1:26" ht="63.75">
      <c r="A2" s="170"/>
      <c r="B2" s="170"/>
      <c r="C2" s="171" t="s">
        <v>266</v>
      </c>
      <c r="D2" s="171" t="s">
        <v>267</v>
      </c>
      <c r="E2" s="171" t="s">
        <v>268</v>
      </c>
      <c r="F2" s="171" t="s">
        <v>269</v>
      </c>
      <c r="G2" s="171" t="s">
        <v>270</v>
      </c>
      <c r="H2" s="170"/>
      <c r="I2" s="171" t="s">
        <v>271</v>
      </c>
      <c r="J2" s="171" t="s">
        <v>272</v>
      </c>
      <c r="K2" s="171" t="s">
        <v>273</v>
      </c>
      <c r="L2" s="171" t="s">
        <v>274</v>
      </c>
      <c r="M2" s="170"/>
      <c r="N2" s="173"/>
      <c r="O2" s="173"/>
      <c r="P2" s="172" t="s">
        <v>275</v>
      </c>
      <c r="Q2" s="172" t="s">
        <v>276</v>
      </c>
      <c r="R2" s="172"/>
      <c r="S2" s="334" t="s">
        <v>277</v>
      </c>
      <c r="T2" s="334" t="s">
        <v>278</v>
      </c>
      <c r="U2" s="335" t="s">
        <v>279</v>
      </c>
      <c r="V2" s="172"/>
      <c r="W2" s="172"/>
      <c r="X2" s="172"/>
      <c r="Y2" s="172"/>
      <c r="Z2" s="172"/>
    </row>
    <row r="3" spans="1:26" ht="12.75">
      <c r="A3" s="331">
        <v>2014</v>
      </c>
      <c r="B3" s="127" t="s">
        <v>23</v>
      </c>
      <c r="C3" s="100">
        <v>0.13487950436423057</v>
      </c>
      <c r="D3" s="100">
        <v>1.0880028698721178E-2</v>
      </c>
      <c r="E3" s="100">
        <v>0.21250057029176972</v>
      </c>
      <c r="F3" s="100">
        <v>0.34738007465600029</v>
      </c>
      <c r="G3" s="100">
        <v>0.2233805989904909</v>
      </c>
      <c r="I3" s="127">
        <v>0.92815657415309982</v>
      </c>
      <c r="J3" s="127">
        <v>1.0691343930174257</v>
      </c>
      <c r="K3" s="127">
        <v>0.97487694717418361</v>
      </c>
      <c r="L3" s="127">
        <v>1.1229511293768286</v>
      </c>
      <c r="N3" s="166">
        <v>2014</v>
      </c>
      <c r="O3" s="166" t="s">
        <v>280</v>
      </c>
      <c r="P3" s="168">
        <v>1623.9637516399998</v>
      </c>
      <c r="Q3" s="168">
        <v>15766.38</v>
      </c>
      <c r="S3" s="207">
        <v>0.91779999999999995</v>
      </c>
      <c r="T3" s="207">
        <v>1623963.8</v>
      </c>
      <c r="U3" s="208">
        <v>6.781924572456602E-3</v>
      </c>
      <c r="W3" s="168"/>
      <c r="X3" s="169"/>
      <c r="Y3" s="168"/>
      <c r="Z3" s="169"/>
    </row>
    <row r="4" spans="1:26" ht="12.75">
      <c r="A4" s="331"/>
      <c r="B4" s="127" t="s">
        <v>24</v>
      </c>
      <c r="C4" s="100">
        <v>0.12184862632243099</v>
      </c>
      <c r="D4" s="100">
        <v>1.5329752206048486E-2</v>
      </c>
      <c r="E4" s="100">
        <v>0.1927962667335692</v>
      </c>
      <c r="F4" s="100">
        <v>0.31464489305600019</v>
      </c>
      <c r="G4" s="100">
        <v>0.20812601893961769</v>
      </c>
      <c r="I4" s="127">
        <v>0.96331838306231043</v>
      </c>
      <c r="J4" s="127">
        <v>1.0382197327913107</v>
      </c>
      <c r="K4" s="127">
        <v>1.0162425314122252</v>
      </c>
      <c r="L4" s="127">
        <v>1.0952589174722722</v>
      </c>
      <c r="O4" s="166" t="s">
        <v>281</v>
      </c>
      <c r="P4" s="168">
        <v>1661.2769316346798</v>
      </c>
      <c r="Q4" s="168">
        <v>16767.54</v>
      </c>
      <c r="S4" s="207">
        <v>7.4471000000000007</v>
      </c>
      <c r="T4" s="207">
        <v>1661276.9</v>
      </c>
      <c r="U4" s="208">
        <v>5.3793079287384311E-2</v>
      </c>
    </row>
    <row r="5" spans="1:26" ht="13.15" customHeight="1">
      <c r="B5" s="127" t="s">
        <v>25</v>
      </c>
      <c r="C5" s="100">
        <v>8.1023574537064658E-2</v>
      </c>
      <c r="D5" s="100">
        <v>0.10703477750727197</v>
      </c>
      <c r="E5" s="100">
        <v>2.0019049462933536E-2</v>
      </c>
      <c r="F5" s="100">
        <v>0.10104262399999819</v>
      </c>
      <c r="G5" s="100">
        <v>0.12705382697020551</v>
      </c>
      <c r="I5" s="127">
        <v>1.013734746189829</v>
      </c>
      <c r="J5" s="127">
        <v>0.98103290153052158</v>
      </c>
      <c r="K5" s="127">
        <v>1.067660378923649</v>
      </c>
      <c r="L5" s="127">
        <v>1.0332189592212209</v>
      </c>
      <c r="O5" s="166" t="s">
        <v>248</v>
      </c>
      <c r="P5" s="168">
        <v>1640.3317872486298</v>
      </c>
      <c r="Q5" s="168">
        <v>16520.900000000001</v>
      </c>
      <c r="S5" s="207">
        <v>11.071899999999999</v>
      </c>
      <c r="T5" s="207">
        <v>1640331.8</v>
      </c>
      <c r="U5" s="208">
        <v>8.0997515258803124E-2</v>
      </c>
    </row>
    <row r="6" spans="1:26" ht="13.15" customHeight="1">
      <c r="A6" s="331"/>
      <c r="B6" s="127" t="s">
        <v>26</v>
      </c>
      <c r="C6" s="100">
        <v>8.4683516812367077E-2</v>
      </c>
      <c r="D6" s="100">
        <v>6.72474325007274E-2</v>
      </c>
      <c r="E6" s="100">
        <v>-5.7591516812368737E-2</v>
      </c>
      <c r="F6" s="100">
        <v>2.709199999999834E-2</v>
      </c>
      <c r="G6" s="100">
        <v>9.6559156883586628E-3</v>
      </c>
      <c r="I6" s="127">
        <v>1.004348325573394</v>
      </c>
      <c r="J6" s="127">
        <v>0.97703122016205246</v>
      </c>
      <c r="K6" s="127">
        <v>1.0220141303915911</v>
      </c>
      <c r="L6" s="127">
        <v>0.99421653565188894</v>
      </c>
      <c r="O6" s="166" t="s">
        <v>282</v>
      </c>
      <c r="P6" s="168">
        <v>1599.5734002261499</v>
      </c>
      <c r="Q6" s="168">
        <v>15775.84</v>
      </c>
      <c r="S6" s="207">
        <v>39.802199999999999</v>
      </c>
      <c r="T6" s="207">
        <v>1599573.4</v>
      </c>
      <c r="U6" s="208">
        <v>0.2985961131886789</v>
      </c>
    </row>
    <row r="7" spans="1:26" ht="13.15" customHeight="1">
      <c r="A7" s="331">
        <v>2015</v>
      </c>
      <c r="B7" s="127" t="s">
        <v>23</v>
      </c>
      <c r="C7" s="100">
        <v>7.3153326787700146E-2</v>
      </c>
      <c r="D7" s="100">
        <v>2.5181597755448593E-2</v>
      </c>
      <c r="E7" s="100">
        <v>-7.2165326787700157E-2</v>
      </c>
      <c r="F7" s="100">
        <v>9.8799999999998889E-4</v>
      </c>
      <c r="G7" s="100">
        <v>-4.6983729032251564E-2</v>
      </c>
      <c r="I7" s="127">
        <v>1.0013352805966755</v>
      </c>
      <c r="J7" s="127">
        <v>1</v>
      </c>
      <c r="K7" s="127">
        <v>1.0013352805966755</v>
      </c>
      <c r="L7" s="127">
        <v>1</v>
      </c>
      <c r="O7" s="166" t="s">
        <v>283</v>
      </c>
      <c r="P7" s="168">
        <v>1516.8785070199999</v>
      </c>
      <c r="Q7" s="168">
        <v>15407.67</v>
      </c>
      <c r="S7" s="207">
        <v>46.603300000000004</v>
      </c>
      <c r="T7" s="207">
        <v>1516878.5</v>
      </c>
      <c r="U7" s="208">
        <v>0.36867791322772392</v>
      </c>
    </row>
    <row r="8" spans="1:26" ht="13.15" customHeight="1">
      <c r="A8" s="331"/>
      <c r="B8" s="127" t="s">
        <v>24</v>
      </c>
      <c r="C8" s="100">
        <v>8.9393033954986434E-3</v>
      </c>
      <c r="D8" s="100">
        <v>-2.7922944468135702E-2</v>
      </c>
      <c r="E8" s="100">
        <v>-4.0852303395498613E-2</v>
      </c>
      <c r="F8" s="100">
        <v>-3.1912999999999969E-2</v>
      </c>
      <c r="G8" s="100">
        <v>-6.8775247863634315E-2</v>
      </c>
      <c r="I8" s="127">
        <v>0.97229655745937194</v>
      </c>
      <c r="J8" s="127">
        <v>0.95420159490200629</v>
      </c>
      <c r="K8" s="127">
        <v>0.98665742802174894</v>
      </c>
      <c r="L8" s="127">
        <v>0.96829520192927787</v>
      </c>
      <c r="O8" s="166" t="s">
        <v>249</v>
      </c>
      <c r="P8" s="168">
        <v>1572.31419834741</v>
      </c>
      <c r="Q8" s="168">
        <v>15256.46</v>
      </c>
      <c r="S8" s="207">
        <v>28.021599999999999</v>
      </c>
      <c r="T8" s="207">
        <v>1572314.2</v>
      </c>
      <c r="U8" s="208">
        <v>0.21386259820079218</v>
      </c>
    </row>
    <row r="9" spans="1:26" ht="13.15" customHeight="1">
      <c r="A9" s="331"/>
      <c r="B9" s="127" t="s">
        <v>25</v>
      </c>
      <c r="C9" s="100">
        <v>-9.4629489657823473E-2</v>
      </c>
      <c r="D9" s="100">
        <v>-0.12103388584975838</v>
      </c>
      <c r="E9" s="100">
        <v>1.6248313657825086E-2</v>
      </c>
      <c r="F9" s="100">
        <v>-7.8381175999998387E-2</v>
      </c>
      <c r="G9" s="100">
        <v>-0.1047855721919333</v>
      </c>
      <c r="I9" s="127">
        <v>0.91933931114594192</v>
      </c>
      <c r="J9" s="127">
        <v>0.92331346041262807</v>
      </c>
      <c r="K9" s="127">
        <v>0.94050338127625621</v>
      </c>
      <c r="L9" s="127">
        <v>0.94456901925964221</v>
      </c>
      <c r="O9" s="166" t="s">
        <v>284</v>
      </c>
      <c r="P9" s="168">
        <v>1602.3779216491798</v>
      </c>
      <c r="Q9" s="168">
        <v>16143.81</v>
      </c>
      <c r="S9" s="207">
        <v>0.83120000000000005</v>
      </c>
      <c r="T9" s="207">
        <v>1602377.9</v>
      </c>
      <c r="U9" s="208">
        <v>6.2247488560594859E-3</v>
      </c>
    </row>
    <row r="10" spans="1:26" ht="13.15" customHeight="1">
      <c r="A10" s="331"/>
      <c r="B10" s="127" t="s">
        <v>26</v>
      </c>
      <c r="C10" s="100">
        <v>-0.11743510761092091</v>
      </c>
      <c r="D10" s="100">
        <v>-0.11104639421285467</v>
      </c>
      <c r="E10" s="100">
        <v>-1.4972966450762515E-3</v>
      </c>
      <c r="F10" s="100">
        <v>-0.11893240425599716</v>
      </c>
      <c r="G10" s="100">
        <v>-0.11254369085793092</v>
      </c>
      <c r="I10" s="127">
        <v>0.88622570728075722</v>
      </c>
      <c r="J10" s="127">
        <v>0.99078645863392634</v>
      </c>
      <c r="K10" s="127">
        <v>0.90835296189074688</v>
      </c>
      <c r="L10" s="127">
        <v>1.015524382679925</v>
      </c>
      <c r="O10" s="166" t="s">
        <v>285</v>
      </c>
      <c r="P10" s="168">
        <v>1625.5307547341599</v>
      </c>
      <c r="Q10" s="168">
        <v>15910.8</v>
      </c>
      <c r="S10" s="207">
        <v>0.90270000000000006</v>
      </c>
      <c r="T10" s="207">
        <v>1625530.8</v>
      </c>
      <c r="U10" s="208">
        <v>6.663915565303347E-3</v>
      </c>
    </row>
    <row r="11" spans="1:26" ht="13.15" customHeight="1">
      <c r="A11" s="331">
        <v>2016</v>
      </c>
      <c r="B11" s="127" t="s">
        <v>23</v>
      </c>
      <c r="C11" s="100">
        <v>-0.1113755061933005</v>
      </c>
      <c r="D11" s="100">
        <v>-9.9597261319971597E-2</v>
      </c>
      <c r="E11" s="100">
        <v>-4.9057418066994485E-3</v>
      </c>
      <c r="F11" s="100">
        <v>-0.11628124799999995</v>
      </c>
      <c r="G11" s="100">
        <v>-0.10450300312667105</v>
      </c>
      <c r="I11" s="127">
        <v>0.88926125059659344</v>
      </c>
      <c r="J11" s="127">
        <v>0.99132440868975502</v>
      </c>
      <c r="K11" s="127">
        <v>0.90111336615053539</v>
      </c>
      <c r="L11" s="127">
        <v>1.0045368267900059</v>
      </c>
      <c r="O11" s="166" t="s">
        <v>250</v>
      </c>
      <c r="P11" s="168">
        <v>1585.243789997</v>
      </c>
      <c r="Q11" s="168">
        <v>15878.44</v>
      </c>
      <c r="S11" s="207">
        <v>2.2688000000000001</v>
      </c>
      <c r="T11" s="207">
        <v>1585243.8</v>
      </c>
      <c r="U11" s="208">
        <v>1.7174392986113556E-2</v>
      </c>
    </row>
    <row r="12" spans="1:26" ht="13.15" customHeight="1">
      <c r="A12" s="331"/>
      <c r="B12" s="127" t="s">
        <v>24</v>
      </c>
      <c r="C12" s="100">
        <v>-9.8633938193300574E-2</v>
      </c>
      <c r="D12" s="100">
        <v>-0.1048123398876587</v>
      </c>
      <c r="E12" s="100">
        <v>-4.9057418066994485E-3</v>
      </c>
      <c r="F12" s="100">
        <v>-0.10353968000000002</v>
      </c>
      <c r="G12" s="100">
        <v>-0.10971808169435815</v>
      </c>
      <c r="I12" s="127">
        <v>0.87592233183764456</v>
      </c>
      <c r="J12" s="127">
        <v>0.94147421586225999</v>
      </c>
      <c r="K12" s="127">
        <v>0.88273373150051926</v>
      </c>
      <c r="L12" s="127">
        <v>0.94879536400912334</v>
      </c>
      <c r="O12" s="166" t="s">
        <v>286</v>
      </c>
      <c r="P12" s="168">
        <v>1557.3980823483998</v>
      </c>
      <c r="Q12" s="168">
        <v>15621.1</v>
      </c>
      <c r="S12" s="207">
        <v>1.1544000000000001</v>
      </c>
      <c r="T12" s="207">
        <v>1557398.1</v>
      </c>
      <c r="U12" s="208">
        <v>8.8948355593858764E-3</v>
      </c>
    </row>
    <row r="13" spans="1:26" ht="12.75">
      <c r="A13" s="331"/>
      <c r="B13" s="127" t="s">
        <v>25</v>
      </c>
      <c r="C13" s="100">
        <v>-7.9503405371438851E-2</v>
      </c>
      <c r="D13" s="100">
        <v>-8.3945328287227339E-2</v>
      </c>
      <c r="E13" s="100">
        <v>-3.3197546285612667E-3</v>
      </c>
      <c r="F13" s="100">
        <v>-8.2823160000000118E-2</v>
      </c>
      <c r="G13" s="100">
        <v>-8.7265082915788605E-2</v>
      </c>
      <c r="I13" s="127">
        <v>0.84600525414283967</v>
      </c>
      <c r="J13" s="127">
        <v>0.94961736856529011</v>
      </c>
      <c r="K13" s="127">
        <v>0.86128954568241489</v>
      </c>
      <c r="L13" s="127">
        <v>0.96677356072972509</v>
      </c>
      <c r="O13" s="166" t="s">
        <v>287</v>
      </c>
      <c r="P13" s="168">
        <v>1466.1119092310298</v>
      </c>
      <c r="Q13" s="168">
        <v>15161.2</v>
      </c>
      <c r="S13" s="207">
        <v>29.2455</v>
      </c>
      <c r="T13" s="207">
        <v>1466111.9</v>
      </c>
      <c r="U13" s="208">
        <v>0.2393719060598308</v>
      </c>
      <c r="W13" s="168"/>
      <c r="X13" s="169"/>
      <c r="Y13" s="168"/>
      <c r="Z13" s="169"/>
    </row>
    <row r="14" spans="1:26" ht="12.75">
      <c r="A14" s="331"/>
      <c r="B14" s="127" t="s">
        <v>26</v>
      </c>
      <c r="C14" s="100">
        <v>-5.3508343298934946E-2</v>
      </c>
      <c r="D14" s="100">
        <v>-5.8481885990618654E-2</v>
      </c>
      <c r="E14" s="100">
        <v>7.1420032989319981E-3</v>
      </c>
      <c r="F14" s="100">
        <v>-4.6366340000002948E-2</v>
      </c>
      <c r="G14" s="100">
        <v>-5.1339882691686656E-2</v>
      </c>
      <c r="I14" s="127">
        <v>0.83914151336352127</v>
      </c>
      <c r="J14" s="127">
        <v>0.96677533418057948</v>
      </c>
      <c r="K14" s="127">
        <v>0.85560747596867071</v>
      </c>
      <c r="L14" s="127">
        <v>0.98574577748088854</v>
      </c>
      <c r="O14" s="166" t="s">
        <v>251</v>
      </c>
      <c r="P14" s="168">
        <v>1442.6554144378999</v>
      </c>
      <c r="Q14" s="168">
        <v>14832.98</v>
      </c>
      <c r="S14" s="207">
        <v>28.0136</v>
      </c>
      <c r="T14" s="207">
        <v>1442655.4</v>
      </c>
      <c r="U14" s="208">
        <v>0.23301697688859033</v>
      </c>
      <c r="W14" s="168"/>
      <c r="X14" s="169"/>
      <c r="Y14" s="168"/>
      <c r="Z14" s="169"/>
    </row>
    <row r="15" spans="1:26" ht="12.75">
      <c r="A15" s="331">
        <v>2017</v>
      </c>
      <c r="B15" s="127" t="s">
        <v>23</v>
      </c>
      <c r="C15" s="100">
        <v>-5.886532230196817E-2</v>
      </c>
      <c r="D15" s="100">
        <v>-6.0282213209401081E-2</v>
      </c>
      <c r="E15" s="100">
        <v>1.0591714981968314E-2</v>
      </c>
      <c r="F15" s="100">
        <v>-4.8273607319999856E-2</v>
      </c>
      <c r="G15" s="100">
        <v>-4.9690498227432767E-2</v>
      </c>
      <c r="I15" s="127">
        <v>0.83746323033679582</v>
      </c>
      <c r="J15" s="127">
        <v>0.90367737456832564</v>
      </c>
      <c r="K15" s="127">
        <v>0.84736158166742503</v>
      </c>
      <c r="L15" s="127">
        <v>0.91435834039344077</v>
      </c>
      <c r="N15" s="166">
        <v>2015</v>
      </c>
      <c r="O15" s="166" t="s">
        <v>280</v>
      </c>
      <c r="P15" s="168">
        <v>1378.3630607739999</v>
      </c>
      <c r="Q15" s="168">
        <v>14517.23</v>
      </c>
      <c r="S15" s="207">
        <v>65.1751</v>
      </c>
      <c r="T15" s="207">
        <v>1378363.1</v>
      </c>
      <c r="U15" s="208">
        <v>0.5674130423253495</v>
      </c>
      <c r="W15" s="168"/>
      <c r="X15" s="169"/>
      <c r="Y15" s="168"/>
      <c r="Z15" s="169"/>
    </row>
    <row r="16" spans="1:26" ht="12.75">
      <c r="A16" s="331"/>
      <c r="B16" s="127" t="s">
        <v>24</v>
      </c>
      <c r="C16" s="100">
        <v>1.7245821048903376E-2</v>
      </c>
      <c r="D16" s="100">
        <v>2.485924924540972E-2</v>
      </c>
      <c r="E16" s="100">
        <v>-5.1992352736903169E-2</v>
      </c>
      <c r="F16" s="100">
        <v>-3.4746531687999793E-2</v>
      </c>
      <c r="G16" s="100">
        <v>-2.7133103491493449E-2</v>
      </c>
      <c r="I16" s="127">
        <v>0.89185680223060104</v>
      </c>
      <c r="J16" s="127">
        <v>0.85441406939130127</v>
      </c>
      <c r="K16" s="127">
        <v>0.9058813273158639</v>
      </c>
      <c r="L16" s="127">
        <v>0.86784980427543301</v>
      </c>
      <c r="O16" s="166" t="s">
        <v>281</v>
      </c>
      <c r="P16" s="168">
        <v>1365.4323883045899</v>
      </c>
      <c r="Q16" s="168">
        <v>14003.45</v>
      </c>
      <c r="S16" s="207">
        <v>46.467199999999998</v>
      </c>
      <c r="T16" s="207">
        <v>1365432.4</v>
      </c>
      <c r="U16" s="208">
        <v>0.40837349399355105</v>
      </c>
      <c r="W16" s="168"/>
      <c r="X16" s="169"/>
      <c r="Y16" s="168"/>
      <c r="Z16" s="169"/>
    </row>
    <row r="17" spans="1:26" ht="12.75">
      <c r="A17" s="331"/>
      <c r="B17" s="127" t="s">
        <v>25</v>
      </c>
      <c r="C17" s="100">
        <v>6.6101186945274115E-2</v>
      </c>
      <c r="D17" s="100">
        <v>7.1480227989542011E-2</v>
      </c>
      <c r="E17" s="100">
        <v>-7.8054258909273977E-2</v>
      </c>
      <c r="F17" s="100">
        <v>-1.1953071963999862E-2</v>
      </c>
      <c r="G17" s="100">
        <v>-6.5740309197319657E-3</v>
      </c>
      <c r="I17" s="127">
        <v>0.90666169949353925</v>
      </c>
      <c r="J17" s="127">
        <v>0.8631822095890308</v>
      </c>
      <c r="K17" s="127">
        <v>0.92806698208290439</v>
      </c>
      <c r="L17" s="127">
        <v>0.88356098938383942</v>
      </c>
      <c r="O17" s="166" t="s">
        <v>248</v>
      </c>
      <c r="P17" s="168">
        <v>1311.05312309906</v>
      </c>
      <c r="Q17" s="168">
        <v>13516.22</v>
      </c>
      <c r="S17" s="207">
        <v>51.224599999999995</v>
      </c>
      <c r="T17" s="207">
        <v>1311053.1000000001</v>
      </c>
      <c r="U17" s="208">
        <v>0.4688560669281816</v>
      </c>
      <c r="W17" s="168"/>
      <c r="X17" s="169"/>
      <c r="Y17" s="168"/>
      <c r="Z17" s="169"/>
    </row>
    <row r="18" spans="1:26" ht="12.75">
      <c r="A18" s="331"/>
      <c r="B18" s="127" t="s">
        <v>26</v>
      </c>
      <c r="C18" s="100">
        <v>5.3567816560748494E-2</v>
      </c>
      <c r="D18" s="100">
        <v>6.0699000776234802E-2</v>
      </c>
      <c r="E18" s="100">
        <v>-5.9556822560746681E-2</v>
      </c>
      <c r="F18" s="100">
        <v>-5.9890059999981871E-3</v>
      </c>
      <c r="G18" s="100">
        <v>1.142178215488121E-3</v>
      </c>
      <c r="I18" s="127">
        <v>0.88693916848476284</v>
      </c>
      <c r="J18" s="127">
        <v>0.84451287215740578</v>
      </c>
      <c r="K18" s="127">
        <v>0.91083092815999589</v>
      </c>
      <c r="L18" s="127">
        <v>0.86726178132858989</v>
      </c>
      <c r="O18" s="166" t="s">
        <v>282</v>
      </c>
      <c r="P18" s="168">
        <v>1281.492495061</v>
      </c>
      <c r="Q18" s="168">
        <v>13113.66</v>
      </c>
      <c r="S18" s="207">
        <v>275.65120000000002</v>
      </c>
      <c r="T18" s="207">
        <v>1281492.5</v>
      </c>
      <c r="U18" s="208">
        <v>2.5812202568489475</v>
      </c>
      <c r="W18" s="168"/>
      <c r="X18" s="169"/>
      <c r="Y18" s="168"/>
      <c r="Z18" s="169"/>
    </row>
    <row r="19" spans="1:26" ht="12.75">
      <c r="A19" s="332">
        <v>2018</v>
      </c>
      <c r="B19" s="127" t="s">
        <v>23</v>
      </c>
      <c r="C19" s="100">
        <v>6.2323486152945362E-2</v>
      </c>
      <c r="D19" s="100">
        <v>8.584547124189279E-2</v>
      </c>
      <c r="E19" s="100">
        <v>-6.632048615294539E-2</v>
      </c>
      <c r="F19" s="100">
        <v>-3.9970000000000283E-3</v>
      </c>
      <c r="G19" s="100">
        <v>1.95249850889474E-2</v>
      </c>
      <c r="I19" s="127">
        <v>0.89336424055007757</v>
      </c>
      <c r="J19" s="127">
        <v>0.776505606001482</v>
      </c>
      <c r="K19" s="127">
        <v>0.92527070702757663</v>
      </c>
      <c r="L19" s="127">
        <v>0.80423847123483994</v>
      </c>
      <c r="O19" s="166" t="s">
        <v>283</v>
      </c>
      <c r="P19" s="168">
        <v>1253.8987</v>
      </c>
      <c r="Q19" s="168">
        <v>12805.2</v>
      </c>
      <c r="S19" s="207">
        <v>43.368199999999995</v>
      </c>
      <c r="T19" s="207">
        <v>1253898.7</v>
      </c>
      <c r="U19" s="208">
        <v>0.41504022613628999</v>
      </c>
      <c r="W19" s="168"/>
      <c r="X19" s="169"/>
      <c r="Y19" s="168"/>
      <c r="Z19" s="169"/>
    </row>
    <row r="20" spans="1:26" ht="12.75">
      <c r="A20" s="332"/>
      <c r="B20" s="127" t="s">
        <v>24</v>
      </c>
      <c r="C20" s="100">
        <v>1.3026978056446259E-2</v>
      </c>
      <c r="D20" s="100">
        <v>4.9249884645175324E-2</v>
      </c>
      <c r="E20" s="100">
        <v>-1.6026978056446262E-2</v>
      </c>
      <c r="F20" s="100">
        <v>-3.0000000000000027E-3</v>
      </c>
      <c r="G20" s="100">
        <v>3.3222906588729062E-2</v>
      </c>
      <c r="I20" s="127">
        <v>0.90366423874873036</v>
      </c>
      <c r="J20" s="127">
        <v>0.7663644296021519</v>
      </c>
      <c r="K20" s="127">
        <v>0.95122256114806947</v>
      </c>
      <c r="L20" s="127">
        <v>0.80669689497543207</v>
      </c>
      <c r="O20" s="166" t="s">
        <v>249</v>
      </c>
      <c r="P20" s="168">
        <v>1408.5025000000001</v>
      </c>
      <c r="Q20" s="168">
        <v>14591.2</v>
      </c>
      <c r="S20" s="207">
        <v>105.5384</v>
      </c>
      <c r="T20" s="207">
        <v>1408502.5</v>
      </c>
      <c r="U20" s="208">
        <v>0.89915410160791343</v>
      </c>
      <c r="W20" s="168"/>
      <c r="X20" s="169"/>
      <c r="Y20" s="168"/>
      <c r="Z20" s="169"/>
    </row>
    <row r="21" spans="1:26" ht="12.75">
      <c r="A21" s="332"/>
      <c r="B21" s="127" t="s">
        <v>25</v>
      </c>
      <c r="C21" s="100">
        <v>-7.050308769791247E-2</v>
      </c>
      <c r="D21" s="100">
        <v>-2.2978978234100111E-2</v>
      </c>
      <c r="E21" s="100">
        <v>7.050308769791247E-2</v>
      </c>
      <c r="F21" s="100">
        <v>0</v>
      </c>
      <c r="G21" s="100">
        <v>4.7524109463812358E-2</v>
      </c>
      <c r="I21" s="127">
        <v>0.84694916802462528</v>
      </c>
      <c r="J21" s="127">
        <v>0.75240169798142631</v>
      </c>
      <c r="K21" s="127">
        <v>0.90814547860837358</v>
      </c>
      <c r="L21" s="127">
        <v>0.80676648129044326</v>
      </c>
      <c r="O21" s="166" t="s">
        <v>284</v>
      </c>
      <c r="P21" s="168">
        <v>1327.0968</v>
      </c>
      <c r="Q21" s="168">
        <v>14219</v>
      </c>
      <c r="S21" s="207">
        <v>47.536300000000004</v>
      </c>
      <c r="T21" s="207">
        <v>1327096.8</v>
      </c>
      <c r="U21" s="208">
        <v>0.42983722061570795</v>
      </c>
      <c r="W21" s="168"/>
      <c r="X21" s="169"/>
      <c r="Y21" s="168"/>
      <c r="Z21" s="169"/>
    </row>
    <row r="22" spans="1:26" ht="12.75">
      <c r="A22" s="333"/>
      <c r="B22" s="127" t="s">
        <v>26</v>
      </c>
      <c r="C22" s="100">
        <v>-8.6274058105101803E-2</v>
      </c>
      <c r="D22" s="100">
        <v>-3.6913197693855704E-2</v>
      </c>
      <c r="E22" s="100">
        <v>8.6274058105101803E-2</v>
      </c>
      <c r="F22" s="100">
        <v>0</v>
      </c>
      <c r="G22" s="100">
        <v>4.9360860411246099E-2</v>
      </c>
      <c r="I22" s="127">
        <v>0.8164966859578151</v>
      </c>
      <c r="J22" s="127">
        <v>0.73152516136854928</v>
      </c>
      <c r="K22" s="127">
        <v>0.87987954727596929</v>
      </c>
      <c r="L22" s="127">
        <v>0.78831186810131693</v>
      </c>
      <c r="O22" s="166" t="s">
        <v>285</v>
      </c>
      <c r="P22" s="168">
        <v>1262.9948060971799</v>
      </c>
      <c r="Q22" s="168">
        <v>13268.52</v>
      </c>
      <c r="S22" s="207">
        <v>56.854599999999998</v>
      </c>
      <c r="T22" s="207">
        <v>1262994.8</v>
      </c>
      <c r="U22" s="208">
        <v>0.54018844733169136</v>
      </c>
      <c r="W22" s="168"/>
      <c r="X22" s="169"/>
      <c r="Y22" s="168"/>
      <c r="Z22" s="169"/>
    </row>
    <row r="23" spans="1:26" ht="12.75">
      <c r="A23" s="332">
        <v>2019</v>
      </c>
      <c r="B23" s="127" t="s">
        <v>23</v>
      </c>
      <c r="C23" s="100">
        <v>-9.314313115317896E-2</v>
      </c>
      <c r="D23" s="100">
        <v>-5.3607127746489125E-2</v>
      </c>
      <c r="E23" s="100">
        <v>9.414313115317885E-2</v>
      </c>
      <c r="F23" s="100">
        <v>9.9999999999988987E-4</v>
      </c>
      <c r="G23" s="100">
        <v>4.0536003406689725E-2</v>
      </c>
      <c r="I23" s="127">
        <v>0.81731318264377295</v>
      </c>
      <c r="J23" s="127">
        <v>0.69838732993847463</v>
      </c>
      <c r="K23" s="127">
        <v>0.87993741965462191</v>
      </c>
      <c r="L23" s="127">
        <v>0.75189922061172632</v>
      </c>
      <c r="O23" s="166" t="s">
        <v>250</v>
      </c>
      <c r="P23" s="168">
        <v>1289.8049632513403</v>
      </c>
      <c r="Q23" s="168">
        <v>13210.2</v>
      </c>
      <c r="S23" s="207">
        <v>66.295699999999997</v>
      </c>
      <c r="T23" s="207">
        <v>1289805</v>
      </c>
      <c r="U23" s="208">
        <v>0.61679742286624717</v>
      </c>
      <c r="W23" s="168"/>
      <c r="X23" s="169"/>
      <c r="Y23" s="168"/>
      <c r="Z23" s="169"/>
    </row>
    <row r="24" spans="1:26" ht="12.75">
      <c r="A24" s="332"/>
      <c r="B24" s="127" t="s">
        <v>24</v>
      </c>
      <c r="C24" s="100">
        <v>-0.11686180650170763</v>
      </c>
      <c r="D24" s="100">
        <v>-0.10019813601870142</v>
      </c>
      <c r="E24" s="100">
        <v>0.11385780650170751</v>
      </c>
      <c r="F24" s="100">
        <v>-3.0040000000001177E-3</v>
      </c>
      <c r="G24" s="100">
        <v>1.3659670483006092E-2</v>
      </c>
      <c r="I24" s="127">
        <v>0.80885515737878699</v>
      </c>
      <c r="J24" s="127">
        <v>0.64609367025102671</v>
      </c>
      <c r="K24" s="127">
        <v>0.86565443296363431</v>
      </c>
      <c r="L24" s="127">
        <v>0.69146353912735015</v>
      </c>
      <c r="O24" s="166" t="s">
        <v>286</v>
      </c>
      <c r="P24" s="168">
        <v>1315.9543779773601</v>
      </c>
      <c r="Q24" s="168">
        <v>13125.76</v>
      </c>
      <c r="S24" s="207">
        <v>38.669199999999996</v>
      </c>
      <c r="T24" s="207">
        <v>1315954.3999999999</v>
      </c>
      <c r="U24" s="208">
        <v>0.3526189053359296</v>
      </c>
      <c r="W24" s="168"/>
      <c r="X24" s="169"/>
      <c r="Y24" s="168"/>
      <c r="Z24" s="169"/>
    </row>
    <row r="25" spans="1:26" ht="12.75">
      <c r="A25" s="332"/>
      <c r="B25" s="127" t="s">
        <v>25</v>
      </c>
      <c r="C25" s="100">
        <v>-8.061228612192417E-2</v>
      </c>
      <c r="D25" s="100">
        <v>-5.265006072707723E-2</v>
      </c>
      <c r="E25" s="100">
        <v>6.9632318121924053E-2</v>
      </c>
      <c r="F25" s="100">
        <v>-1.0979968000000118E-2</v>
      </c>
      <c r="G25" s="100">
        <v>1.6982257394846823E-2</v>
      </c>
      <c r="I25" s="127">
        <v>0.78311928227154326</v>
      </c>
      <c r="J25" s="127">
        <v>0.62540497008665519</v>
      </c>
      <c r="K25" s="127">
        <v>0.86344421651327885</v>
      </c>
      <c r="L25" s="127">
        <v>0.68955306889345513</v>
      </c>
      <c r="O25" s="166" t="s">
        <v>287</v>
      </c>
      <c r="P25" s="168">
        <v>1255.5557328334601</v>
      </c>
      <c r="Q25" s="168">
        <v>12738.71</v>
      </c>
      <c r="S25" s="207">
        <v>42.647100000000002</v>
      </c>
      <c r="T25" s="207">
        <v>1255555.7</v>
      </c>
      <c r="U25" s="208">
        <v>0.40760055487781227</v>
      </c>
    </row>
    <row r="26" spans="1:26" ht="12.75">
      <c r="A26" s="333"/>
      <c r="B26" s="127" t="s">
        <v>26</v>
      </c>
      <c r="C26" s="100">
        <v>-5.405137752864797E-2</v>
      </c>
      <c r="D26" s="100">
        <v>-6.5249685018329284E-3</v>
      </c>
      <c r="E26" s="100">
        <v>3.713728933664795E-2</v>
      </c>
      <c r="F26" s="100">
        <v>-1.6914088192000021E-2</v>
      </c>
      <c r="G26" s="100">
        <v>3.0612320834815021E-2</v>
      </c>
      <c r="I26" s="127">
        <v>0.77394419934167669</v>
      </c>
      <c r="J26" s="127">
        <v>0.62857033935502638</v>
      </c>
      <c r="K26" s="127">
        <v>0.87434393845116776</v>
      </c>
      <c r="L26" s="127">
        <v>0.71011148681357616</v>
      </c>
      <c r="O26" s="166" t="s">
        <v>251</v>
      </c>
      <c r="P26" s="168">
        <v>1262.4975026348</v>
      </c>
      <c r="Q26" s="168">
        <v>12278.99</v>
      </c>
      <c r="S26" s="207">
        <v>58.793199999999999</v>
      </c>
      <c r="T26" s="207">
        <v>1262497.5</v>
      </c>
      <c r="U26" s="208">
        <v>0.55882756203477624</v>
      </c>
    </row>
    <row r="27" spans="1:26">
      <c r="A27" s="332">
        <v>2020</v>
      </c>
      <c r="B27" s="127" t="s">
        <v>23</v>
      </c>
      <c r="C27" s="100">
        <v>-6.1180976839387835E-2</v>
      </c>
      <c r="D27" s="100">
        <v>3.6710640297142438E-2</v>
      </c>
      <c r="E27" s="100">
        <v>4.4266888647387814E-2</v>
      </c>
      <c r="F27" s="100">
        <v>-1.6914088192000021E-2</v>
      </c>
      <c r="G27" s="100">
        <v>8.0977528944530253E-2</v>
      </c>
      <c r="H27"/>
      <c r="I27" s="127">
        <v>0.76942885399037297</v>
      </c>
      <c r="J27" s="127">
        <v>0.57348182330780528</v>
      </c>
      <c r="K27" s="127">
        <v>0.9108711459348624</v>
      </c>
      <c r="L27" s="127">
        <v>0.67890363463771364</v>
      </c>
      <c r="N27" s="166">
        <v>2016</v>
      </c>
      <c r="O27" s="166">
        <v>1</v>
      </c>
      <c r="P27" s="168">
        <v>1462.2284294576</v>
      </c>
      <c r="Q27" s="168">
        <v>12157.996500000001</v>
      </c>
      <c r="S27" s="207">
        <v>32.097000000000001</v>
      </c>
      <c r="T27" s="207">
        <v>1462228.4</v>
      </c>
      <c r="U27" s="208">
        <v>0.26340891751247619</v>
      </c>
    </row>
    <row r="28" spans="1:26" ht="12.75">
      <c r="A28" s="332"/>
      <c r="B28" s="127" t="s">
        <v>24</v>
      </c>
      <c r="C28" s="100">
        <v>-6.8900063974480674E-2</v>
      </c>
      <c r="D28" s="100">
        <v>7.7135482531818234E-2</v>
      </c>
      <c r="E28" s="100">
        <v>5.5934111974480727E-2</v>
      </c>
      <c r="F28" s="100">
        <v>-1.2965951999999947E-2</v>
      </c>
      <c r="G28" s="100">
        <v>0.13306959450629896</v>
      </c>
      <c r="I28" s="127">
        <v>0.75607708016971009</v>
      </c>
      <c r="J28" s="127">
        <v>0.58270395793544572</v>
      </c>
      <c r="K28" s="127">
        <v>0.92889007582737315</v>
      </c>
      <c r="L28" s="127">
        <v>0.71588987137405724</v>
      </c>
      <c r="O28" s="166" t="s">
        <v>281</v>
      </c>
      <c r="P28" s="168">
        <v>1446.0811912036099</v>
      </c>
      <c r="Q28" s="168">
        <v>11794.16</v>
      </c>
      <c r="S28" s="207">
        <v>19.447299999999998</v>
      </c>
      <c r="T28" s="207">
        <v>1446081.2</v>
      </c>
      <c r="U28" s="208">
        <v>0.16137931950156051</v>
      </c>
    </row>
    <row r="29" spans="1:26" ht="12.75">
      <c r="B29" s="127" t="s">
        <v>25</v>
      </c>
      <c r="C29" s="100">
        <v>-6.0810337016915517E-2</v>
      </c>
      <c r="D29" s="100">
        <v>4.1647873952028514E-2</v>
      </c>
      <c r="E29" s="100">
        <v>5.6799331016915477E-2</v>
      </c>
      <c r="F29" s="100">
        <v>-4.0110060000000392E-3</v>
      </c>
      <c r="G29" s="100">
        <v>9.8447204968943991E-2</v>
      </c>
      <c r="I29" s="127">
        <v>0.73805704000691863</v>
      </c>
      <c r="J29" s="127">
        <v>0.57253315659229953</v>
      </c>
      <c r="K29" s="127">
        <v>0.8974720729269936</v>
      </c>
      <c r="L29" s="127">
        <v>0.69619621657088915</v>
      </c>
      <c r="O29" s="166" t="s">
        <v>248</v>
      </c>
      <c r="P29" s="168">
        <v>1297.2955799779197</v>
      </c>
      <c r="Q29" s="168">
        <v>11191.21</v>
      </c>
      <c r="S29" s="207">
        <v>15.7422</v>
      </c>
      <c r="T29" s="207">
        <v>1297295.6000000001</v>
      </c>
      <c r="U29" s="208">
        <v>0.14561554051366549</v>
      </c>
    </row>
    <row r="30" spans="1:26" ht="12.75">
      <c r="B30" s="127" t="s">
        <v>26</v>
      </c>
      <c r="C30" s="100">
        <v>-6.9660527790475935E-2</v>
      </c>
      <c r="D30" s="100">
        <v>-3.8612867233571713E-3</v>
      </c>
      <c r="E30" s="100">
        <v>6.8655524790475875E-2</v>
      </c>
      <c r="F30" s="100">
        <v>-1.0050030000000598E-3</v>
      </c>
      <c r="G30" s="100">
        <v>6.4794238067118703E-2</v>
      </c>
      <c r="I30" s="127">
        <v>0.72349448925657811</v>
      </c>
      <c r="J30" s="127">
        <v>0.60611193015331655</v>
      </c>
      <c r="K30" s="127">
        <v>0.87118474209380936</v>
      </c>
      <c r="L30" s="127">
        <v>0.72984034210568405</v>
      </c>
      <c r="O30" s="166" t="s">
        <v>282</v>
      </c>
      <c r="P30" s="168">
        <v>1267.3375266324701</v>
      </c>
      <c r="Q30" s="168">
        <v>11019.84</v>
      </c>
      <c r="S30" s="207">
        <v>46.612400000000001</v>
      </c>
      <c r="T30" s="207">
        <v>1267337.5</v>
      </c>
      <c r="U30" s="208">
        <v>0.44135741268604456</v>
      </c>
    </row>
    <row r="31" spans="1:26" ht="12.75">
      <c r="O31" s="166" t="s">
        <v>283</v>
      </c>
      <c r="P31" s="168">
        <v>1319.247550196</v>
      </c>
      <c r="Q31" s="168">
        <v>10882.3</v>
      </c>
      <c r="S31" s="207">
        <v>37.5137</v>
      </c>
      <c r="T31" s="207">
        <v>1319247.6000000001</v>
      </c>
      <c r="U31" s="208">
        <v>0.34122813640138511</v>
      </c>
    </row>
    <row r="32" spans="1:26" ht="12.75">
      <c r="O32" s="166" t="s">
        <v>249</v>
      </c>
      <c r="P32" s="168">
        <v>1423.0786420659999</v>
      </c>
      <c r="Q32" s="168">
        <v>11451.95</v>
      </c>
      <c r="S32" s="207">
        <v>5.5241999999999996</v>
      </c>
      <c r="T32" s="207">
        <v>1423078.6</v>
      </c>
      <c r="U32" s="208">
        <v>4.6582388351563989E-2</v>
      </c>
    </row>
    <row r="33" spans="14:21" ht="12.75">
      <c r="O33" s="166" t="s">
        <v>284</v>
      </c>
      <c r="P33" s="168">
        <v>1488.8564716660001</v>
      </c>
      <c r="Q33" s="168">
        <v>12689.31</v>
      </c>
      <c r="S33" s="207">
        <v>3.2246999999999999</v>
      </c>
      <c r="T33" s="207">
        <v>1488856.5</v>
      </c>
      <c r="U33" s="208">
        <v>2.5990684797359585E-2</v>
      </c>
    </row>
    <row r="34" spans="14:21" ht="12.75">
      <c r="O34" s="166" t="s">
        <v>285</v>
      </c>
      <c r="P34" s="168">
        <v>1418.4591</v>
      </c>
      <c r="Q34" s="168">
        <v>12458.7</v>
      </c>
      <c r="S34" s="207">
        <v>1.0445</v>
      </c>
      <c r="T34" s="207">
        <v>1418459.1</v>
      </c>
      <c r="U34" s="208">
        <v>8.8363492468693672E-3</v>
      </c>
    </row>
    <row r="35" spans="14:21" ht="12.75">
      <c r="O35" s="166" t="s">
        <v>250</v>
      </c>
      <c r="P35" s="168">
        <v>1387.6873000000001</v>
      </c>
      <c r="Q35" s="168">
        <v>11539.1</v>
      </c>
      <c r="S35" s="207">
        <v>53.6325</v>
      </c>
      <c r="T35" s="207">
        <v>1387687.3</v>
      </c>
      <c r="U35" s="208">
        <v>0.46378604171127025</v>
      </c>
    </row>
    <row r="36" spans="14:21" ht="12.75">
      <c r="O36" s="166" t="s">
        <v>286</v>
      </c>
      <c r="P36" s="168">
        <v>1330.3517743319999</v>
      </c>
      <c r="Q36" s="168">
        <v>11226.05</v>
      </c>
      <c r="S36" s="207">
        <v>51.704099999999997</v>
      </c>
      <c r="T36" s="207">
        <v>1330351.8</v>
      </c>
      <c r="U36" s="208">
        <v>0.46637979517898948</v>
      </c>
    </row>
    <row r="37" spans="14:21" ht="12.75">
      <c r="O37" s="166" t="s">
        <v>287</v>
      </c>
      <c r="P37" s="168">
        <v>1363.9423644911103</v>
      </c>
      <c r="Q37" s="168">
        <v>10849.85</v>
      </c>
      <c r="S37" s="207">
        <v>46.186800000000005</v>
      </c>
      <c r="T37" s="207">
        <v>1363942.3999999999</v>
      </c>
      <c r="U37" s="208">
        <v>0.40635264363069878</v>
      </c>
    </row>
    <row r="38" spans="14:21" ht="12.75">
      <c r="O38" s="166" t="s">
        <v>251</v>
      </c>
      <c r="P38" s="168">
        <v>1474.1732965282199</v>
      </c>
      <c r="Q38" s="168">
        <v>11605.67</v>
      </c>
      <c r="S38" s="207">
        <v>150.16170000000002</v>
      </c>
      <c r="T38" s="207">
        <v>1474173.3</v>
      </c>
      <c r="U38" s="208">
        <v>1.2223395987432415</v>
      </c>
    </row>
    <row r="39" spans="14:21" ht="12.75">
      <c r="N39" s="166">
        <v>2017</v>
      </c>
      <c r="O39" s="166" t="s">
        <v>280</v>
      </c>
      <c r="P39" s="168">
        <v>1441.9140881210001</v>
      </c>
      <c r="Q39" s="168">
        <v>12237.68</v>
      </c>
      <c r="S39" s="207">
        <v>37.744099999999996</v>
      </c>
      <c r="T39" s="207">
        <v>1441914.1</v>
      </c>
      <c r="U39" s="208">
        <v>0.31411663149698027</v>
      </c>
    </row>
    <row r="40" spans="14:21" ht="12.75">
      <c r="O40" s="166" t="s">
        <v>281</v>
      </c>
      <c r="P40" s="168">
        <v>1525.35403934022</v>
      </c>
      <c r="Q40" s="168">
        <v>12122.22</v>
      </c>
      <c r="S40" s="207">
        <v>54.3474</v>
      </c>
      <c r="T40" s="207">
        <v>1525354</v>
      </c>
      <c r="U40" s="208">
        <v>0.42755242389635462</v>
      </c>
    </row>
    <row r="41" spans="14:21" ht="12.75">
      <c r="O41" s="166" t="s">
        <v>248</v>
      </c>
      <c r="P41" s="168">
        <v>1429.2404041719999</v>
      </c>
      <c r="Q41" s="168">
        <v>12679.09</v>
      </c>
      <c r="S41" s="207">
        <v>132.23939999999999</v>
      </c>
      <c r="T41" s="207">
        <v>1429240.4</v>
      </c>
      <c r="U41" s="208">
        <v>1.1102910329151066</v>
      </c>
    </row>
    <row r="42" spans="14:21" ht="12.75">
      <c r="O42" s="166" t="s">
        <v>282</v>
      </c>
      <c r="P42" s="168">
        <v>1487.7455090000001</v>
      </c>
      <c r="Q42" s="168">
        <v>12999.58</v>
      </c>
      <c r="S42" s="207">
        <v>178.4042</v>
      </c>
      <c r="T42" s="207">
        <v>1487745.5</v>
      </c>
      <c r="U42" s="208">
        <v>1.4389896659072403</v>
      </c>
    </row>
    <row r="43" spans="14:21" ht="12.75">
      <c r="O43" s="166" t="s">
        <v>283</v>
      </c>
      <c r="P43" s="168">
        <v>1497.979333</v>
      </c>
      <c r="Q43" s="168">
        <v>12788.19</v>
      </c>
      <c r="S43" s="207">
        <v>130.92410000000001</v>
      </c>
      <c r="T43" s="207">
        <v>1497979.3</v>
      </c>
      <c r="U43" s="208">
        <v>1.0488056810931901</v>
      </c>
    </row>
    <row r="44" spans="14:21" ht="12.75">
      <c r="O44" s="166" t="s">
        <v>249</v>
      </c>
      <c r="P44" s="168">
        <v>1497.6666029999999</v>
      </c>
      <c r="Q44" s="168">
        <v>12583.85</v>
      </c>
      <c r="S44" s="207">
        <v>258.8569</v>
      </c>
      <c r="T44" s="207">
        <v>1497666.6</v>
      </c>
      <c r="U44" s="208">
        <v>2.0740816414013636</v>
      </c>
    </row>
    <row r="45" spans="14:21" ht="12.75">
      <c r="O45" s="166" t="s">
        <v>284</v>
      </c>
      <c r="P45" s="168">
        <v>1594.00541</v>
      </c>
      <c r="Q45" s="168">
        <v>13610.19</v>
      </c>
      <c r="S45" s="207">
        <v>131.24770000000001</v>
      </c>
      <c r="T45" s="207">
        <v>1594005.4</v>
      </c>
      <c r="U45" s="208">
        <v>0.98805963894476156</v>
      </c>
    </row>
    <row r="46" spans="14:21" ht="12.75">
      <c r="O46" s="166" t="s">
        <v>285</v>
      </c>
      <c r="P46" s="168">
        <v>1805.979686244</v>
      </c>
      <c r="Q46" s="168">
        <v>14790.77</v>
      </c>
      <c r="S46" s="207">
        <v>117.2204</v>
      </c>
      <c r="T46" s="207">
        <v>1805979.7</v>
      </c>
      <c r="U46" s="208">
        <v>0.77888184457444343</v>
      </c>
    </row>
    <row r="47" spans="14:21" ht="12.75">
      <c r="O47" s="166" t="s">
        <v>250</v>
      </c>
      <c r="P47" s="168">
        <v>2083.1021408000001</v>
      </c>
      <c r="Q47" s="168">
        <v>17244.82</v>
      </c>
      <c r="S47" s="207">
        <v>213.40729999999999</v>
      </c>
      <c r="T47" s="207">
        <v>2083102.1</v>
      </c>
      <c r="U47" s="208">
        <v>1.2293624974023114</v>
      </c>
    </row>
    <row r="48" spans="14:21" ht="12.75">
      <c r="O48" s="166" t="s">
        <v>286</v>
      </c>
      <c r="P48" s="168">
        <v>2181.2836209999996</v>
      </c>
      <c r="Q48" s="168">
        <v>20164.599999999999</v>
      </c>
      <c r="S48" s="207">
        <v>120.4141</v>
      </c>
      <c r="T48" s="207">
        <v>2181283.6</v>
      </c>
      <c r="U48" s="208">
        <v>0.66243985880607181</v>
      </c>
    </row>
    <row r="49" spans="14:21" ht="12.75">
      <c r="O49" s="166" t="s">
        <v>287</v>
      </c>
      <c r="P49" s="168">
        <v>2381.5590575770002</v>
      </c>
      <c r="Q49" s="168">
        <v>22038.74</v>
      </c>
      <c r="S49" s="207">
        <v>19.432500000000001</v>
      </c>
      <c r="T49" s="207">
        <v>2381559.1</v>
      </c>
      <c r="U49" s="208">
        <v>9.7914849142311855E-2</v>
      </c>
    </row>
    <row r="50" spans="14:21" ht="12.75">
      <c r="O50" s="166" t="s">
        <v>251</v>
      </c>
      <c r="P50" s="168">
        <v>2436.3244516119998</v>
      </c>
      <c r="Q50" s="168">
        <v>22108.55</v>
      </c>
      <c r="S50" s="207">
        <v>64.484999999999999</v>
      </c>
      <c r="T50" s="207">
        <v>2436324.5</v>
      </c>
      <c r="U50" s="208">
        <v>0.31761778859917877</v>
      </c>
    </row>
    <row r="51" spans="14:21" ht="12.75">
      <c r="N51" s="166">
        <v>2018</v>
      </c>
      <c r="O51" s="166">
        <v>1</v>
      </c>
      <c r="P51" s="168">
        <v>2512.426210139</v>
      </c>
      <c r="Q51" s="168">
        <v>21147.16</v>
      </c>
      <c r="S51" s="207">
        <v>234.90360000000001</v>
      </c>
      <c r="T51" s="207">
        <v>2512426.2000000002</v>
      </c>
      <c r="U51" s="208">
        <v>1.1219605972903801</v>
      </c>
    </row>
    <row r="52" spans="14:21" ht="12.75">
      <c r="O52" s="166">
        <v>2</v>
      </c>
      <c r="P52" s="168">
        <v>2475.2573164280002</v>
      </c>
      <c r="Q52" s="168">
        <v>21115.99</v>
      </c>
      <c r="S52" s="207">
        <v>3.6065</v>
      </c>
      <c r="T52" s="207">
        <v>2475257.2999999998</v>
      </c>
      <c r="U52" s="208">
        <v>1.7484242951227739E-2</v>
      </c>
    </row>
    <row r="53" spans="14:21" ht="12.75">
      <c r="O53" s="166">
        <v>3</v>
      </c>
      <c r="P53" s="168">
        <v>2587.3733849</v>
      </c>
      <c r="Q53" s="168">
        <v>20910.03</v>
      </c>
      <c r="S53" s="207">
        <v>16.475999999999999</v>
      </c>
      <c r="T53" s="207">
        <v>2587373.4</v>
      </c>
      <c r="U53" s="208">
        <v>7.6414173539853206E-2</v>
      </c>
    </row>
    <row r="54" spans="14:21" ht="12.75">
      <c r="O54" s="166">
        <v>4</v>
      </c>
      <c r="P54" s="168">
        <v>2471.3952866879999</v>
      </c>
      <c r="Q54" s="168">
        <v>19949.16</v>
      </c>
      <c r="S54" s="207">
        <v>10.532200000000001</v>
      </c>
      <c r="T54" s="207">
        <v>2471395.2999999998</v>
      </c>
      <c r="U54" s="208">
        <v>5.1139694244785538E-2</v>
      </c>
    </row>
    <row r="55" spans="14:21" ht="12.75">
      <c r="O55" s="166">
        <v>5</v>
      </c>
      <c r="P55" s="168">
        <v>2487.8308658579999</v>
      </c>
      <c r="Q55" s="168">
        <v>19553.509999999998</v>
      </c>
      <c r="S55" s="207">
        <v>11.9323</v>
      </c>
      <c r="T55" s="207">
        <v>2487830.9</v>
      </c>
      <c r="U55" s="208">
        <v>5.7555197983914425E-2</v>
      </c>
    </row>
    <row r="56" spans="14:21" ht="12.75">
      <c r="O56" s="166">
        <v>6</v>
      </c>
      <c r="P56" s="168">
        <v>2481.8794411469999</v>
      </c>
      <c r="Q56" s="168">
        <v>19737.490000000002</v>
      </c>
      <c r="S56" s="207">
        <v>13.231</v>
      </c>
      <c r="T56" s="207">
        <v>2481879.4</v>
      </c>
      <c r="U56" s="208">
        <v>6.3972487946029929E-2</v>
      </c>
    </row>
    <row r="57" spans="14:21" ht="12.75">
      <c r="O57" s="166">
        <v>7</v>
      </c>
      <c r="P57" s="168">
        <v>2385.440764381</v>
      </c>
      <c r="Q57" s="168">
        <v>19537.009999999998</v>
      </c>
      <c r="S57" s="207">
        <v>118.53100000000001</v>
      </c>
      <c r="T57" s="207">
        <v>2385440.7999999998</v>
      </c>
      <c r="U57" s="208">
        <v>0.59627218583668062</v>
      </c>
    </row>
    <row r="58" spans="14:21" ht="12.75">
      <c r="O58" s="166">
        <v>8</v>
      </c>
      <c r="P58" s="168">
        <v>2302.3902816130003</v>
      </c>
      <c r="Q58" s="168">
        <v>19365</v>
      </c>
      <c r="S58" s="207">
        <v>3.2768999999999999</v>
      </c>
      <c r="T58" s="207">
        <v>2302390.2999999998</v>
      </c>
      <c r="U58" s="208">
        <v>1.7079119904214332E-2</v>
      </c>
    </row>
    <row r="59" spans="14:21" ht="12.75">
      <c r="O59" s="166">
        <v>9</v>
      </c>
      <c r="P59" s="168">
        <v>2347.480970177</v>
      </c>
      <c r="Q59" s="168">
        <v>20034.66</v>
      </c>
      <c r="S59" s="207">
        <v>20.6814</v>
      </c>
      <c r="T59" s="207">
        <v>2347481</v>
      </c>
      <c r="U59" s="208">
        <v>0.10572047228497272</v>
      </c>
    </row>
    <row r="60" spans="14:21" ht="12.75">
      <c r="O60" s="166">
        <v>10</v>
      </c>
      <c r="P60" s="168">
        <v>2428.2360973689997</v>
      </c>
      <c r="Q60" s="168">
        <v>20463.61</v>
      </c>
      <c r="S60" s="207">
        <v>9.8367000000000004</v>
      </c>
      <c r="T60" s="207">
        <v>2428236.1</v>
      </c>
      <c r="U60" s="208">
        <v>4.8611582704004772E-2</v>
      </c>
    </row>
    <row r="61" spans="14:21" ht="12.75">
      <c r="O61" s="166">
        <v>11</v>
      </c>
      <c r="P61" s="168">
        <v>2302.9794999999999</v>
      </c>
      <c r="Q61" s="168">
        <v>20051.900000000001</v>
      </c>
      <c r="S61" s="207">
        <v>5.4173999999999998</v>
      </c>
      <c r="T61" s="207">
        <v>2302979.5</v>
      </c>
      <c r="U61" s="208">
        <v>2.8228127953375176E-2</v>
      </c>
    </row>
    <row r="62" spans="14:21" ht="12.75">
      <c r="O62" s="166">
        <v>12</v>
      </c>
      <c r="P62" s="168">
        <v>2508.0409</v>
      </c>
      <c r="Q62" s="168">
        <v>20076.5</v>
      </c>
      <c r="S62" s="207">
        <v>123.629</v>
      </c>
      <c r="T62" s="207">
        <v>2508040.9</v>
      </c>
      <c r="U62" s="208">
        <v>0.59151666944506365</v>
      </c>
    </row>
    <row r="63" spans="14:21" ht="12.75">
      <c r="N63" s="166">
        <v>2019</v>
      </c>
      <c r="O63" s="166">
        <v>1</v>
      </c>
      <c r="P63" s="168">
        <v>2444.4315999999999</v>
      </c>
      <c r="Q63" s="168">
        <v>21584.400000000001</v>
      </c>
      <c r="S63" s="207">
        <v>21.988499999999998</v>
      </c>
      <c r="T63" s="207">
        <v>2444431.6</v>
      </c>
      <c r="U63" s="208">
        <v>0.10794411265179193</v>
      </c>
    </row>
    <row r="64" spans="14:21" ht="12.75">
      <c r="O64" s="166">
        <v>2</v>
      </c>
      <c r="P64" s="168">
        <v>2479.2525000000001</v>
      </c>
      <c r="Q64" s="168">
        <v>21457.8</v>
      </c>
      <c r="S64" s="207">
        <v>13.3521</v>
      </c>
      <c r="T64" s="207">
        <v>2479252.5</v>
      </c>
      <c r="U64" s="208">
        <v>6.4626414614888966E-2</v>
      </c>
    </row>
    <row r="65" spans="14:26" ht="12.75">
      <c r="O65" s="166">
        <v>3</v>
      </c>
      <c r="P65" s="168">
        <v>2452.7547999999997</v>
      </c>
      <c r="Q65" s="168">
        <v>20901.009999999998</v>
      </c>
      <c r="S65" s="207">
        <v>32.176099999999998</v>
      </c>
      <c r="T65" s="207">
        <v>2452754.7999999998</v>
      </c>
      <c r="U65" s="208">
        <v>0.1574202199094667</v>
      </c>
    </row>
    <row r="66" spans="14:26" ht="12.75">
      <c r="O66" s="166">
        <v>4</v>
      </c>
      <c r="P66" s="168">
        <v>2410.917538706</v>
      </c>
      <c r="Q66" s="168">
        <v>20118.48</v>
      </c>
      <c r="S66" s="207">
        <v>2.9993000000000003</v>
      </c>
      <c r="T66" s="207">
        <v>2410917.538706</v>
      </c>
      <c r="U66" s="208">
        <v>1.4928590224333262E-2</v>
      </c>
    </row>
    <row r="67" spans="14:26" ht="12.75">
      <c r="O67" s="166">
        <v>5</v>
      </c>
      <c r="P67" s="168">
        <v>2382.7542000000003</v>
      </c>
      <c r="Q67" s="168">
        <v>20175.5</v>
      </c>
      <c r="S67" s="207">
        <v>16.009799999999998</v>
      </c>
      <c r="T67" s="207">
        <v>2382754.2000000002</v>
      </c>
      <c r="U67" s="208">
        <v>8.0628375348158018E-2</v>
      </c>
    </row>
    <row r="68" spans="14:26" ht="12.75">
      <c r="O68" s="166">
        <v>6</v>
      </c>
      <c r="P68" s="168">
        <v>2601.6607000000004</v>
      </c>
      <c r="Q68" s="168">
        <v>19813.8</v>
      </c>
      <c r="S68" s="207">
        <v>21.941700000000001</v>
      </c>
      <c r="T68" s="207">
        <v>2601660.7000000002</v>
      </c>
      <c r="U68" s="208">
        <v>0.10120474203265628</v>
      </c>
    </row>
    <row r="69" spans="14:26" ht="12.75">
      <c r="O69" s="166">
        <v>7</v>
      </c>
      <c r="P69" s="168">
        <v>2515.1516000000001</v>
      </c>
      <c r="Q69" s="168">
        <v>20526.2</v>
      </c>
      <c r="S69" s="207">
        <v>16.247799999999998</v>
      </c>
      <c r="T69" s="207">
        <v>2515151.6</v>
      </c>
      <c r="U69" s="208">
        <v>7.7519621481265774E-2</v>
      </c>
    </row>
    <row r="70" spans="14:26" ht="12.75">
      <c r="O70" s="166">
        <v>8</v>
      </c>
      <c r="P70" s="168">
        <v>2493.4724000000001</v>
      </c>
      <c r="Q70" s="168">
        <v>19961.3</v>
      </c>
      <c r="S70" s="207">
        <v>1.8515999999999999</v>
      </c>
      <c r="T70" s="207">
        <v>2493472.4</v>
      </c>
      <c r="U70" s="208">
        <v>8.9109468386335457E-3</v>
      </c>
    </row>
    <row r="71" spans="14:26" ht="12.75">
      <c r="O71" s="166">
        <v>9</v>
      </c>
      <c r="P71" s="168">
        <v>2477.1877000000004</v>
      </c>
      <c r="Q71" s="168">
        <v>19317.5</v>
      </c>
      <c r="S71" s="207">
        <v>3.1926999999999999</v>
      </c>
      <c r="T71" s="207">
        <v>2477187.7000000002</v>
      </c>
      <c r="U71" s="208">
        <v>1.5466086804806916E-2</v>
      </c>
    </row>
    <row r="72" spans="14:26" ht="12.75">
      <c r="O72" s="166">
        <v>10</v>
      </c>
      <c r="P72" s="168">
        <v>2402.5257999999999</v>
      </c>
      <c r="Q72" s="168">
        <v>18613.5</v>
      </c>
      <c r="S72" s="207">
        <v>6.9756</v>
      </c>
      <c r="T72" s="207">
        <v>2402525.7999999998</v>
      </c>
      <c r="U72" s="208">
        <v>3.4841332401092225E-2</v>
      </c>
    </row>
    <row r="73" spans="14:26" ht="12.75">
      <c r="O73" s="166">
        <v>11</v>
      </c>
      <c r="P73" s="207">
        <v>2530.5140000000001</v>
      </c>
      <c r="Q73" s="207">
        <v>18605.3</v>
      </c>
      <c r="S73" s="207">
        <v>19.973599999999998</v>
      </c>
      <c r="T73" s="207">
        <v>2530514</v>
      </c>
      <c r="U73" s="208">
        <v>9.4717199746770814E-2</v>
      </c>
    </row>
    <row r="74" spans="14:26" ht="12.75">
      <c r="O74" s="166">
        <v>12</v>
      </c>
      <c r="P74" s="207">
        <v>2690.3206</v>
      </c>
      <c r="Q74" s="207">
        <v>18954.900000000001</v>
      </c>
      <c r="S74" s="207">
        <v>4.7332000000000001</v>
      </c>
      <c r="T74" s="207">
        <v>2690320.6</v>
      </c>
      <c r="U74" s="208">
        <v>2.1112130650897145E-2</v>
      </c>
    </row>
    <row r="75" spans="14:26" ht="16.5" thickBot="1">
      <c r="N75" s="166">
        <v>2020</v>
      </c>
      <c r="O75" s="166">
        <v>1</v>
      </c>
      <c r="P75" s="207">
        <v>2665.2132000000001</v>
      </c>
      <c r="Q75" s="207">
        <v>19132.900000000001</v>
      </c>
      <c r="S75" s="207">
        <v>4.2308999999999992</v>
      </c>
      <c r="T75" s="207">
        <v>2665213.2000000002</v>
      </c>
      <c r="U75" s="208">
        <v>1.9049432893398544E-2</v>
      </c>
      <c r="W75" s="222" t="s">
        <v>288</v>
      </c>
      <c r="X75" s="222"/>
      <c r="Y75"/>
      <c r="Z75"/>
    </row>
    <row r="76" spans="14:26" ht="14.65" customHeight="1" thickBot="1">
      <c r="N76"/>
      <c r="O76" s="166">
        <v>2</v>
      </c>
      <c r="P76" s="168">
        <v>2747.1419235800004</v>
      </c>
      <c r="Q76" s="168">
        <v>18965.419999999998</v>
      </c>
      <c r="S76" s="207">
        <v>1.9430000000000001</v>
      </c>
      <c r="T76" s="207">
        <v>2747141.9235800002</v>
      </c>
      <c r="U76" s="208">
        <v>8.4873663788055144E-3</v>
      </c>
      <c r="W76" s="223"/>
      <c r="X76" s="224"/>
      <c r="Y76" s="224" t="s">
        <v>289</v>
      </c>
      <c r="Z76" s="223" t="s">
        <v>290</v>
      </c>
    </row>
    <row r="77" spans="14:26" ht="14.65" customHeight="1" thickBot="1">
      <c r="N77"/>
      <c r="O77" s="166">
        <v>3</v>
      </c>
      <c r="P77" s="168">
        <v>2486.9223999999999</v>
      </c>
      <c r="Q77" s="168">
        <v>18208.2</v>
      </c>
      <c r="S77" s="207">
        <v>3.3804000000000003</v>
      </c>
      <c r="T77" s="207">
        <v>2486922.4</v>
      </c>
      <c r="U77" s="208">
        <v>1.6311244773861866E-2</v>
      </c>
      <c r="W77" s="225" t="s">
        <v>291</v>
      </c>
      <c r="X77" s="226"/>
      <c r="Y77" s="498"/>
      <c r="Z77" s="408"/>
    </row>
    <row r="78" spans="14:26" ht="14.65" customHeight="1">
      <c r="N78"/>
      <c r="O78" s="166">
        <v>4</v>
      </c>
      <c r="P78" s="168">
        <v>2427.9272000000001</v>
      </c>
      <c r="Q78" s="168">
        <v>16631.2</v>
      </c>
      <c r="S78" s="207">
        <v>2.2810999999999999</v>
      </c>
      <c r="T78" s="207">
        <v>2427927.2000000002</v>
      </c>
      <c r="U78" s="208">
        <v>1.1274308389477246E-2</v>
      </c>
      <c r="W78" s="227" t="s">
        <v>292</v>
      </c>
      <c r="X78" s="228" t="s">
        <v>293</v>
      </c>
      <c r="Y78" s="228">
        <v>0.1</v>
      </c>
      <c r="Z78" s="499">
        <v>-0.3</v>
      </c>
    </row>
    <row r="79" spans="14:26" ht="14.65" customHeight="1" thickBot="1">
      <c r="N79"/>
      <c r="O79" s="166">
        <v>5</v>
      </c>
      <c r="P79" s="168">
        <v>2415.7648917070001</v>
      </c>
      <c r="Q79" s="168">
        <v>16288.39</v>
      </c>
      <c r="S79" s="207">
        <v>4.4899210529999998</v>
      </c>
      <c r="T79" s="207">
        <v>2415764.8917069999</v>
      </c>
      <c r="U79" s="208">
        <v>2.2303102765074381E-2</v>
      </c>
      <c r="W79" s="229"/>
      <c r="X79" s="228" t="s">
        <v>294</v>
      </c>
      <c r="Y79" s="228">
        <v>-0.4</v>
      </c>
      <c r="Z79" s="499">
        <v>-0.1</v>
      </c>
    </row>
    <row r="80" spans="14:26" ht="24">
      <c r="O80" s="166">
        <v>6</v>
      </c>
      <c r="P80" s="388">
        <v>2500.5747999999999</v>
      </c>
      <c r="Q80" s="168">
        <v>16120.3</v>
      </c>
      <c r="S80" s="117">
        <v>12.786757286</v>
      </c>
      <c r="T80" s="390">
        <v>2500574.7999999998</v>
      </c>
      <c r="U80" s="389">
        <v>6.136232654668039E-2</v>
      </c>
      <c r="W80" s="230" t="s">
        <v>295</v>
      </c>
      <c r="X80" s="231" t="s">
        <v>293</v>
      </c>
      <c r="Y80" s="231">
        <v>-0.9</v>
      </c>
      <c r="Z80" s="500">
        <v>-1.3</v>
      </c>
    </row>
    <row r="81" spans="14:26" ht="13.5" thickBot="1">
      <c r="O81" s="166">
        <v>7</v>
      </c>
      <c r="P81" s="388">
        <v>2538.9555111870004</v>
      </c>
      <c r="Q81" s="168">
        <v>16450.52</v>
      </c>
      <c r="S81" s="117">
        <v>4.7047664210000004</v>
      </c>
      <c r="T81" s="390">
        <v>2538955.5111870002</v>
      </c>
      <c r="U81" s="389">
        <v>2.2236386893445568E-2</v>
      </c>
      <c r="W81" s="229"/>
      <c r="X81" s="232" t="s">
        <v>294</v>
      </c>
      <c r="Y81" s="232">
        <v>9.8000000000000007</v>
      </c>
      <c r="Z81" s="501">
        <v>6.5</v>
      </c>
    </row>
    <row r="82" spans="14:26" ht="24">
      <c r="O82" s="166">
        <v>8</v>
      </c>
      <c r="P82" s="168">
        <v>2587.3609000000001</v>
      </c>
      <c r="Q82" s="168">
        <v>16718.8</v>
      </c>
      <c r="S82" s="117">
        <v>5.1351279559999998</v>
      </c>
      <c r="T82" s="406">
        <v>2587360.9</v>
      </c>
      <c r="U82" s="407">
        <v>2.3816366503799299E-2</v>
      </c>
      <c r="W82" s="233" t="s">
        <v>296</v>
      </c>
      <c r="X82" s="228" t="s">
        <v>293</v>
      </c>
      <c r="Y82" s="228">
        <v>2.5</v>
      </c>
      <c r="Z82" s="499">
        <v>1.7</v>
      </c>
    </row>
    <row r="83" spans="14:26" ht="13.5" thickBot="1">
      <c r="O83" s="166">
        <v>9</v>
      </c>
      <c r="P83" s="168">
        <v>2598.0394000000001</v>
      </c>
      <c r="Q83" s="168">
        <v>17176.2</v>
      </c>
      <c r="S83" s="117">
        <v>1.83860248</v>
      </c>
      <c r="T83" s="406">
        <v>2598039.4</v>
      </c>
      <c r="U83" s="407">
        <v>8.492261418360323E-3</v>
      </c>
      <c r="W83" s="386"/>
      <c r="X83" s="387" t="s">
        <v>294</v>
      </c>
      <c r="Y83" s="232">
        <v>5.7</v>
      </c>
      <c r="Z83" s="501">
        <v>6.9</v>
      </c>
    </row>
    <row r="84" spans="14:26" ht="12.75">
      <c r="O84" s="166">
        <v>10</v>
      </c>
      <c r="P84" s="168">
        <v>2560.3143112265502</v>
      </c>
      <c r="Q84" s="168">
        <v>17458.060000000001</v>
      </c>
      <c r="S84" s="117">
        <v>7.9238848816400003</v>
      </c>
      <c r="T84" s="406">
        <v>2560314.31122655</v>
      </c>
      <c r="U84" s="407">
        <v>3.7138650580024919E-2</v>
      </c>
    </row>
    <row r="85" spans="14:26" ht="12.75">
      <c r="O85" s="166">
        <v>11</v>
      </c>
      <c r="P85" s="168">
        <v>2596.9060535530602</v>
      </c>
      <c r="Q85" s="168">
        <v>17541.28</v>
      </c>
      <c r="S85" s="117">
        <v>1.9392129675000001</v>
      </c>
      <c r="T85" s="406">
        <v>2596906.0535530602</v>
      </c>
      <c r="U85" s="407">
        <v>8.960876955160341E-3</v>
      </c>
    </row>
    <row r="86" spans="14:26" ht="12.75">
      <c r="O86" s="166">
        <v>12</v>
      </c>
      <c r="P86" s="168">
        <v>3026.5893560806203</v>
      </c>
      <c r="Q86" s="168">
        <v>18126.12</v>
      </c>
      <c r="S86" s="117">
        <v>14.673215398649999</v>
      </c>
      <c r="T86" s="406">
        <v>3026589.3560806201</v>
      </c>
      <c r="U86" s="407">
        <v>5.8177229900728475E-2</v>
      </c>
    </row>
    <row r="87" spans="14:26" ht="12.75">
      <c r="N87" s="166">
        <v>2021</v>
      </c>
      <c r="O87" s="166">
        <v>1</v>
      </c>
      <c r="P87" s="168">
        <v>3004.3648227543199</v>
      </c>
      <c r="Q87" s="168">
        <v>20030.05</v>
      </c>
      <c r="S87" s="117">
        <v>14.909253953569999</v>
      </c>
      <c r="T87" s="406">
        <v>3004364.8227543198</v>
      </c>
      <c r="U87" s="407">
        <v>5.9550373539129384E-2</v>
      </c>
    </row>
  </sheetData>
  <customSheetViews>
    <customSheetView guid="{8D4EA38E-ED42-44A9-9431-B3D4F6087B53}" showPageBreaks="1" showGridLines="0" view="pageBreakPreview">
      <pane xSplit="1" ySplit="3" topLeftCell="AP4" activePane="bottomRight" state="frozen"/>
      <selection pane="bottomRight" activeCell="AV27" sqref="AV27"/>
      <pageMargins left="0" right="0" top="0" bottom="0" header="0" footer="0"/>
    </customSheetView>
    <customSheetView guid="{B6000075-C6E9-470D-8855-6E4C41B43187}" scale="60" showPageBreaks="1" showGridLines="0" view="pageBreakPreview">
      <selection activeCell="O25" sqref="O25"/>
      <pageMargins left="0" right="0" top="0" bottom="0" header="0" footer="0"/>
    </customSheetView>
    <customSheetView guid="{A510ACF3-DF9A-47BB-87AF-862EA6359570}" scale="60" showPageBreaks="1" showGridLines="0" view="pageBreakPreview">
      <selection activeCell="O25" sqref="O25"/>
      <pageMargins left="0" right="0" top="0" bottom="0" header="0" footer="0"/>
    </customSheetView>
    <customSheetView guid="{83D4AEBA-9C92-42A7-8C70-A480F50C01E3}" showGridLines="0" topLeftCell="AG1">
      <selection activeCell="AT23" sqref="AT23"/>
      <pageMargins left="0" right="0" top="0" bottom="0" header="0" footer="0"/>
    </customSheetView>
    <customSheetView guid="{254DF0CF-5342-436C-8392-04866B911B72}" showGridLines="0">
      <selection activeCell="AR53" sqref="AR53"/>
      <pageMargins left="0" right="0" top="0" bottom="0" header="0" footer="0"/>
    </customSheetView>
    <customSheetView guid="{DC707E39-0569-4FAA-B5FD-B85110680DF5}" showGridLines="0" topLeftCell="AG1">
      <selection activeCell="AR2" sqref="AR2"/>
      <pageMargins left="0" right="0" top="0" bottom="0" header="0" footer="0"/>
    </customSheetView>
    <customSheetView guid="{5B55F06F-38A3-4953-A2E1-A01BECB01CAC}" scale="60" showPageBreaks="1" showGridLines="0" view="pageBreakPreview">
      <selection activeCell="O25" sqref="O25"/>
      <pageMargins left="0" right="0" top="0" bottom="0" header="0" footer="0"/>
    </customSheetView>
    <customSheetView guid="{54FD4859-4825-49C8-AF88-E7B792413D64}" scale="60" showPageBreaks="1" showGridLines="0" view="pageBreakPreview">
      <selection activeCell="O25" sqref="O25"/>
      <pageMargins left="0" right="0" top="0" bottom="0" header="0" footer="0"/>
    </customSheetView>
  </customSheetViews>
  <phoneticPr fontId="310"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tabColor theme="5" tint="0.59999389629810485"/>
    <pageSetUpPr autoPageBreaks="0"/>
  </sheetPr>
  <dimension ref="B1:G22"/>
  <sheetViews>
    <sheetView view="pageBreakPreview" zoomScale="80" zoomScaleNormal="80" zoomScaleSheetLayoutView="80" workbookViewId="0">
      <selection activeCell="C25" sqref="C25"/>
    </sheetView>
  </sheetViews>
  <sheetFormatPr defaultColWidth="9.28515625" defaultRowHeight="15"/>
  <cols>
    <col min="1" max="1" width="1.28515625" style="40" customWidth="1"/>
    <col min="2" max="2" width="40.28515625" style="40" customWidth="1"/>
    <col min="3" max="3" width="13" style="40" customWidth="1"/>
    <col min="4" max="4" width="13.28515625" style="40" bestFit="1" customWidth="1"/>
    <col min="5" max="5" width="11.5703125" style="40" customWidth="1"/>
    <col min="6" max="6" width="10.5703125" style="40" customWidth="1"/>
    <col min="7" max="7" width="11" style="40" customWidth="1"/>
    <col min="8" max="16384" width="9.28515625" style="40"/>
  </cols>
  <sheetData>
    <row r="1" spans="2:7" ht="18.75">
      <c r="B1" s="75" t="s">
        <v>297</v>
      </c>
      <c r="C1" s="75"/>
    </row>
    <row r="2" spans="2:7" ht="15.75" customHeight="1"/>
    <row r="3" spans="2:7" ht="24" customHeight="1">
      <c r="B3" s="545" t="s">
        <v>298</v>
      </c>
      <c r="C3" s="548">
        <v>2020</v>
      </c>
      <c r="D3" s="549"/>
      <c r="E3" s="486">
        <v>2021</v>
      </c>
      <c r="F3" s="546" t="s">
        <v>299</v>
      </c>
      <c r="G3" s="547"/>
    </row>
    <row r="4" spans="2:7" ht="25.5" customHeight="1">
      <c r="B4" s="545"/>
      <c r="C4" s="416" t="s">
        <v>300</v>
      </c>
      <c r="D4" s="416" t="s">
        <v>301</v>
      </c>
      <c r="E4" s="415" t="s">
        <v>302</v>
      </c>
      <c r="F4" s="413" t="s">
        <v>303</v>
      </c>
      <c r="G4" s="414" t="s">
        <v>304</v>
      </c>
    </row>
    <row r="5" spans="2:7" ht="15.75" customHeight="1">
      <c r="B5" s="409" t="s">
        <v>305</v>
      </c>
      <c r="C5" s="141">
        <v>10729.282835</v>
      </c>
      <c r="D5" s="141">
        <v>10401.975578182612</v>
      </c>
      <c r="E5" s="141">
        <v>13134.000035199881</v>
      </c>
      <c r="F5" s="417">
        <v>711.32608000885841</v>
      </c>
      <c r="G5" s="418">
        <v>90.638780799767972</v>
      </c>
    </row>
    <row r="6" spans="2:7" ht="15.75" customHeight="1">
      <c r="B6" s="410" t="s">
        <v>306</v>
      </c>
      <c r="C6" s="138">
        <v>943.20500000000004</v>
      </c>
      <c r="D6" s="138">
        <v>914.08552137178003</v>
      </c>
      <c r="E6" s="138">
        <v>1180.1430637505086</v>
      </c>
      <c r="F6" s="147">
        <v>23.18723053918</v>
      </c>
      <c r="G6" s="419">
        <v>47.404286007255685</v>
      </c>
    </row>
    <row r="7" spans="2:7" ht="15.75" customHeight="1">
      <c r="B7" s="410" t="s">
        <v>307</v>
      </c>
      <c r="C7" s="138">
        <v>55.1512204142809</v>
      </c>
      <c r="D7" s="138">
        <v>66.242884084140002</v>
      </c>
      <c r="E7" s="138">
        <v>156.01693624937141</v>
      </c>
      <c r="F7" s="147">
        <v>22.08082973714</v>
      </c>
      <c r="G7" s="419">
        <v>208.13002240503016</v>
      </c>
    </row>
    <row r="8" spans="2:7" s="93" customFormat="1" ht="15.75" customHeight="1">
      <c r="B8" s="411" t="s">
        <v>308</v>
      </c>
      <c r="C8" s="137">
        <v>9730.92661458572</v>
      </c>
      <c r="D8" s="137">
        <v>9421.6471727266908</v>
      </c>
      <c r="E8" s="137">
        <v>11797.840035200001</v>
      </c>
      <c r="F8" s="148">
        <v>666.05801973253847</v>
      </c>
      <c r="G8" s="420">
        <v>91.83596428434943</v>
      </c>
    </row>
    <row r="9" spans="2:7" ht="15.75" customHeight="1">
      <c r="B9" s="412" t="s">
        <v>309</v>
      </c>
      <c r="C9" s="138">
        <v>8847.1301798857203</v>
      </c>
      <c r="D9" s="138">
        <v>8501.7952377201</v>
      </c>
      <c r="E9" s="138">
        <v>10754.412589374671</v>
      </c>
      <c r="F9" s="149">
        <v>604.29486754776849</v>
      </c>
      <c r="G9" s="419">
        <v>93.673025620173036</v>
      </c>
    </row>
    <row r="10" spans="2:7" ht="15.75" customHeight="1">
      <c r="B10" s="421" t="s">
        <v>310</v>
      </c>
      <c r="C10" s="138">
        <v>883.79643469999996</v>
      </c>
      <c r="D10" s="138">
        <v>919.85193500659079</v>
      </c>
      <c r="E10" s="138">
        <v>1043.4274458253283</v>
      </c>
      <c r="F10" s="142">
        <v>61.763152184769979</v>
      </c>
      <c r="G10" s="419">
        <v>77.051383842510049</v>
      </c>
    </row>
    <row r="11" spans="2:7" ht="15.75" customHeight="1">
      <c r="B11" s="422" t="s">
        <v>311</v>
      </c>
      <c r="C11" s="141">
        <v>14577.486915400001</v>
      </c>
      <c r="D11" s="141">
        <v>13960.787468494751</v>
      </c>
      <c r="E11" s="141">
        <v>13951.577164</v>
      </c>
      <c r="F11" s="143">
        <v>784.51189803241982</v>
      </c>
      <c r="G11" s="418">
        <v>71.63850602129159</v>
      </c>
    </row>
    <row r="12" spans="2:7" ht="15.75" customHeight="1">
      <c r="B12" s="421" t="s">
        <v>312</v>
      </c>
      <c r="C12" s="138">
        <v>13604.910520400001</v>
      </c>
      <c r="D12" s="138">
        <v>13001.373876469432</v>
      </c>
      <c r="E12" s="138">
        <v>12991.7956572</v>
      </c>
      <c r="F12" s="142">
        <v>752.37967364887982</v>
      </c>
      <c r="G12" s="419">
        <v>71.042040074411887</v>
      </c>
    </row>
    <row r="13" spans="2:7" ht="15.75" customHeight="1">
      <c r="B13" s="421" t="s">
        <v>313</v>
      </c>
      <c r="C13" s="138">
        <v>10178.280297400001</v>
      </c>
      <c r="D13" s="138">
        <v>9912.1608478172511</v>
      </c>
      <c r="E13" s="138">
        <v>10052.2278788</v>
      </c>
      <c r="F13" s="142">
        <v>660.4058372569998</v>
      </c>
      <c r="G13" s="419">
        <v>71.349557759608558</v>
      </c>
    </row>
    <row r="14" spans="2:7" ht="15.75" customHeight="1">
      <c r="B14" s="421" t="s">
        <v>314</v>
      </c>
      <c r="C14" s="138">
        <v>3408.0151731999999</v>
      </c>
      <c r="D14" s="138">
        <v>3051.6549662457101</v>
      </c>
      <c r="E14" s="138">
        <v>3498.4764502999992</v>
      </c>
      <c r="F14" s="142">
        <v>93.594171393729994</v>
      </c>
      <c r="G14" s="419">
        <v>57.963786215605914</v>
      </c>
    </row>
    <row r="15" spans="2:7" ht="15.75" customHeight="1">
      <c r="B15" s="421" t="s">
        <v>315</v>
      </c>
      <c r="C15" s="138">
        <v>18.615049800000001</v>
      </c>
      <c r="D15" s="138">
        <v>37.558062406469972</v>
      </c>
      <c r="E15" s="138">
        <v>-558.90867189999994</v>
      </c>
      <c r="F15" s="142">
        <v>-1.6203350018500007</v>
      </c>
      <c r="G15" s="419">
        <v>5.7870063305045907</v>
      </c>
    </row>
    <row r="16" spans="2:7" ht="15.75" customHeight="1">
      <c r="B16" s="423" t="s">
        <v>316</v>
      </c>
      <c r="C16" s="140">
        <v>972.57639500000005</v>
      </c>
      <c r="D16" s="140">
        <v>959.4135920253201</v>
      </c>
      <c r="E16" s="140">
        <v>1137.5459599999999</v>
      </c>
      <c r="F16" s="144">
        <v>32.132224383539999</v>
      </c>
      <c r="G16" s="424">
        <v>89.168308429004796</v>
      </c>
    </row>
    <row r="17" spans="2:7" ht="15.75" customHeight="1">
      <c r="B17" s="425" t="s">
        <v>317</v>
      </c>
      <c r="C17" s="137">
        <v>-3848.2040804000007</v>
      </c>
      <c r="D17" s="137">
        <v>-3558.8118903121394</v>
      </c>
      <c r="E17" s="137">
        <v>-817.57712880011968</v>
      </c>
      <c r="F17" s="146">
        <v>-73.18581802356141</v>
      </c>
      <c r="G17" s="426"/>
    </row>
    <row r="18" spans="2:7" ht="15.75" customHeight="1">
      <c r="B18" s="427" t="s">
        <v>318</v>
      </c>
      <c r="C18" s="139">
        <v>-9.9467000006044734E-2</v>
      </c>
      <c r="D18" s="139">
        <v>-9.1986894384872342E-2</v>
      </c>
      <c r="E18" s="139">
        <v>-1.9360038429782626E-2</v>
      </c>
      <c r="F18" s="145">
        <v>-1.7330233436576772E-3</v>
      </c>
      <c r="G18" s="428"/>
    </row>
    <row r="19" spans="2:7" ht="15.75" customHeight="1">
      <c r="B19" s="421" t="s">
        <v>319</v>
      </c>
      <c r="C19" s="138">
        <v>-4846.5603008142807</v>
      </c>
      <c r="D19" s="138">
        <v>-4539.1402957680602</v>
      </c>
      <c r="E19" s="138">
        <v>-2153.7371287999995</v>
      </c>
      <c r="F19" s="142">
        <v>-118.45387829988135</v>
      </c>
      <c r="G19" s="428"/>
    </row>
    <row r="20" spans="2:7" ht="15.75" customHeight="1">
      <c r="B20" s="427" t="s">
        <v>318</v>
      </c>
      <c r="C20" s="139">
        <v>-0.125</v>
      </c>
      <c r="D20" s="139">
        <v>-0.11732607169307639</v>
      </c>
      <c r="E20" s="139">
        <v>-5.1000000015180923E-2</v>
      </c>
      <c r="F20" s="145">
        <v>-2.8049606028095653E-3</v>
      </c>
      <c r="G20" s="429"/>
    </row>
    <row r="21" spans="2:7" ht="15.75" customHeight="1">
      <c r="B21" s="421" t="s">
        <v>320</v>
      </c>
      <c r="C21" s="138">
        <v>-3873.9839058142807</v>
      </c>
      <c r="D21" s="138">
        <v>-3579.72670374274</v>
      </c>
      <c r="E21" s="138">
        <v>-1016.1911687999996</v>
      </c>
      <c r="F21" s="142">
        <v>-86.321653916341347</v>
      </c>
      <c r="G21" s="428"/>
    </row>
    <row r="22" spans="2:7" ht="15.75" customHeight="1">
      <c r="B22" s="430" t="s">
        <v>318</v>
      </c>
      <c r="C22" s="431">
        <v>-9.9915807948458946E-2</v>
      </c>
      <c r="D22" s="431">
        <v>-9.2527492987275917E-2</v>
      </c>
      <c r="E22" s="431">
        <v>-2.4063173230942311E-2</v>
      </c>
      <c r="F22" s="432">
        <v>-2.0440769173611937E-3</v>
      </c>
      <c r="G22" s="433"/>
    </row>
  </sheetData>
  <customSheetViews>
    <customSheetView guid="{8D4EA38E-ED42-44A9-9431-B3D4F6087B53}" scale="60" showPageBreaks="1" view="pageBreakPreview">
      <selection activeCell="L10" sqref="L10"/>
      <pageMargins left="0" right="0" top="0" bottom="0" header="0" footer="0"/>
      <pageSetup paperSize="9" scale="82" orientation="portrait" r:id="rId1"/>
    </customSheetView>
    <customSheetView guid="{B6000075-C6E9-470D-8855-6E4C41B43187}" scale="80" hiddenRows="1">
      <selection activeCell="N30" sqref="N30:N31"/>
      <pageMargins left="0" right="0" top="0" bottom="0" header="0" footer="0"/>
      <pageSetup paperSize="9" orientation="portrait" r:id="rId2"/>
    </customSheetView>
    <customSheetView guid="{A510ACF3-DF9A-47BB-87AF-862EA6359570}" scale="80" hiddenRows="1">
      <selection activeCell="N30" sqref="N30:N31"/>
      <pageMargins left="0" right="0" top="0" bottom="0" header="0" footer="0"/>
      <pageSetup paperSize="9" orientation="portrait" r:id="rId3"/>
    </customSheetView>
    <customSheetView guid="{5B55F06F-38A3-4953-A2E1-A01BECB01CAC}" scale="80" hiddenRows="1">
      <selection activeCell="N30" sqref="N30:N31"/>
      <pageMargins left="0" right="0" top="0" bottom="0" header="0" footer="0"/>
      <pageSetup paperSize="9" orientation="portrait" r:id="rId4"/>
    </customSheetView>
    <customSheetView guid="{54FD4859-4825-49C8-AF88-E7B792413D64}" scale="80" hiddenRows="1">
      <selection activeCell="N30" sqref="N30:N31"/>
      <pageMargins left="0" right="0" top="0" bottom="0" header="0" footer="0"/>
      <pageSetup paperSize="9" orientation="portrait" r:id="rId5"/>
    </customSheetView>
  </customSheetViews>
  <mergeCells count="3">
    <mergeCell ref="B3:B4"/>
    <mergeCell ref="F3:G3"/>
    <mergeCell ref="C3:D3"/>
  </mergeCells>
  <pageMargins left="0.7" right="0.7" top="0.75" bottom="0.75" header="0.3" footer="0.3"/>
  <pageSetup paperSize="9" scale="86" orientation="portrait" r:id="rId6"/>
  <colBreaks count="1" manualBreakCount="1">
    <brk id="7" max="22" man="1"/>
  </colBreaks>
  <ignoredErrors>
    <ignoredError sqref="F3" numberStoredAsText="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7" tint="0.39997558519241921"/>
    <pageSetUpPr autoPageBreaks="0"/>
  </sheetPr>
  <dimension ref="A1:AC16"/>
  <sheetViews>
    <sheetView topLeftCell="A15" zoomScale="85" zoomScaleNormal="85" zoomScaleSheetLayoutView="50" workbookViewId="0">
      <selection activeCell="Z36" sqref="Z36"/>
    </sheetView>
  </sheetViews>
  <sheetFormatPr defaultColWidth="9.28515625" defaultRowHeight="15"/>
  <cols>
    <col min="1" max="1" width="15.42578125" style="193" customWidth="1"/>
    <col min="2" max="13" width="7.28515625" style="193" hidden="1" customWidth="1"/>
    <col min="14" max="17" width="7.28515625" style="193" customWidth="1"/>
    <col min="18" max="27" width="9.28515625" style="193"/>
    <col min="28" max="28" width="10.28515625" style="193" bestFit="1" customWidth="1"/>
    <col min="29" max="16384" width="9.28515625" style="193"/>
  </cols>
  <sheetData>
    <row r="1" spans="1:29" s="234" customFormat="1">
      <c r="A1" s="234" t="s">
        <v>19</v>
      </c>
    </row>
    <row r="2" spans="1:29" s="234" customFormat="1">
      <c r="B2" s="234">
        <v>2017</v>
      </c>
      <c r="F2" s="234">
        <v>2018</v>
      </c>
      <c r="J2" s="234">
        <v>2019</v>
      </c>
      <c r="N2" s="234">
        <v>2020</v>
      </c>
      <c r="R2" s="234" t="s">
        <v>20</v>
      </c>
      <c r="V2" s="234" t="s">
        <v>21</v>
      </c>
      <c r="Z2" s="234" t="s">
        <v>22</v>
      </c>
    </row>
    <row r="3" spans="1:29" s="234" customFormat="1">
      <c r="B3" s="234" t="s">
        <v>23</v>
      </c>
      <c r="C3" s="234" t="s">
        <v>24</v>
      </c>
      <c r="D3" s="234" t="s">
        <v>25</v>
      </c>
      <c r="E3" s="234" t="s">
        <v>26</v>
      </c>
      <c r="F3" s="234" t="s">
        <v>23</v>
      </c>
      <c r="G3" s="234" t="s">
        <v>24</v>
      </c>
      <c r="H3" s="234" t="s">
        <v>25</v>
      </c>
      <c r="I3" s="234" t="s">
        <v>26</v>
      </c>
      <c r="J3" s="234" t="s">
        <v>23</v>
      </c>
      <c r="K3" s="234" t="s">
        <v>24</v>
      </c>
      <c r="L3" s="234" t="s">
        <v>25</v>
      </c>
      <c r="M3" s="234" t="s">
        <v>26</v>
      </c>
      <c r="N3" s="234" t="s">
        <v>23</v>
      </c>
      <c r="O3" s="234" t="s">
        <v>24</v>
      </c>
      <c r="P3" s="234" t="s">
        <v>25</v>
      </c>
      <c r="Q3" s="234" t="s">
        <v>26</v>
      </c>
      <c r="R3" s="234" t="s">
        <v>23</v>
      </c>
      <c r="S3" s="234" t="s">
        <v>24</v>
      </c>
      <c r="T3" s="234" t="s">
        <v>25</v>
      </c>
      <c r="U3" s="234" t="s">
        <v>26</v>
      </c>
      <c r="V3" s="234" t="s">
        <v>23</v>
      </c>
      <c r="W3" s="234" t="s">
        <v>24</v>
      </c>
      <c r="X3" s="234" t="s">
        <v>25</v>
      </c>
      <c r="Y3" s="234" t="s">
        <v>26</v>
      </c>
      <c r="Z3" s="234" t="s">
        <v>23</v>
      </c>
      <c r="AA3" s="234" t="s">
        <v>24</v>
      </c>
      <c r="AB3" s="234" t="s">
        <v>25</v>
      </c>
      <c r="AC3" s="234" t="s">
        <v>26</v>
      </c>
    </row>
    <row r="4" spans="1:29" s="234" customFormat="1">
      <c r="A4" s="234" t="s">
        <v>27</v>
      </c>
    </row>
    <row r="5" spans="1:29" s="234" customFormat="1">
      <c r="A5" s="234" t="s">
        <v>28</v>
      </c>
      <c r="B5" s="453">
        <v>2.1800000000000002</v>
      </c>
      <c r="C5" s="453">
        <v>3.53451951</v>
      </c>
      <c r="D5" s="453">
        <v>5.1349728300000006</v>
      </c>
      <c r="E5" s="453">
        <v>7.6754413100000001</v>
      </c>
      <c r="F5" s="453">
        <v>7.9495731800000007</v>
      </c>
      <c r="G5" s="453">
        <v>7.0722933000000001</v>
      </c>
      <c r="H5" s="453">
        <v>7.0386595000000005</v>
      </c>
      <c r="I5" s="453">
        <v>8.5923030199999992</v>
      </c>
      <c r="J5" s="454">
        <v>7.8075734999999993</v>
      </c>
      <c r="K5" s="454">
        <v>8.8636544000000015</v>
      </c>
      <c r="L5" s="454">
        <v>9.9935703099999991</v>
      </c>
      <c r="M5" s="454">
        <v>6.1475071899999998</v>
      </c>
      <c r="N5" s="454">
        <v>6.5724832400000004</v>
      </c>
      <c r="O5" s="454">
        <v>3.7307474900000002</v>
      </c>
      <c r="P5" s="454">
        <v>2.0832604199999998</v>
      </c>
      <c r="Q5" s="454">
        <v>2.92936518</v>
      </c>
      <c r="R5" s="454">
        <v>-0.12834705000000002</v>
      </c>
      <c r="S5" s="454">
        <v>1.8676308800000001</v>
      </c>
      <c r="T5" s="454">
        <v>0.76627876799999983</v>
      </c>
      <c r="U5" s="454">
        <v>9.3416014199999786E-2</v>
      </c>
      <c r="V5" s="454">
        <v>1.1855166299999995</v>
      </c>
      <c r="W5" s="454">
        <v>-0.7460263760000001</v>
      </c>
      <c r="X5" s="454">
        <v>-0.53879860199999996</v>
      </c>
      <c r="Y5" s="454">
        <v>-0.40287154700000016</v>
      </c>
      <c r="Z5" s="454">
        <v>-0.28383638200000005</v>
      </c>
      <c r="AA5" s="454">
        <v>-0.34133701799999994</v>
      </c>
      <c r="AB5" s="454">
        <v>-0.20965145300000021</v>
      </c>
      <c r="AC5" s="454">
        <v>-2.3795412500000168E-2</v>
      </c>
    </row>
    <row r="6" spans="1:29" s="234" customFormat="1">
      <c r="A6" s="234" t="s">
        <v>29</v>
      </c>
      <c r="B6" s="453">
        <v>0</v>
      </c>
      <c r="C6" s="453">
        <v>0</v>
      </c>
      <c r="D6" s="453">
        <v>-2.9999999817675871E-8</v>
      </c>
      <c r="E6" s="453">
        <v>0</v>
      </c>
      <c r="F6" s="453">
        <v>-2.6000000019621439E-7</v>
      </c>
      <c r="G6" s="453">
        <v>-3.9999999756901161E-8</v>
      </c>
      <c r="H6" s="453">
        <v>-6.9999999574577032E-8</v>
      </c>
      <c r="I6" s="453">
        <v>-9.9999999392252903E-8</v>
      </c>
      <c r="J6" s="454">
        <v>-3.9999999756901161E-8</v>
      </c>
      <c r="K6" s="454">
        <v>-1.2000000104706032E-7</v>
      </c>
      <c r="L6" s="454">
        <v>-1.6000000080396148E-7</v>
      </c>
      <c r="M6" s="454">
        <v>-7.0000000462755452E-8</v>
      </c>
      <c r="N6" s="454">
        <v>-8.0000000401980742E-8</v>
      </c>
      <c r="O6" s="454">
        <v>-1.00000003833145E-8</v>
      </c>
      <c r="P6" s="454">
        <v>2.000000032253979E-8</v>
      </c>
      <c r="Q6" s="454">
        <v>-1.200000001588819E-7</v>
      </c>
      <c r="R6" s="454">
        <v>0.88995305199999997</v>
      </c>
      <c r="S6" s="454">
        <v>1.7385537699999998</v>
      </c>
      <c r="T6" s="454">
        <v>2.5862167520000003</v>
      </c>
      <c r="U6" s="454">
        <v>3.4304717958000004</v>
      </c>
      <c r="V6" s="454">
        <v>3.3859734600000002</v>
      </c>
      <c r="W6" s="454">
        <v>3.2829905560000001</v>
      </c>
      <c r="X6" s="454">
        <v>3.1634008119999999</v>
      </c>
      <c r="Y6" s="454">
        <v>2.994466547</v>
      </c>
      <c r="Z6" s="454">
        <v>2.8001328920000002</v>
      </c>
      <c r="AA6" s="454">
        <v>2.5943578280000001</v>
      </c>
      <c r="AB6" s="454">
        <v>2.3999342930000003</v>
      </c>
      <c r="AC6" s="454">
        <v>2.2211746625000002</v>
      </c>
    </row>
    <row r="7" spans="1:29" s="234" customFormat="1">
      <c r="A7" s="234" t="s">
        <v>30</v>
      </c>
      <c r="B7" s="453">
        <v>0</v>
      </c>
      <c r="C7" s="453">
        <v>0</v>
      </c>
      <c r="D7" s="453">
        <v>-2.0000000766629E-8</v>
      </c>
      <c r="E7" s="453">
        <v>0</v>
      </c>
      <c r="F7" s="453">
        <v>-1.4999999997655777E-7</v>
      </c>
      <c r="G7" s="453">
        <v>-2.0000000766629E-8</v>
      </c>
      <c r="H7" s="453">
        <v>-3.0000000705854291E-8</v>
      </c>
      <c r="I7" s="453">
        <v>-5.0000000584304871E-8</v>
      </c>
      <c r="J7" s="454">
        <v>-1.9999999878450581E-8</v>
      </c>
      <c r="K7" s="454">
        <v>-7.0000000462755452E-8</v>
      </c>
      <c r="L7" s="454">
        <v>-8.9999998564849193E-8</v>
      </c>
      <c r="M7" s="454">
        <v>-3.9999999756901161E-8</v>
      </c>
      <c r="N7" s="454">
        <v>-4.9999999696126451E-8</v>
      </c>
      <c r="O7" s="454">
        <v>-9.9999999392252903E-9</v>
      </c>
      <c r="P7" s="454">
        <v>9.9999999392252903E-9</v>
      </c>
      <c r="Q7" s="454">
        <v>-7.0000000018666242E-8</v>
      </c>
      <c r="R7" s="454">
        <v>0.5090927380000001</v>
      </c>
      <c r="S7" s="454">
        <v>1.0008221000000002</v>
      </c>
      <c r="T7" s="454">
        <v>1.49863539</v>
      </c>
      <c r="U7" s="454">
        <v>2.0008954600000002</v>
      </c>
      <c r="V7" s="454">
        <v>1.9737314799999996</v>
      </c>
      <c r="W7" s="454">
        <v>1.9131416699999999</v>
      </c>
      <c r="X7" s="454">
        <v>1.8416767400000005</v>
      </c>
      <c r="Y7" s="454">
        <v>1.7410263600000002</v>
      </c>
      <c r="Z7" s="454">
        <v>1.6255830099999997</v>
      </c>
      <c r="AA7" s="454">
        <v>1.5037737899999999</v>
      </c>
      <c r="AB7" s="454">
        <v>1.3889753699999998</v>
      </c>
      <c r="AC7" s="454">
        <v>1.2837160299999999</v>
      </c>
    </row>
    <row r="8" spans="1:29" s="234" customFormat="1">
      <c r="A8" s="234" t="s">
        <v>31</v>
      </c>
      <c r="B8" s="453">
        <v>0</v>
      </c>
      <c r="C8" s="453">
        <v>0</v>
      </c>
      <c r="D8" s="453">
        <v>-1.9999999878450581E-8</v>
      </c>
      <c r="E8" s="453">
        <v>0</v>
      </c>
      <c r="F8" s="453">
        <v>-1.200000001588819E-7</v>
      </c>
      <c r="G8" s="453">
        <v>-1.9999999878450581E-8</v>
      </c>
      <c r="H8" s="453">
        <v>-2.9999999817675871E-8</v>
      </c>
      <c r="I8" s="453">
        <v>-4.9999998807948032E-8</v>
      </c>
      <c r="J8" s="454">
        <v>-1.9999999878450581E-8</v>
      </c>
      <c r="K8" s="454">
        <v>-5.9999999635351742E-8</v>
      </c>
      <c r="L8" s="454">
        <v>-7.0000000462755452E-8</v>
      </c>
      <c r="M8" s="454">
        <v>-2.9999999817675871E-8</v>
      </c>
      <c r="N8" s="454">
        <v>-4.0000000645079581E-8</v>
      </c>
      <c r="O8" s="454">
        <v>0</v>
      </c>
      <c r="P8" s="454">
        <v>9.9999999392252903E-9</v>
      </c>
      <c r="Q8" s="454">
        <v>-4.9999999696126451E-8</v>
      </c>
      <c r="R8" s="454">
        <v>0.43190291999999997</v>
      </c>
      <c r="S8" s="454">
        <v>0.85266344999999966</v>
      </c>
      <c r="T8" s="454">
        <v>1.2824240599999994</v>
      </c>
      <c r="U8" s="454">
        <v>1.7197314499999994</v>
      </c>
      <c r="V8" s="454">
        <v>1.6956890000000007</v>
      </c>
      <c r="W8" s="454">
        <v>1.6433127699999996</v>
      </c>
      <c r="X8" s="454">
        <v>1.5809075399999992</v>
      </c>
      <c r="Y8" s="454">
        <v>1.4931885899999999</v>
      </c>
      <c r="Z8" s="454">
        <v>1.3927713700000002</v>
      </c>
      <c r="AA8" s="454">
        <v>1.2870622100000002</v>
      </c>
      <c r="AB8" s="454">
        <v>1.1876039800000004</v>
      </c>
      <c r="AC8" s="454">
        <v>1.0965757400000005</v>
      </c>
    </row>
    <row r="9" spans="1:29" s="234" customFormat="1">
      <c r="A9" s="234">
        <v>0.3</v>
      </c>
      <c r="B9" s="453">
        <v>0</v>
      </c>
      <c r="C9" s="453">
        <v>0</v>
      </c>
      <c r="D9" s="453">
        <v>-9.9999999392252903E-9</v>
      </c>
      <c r="E9" s="453">
        <v>0</v>
      </c>
      <c r="F9" s="453">
        <v>-1.3000000009810719E-7</v>
      </c>
      <c r="G9" s="453">
        <v>-1.9999999878450581E-8</v>
      </c>
      <c r="H9" s="453">
        <v>-3.9999999756901161E-8</v>
      </c>
      <c r="I9" s="453">
        <v>-5.0000000584304871E-8</v>
      </c>
      <c r="J9" s="454">
        <v>-1.9999999878450581E-8</v>
      </c>
      <c r="K9" s="454">
        <v>-5.9999999635351742E-8</v>
      </c>
      <c r="L9" s="454">
        <v>-7.0000000462755452E-8</v>
      </c>
      <c r="M9" s="454">
        <v>-2.9999999817675871E-8</v>
      </c>
      <c r="N9" s="454">
        <v>-3.9999999756901161E-8</v>
      </c>
      <c r="O9" s="454">
        <v>-9.9999999392252903E-9</v>
      </c>
      <c r="P9" s="454">
        <v>9.9999999392252903E-9</v>
      </c>
      <c r="Q9" s="454">
        <v>-6.0000000079440952E-8</v>
      </c>
      <c r="R9" s="454">
        <v>0.43374491000000015</v>
      </c>
      <c r="S9" s="454">
        <v>0.85961361000000025</v>
      </c>
      <c r="T9" s="454">
        <v>1.2981092700000003</v>
      </c>
      <c r="U9" s="454">
        <v>1.7477578099999995</v>
      </c>
      <c r="V9" s="454">
        <v>1.7226762299999994</v>
      </c>
      <c r="W9" s="454">
        <v>1.6691669900000008</v>
      </c>
      <c r="X9" s="454">
        <v>1.60483171</v>
      </c>
      <c r="Y9" s="454">
        <v>1.5145588300000004</v>
      </c>
      <c r="Z9" s="454">
        <v>1.4113980000000002</v>
      </c>
      <c r="AA9" s="454">
        <v>1.3030277099999994</v>
      </c>
      <c r="AB9" s="454">
        <v>1.2012206299999999</v>
      </c>
      <c r="AC9" s="454">
        <v>1.1081960199999994</v>
      </c>
    </row>
    <row r="10" spans="1:29" s="234" customFormat="1">
      <c r="A10" s="234">
        <v>0.6</v>
      </c>
      <c r="B10" s="453">
        <v>0</v>
      </c>
      <c r="C10" s="453">
        <v>0</v>
      </c>
      <c r="D10" s="453">
        <v>-1.9999999878450581E-8</v>
      </c>
      <c r="E10" s="453">
        <v>0</v>
      </c>
      <c r="F10" s="453">
        <v>-1.4000000003733248E-7</v>
      </c>
      <c r="G10" s="453">
        <v>-2.9999999817675871E-8</v>
      </c>
      <c r="H10" s="453">
        <v>-2.9999999817675871E-8</v>
      </c>
      <c r="I10" s="453">
        <v>-5.0000000584304871E-8</v>
      </c>
      <c r="J10" s="454">
        <v>-1.9999999878450581E-8</v>
      </c>
      <c r="K10" s="454">
        <v>-7.0000000462755452E-8</v>
      </c>
      <c r="L10" s="454">
        <v>-9.0000000341206032E-8</v>
      </c>
      <c r="M10" s="454">
        <v>-4.0000000645079581E-8</v>
      </c>
      <c r="N10" s="454">
        <v>-4.9999999696126451E-8</v>
      </c>
      <c r="O10" s="454">
        <v>-9.9999999392252903E-9</v>
      </c>
      <c r="P10" s="454">
        <v>9.9999999392252903E-9</v>
      </c>
      <c r="Q10" s="454">
        <v>-6.0000000079440952E-8</v>
      </c>
      <c r="R10" s="454">
        <v>0.51603853999999982</v>
      </c>
      <c r="S10" s="454">
        <v>1.02703027</v>
      </c>
      <c r="T10" s="454">
        <v>1.5577842900000007</v>
      </c>
      <c r="U10" s="454">
        <v>2.1065876700000015</v>
      </c>
      <c r="V10" s="454">
        <v>2.0755043999999998</v>
      </c>
      <c r="W10" s="454">
        <v>2.01064167</v>
      </c>
      <c r="X10" s="454">
        <v>1.9318975600000003</v>
      </c>
      <c r="Y10" s="454">
        <v>1.82161522</v>
      </c>
      <c r="Z10" s="454">
        <v>1.6958248200000003</v>
      </c>
      <c r="AA10" s="454">
        <v>1.5639797900000003</v>
      </c>
      <c r="AB10" s="454">
        <v>1.4403234099999995</v>
      </c>
      <c r="AC10" s="454">
        <v>1.3275354200000002</v>
      </c>
    </row>
    <row r="11" spans="1:29" s="234" customFormat="1" ht="15.75" customHeight="1">
      <c r="A11" s="234">
        <v>0.9</v>
      </c>
      <c r="B11" s="453">
        <v>0</v>
      </c>
      <c r="C11" s="453">
        <v>0</v>
      </c>
      <c r="D11" s="453">
        <v>-2.9999999817675871E-8</v>
      </c>
      <c r="E11" s="453">
        <v>0</v>
      </c>
      <c r="F11" s="453">
        <v>-2.5999999930803597E-7</v>
      </c>
      <c r="G11" s="453">
        <v>-3.9999999756901161E-8</v>
      </c>
      <c r="H11" s="453">
        <v>-7.0000000462755452E-8</v>
      </c>
      <c r="I11" s="453">
        <v>-9.9999999392252903E-8</v>
      </c>
      <c r="J11" s="454">
        <v>-4.0000000645079581E-8</v>
      </c>
      <c r="K11" s="454">
        <v>-1.3000000009810719E-7</v>
      </c>
      <c r="L11" s="454">
        <v>-1.5999999902760464E-7</v>
      </c>
      <c r="M11" s="454">
        <v>-6.9999999574577032E-8</v>
      </c>
      <c r="N11" s="454">
        <v>-8.0000000401980742E-8</v>
      </c>
      <c r="O11" s="454">
        <v>-9.9999999392252903E-9</v>
      </c>
      <c r="P11" s="454">
        <v>3.0000000261765081E-8</v>
      </c>
      <c r="Q11" s="454">
        <v>-1.200000001588819E-7</v>
      </c>
      <c r="R11" s="454">
        <v>0.91473205999999996</v>
      </c>
      <c r="S11" s="454">
        <v>1.8320573199999997</v>
      </c>
      <c r="T11" s="454">
        <v>2.7972684699999988</v>
      </c>
      <c r="U11" s="454">
        <v>3.8076580999999994</v>
      </c>
      <c r="V11" s="454">
        <v>3.7491669999999999</v>
      </c>
      <c r="W11" s="454">
        <v>3.6309324199999988</v>
      </c>
      <c r="X11" s="454">
        <v>3.4853575400000008</v>
      </c>
      <c r="Y11" s="454">
        <v>3.2820415000000001</v>
      </c>
      <c r="Z11" s="454">
        <v>3.0507760899999994</v>
      </c>
      <c r="AA11" s="454">
        <v>2.8091826899999992</v>
      </c>
      <c r="AB11" s="454">
        <v>2.5831467800000008</v>
      </c>
      <c r="AC11" s="454">
        <v>2.3775203200000004</v>
      </c>
    </row>
    <row r="12" spans="1:29" s="234" customFormat="1">
      <c r="A12" s="234" t="s">
        <v>32</v>
      </c>
      <c r="B12" s="453">
        <v>2.1799506100000001</v>
      </c>
      <c r="C12" s="453">
        <v>3.53451951</v>
      </c>
      <c r="D12" s="453">
        <v>5.1349727600000001</v>
      </c>
      <c r="E12" s="453">
        <v>7.6754413100000001</v>
      </c>
      <c r="F12" s="453">
        <v>7.9495726500000004</v>
      </c>
      <c r="G12" s="453">
        <v>7.0722932199999997</v>
      </c>
      <c r="H12" s="453">
        <v>7.0386593700000004</v>
      </c>
      <c r="I12" s="453">
        <v>8.5923028200000005</v>
      </c>
      <c r="J12" s="454">
        <v>7.8075734199999998</v>
      </c>
      <c r="K12" s="454">
        <v>8.8636541500000003</v>
      </c>
      <c r="L12" s="454">
        <v>9.9935699899999992</v>
      </c>
      <c r="M12" s="454">
        <v>6.1475070499999998</v>
      </c>
      <c r="N12" s="454">
        <v>6.5724830699999996</v>
      </c>
      <c r="O12" s="454">
        <v>3.7307474699999998</v>
      </c>
      <c r="P12" s="454">
        <v>2.08326046</v>
      </c>
      <c r="Q12" s="454">
        <v>2.9293649400000001</v>
      </c>
      <c r="R12" s="454">
        <v>1.70260166</v>
      </c>
      <c r="S12" s="454">
        <v>5.4596701999999997</v>
      </c>
      <c r="T12" s="454">
        <v>6.1335549699999996</v>
      </c>
      <c r="U12" s="454">
        <v>7.2445147199999997</v>
      </c>
      <c r="V12" s="454">
        <v>8.2409105700000005</v>
      </c>
      <c r="W12" s="454">
        <v>6.0934186199999996</v>
      </c>
      <c r="X12" s="454">
        <v>6.0471864899999996</v>
      </c>
      <c r="Y12" s="454">
        <v>5.82580995</v>
      </c>
      <c r="Z12" s="454">
        <v>5.53465089</v>
      </c>
      <c r="AA12" s="454">
        <v>5.0438568100000003</v>
      </c>
      <c r="AB12" s="454">
        <v>4.7668621900000003</v>
      </c>
      <c r="AC12" s="454">
        <v>4.5776710200000004</v>
      </c>
    </row>
    <row r="13" spans="1:29" s="234" customFormat="1">
      <c r="A13" s="234" t="s">
        <v>6</v>
      </c>
      <c r="B13" s="453">
        <v>8</v>
      </c>
      <c r="C13" s="453">
        <v>8</v>
      </c>
      <c r="D13" s="453">
        <v>8</v>
      </c>
      <c r="E13" s="453">
        <v>8</v>
      </c>
      <c r="F13" s="453">
        <v>8</v>
      </c>
      <c r="G13" s="453">
        <v>8</v>
      </c>
      <c r="H13" s="453">
        <v>8</v>
      </c>
      <c r="I13" s="453">
        <v>8</v>
      </c>
      <c r="J13" s="454">
        <v>8</v>
      </c>
      <c r="K13" s="454">
        <v>8</v>
      </c>
      <c r="L13" s="454">
        <v>8</v>
      </c>
      <c r="M13" s="454">
        <v>8</v>
      </c>
      <c r="N13" s="454">
        <v>8</v>
      </c>
      <c r="O13" s="454">
        <v>8</v>
      </c>
      <c r="P13" s="454">
        <v>8</v>
      </c>
      <c r="Q13" s="454">
        <v>8</v>
      </c>
      <c r="R13" s="454">
        <v>6</v>
      </c>
      <c r="S13" s="454">
        <v>6</v>
      </c>
      <c r="T13" s="454">
        <v>6</v>
      </c>
      <c r="U13" s="454">
        <v>6</v>
      </c>
      <c r="V13" s="454">
        <v>6</v>
      </c>
      <c r="W13" s="454">
        <v>6</v>
      </c>
      <c r="X13" s="454">
        <v>6</v>
      </c>
      <c r="Y13" s="454">
        <v>6</v>
      </c>
      <c r="Z13" s="454">
        <v>6</v>
      </c>
      <c r="AA13" s="454">
        <v>6</v>
      </c>
      <c r="AB13" s="454">
        <v>6</v>
      </c>
      <c r="AC13" s="454">
        <v>6</v>
      </c>
    </row>
    <row r="14" spans="1:29" s="234" customFormat="1">
      <c r="A14" s="234" t="s">
        <v>33</v>
      </c>
      <c r="B14" s="234">
        <v>2.1799506100000001</v>
      </c>
      <c r="C14" s="234">
        <v>3.53451951</v>
      </c>
      <c r="D14" s="234">
        <v>5.1349727600000001</v>
      </c>
      <c r="E14" s="234">
        <v>7.6754413100000001</v>
      </c>
      <c r="F14" s="234">
        <v>7.9495726500000004</v>
      </c>
      <c r="G14" s="234">
        <v>7.0722932199999997</v>
      </c>
      <c r="H14" s="234">
        <v>7.0386593700000004</v>
      </c>
      <c r="I14" s="234">
        <v>8.5923028200000005</v>
      </c>
      <c r="J14" s="454">
        <v>7.8075734199999998</v>
      </c>
      <c r="K14" s="454">
        <v>8.8636541500000003</v>
      </c>
      <c r="L14" s="454">
        <v>9.9935699899999992</v>
      </c>
      <c r="M14" s="454">
        <v>6.1475070499999998</v>
      </c>
      <c r="N14" s="454">
        <v>6.5724832600000003</v>
      </c>
      <c r="O14" s="454">
        <v>3.7307475299999999</v>
      </c>
      <c r="P14" s="454">
        <v>2.08326046</v>
      </c>
      <c r="Q14" s="454">
        <v>3.2227265699999998</v>
      </c>
      <c r="R14" s="454">
        <v>2.2628872900000001</v>
      </c>
      <c r="S14" s="454">
        <v>5.4025846900000003</v>
      </c>
      <c r="T14" s="454">
        <v>5.7761624100000004</v>
      </c>
      <c r="U14" s="454">
        <v>6.3474447899999999</v>
      </c>
      <c r="V14" s="454">
        <v>7.2204839400000003</v>
      </c>
      <c r="W14" s="454">
        <v>6.0654164599999998</v>
      </c>
      <c r="X14" s="454">
        <v>6.42044733</v>
      </c>
      <c r="Y14" s="454">
        <v>6.3250645900000002</v>
      </c>
      <c r="Z14" s="454">
        <v>6.0402142200000002</v>
      </c>
      <c r="AA14" s="454">
        <v>5.3955770999999997</v>
      </c>
      <c r="AB14" s="454">
        <v>5.0319051100000003</v>
      </c>
      <c r="AC14" s="454"/>
    </row>
    <row r="16" spans="1:29">
      <c r="J16" s="399"/>
      <c r="K16" s="399"/>
      <c r="L16" s="399"/>
      <c r="M16" s="399"/>
      <c r="N16" s="399"/>
      <c r="O16" s="399"/>
      <c r="P16" s="399"/>
      <c r="Q16" s="399"/>
      <c r="R16" s="399"/>
      <c r="S16" s="399"/>
      <c r="T16" s="399"/>
      <c r="U16" s="399"/>
      <c r="V16" s="399"/>
      <c r="W16" s="399"/>
      <c r="X16" s="399"/>
      <c r="Y16" s="399"/>
      <c r="Z16" s="399"/>
      <c r="AA16" s="399"/>
    </row>
  </sheetData>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tabColor theme="5" tint="0.59999389629810485"/>
    <pageSetUpPr autoPageBreaks="0"/>
  </sheetPr>
  <dimension ref="A2:S62"/>
  <sheetViews>
    <sheetView zoomScale="70" zoomScaleNormal="70" workbookViewId="0">
      <selection activeCell="T3" sqref="T3"/>
    </sheetView>
  </sheetViews>
  <sheetFormatPr defaultColWidth="9.28515625" defaultRowHeight="15"/>
  <cols>
    <col min="1" max="1" width="1.42578125" style="41" customWidth="1"/>
    <col min="2" max="2" width="26.42578125" style="41" customWidth="1"/>
    <col min="3" max="3" width="10" style="41" bestFit="1" customWidth="1"/>
    <col min="4" max="6" width="9.28515625" style="41"/>
    <col min="7" max="7" width="3.42578125" style="41" customWidth="1"/>
    <col min="8" max="12" width="6" style="41" bestFit="1" customWidth="1"/>
    <col min="13" max="15" width="9.28515625" style="41"/>
    <col min="16" max="16" width="10.28515625" style="41" customWidth="1"/>
    <col min="17" max="16384" width="9.28515625" style="41"/>
  </cols>
  <sheetData>
    <row r="2" spans="1:19" s="446" customFormat="1" ht="18.75">
      <c r="E2" s="447"/>
      <c r="H2" s="75" t="s">
        <v>321</v>
      </c>
      <c r="I2" s="75"/>
      <c r="J2" s="75"/>
      <c r="K2" s="75"/>
      <c r="L2" s="75"/>
      <c r="M2" s="75"/>
      <c r="N2" s="75"/>
      <c r="O2" s="75"/>
      <c r="P2" s="75"/>
      <c r="Q2" s="75"/>
      <c r="R2" s="75" t="s">
        <v>322</v>
      </c>
      <c r="S2" s="75"/>
    </row>
    <row r="3" spans="1:19" ht="15.75" thickBot="1"/>
    <row r="4" spans="1:19">
      <c r="A4" s="502"/>
      <c r="B4" s="444"/>
      <c r="C4" s="444"/>
      <c r="D4" s="444"/>
      <c r="E4" s="444"/>
      <c r="F4" s="503"/>
    </row>
    <row r="5" spans="1:19">
      <c r="A5" s="43"/>
      <c r="C5" s="212" t="s">
        <v>323</v>
      </c>
      <c r="D5" s="212" t="s">
        <v>324</v>
      </c>
      <c r="E5" s="212" t="s">
        <v>325</v>
      </c>
      <c r="F5" s="44"/>
    </row>
    <row r="6" spans="1:19">
      <c r="A6" s="43"/>
      <c r="B6" s="41" t="s">
        <v>326</v>
      </c>
      <c r="C6" s="209" t="s">
        <v>303</v>
      </c>
      <c r="D6" s="209" t="s">
        <v>303</v>
      </c>
      <c r="E6" s="210" t="s">
        <v>303</v>
      </c>
      <c r="F6" s="44"/>
    </row>
    <row r="7" spans="1:19">
      <c r="A7" s="43"/>
      <c r="B7" s="41" t="s">
        <v>327</v>
      </c>
      <c r="C7" s="211">
        <v>690.57587612452005</v>
      </c>
      <c r="D7" s="211">
        <v>708.44569208207997</v>
      </c>
      <c r="E7" s="211">
        <v>666.05801973253847</v>
      </c>
      <c r="F7" s="44"/>
    </row>
    <row r="8" spans="1:19">
      <c r="A8" s="43"/>
      <c r="B8" s="41" t="s">
        <v>328</v>
      </c>
      <c r="C8" s="211">
        <v>626.25083548948999</v>
      </c>
      <c r="D8" s="211">
        <v>656.35029107613002</v>
      </c>
      <c r="E8" s="211">
        <v>604.29486754776849</v>
      </c>
      <c r="F8" s="44"/>
    </row>
    <row r="9" spans="1:19">
      <c r="A9" s="43"/>
      <c r="B9" s="41" t="s">
        <v>329</v>
      </c>
      <c r="C9" s="211">
        <v>118.75566364052999</v>
      </c>
      <c r="D9" s="211">
        <v>114.77878190605001</v>
      </c>
      <c r="E9" s="211">
        <v>112.83566451278</v>
      </c>
      <c r="F9" s="44"/>
    </row>
    <row r="10" spans="1:19">
      <c r="A10" s="43"/>
      <c r="B10" s="41" t="s">
        <v>330</v>
      </c>
      <c r="C10" s="211">
        <v>125.9754813859</v>
      </c>
      <c r="D10" s="211">
        <v>144.36256797482002</v>
      </c>
      <c r="E10" s="211">
        <v>122.60905522030841</v>
      </c>
      <c r="F10" s="44"/>
    </row>
    <row r="11" spans="1:19">
      <c r="A11" s="43"/>
      <c r="B11" s="45" t="s">
        <v>331</v>
      </c>
      <c r="C11" s="211">
        <v>121.26347742867999</v>
      </c>
      <c r="D11" s="211">
        <v>198.79991279315001</v>
      </c>
      <c r="E11" s="211">
        <v>169.41475896723998</v>
      </c>
      <c r="F11" s="44"/>
    </row>
    <row r="12" spans="1:19">
      <c r="A12" s="43"/>
      <c r="B12" s="41" t="s">
        <v>332</v>
      </c>
      <c r="C12" s="211">
        <v>260.25621303437998</v>
      </c>
      <c r="D12" s="211">
        <v>198.40902840210993</v>
      </c>
      <c r="E12" s="211">
        <v>199.43538884744009</v>
      </c>
      <c r="F12" s="44"/>
    </row>
    <row r="13" spans="1:19">
      <c r="A13" s="43"/>
      <c r="B13" s="41" t="s">
        <v>333</v>
      </c>
      <c r="C13" s="211">
        <v>64.325040635030064</v>
      </c>
      <c r="D13" s="211">
        <v>52.095401005949952</v>
      </c>
      <c r="E13" s="211">
        <v>61.763152184769979</v>
      </c>
      <c r="F13" s="44"/>
    </row>
    <row r="14" spans="1:19">
      <c r="A14" s="43"/>
      <c r="F14" s="44"/>
    </row>
    <row r="15" spans="1:19">
      <c r="A15" s="43"/>
      <c r="C15" s="215" t="s">
        <v>323</v>
      </c>
      <c r="D15" s="215" t="s">
        <v>324</v>
      </c>
      <c r="E15" s="215" t="s">
        <v>325</v>
      </c>
      <c r="F15" s="44"/>
    </row>
    <row r="16" spans="1:19">
      <c r="A16" s="43"/>
      <c r="B16" s="41" t="s">
        <v>326</v>
      </c>
      <c r="C16" s="213" t="s">
        <v>303</v>
      </c>
      <c r="D16" s="213" t="s">
        <v>303</v>
      </c>
      <c r="E16" s="213" t="s">
        <v>303</v>
      </c>
      <c r="F16" s="44"/>
    </row>
    <row r="17" spans="1:6">
      <c r="A17" s="43"/>
      <c r="B17" s="41" t="s">
        <v>311</v>
      </c>
      <c r="C17" s="214">
        <v>558.23470472143981</v>
      </c>
      <c r="D17" s="214">
        <v>641.27251237788994</v>
      </c>
      <c r="E17" s="214">
        <v>784.51189803241982</v>
      </c>
      <c r="F17" s="44"/>
    </row>
    <row r="18" spans="1:6">
      <c r="A18" s="43"/>
      <c r="B18" s="41" t="s">
        <v>334</v>
      </c>
      <c r="C18" s="214">
        <v>224.53968456305998</v>
      </c>
      <c r="D18" s="214">
        <v>275.74671373378999</v>
      </c>
      <c r="E18" s="214">
        <v>253.92241948860999</v>
      </c>
      <c r="F18" s="44"/>
    </row>
    <row r="19" spans="1:6">
      <c r="A19" s="43"/>
      <c r="B19" s="41" t="s">
        <v>335</v>
      </c>
      <c r="C19" s="214">
        <v>299.45842486973993</v>
      </c>
      <c r="D19" s="214">
        <v>260.65102949509998</v>
      </c>
      <c r="E19" s="214">
        <v>406.48341776838998</v>
      </c>
      <c r="F19" s="44"/>
    </row>
    <row r="20" spans="1:6">
      <c r="A20" s="43"/>
      <c r="B20" s="41" t="s">
        <v>336</v>
      </c>
      <c r="C20" s="214">
        <v>30.504649396349997</v>
      </c>
      <c r="D20" s="214">
        <v>80.196081394059988</v>
      </c>
      <c r="E20" s="214">
        <v>93.594171393729994</v>
      </c>
      <c r="F20" s="44"/>
    </row>
    <row r="21" spans="1:6">
      <c r="A21" s="43"/>
      <c r="B21" s="41" t="s">
        <v>337</v>
      </c>
      <c r="C21" s="214">
        <v>1.2056107088999999</v>
      </c>
      <c r="D21" s="214">
        <v>-2.9325546916000005</v>
      </c>
      <c r="E21" s="214">
        <v>-1.6203350018500007</v>
      </c>
      <c r="F21" s="44"/>
    </row>
    <row r="22" spans="1:6">
      <c r="A22" s="43"/>
      <c r="B22" s="41" t="s">
        <v>338</v>
      </c>
      <c r="C22" s="214">
        <v>2.5263351833900001</v>
      </c>
      <c r="D22" s="214">
        <v>27.611242446539997</v>
      </c>
      <c r="E22" s="214">
        <v>32.132224383539999</v>
      </c>
      <c r="F22" s="44"/>
    </row>
    <row r="23" spans="1:6">
      <c r="A23" s="43"/>
      <c r="F23" s="44"/>
    </row>
    <row r="24" spans="1:6">
      <c r="A24" s="43"/>
      <c r="F24" s="44"/>
    </row>
    <row r="25" spans="1:6" ht="15.75" thickBot="1">
      <c r="A25" s="46"/>
      <c r="B25" s="497"/>
      <c r="C25" s="497"/>
      <c r="D25" s="497"/>
      <c r="E25" s="497"/>
      <c r="F25" s="47"/>
    </row>
    <row r="28" spans="1:6">
      <c r="B28" s="48"/>
    </row>
    <row r="29" spans="1:6">
      <c r="B29" s="48"/>
    </row>
    <row r="30" spans="1:6">
      <c r="B30" s="48"/>
      <c r="C30" s="49"/>
    </row>
    <row r="31" spans="1:6">
      <c r="B31" s="48"/>
      <c r="C31" s="49"/>
    </row>
    <row r="32" spans="1:6">
      <c r="B32" s="48"/>
    </row>
    <row r="33" spans="2:2">
      <c r="B33" s="48"/>
    </row>
    <row r="34" spans="2:2">
      <c r="B34" s="48"/>
    </row>
    <row r="35" spans="2:2">
      <c r="B35" s="48"/>
    </row>
    <row r="40" spans="2:2" ht="18.75" customHeight="1"/>
    <row r="41" spans="2:2" ht="18" customHeight="1"/>
    <row r="48" spans="2:2" hidden="1"/>
    <row r="49" hidden="1"/>
    <row r="50" hidden="1"/>
    <row r="52" hidden="1"/>
    <row r="53" hidden="1"/>
    <row r="54" hidden="1"/>
    <row r="55" hidden="1"/>
    <row r="60" hidden="1"/>
    <row r="61" hidden="1"/>
    <row r="62" hidden="1"/>
  </sheetData>
  <customSheetViews>
    <customSheetView guid="{8D4EA38E-ED42-44A9-9431-B3D4F6087B53}" scale="60" showPageBreaks="1" hiddenRows="1" view="pageBreakPreview">
      <selection activeCell="AB21" sqref="AB21"/>
      <pageMargins left="0" right="0" top="0" bottom="0" header="0" footer="0"/>
      <pageSetup paperSize="9" orientation="portrait" r:id="rId1"/>
    </customSheetView>
    <customSheetView guid="{B6000075-C6E9-470D-8855-6E4C41B43187}" scale="80" hiddenRows="1">
      <selection activeCell="N30" sqref="N30:N31"/>
      <pageMargins left="0" right="0" top="0" bottom="0" header="0" footer="0"/>
      <pageSetup paperSize="9" orientation="portrait" r:id="rId2"/>
    </customSheetView>
    <customSheetView guid="{A510ACF3-DF9A-47BB-87AF-862EA6359570}" scale="80" hiddenRows="1">
      <selection activeCell="N30" sqref="N30:N31"/>
      <pageMargins left="0" right="0" top="0" bottom="0" header="0" footer="0"/>
      <pageSetup paperSize="9" orientation="portrait" r:id="rId3"/>
    </customSheetView>
    <customSheetView guid="{5B55F06F-38A3-4953-A2E1-A01BECB01CAC}" scale="80" hiddenRows="1">
      <selection activeCell="N30" sqref="N30:N31"/>
      <pageMargins left="0" right="0" top="0" bottom="0" header="0" footer="0"/>
      <pageSetup paperSize="9" orientation="portrait" r:id="rId4"/>
    </customSheetView>
    <customSheetView guid="{54FD4859-4825-49C8-AF88-E7B792413D64}" scale="80" hiddenRows="1">
      <selection activeCell="N30" sqref="N30:N31"/>
      <pageMargins left="0" right="0" top="0" bottom="0" header="0" footer="0"/>
      <pageSetup paperSize="9" orientation="portrait" r:id="rId5"/>
    </customSheetView>
  </customSheetViews>
  <pageMargins left="0.7" right="0.7" top="0.75" bottom="0.75" header="0.3" footer="0.3"/>
  <pageSetup paperSize="9" orientation="portrait" r:id="rId6"/>
  <drawing r:id="rId7"/>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tabColor theme="5" tint="0.59999389629810485"/>
    <pageSetUpPr autoPageBreaks="0"/>
  </sheetPr>
  <dimension ref="A1:E11"/>
  <sheetViews>
    <sheetView zoomScale="115" zoomScaleNormal="115" workbookViewId="0">
      <selection activeCell="A3" sqref="A3:E11"/>
    </sheetView>
  </sheetViews>
  <sheetFormatPr defaultColWidth="9.28515625" defaultRowHeight="15"/>
  <cols>
    <col min="1" max="1" width="36" style="40" customWidth="1"/>
    <col min="2" max="16384" width="9.28515625" style="40"/>
  </cols>
  <sheetData>
    <row r="1" spans="1:5" ht="15.75">
      <c r="A1" s="445" t="s">
        <v>339</v>
      </c>
    </row>
    <row r="2" spans="1:5" ht="12.75" customHeight="1">
      <c r="A2" s="39"/>
    </row>
    <row r="3" spans="1:5">
      <c r="A3" s="196"/>
      <c r="B3" s="197">
        <v>2018</v>
      </c>
      <c r="C3" s="197">
        <v>2019</v>
      </c>
      <c r="D3" s="197" t="s">
        <v>340</v>
      </c>
      <c r="E3" s="197" t="s">
        <v>20</v>
      </c>
    </row>
    <row r="4" spans="1:5">
      <c r="A4" s="198" t="s">
        <v>298</v>
      </c>
      <c r="B4" s="174" t="s">
        <v>303</v>
      </c>
      <c r="C4" s="174" t="s">
        <v>303</v>
      </c>
      <c r="D4" s="174" t="s">
        <v>300</v>
      </c>
      <c r="E4" s="174" t="s">
        <v>302</v>
      </c>
    </row>
    <row r="5" spans="1:5">
      <c r="A5" s="45" t="s">
        <v>341</v>
      </c>
      <c r="B5" s="391">
        <v>18955.900000000001</v>
      </c>
      <c r="C5" s="391">
        <v>20525.599999999999</v>
      </c>
      <c r="D5" s="391">
        <v>24064.0910024</v>
      </c>
      <c r="E5" s="391">
        <v>26141</v>
      </c>
    </row>
    <row r="6" spans="1:5">
      <c r="A6" s="199" t="s">
        <v>342</v>
      </c>
      <c r="B6" s="200">
        <v>58.9</v>
      </c>
      <c r="C6" s="200">
        <v>55.6284897590822</v>
      </c>
      <c r="D6" s="200">
        <v>62.2</v>
      </c>
      <c r="E6" s="200">
        <v>61.9</v>
      </c>
    </row>
    <row r="7" spans="1:5">
      <c r="A7" s="392" t="s">
        <v>343</v>
      </c>
      <c r="B7" s="393">
        <v>80</v>
      </c>
      <c r="C7" s="393">
        <v>75</v>
      </c>
      <c r="D7" s="393">
        <v>70</v>
      </c>
      <c r="E7" s="393">
        <v>70</v>
      </c>
    </row>
    <row r="8" spans="1:5">
      <c r="A8" s="202" t="s">
        <v>344</v>
      </c>
      <c r="B8" s="203">
        <v>1046</v>
      </c>
      <c r="C8" s="203">
        <v>860.98213969587005</v>
      </c>
      <c r="D8" s="203">
        <v>972.6</v>
      </c>
      <c r="E8" s="203">
        <v>1137.5459599999999</v>
      </c>
    </row>
    <row r="9" spans="1:5">
      <c r="A9" s="204" t="s">
        <v>345</v>
      </c>
      <c r="B9" s="201">
        <v>11.3</v>
      </c>
      <c r="C9" s="201">
        <v>7.9708604008172506</v>
      </c>
      <c r="D9" s="201">
        <v>10</v>
      </c>
      <c r="E9" s="201">
        <v>9.6419849447527781</v>
      </c>
    </row>
    <row r="10" spans="1:5">
      <c r="A10" s="202" t="s">
        <v>346</v>
      </c>
      <c r="B10" s="203">
        <v>12</v>
      </c>
      <c r="C10" s="203">
        <v>-627.77073751009198</v>
      </c>
      <c r="D10" s="203">
        <v>-4846.5603008142807</v>
      </c>
      <c r="E10" s="203">
        <v>-2153.7371287999999</v>
      </c>
    </row>
    <row r="11" spans="1:5">
      <c r="A11" s="204" t="s">
        <v>318</v>
      </c>
      <c r="B11" s="201">
        <v>0</v>
      </c>
      <c r="C11" s="201">
        <v>-1.7013845170241861</v>
      </c>
      <c r="D11" s="201">
        <v>-12.5</v>
      </c>
      <c r="E11" s="201">
        <v>-5.1000000015180937</v>
      </c>
    </row>
  </sheetData>
  <customSheetViews>
    <customSheetView guid="{8D4EA38E-ED42-44A9-9431-B3D4F6087B53}" scale="60" showPageBreaks="1" view="pageBreakPreview">
      <selection activeCell="X44" sqref="X44"/>
      <pageMargins left="0" right="0" top="0" bottom="0" header="0" footer="0"/>
    </customSheetView>
    <customSheetView guid="{B6000075-C6E9-470D-8855-6E4C41B43187}" scale="145">
      <selection activeCell="D5" sqref="D5"/>
      <pageMargins left="0" right="0" top="0" bottom="0" header="0" footer="0"/>
    </customSheetView>
    <customSheetView guid="{A510ACF3-DF9A-47BB-87AF-862EA6359570}" scale="145">
      <selection activeCell="D5" sqref="D5"/>
      <pageMargins left="0" right="0" top="0" bottom="0" header="0" footer="0"/>
    </customSheetView>
    <customSheetView guid="{5B55F06F-38A3-4953-A2E1-A01BECB01CAC}" scale="145">
      <selection activeCell="D5" sqref="D5"/>
      <pageMargins left="0" right="0" top="0" bottom="0" header="0" footer="0"/>
    </customSheetView>
    <customSheetView guid="{54FD4859-4825-49C8-AF88-E7B792413D64}" scale="145">
      <selection activeCell="D5" sqref="D5"/>
      <pageMargins left="0" right="0" top="0" bottom="0" header="0" footer="0"/>
    </customSheetView>
  </customSheetView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tabColor theme="5" tint="0.59999389629810485"/>
    <pageSetUpPr autoPageBreaks="0"/>
  </sheetPr>
  <dimension ref="A2:K62"/>
  <sheetViews>
    <sheetView zoomScaleNormal="100" workbookViewId="0">
      <selection activeCell="H28" sqref="H28"/>
    </sheetView>
  </sheetViews>
  <sheetFormatPr defaultColWidth="9.28515625" defaultRowHeight="15"/>
  <cols>
    <col min="1" max="4" width="6" style="41" bestFit="1" customWidth="1"/>
    <col min="5" max="7" width="9.28515625" style="41"/>
    <col min="8" max="8" width="10.28515625" style="41" customWidth="1"/>
    <col min="9" max="16384" width="9.28515625" style="41"/>
  </cols>
  <sheetData>
    <row r="2" spans="1:11" ht="27">
      <c r="A2" s="42"/>
      <c r="B2" s="42"/>
      <c r="C2" s="39" t="s">
        <v>322</v>
      </c>
      <c r="D2" s="42"/>
      <c r="E2" s="42"/>
      <c r="F2" s="42"/>
      <c r="G2" s="42"/>
      <c r="H2" s="42"/>
      <c r="I2" s="42"/>
      <c r="J2" s="39"/>
      <c r="K2" s="42"/>
    </row>
    <row r="40" ht="18.75" customHeight="1"/>
    <row r="41" ht="18" customHeight="1"/>
    <row r="48" hidden="1"/>
    <row r="49" hidden="1"/>
    <row r="50" hidden="1"/>
    <row r="52" hidden="1"/>
    <row r="53" hidden="1"/>
    <row r="54" hidden="1"/>
    <row r="55" hidden="1"/>
    <row r="60" hidden="1"/>
    <row r="61" hidden="1"/>
    <row r="62" hidden="1"/>
  </sheetData>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77">
    <tabColor rgb="FF009999"/>
    <pageSetUpPr fitToPage="1"/>
  </sheetPr>
  <dimension ref="A1:AIL42"/>
  <sheetViews>
    <sheetView view="pageBreakPreview" zoomScale="70" zoomScaleNormal="90" zoomScaleSheetLayoutView="70" zoomScalePageLayoutView="90" workbookViewId="0">
      <pane xSplit="4" ySplit="2" topLeftCell="E28" activePane="bottomRight" state="frozen"/>
      <selection pane="topRight" activeCell="E1" sqref="E1"/>
      <selection pane="bottomLeft" activeCell="A3" sqref="A3"/>
      <selection pane="bottomRight" activeCell="R37" sqref="R37"/>
    </sheetView>
  </sheetViews>
  <sheetFormatPr defaultColWidth="8.42578125" defaultRowHeight="15"/>
  <cols>
    <col min="1" max="4" width="8.42578125" style="278"/>
    <col min="5" max="5" width="11.42578125" style="278" customWidth="1"/>
    <col min="6" max="6" width="11.42578125" style="279" customWidth="1"/>
    <col min="7" max="7" width="13.42578125" style="278" customWidth="1"/>
    <col min="8" max="8" width="11.42578125" style="278" customWidth="1"/>
    <col min="9" max="9" width="12.28515625" style="279" customWidth="1"/>
    <col min="10" max="10" width="8.42578125" style="278"/>
    <col min="11" max="11" width="10.42578125" style="278" customWidth="1"/>
    <col min="12" max="12" width="10.28515625" style="279" customWidth="1"/>
    <col min="13" max="13" width="8.42578125" style="278"/>
    <col min="14" max="14" width="9.42578125" style="278" customWidth="1"/>
    <col min="15" max="15" width="10.28515625" style="279" customWidth="1"/>
    <col min="16" max="16" width="8.42578125" style="278"/>
    <col min="17" max="18" width="11.28515625" style="287" bestFit="1" customWidth="1"/>
    <col min="19" max="16384" width="8.42578125" style="278"/>
  </cols>
  <sheetData>
    <row r="1" spans="1:922" s="269" customFormat="1">
      <c r="E1" s="552" t="s">
        <v>347</v>
      </c>
      <c r="F1" s="552"/>
      <c r="G1" s="552"/>
      <c r="H1" s="552" t="s">
        <v>348</v>
      </c>
      <c r="I1" s="552"/>
      <c r="J1" s="552"/>
      <c r="K1" s="552" t="s">
        <v>349</v>
      </c>
      <c r="L1" s="552"/>
      <c r="M1" s="552"/>
      <c r="N1" s="552" t="s">
        <v>350</v>
      </c>
      <c r="O1" s="552"/>
      <c r="P1" s="552"/>
      <c r="Q1" s="552" t="s">
        <v>351</v>
      </c>
      <c r="R1" s="552"/>
      <c r="S1" s="552"/>
    </row>
    <row r="2" spans="1:922" s="269" customFormat="1" ht="33" customHeight="1">
      <c r="E2" s="270" t="s">
        <v>102</v>
      </c>
      <c r="F2" s="271" t="s">
        <v>32</v>
      </c>
      <c r="H2" s="270" t="s">
        <v>102</v>
      </c>
      <c r="I2" s="271" t="s">
        <v>32</v>
      </c>
      <c r="K2" s="270" t="s">
        <v>102</v>
      </c>
      <c r="L2" s="271" t="s">
        <v>32</v>
      </c>
      <c r="N2" s="270" t="s">
        <v>102</v>
      </c>
      <c r="O2" s="271" t="s">
        <v>32</v>
      </c>
      <c r="Q2" s="272" t="s">
        <v>102</v>
      </c>
      <c r="R2" s="272" t="s">
        <v>32</v>
      </c>
    </row>
    <row r="3" spans="1:922" s="269" customFormat="1" ht="15.75" customHeight="1">
      <c r="A3" s="551">
        <v>2013</v>
      </c>
      <c r="B3" s="513">
        <v>2013</v>
      </c>
      <c r="C3" s="269" t="s">
        <v>23</v>
      </c>
      <c r="D3" s="269" t="s">
        <v>23</v>
      </c>
      <c r="E3" s="269">
        <v>7.7</v>
      </c>
      <c r="F3" s="269">
        <v>7.7</v>
      </c>
      <c r="G3" s="273"/>
      <c r="H3" s="269">
        <v>2.7</v>
      </c>
      <c r="I3" s="269">
        <v>2.7</v>
      </c>
      <c r="J3" s="273"/>
      <c r="K3" s="274">
        <v>1.3</v>
      </c>
      <c r="L3" s="274">
        <v>1.3</v>
      </c>
      <c r="M3" s="273"/>
      <c r="N3" s="274">
        <v>-1.2</v>
      </c>
      <c r="O3" s="274">
        <v>-1.2</v>
      </c>
      <c r="P3" s="273"/>
      <c r="Q3" s="275">
        <v>0.25</v>
      </c>
      <c r="R3" s="509">
        <v>0.25</v>
      </c>
    </row>
    <row r="4" spans="1:922" s="269" customFormat="1">
      <c r="A4" s="551"/>
      <c r="B4" s="513"/>
      <c r="C4" s="269" t="s">
        <v>24</v>
      </c>
      <c r="D4" s="269" t="s">
        <v>24</v>
      </c>
      <c r="E4" s="269">
        <v>7.5</v>
      </c>
      <c r="F4" s="269">
        <v>7.5</v>
      </c>
      <c r="G4" s="273"/>
      <c r="H4" s="269">
        <v>0.9</v>
      </c>
      <c r="I4" s="269">
        <v>0.9</v>
      </c>
      <c r="J4" s="273"/>
      <c r="K4" s="274">
        <v>1</v>
      </c>
      <c r="L4" s="274">
        <v>1</v>
      </c>
      <c r="M4" s="273"/>
      <c r="N4" s="274">
        <v>-0.4</v>
      </c>
      <c r="O4" s="274">
        <v>-0.4</v>
      </c>
      <c r="P4" s="273"/>
      <c r="Q4" s="275">
        <v>0.25</v>
      </c>
      <c r="R4" s="509">
        <v>0.25</v>
      </c>
    </row>
    <row r="5" spans="1:922" s="269" customFormat="1">
      <c r="A5" s="551"/>
      <c r="B5" s="513"/>
      <c r="C5" s="269" t="s">
        <v>25</v>
      </c>
      <c r="D5" s="269" t="s">
        <v>25</v>
      </c>
      <c r="E5" s="269">
        <v>7.7</v>
      </c>
      <c r="F5" s="269">
        <v>7.7</v>
      </c>
      <c r="G5" s="273"/>
      <c r="H5" s="269">
        <v>1.5</v>
      </c>
      <c r="I5" s="269">
        <v>1.5</v>
      </c>
      <c r="J5" s="273"/>
      <c r="K5" s="274">
        <v>1</v>
      </c>
      <c r="L5" s="274">
        <v>1</v>
      </c>
      <c r="M5" s="273"/>
      <c r="N5" s="274">
        <v>0</v>
      </c>
      <c r="O5" s="274">
        <v>0</v>
      </c>
      <c r="P5" s="273"/>
      <c r="Q5" s="275">
        <v>0.25</v>
      </c>
      <c r="R5" s="509">
        <v>0.25</v>
      </c>
    </row>
    <row r="6" spans="1:922" s="269" customFormat="1">
      <c r="A6" s="551"/>
      <c r="B6" s="513"/>
      <c r="C6" s="269" t="s">
        <v>26</v>
      </c>
      <c r="D6" s="269" t="s">
        <v>26</v>
      </c>
      <c r="E6" s="269">
        <v>7.6</v>
      </c>
      <c r="F6" s="269">
        <v>7.6</v>
      </c>
      <c r="G6" s="273"/>
      <c r="H6" s="269">
        <v>2.5</v>
      </c>
      <c r="I6" s="269">
        <v>2.5</v>
      </c>
      <c r="J6" s="273"/>
      <c r="K6" s="274">
        <v>1.7</v>
      </c>
      <c r="L6" s="274">
        <v>1.7</v>
      </c>
      <c r="M6" s="273"/>
      <c r="N6" s="274">
        <v>0.6</v>
      </c>
      <c r="O6" s="274">
        <v>0.6</v>
      </c>
      <c r="P6" s="273"/>
      <c r="Q6" s="275">
        <v>0.25</v>
      </c>
      <c r="R6" s="509">
        <v>0.25</v>
      </c>
    </row>
    <row r="7" spans="1:922" s="269" customFormat="1">
      <c r="A7" s="551">
        <v>2014</v>
      </c>
      <c r="B7" s="513">
        <v>2014</v>
      </c>
      <c r="C7" s="269" t="s">
        <v>23</v>
      </c>
      <c r="D7" s="269" t="s">
        <v>23</v>
      </c>
      <c r="E7" s="269">
        <v>7.4</v>
      </c>
      <c r="F7" s="269">
        <v>7.4</v>
      </c>
      <c r="G7" s="273"/>
      <c r="H7" s="269">
        <v>1.7</v>
      </c>
      <c r="I7" s="269">
        <v>1.7</v>
      </c>
      <c r="J7" s="273"/>
      <c r="K7" s="274">
        <v>1</v>
      </c>
      <c r="L7" s="274">
        <v>1</v>
      </c>
      <c r="M7" s="273"/>
      <c r="N7" s="274">
        <v>1.1000000000000001</v>
      </c>
      <c r="O7" s="274">
        <v>1.1000000000000001</v>
      </c>
      <c r="P7" s="273"/>
      <c r="Q7" s="275">
        <v>0.25</v>
      </c>
      <c r="R7" s="509">
        <v>0.25</v>
      </c>
    </row>
    <row r="8" spans="1:922" s="269" customFormat="1">
      <c r="A8" s="551"/>
      <c r="B8" s="513"/>
      <c r="C8" s="269" t="s">
        <v>24</v>
      </c>
      <c r="D8" s="269" t="s">
        <v>24</v>
      </c>
      <c r="E8" s="269">
        <v>7.5</v>
      </c>
      <c r="F8" s="269">
        <v>7.5</v>
      </c>
      <c r="G8" s="273"/>
      <c r="H8" s="274">
        <v>2.6</v>
      </c>
      <c r="I8" s="274">
        <v>2.6</v>
      </c>
      <c r="J8" s="273"/>
      <c r="K8" s="274">
        <v>1</v>
      </c>
      <c r="L8" s="274">
        <v>1</v>
      </c>
      <c r="M8" s="273"/>
      <c r="N8" s="274">
        <v>0.8</v>
      </c>
      <c r="O8" s="274">
        <v>0.8</v>
      </c>
      <c r="P8" s="273"/>
      <c r="Q8" s="275">
        <v>0.25</v>
      </c>
      <c r="R8" s="509">
        <v>0.25</v>
      </c>
    </row>
    <row r="9" spans="1:922" s="269" customFormat="1">
      <c r="A9" s="551"/>
      <c r="B9" s="513"/>
      <c r="C9" s="269" t="s">
        <v>25</v>
      </c>
      <c r="D9" s="269" t="s">
        <v>25</v>
      </c>
      <c r="E9" s="269">
        <v>7.3</v>
      </c>
      <c r="F9" s="269">
        <v>7.3</v>
      </c>
      <c r="G9" s="273"/>
      <c r="H9" s="269">
        <v>2.9</v>
      </c>
      <c r="I9" s="269">
        <v>2.9</v>
      </c>
      <c r="J9" s="273"/>
      <c r="K9" s="274">
        <v>0.6</v>
      </c>
      <c r="L9" s="274">
        <v>0.6</v>
      </c>
      <c r="M9" s="273"/>
      <c r="N9" s="274">
        <v>0.8</v>
      </c>
      <c r="O9" s="274">
        <v>0.8</v>
      </c>
      <c r="P9" s="273"/>
      <c r="Q9" s="275">
        <v>0.25</v>
      </c>
      <c r="R9" s="509">
        <v>0.25</v>
      </c>
    </row>
    <row r="10" spans="1:922" s="269" customFormat="1">
      <c r="A10" s="551"/>
      <c r="B10" s="513"/>
      <c r="C10" s="269" t="s">
        <v>26</v>
      </c>
      <c r="D10" s="269" t="s">
        <v>26</v>
      </c>
      <c r="E10" s="269">
        <v>7.3</v>
      </c>
      <c r="F10" s="269">
        <v>7.3</v>
      </c>
      <c r="G10" s="273"/>
      <c r="H10" s="269">
        <v>2.5</v>
      </c>
      <c r="I10" s="269">
        <v>2.5</v>
      </c>
      <c r="J10" s="273"/>
      <c r="K10" s="274">
        <v>0.1</v>
      </c>
      <c r="L10" s="274">
        <v>0.1</v>
      </c>
      <c r="M10" s="273"/>
      <c r="N10" s="274">
        <v>1</v>
      </c>
      <c r="O10" s="274">
        <v>1</v>
      </c>
      <c r="P10" s="273"/>
      <c r="Q10" s="275">
        <v>0.25</v>
      </c>
      <c r="R10" s="509">
        <v>0.25</v>
      </c>
    </row>
    <row r="11" spans="1:922" s="269" customFormat="1">
      <c r="A11" s="551">
        <v>2015</v>
      </c>
      <c r="B11" s="513">
        <v>2015</v>
      </c>
      <c r="C11" s="269" t="s">
        <v>23</v>
      </c>
      <c r="D11" s="269" t="s">
        <v>23</v>
      </c>
      <c r="E11" s="269">
        <v>7</v>
      </c>
      <c r="F11" s="269">
        <v>7</v>
      </c>
      <c r="G11" s="273"/>
      <c r="H11" s="276">
        <v>2.9</v>
      </c>
      <c r="I11" s="276">
        <v>2.9</v>
      </c>
      <c r="J11" s="273"/>
      <c r="K11" s="276">
        <v>-2.8</v>
      </c>
      <c r="L11" s="276">
        <v>-2.8</v>
      </c>
      <c r="M11" s="273"/>
      <c r="N11" s="276">
        <v>1.3</v>
      </c>
      <c r="O11" s="276">
        <v>1.3</v>
      </c>
      <c r="P11" s="273"/>
      <c r="Q11" s="275">
        <v>0.25</v>
      </c>
      <c r="R11" s="509">
        <v>0.25</v>
      </c>
    </row>
    <row r="12" spans="1:922" s="269" customFormat="1">
      <c r="A12" s="551"/>
      <c r="B12" s="513"/>
      <c r="C12" s="269" t="s">
        <v>24</v>
      </c>
      <c r="D12" s="269" t="s">
        <v>24</v>
      </c>
      <c r="E12" s="269">
        <v>7</v>
      </c>
      <c r="F12" s="269">
        <v>7</v>
      </c>
      <c r="G12" s="273"/>
      <c r="H12" s="276">
        <v>2.7</v>
      </c>
      <c r="I12" s="276">
        <v>2.7</v>
      </c>
      <c r="J12" s="273"/>
      <c r="K12" s="276">
        <v>-4.5</v>
      </c>
      <c r="L12" s="276">
        <v>-4.5</v>
      </c>
      <c r="M12" s="273"/>
      <c r="N12" s="276">
        <v>1.6</v>
      </c>
      <c r="O12" s="276">
        <v>1.6</v>
      </c>
      <c r="P12" s="273"/>
      <c r="Q12" s="275">
        <v>0.25</v>
      </c>
      <c r="R12" s="509">
        <v>0.25</v>
      </c>
    </row>
    <row r="13" spans="1:922" s="269" customFormat="1">
      <c r="A13" s="551"/>
      <c r="B13" s="513"/>
      <c r="C13" s="269" t="s">
        <v>25</v>
      </c>
      <c r="D13" s="269" t="s">
        <v>25</v>
      </c>
      <c r="E13" s="269">
        <v>6.9</v>
      </c>
      <c r="F13" s="269">
        <v>6.9</v>
      </c>
      <c r="G13" s="273"/>
      <c r="H13" s="276">
        <v>2.1</v>
      </c>
      <c r="I13" s="276">
        <v>2.1</v>
      </c>
      <c r="J13" s="273"/>
      <c r="K13" s="276">
        <v>-3.7</v>
      </c>
      <c r="L13" s="276">
        <v>-3.7</v>
      </c>
      <c r="M13" s="273"/>
      <c r="N13" s="276">
        <v>1.6</v>
      </c>
      <c r="O13" s="276">
        <v>1.6</v>
      </c>
      <c r="P13" s="273"/>
      <c r="Q13" s="275">
        <v>0.25</v>
      </c>
      <c r="R13" s="509">
        <v>0.25</v>
      </c>
    </row>
    <row r="14" spans="1:922" s="269" customFormat="1">
      <c r="A14" s="551"/>
      <c r="B14" s="513"/>
      <c r="C14" s="269" t="s">
        <v>26</v>
      </c>
      <c r="D14" s="269" t="s">
        <v>26</v>
      </c>
      <c r="E14" s="269">
        <v>6.8</v>
      </c>
      <c r="F14" s="269">
        <v>6.8</v>
      </c>
      <c r="G14" s="273"/>
      <c r="H14" s="276">
        <v>2</v>
      </c>
      <c r="I14" s="276">
        <v>2</v>
      </c>
      <c r="J14" s="273"/>
      <c r="K14" s="276">
        <v>-3.8</v>
      </c>
      <c r="L14" s="276">
        <v>-3.8</v>
      </c>
      <c r="M14" s="273"/>
      <c r="N14" s="269">
        <v>1.5</v>
      </c>
      <c r="O14" s="269">
        <v>1.5</v>
      </c>
      <c r="P14" s="273"/>
      <c r="Q14" s="275">
        <v>0.5</v>
      </c>
      <c r="R14" s="509">
        <v>0.5</v>
      </c>
    </row>
    <row r="15" spans="1:922" s="269" customFormat="1">
      <c r="A15" s="551">
        <v>2016</v>
      </c>
      <c r="B15" s="513">
        <v>2016</v>
      </c>
      <c r="C15" s="269" t="s">
        <v>23</v>
      </c>
      <c r="D15" s="269" t="s">
        <v>23</v>
      </c>
      <c r="E15" s="269">
        <v>6.7</v>
      </c>
      <c r="F15" s="269">
        <v>6.7</v>
      </c>
      <c r="G15" s="273"/>
      <c r="H15" s="276">
        <v>2.1</v>
      </c>
      <c r="I15" s="276">
        <v>2.1</v>
      </c>
      <c r="J15" s="273"/>
      <c r="K15" s="276">
        <v>-1.2</v>
      </c>
      <c r="L15" s="276">
        <v>-1.2</v>
      </c>
      <c r="M15" s="273"/>
      <c r="N15" s="276">
        <v>1.5</v>
      </c>
      <c r="O15" s="276">
        <v>1.5</v>
      </c>
      <c r="P15" s="273"/>
      <c r="Q15" s="275">
        <v>0.5</v>
      </c>
      <c r="R15" s="509">
        <v>0.5</v>
      </c>
    </row>
    <row r="16" spans="1:922" s="277" customFormat="1">
      <c r="A16" s="551"/>
      <c r="B16" s="513"/>
      <c r="C16" s="269" t="s">
        <v>24</v>
      </c>
      <c r="D16" s="269" t="s">
        <v>24</v>
      </c>
      <c r="E16" s="269">
        <v>6.7</v>
      </c>
      <c r="F16" s="269">
        <v>6.7</v>
      </c>
      <c r="G16" s="273"/>
      <c r="H16" s="276">
        <v>1.2</v>
      </c>
      <c r="I16" s="276">
        <v>1.2</v>
      </c>
      <c r="J16" s="273"/>
      <c r="K16" s="276">
        <v>-0.6</v>
      </c>
      <c r="L16" s="276">
        <v>-0.6</v>
      </c>
      <c r="M16" s="273"/>
      <c r="N16" s="276">
        <v>1.6</v>
      </c>
      <c r="O16" s="276">
        <v>1.6</v>
      </c>
      <c r="P16" s="273"/>
      <c r="Q16" s="275">
        <v>0.5</v>
      </c>
      <c r="R16" s="509">
        <v>0.5</v>
      </c>
      <c r="S16" s="269"/>
      <c r="T16" s="269"/>
      <c r="U16" s="269"/>
      <c r="V16" s="269"/>
      <c r="W16" s="269"/>
      <c r="X16" s="269"/>
      <c r="Y16" s="269"/>
      <c r="Z16" s="269"/>
      <c r="AA16" s="269"/>
      <c r="AB16" s="269"/>
      <c r="AC16" s="269"/>
      <c r="AD16" s="269"/>
      <c r="AE16" s="269"/>
      <c r="AF16" s="269"/>
      <c r="AG16" s="269"/>
      <c r="AH16" s="269"/>
      <c r="AI16" s="269"/>
      <c r="AJ16" s="269"/>
      <c r="AK16" s="269"/>
      <c r="AL16" s="269"/>
      <c r="AM16" s="269"/>
      <c r="AN16" s="269"/>
      <c r="AO16" s="269"/>
      <c r="AP16" s="269"/>
      <c r="AQ16" s="269"/>
      <c r="AR16" s="269"/>
      <c r="AS16" s="269"/>
      <c r="AT16" s="269"/>
      <c r="AU16" s="269"/>
      <c r="AV16" s="269"/>
      <c r="AW16" s="269"/>
      <c r="AX16" s="269"/>
      <c r="AY16" s="269"/>
      <c r="AZ16" s="269"/>
      <c r="BA16" s="269"/>
      <c r="BB16" s="269"/>
      <c r="BC16" s="269"/>
      <c r="BD16" s="269"/>
      <c r="BE16" s="269"/>
      <c r="BF16" s="269"/>
      <c r="BG16" s="269"/>
      <c r="BH16" s="269"/>
      <c r="BI16" s="269"/>
      <c r="BJ16" s="269"/>
      <c r="BK16" s="269"/>
      <c r="BL16" s="269"/>
      <c r="BM16" s="269"/>
      <c r="BN16" s="269"/>
      <c r="BO16" s="269"/>
      <c r="BP16" s="269"/>
      <c r="BQ16" s="269"/>
      <c r="BR16" s="269"/>
      <c r="BS16" s="269"/>
      <c r="BT16" s="269"/>
      <c r="BU16" s="269"/>
      <c r="BV16" s="269"/>
      <c r="BW16" s="269"/>
      <c r="BX16" s="269"/>
      <c r="BY16" s="269"/>
      <c r="BZ16" s="269"/>
      <c r="CA16" s="269"/>
      <c r="CB16" s="269"/>
      <c r="CC16" s="269"/>
      <c r="CD16" s="269"/>
      <c r="CE16" s="269"/>
      <c r="CF16" s="269"/>
      <c r="CG16" s="269"/>
      <c r="CH16" s="269"/>
      <c r="CI16" s="269"/>
      <c r="CJ16" s="269"/>
      <c r="CK16" s="269"/>
      <c r="CL16" s="269"/>
      <c r="CM16" s="269"/>
      <c r="CN16" s="269"/>
      <c r="CO16" s="269"/>
      <c r="CP16" s="269"/>
      <c r="CQ16" s="269"/>
      <c r="CR16" s="269"/>
      <c r="CS16" s="269"/>
      <c r="CT16" s="269"/>
      <c r="CU16" s="269"/>
      <c r="CV16" s="269"/>
      <c r="CW16" s="269"/>
      <c r="CX16" s="269"/>
      <c r="CY16" s="269"/>
      <c r="CZ16" s="269"/>
      <c r="DA16" s="269"/>
      <c r="DB16" s="269"/>
      <c r="DC16" s="269"/>
      <c r="DD16" s="269"/>
      <c r="DE16" s="269"/>
      <c r="DF16" s="269"/>
      <c r="DG16" s="269"/>
      <c r="DH16" s="269"/>
      <c r="DI16" s="269"/>
      <c r="DJ16" s="269"/>
      <c r="DK16" s="269"/>
      <c r="DL16" s="269"/>
      <c r="DM16" s="269"/>
      <c r="DN16" s="269"/>
      <c r="DO16" s="269"/>
      <c r="DP16" s="269"/>
      <c r="DQ16" s="269"/>
      <c r="DR16" s="269"/>
      <c r="DS16" s="269"/>
      <c r="DT16" s="269"/>
      <c r="DU16" s="269"/>
      <c r="DV16" s="269"/>
      <c r="DW16" s="269"/>
      <c r="DX16" s="269"/>
      <c r="DY16" s="269"/>
      <c r="DZ16" s="269"/>
      <c r="EA16" s="269"/>
      <c r="EB16" s="269"/>
      <c r="EC16" s="269"/>
      <c r="ED16" s="269"/>
      <c r="EE16" s="269"/>
      <c r="EF16" s="269"/>
      <c r="EG16" s="269"/>
      <c r="EH16" s="269"/>
      <c r="EI16" s="269"/>
      <c r="EJ16" s="269"/>
      <c r="EK16" s="269"/>
      <c r="EL16" s="269"/>
      <c r="EM16" s="269"/>
      <c r="EN16" s="269"/>
      <c r="EO16" s="269"/>
      <c r="EP16" s="269"/>
      <c r="EQ16" s="269"/>
      <c r="ER16" s="269"/>
      <c r="ES16" s="269"/>
      <c r="ET16" s="269"/>
      <c r="EU16" s="269"/>
      <c r="EV16" s="269"/>
      <c r="EW16" s="269"/>
      <c r="EX16" s="269"/>
      <c r="EY16" s="269"/>
      <c r="EZ16" s="269"/>
      <c r="FA16" s="269"/>
      <c r="FB16" s="269"/>
      <c r="FC16" s="269"/>
      <c r="FD16" s="269"/>
      <c r="FE16" s="269"/>
      <c r="FF16" s="269"/>
      <c r="FG16" s="269"/>
      <c r="FH16" s="269"/>
      <c r="FI16" s="269"/>
      <c r="FJ16" s="269"/>
      <c r="FK16" s="269"/>
      <c r="FL16" s="269"/>
      <c r="FM16" s="269"/>
      <c r="FN16" s="269"/>
      <c r="FO16" s="269"/>
      <c r="FP16" s="269"/>
      <c r="FQ16" s="269"/>
      <c r="FR16" s="269"/>
      <c r="FS16" s="269"/>
      <c r="FT16" s="269"/>
      <c r="FU16" s="269"/>
      <c r="FV16" s="269"/>
      <c r="FW16" s="269"/>
      <c r="FX16" s="269"/>
      <c r="FY16" s="269"/>
      <c r="FZ16" s="269"/>
      <c r="GA16" s="269"/>
      <c r="GB16" s="269"/>
      <c r="GC16" s="269"/>
      <c r="GD16" s="269"/>
      <c r="GE16" s="269"/>
      <c r="GF16" s="269"/>
      <c r="GG16" s="269"/>
      <c r="GH16" s="269"/>
      <c r="GI16" s="269"/>
      <c r="GJ16" s="269"/>
      <c r="GK16" s="269"/>
      <c r="GL16" s="269"/>
      <c r="GM16" s="269"/>
      <c r="GN16" s="269"/>
      <c r="GO16" s="269"/>
      <c r="GP16" s="269"/>
      <c r="GQ16" s="269"/>
      <c r="GR16" s="269"/>
      <c r="GS16" s="269"/>
      <c r="GT16" s="269"/>
      <c r="GU16" s="269"/>
      <c r="GV16" s="269"/>
      <c r="GW16" s="269"/>
      <c r="GX16" s="269"/>
      <c r="GY16" s="269"/>
      <c r="GZ16" s="269"/>
      <c r="HA16" s="269"/>
      <c r="HB16" s="269"/>
      <c r="HC16" s="269"/>
      <c r="HD16" s="269"/>
      <c r="HE16" s="269"/>
      <c r="HF16" s="269"/>
      <c r="HG16" s="269"/>
      <c r="HH16" s="269"/>
      <c r="HI16" s="269"/>
      <c r="HJ16" s="269"/>
      <c r="HK16" s="269"/>
      <c r="HL16" s="269"/>
      <c r="HM16" s="269"/>
      <c r="HN16" s="269"/>
      <c r="HO16" s="269"/>
      <c r="HP16" s="269"/>
      <c r="HQ16" s="269"/>
      <c r="HR16" s="269"/>
      <c r="HS16" s="269"/>
      <c r="HT16" s="269"/>
      <c r="HU16" s="269"/>
      <c r="HV16" s="269"/>
      <c r="HW16" s="269"/>
      <c r="HX16" s="269"/>
      <c r="HY16" s="269"/>
      <c r="HZ16" s="269"/>
      <c r="IA16" s="269"/>
      <c r="IB16" s="269"/>
      <c r="IC16" s="269"/>
      <c r="ID16" s="269"/>
      <c r="IE16" s="269"/>
      <c r="IF16" s="269"/>
      <c r="IG16" s="269"/>
      <c r="IH16" s="269"/>
      <c r="II16" s="269"/>
      <c r="IJ16" s="269"/>
      <c r="IK16" s="269"/>
      <c r="IL16" s="269"/>
      <c r="IM16" s="269"/>
      <c r="IN16" s="269"/>
      <c r="IO16" s="269"/>
      <c r="IP16" s="269"/>
      <c r="IQ16" s="269"/>
      <c r="IR16" s="269"/>
      <c r="IS16" s="269"/>
      <c r="IT16" s="269"/>
      <c r="IU16" s="269"/>
      <c r="IV16" s="269"/>
      <c r="IW16" s="269"/>
      <c r="IX16" s="269"/>
      <c r="IY16" s="269"/>
      <c r="IZ16" s="269"/>
      <c r="JA16" s="269"/>
      <c r="JB16" s="269"/>
      <c r="JC16" s="269"/>
      <c r="JD16" s="269"/>
      <c r="JE16" s="269"/>
      <c r="JF16" s="269"/>
      <c r="JG16" s="269"/>
      <c r="JH16" s="269"/>
      <c r="JI16" s="269"/>
      <c r="JJ16" s="269"/>
      <c r="JK16" s="269"/>
      <c r="JL16" s="269"/>
      <c r="JM16" s="269"/>
      <c r="JN16" s="269"/>
      <c r="JO16" s="269"/>
      <c r="JP16" s="269"/>
      <c r="JQ16" s="269"/>
      <c r="JR16" s="269"/>
      <c r="JS16" s="269"/>
      <c r="JT16" s="269"/>
      <c r="JU16" s="269"/>
      <c r="JV16" s="269"/>
      <c r="JW16" s="269"/>
      <c r="JX16" s="269"/>
      <c r="JY16" s="269"/>
      <c r="JZ16" s="269"/>
      <c r="KA16" s="269"/>
      <c r="KB16" s="269"/>
      <c r="KC16" s="269"/>
      <c r="KD16" s="269"/>
      <c r="KE16" s="269"/>
      <c r="KF16" s="269"/>
      <c r="KG16" s="269"/>
      <c r="KH16" s="269"/>
      <c r="KI16" s="269"/>
      <c r="KJ16" s="269"/>
      <c r="KK16" s="269"/>
      <c r="KL16" s="269"/>
      <c r="KM16" s="269"/>
      <c r="KN16" s="269"/>
      <c r="KO16" s="269"/>
      <c r="KP16" s="269"/>
      <c r="KQ16" s="269"/>
      <c r="KR16" s="269"/>
      <c r="KS16" s="269"/>
      <c r="KT16" s="269"/>
      <c r="KU16" s="269"/>
      <c r="KV16" s="269"/>
      <c r="KW16" s="269"/>
      <c r="KX16" s="269"/>
      <c r="KY16" s="269"/>
      <c r="KZ16" s="269"/>
      <c r="LA16" s="269"/>
      <c r="LB16" s="269"/>
      <c r="LC16" s="269"/>
      <c r="LD16" s="269"/>
      <c r="LE16" s="269"/>
      <c r="LF16" s="269"/>
      <c r="LG16" s="269"/>
      <c r="LH16" s="269"/>
      <c r="LI16" s="269"/>
      <c r="LJ16" s="269"/>
      <c r="LK16" s="269"/>
      <c r="LL16" s="269"/>
      <c r="LM16" s="269"/>
      <c r="LN16" s="269"/>
      <c r="LO16" s="269"/>
      <c r="LP16" s="269"/>
      <c r="LQ16" s="269"/>
      <c r="LR16" s="269"/>
      <c r="LS16" s="269"/>
      <c r="LT16" s="269"/>
      <c r="LU16" s="269"/>
      <c r="LV16" s="269"/>
      <c r="LW16" s="269"/>
      <c r="LX16" s="269"/>
      <c r="LY16" s="269"/>
      <c r="LZ16" s="269"/>
      <c r="MA16" s="269"/>
      <c r="MB16" s="269"/>
      <c r="MC16" s="269"/>
      <c r="MD16" s="269"/>
      <c r="ME16" s="269"/>
      <c r="MF16" s="269"/>
      <c r="MG16" s="269"/>
      <c r="MH16" s="269"/>
      <c r="MI16" s="269"/>
      <c r="MJ16" s="269"/>
      <c r="MK16" s="269"/>
      <c r="ML16" s="269"/>
      <c r="MM16" s="269"/>
      <c r="MN16" s="269"/>
      <c r="MO16" s="269"/>
      <c r="MP16" s="269"/>
      <c r="MQ16" s="269"/>
      <c r="MR16" s="269"/>
      <c r="MS16" s="269"/>
      <c r="MT16" s="269"/>
      <c r="MU16" s="269"/>
      <c r="MV16" s="269"/>
      <c r="MW16" s="269"/>
      <c r="MX16" s="269"/>
      <c r="MY16" s="269"/>
      <c r="MZ16" s="269"/>
      <c r="NA16" s="269"/>
      <c r="NB16" s="269"/>
      <c r="NC16" s="269"/>
      <c r="ND16" s="269"/>
      <c r="NE16" s="269"/>
      <c r="NF16" s="269"/>
      <c r="NG16" s="269"/>
      <c r="NH16" s="269"/>
      <c r="NI16" s="269"/>
      <c r="NJ16" s="269"/>
      <c r="NK16" s="269"/>
      <c r="NL16" s="269"/>
      <c r="NM16" s="269"/>
      <c r="NN16" s="269"/>
      <c r="NO16" s="269"/>
      <c r="NP16" s="269"/>
      <c r="NQ16" s="269"/>
      <c r="NR16" s="269"/>
      <c r="NS16" s="269"/>
      <c r="NT16" s="269"/>
      <c r="NU16" s="269"/>
      <c r="NV16" s="269"/>
      <c r="NW16" s="269"/>
      <c r="NX16" s="269"/>
      <c r="NY16" s="269"/>
      <c r="NZ16" s="269"/>
      <c r="OA16" s="269"/>
      <c r="OB16" s="269"/>
      <c r="OC16" s="269"/>
      <c r="OD16" s="269"/>
      <c r="OE16" s="269"/>
      <c r="OF16" s="269"/>
      <c r="OG16" s="269"/>
      <c r="OH16" s="269"/>
      <c r="OI16" s="269"/>
      <c r="OJ16" s="269"/>
      <c r="OK16" s="269"/>
      <c r="OL16" s="269"/>
      <c r="OM16" s="269"/>
      <c r="ON16" s="269"/>
      <c r="OO16" s="269"/>
      <c r="OP16" s="269"/>
      <c r="OQ16" s="269"/>
      <c r="OR16" s="269"/>
      <c r="OS16" s="269"/>
      <c r="OT16" s="269"/>
      <c r="OU16" s="269"/>
      <c r="OV16" s="269"/>
      <c r="OW16" s="269"/>
      <c r="OX16" s="269"/>
      <c r="OY16" s="269"/>
      <c r="OZ16" s="269"/>
      <c r="PA16" s="269"/>
      <c r="PB16" s="269"/>
      <c r="PC16" s="269"/>
      <c r="PD16" s="269"/>
      <c r="PE16" s="269"/>
      <c r="PF16" s="269"/>
      <c r="PG16" s="269"/>
      <c r="PH16" s="269"/>
      <c r="PI16" s="269"/>
      <c r="PJ16" s="269"/>
      <c r="PK16" s="269"/>
      <c r="PL16" s="269"/>
      <c r="PM16" s="269"/>
      <c r="PN16" s="269"/>
      <c r="PO16" s="269"/>
      <c r="PP16" s="269"/>
      <c r="PQ16" s="269"/>
      <c r="PR16" s="269"/>
      <c r="PS16" s="269"/>
      <c r="PT16" s="269"/>
      <c r="PU16" s="269"/>
      <c r="PV16" s="269"/>
      <c r="PW16" s="269"/>
      <c r="PX16" s="269"/>
      <c r="PY16" s="269"/>
      <c r="PZ16" s="269"/>
      <c r="QA16" s="269"/>
      <c r="QB16" s="269"/>
      <c r="QC16" s="269"/>
      <c r="QD16" s="269"/>
      <c r="QE16" s="269"/>
      <c r="QF16" s="269"/>
      <c r="QG16" s="269"/>
      <c r="QH16" s="269"/>
      <c r="QI16" s="269"/>
      <c r="QJ16" s="269"/>
      <c r="QK16" s="269"/>
      <c r="QL16" s="269"/>
      <c r="QM16" s="269"/>
      <c r="QN16" s="269"/>
      <c r="QO16" s="269"/>
      <c r="QP16" s="269"/>
      <c r="QQ16" s="269"/>
      <c r="QR16" s="269"/>
      <c r="QS16" s="269"/>
      <c r="QT16" s="269"/>
      <c r="QU16" s="269"/>
      <c r="QV16" s="269"/>
      <c r="QW16" s="269"/>
      <c r="QX16" s="269"/>
      <c r="QY16" s="269"/>
      <c r="QZ16" s="269"/>
      <c r="RA16" s="269"/>
      <c r="RB16" s="269"/>
      <c r="RC16" s="269"/>
      <c r="RD16" s="269"/>
      <c r="RE16" s="269"/>
      <c r="RF16" s="269"/>
      <c r="RG16" s="269"/>
      <c r="RH16" s="269"/>
      <c r="RI16" s="269"/>
      <c r="RJ16" s="269"/>
      <c r="RK16" s="269"/>
      <c r="RL16" s="269"/>
      <c r="RM16" s="269"/>
      <c r="RN16" s="269"/>
      <c r="RO16" s="269"/>
      <c r="RP16" s="269"/>
      <c r="RQ16" s="269"/>
      <c r="RR16" s="269"/>
      <c r="RS16" s="269"/>
      <c r="RT16" s="269"/>
      <c r="RU16" s="269"/>
      <c r="RV16" s="269"/>
      <c r="RW16" s="269"/>
      <c r="RX16" s="269"/>
      <c r="RY16" s="269"/>
      <c r="RZ16" s="269"/>
      <c r="SA16" s="269"/>
      <c r="SB16" s="269"/>
      <c r="SC16" s="269"/>
      <c r="SD16" s="269"/>
      <c r="SE16" s="269"/>
      <c r="SF16" s="269"/>
      <c r="SG16" s="269"/>
      <c r="SH16" s="269"/>
      <c r="SI16" s="269"/>
      <c r="SJ16" s="269"/>
      <c r="SK16" s="269"/>
      <c r="SL16" s="269"/>
      <c r="SM16" s="269"/>
      <c r="SN16" s="269"/>
      <c r="SO16" s="269"/>
      <c r="SP16" s="269"/>
      <c r="SQ16" s="269"/>
      <c r="SR16" s="269"/>
      <c r="SS16" s="269"/>
      <c r="ST16" s="269"/>
      <c r="SU16" s="269"/>
      <c r="SV16" s="269"/>
      <c r="SW16" s="269"/>
      <c r="SX16" s="269"/>
      <c r="SY16" s="269"/>
      <c r="SZ16" s="269"/>
      <c r="TA16" s="269"/>
      <c r="TB16" s="269"/>
      <c r="TC16" s="269"/>
      <c r="TD16" s="269"/>
      <c r="TE16" s="269"/>
      <c r="TF16" s="269"/>
      <c r="TG16" s="269"/>
      <c r="TH16" s="269"/>
      <c r="TI16" s="269"/>
      <c r="TJ16" s="269"/>
      <c r="TK16" s="269"/>
      <c r="TL16" s="269"/>
      <c r="TM16" s="269"/>
      <c r="TN16" s="269"/>
      <c r="TO16" s="269"/>
      <c r="TP16" s="269"/>
      <c r="TQ16" s="269"/>
      <c r="TR16" s="269"/>
      <c r="TS16" s="269"/>
      <c r="TT16" s="269"/>
      <c r="TU16" s="269"/>
      <c r="TV16" s="269"/>
      <c r="TW16" s="269"/>
      <c r="TX16" s="269"/>
      <c r="TY16" s="269"/>
      <c r="TZ16" s="269"/>
      <c r="UA16" s="269"/>
      <c r="UB16" s="269"/>
      <c r="UC16" s="269"/>
      <c r="UD16" s="269"/>
      <c r="UE16" s="269"/>
      <c r="UF16" s="269"/>
      <c r="UG16" s="269"/>
      <c r="UH16" s="269"/>
      <c r="UI16" s="269"/>
      <c r="UJ16" s="269"/>
      <c r="UK16" s="269"/>
      <c r="UL16" s="269"/>
      <c r="UM16" s="269"/>
      <c r="UN16" s="269"/>
      <c r="UO16" s="269"/>
      <c r="UP16" s="269"/>
      <c r="UQ16" s="269"/>
      <c r="UR16" s="269"/>
      <c r="US16" s="269"/>
      <c r="UT16" s="269"/>
      <c r="UU16" s="269"/>
      <c r="UV16" s="269"/>
      <c r="UW16" s="269"/>
      <c r="UX16" s="269"/>
      <c r="UY16" s="269"/>
      <c r="UZ16" s="269"/>
      <c r="VA16" s="269"/>
      <c r="VB16" s="269"/>
      <c r="VC16" s="269"/>
      <c r="VD16" s="269"/>
      <c r="VE16" s="269"/>
      <c r="VF16" s="269"/>
      <c r="VG16" s="269"/>
      <c r="VH16" s="269"/>
      <c r="VI16" s="269"/>
      <c r="VJ16" s="269"/>
      <c r="VK16" s="269"/>
      <c r="VL16" s="269"/>
      <c r="VM16" s="269"/>
      <c r="VN16" s="269"/>
      <c r="VO16" s="269"/>
      <c r="VP16" s="269"/>
      <c r="VQ16" s="269"/>
      <c r="VR16" s="269"/>
      <c r="VS16" s="269"/>
      <c r="VT16" s="269"/>
      <c r="VU16" s="269"/>
      <c r="VV16" s="269"/>
      <c r="VW16" s="269"/>
      <c r="VX16" s="269"/>
      <c r="VY16" s="269"/>
      <c r="VZ16" s="269"/>
      <c r="WA16" s="269"/>
      <c r="WB16" s="269"/>
      <c r="WC16" s="269"/>
      <c r="WD16" s="269"/>
      <c r="WE16" s="269"/>
      <c r="WF16" s="269"/>
      <c r="WG16" s="269"/>
      <c r="WH16" s="269"/>
      <c r="WI16" s="269"/>
      <c r="WJ16" s="269"/>
      <c r="WK16" s="269"/>
      <c r="WL16" s="269"/>
      <c r="WM16" s="269"/>
      <c r="WN16" s="269"/>
      <c r="WO16" s="269"/>
      <c r="WP16" s="269"/>
      <c r="WQ16" s="269"/>
      <c r="WR16" s="269"/>
      <c r="WS16" s="269"/>
      <c r="WT16" s="269"/>
      <c r="WU16" s="269"/>
      <c r="WV16" s="269"/>
      <c r="WW16" s="269"/>
      <c r="WX16" s="269"/>
      <c r="WY16" s="269"/>
      <c r="WZ16" s="269"/>
      <c r="XA16" s="269"/>
      <c r="XB16" s="269"/>
      <c r="XC16" s="269"/>
      <c r="XD16" s="269"/>
      <c r="XE16" s="269"/>
      <c r="XF16" s="269"/>
      <c r="XG16" s="269"/>
      <c r="XH16" s="269"/>
      <c r="XI16" s="269"/>
      <c r="XJ16" s="269"/>
      <c r="XK16" s="269"/>
      <c r="XL16" s="269"/>
      <c r="XM16" s="269"/>
      <c r="XN16" s="269"/>
      <c r="XO16" s="269"/>
      <c r="XP16" s="269"/>
      <c r="XQ16" s="269"/>
      <c r="XR16" s="269"/>
      <c r="XS16" s="269"/>
      <c r="XT16" s="269"/>
      <c r="XU16" s="269"/>
      <c r="XV16" s="269"/>
      <c r="XW16" s="269"/>
      <c r="XX16" s="269"/>
      <c r="XY16" s="269"/>
      <c r="XZ16" s="269"/>
      <c r="YA16" s="269"/>
      <c r="YB16" s="269"/>
      <c r="YC16" s="269"/>
      <c r="YD16" s="269"/>
      <c r="YE16" s="269"/>
      <c r="YF16" s="269"/>
      <c r="YG16" s="269"/>
      <c r="YH16" s="269"/>
      <c r="YI16" s="269"/>
      <c r="YJ16" s="269"/>
      <c r="YK16" s="269"/>
      <c r="YL16" s="269"/>
      <c r="YM16" s="269"/>
      <c r="YN16" s="269"/>
      <c r="YO16" s="269"/>
      <c r="YP16" s="269"/>
      <c r="YQ16" s="269"/>
      <c r="YR16" s="269"/>
      <c r="YS16" s="269"/>
      <c r="YT16" s="269"/>
      <c r="YU16" s="269"/>
      <c r="YV16" s="269"/>
      <c r="YW16" s="269"/>
      <c r="YX16" s="269"/>
      <c r="YY16" s="269"/>
      <c r="YZ16" s="269"/>
      <c r="ZA16" s="269"/>
      <c r="ZB16" s="269"/>
      <c r="ZC16" s="269"/>
      <c r="ZD16" s="269"/>
      <c r="ZE16" s="269"/>
      <c r="ZF16" s="269"/>
      <c r="ZG16" s="269"/>
      <c r="ZH16" s="269"/>
      <c r="ZI16" s="269"/>
      <c r="ZJ16" s="269"/>
      <c r="ZK16" s="269"/>
      <c r="ZL16" s="269"/>
      <c r="ZM16" s="269"/>
      <c r="ZN16" s="269"/>
      <c r="ZO16" s="269"/>
      <c r="ZP16" s="269"/>
      <c r="ZQ16" s="269"/>
      <c r="ZR16" s="269"/>
      <c r="ZS16" s="269"/>
      <c r="ZT16" s="269"/>
      <c r="ZU16" s="269"/>
      <c r="ZV16" s="269"/>
      <c r="ZW16" s="269"/>
      <c r="ZX16" s="269"/>
      <c r="ZY16" s="269"/>
      <c r="ZZ16" s="269"/>
      <c r="AAA16" s="269"/>
      <c r="AAB16" s="269"/>
      <c r="AAC16" s="269"/>
      <c r="AAD16" s="269"/>
      <c r="AAE16" s="269"/>
      <c r="AAF16" s="269"/>
      <c r="AAG16" s="269"/>
      <c r="AAH16" s="269"/>
      <c r="AAI16" s="269"/>
      <c r="AAJ16" s="269"/>
      <c r="AAK16" s="269"/>
      <c r="AAL16" s="269"/>
      <c r="AAM16" s="269"/>
      <c r="AAN16" s="269"/>
      <c r="AAO16" s="269"/>
      <c r="AAP16" s="269"/>
      <c r="AAQ16" s="269"/>
      <c r="AAR16" s="269"/>
      <c r="AAS16" s="269"/>
      <c r="AAT16" s="269"/>
      <c r="AAU16" s="269"/>
      <c r="AAV16" s="269"/>
      <c r="AAW16" s="269"/>
      <c r="AAX16" s="269"/>
      <c r="AAY16" s="269"/>
      <c r="AAZ16" s="269"/>
      <c r="ABA16" s="269"/>
      <c r="ABB16" s="269"/>
      <c r="ABC16" s="269"/>
      <c r="ABD16" s="269"/>
      <c r="ABE16" s="269"/>
      <c r="ABF16" s="269"/>
      <c r="ABG16" s="269"/>
      <c r="ABH16" s="269"/>
      <c r="ABI16" s="269"/>
      <c r="ABJ16" s="269"/>
      <c r="ABK16" s="269"/>
      <c r="ABL16" s="269"/>
      <c r="ABM16" s="269"/>
      <c r="ABN16" s="269"/>
      <c r="ABO16" s="269"/>
      <c r="ABP16" s="269"/>
      <c r="ABQ16" s="269"/>
      <c r="ABR16" s="269"/>
      <c r="ABS16" s="269"/>
      <c r="ABT16" s="269"/>
      <c r="ABU16" s="269"/>
      <c r="ABV16" s="269"/>
      <c r="ABW16" s="269"/>
      <c r="ABX16" s="269"/>
      <c r="ABY16" s="269"/>
      <c r="ABZ16" s="269"/>
      <c r="ACA16" s="269"/>
      <c r="ACB16" s="269"/>
      <c r="ACC16" s="269"/>
      <c r="ACD16" s="269"/>
      <c r="ACE16" s="269"/>
      <c r="ACF16" s="269"/>
      <c r="ACG16" s="269"/>
      <c r="ACH16" s="269"/>
      <c r="ACI16" s="269"/>
      <c r="ACJ16" s="269"/>
      <c r="ACK16" s="269"/>
      <c r="ACL16" s="269"/>
      <c r="ACM16" s="269"/>
      <c r="ACN16" s="269"/>
      <c r="ACO16" s="269"/>
      <c r="ACP16" s="269"/>
      <c r="ACQ16" s="269"/>
      <c r="ACR16" s="269"/>
      <c r="ACS16" s="269"/>
      <c r="ACT16" s="269"/>
      <c r="ACU16" s="269"/>
      <c r="ACV16" s="269"/>
      <c r="ACW16" s="269"/>
      <c r="ACX16" s="269"/>
      <c r="ACY16" s="269"/>
      <c r="ACZ16" s="269"/>
      <c r="ADA16" s="269"/>
      <c r="ADB16" s="269"/>
      <c r="ADC16" s="269"/>
      <c r="ADD16" s="269"/>
      <c r="ADE16" s="269"/>
      <c r="ADF16" s="269"/>
      <c r="ADG16" s="269"/>
      <c r="ADH16" s="269"/>
      <c r="ADI16" s="269"/>
      <c r="ADJ16" s="269"/>
      <c r="ADK16" s="269"/>
      <c r="ADL16" s="269"/>
      <c r="ADM16" s="269"/>
      <c r="ADN16" s="269"/>
      <c r="ADO16" s="269"/>
      <c r="ADP16" s="269"/>
      <c r="ADQ16" s="269"/>
      <c r="ADR16" s="269"/>
      <c r="ADS16" s="269"/>
      <c r="ADT16" s="269"/>
      <c r="ADU16" s="269"/>
      <c r="ADV16" s="269"/>
      <c r="ADW16" s="269"/>
      <c r="ADX16" s="269"/>
      <c r="ADY16" s="269"/>
      <c r="ADZ16" s="269"/>
      <c r="AEA16" s="269"/>
      <c r="AEB16" s="269"/>
      <c r="AEC16" s="269"/>
      <c r="AED16" s="269"/>
      <c r="AEE16" s="269"/>
      <c r="AEF16" s="269"/>
      <c r="AEG16" s="269"/>
      <c r="AEH16" s="269"/>
      <c r="AEI16" s="269"/>
      <c r="AEJ16" s="269"/>
      <c r="AEK16" s="269"/>
      <c r="AEL16" s="269"/>
      <c r="AEM16" s="269"/>
      <c r="AEN16" s="269"/>
      <c r="AEO16" s="269"/>
      <c r="AEP16" s="269"/>
      <c r="AEQ16" s="269"/>
      <c r="AER16" s="269"/>
      <c r="AES16" s="269"/>
      <c r="AET16" s="269"/>
      <c r="AEU16" s="269"/>
      <c r="AEV16" s="269"/>
      <c r="AEW16" s="269"/>
      <c r="AEX16" s="269"/>
      <c r="AEY16" s="269"/>
      <c r="AEZ16" s="269"/>
      <c r="AFA16" s="269"/>
      <c r="AFB16" s="269"/>
      <c r="AFC16" s="269"/>
      <c r="AFD16" s="269"/>
      <c r="AFE16" s="269"/>
      <c r="AFF16" s="269"/>
      <c r="AFG16" s="269"/>
      <c r="AFH16" s="269"/>
      <c r="AFI16" s="269"/>
      <c r="AFJ16" s="269"/>
      <c r="AFK16" s="269"/>
      <c r="AFL16" s="269"/>
      <c r="AFM16" s="269"/>
      <c r="AFN16" s="269"/>
      <c r="AFO16" s="269"/>
      <c r="AFP16" s="269"/>
      <c r="AFQ16" s="269"/>
      <c r="AFR16" s="269"/>
      <c r="AFS16" s="269"/>
      <c r="AFT16" s="269"/>
      <c r="AFU16" s="269"/>
      <c r="AFV16" s="269"/>
      <c r="AFW16" s="269"/>
      <c r="AFX16" s="269"/>
      <c r="AFY16" s="269"/>
      <c r="AFZ16" s="269"/>
      <c r="AGA16" s="269"/>
      <c r="AGB16" s="269"/>
      <c r="AGC16" s="269"/>
      <c r="AGD16" s="269"/>
      <c r="AGE16" s="269"/>
      <c r="AGF16" s="269"/>
      <c r="AGG16" s="269"/>
      <c r="AGH16" s="269"/>
      <c r="AGI16" s="269"/>
      <c r="AGJ16" s="269"/>
      <c r="AGK16" s="269"/>
      <c r="AGL16" s="269"/>
      <c r="AGM16" s="269"/>
      <c r="AGN16" s="269"/>
      <c r="AGO16" s="269"/>
      <c r="AGP16" s="269"/>
      <c r="AGQ16" s="269"/>
      <c r="AGR16" s="269"/>
      <c r="AGS16" s="269"/>
      <c r="AGT16" s="269"/>
      <c r="AGU16" s="269"/>
      <c r="AGV16" s="269"/>
      <c r="AGW16" s="269"/>
      <c r="AGX16" s="269"/>
      <c r="AGY16" s="269"/>
      <c r="AGZ16" s="269"/>
      <c r="AHA16" s="269"/>
      <c r="AHB16" s="269"/>
      <c r="AHC16" s="269"/>
      <c r="AHD16" s="269"/>
      <c r="AHE16" s="269"/>
      <c r="AHF16" s="269"/>
      <c r="AHG16" s="269"/>
      <c r="AHH16" s="269"/>
      <c r="AHI16" s="269"/>
      <c r="AHJ16" s="269"/>
      <c r="AHK16" s="269"/>
      <c r="AHL16" s="269"/>
      <c r="AHM16" s="269"/>
      <c r="AHN16" s="269"/>
      <c r="AHO16" s="269"/>
      <c r="AHP16" s="269"/>
      <c r="AHQ16" s="269"/>
      <c r="AHR16" s="269"/>
      <c r="AHS16" s="269"/>
      <c r="AHT16" s="269"/>
      <c r="AHU16" s="269"/>
      <c r="AHV16" s="269"/>
      <c r="AHW16" s="269"/>
      <c r="AHX16" s="269"/>
      <c r="AHY16" s="269"/>
      <c r="AHZ16" s="269"/>
      <c r="AIA16" s="269"/>
      <c r="AIB16" s="269"/>
      <c r="AIC16" s="269"/>
      <c r="AID16" s="269"/>
      <c r="AIE16" s="269"/>
      <c r="AIF16" s="269"/>
      <c r="AIG16" s="269"/>
      <c r="AIH16" s="269"/>
      <c r="AII16" s="269"/>
      <c r="AIJ16" s="269"/>
      <c r="AIK16" s="269"/>
      <c r="AIL16" s="269"/>
    </row>
    <row r="17" spans="1:19" s="269" customFormat="1">
      <c r="A17" s="551"/>
      <c r="B17" s="513"/>
      <c r="C17" s="269" t="s">
        <v>25</v>
      </c>
      <c r="D17" s="269" t="s">
        <v>25</v>
      </c>
      <c r="E17" s="269">
        <v>6.7</v>
      </c>
      <c r="F17" s="269">
        <v>6.7</v>
      </c>
      <c r="G17" s="273"/>
      <c r="H17" s="276">
        <v>1.5</v>
      </c>
      <c r="I17" s="276">
        <v>1.5</v>
      </c>
      <c r="J17" s="273"/>
      <c r="K17" s="276">
        <v>-0.4</v>
      </c>
      <c r="L17" s="276">
        <v>-0.4</v>
      </c>
      <c r="M17" s="273"/>
      <c r="N17" s="276">
        <v>1.6</v>
      </c>
      <c r="O17" s="276">
        <v>1.6</v>
      </c>
      <c r="P17" s="273"/>
      <c r="Q17" s="275">
        <v>0.5</v>
      </c>
      <c r="R17" s="509">
        <v>0.5</v>
      </c>
    </row>
    <row r="18" spans="1:19" s="269" customFormat="1">
      <c r="A18" s="551"/>
      <c r="B18" s="513"/>
      <c r="C18" s="269" t="s">
        <v>26</v>
      </c>
      <c r="D18" s="269" t="s">
        <v>26</v>
      </c>
      <c r="E18" s="269">
        <v>6.8</v>
      </c>
      <c r="F18" s="269">
        <v>6.8</v>
      </c>
      <c r="G18" s="273"/>
      <c r="H18" s="276">
        <v>1.9</v>
      </c>
      <c r="I18" s="276">
        <v>1.9</v>
      </c>
      <c r="J18" s="273"/>
      <c r="K18" s="276">
        <v>-0.2</v>
      </c>
      <c r="L18" s="276">
        <v>-0.2</v>
      </c>
      <c r="N18" s="276">
        <v>1.8</v>
      </c>
      <c r="O18" s="276">
        <v>1.8</v>
      </c>
      <c r="P18" s="273"/>
      <c r="Q18" s="275">
        <v>0.75</v>
      </c>
      <c r="R18" s="509">
        <v>0.75</v>
      </c>
    </row>
    <row r="19" spans="1:19" s="269" customFormat="1">
      <c r="A19" s="551">
        <v>2017</v>
      </c>
      <c r="B19" s="269">
        <v>2017</v>
      </c>
      <c r="C19" s="269" t="s">
        <v>23</v>
      </c>
      <c r="D19" s="269" t="s">
        <v>23</v>
      </c>
      <c r="E19" s="269">
        <v>6.9</v>
      </c>
      <c r="F19" s="269">
        <v>6.9</v>
      </c>
      <c r="G19" s="273"/>
      <c r="H19" s="276">
        <v>1.4</v>
      </c>
      <c r="I19" s="276">
        <v>1.4</v>
      </c>
      <c r="J19" s="273"/>
      <c r="K19" s="276">
        <v>0.5</v>
      </c>
      <c r="L19" s="276">
        <v>0.5</v>
      </c>
      <c r="N19" s="276">
        <v>1.7</v>
      </c>
      <c r="O19" s="276">
        <v>1.7</v>
      </c>
      <c r="Q19" s="275">
        <v>0.75</v>
      </c>
      <c r="R19" s="509">
        <v>0.75</v>
      </c>
    </row>
    <row r="20" spans="1:19" s="269" customFormat="1">
      <c r="A20" s="551"/>
      <c r="C20" s="269" t="s">
        <v>24</v>
      </c>
      <c r="D20" s="269" t="s">
        <v>24</v>
      </c>
      <c r="E20" s="269">
        <v>6.9</v>
      </c>
      <c r="F20" s="269">
        <v>6.9</v>
      </c>
      <c r="H20" s="276">
        <v>2.6</v>
      </c>
      <c r="I20" s="276">
        <v>2.6</v>
      </c>
      <c r="J20" s="273"/>
      <c r="K20" s="276">
        <v>2.5</v>
      </c>
      <c r="L20" s="276">
        <v>2.5</v>
      </c>
      <c r="N20" s="276">
        <v>2.2999999999999998</v>
      </c>
      <c r="O20" s="276">
        <v>2.2999999999999998</v>
      </c>
      <c r="Q20" s="275">
        <v>1.25</v>
      </c>
      <c r="R20" s="509">
        <v>1.25</v>
      </c>
    </row>
    <row r="21" spans="1:19" s="269" customFormat="1">
      <c r="A21" s="551"/>
      <c r="C21" s="269" t="s">
        <v>25</v>
      </c>
      <c r="D21" s="269" t="s">
        <v>25</v>
      </c>
      <c r="E21" s="269">
        <v>6.8</v>
      </c>
      <c r="F21" s="269">
        <v>6.8</v>
      </c>
      <c r="H21" s="276">
        <v>2.2999999999999998</v>
      </c>
      <c r="I21" s="276">
        <v>2.2999999999999998</v>
      </c>
      <c r="J21" s="273"/>
      <c r="K21" s="276">
        <v>1.8</v>
      </c>
      <c r="L21" s="276">
        <v>1.8</v>
      </c>
      <c r="N21" s="276">
        <v>2.5</v>
      </c>
      <c r="O21" s="276">
        <v>2.5</v>
      </c>
      <c r="Q21" s="275">
        <v>1.25</v>
      </c>
      <c r="R21" s="509">
        <v>1.25</v>
      </c>
    </row>
    <row r="22" spans="1:19" s="269" customFormat="1" ht="15.75" customHeight="1">
      <c r="A22" s="551"/>
      <c r="C22" s="269" t="s">
        <v>26</v>
      </c>
      <c r="D22" s="269" t="s">
        <v>26</v>
      </c>
      <c r="E22" s="269">
        <v>6.8</v>
      </c>
      <c r="F22" s="269">
        <v>6.8</v>
      </c>
      <c r="H22" s="276">
        <v>2.5</v>
      </c>
      <c r="I22" s="276">
        <v>2.5</v>
      </c>
      <c r="J22" s="273"/>
      <c r="K22" s="276">
        <v>1.9</v>
      </c>
      <c r="L22" s="276">
        <v>1.9</v>
      </c>
      <c r="N22" s="276">
        <v>2.7</v>
      </c>
      <c r="O22" s="276">
        <v>2.7</v>
      </c>
      <c r="Q22" s="275">
        <v>1.5</v>
      </c>
      <c r="R22" s="509">
        <v>1.5</v>
      </c>
    </row>
    <row r="23" spans="1:19">
      <c r="A23" s="551">
        <v>2018</v>
      </c>
      <c r="B23" s="269">
        <v>2018</v>
      </c>
      <c r="C23" s="269" t="s">
        <v>23</v>
      </c>
      <c r="D23" s="269" t="s">
        <v>23</v>
      </c>
      <c r="E23" s="269">
        <v>6.8</v>
      </c>
      <c r="F23" s="269">
        <v>6.8</v>
      </c>
      <c r="G23" s="269"/>
      <c r="H23" s="276">
        <v>2.9</v>
      </c>
      <c r="I23" s="276">
        <v>2.9</v>
      </c>
      <c r="J23" s="273"/>
      <c r="K23" s="276">
        <v>1.6</v>
      </c>
      <c r="L23" s="276">
        <v>1.6</v>
      </c>
      <c r="M23" s="269"/>
      <c r="N23" s="276">
        <v>2.5</v>
      </c>
      <c r="O23" s="276">
        <v>2.5</v>
      </c>
      <c r="P23" s="269"/>
      <c r="Q23" s="275">
        <v>1.75</v>
      </c>
      <c r="R23" s="509">
        <v>1.75</v>
      </c>
      <c r="S23" s="269"/>
    </row>
    <row r="24" spans="1:19">
      <c r="A24" s="551"/>
      <c r="C24" s="278" t="s">
        <v>24</v>
      </c>
      <c r="D24" s="278" t="s">
        <v>24</v>
      </c>
      <c r="E24" s="269">
        <v>6.7</v>
      </c>
      <c r="F24" s="269">
        <v>6.7</v>
      </c>
      <c r="H24" s="269">
        <v>2.8</v>
      </c>
      <c r="I24" s="508">
        <v>2.8</v>
      </c>
      <c r="K24" s="269">
        <v>1.8</v>
      </c>
      <c r="L24" s="269">
        <v>1.8</v>
      </c>
      <c r="N24" s="269">
        <v>2.1</v>
      </c>
      <c r="O24" s="269">
        <v>2.1</v>
      </c>
      <c r="Q24" s="275">
        <v>2</v>
      </c>
      <c r="R24" s="275">
        <v>2</v>
      </c>
    </row>
    <row r="25" spans="1:19">
      <c r="A25" s="551"/>
      <c r="C25" s="278" t="s">
        <v>25</v>
      </c>
      <c r="D25" s="278" t="s">
        <v>25</v>
      </c>
      <c r="E25" s="269">
        <v>6.5</v>
      </c>
      <c r="F25" s="269">
        <v>6.5</v>
      </c>
      <c r="H25" s="274">
        <v>3</v>
      </c>
      <c r="I25" s="269">
        <v>3</v>
      </c>
      <c r="K25" s="269">
        <v>1.8</v>
      </c>
      <c r="L25" s="269">
        <v>1.8</v>
      </c>
      <c r="N25" s="269">
        <v>1.7</v>
      </c>
      <c r="O25" s="269">
        <v>1.7</v>
      </c>
      <c r="Q25" s="275">
        <v>2.25</v>
      </c>
      <c r="R25" s="275">
        <v>2.25</v>
      </c>
    </row>
    <row r="26" spans="1:19" s="279" customFormat="1">
      <c r="A26" s="551"/>
      <c r="C26" s="278" t="s">
        <v>26</v>
      </c>
      <c r="D26" s="278" t="s">
        <v>26</v>
      </c>
      <c r="E26" s="269">
        <v>6.4</v>
      </c>
      <c r="F26" s="269">
        <v>6.4</v>
      </c>
      <c r="H26" s="274">
        <v>3.1</v>
      </c>
      <c r="I26" s="269">
        <v>3.1</v>
      </c>
      <c r="K26" s="269">
        <v>1.9</v>
      </c>
      <c r="L26" s="269">
        <v>1.9</v>
      </c>
      <c r="N26" s="269">
        <v>1.2</v>
      </c>
      <c r="O26" s="269">
        <v>1.2</v>
      </c>
      <c r="Q26" s="275">
        <v>2.5</v>
      </c>
      <c r="R26" s="275">
        <v>2.5</v>
      </c>
    </row>
    <row r="27" spans="1:19">
      <c r="A27" s="550">
        <v>2019</v>
      </c>
      <c r="B27" s="282">
        <v>2019</v>
      </c>
      <c r="C27" s="282" t="s">
        <v>23</v>
      </c>
      <c r="D27" s="282" t="s">
        <v>23</v>
      </c>
      <c r="E27" s="269">
        <v>6.4</v>
      </c>
      <c r="F27" s="269">
        <v>6.4</v>
      </c>
      <c r="H27" s="274">
        <v>2.7</v>
      </c>
      <c r="I27" s="274">
        <v>2.7</v>
      </c>
      <c r="K27" s="269">
        <v>0.5</v>
      </c>
      <c r="L27" s="274">
        <v>0.5</v>
      </c>
      <c r="N27" s="269">
        <v>1.2</v>
      </c>
      <c r="O27" s="269">
        <v>1.2</v>
      </c>
      <c r="Q27" s="275">
        <v>2.5</v>
      </c>
      <c r="R27" s="275">
        <v>2.5</v>
      </c>
    </row>
    <row r="28" spans="1:19">
      <c r="A28" s="550"/>
      <c r="B28" s="235"/>
      <c r="C28" s="282" t="s">
        <v>24</v>
      </c>
      <c r="D28" s="282" t="s">
        <v>24</v>
      </c>
      <c r="E28" s="269">
        <v>6.2</v>
      </c>
      <c r="F28" s="269">
        <v>6.2</v>
      </c>
      <c r="H28" s="269">
        <v>2.2999999999999998</v>
      </c>
      <c r="I28" s="269">
        <v>2.2999999999999998</v>
      </c>
      <c r="K28" s="269">
        <v>0.9</v>
      </c>
      <c r="L28" s="274">
        <v>0.9</v>
      </c>
      <c r="N28" s="269">
        <v>1.2</v>
      </c>
      <c r="O28" s="269">
        <v>1.2</v>
      </c>
      <c r="Q28" s="275">
        <v>2.25</v>
      </c>
      <c r="R28" s="275">
        <v>2.25</v>
      </c>
    </row>
    <row r="29" spans="1:19">
      <c r="A29" s="550"/>
      <c r="B29" s="235"/>
      <c r="C29" s="282" t="s">
        <v>25</v>
      </c>
      <c r="D29" s="282" t="s">
        <v>25</v>
      </c>
      <c r="E29" s="269">
        <v>6</v>
      </c>
      <c r="F29" s="274">
        <v>6</v>
      </c>
      <c r="H29" s="269">
        <v>2</v>
      </c>
      <c r="I29" s="274">
        <v>2</v>
      </c>
      <c r="K29" s="269">
        <v>1.7</v>
      </c>
      <c r="L29" s="274">
        <v>1.7</v>
      </c>
      <c r="N29" s="269">
        <v>1.2</v>
      </c>
      <c r="O29" s="269">
        <v>1.2</v>
      </c>
      <c r="Q29" s="275">
        <v>2</v>
      </c>
      <c r="R29" s="275">
        <v>2</v>
      </c>
    </row>
    <row r="30" spans="1:19" s="279" customFormat="1">
      <c r="A30" s="550"/>
      <c r="B30" s="283"/>
      <c r="C30" s="282" t="s">
        <v>26</v>
      </c>
      <c r="D30" s="282" t="s">
        <v>26</v>
      </c>
      <c r="E30" s="269">
        <v>6</v>
      </c>
      <c r="F30" s="274">
        <v>6</v>
      </c>
      <c r="H30" s="269">
        <v>2.2999999999999998</v>
      </c>
      <c r="I30" s="269">
        <v>2.2999999999999998</v>
      </c>
      <c r="K30" s="269">
        <v>1.5</v>
      </c>
      <c r="L30" s="274">
        <v>1.5</v>
      </c>
      <c r="N30" s="274">
        <v>1</v>
      </c>
      <c r="O30" s="274">
        <v>1</v>
      </c>
      <c r="Q30" s="287">
        <v>2</v>
      </c>
      <c r="R30" s="275">
        <v>2</v>
      </c>
    </row>
    <row r="31" spans="1:19">
      <c r="A31" s="550">
        <v>2020</v>
      </c>
      <c r="B31" s="235">
        <v>2020</v>
      </c>
      <c r="C31" s="282" t="s">
        <v>23</v>
      </c>
      <c r="D31" s="282" t="s">
        <v>23</v>
      </c>
      <c r="E31" s="274">
        <v>-6.8</v>
      </c>
      <c r="F31" s="274">
        <v>-6.8</v>
      </c>
      <c r="H31" s="269">
        <v>0.3</v>
      </c>
      <c r="I31" s="269">
        <v>0.3</v>
      </c>
      <c r="K31" s="269">
        <v>1.6</v>
      </c>
      <c r="L31" s="274">
        <v>1.6</v>
      </c>
      <c r="N31" s="269">
        <v>-3.1</v>
      </c>
      <c r="O31" s="269">
        <v>-3.1</v>
      </c>
      <c r="Q31" s="275">
        <v>0.25</v>
      </c>
      <c r="R31" s="275">
        <v>0.25</v>
      </c>
    </row>
    <row r="32" spans="1:19">
      <c r="A32" s="550"/>
      <c r="B32" s="235"/>
      <c r="C32" s="282" t="s">
        <v>24</v>
      </c>
      <c r="D32" s="282" t="s">
        <v>24</v>
      </c>
      <c r="E32" s="440">
        <v>3.2</v>
      </c>
      <c r="F32" s="440">
        <v>3.2</v>
      </c>
      <c r="H32" s="278">
        <v>-9</v>
      </c>
      <c r="I32" s="278">
        <v>-9</v>
      </c>
      <c r="K32" s="440">
        <v>-8</v>
      </c>
      <c r="L32" s="440">
        <v>-8</v>
      </c>
      <c r="N32" s="278">
        <v>-14.8</v>
      </c>
      <c r="O32" s="278">
        <v>-14.8</v>
      </c>
      <c r="Q32" s="287">
        <v>0.25</v>
      </c>
      <c r="R32" s="287">
        <v>0.25</v>
      </c>
    </row>
    <row r="33" spans="1:18" s="279" customFormat="1">
      <c r="A33" s="550"/>
      <c r="B33" s="283"/>
      <c r="C33" s="282" t="s">
        <v>25</v>
      </c>
      <c r="D33" s="282" t="s">
        <v>25</v>
      </c>
      <c r="E33" s="505">
        <v>4.9000000000000004</v>
      </c>
      <c r="F33" s="440">
        <v>4.8499999999999996</v>
      </c>
      <c r="H33" s="507">
        <v>-2.9</v>
      </c>
      <c r="I33" s="278">
        <v>-2.9</v>
      </c>
      <c r="K33" s="505">
        <v>-3.4</v>
      </c>
      <c r="L33" s="440">
        <v>-3.4</v>
      </c>
      <c r="N33" s="507">
        <v>-4.3</v>
      </c>
      <c r="O33" s="507">
        <v>-4.3</v>
      </c>
      <c r="Q33" s="511">
        <v>0.25</v>
      </c>
      <c r="R33" s="511">
        <v>0.25</v>
      </c>
    </row>
    <row r="34" spans="1:18">
      <c r="A34" s="550"/>
      <c r="B34" s="235"/>
      <c r="C34" s="282" t="s">
        <v>26</v>
      </c>
      <c r="D34" s="282" t="s">
        <v>26</v>
      </c>
      <c r="E34" s="284">
        <v>6</v>
      </c>
      <c r="F34" s="504">
        <v>6.5</v>
      </c>
      <c r="H34" s="281">
        <v>-4</v>
      </c>
      <c r="I34" s="506">
        <v>-0.5</v>
      </c>
      <c r="K34" s="280">
        <v>-4.4000000000000004</v>
      </c>
      <c r="L34" s="504">
        <v>-3.9</v>
      </c>
      <c r="M34" s="286"/>
      <c r="N34" s="281">
        <v>-7.5</v>
      </c>
      <c r="O34" s="506">
        <v>-5</v>
      </c>
      <c r="Q34" s="285">
        <v>0.25</v>
      </c>
      <c r="R34" s="510">
        <v>0.25</v>
      </c>
    </row>
    <row r="35" spans="1:18">
      <c r="A35" s="550">
        <v>2021</v>
      </c>
      <c r="B35" s="235" t="s">
        <v>20</v>
      </c>
      <c r="C35" s="282" t="str">
        <f>C31</f>
        <v>I</v>
      </c>
      <c r="D35" s="282" t="str">
        <f>D31</f>
        <v>I</v>
      </c>
      <c r="E35" s="284">
        <v>13.8</v>
      </c>
      <c r="F35" s="284">
        <v>15.05</v>
      </c>
      <c r="H35" s="281">
        <v>1.03</v>
      </c>
      <c r="I35" s="281">
        <v>-0.75</v>
      </c>
      <c r="K35" s="280">
        <v>2.5</v>
      </c>
      <c r="L35" s="280">
        <v>-1.5</v>
      </c>
      <c r="N35" s="281">
        <v>4.0999999999999996</v>
      </c>
      <c r="O35" s="281">
        <v>-2.2999999999999998</v>
      </c>
      <c r="Q35" s="285">
        <v>0.25</v>
      </c>
      <c r="R35" s="285">
        <v>0.25</v>
      </c>
    </row>
    <row r="36" spans="1:18">
      <c r="A36" s="550"/>
      <c r="B36" s="235"/>
      <c r="C36" s="282" t="str">
        <f t="shared" ref="C36:D36" si="0">C32</f>
        <v>II</v>
      </c>
      <c r="D36" s="282" t="str">
        <f t="shared" si="0"/>
        <v>II</v>
      </c>
      <c r="E36" s="284">
        <v>7.48</v>
      </c>
      <c r="F36" s="284">
        <v>7.2</v>
      </c>
      <c r="H36" s="281">
        <v>6.33</v>
      </c>
      <c r="I36" s="281">
        <v>10.18</v>
      </c>
      <c r="K36" s="280">
        <v>3.8</v>
      </c>
      <c r="L36" s="280">
        <v>6.5</v>
      </c>
      <c r="N36" s="281">
        <v>7.1</v>
      </c>
      <c r="O36" s="281">
        <v>13</v>
      </c>
      <c r="Q36" s="285">
        <v>0.25</v>
      </c>
      <c r="R36" s="285">
        <v>0.25</v>
      </c>
    </row>
    <row r="37" spans="1:18">
      <c r="A37" s="550"/>
      <c r="B37" s="283"/>
      <c r="C37" s="282" t="str">
        <f t="shared" ref="C37:D38" si="1">C33</f>
        <v>III</v>
      </c>
      <c r="D37" s="282" t="str">
        <f t="shared" si="1"/>
        <v>III</v>
      </c>
      <c r="E37" s="284">
        <v>5.93</v>
      </c>
      <c r="F37" s="284">
        <v>5.95</v>
      </c>
      <c r="H37" s="281">
        <v>3.18</v>
      </c>
      <c r="I37" s="281">
        <v>4.08</v>
      </c>
      <c r="K37" s="280">
        <v>2.7</v>
      </c>
      <c r="L37" s="280">
        <v>2.9</v>
      </c>
      <c r="N37" s="281">
        <v>4.9000000000000004</v>
      </c>
      <c r="O37" s="281">
        <v>2.7</v>
      </c>
      <c r="Q37" s="285">
        <v>0.25</v>
      </c>
      <c r="R37" s="285">
        <v>0.25</v>
      </c>
    </row>
    <row r="38" spans="1:18">
      <c r="A38" s="550"/>
      <c r="B38" s="235"/>
      <c r="C38" s="282" t="str">
        <f t="shared" si="1"/>
        <v>IV</v>
      </c>
      <c r="D38" s="282" t="str">
        <f t="shared" si="1"/>
        <v>IV</v>
      </c>
      <c r="E38" s="284">
        <v>5.48</v>
      </c>
      <c r="F38" s="284">
        <v>4.8</v>
      </c>
      <c r="H38" s="281">
        <v>3.48</v>
      </c>
      <c r="I38" s="281">
        <v>5.33</v>
      </c>
      <c r="K38" s="280">
        <v>3.7</v>
      </c>
      <c r="L38" s="280">
        <v>3.7</v>
      </c>
      <c r="N38" s="281">
        <v>5.4</v>
      </c>
      <c r="O38" s="281">
        <v>4.3</v>
      </c>
      <c r="Q38" s="285">
        <v>0.25</v>
      </c>
      <c r="R38" s="285">
        <v>0.25</v>
      </c>
    </row>
    <row r="39" spans="1:18">
      <c r="A39" s="550">
        <v>2022</v>
      </c>
      <c r="B39" s="235" t="s">
        <v>21</v>
      </c>
      <c r="C39" s="282" t="str">
        <f t="shared" ref="C39:D42" si="2">C35</f>
        <v>I</v>
      </c>
      <c r="D39" s="282" t="str">
        <f t="shared" si="2"/>
        <v>I</v>
      </c>
      <c r="F39" s="284">
        <v>5.25</v>
      </c>
      <c r="H39" s="281">
        <v>2.87</v>
      </c>
      <c r="I39" s="281">
        <v>5.08</v>
      </c>
      <c r="K39" s="280">
        <v>2.9</v>
      </c>
      <c r="L39" s="280">
        <v>2.2999999999999998</v>
      </c>
      <c r="N39" s="281">
        <v>3.63</v>
      </c>
      <c r="O39" s="281">
        <v>5.88</v>
      </c>
      <c r="Q39" s="285">
        <v>0.25</v>
      </c>
      <c r="R39" s="285">
        <v>0.25</v>
      </c>
    </row>
    <row r="40" spans="1:18">
      <c r="A40" s="550"/>
      <c r="B40" s="235"/>
      <c r="C40" s="282" t="str">
        <f t="shared" si="2"/>
        <v>II</v>
      </c>
      <c r="D40" s="282" t="str">
        <f t="shared" si="2"/>
        <v>II</v>
      </c>
      <c r="F40" s="284">
        <v>5.35</v>
      </c>
      <c r="H40" s="281">
        <v>2.6</v>
      </c>
      <c r="I40" s="281">
        <v>4.38</v>
      </c>
      <c r="K40" s="280">
        <v>2.7</v>
      </c>
      <c r="L40" s="280">
        <v>2.1</v>
      </c>
      <c r="N40" s="281">
        <v>3.07</v>
      </c>
      <c r="O40" s="281">
        <v>3.88</v>
      </c>
      <c r="Q40" s="285">
        <v>0.25</v>
      </c>
      <c r="R40" s="285">
        <v>0.25</v>
      </c>
    </row>
    <row r="41" spans="1:18">
      <c r="A41" s="550"/>
      <c r="B41" s="283"/>
      <c r="C41" s="282" t="str">
        <f t="shared" si="2"/>
        <v>III</v>
      </c>
      <c r="D41" s="282" t="str">
        <f t="shared" si="2"/>
        <v>III</v>
      </c>
      <c r="F41" s="284">
        <v>5.43</v>
      </c>
      <c r="H41" s="281">
        <v>2.2000000000000002</v>
      </c>
      <c r="I41" s="281">
        <v>3.78</v>
      </c>
      <c r="K41" s="280">
        <v>1.9</v>
      </c>
      <c r="L41" s="280">
        <v>2.6</v>
      </c>
      <c r="N41" s="281">
        <v>3.07</v>
      </c>
      <c r="O41" s="281">
        <v>3.18</v>
      </c>
      <c r="Q41" s="285">
        <v>0.25</v>
      </c>
      <c r="R41" s="285">
        <v>0.25</v>
      </c>
    </row>
    <row r="42" spans="1:18">
      <c r="A42" s="550"/>
      <c r="B42" s="235"/>
      <c r="C42" s="282" t="str">
        <f t="shared" si="2"/>
        <v>IV</v>
      </c>
      <c r="D42" s="282" t="str">
        <f t="shared" si="2"/>
        <v>IV</v>
      </c>
      <c r="F42" s="284">
        <v>5.53</v>
      </c>
      <c r="H42" s="281">
        <v>1.8</v>
      </c>
      <c r="I42" s="281">
        <v>3.4</v>
      </c>
      <c r="K42" s="280">
        <v>1</v>
      </c>
      <c r="L42" s="280">
        <v>2.1</v>
      </c>
      <c r="N42" s="281">
        <v>3.07</v>
      </c>
      <c r="O42" s="281">
        <v>3.18</v>
      </c>
      <c r="Q42" s="285">
        <v>0.25</v>
      </c>
      <c r="R42" s="285">
        <v>0.25</v>
      </c>
    </row>
  </sheetData>
  <customSheetViews>
    <customSheetView guid="{8D4EA38E-ED42-44A9-9431-B3D4F6087B53}" scale="90" showPageBreaks="1" fitToPage="1" view="pageBreakPreview">
      <pane xSplit="4" ySplit="2" topLeftCell="E3" activePane="bottomRight" state="frozen"/>
      <selection pane="bottomRight" activeCell="F29" sqref="F29"/>
      <pageMargins left="0" right="0" top="0" bottom="0" header="0" footer="0"/>
      <pageSetup scale="62" fitToHeight="0" orientation="landscape" r:id="rId1"/>
    </customSheetView>
    <customSheetView guid="{B6000075-C6E9-470D-8855-6E4C41B43187}" scale="60" showPageBreaks="1" fitToPage="1" view="pageBreakPreview">
      <pane xSplit="4" ySplit="2" topLeftCell="E3" activePane="bottomRight" state="frozen"/>
      <selection pane="bottomRight" activeCell="U26" sqref="U26"/>
      <pageMargins left="0" right="0" top="0" bottom="0" header="0" footer="0"/>
      <pageSetup scale="62" fitToHeight="0" orientation="landscape" r:id="rId2"/>
    </customSheetView>
    <customSheetView guid="{A510ACF3-DF9A-47BB-87AF-862EA6359570}" scale="60" showPageBreaks="1" fitToPage="1" view="pageBreakPreview">
      <pane xSplit="4" ySplit="2" topLeftCell="E3" activePane="bottomRight" state="frozen"/>
      <selection pane="bottomRight" activeCell="U26" sqref="U26"/>
      <pageMargins left="0" right="0" top="0" bottom="0" header="0" footer="0"/>
      <pageSetup scale="62" fitToHeight="0" orientation="landscape" r:id="rId3"/>
    </customSheetView>
    <customSheetView guid="{83D4AEBA-9C92-42A7-8C70-A480F50C01E3}" scale="90" fitToPage="1">
      <pane xSplit="4" ySplit="2" topLeftCell="E3" activePane="bottomRight" state="frozen"/>
      <selection pane="bottomRight" activeCell="AE24" sqref="AE24"/>
      <pageMargins left="0" right="0" top="0" bottom="0" header="0" footer="0"/>
      <pageSetup scale="15" fitToHeight="0" orientation="landscape"/>
    </customSheetView>
    <customSheetView guid="{254DF0CF-5342-436C-8392-04866B911B72}" scale="90" fitToPage="1">
      <pane xSplit="4" ySplit="2" topLeftCell="E3" activePane="bottomRight" state="frozen"/>
      <selection pane="bottomRight" activeCell="AE24" sqref="AE24"/>
      <pageMargins left="0" right="0" top="0" bottom="0" header="0" footer="0"/>
      <pageSetup scale="15" fitToHeight="0" orientation="landscape"/>
    </customSheetView>
    <customSheetView guid="{DC707E39-0569-4FAA-B5FD-B85110680DF5}" scale="90" fitToPage="1">
      <pane xSplit="4" ySplit="2" topLeftCell="E3" activePane="bottomRight" state="frozen"/>
      <selection pane="bottomRight" activeCell="AE24" sqref="AE24"/>
      <pageMargins left="0" right="0" top="0" bottom="0" header="0" footer="0"/>
      <pageSetup scale="15" fitToHeight="0" orientation="landscape"/>
    </customSheetView>
    <customSheetView guid="{5B55F06F-38A3-4953-A2E1-A01BECB01CAC}" scale="60" showPageBreaks="1" fitToPage="1" view="pageBreakPreview">
      <pane xSplit="4" ySplit="2" topLeftCell="E3" activePane="bottomRight" state="frozen"/>
      <selection pane="bottomRight" activeCell="U26" sqref="U26"/>
      <pageMargins left="0" right="0" top="0" bottom="0" header="0" footer="0"/>
      <pageSetup scale="62" fitToHeight="0" orientation="landscape" r:id="rId4"/>
    </customSheetView>
    <customSheetView guid="{54FD4859-4825-49C8-AF88-E7B792413D64}" scale="60" showPageBreaks="1" fitToPage="1" view="pageBreakPreview">
      <pane xSplit="4" ySplit="2" topLeftCell="E3" activePane="bottomRight" state="frozen"/>
      <selection pane="bottomRight" activeCell="U26" sqref="U26"/>
      <pageMargins left="0" right="0" top="0" bottom="0" header="0" footer="0"/>
      <pageSetup scale="62" fitToHeight="0" orientation="landscape" r:id="rId5"/>
    </customSheetView>
  </customSheetViews>
  <mergeCells count="15">
    <mergeCell ref="Q1:S1"/>
    <mergeCell ref="A7:A10"/>
    <mergeCell ref="A11:A14"/>
    <mergeCell ref="A15:A18"/>
    <mergeCell ref="A19:A22"/>
    <mergeCell ref="A3:A6"/>
    <mergeCell ref="E1:G1"/>
    <mergeCell ref="H1:J1"/>
    <mergeCell ref="K1:M1"/>
    <mergeCell ref="N1:P1"/>
    <mergeCell ref="A39:A42"/>
    <mergeCell ref="A35:A38"/>
    <mergeCell ref="A27:A30"/>
    <mergeCell ref="A31:A34"/>
    <mergeCell ref="A23:A26"/>
  </mergeCells>
  <pageMargins left="0.7" right="0.7" top="0.75" bottom="0.75" header="0.3" footer="0.3"/>
  <pageSetup scale="64" fitToHeight="0" orientation="landscape" r:id="rId6"/>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11">
    <tabColor rgb="FF009999"/>
    <pageSetUpPr autoPageBreaks="0"/>
  </sheetPr>
  <dimension ref="A1:P46"/>
  <sheetViews>
    <sheetView zoomScale="83" zoomScaleNormal="100" workbookViewId="0">
      <pane ySplit="2" topLeftCell="A30" activePane="bottomLeft" state="frozen"/>
      <selection activeCell="G1" sqref="G1"/>
      <selection pane="bottomLeft" activeCell="H35" sqref="H35"/>
    </sheetView>
  </sheetViews>
  <sheetFormatPr defaultColWidth="8.5703125" defaultRowHeight="15"/>
  <cols>
    <col min="1" max="1" width="4.42578125" style="235" customWidth="1"/>
    <col min="2" max="2" width="7.28515625" style="235" customWidth="1"/>
    <col min="3" max="3" width="8.5703125" style="235"/>
    <col min="4" max="4" width="10.28515625" style="235" hidden="1" customWidth="1"/>
    <col min="5" max="7" width="7.42578125" style="235" hidden="1" customWidth="1"/>
    <col min="8" max="8" width="16.5703125" style="235" customWidth="1"/>
    <col min="9" max="9" width="10.28515625" style="235" customWidth="1"/>
    <col min="10" max="10" width="10.28515625" style="305" customWidth="1"/>
    <col min="11" max="11" width="13" style="305" customWidth="1"/>
    <col min="12" max="18" width="8.5703125" style="305"/>
    <col min="19" max="19" width="13.28515625" style="305" customWidth="1"/>
    <col min="20" max="16384" width="8.5703125" style="305"/>
  </cols>
  <sheetData>
    <row r="1" spans="1:16" ht="31.5" customHeight="1">
      <c r="D1" s="288" t="s">
        <v>352</v>
      </c>
      <c r="E1" s="1" t="s">
        <v>353</v>
      </c>
      <c r="F1" s="288" t="s">
        <v>354</v>
      </c>
      <c r="G1" s="1" t="s">
        <v>355</v>
      </c>
      <c r="H1" s="289" t="s">
        <v>356</v>
      </c>
      <c r="I1" s="289"/>
      <c r="J1" s="306"/>
    </row>
    <row r="2" spans="1:16">
      <c r="H2" s="448" t="s">
        <v>102</v>
      </c>
      <c r="I2" s="449" t="s">
        <v>32</v>
      </c>
      <c r="J2" s="307"/>
    </row>
    <row r="3" spans="1:16" hidden="1">
      <c r="E3" s="290">
        <v>0.02</v>
      </c>
      <c r="F3" s="290">
        <v>0.08</v>
      </c>
      <c r="G3" s="290">
        <v>0.9</v>
      </c>
    </row>
    <row r="4" spans="1:16" hidden="1">
      <c r="B4" s="235">
        <v>2013</v>
      </c>
      <c r="C4" s="235" t="s">
        <v>23</v>
      </c>
      <c r="D4" s="290">
        <v>10850.74</v>
      </c>
      <c r="E4" s="290">
        <v>1.3049238304280619</v>
      </c>
      <c r="F4" s="290">
        <v>-1.2</v>
      </c>
      <c r="G4" s="290">
        <v>7.7</v>
      </c>
      <c r="H4" s="291">
        <v>6.8600984766085622</v>
      </c>
      <c r="I4" s="291"/>
      <c r="J4" s="308"/>
      <c r="N4" s="309"/>
      <c r="O4" s="308"/>
      <c r="P4" s="310"/>
    </row>
    <row r="5" spans="1:16" hidden="1">
      <c r="C5" s="292" t="s">
        <v>24</v>
      </c>
      <c r="D5" s="290">
        <v>10875.95</v>
      </c>
      <c r="E5" s="290">
        <v>0.99678602902324442</v>
      </c>
      <c r="F5" s="290">
        <v>-0.6</v>
      </c>
      <c r="G5" s="290">
        <v>7.5</v>
      </c>
      <c r="H5" s="291">
        <v>6.7219357205804648</v>
      </c>
      <c r="I5" s="291"/>
      <c r="J5" s="308"/>
      <c r="N5" s="309"/>
      <c r="O5" s="308"/>
      <c r="P5" s="310"/>
    </row>
    <row r="6" spans="1:16" hidden="1">
      <c r="C6" s="292" t="s">
        <v>25</v>
      </c>
      <c r="D6" s="290">
        <v>10915.27</v>
      </c>
      <c r="E6" s="290">
        <v>0.98101344869154783</v>
      </c>
      <c r="F6" s="290">
        <v>-0.3</v>
      </c>
      <c r="G6" s="290">
        <v>7.8</v>
      </c>
      <c r="H6" s="291">
        <v>7.015620268973831</v>
      </c>
      <c r="I6" s="291"/>
      <c r="J6" s="308"/>
      <c r="N6" s="309"/>
      <c r="O6" s="308"/>
      <c r="P6" s="310"/>
    </row>
    <row r="7" spans="1:16" hidden="1">
      <c r="C7" s="292" t="s">
        <v>26</v>
      </c>
      <c r="D7" s="290">
        <v>10972.95</v>
      </c>
      <c r="E7" s="290">
        <v>1.7195908208149202</v>
      </c>
      <c r="F7" s="290">
        <v>0.4</v>
      </c>
      <c r="G7" s="290">
        <v>7.7</v>
      </c>
      <c r="H7" s="291">
        <v>6.996391816416299</v>
      </c>
      <c r="I7" s="291"/>
      <c r="J7" s="308"/>
      <c r="N7" s="309"/>
      <c r="O7" s="308"/>
      <c r="P7" s="310"/>
    </row>
    <row r="8" spans="1:16" hidden="1">
      <c r="B8" s="235">
        <v>2014</v>
      </c>
      <c r="C8" s="235" t="str">
        <f>C4</f>
        <v>I</v>
      </c>
      <c r="D8" s="290">
        <v>10955</v>
      </c>
      <c r="E8" s="290">
        <f t="shared" ref="E8:E14" si="0">(D8/D4-1)*100</f>
        <v>0.96085612594163372</v>
      </c>
      <c r="F8" s="290">
        <v>1.1000000000000001</v>
      </c>
      <c r="G8" s="290">
        <v>7.4</v>
      </c>
      <c r="H8" s="291">
        <v>6.7672171225188329</v>
      </c>
      <c r="I8" s="291">
        <v>6.7672171225188329</v>
      </c>
      <c r="J8" s="308"/>
      <c r="N8" s="309"/>
      <c r="O8" s="308"/>
      <c r="P8" s="310"/>
    </row>
    <row r="9" spans="1:16" hidden="1">
      <c r="C9" s="235" t="str">
        <f>C5</f>
        <v>II</v>
      </c>
      <c r="D9" s="290">
        <v>10981.83</v>
      </c>
      <c r="E9" s="290">
        <f>(D9/D5-1)*100</f>
        <v>0.97352415191316322</v>
      </c>
      <c r="F9" s="290">
        <v>0.8</v>
      </c>
      <c r="G9" s="290">
        <v>7.5</v>
      </c>
      <c r="H9" s="291">
        <v>6.8334704830382629</v>
      </c>
      <c r="I9" s="291">
        <v>6.8334704830382629</v>
      </c>
      <c r="J9" s="308"/>
      <c r="N9" s="309"/>
      <c r="O9" s="308"/>
      <c r="P9" s="310"/>
    </row>
    <row r="10" spans="1:16" hidden="1">
      <c r="C10" s="235" t="str">
        <f t="shared" ref="C10:C15" si="1">C6</f>
        <v>III</v>
      </c>
      <c r="D10" s="290">
        <v>10981.87</v>
      </c>
      <c r="E10" s="290">
        <f t="shared" si="0"/>
        <v>0.61015439837952545</v>
      </c>
      <c r="F10" s="290">
        <v>0.8</v>
      </c>
      <c r="G10" s="290">
        <v>7.3</v>
      </c>
      <c r="H10" s="291">
        <v>6.6462030879675904</v>
      </c>
      <c r="I10" s="291">
        <v>6.6462030879675904</v>
      </c>
      <c r="J10" s="308"/>
      <c r="N10" s="309"/>
      <c r="O10" s="308"/>
      <c r="P10" s="310"/>
    </row>
    <row r="11" spans="1:16" hidden="1">
      <c r="C11" s="235" t="str">
        <f t="shared" si="1"/>
        <v>IV</v>
      </c>
      <c r="D11" s="290">
        <v>10979.86</v>
      </c>
      <c r="E11" s="290">
        <f t="shared" si="0"/>
        <v>6.2973038244051871E-2</v>
      </c>
      <c r="F11" s="290">
        <v>0.9</v>
      </c>
      <c r="G11" s="290">
        <v>7.3</v>
      </c>
      <c r="H11" s="291">
        <v>6.6432594607648809</v>
      </c>
      <c r="I11" s="291">
        <v>6.6432594607648809</v>
      </c>
      <c r="J11" s="308"/>
      <c r="N11" s="309"/>
      <c r="O11" s="308"/>
      <c r="P11" s="310"/>
    </row>
    <row r="12" spans="1:16" hidden="1">
      <c r="B12" s="235">
        <v>2015</v>
      </c>
      <c r="C12" s="235" t="str">
        <f>C8</f>
        <v>I</v>
      </c>
      <c r="D12" s="290">
        <v>10713.99</v>
      </c>
      <c r="E12" s="290">
        <f>(D12/D8-1)*100</f>
        <v>-2.200000000000002</v>
      </c>
      <c r="F12" s="290">
        <v>1.2</v>
      </c>
      <c r="G12" s="290">
        <v>7</v>
      </c>
      <c r="H12" s="291">
        <v>6.3519999999999994</v>
      </c>
      <c r="I12" s="291">
        <v>6.3519999999999994</v>
      </c>
      <c r="J12" s="308"/>
      <c r="N12" s="309"/>
      <c r="O12" s="308"/>
      <c r="P12" s="310"/>
    </row>
    <row r="13" spans="1:16" hidden="1">
      <c r="C13" s="235" t="str">
        <f>C9</f>
        <v>II</v>
      </c>
      <c r="D13" s="290">
        <v>10476.66582</v>
      </c>
      <c r="E13" s="290">
        <f t="shared" si="0"/>
        <v>-4.5999999999999925</v>
      </c>
      <c r="F13" s="290">
        <v>1.5</v>
      </c>
      <c r="G13" s="290">
        <v>7</v>
      </c>
      <c r="H13" s="291">
        <v>6.3280000000000003</v>
      </c>
      <c r="I13" s="291">
        <v>6.3280000000000003</v>
      </c>
      <c r="J13" s="308"/>
    </row>
    <row r="14" spans="1:16" hidden="1">
      <c r="C14" s="235" t="str">
        <f t="shared" si="1"/>
        <v>III</v>
      </c>
      <c r="D14" s="290">
        <v>10531.61333</v>
      </c>
      <c r="E14" s="290">
        <f t="shared" si="0"/>
        <v>-4.1000000000000032</v>
      </c>
      <c r="F14" s="290">
        <v>1.6</v>
      </c>
      <c r="G14" s="290">
        <v>6.9</v>
      </c>
      <c r="H14" s="291">
        <v>6.2560000000000011</v>
      </c>
      <c r="I14" s="291">
        <v>6.2560000000000011</v>
      </c>
      <c r="J14" s="308"/>
    </row>
    <row r="15" spans="1:16" hidden="1">
      <c r="C15" s="235" t="str">
        <f t="shared" si="1"/>
        <v>IV</v>
      </c>
      <c r="D15" s="290">
        <v>10617.52462</v>
      </c>
      <c r="E15" s="290">
        <v>-3.8</v>
      </c>
      <c r="F15" s="290">
        <v>1.5</v>
      </c>
      <c r="G15" s="290">
        <v>6.8</v>
      </c>
      <c r="H15" s="291">
        <v>6.16</v>
      </c>
      <c r="I15" s="291">
        <v>6.16</v>
      </c>
      <c r="J15" s="308"/>
    </row>
    <row r="16" spans="1:16" s="296" customFormat="1" hidden="1">
      <c r="A16" s="292"/>
      <c r="B16" s="292">
        <v>2016</v>
      </c>
      <c r="C16" s="235" t="str">
        <f>C12</f>
        <v>I</v>
      </c>
      <c r="D16" s="293">
        <v>10478.282219999999</v>
      </c>
      <c r="E16" s="293">
        <v>-1.2</v>
      </c>
      <c r="F16" s="293">
        <v>1.5</v>
      </c>
      <c r="G16" s="293">
        <v>6.7</v>
      </c>
      <c r="H16" s="244">
        <v>6.1</v>
      </c>
      <c r="I16" s="244">
        <v>6.1</v>
      </c>
      <c r="J16" s="299"/>
    </row>
    <row r="17" spans="1:10" s="296" customFormat="1" hidden="1">
      <c r="A17" s="292"/>
      <c r="B17" s="292"/>
      <c r="C17" s="292" t="s">
        <v>24</v>
      </c>
      <c r="D17" s="293">
        <v>10497.61915</v>
      </c>
      <c r="E17" s="293">
        <v>-0.6</v>
      </c>
      <c r="F17" s="293">
        <v>1.6</v>
      </c>
      <c r="G17" s="293">
        <v>6.7</v>
      </c>
      <c r="H17" s="244">
        <v>6</v>
      </c>
      <c r="I17" s="244">
        <v>6</v>
      </c>
      <c r="J17" s="299"/>
    </row>
    <row r="18" spans="1:10" s="311" customFormat="1" hidden="1">
      <c r="A18" s="292"/>
      <c r="B18" s="292"/>
      <c r="C18" s="292" t="s">
        <v>25</v>
      </c>
      <c r="D18" s="293">
        <v>10478.955260000001</v>
      </c>
      <c r="E18" s="293">
        <v>-0.5</v>
      </c>
      <c r="F18" s="293">
        <v>1.6</v>
      </c>
      <c r="G18" s="293">
        <v>6.8</v>
      </c>
      <c r="H18" s="244">
        <v>6.2</v>
      </c>
      <c r="I18" s="244">
        <v>6.2</v>
      </c>
      <c r="J18" s="299"/>
    </row>
    <row r="19" spans="1:10" s="311" customFormat="1" hidden="1">
      <c r="A19" s="294"/>
      <c r="B19" s="292"/>
      <c r="C19" s="292" t="s">
        <v>26</v>
      </c>
      <c r="D19" s="293">
        <v>10541.500069360001</v>
      </c>
      <c r="E19" s="293">
        <v>-0.2</v>
      </c>
      <c r="F19" s="293">
        <v>1.8</v>
      </c>
      <c r="G19" s="293">
        <v>6.6</v>
      </c>
      <c r="H19" s="244">
        <v>6.1</v>
      </c>
      <c r="I19" s="244">
        <v>6.1</v>
      </c>
      <c r="J19" s="299"/>
    </row>
    <row r="20" spans="1:10" s="296" customFormat="1">
      <c r="A20" s="292"/>
      <c r="B20" s="292">
        <v>2017</v>
      </c>
      <c r="C20" s="235" t="str">
        <f>C16</f>
        <v>I</v>
      </c>
      <c r="D20" s="293">
        <v>10388.163103499999</v>
      </c>
      <c r="E20" s="293">
        <v>0.5</v>
      </c>
      <c r="F20" s="293">
        <v>2</v>
      </c>
      <c r="G20" s="293">
        <v>6.9</v>
      </c>
      <c r="H20" s="244">
        <v>6.4</v>
      </c>
      <c r="I20" s="244">
        <v>6.4</v>
      </c>
      <c r="J20" s="312"/>
    </row>
    <row r="21" spans="1:10" s="313" customFormat="1">
      <c r="A21" s="295"/>
      <c r="B21" s="292"/>
      <c r="C21" s="292" t="str">
        <f>C17</f>
        <v>II</v>
      </c>
      <c r="D21" s="293">
        <v>10753.170728472</v>
      </c>
      <c r="E21" s="293">
        <v>2.5</v>
      </c>
      <c r="F21" s="293">
        <v>2.2999999999999998</v>
      </c>
      <c r="G21" s="293">
        <v>6.9</v>
      </c>
      <c r="H21" s="244">
        <v>6.4</v>
      </c>
      <c r="I21" s="244">
        <v>6.4</v>
      </c>
      <c r="J21" s="312"/>
    </row>
    <row r="22" spans="1:10" s="313" customFormat="1">
      <c r="A22" s="295"/>
      <c r="B22" s="292"/>
      <c r="C22" s="292" t="str">
        <f>C18</f>
        <v>III</v>
      </c>
      <c r="D22" s="293">
        <v>10667.576458090301</v>
      </c>
      <c r="E22" s="293">
        <v>1.8</v>
      </c>
      <c r="F22" s="293">
        <v>2.5</v>
      </c>
      <c r="G22" s="293">
        <v>6.8</v>
      </c>
      <c r="H22" s="244">
        <v>6.4</v>
      </c>
      <c r="I22" s="244">
        <v>6.4</v>
      </c>
      <c r="J22" s="312"/>
    </row>
    <row r="23" spans="1:10" s="296" customFormat="1">
      <c r="A23" s="292"/>
      <c r="B23" s="292"/>
      <c r="C23" s="292" t="s">
        <v>26</v>
      </c>
      <c r="D23" s="293">
        <v>10741.78857067784</v>
      </c>
      <c r="E23" s="293">
        <v>1.9</v>
      </c>
      <c r="F23" s="293">
        <v>2.7</v>
      </c>
      <c r="G23" s="293">
        <v>6.8</v>
      </c>
      <c r="H23" s="244">
        <v>6.4</v>
      </c>
      <c r="I23" s="244">
        <v>6.4</v>
      </c>
      <c r="J23" s="312"/>
    </row>
    <row r="24" spans="1:10" s="296" customFormat="1">
      <c r="A24" s="292"/>
      <c r="B24" s="292">
        <v>2018</v>
      </c>
      <c r="C24" s="235" t="str">
        <f>C20</f>
        <v>I</v>
      </c>
      <c r="D24" s="293">
        <v>10523.209223845499</v>
      </c>
      <c r="E24" s="293">
        <v>1.3</v>
      </c>
      <c r="F24" s="293">
        <v>2.4</v>
      </c>
      <c r="G24" s="293">
        <v>6.8</v>
      </c>
      <c r="H24" s="244">
        <v>6.3</v>
      </c>
      <c r="I24" s="244">
        <v>6.3</v>
      </c>
      <c r="J24" s="312"/>
    </row>
    <row r="25" spans="1:10" ht="15" customHeight="1">
      <c r="C25" s="292" t="s">
        <v>24</v>
      </c>
      <c r="D25" s="34">
        <v>10989.740484498383</v>
      </c>
      <c r="E25" s="293">
        <v>2.2000000000000002</v>
      </c>
      <c r="F25" s="293">
        <v>2.2000000000000002</v>
      </c>
      <c r="G25" s="293">
        <v>6.7</v>
      </c>
      <c r="H25" s="244">
        <v>6.3</v>
      </c>
      <c r="I25" s="244">
        <v>6.3</v>
      </c>
      <c r="J25" s="299"/>
    </row>
    <row r="26" spans="1:10">
      <c r="B26" s="292"/>
      <c r="C26" s="292" t="s">
        <v>25</v>
      </c>
      <c r="D26" s="34">
        <v>10902.263140168288</v>
      </c>
      <c r="E26" s="293">
        <v>2.2000000000000002</v>
      </c>
      <c r="F26" s="293">
        <v>1.6</v>
      </c>
      <c r="G26" s="293">
        <v>6.5</v>
      </c>
      <c r="H26" s="244">
        <v>6</v>
      </c>
      <c r="I26" s="244">
        <v>6</v>
      </c>
      <c r="J26" s="299"/>
    </row>
    <row r="27" spans="1:10" s="296" customFormat="1">
      <c r="C27" s="296" t="s">
        <v>26</v>
      </c>
      <c r="D27" s="297">
        <v>10945.882553520718</v>
      </c>
      <c r="E27" s="298">
        <v>2.7</v>
      </c>
      <c r="F27" s="298">
        <v>1.2</v>
      </c>
      <c r="G27" s="298">
        <v>6.4</v>
      </c>
      <c r="H27" s="299">
        <v>5.894000000000001</v>
      </c>
      <c r="I27" s="299">
        <v>5.894000000000001</v>
      </c>
      <c r="J27" s="299"/>
    </row>
    <row r="28" spans="1:10" s="296" customFormat="1">
      <c r="B28" s="296">
        <v>2019</v>
      </c>
      <c r="C28" s="235" t="str">
        <f>C24</f>
        <v>I</v>
      </c>
      <c r="D28" s="300">
        <v>10607.145581721777</v>
      </c>
      <c r="E28" s="300">
        <v>0.5</v>
      </c>
      <c r="F28" s="298">
        <v>1.2</v>
      </c>
      <c r="G28" s="298">
        <v>6.4</v>
      </c>
      <c r="H28" s="299">
        <v>5.7939999999999996</v>
      </c>
      <c r="I28" s="299">
        <v>5.7939999999999996</v>
      </c>
      <c r="J28" s="299"/>
    </row>
    <row r="29" spans="1:10" s="296" customFormat="1">
      <c r="C29" s="296" t="s">
        <v>24</v>
      </c>
      <c r="D29" s="300">
        <v>11045.248351798755</v>
      </c>
      <c r="E29" s="300">
        <v>0.9</v>
      </c>
      <c r="F29" s="298">
        <v>1.2</v>
      </c>
      <c r="G29" s="298">
        <v>6.2</v>
      </c>
      <c r="H29" s="299">
        <v>5.6959999999999997</v>
      </c>
      <c r="I29" s="299">
        <v>5.7</v>
      </c>
      <c r="J29" s="299"/>
    </row>
    <row r="30" spans="1:10" s="296" customFormat="1">
      <c r="C30" s="296" t="s">
        <v>25</v>
      </c>
      <c r="D30" s="300">
        <v>11011.627134016629</v>
      </c>
      <c r="E30" s="300">
        <v>1.7</v>
      </c>
      <c r="F30" s="298">
        <v>1.2</v>
      </c>
      <c r="G30" s="298">
        <v>6</v>
      </c>
      <c r="H30" s="299">
        <v>5.734</v>
      </c>
      <c r="I30" s="299">
        <v>5.7</v>
      </c>
      <c r="J30" s="299"/>
    </row>
    <row r="31" spans="1:10" s="296" customFormat="1">
      <c r="C31" s="296" t="s">
        <v>26</v>
      </c>
      <c r="D31" s="300">
        <v>11175.746087144653</v>
      </c>
      <c r="E31" s="300">
        <v>1.5</v>
      </c>
      <c r="F31" s="298">
        <v>1</v>
      </c>
      <c r="G31" s="298">
        <v>6</v>
      </c>
      <c r="H31" s="299">
        <v>5.5</v>
      </c>
      <c r="I31" s="299">
        <v>5.5</v>
      </c>
      <c r="J31" s="299"/>
    </row>
    <row r="32" spans="1:10" s="315" customFormat="1">
      <c r="B32" s="296">
        <v>2020</v>
      </c>
      <c r="C32" s="305" t="str">
        <f>C28</f>
        <v>I</v>
      </c>
      <c r="D32" s="394">
        <v>10766.252765447603</v>
      </c>
      <c r="E32" s="395">
        <v>1.5</v>
      </c>
      <c r="F32" s="396">
        <v>-3.2</v>
      </c>
      <c r="G32" s="396">
        <v>-6.8</v>
      </c>
      <c r="H32" s="299">
        <v>-6.3</v>
      </c>
      <c r="I32" s="299">
        <v>-6.3</v>
      </c>
      <c r="J32" s="314"/>
    </row>
    <row r="33" spans="1:11">
      <c r="A33" s="305"/>
      <c r="B33" s="305"/>
      <c r="C33" s="305" t="str">
        <f t="shared" ref="C33:C39" si="2">C29</f>
        <v>II</v>
      </c>
      <c r="D33" s="441">
        <v>9686.6828045275088</v>
      </c>
      <c r="E33" s="442">
        <v>-12.3</v>
      </c>
      <c r="F33" s="306">
        <v>-13</v>
      </c>
      <c r="G33" s="306">
        <v>2.5</v>
      </c>
      <c r="H33" s="524">
        <v>1.5</v>
      </c>
      <c r="I33" s="524">
        <v>1.5</v>
      </c>
      <c r="J33" s="308"/>
      <c r="K33" s="305" t="s">
        <v>357</v>
      </c>
    </row>
    <row r="34" spans="1:11">
      <c r="A34" s="514"/>
      <c r="B34" s="514"/>
      <c r="C34" s="305" t="str">
        <f t="shared" si="2"/>
        <v>III</v>
      </c>
      <c r="D34" s="515">
        <v>10536.172440543733</v>
      </c>
      <c r="E34" s="516">
        <v>-4.5999999999999996</v>
      </c>
      <c r="F34" s="517">
        <v>-2</v>
      </c>
      <c r="G34" s="517">
        <v>5.2</v>
      </c>
      <c r="H34" s="524">
        <v>4</v>
      </c>
      <c r="I34" s="524">
        <v>4</v>
      </c>
      <c r="J34" s="316"/>
    </row>
    <row r="35" spans="1:11" s="519" customFormat="1">
      <c r="A35" s="518"/>
      <c r="B35" s="518"/>
      <c r="C35" s="519" t="str">
        <f t="shared" si="2"/>
        <v>IV</v>
      </c>
      <c r="D35" s="520">
        <v>10751.067735833156</v>
      </c>
      <c r="E35" s="521">
        <v>-3.8</v>
      </c>
      <c r="F35" s="522">
        <v>-3.5</v>
      </c>
      <c r="G35" s="522">
        <v>5.6</v>
      </c>
      <c r="H35" s="523">
        <v>4.8</v>
      </c>
      <c r="I35" s="525">
        <v>5.4</v>
      </c>
      <c r="J35" s="523"/>
    </row>
    <row r="36" spans="1:11">
      <c r="B36" s="235" t="s">
        <v>20</v>
      </c>
      <c r="C36" s="235" t="str">
        <f t="shared" si="2"/>
        <v>I</v>
      </c>
      <c r="D36" s="303">
        <v>10658.590237793127</v>
      </c>
      <c r="E36" s="301">
        <v>-1</v>
      </c>
      <c r="F36" s="301">
        <v>2.4</v>
      </c>
      <c r="G36" s="301">
        <v>10.65</v>
      </c>
      <c r="H36" s="301">
        <v>12.8</v>
      </c>
      <c r="I36" s="301">
        <v>13.4</v>
      </c>
    </row>
    <row r="37" spans="1:11">
      <c r="C37" s="235" t="str">
        <f t="shared" si="2"/>
        <v>II</v>
      </c>
      <c r="D37" s="303">
        <v>10161.330261949355</v>
      </c>
      <c r="E37" s="301">
        <v>4.9000000000000004</v>
      </c>
      <c r="F37" s="301">
        <v>5.6</v>
      </c>
      <c r="G37" s="301">
        <v>8.23</v>
      </c>
      <c r="H37" s="301">
        <v>7.4</v>
      </c>
      <c r="I37" s="301">
        <v>7.7</v>
      </c>
    </row>
    <row r="38" spans="1:11">
      <c r="C38" s="235" t="str">
        <f t="shared" si="2"/>
        <v>III</v>
      </c>
      <c r="D38" s="304">
        <v>10936.546993284395</v>
      </c>
      <c r="E38" s="301">
        <v>3.8</v>
      </c>
      <c r="F38" s="301">
        <v>3.7</v>
      </c>
      <c r="G38" s="301">
        <v>6.7</v>
      </c>
      <c r="H38" s="301">
        <v>5.8</v>
      </c>
      <c r="I38" s="301">
        <v>5.7</v>
      </c>
    </row>
    <row r="39" spans="1:11" s="519" customFormat="1">
      <c r="C39" s="519" t="str">
        <f t="shared" si="2"/>
        <v>IV</v>
      </c>
      <c r="D39" s="531">
        <v>10987.591226021486</v>
      </c>
      <c r="E39" s="518">
        <v>2.2000000000000002</v>
      </c>
      <c r="F39" s="518">
        <v>2.6</v>
      </c>
      <c r="G39" s="532">
        <v>6.45</v>
      </c>
      <c r="H39" s="518">
        <v>5.4</v>
      </c>
      <c r="I39" s="518">
        <v>4.7</v>
      </c>
    </row>
    <row r="40" spans="1:11">
      <c r="B40" s="235" t="s">
        <v>21</v>
      </c>
      <c r="C40" s="235" t="s">
        <v>23</v>
      </c>
      <c r="G40" s="280"/>
      <c r="H40" s="514">
        <v>4.8</v>
      </c>
      <c r="I40" s="514">
        <v>5.2</v>
      </c>
    </row>
    <row r="41" spans="1:11">
      <c r="B41" s="235" t="s">
        <v>357</v>
      </c>
      <c r="C41" s="235" t="s">
        <v>24</v>
      </c>
      <c r="G41" s="280"/>
      <c r="H41" s="514">
        <v>5.0999999999999996</v>
      </c>
      <c r="I41" s="514">
        <v>5.2</v>
      </c>
    </row>
    <row r="42" spans="1:11">
      <c r="C42" s="235" t="s">
        <v>25</v>
      </c>
      <c r="G42" s="280"/>
      <c r="H42" s="514">
        <v>5.5</v>
      </c>
      <c r="I42" s="514">
        <v>5.2</v>
      </c>
    </row>
    <row r="43" spans="1:11">
      <c r="C43" s="235" t="s">
        <v>26</v>
      </c>
      <c r="G43" s="280"/>
      <c r="H43" s="514">
        <v>5.5</v>
      </c>
      <c r="I43" s="514">
        <v>5.3</v>
      </c>
    </row>
    <row r="44" spans="1:11">
      <c r="G44" s="280"/>
      <c r="H44" s="514"/>
      <c r="I44" s="514"/>
    </row>
    <row r="45" spans="1:11">
      <c r="G45" s="280"/>
      <c r="I45" s="514"/>
    </row>
    <row r="46" spans="1:11">
      <c r="I46" s="305"/>
    </row>
  </sheetData>
  <customSheetViews>
    <customSheetView guid="{8D4EA38E-ED42-44A9-9431-B3D4F6087B53}" scale="60" showPageBreaks="1" view="pageBreakPreview" topLeftCell="F1">
      <selection activeCell="AC24" sqref="AC24"/>
      <pageMargins left="0" right="0" top="0" bottom="0" header="0" footer="0"/>
      <pageSetup orientation="portrait" r:id="rId1"/>
    </customSheetView>
    <customSheetView guid="{B6000075-C6E9-470D-8855-6E4C41B43187}" topLeftCell="G1">
      <pane ySplit="3" topLeftCell="A24" activePane="bottomLeft" state="frozen"/>
      <selection pane="bottomLeft" activeCell="W32" sqref="W32"/>
      <pageMargins left="0" right="0" top="0" bottom="0" header="0" footer="0"/>
      <pageSetup orientation="portrait" r:id="rId2"/>
    </customSheetView>
    <customSheetView guid="{A510ACF3-DF9A-47BB-87AF-862EA6359570}" topLeftCell="G1">
      <pane ySplit="3" topLeftCell="A24" activePane="bottomLeft" state="frozen"/>
      <selection pane="bottomLeft" activeCell="W32" sqref="W32"/>
      <pageMargins left="0" right="0" top="0" bottom="0" header="0" footer="0"/>
      <pageSetup orientation="portrait" r:id="rId3"/>
    </customSheetView>
    <customSheetView guid="{83D4AEBA-9C92-42A7-8C70-A480F50C01E3}">
      <pane ySplit="3" topLeftCell="A25" activePane="bottomLeft" state="frozen"/>
      <selection pane="bottomLeft" activeCell="D39" sqref="D39"/>
      <pageMargins left="0" right="0" top="0" bottom="0" header="0" footer="0"/>
      <pageSetup orientation="portrait" r:id="rId4"/>
    </customSheetView>
    <customSheetView guid="{254DF0CF-5342-436C-8392-04866B911B72}">
      <pane ySplit="3" topLeftCell="A25" activePane="bottomLeft" state="frozen"/>
      <selection pane="bottomLeft" activeCell="D39" sqref="D39"/>
      <pageMargins left="0" right="0" top="0" bottom="0" header="0" footer="0"/>
      <pageSetup orientation="portrait" r:id="rId5"/>
    </customSheetView>
    <customSheetView guid="{DC707E39-0569-4FAA-B5FD-B85110680DF5}">
      <pane ySplit="3" topLeftCell="A37" activePane="bottomLeft" state="frozen"/>
      <selection pane="bottomLeft" activeCell="D39" sqref="D39"/>
      <pageMargins left="0" right="0" top="0" bottom="0" header="0" footer="0"/>
      <pageSetup orientation="portrait" r:id="rId6"/>
    </customSheetView>
    <customSheetView guid="{5B55F06F-38A3-4953-A2E1-A01BECB01CAC}" topLeftCell="G1">
      <pane ySplit="3" topLeftCell="A24" activePane="bottomLeft" state="frozen"/>
      <selection pane="bottomLeft" activeCell="W32" sqref="W32"/>
      <pageMargins left="0" right="0" top="0" bottom="0" header="0" footer="0"/>
      <pageSetup orientation="portrait" r:id="rId7"/>
    </customSheetView>
    <customSheetView guid="{54FD4859-4825-49C8-AF88-E7B792413D64}" topLeftCell="G1">
      <pane ySplit="3" topLeftCell="A24" activePane="bottomLeft" state="frozen"/>
      <selection pane="bottomLeft" activeCell="W32" sqref="W32"/>
      <pageMargins left="0" right="0" top="0" bottom="0" header="0" footer="0"/>
      <pageSetup orientation="portrait" r:id="rId8"/>
    </customSheetView>
  </customSheetViews>
  <pageMargins left="0.7" right="0.7" top="0.75" bottom="0.75" header="0.3" footer="0.3"/>
  <pageSetup orientation="portrait" r:id="rId9"/>
  <drawing r:id="rId1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12">
    <tabColor rgb="FF009999"/>
    <pageSetUpPr autoPageBreaks="0"/>
  </sheetPr>
  <dimension ref="A1:GK44"/>
  <sheetViews>
    <sheetView view="pageBreakPreview" topLeftCell="F1" zoomScale="64" zoomScaleNormal="70" zoomScaleSheetLayoutView="70" workbookViewId="0">
      <selection activeCell="AF40" sqref="AF40"/>
    </sheetView>
  </sheetViews>
  <sheetFormatPr defaultColWidth="8.5703125" defaultRowHeight="15"/>
  <cols>
    <col min="1" max="1" width="13" style="235" customWidth="1"/>
    <col min="2" max="2" width="8.28515625" style="235" customWidth="1"/>
    <col min="3" max="3" width="10" style="245" customWidth="1"/>
    <col min="4" max="4" width="10" style="235" hidden="1" customWidth="1"/>
    <col min="5" max="6" width="13.42578125" style="235" customWidth="1"/>
    <col min="7" max="7" width="8.5703125" style="235"/>
    <col min="8" max="9" width="9" style="235" customWidth="1"/>
    <col min="10" max="11" width="9" style="245" customWidth="1"/>
    <col min="12" max="13" width="12.42578125" style="235" customWidth="1"/>
    <col min="14" max="14" width="8.28515625" style="235" customWidth="1"/>
    <col min="15" max="24" width="8.5703125" style="235"/>
    <col min="25" max="26" width="8.42578125" style="235" hidden="1" customWidth="1"/>
    <col min="27" max="16384" width="8.5703125" style="235"/>
  </cols>
  <sheetData>
    <row r="1" spans="1:26">
      <c r="A1" s="235" t="s">
        <v>358</v>
      </c>
      <c r="Y1" s="235" t="s">
        <v>359</v>
      </c>
      <c r="Z1" s="235" t="s">
        <v>360</v>
      </c>
    </row>
    <row r="2" spans="1:26">
      <c r="C2" s="245" t="s">
        <v>361</v>
      </c>
      <c r="H2" s="235" t="s">
        <v>362</v>
      </c>
      <c r="I2" s="235" t="s">
        <v>363</v>
      </c>
      <c r="Y2" s="235" t="s">
        <v>364</v>
      </c>
      <c r="Z2" s="235" t="s">
        <v>361</v>
      </c>
    </row>
    <row r="3" spans="1:26" ht="78.75">
      <c r="C3" s="245" t="s">
        <v>360</v>
      </c>
      <c r="D3" s="235" t="s">
        <v>365</v>
      </c>
      <c r="E3" s="317" t="s">
        <v>366</v>
      </c>
      <c r="F3" s="317" t="s">
        <v>367</v>
      </c>
      <c r="H3" s="318"/>
      <c r="I3" s="318"/>
      <c r="L3" s="319" t="s">
        <v>368</v>
      </c>
      <c r="M3" s="319" t="s">
        <v>369</v>
      </c>
      <c r="Y3" s="235" t="s">
        <v>370</v>
      </c>
      <c r="Z3" s="235" t="s">
        <v>371</v>
      </c>
    </row>
    <row r="4" spans="1:26" ht="15.75">
      <c r="D4" s="245"/>
      <c r="E4" s="55"/>
      <c r="F4" s="55"/>
      <c r="G4" s="55"/>
      <c r="H4" s="235" t="s">
        <v>372</v>
      </c>
      <c r="I4" s="235" t="s">
        <v>373</v>
      </c>
      <c r="J4" s="245" t="s">
        <v>374</v>
      </c>
      <c r="K4" s="245" t="s">
        <v>375</v>
      </c>
      <c r="L4" s="320" t="s">
        <v>374</v>
      </c>
      <c r="N4" s="320" t="s">
        <v>375</v>
      </c>
      <c r="Y4" s="235" t="s">
        <v>376</v>
      </c>
      <c r="Z4" s="235">
        <v>-0.35199999999999998</v>
      </c>
    </row>
    <row r="5" spans="1:26" hidden="1">
      <c r="A5" s="235">
        <v>2013</v>
      </c>
      <c r="B5" s="235" t="s">
        <v>23</v>
      </c>
      <c r="C5" s="245">
        <v>49.191541999999998</v>
      </c>
      <c r="D5" s="245">
        <v>9.1140428900000003</v>
      </c>
      <c r="E5" s="55">
        <f>F5</f>
        <v>-9.719840099999999E-2</v>
      </c>
      <c r="F5" s="55">
        <v>-9.719840099999999E-2</v>
      </c>
      <c r="G5" s="55"/>
      <c r="H5" s="245">
        <v>122.158906</v>
      </c>
      <c r="I5" s="245">
        <v>69.752504400000007</v>
      </c>
      <c r="J5" s="245">
        <f>EXP(H5/100)</f>
        <v>3.3925744569410963</v>
      </c>
      <c r="K5" s="245">
        <f t="shared" ref="J5:K19" si="0">EXP(I5/100)</f>
        <v>2.0087749205673018</v>
      </c>
      <c r="L5" s="55"/>
      <c r="M5" s="55"/>
      <c r="N5" s="239"/>
      <c r="Y5" s="235" t="s">
        <v>377</v>
      </c>
      <c r="Z5" s="235">
        <v>38.700000000000003</v>
      </c>
    </row>
    <row r="6" spans="1:26" hidden="1">
      <c r="B6" s="235" t="s">
        <v>24</v>
      </c>
      <c r="C6" s="245">
        <v>45.1609196</v>
      </c>
      <c r="D6" s="245">
        <v>-26.1795276</v>
      </c>
      <c r="E6" s="55">
        <f t="shared" ref="E6:E8" si="1">F6</f>
        <v>-0.11581024300000003</v>
      </c>
      <c r="F6" s="55">
        <v>-0.11581024300000003</v>
      </c>
      <c r="G6" s="55"/>
      <c r="H6" s="245">
        <v>116.501755</v>
      </c>
      <c r="I6" s="245">
        <v>68.125976100000003</v>
      </c>
      <c r="J6" s="245">
        <f>EXP(H6/100)</f>
        <v>3.2059791476431339</v>
      </c>
      <c r="K6" s="245">
        <f t="shared" si="0"/>
        <v>1.9763659133439826</v>
      </c>
      <c r="L6" s="55"/>
      <c r="M6" s="55"/>
      <c r="N6" s="239"/>
      <c r="Y6" s="235" t="s">
        <v>378</v>
      </c>
      <c r="Z6" s="235">
        <v>33.6</v>
      </c>
    </row>
    <row r="7" spans="1:26" hidden="1">
      <c r="B7" s="235" t="s">
        <v>25</v>
      </c>
      <c r="C7" s="245">
        <v>42.8389509</v>
      </c>
      <c r="D7" s="245">
        <v>-15.5954324</v>
      </c>
      <c r="E7" s="55">
        <f t="shared" si="1"/>
        <v>-8.6124542999999998E-2</v>
      </c>
      <c r="F7" s="55">
        <v>-8.6124542999999998E-2</v>
      </c>
      <c r="G7" s="55"/>
      <c r="H7" s="245">
        <v>116.038218</v>
      </c>
      <c r="I7" s="245">
        <v>69.9844078</v>
      </c>
      <c r="J7" s="245">
        <f t="shared" si="0"/>
        <v>3.191152637808635</v>
      </c>
      <c r="K7" s="245">
        <f t="shared" si="0"/>
        <v>2.013438743598396</v>
      </c>
      <c r="L7" s="55"/>
      <c r="M7" s="55"/>
      <c r="N7" s="239"/>
      <c r="Y7" s="235" t="s">
        <v>379</v>
      </c>
      <c r="Z7" s="235">
        <v>26.7</v>
      </c>
    </row>
    <row r="8" spans="1:26" hidden="1">
      <c r="B8" s="235" t="s">
        <v>26</v>
      </c>
      <c r="C8" s="245">
        <v>36.840441200000001</v>
      </c>
      <c r="D8" s="245">
        <v>12.7326946</v>
      </c>
      <c r="E8" s="55">
        <f t="shared" si="1"/>
        <v>-4.9790850000000011E-2</v>
      </c>
      <c r="F8" s="55">
        <v>-4.9790850000000011E-2</v>
      </c>
      <c r="G8" s="55"/>
      <c r="H8" s="245">
        <v>110.62524500000001</v>
      </c>
      <c r="I8" s="245">
        <v>70.569944300000003</v>
      </c>
      <c r="J8" s="245">
        <f t="shared" si="0"/>
        <v>3.0230082655059989</v>
      </c>
      <c r="K8" s="245">
        <f t="shared" si="0"/>
        <v>2.0252627454882846</v>
      </c>
      <c r="L8" s="55"/>
      <c r="M8" s="55"/>
      <c r="N8" s="239"/>
      <c r="Y8" s="235" t="s">
        <v>380</v>
      </c>
      <c r="Z8" s="235">
        <v>26.6</v>
      </c>
    </row>
    <row r="9" spans="1:26" hidden="1">
      <c r="A9" s="235">
        <f>A5+1</f>
        <v>2014</v>
      </c>
      <c r="B9" s="235" t="s">
        <v>23</v>
      </c>
      <c r="C9" s="245">
        <v>37.303930299999998</v>
      </c>
      <c r="D9" s="245">
        <v>-12.873461600000001</v>
      </c>
      <c r="E9" s="55">
        <f>(C9-C5)/100</f>
        <v>-0.118876117</v>
      </c>
      <c r="F9" s="55">
        <v>-0.118886988</v>
      </c>
      <c r="G9" s="55"/>
      <c r="H9" s="245">
        <v>110.975632</v>
      </c>
      <c r="I9" s="245">
        <v>70.456842100000003</v>
      </c>
      <c r="J9" s="245">
        <f t="shared" si="0"/>
        <v>3.0336190720648157</v>
      </c>
      <c r="K9" s="245">
        <f t="shared" si="0"/>
        <v>2.0229734236480841</v>
      </c>
      <c r="L9" s="55">
        <f>(H9-H5)/100</f>
        <v>-0.11183273999999997</v>
      </c>
      <c r="M9" s="55">
        <f>(I9-I5)/100</f>
        <v>7.0433769999999644E-3</v>
      </c>
      <c r="N9" s="239">
        <f t="shared" ref="N9:N44" si="2">-M9</f>
        <v>-7.0433769999999644E-3</v>
      </c>
      <c r="Y9" s="235" t="s">
        <v>381</v>
      </c>
      <c r="Z9" s="235">
        <v>28.4</v>
      </c>
    </row>
    <row r="10" spans="1:26" hidden="1">
      <c r="B10" s="235" t="s">
        <v>24</v>
      </c>
      <c r="C10" s="245">
        <v>30.047303899999999</v>
      </c>
      <c r="D10" s="245">
        <v>-2.3309417400000001</v>
      </c>
      <c r="E10" s="55">
        <f>(C10-C6)/100</f>
        <v>-0.15113615699999999</v>
      </c>
      <c r="F10" s="55">
        <v>-0.15113279999999998</v>
      </c>
      <c r="G10" s="55"/>
      <c r="H10" s="245">
        <v>103.924441</v>
      </c>
      <c r="I10" s="245">
        <v>70.662277200000005</v>
      </c>
      <c r="J10" s="245">
        <f t="shared" si="0"/>
        <v>2.8270800936872948</v>
      </c>
      <c r="K10" s="245">
        <f t="shared" si="0"/>
        <v>2.0271335928847276</v>
      </c>
      <c r="L10" s="55">
        <f t="shared" ref="L10:L35" si="3">(H10-H6)/100</f>
        <v>-0.12577314000000001</v>
      </c>
      <c r="M10" s="55">
        <f t="shared" ref="M10:M40" si="4">(I10-I6)/100</f>
        <v>2.5363011000000029E-2</v>
      </c>
      <c r="N10" s="239">
        <f t="shared" si="2"/>
        <v>-2.5363011000000029E-2</v>
      </c>
      <c r="Y10" s="235" t="s">
        <v>382</v>
      </c>
      <c r="Z10" s="235">
        <v>21.9</v>
      </c>
    </row>
    <row r="11" spans="1:26" hidden="1">
      <c r="B11" s="235" t="s">
        <v>25</v>
      </c>
      <c r="C11" s="245">
        <v>32.122482599999998</v>
      </c>
      <c r="D11" s="245">
        <v>-5.6768254699999998</v>
      </c>
      <c r="E11" s="55">
        <f>(C11-C7)/100</f>
        <v>-0.10716468300000002</v>
      </c>
      <c r="F11" s="55">
        <v>-0.10714799399999997</v>
      </c>
      <c r="G11" s="55"/>
      <c r="H11" s="245">
        <v>104.020194</v>
      </c>
      <c r="I11" s="245">
        <v>68.682851499999998</v>
      </c>
      <c r="J11" s="245">
        <f t="shared" si="0"/>
        <v>2.8297884041267216</v>
      </c>
      <c r="K11" s="245">
        <f t="shared" si="0"/>
        <v>1.9874025104552042</v>
      </c>
      <c r="L11" s="55">
        <f t="shared" si="3"/>
        <v>-0.12018023999999997</v>
      </c>
      <c r="M11" s="55">
        <f t="shared" si="4"/>
        <v>-1.3015563000000015E-2</v>
      </c>
      <c r="N11" s="239">
        <f>-M11</f>
        <v>1.3015563000000015E-2</v>
      </c>
      <c r="Y11" s="235" t="s">
        <v>383</v>
      </c>
      <c r="Z11" s="235">
        <v>17.899999999999999</v>
      </c>
    </row>
    <row r="12" spans="1:26" hidden="1">
      <c r="B12" s="235" t="s">
        <v>26</v>
      </c>
      <c r="C12" s="245">
        <v>30.4901871</v>
      </c>
      <c r="D12" s="245">
        <v>-8.7746145799999997</v>
      </c>
      <c r="E12" s="55">
        <f>(C12-C8)/100</f>
        <v>-6.350254100000001E-2</v>
      </c>
      <c r="F12" s="55">
        <v>-6.351332400000001E-2</v>
      </c>
      <c r="G12" s="55"/>
      <c r="H12" s="245">
        <v>93.428573700000001</v>
      </c>
      <c r="I12" s="245">
        <v>59.723526900000003</v>
      </c>
      <c r="J12" s="245">
        <f t="shared" si="0"/>
        <v>2.5453947270163959</v>
      </c>
      <c r="K12" s="245">
        <f t="shared" si="0"/>
        <v>1.8170880895429551</v>
      </c>
      <c r="L12" s="55">
        <f t="shared" si="3"/>
        <v>-0.17196671300000005</v>
      </c>
      <c r="M12" s="55">
        <f t="shared" si="4"/>
        <v>-0.108464174</v>
      </c>
      <c r="N12" s="239">
        <f t="shared" si="2"/>
        <v>0.108464174</v>
      </c>
      <c r="Y12" s="235" t="s">
        <v>384</v>
      </c>
      <c r="Z12" s="235">
        <v>21.1</v>
      </c>
    </row>
    <row r="13" spans="1:26" hidden="1">
      <c r="A13" s="235">
        <f>A9+1</f>
        <v>2015</v>
      </c>
      <c r="B13" s="235" t="s">
        <v>23</v>
      </c>
      <c r="C13" s="245">
        <v>29.870901</v>
      </c>
      <c r="D13" s="245">
        <v>-7.5643388800000002</v>
      </c>
      <c r="E13" s="55">
        <f>(C13-C9)/100</f>
        <v>-7.4330292999999978E-2</v>
      </c>
      <c r="F13" s="55">
        <v>-7.434596000000003E-2</v>
      </c>
      <c r="G13" s="55"/>
      <c r="H13" s="245">
        <v>86.233133199999997</v>
      </c>
      <c r="I13" s="245">
        <v>53.147372400000002</v>
      </c>
      <c r="J13" s="245">
        <f t="shared" si="0"/>
        <v>2.3686764328635546</v>
      </c>
      <c r="K13" s="245">
        <f t="shared" si="0"/>
        <v>1.7014379117663987</v>
      </c>
      <c r="L13" s="55">
        <f t="shared" si="3"/>
        <v>-0.24742498800000007</v>
      </c>
      <c r="M13" s="55">
        <f t="shared" si="4"/>
        <v>-0.17309469700000002</v>
      </c>
      <c r="N13" s="239">
        <f t="shared" si="2"/>
        <v>0.17309469700000002</v>
      </c>
      <c r="Y13" s="235" t="s">
        <v>385</v>
      </c>
      <c r="Z13" s="235">
        <v>17.7</v>
      </c>
    </row>
    <row r="14" spans="1:26" hidden="1">
      <c r="B14" s="235" t="str">
        <f>B10</f>
        <v>II</v>
      </c>
      <c r="C14" s="245">
        <v>30.567156300000001</v>
      </c>
      <c r="D14" s="245">
        <v>-2.26844899</v>
      </c>
      <c r="E14" s="55">
        <f t="shared" ref="E14:E24" si="5">(C14-C10)/100</f>
        <v>5.1985240000000134E-3</v>
      </c>
      <c r="F14" s="55">
        <v>5.2088819999999815E-3</v>
      </c>
      <c r="G14" s="55"/>
      <c r="H14" s="245">
        <v>89.987125899999995</v>
      </c>
      <c r="I14" s="245">
        <v>56.205109899999997</v>
      </c>
      <c r="J14" s="245">
        <f t="shared" si="0"/>
        <v>2.4592864797749741</v>
      </c>
      <c r="K14" s="245">
        <f t="shared" si="0"/>
        <v>1.7542669879756587</v>
      </c>
      <c r="L14" s="55">
        <f t="shared" si="3"/>
        <v>-0.13937315100000006</v>
      </c>
      <c r="M14" s="55">
        <f t="shared" si="4"/>
        <v>-0.14457167300000009</v>
      </c>
      <c r="N14" s="239">
        <f t="shared" si="2"/>
        <v>0.14457167300000009</v>
      </c>
      <c r="Y14" s="235" t="s">
        <v>386</v>
      </c>
      <c r="Z14" s="235">
        <v>18.3</v>
      </c>
    </row>
    <row r="15" spans="1:26" hidden="1">
      <c r="B15" s="235" t="str">
        <f t="shared" ref="B15:B20" si="6">B11</f>
        <v>III</v>
      </c>
      <c r="C15" s="245">
        <v>22.743896800000002</v>
      </c>
      <c r="D15" s="245">
        <v>-25.041847099999998</v>
      </c>
      <c r="E15" s="55">
        <f t="shared" si="5"/>
        <v>-9.3785857999999958E-2</v>
      </c>
      <c r="F15" s="55">
        <v>-9.3750102000000016E-2</v>
      </c>
      <c r="G15" s="55"/>
      <c r="H15" s="245">
        <v>76.694613899999993</v>
      </c>
      <c r="I15" s="245">
        <v>50.7358574</v>
      </c>
      <c r="J15" s="245">
        <f t="shared" si="0"/>
        <v>2.1531806886717137</v>
      </c>
      <c r="K15" s="245">
        <f t="shared" si="0"/>
        <v>1.6608982558519305</v>
      </c>
      <c r="L15" s="55">
        <f t="shared" si="3"/>
        <v>-0.27325580100000013</v>
      </c>
      <c r="M15" s="55">
        <f t="shared" si="4"/>
        <v>-0.17946994099999997</v>
      </c>
      <c r="N15" s="239">
        <f t="shared" si="2"/>
        <v>0.17946994099999997</v>
      </c>
      <c r="Y15" s="235" t="s">
        <v>387</v>
      </c>
      <c r="Z15" s="235">
        <v>15.4</v>
      </c>
    </row>
    <row r="16" spans="1:26" hidden="1">
      <c r="B16" s="235" t="str">
        <f t="shared" si="6"/>
        <v>IV</v>
      </c>
      <c r="C16" s="245">
        <v>18.909098700000001</v>
      </c>
      <c r="D16" s="245">
        <v>-17.685081700000001</v>
      </c>
      <c r="E16" s="55">
        <f t="shared" si="5"/>
        <v>-0.11581088399999999</v>
      </c>
      <c r="F16" s="55">
        <v>-0.11584785</v>
      </c>
      <c r="G16" s="55"/>
      <c r="H16" s="245">
        <v>69.210206900000003</v>
      </c>
      <c r="I16" s="245">
        <v>47.086248500000004</v>
      </c>
      <c r="J16" s="245">
        <f t="shared" si="0"/>
        <v>1.9979108687578711</v>
      </c>
      <c r="K16" s="245">
        <f t="shared" si="0"/>
        <v>1.6013747594823635</v>
      </c>
      <c r="L16" s="55">
        <f t="shared" si="3"/>
        <v>-0.24218366799999999</v>
      </c>
      <c r="M16" s="55">
        <f t="shared" si="4"/>
        <v>-0.12637278399999999</v>
      </c>
      <c r="N16" s="239">
        <f t="shared" si="2"/>
        <v>0.12637278399999999</v>
      </c>
      <c r="Y16" s="235" t="s">
        <v>388</v>
      </c>
      <c r="Z16" s="235">
        <v>11.7</v>
      </c>
    </row>
    <row r="17" spans="1:193" s="292" customFormat="1" hidden="1">
      <c r="A17" s="292">
        <f>A13+1</f>
        <v>2016</v>
      </c>
      <c r="B17" s="235" t="s">
        <v>23</v>
      </c>
      <c r="C17" s="245">
        <v>20.514464400000001</v>
      </c>
      <c r="D17" s="245">
        <v>7.6980133000000004</v>
      </c>
      <c r="E17" s="55">
        <f t="shared" si="5"/>
        <v>-9.3564365999999982E-2</v>
      </c>
      <c r="F17" s="55">
        <v>-9.3601443999999992E-2</v>
      </c>
      <c r="G17" s="321"/>
      <c r="H17" s="245">
        <v>66.794361100000003</v>
      </c>
      <c r="I17" s="245">
        <v>43.065036999999997</v>
      </c>
      <c r="J17" s="245">
        <f t="shared" si="0"/>
        <v>1.9502227776521135</v>
      </c>
      <c r="K17" s="245">
        <f t="shared" si="0"/>
        <v>1.5382576349098322</v>
      </c>
      <c r="L17" s="55">
        <f t="shared" si="3"/>
        <v>-0.19438772099999993</v>
      </c>
      <c r="M17" s="55">
        <f t="shared" si="4"/>
        <v>-0.10082335400000005</v>
      </c>
      <c r="N17" s="322">
        <f t="shared" si="2"/>
        <v>0.10082335400000005</v>
      </c>
      <c r="Y17" s="292" t="s">
        <v>389</v>
      </c>
      <c r="Z17" s="292">
        <v>9.2799999999999994</v>
      </c>
    </row>
    <row r="18" spans="1:193" s="324" customFormat="1" hidden="1">
      <c r="A18" s="323"/>
      <c r="B18" s="235" t="str">
        <f>B14</f>
        <v>II</v>
      </c>
      <c r="C18" s="245">
        <v>18.798975899999999</v>
      </c>
      <c r="D18" s="245">
        <v>5.6776803999999998</v>
      </c>
      <c r="E18" s="55">
        <f t="shared" si="5"/>
        <v>-0.11768180400000001</v>
      </c>
      <c r="F18" s="55">
        <v>-0.11765975399999999</v>
      </c>
      <c r="G18" s="321"/>
      <c r="H18" s="245">
        <v>70.956302300000004</v>
      </c>
      <c r="I18" s="245">
        <v>48.942466699999997</v>
      </c>
      <c r="J18" s="245">
        <f t="shared" si="0"/>
        <v>2.0331026454144334</v>
      </c>
      <c r="K18" s="245">
        <f t="shared" si="0"/>
        <v>1.6313773646707146</v>
      </c>
      <c r="L18" s="55">
        <f t="shared" si="3"/>
        <v>-0.19030823599999991</v>
      </c>
      <c r="M18" s="55">
        <f t="shared" si="4"/>
        <v>-7.2626431999999991E-2</v>
      </c>
      <c r="N18" s="322">
        <f t="shared" si="2"/>
        <v>7.2626431999999991E-2</v>
      </c>
      <c r="O18" s="323"/>
      <c r="P18" s="323"/>
      <c r="Q18" s="323"/>
      <c r="R18" s="323"/>
      <c r="S18" s="323"/>
      <c r="T18" s="323"/>
      <c r="U18" s="323"/>
      <c r="V18" s="323"/>
      <c r="W18" s="323"/>
      <c r="X18" s="323"/>
      <c r="Y18" s="323" t="s">
        <v>390</v>
      </c>
      <c r="Z18" s="323">
        <v>7.84</v>
      </c>
      <c r="AA18" s="323"/>
      <c r="AB18" s="323"/>
      <c r="AC18" s="323"/>
      <c r="AD18" s="323"/>
      <c r="AE18" s="323"/>
      <c r="AF18" s="323"/>
      <c r="AG18" s="323"/>
      <c r="AH18" s="323"/>
      <c r="AI18" s="323"/>
      <c r="AJ18" s="323"/>
      <c r="AK18" s="323"/>
      <c r="AL18" s="323"/>
      <c r="AM18" s="323"/>
      <c r="AN18" s="323"/>
      <c r="AO18" s="323"/>
      <c r="AP18" s="323"/>
      <c r="AQ18" s="323"/>
      <c r="AR18" s="323"/>
      <c r="AS18" s="323"/>
      <c r="AT18" s="323"/>
      <c r="AU18" s="323"/>
      <c r="AV18" s="323"/>
      <c r="AW18" s="323"/>
      <c r="AX18" s="323"/>
      <c r="AY18" s="323"/>
      <c r="AZ18" s="323"/>
      <c r="BA18" s="323"/>
      <c r="BB18" s="323"/>
      <c r="BC18" s="323"/>
      <c r="BD18" s="323"/>
      <c r="BE18" s="323"/>
      <c r="BF18" s="323"/>
      <c r="BG18" s="323"/>
      <c r="BH18" s="323"/>
      <c r="BI18" s="323"/>
      <c r="BJ18" s="323"/>
      <c r="BK18" s="323"/>
      <c r="BL18" s="323"/>
      <c r="BM18" s="323"/>
      <c r="BN18" s="323"/>
      <c r="BO18" s="323"/>
      <c r="BP18" s="323"/>
      <c r="BQ18" s="323"/>
      <c r="BR18" s="323"/>
      <c r="BS18" s="323"/>
      <c r="BT18" s="323"/>
      <c r="BU18" s="323"/>
      <c r="BV18" s="323"/>
      <c r="BW18" s="323"/>
      <c r="BX18" s="323"/>
      <c r="BY18" s="323"/>
      <c r="BZ18" s="323"/>
      <c r="CA18" s="323"/>
      <c r="CB18" s="323"/>
      <c r="CC18" s="323"/>
      <c r="CD18" s="323"/>
      <c r="CE18" s="323"/>
      <c r="CF18" s="323"/>
      <c r="CG18" s="323"/>
      <c r="CH18" s="323"/>
      <c r="CI18" s="323"/>
      <c r="CJ18" s="323"/>
      <c r="CK18" s="323"/>
      <c r="CL18" s="323"/>
      <c r="CM18" s="323"/>
      <c r="CN18" s="323"/>
      <c r="CO18" s="323"/>
      <c r="CP18" s="323"/>
      <c r="CQ18" s="323"/>
      <c r="CR18" s="323"/>
      <c r="CS18" s="323"/>
      <c r="CT18" s="323"/>
      <c r="CU18" s="323"/>
      <c r="CV18" s="323"/>
      <c r="CW18" s="323"/>
      <c r="CX18" s="323"/>
      <c r="CY18" s="323"/>
      <c r="CZ18" s="323"/>
      <c r="DA18" s="323"/>
      <c r="DB18" s="323"/>
      <c r="DC18" s="323"/>
      <c r="DD18" s="323"/>
      <c r="DE18" s="323"/>
      <c r="DF18" s="323"/>
      <c r="DG18" s="323"/>
      <c r="DH18" s="323"/>
      <c r="DI18" s="323"/>
      <c r="DJ18" s="323"/>
      <c r="DK18" s="323"/>
      <c r="DL18" s="323"/>
      <c r="DM18" s="323"/>
      <c r="DN18" s="323"/>
      <c r="DO18" s="323"/>
      <c r="DP18" s="323"/>
      <c r="DQ18" s="323"/>
      <c r="DR18" s="323"/>
      <c r="DS18" s="323"/>
      <c r="DT18" s="323"/>
      <c r="DU18" s="323"/>
      <c r="DV18" s="323"/>
      <c r="DW18" s="323"/>
      <c r="DX18" s="323"/>
      <c r="DY18" s="323"/>
      <c r="DZ18" s="323"/>
      <c r="EA18" s="323"/>
      <c r="EB18" s="323"/>
      <c r="EC18" s="323"/>
      <c r="ED18" s="323"/>
      <c r="EE18" s="323"/>
      <c r="EF18" s="323"/>
      <c r="EG18" s="323"/>
      <c r="EH18" s="323"/>
      <c r="EI18" s="323"/>
      <c r="EJ18" s="323"/>
      <c r="EK18" s="323"/>
      <c r="EL18" s="323"/>
      <c r="EM18" s="323"/>
      <c r="EN18" s="323"/>
      <c r="EO18" s="323"/>
      <c r="EP18" s="323"/>
      <c r="EQ18" s="323"/>
      <c r="ER18" s="323"/>
      <c r="ES18" s="323"/>
      <c r="ET18" s="323"/>
      <c r="EU18" s="323"/>
      <c r="EV18" s="323"/>
      <c r="EW18" s="323"/>
      <c r="EX18" s="323"/>
      <c r="EY18" s="323"/>
      <c r="EZ18" s="323"/>
      <c r="FA18" s="323"/>
      <c r="FB18" s="323"/>
      <c r="FC18" s="323"/>
      <c r="FD18" s="323"/>
      <c r="FE18" s="323"/>
      <c r="FF18" s="323"/>
      <c r="FG18" s="323"/>
      <c r="FH18" s="323"/>
      <c r="FI18" s="323"/>
      <c r="FJ18" s="323"/>
      <c r="FK18" s="323"/>
      <c r="FL18" s="323"/>
      <c r="FM18" s="323"/>
      <c r="FN18" s="323"/>
      <c r="FO18" s="323"/>
      <c r="FP18" s="323"/>
      <c r="FQ18" s="323"/>
      <c r="FR18" s="323"/>
      <c r="FS18" s="323"/>
      <c r="FT18" s="323"/>
      <c r="FU18" s="323"/>
      <c r="FV18" s="323"/>
      <c r="FW18" s="323"/>
      <c r="FX18" s="323"/>
      <c r="FY18" s="323"/>
      <c r="FZ18" s="323"/>
      <c r="GA18" s="323"/>
      <c r="GB18" s="323"/>
      <c r="GC18" s="323"/>
      <c r="GD18" s="323"/>
      <c r="GE18" s="323"/>
      <c r="GF18" s="323"/>
      <c r="GG18" s="323"/>
      <c r="GH18" s="323"/>
      <c r="GI18" s="323"/>
      <c r="GJ18" s="323"/>
      <c r="GK18" s="323"/>
    </row>
    <row r="19" spans="1:193" s="323" customFormat="1" hidden="1">
      <c r="B19" s="235" t="str">
        <f t="shared" si="6"/>
        <v>III</v>
      </c>
      <c r="C19" s="245">
        <v>21.349626600000001</v>
      </c>
      <c r="D19" s="245">
        <v>9.1111518500000006</v>
      </c>
      <c r="E19" s="55">
        <f t="shared" si="5"/>
        <v>-1.3942702000000012E-2</v>
      </c>
      <c r="F19" s="55">
        <v>-1.3865266999999975E-2</v>
      </c>
      <c r="G19" s="321"/>
      <c r="H19" s="245">
        <v>72.780105599999999</v>
      </c>
      <c r="I19" s="245">
        <v>48.2156193</v>
      </c>
      <c r="J19" s="245">
        <f t="shared" si="0"/>
        <v>2.0705226348225061</v>
      </c>
      <c r="K19" s="245">
        <f t="shared" si="0"/>
        <v>1.6195627299087971</v>
      </c>
      <c r="L19" s="55">
        <f t="shared" si="3"/>
        <v>-3.9145082999999942E-2</v>
      </c>
      <c r="M19" s="55">
        <f t="shared" si="4"/>
        <v>-2.5202381000000003E-2</v>
      </c>
      <c r="N19" s="322">
        <f t="shared" si="2"/>
        <v>2.5202381000000003E-2</v>
      </c>
      <c r="Y19" s="323" t="s">
        <v>391</v>
      </c>
      <c r="Z19" s="323">
        <v>-8.3900000000000002E-2</v>
      </c>
    </row>
    <row r="20" spans="1:193" s="292" customFormat="1" hidden="1">
      <c r="B20" s="235" t="str">
        <f t="shared" si="6"/>
        <v>IV</v>
      </c>
      <c r="C20" s="245">
        <v>32.406066199999998</v>
      </c>
      <c r="D20" s="245">
        <v>17.6338276</v>
      </c>
      <c r="E20" s="55">
        <f t="shared" si="5"/>
        <v>0.13496967499999996</v>
      </c>
      <c r="F20" s="55">
        <v>0.13487193900000002</v>
      </c>
      <c r="G20" s="321"/>
      <c r="H20" s="245">
        <v>85.9339856</v>
      </c>
      <c r="I20" s="245">
        <v>50.313059699999997</v>
      </c>
      <c r="J20" s="245">
        <f t="shared" ref="J20:K37" si="7">EXP(H20/100)</f>
        <v>2.3616011821605389</v>
      </c>
      <c r="K20" s="245">
        <f t="shared" si="7"/>
        <v>1.653890840261409</v>
      </c>
      <c r="L20" s="55">
        <f t="shared" si="3"/>
        <v>0.16723778699999997</v>
      </c>
      <c r="M20" s="55">
        <f t="shared" si="4"/>
        <v>3.2268111999999932E-2</v>
      </c>
      <c r="N20" s="322">
        <f t="shared" si="2"/>
        <v>-3.2268111999999932E-2</v>
      </c>
      <c r="Y20" s="292" t="s">
        <v>392</v>
      </c>
      <c r="Z20" s="292">
        <v>5.94</v>
      </c>
    </row>
    <row r="21" spans="1:193" s="292" customFormat="1" hidden="1">
      <c r="A21" s="292">
        <v>2017</v>
      </c>
      <c r="B21" s="235" t="s">
        <v>23</v>
      </c>
      <c r="C21" s="245">
        <v>46.2400083</v>
      </c>
      <c r="D21" s="245">
        <v>30.431203400000001</v>
      </c>
      <c r="E21" s="55">
        <f>(C21-C17)/100</f>
        <v>0.25725543899999997</v>
      </c>
      <c r="F21" s="55">
        <v>0.25723030800000002</v>
      </c>
      <c r="G21" s="321"/>
      <c r="H21" s="245">
        <v>101.163307</v>
      </c>
      <c r="I21" s="245">
        <v>51.708438800000003</v>
      </c>
      <c r="J21" s="245">
        <f t="shared" si="7"/>
        <v>2.7500884368061622</v>
      </c>
      <c r="K21" s="245">
        <f t="shared" si="7"/>
        <v>1.6771306520406906</v>
      </c>
      <c r="L21" s="55">
        <f t="shared" si="3"/>
        <v>0.34368945899999997</v>
      </c>
      <c r="M21" s="55">
        <f t="shared" si="4"/>
        <v>8.6434018000000071E-2</v>
      </c>
      <c r="N21" s="322">
        <f t="shared" si="2"/>
        <v>-8.6434018000000071E-2</v>
      </c>
      <c r="Y21" s="292" t="s">
        <v>393</v>
      </c>
      <c r="Z21" s="292">
        <v>4.68</v>
      </c>
    </row>
    <row r="22" spans="1:193" s="295" customFormat="1" hidden="1">
      <c r="B22" s="235" t="str">
        <f>B18</f>
        <v>II</v>
      </c>
      <c r="C22" s="245">
        <v>45.965760500000002</v>
      </c>
      <c r="D22" s="245">
        <v>-14.139081600000001</v>
      </c>
      <c r="E22" s="55">
        <f t="shared" si="5"/>
        <v>0.27166784600000005</v>
      </c>
      <c r="F22" s="55">
        <v>0.27173613999999996</v>
      </c>
      <c r="G22" s="325"/>
      <c r="H22" s="245">
        <v>99.308744099999998</v>
      </c>
      <c r="I22" s="245">
        <v>50.128123899999999</v>
      </c>
      <c r="J22" s="245">
        <f t="shared" si="7"/>
        <v>2.6995563400270011</v>
      </c>
      <c r="K22" s="245">
        <f t="shared" si="7"/>
        <v>1.6508350305188793</v>
      </c>
      <c r="L22" s="55">
        <f t="shared" si="3"/>
        <v>0.28352441799999994</v>
      </c>
      <c r="M22" s="55">
        <f t="shared" si="4"/>
        <v>1.1856572000000015E-2</v>
      </c>
      <c r="N22" s="322">
        <f t="shared" si="2"/>
        <v>-1.1856572000000015E-2</v>
      </c>
      <c r="Y22" s="295" t="s">
        <v>394</v>
      </c>
      <c r="Z22" s="295">
        <v>6.1</v>
      </c>
    </row>
    <row r="23" spans="1:193" s="295" customFormat="1" hidden="1">
      <c r="B23" s="235" t="str">
        <f>B19</f>
        <v>III</v>
      </c>
      <c r="C23" s="245">
        <v>46.6153312</v>
      </c>
      <c r="D23" s="245">
        <v>3.1137059900000001</v>
      </c>
      <c r="E23" s="55">
        <f t="shared" si="5"/>
        <v>0.252657046</v>
      </c>
      <c r="F23" s="55">
        <v>0.25278574399999998</v>
      </c>
      <c r="G23" s="325"/>
      <c r="H23" s="245">
        <v>103.14391000000001</v>
      </c>
      <c r="I23" s="245">
        <v>53.313719300000002</v>
      </c>
      <c r="J23" s="245">
        <f t="shared" si="7"/>
        <v>2.8050997504496835</v>
      </c>
      <c r="K23" s="245">
        <f t="shared" si="7"/>
        <v>1.7042705563430764</v>
      </c>
      <c r="L23" s="55">
        <f t="shared" si="3"/>
        <v>0.30363804400000005</v>
      </c>
      <c r="M23" s="55">
        <f t="shared" si="4"/>
        <v>5.0981000000000026E-2</v>
      </c>
      <c r="N23" s="322">
        <f t="shared" si="2"/>
        <v>-5.0981000000000026E-2</v>
      </c>
      <c r="Y23" s="295" t="s">
        <v>395</v>
      </c>
      <c r="Z23" s="295">
        <v>6</v>
      </c>
    </row>
    <row r="24" spans="1:193" s="295" customFormat="1" hidden="1">
      <c r="A24" s="301"/>
      <c r="B24" s="235" t="str">
        <f>B20</f>
        <v>IV</v>
      </c>
      <c r="C24" s="245">
        <v>47.454776600000002</v>
      </c>
      <c r="D24" s="245">
        <v>24.570414</v>
      </c>
      <c r="E24" s="55">
        <f t="shared" si="5"/>
        <v>0.15048710400000004</v>
      </c>
      <c r="F24" s="55">
        <v>0.15028213799999995</v>
      </c>
      <c r="G24" s="325"/>
      <c r="H24" s="245">
        <v>107.580591</v>
      </c>
      <c r="I24" s="245">
        <v>56.910954400000001</v>
      </c>
      <c r="J24" s="245">
        <f t="shared" si="7"/>
        <v>2.9323551628697344</v>
      </c>
      <c r="K24" s="245">
        <f t="shared" si="7"/>
        <v>1.7666931882601313</v>
      </c>
      <c r="L24" s="55">
        <f t="shared" si="3"/>
        <v>0.21646605399999999</v>
      </c>
      <c r="M24" s="55">
        <f t="shared" si="4"/>
        <v>6.5978947000000052E-2</v>
      </c>
      <c r="N24" s="322">
        <f t="shared" si="2"/>
        <v>-6.5978947000000052E-2</v>
      </c>
      <c r="Y24" s="295" t="s">
        <v>396</v>
      </c>
      <c r="Z24" s="295">
        <v>6</v>
      </c>
    </row>
    <row r="25" spans="1:193" s="292" customFormat="1">
      <c r="A25" s="292">
        <v>2018</v>
      </c>
      <c r="B25" s="292" t="s">
        <v>23</v>
      </c>
      <c r="C25" s="245">
        <v>49.7256906</v>
      </c>
      <c r="D25" s="245">
        <v>20.884978400000001</v>
      </c>
      <c r="E25" s="55">
        <v>8.1000000000000003E-2</v>
      </c>
      <c r="F25" s="55">
        <v>8.1012975000000015E-2</v>
      </c>
      <c r="G25" s="321"/>
      <c r="H25" s="397">
        <v>113.190428</v>
      </c>
      <c r="I25" s="397">
        <v>59.625516699999999</v>
      </c>
      <c r="J25" s="34">
        <f>EXP(H25/100)</f>
        <v>3.1015571133115007</v>
      </c>
      <c r="K25" s="34">
        <f t="shared" si="7"/>
        <v>1.8153080303345068</v>
      </c>
      <c r="L25" s="55">
        <f t="shared" si="3"/>
        <v>0.12027120999999993</v>
      </c>
      <c r="M25" s="55">
        <f t="shared" si="4"/>
        <v>7.9170778999999955E-2</v>
      </c>
      <c r="N25" s="322">
        <f t="shared" si="2"/>
        <v>-7.9170778999999955E-2</v>
      </c>
      <c r="Y25" s="292" t="s">
        <v>397</v>
      </c>
      <c r="Z25" s="292">
        <v>8.39</v>
      </c>
    </row>
    <row r="26" spans="1:193" s="326" customFormat="1">
      <c r="A26" s="301"/>
      <c r="B26" s="292" t="s">
        <v>24</v>
      </c>
      <c r="C26" s="245">
        <v>48.117726300000001</v>
      </c>
      <c r="D26" s="245">
        <v>-20.542382</v>
      </c>
      <c r="E26" s="55">
        <v>7.0000000000000007E-2</v>
      </c>
      <c r="F26" s="55">
        <v>7.0000000000000007E-2</v>
      </c>
      <c r="H26" s="397">
        <v>114.210382</v>
      </c>
      <c r="I26" s="397">
        <v>62.218145700000001</v>
      </c>
      <c r="J26" s="34">
        <f t="shared" si="7"/>
        <v>3.1333534474933016</v>
      </c>
      <c r="K26" s="34">
        <f t="shared" si="7"/>
        <v>1.862987639744965</v>
      </c>
      <c r="L26" s="321">
        <f t="shared" si="3"/>
        <v>0.14901637899999998</v>
      </c>
      <c r="M26" s="321">
        <f t="shared" si="4"/>
        <v>0.12090021800000002</v>
      </c>
      <c r="N26" s="322">
        <f t="shared" si="2"/>
        <v>-0.12090021800000002</v>
      </c>
      <c r="Y26" s="326" t="s">
        <v>398</v>
      </c>
      <c r="Z26" s="326">
        <v>7.92</v>
      </c>
    </row>
    <row r="27" spans="1:193" s="326" customFormat="1">
      <c r="A27" s="301"/>
      <c r="B27" s="292" t="s">
        <v>25</v>
      </c>
      <c r="C27" s="245">
        <v>46.182427500000003</v>
      </c>
      <c r="D27" s="245">
        <v>-15.3595866</v>
      </c>
      <c r="E27" s="55">
        <v>3.6999999999999998E-2</v>
      </c>
      <c r="F27" s="55">
        <v>3.6999999999999998E-2</v>
      </c>
      <c r="H27" s="397">
        <v>110.155311</v>
      </c>
      <c r="I27" s="397">
        <v>60.200868999999997</v>
      </c>
      <c r="J27" s="34">
        <f t="shared" si="7"/>
        <v>3.0088354493669289</v>
      </c>
      <c r="K27" s="34">
        <f t="shared" si="7"/>
        <v>1.825782550641025</v>
      </c>
      <c r="L27" s="321">
        <f>(H27-H23)/100</f>
        <v>7.0114009999999921E-2</v>
      </c>
      <c r="M27" s="321">
        <f t="shared" si="4"/>
        <v>6.8871496999999948E-2</v>
      </c>
      <c r="N27" s="322">
        <f>-M27</f>
        <v>-6.8871496999999948E-2</v>
      </c>
      <c r="Y27" s="326" t="s">
        <v>399</v>
      </c>
      <c r="Z27" s="326">
        <v>8</v>
      </c>
    </row>
    <row r="28" spans="1:193" s="326" customFormat="1">
      <c r="A28" s="301"/>
      <c r="B28" s="292" t="s">
        <v>26</v>
      </c>
      <c r="C28" s="245">
        <v>48.630355899999998</v>
      </c>
      <c r="D28" s="245">
        <v>6.5619902999999997</v>
      </c>
      <c r="E28" s="321">
        <v>7.8E-2</v>
      </c>
      <c r="F28" s="55">
        <v>7.7591261000000009E-2</v>
      </c>
      <c r="H28" s="397">
        <v>107.199586</v>
      </c>
      <c r="I28" s="397">
        <v>54.849661900000001</v>
      </c>
      <c r="J28" s="34">
        <f>EXP(H28/100)</f>
        <v>2.9212039998154742</v>
      </c>
      <c r="K28" s="34">
        <f t="shared" si="7"/>
        <v>1.7306492359406915</v>
      </c>
      <c r="L28" s="321">
        <f>(H28-H24)/100</f>
        <v>-3.8100500000000179E-3</v>
      </c>
      <c r="M28" s="321">
        <f t="shared" si="4"/>
        <v>-2.0612925000000004E-2</v>
      </c>
      <c r="N28" s="322">
        <f t="shared" si="2"/>
        <v>2.0612925000000004E-2</v>
      </c>
      <c r="Y28" s="326" t="s">
        <v>400</v>
      </c>
      <c r="Z28" s="326">
        <v>7.7</v>
      </c>
    </row>
    <row r="29" spans="1:193">
      <c r="A29" s="327">
        <v>2019</v>
      </c>
      <c r="B29" s="292" t="s">
        <v>23</v>
      </c>
      <c r="C29" s="397">
        <v>53.176523699999997</v>
      </c>
      <c r="D29" s="245">
        <v>-5.3244244399999996</v>
      </c>
      <c r="E29" s="321">
        <v>3.5000000000000003E-2</v>
      </c>
      <c r="F29" s="55">
        <v>3.5000000000000003E-2</v>
      </c>
      <c r="G29" s="283"/>
      <c r="H29" s="397">
        <v>113.08591699999999</v>
      </c>
      <c r="I29" s="397">
        <v>57.0987753</v>
      </c>
      <c r="J29" s="34">
        <f t="shared" si="7"/>
        <v>3.0983173382123734</v>
      </c>
      <c r="K29" s="34">
        <f t="shared" si="7"/>
        <v>1.770014525412845</v>
      </c>
      <c r="L29" s="321">
        <f t="shared" si="3"/>
        <v>-1.0451100000000225E-3</v>
      </c>
      <c r="M29" s="321">
        <f t="shared" si="4"/>
        <v>-2.5267413999999988E-2</v>
      </c>
      <c r="N29" s="322">
        <f t="shared" si="2"/>
        <v>2.5267413999999988E-2</v>
      </c>
      <c r="Y29" s="235" t="s">
        <v>401</v>
      </c>
      <c r="Z29" s="235">
        <v>11</v>
      </c>
    </row>
    <row r="30" spans="1:193">
      <c r="A30" s="301"/>
      <c r="B30" s="292" t="s">
        <v>24</v>
      </c>
      <c r="C30" s="397">
        <v>54.958114000000002</v>
      </c>
      <c r="D30" s="245">
        <v>3.1073574700000002</v>
      </c>
      <c r="E30" s="321">
        <v>6.8000000000000005E-2</v>
      </c>
      <c r="F30" s="321">
        <v>6.8000000000000005E-2</v>
      </c>
      <c r="H30" s="397">
        <v>116.197767</v>
      </c>
      <c r="I30" s="397">
        <v>58.429034399999999</v>
      </c>
      <c r="J30" s="34">
        <f t="shared" si="7"/>
        <v>3.1962481537721903</v>
      </c>
      <c r="K30" s="34">
        <f t="shared" si="7"/>
        <v>1.7937176113992703</v>
      </c>
      <c r="L30" s="321">
        <f t="shared" si="3"/>
        <v>1.9873850000000033E-2</v>
      </c>
      <c r="M30" s="321">
        <f t="shared" si="4"/>
        <v>-3.7891113000000018E-2</v>
      </c>
      <c r="N30" s="322">
        <f t="shared" si="2"/>
        <v>3.7891113000000018E-2</v>
      </c>
      <c r="Y30" s="235" t="s">
        <v>402</v>
      </c>
      <c r="Z30" s="235">
        <v>10.7</v>
      </c>
    </row>
    <row r="31" spans="1:193" s="292" customFormat="1">
      <c r="B31" s="292" t="s">
        <v>25</v>
      </c>
      <c r="C31" s="397">
        <v>55.334173200000002</v>
      </c>
      <c r="D31" s="34">
        <v>-3.0141139899999998</v>
      </c>
      <c r="E31" s="321">
        <v>9.1999999999999998E-2</v>
      </c>
      <c r="F31" s="321">
        <v>9.1999999999999998E-2</v>
      </c>
      <c r="H31" s="397">
        <v>114.19075100000001</v>
      </c>
      <c r="I31" s="397">
        <v>56.045959099999997</v>
      </c>
      <c r="J31" s="34">
        <f t="shared" si="7"/>
        <v>3.1327383992500599</v>
      </c>
      <c r="K31" s="34">
        <f t="shared" si="7"/>
        <v>1.7514772785414383</v>
      </c>
      <c r="L31" s="321">
        <f>(H31-H27)/100</f>
        <v>4.0354400000000082E-2</v>
      </c>
      <c r="M31" s="321">
        <f t="shared" si="4"/>
        <v>-4.1549098999999999E-2</v>
      </c>
      <c r="N31" s="322">
        <f t="shared" si="2"/>
        <v>4.1549098999999999E-2</v>
      </c>
      <c r="Y31" s="292" t="s">
        <v>403</v>
      </c>
      <c r="Z31" s="292">
        <v>10.3</v>
      </c>
    </row>
    <row r="32" spans="1:193" s="292" customFormat="1">
      <c r="B32" s="292" t="s">
        <v>26</v>
      </c>
      <c r="C32" s="397">
        <v>50.158735900000003</v>
      </c>
      <c r="D32" s="34">
        <v>-2.6020427100000001</v>
      </c>
      <c r="E32" s="321">
        <v>1.4999999999999999E-2</v>
      </c>
      <c r="F32" s="321">
        <v>1.4999999999999999E-2</v>
      </c>
      <c r="H32" s="397">
        <v>110.23930300000001</v>
      </c>
      <c r="I32" s="397">
        <v>57.269949099999998</v>
      </c>
      <c r="J32" s="34">
        <f t="shared" si="7"/>
        <v>3.0113636920497258</v>
      </c>
      <c r="K32" s="34">
        <f>EXP(I32/100)</f>
        <v>1.7730469211296138</v>
      </c>
      <c r="L32" s="321">
        <f>(H32-H28)/100</f>
        <v>3.0397170000000102E-2</v>
      </c>
      <c r="M32" s="321">
        <f t="shared" si="4"/>
        <v>2.4202871999999973E-2</v>
      </c>
      <c r="N32" s="322">
        <f t="shared" si="2"/>
        <v>-2.4202871999999973E-2</v>
      </c>
      <c r="Y32" s="292" t="s">
        <v>404</v>
      </c>
      <c r="Z32" s="292" t="s">
        <v>371</v>
      </c>
    </row>
    <row r="33" spans="1:26" s="327" customFormat="1">
      <c r="A33" s="327" t="s">
        <v>340</v>
      </c>
      <c r="B33" s="292" t="s">
        <v>23</v>
      </c>
      <c r="C33" s="398">
        <v>46.82</v>
      </c>
      <c r="D33" s="34">
        <v>-18.367455100000001</v>
      </c>
      <c r="E33" s="321">
        <v>-5.2999999999999999E-2</v>
      </c>
      <c r="F33" s="321">
        <v>-5.2999999999999999E-2</v>
      </c>
      <c r="G33" s="292"/>
      <c r="H33" s="530">
        <v>99.77</v>
      </c>
      <c r="I33" s="530">
        <v>50.14</v>
      </c>
      <c r="J33" s="34">
        <f t="shared" si="7"/>
        <v>2.7120369645999709</v>
      </c>
      <c r="K33" s="34">
        <f t="shared" si="7"/>
        <v>1.6510310969802326</v>
      </c>
      <c r="L33" s="321">
        <f t="shared" si="3"/>
        <v>-0.13315916999999999</v>
      </c>
      <c r="M33" s="321">
        <f t="shared" si="4"/>
        <v>-6.9587752999999988E-2</v>
      </c>
      <c r="N33" s="322">
        <f t="shared" si="2"/>
        <v>6.9587752999999988E-2</v>
      </c>
      <c r="Y33" s="327" t="s">
        <v>405</v>
      </c>
      <c r="Z33" s="327" t="s">
        <v>371</v>
      </c>
    </row>
    <row r="34" spans="1:26">
      <c r="A34" s="301"/>
      <c r="B34" s="292" t="s">
        <v>24</v>
      </c>
      <c r="C34" s="443">
        <v>58.94</v>
      </c>
      <c r="D34" s="34">
        <v>0.70080261300000002</v>
      </c>
      <c r="E34" s="321">
        <f>(C34-C30)/100</f>
        <v>3.9818859999999956E-2</v>
      </c>
      <c r="F34" s="321">
        <v>0.04</v>
      </c>
      <c r="G34" s="292"/>
      <c r="H34" s="530">
        <v>106.14</v>
      </c>
      <c r="I34" s="530">
        <v>44.39</v>
      </c>
      <c r="J34" s="34">
        <f>EXP(H34/100)</f>
        <v>2.8904147386169985</v>
      </c>
      <c r="K34" s="34">
        <f t="shared" si="7"/>
        <v>1.5587746003677456</v>
      </c>
      <c r="L34" s="321">
        <f t="shared" si="3"/>
        <v>-0.10057766999999998</v>
      </c>
      <c r="M34" s="321">
        <f t="shared" si="4"/>
        <v>-0.14039034399999997</v>
      </c>
      <c r="N34" s="322">
        <f t="shared" si="2"/>
        <v>0.14039034399999997</v>
      </c>
      <c r="Y34" s="235" t="s">
        <v>406</v>
      </c>
      <c r="Z34" s="235" t="s">
        <v>371</v>
      </c>
    </row>
    <row r="35" spans="1:26">
      <c r="B35" s="235" t="s">
        <v>25</v>
      </c>
      <c r="C35" s="398">
        <v>60.59</v>
      </c>
      <c r="D35" s="245">
        <v>-1.3451136100000001</v>
      </c>
      <c r="E35" s="55">
        <f>(C35-C31)/100</f>
        <v>5.2558268000000012E-2</v>
      </c>
      <c r="F35" s="55">
        <v>5.2999999999999999E-2</v>
      </c>
      <c r="H35" s="530">
        <v>113.95</v>
      </c>
      <c r="I35" s="530">
        <v>50.55</v>
      </c>
      <c r="J35" s="245">
        <f t="shared" si="7"/>
        <v>3.1252053717844754</v>
      </c>
      <c r="K35" s="245">
        <f t="shared" si="7"/>
        <v>1.657814220378796</v>
      </c>
      <c r="L35" s="55">
        <f t="shared" si="3"/>
        <v>-2.4075100000000306E-3</v>
      </c>
      <c r="M35" s="55">
        <f t="shared" si="4"/>
        <v>-5.4959591000000002E-2</v>
      </c>
      <c r="N35" s="239">
        <f t="shared" si="2"/>
        <v>5.4959591000000002E-2</v>
      </c>
      <c r="Y35" s="235" t="s">
        <v>407</v>
      </c>
      <c r="Z35" s="235" t="s">
        <v>371</v>
      </c>
    </row>
    <row r="36" spans="1:26">
      <c r="A36" s="301"/>
      <c r="B36" s="301" t="s">
        <v>26</v>
      </c>
      <c r="C36" s="397">
        <v>60.44</v>
      </c>
      <c r="D36" s="245">
        <v>-0.92574125500000004</v>
      </c>
      <c r="E36" s="526">
        <f t="shared" ref="E36:E41" si="8">(C36-C32)/100</f>
        <v>0.10281264099999994</v>
      </c>
      <c r="F36" s="329">
        <v>7.9000000000000001E-2</v>
      </c>
      <c r="H36" s="530">
        <v>117.43</v>
      </c>
      <c r="I36" s="530">
        <v>54.18</v>
      </c>
      <c r="J36" s="527">
        <f>EXP(H36/100)</f>
        <v>3.2358770369372145</v>
      </c>
      <c r="K36" s="527">
        <f t="shared" si="7"/>
        <v>1.7190984561366174</v>
      </c>
      <c r="L36" s="528">
        <f t="shared" ref="L36:L44" si="9">(H36-H32)/100</f>
        <v>7.1906970000000001E-2</v>
      </c>
      <c r="M36" s="528">
        <f>(I36-I32)/100</f>
        <v>-3.0899490999999984E-2</v>
      </c>
      <c r="N36" s="529">
        <f t="shared" si="2"/>
        <v>3.0899490999999984E-2</v>
      </c>
      <c r="Y36" s="235" t="s">
        <v>408</v>
      </c>
      <c r="Z36" s="235" t="s">
        <v>371</v>
      </c>
    </row>
    <row r="37" spans="1:26">
      <c r="A37" s="301" t="s">
        <v>20</v>
      </c>
      <c r="B37" s="301" t="s">
        <v>23</v>
      </c>
      <c r="C37" s="397">
        <v>59.87</v>
      </c>
      <c r="D37" s="245">
        <v>3.6269899699999999</v>
      </c>
      <c r="E37" s="329">
        <f>(C37-C33)/100</f>
        <v>0.13049999999999998</v>
      </c>
      <c r="F37" s="329">
        <v>2.1000000000000001E-2</v>
      </c>
      <c r="H37" s="530">
        <v>123.07</v>
      </c>
      <c r="I37" s="530">
        <v>60.38</v>
      </c>
      <c r="J37" s="302">
        <f t="shared" ref="J37:K41" si="10">EXP(H37/100)</f>
        <v>3.4236252353619268</v>
      </c>
      <c r="K37" s="302">
        <f t="shared" si="7"/>
        <v>1.8290560242094582</v>
      </c>
      <c r="L37" s="329">
        <f t="shared" si="9"/>
        <v>0.23299999999999998</v>
      </c>
      <c r="M37" s="329">
        <f t="shared" si="4"/>
        <v>0.10240000000000002</v>
      </c>
      <c r="N37" s="328">
        <f t="shared" si="2"/>
        <v>-0.10240000000000002</v>
      </c>
      <c r="Y37" s="235" t="s">
        <v>409</v>
      </c>
      <c r="Z37" s="235" t="s">
        <v>371</v>
      </c>
    </row>
    <row r="38" spans="1:26">
      <c r="A38" s="301"/>
      <c r="B38" s="301" t="s">
        <v>24</v>
      </c>
      <c r="C38" s="397">
        <v>53.34</v>
      </c>
      <c r="D38" s="245">
        <v>2.7659967600000002</v>
      </c>
      <c r="E38" s="329">
        <f t="shared" si="8"/>
        <v>-5.5999999999999946E-2</v>
      </c>
      <c r="F38" s="329">
        <v>-0.10299999999999999</v>
      </c>
      <c r="H38" s="530">
        <v>117.22</v>
      </c>
      <c r="I38" s="530">
        <v>61.07</v>
      </c>
      <c r="J38" s="302">
        <f t="shared" si="10"/>
        <v>3.2290888252765568</v>
      </c>
      <c r="K38" s="302">
        <f t="shared" si="10"/>
        <v>1.841720151771707</v>
      </c>
      <c r="L38" s="329">
        <f t="shared" si="9"/>
        <v>0.11079999999999998</v>
      </c>
      <c r="M38" s="329">
        <f t="shared" si="4"/>
        <v>0.1668</v>
      </c>
      <c r="N38" s="328">
        <f t="shared" si="2"/>
        <v>-0.1668</v>
      </c>
      <c r="Y38" s="235" t="s">
        <v>410</v>
      </c>
      <c r="Z38" s="235" t="s">
        <v>371</v>
      </c>
    </row>
    <row r="39" spans="1:26">
      <c r="A39" s="301"/>
      <c r="B39" s="301" t="s">
        <v>25</v>
      </c>
      <c r="C39" s="397">
        <v>52.73</v>
      </c>
      <c r="D39" s="245">
        <v>2.1017526000000002</v>
      </c>
      <c r="E39" s="329">
        <f t="shared" si="8"/>
        <v>-7.8600000000000059E-2</v>
      </c>
      <c r="F39" s="329">
        <v>-0.115</v>
      </c>
      <c r="H39" s="530">
        <v>117.14</v>
      </c>
      <c r="I39" s="530">
        <v>61.6</v>
      </c>
      <c r="J39" s="302">
        <f t="shared" si="10"/>
        <v>3.2265065872492662</v>
      </c>
      <c r="K39" s="302">
        <f t="shared" si="10"/>
        <v>1.8515071812945383</v>
      </c>
      <c r="L39" s="329">
        <f t="shared" si="9"/>
        <v>3.1899999999999977E-2</v>
      </c>
      <c r="M39" s="329">
        <f t="shared" si="4"/>
        <v>0.11050000000000004</v>
      </c>
      <c r="N39" s="328">
        <f t="shared" si="2"/>
        <v>-0.11050000000000004</v>
      </c>
      <c r="Y39" s="235" t="s">
        <v>411</v>
      </c>
      <c r="Z39" s="235" t="s">
        <v>371</v>
      </c>
    </row>
    <row r="40" spans="1:26" ht="16.5" customHeight="1">
      <c r="A40" s="301"/>
      <c r="B40" s="301" t="s">
        <v>26</v>
      </c>
      <c r="C40" s="397">
        <v>52.77</v>
      </c>
      <c r="D40" s="245">
        <v>1.6075803399999999</v>
      </c>
      <c r="E40" s="329">
        <f t="shared" si="8"/>
        <v>-7.6699999999999949E-2</v>
      </c>
      <c r="F40" s="329">
        <v>-9.2999999999999999E-2</v>
      </c>
      <c r="H40" s="530">
        <v>117.28</v>
      </c>
      <c r="I40" s="530">
        <v>61.69</v>
      </c>
      <c r="J40" s="302">
        <f t="shared" si="10"/>
        <v>3.2310268599239764</v>
      </c>
      <c r="K40" s="302">
        <f t="shared" si="10"/>
        <v>1.8531742878431205</v>
      </c>
      <c r="L40" s="329">
        <f t="shared" si="9"/>
        <v>-1.5000000000000568E-3</v>
      </c>
      <c r="M40" s="329">
        <f t="shared" si="4"/>
        <v>7.5099999999999986E-2</v>
      </c>
      <c r="N40" s="328">
        <f t="shared" si="2"/>
        <v>-7.5099999999999986E-2</v>
      </c>
      <c r="Y40" s="235" t="s">
        <v>412</v>
      </c>
      <c r="Z40" s="235" t="s">
        <v>371</v>
      </c>
    </row>
    <row r="41" spans="1:26">
      <c r="A41" s="301" t="s">
        <v>21</v>
      </c>
      <c r="B41" s="301" t="s">
        <v>23</v>
      </c>
      <c r="C41" s="302">
        <v>50.48</v>
      </c>
      <c r="E41" s="329">
        <f t="shared" si="8"/>
        <v>-9.3900000000000011E-2</v>
      </c>
      <c r="F41" s="329">
        <v>-4.9000000000000002E-2</v>
      </c>
      <c r="H41" s="302">
        <v>117.58</v>
      </c>
      <c r="I41" s="302">
        <v>64.28</v>
      </c>
      <c r="J41" s="302">
        <f t="shared" si="10"/>
        <v>3.24073449467515</v>
      </c>
      <c r="K41" s="302">
        <f t="shared" si="10"/>
        <v>1.9017984669155032</v>
      </c>
      <c r="L41" s="329">
        <f t="shared" si="9"/>
        <v>-5.4899999999999949E-2</v>
      </c>
      <c r="M41" s="329">
        <f>(I41-I37)/100</f>
        <v>3.8999999999999986E-2</v>
      </c>
      <c r="N41" s="328">
        <f t="shared" si="2"/>
        <v>-3.8999999999999986E-2</v>
      </c>
      <c r="Y41" s="235" t="s">
        <v>413</v>
      </c>
      <c r="Z41" s="235" t="s">
        <v>371</v>
      </c>
    </row>
    <row r="42" spans="1:26">
      <c r="B42" s="301" t="s">
        <v>24</v>
      </c>
      <c r="C42" s="302">
        <v>50.24</v>
      </c>
      <c r="E42" s="329">
        <f t="shared" ref="E42:E44" si="11">(C42-C38)/100</f>
        <v>-3.1000000000000014E-2</v>
      </c>
      <c r="F42" s="329">
        <v>-4.8000000000000001E-2</v>
      </c>
      <c r="H42" s="302">
        <v>117.64</v>
      </c>
      <c r="I42" s="302">
        <v>64.58</v>
      </c>
      <c r="J42" s="302">
        <f t="shared" ref="J42:J43" si="12">EXP(H42/100)</f>
        <v>3.2426795188208484</v>
      </c>
      <c r="K42" s="302">
        <f t="shared" ref="K42:K43" si="13">EXP(I42/100)</f>
        <v>1.9075124289738663</v>
      </c>
      <c r="L42" s="329">
        <f t="shared" si="9"/>
        <v>4.2000000000000171E-3</v>
      </c>
      <c r="M42" s="329">
        <f t="shared" ref="M42:M44" si="14">(I42-I38)/100</f>
        <v>3.5099999999999978E-2</v>
      </c>
      <c r="N42" s="328">
        <f t="shared" si="2"/>
        <v>-3.5099999999999978E-2</v>
      </c>
      <c r="Y42" s="235" t="s">
        <v>414</v>
      </c>
      <c r="Z42" s="235" t="s">
        <v>371</v>
      </c>
    </row>
    <row r="43" spans="1:26">
      <c r="B43" s="301" t="s">
        <v>25</v>
      </c>
      <c r="C43" s="302">
        <v>50</v>
      </c>
      <c r="E43" s="329">
        <f t="shared" si="11"/>
        <v>-2.729999999999997E-2</v>
      </c>
      <c r="F43" s="329">
        <v>-0.05</v>
      </c>
      <c r="H43" s="302">
        <v>117.7</v>
      </c>
      <c r="I43" s="302">
        <v>64.89</v>
      </c>
      <c r="J43" s="302">
        <f t="shared" si="12"/>
        <v>3.2446257103312082</v>
      </c>
      <c r="K43" s="302">
        <f t="shared" si="13"/>
        <v>1.9134348925793685</v>
      </c>
      <c r="L43" s="329">
        <f t="shared" si="9"/>
        <v>5.6000000000000225E-3</v>
      </c>
      <c r="M43" s="329">
        <f t="shared" si="14"/>
        <v>3.2899999999999992E-2</v>
      </c>
      <c r="N43" s="328">
        <f t="shared" si="2"/>
        <v>-3.2899999999999992E-2</v>
      </c>
      <c r="Y43" s="235" t="s">
        <v>415</v>
      </c>
      <c r="Z43" s="235" t="s">
        <v>371</v>
      </c>
    </row>
    <row r="44" spans="1:26">
      <c r="B44" s="301" t="s">
        <v>26</v>
      </c>
      <c r="C44" s="302">
        <v>49.64</v>
      </c>
      <c r="E44" s="329">
        <f t="shared" si="11"/>
        <v>-3.1300000000000022E-2</v>
      </c>
      <c r="F44" s="329">
        <v>-4.4999999999999998E-2</v>
      </c>
      <c r="H44" s="302">
        <v>117.78</v>
      </c>
      <c r="I44" s="302">
        <v>65.33</v>
      </c>
      <c r="J44" s="302">
        <f>EXP(H44/100)</f>
        <v>3.24722244945663</v>
      </c>
      <c r="K44" s="302">
        <f>EXP(I44/100)</f>
        <v>1.9218725553520593</v>
      </c>
      <c r="L44" s="329">
        <f t="shared" si="9"/>
        <v>5.0000000000000001E-3</v>
      </c>
      <c r="M44" s="329">
        <f t="shared" si="14"/>
        <v>3.6400000000000009E-2</v>
      </c>
      <c r="N44" s="328">
        <f t="shared" si="2"/>
        <v>-3.6400000000000009E-2</v>
      </c>
    </row>
  </sheetData>
  <customSheetViews>
    <customSheetView guid="{8D4EA38E-ED42-44A9-9431-B3D4F6087B53}" scale="60" showPageBreaks="1" hiddenRows="1" hiddenColumns="1" view="pageBreakPreview">
      <selection activeCell="R47" sqref="R47"/>
      <pageMargins left="0" right="0" top="0" bottom="0" header="0" footer="0"/>
      <pageSetup orientation="portrait" r:id="rId1"/>
    </customSheetView>
    <customSheetView guid="{B6000075-C6E9-470D-8855-6E4C41B43187}" scale="70" hiddenRows="1" hiddenColumns="1" topLeftCell="A19">
      <selection activeCell="E31" sqref="E31"/>
      <pageMargins left="0" right="0" top="0" bottom="0" header="0" footer="0"/>
      <pageSetup orientation="portrait" r:id="rId2"/>
    </customSheetView>
    <customSheetView guid="{A510ACF3-DF9A-47BB-87AF-862EA6359570}" scale="70" hiddenRows="1" hiddenColumns="1" topLeftCell="A19">
      <selection activeCell="E31" sqref="E31"/>
      <pageMargins left="0" right="0" top="0" bottom="0" header="0" footer="0"/>
      <pageSetup orientation="portrait" r:id="rId3"/>
    </customSheetView>
    <customSheetView guid="{83D4AEBA-9C92-42A7-8C70-A480F50C01E3}" scale="70" hiddenColumns="1" topLeftCell="D6">
      <selection activeCell="S32" sqref="S32"/>
      <pageMargins left="0" right="0" top="0" bottom="0" header="0" footer="0"/>
      <pageSetup orientation="portrait" r:id="rId4"/>
    </customSheetView>
    <customSheetView guid="{254DF0CF-5342-436C-8392-04866B911B72}" scale="70" hiddenColumns="1" topLeftCell="D6">
      <selection activeCell="S32" sqref="S32"/>
      <pageMargins left="0" right="0" top="0" bottom="0" header="0" footer="0"/>
      <pageSetup orientation="portrait" r:id="rId5"/>
    </customSheetView>
    <customSheetView guid="{DC707E39-0569-4FAA-B5FD-B85110680DF5}" scale="70" hiddenColumns="1" topLeftCell="M31">
      <selection activeCell="S32" sqref="S32"/>
      <pageMargins left="0" right="0" top="0" bottom="0" header="0" footer="0"/>
      <pageSetup orientation="portrait" r:id="rId6"/>
    </customSheetView>
    <customSheetView guid="{5B55F06F-38A3-4953-A2E1-A01BECB01CAC}" scale="70" hiddenRows="1" hiddenColumns="1" topLeftCell="A19">
      <selection activeCell="E31" sqref="E31"/>
      <pageMargins left="0" right="0" top="0" bottom="0" header="0" footer="0"/>
      <pageSetup orientation="portrait" r:id="rId7"/>
    </customSheetView>
    <customSheetView guid="{54FD4859-4825-49C8-AF88-E7B792413D64}" scale="70" hiddenRows="1" hiddenColumns="1" topLeftCell="A19">
      <selection activeCell="E31" sqref="E31"/>
      <pageMargins left="0" right="0" top="0" bottom="0" header="0" footer="0"/>
      <pageSetup orientation="portrait" r:id="rId8"/>
    </customSheetView>
  </customSheetViews>
  <pageMargins left="0.7" right="0.7" top="0.75" bottom="0.75" header="0.3" footer="0.3"/>
  <pageSetup orientation="portrait" r:id="rId9"/>
  <drawing r:id="rId1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tabColor rgb="FF006666"/>
  </sheetPr>
  <dimension ref="A1:AM42"/>
  <sheetViews>
    <sheetView view="pageBreakPreview" zoomScale="85" zoomScaleNormal="49" zoomScaleSheetLayoutView="85" workbookViewId="0">
      <pane xSplit="6" ySplit="2" topLeftCell="S3" activePane="bottomRight" state="frozen"/>
      <selection pane="topRight" activeCell="G1" sqref="G1"/>
      <selection pane="bottomLeft" activeCell="A3" sqref="A3"/>
      <selection pane="bottomRight" activeCell="AM33" sqref="AM33"/>
    </sheetView>
  </sheetViews>
  <sheetFormatPr defaultColWidth="9.28515625" defaultRowHeight="12.75"/>
  <cols>
    <col min="1" max="1" width="34.28515625" style="56" customWidth="1"/>
    <col min="2" max="2" width="17.42578125" style="56" hidden="1" customWidth="1"/>
    <col min="3" max="10" width="10.42578125" style="56" hidden="1" customWidth="1"/>
    <col min="11" max="18" width="9.42578125" style="56" hidden="1" customWidth="1"/>
    <col min="19" max="19" width="9.42578125" style="56" bestFit="1" customWidth="1"/>
    <col min="20" max="20" width="10.42578125" style="56" bestFit="1" customWidth="1"/>
    <col min="21" max="23" width="9.42578125" style="56" bestFit="1" customWidth="1"/>
    <col min="24" max="28" width="9.28515625" style="56"/>
    <col min="29" max="35" width="8.42578125" style="56" customWidth="1"/>
    <col min="36" max="16384" width="9.28515625" style="56"/>
  </cols>
  <sheetData>
    <row r="1" spans="1:39">
      <c r="C1" s="553">
        <v>2012</v>
      </c>
      <c r="D1" s="553"/>
      <c r="E1" s="553"/>
      <c r="F1" s="553"/>
      <c r="G1" s="554">
        <v>2013</v>
      </c>
      <c r="H1" s="554"/>
      <c r="I1" s="554"/>
      <c r="J1" s="554"/>
      <c r="K1" s="554">
        <v>2014</v>
      </c>
      <c r="L1" s="554"/>
      <c r="M1" s="554"/>
      <c r="N1" s="554"/>
      <c r="O1" s="553">
        <v>2015</v>
      </c>
      <c r="P1" s="553"/>
      <c r="Q1" s="553"/>
      <c r="R1" s="553"/>
      <c r="S1" s="553">
        <v>2016</v>
      </c>
      <c r="T1" s="553"/>
      <c r="U1" s="553"/>
      <c r="V1" s="553"/>
      <c r="W1" s="553">
        <v>2017</v>
      </c>
      <c r="X1" s="553"/>
      <c r="Y1" s="553"/>
      <c r="Z1" s="553"/>
      <c r="AA1" s="64">
        <v>2018</v>
      </c>
      <c r="AB1" s="64"/>
      <c r="AE1" s="64">
        <v>2019</v>
      </c>
      <c r="AF1" s="64"/>
      <c r="AG1" s="64"/>
      <c r="AI1" s="121">
        <v>2020</v>
      </c>
    </row>
    <row r="2" spans="1:39">
      <c r="A2" s="63" t="s">
        <v>416</v>
      </c>
      <c r="C2" s="57" t="s">
        <v>23</v>
      </c>
      <c r="D2" s="57" t="s">
        <v>24</v>
      </c>
      <c r="E2" s="57" t="s">
        <v>25</v>
      </c>
      <c r="F2" s="57" t="s">
        <v>26</v>
      </c>
      <c r="G2" s="57" t="s">
        <v>23</v>
      </c>
      <c r="H2" s="57" t="s">
        <v>24</v>
      </c>
      <c r="I2" s="57" t="s">
        <v>25</v>
      </c>
      <c r="J2" s="57" t="s">
        <v>26</v>
      </c>
      <c r="K2" s="57" t="s">
        <v>23</v>
      </c>
      <c r="L2" s="57" t="s">
        <v>24</v>
      </c>
      <c r="M2" s="57" t="s">
        <v>25</v>
      </c>
      <c r="N2" s="57" t="s">
        <v>26</v>
      </c>
      <c r="O2" s="57" t="s">
        <v>23</v>
      </c>
      <c r="P2" s="57" t="s">
        <v>24</v>
      </c>
      <c r="Q2" s="57" t="s">
        <v>25</v>
      </c>
      <c r="R2" s="57" t="s">
        <v>26</v>
      </c>
      <c r="S2" s="57" t="s">
        <v>23</v>
      </c>
      <c r="T2" s="57" t="s">
        <v>24</v>
      </c>
      <c r="U2" s="57" t="s">
        <v>25</v>
      </c>
      <c r="V2" s="57" t="s">
        <v>26</v>
      </c>
      <c r="W2" s="57" t="s">
        <v>23</v>
      </c>
      <c r="X2" s="57" t="s">
        <v>24</v>
      </c>
      <c r="Y2" s="57" t="s">
        <v>25</v>
      </c>
      <c r="Z2" s="57" t="s">
        <v>26</v>
      </c>
      <c r="AA2" s="57" t="s">
        <v>23</v>
      </c>
      <c r="AB2" s="57" t="s">
        <v>24</v>
      </c>
      <c r="AC2" s="57" t="s">
        <v>25</v>
      </c>
      <c r="AD2" s="112" t="s">
        <v>26</v>
      </c>
      <c r="AE2" s="112" t="s">
        <v>23</v>
      </c>
      <c r="AF2" s="112" t="s">
        <v>24</v>
      </c>
      <c r="AG2" s="112" t="s">
        <v>25</v>
      </c>
      <c r="AH2" s="56" t="s">
        <v>26</v>
      </c>
      <c r="AI2" s="56" t="s">
        <v>23</v>
      </c>
      <c r="AJ2" s="56" t="s">
        <v>24</v>
      </c>
      <c r="AK2" s="56" t="s">
        <v>25</v>
      </c>
      <c r="AL2" s="56" t="str">
        <f>AH2</f>
        <v>IV</v>
      </c>
    </row>
    <row r="3" spans="1:39">
      <c r="A3" s="56" t="s">
        <v>417</v>
      </c>
      <c r="C3" s="96">
        <v>-1330.8099006956631</v>
      </c>
      <c r="D3" s="96">
        <v>-1273.0621677690547</v>
      </c>
      <c r="E3" s="96">
        <v>-1693.3851715913711</v>
      </c>
      <c r="F3" s="96">
        <v>-1083.4402416740347</v>
      </c>
      <c r="G3" s="96">
        <v>-1132.8777634260825</v>
      </c>
      <c r="H3" s="96">
        <v>-1319.1475348323891</v>
      </c>
      <c r="I3" s="96">
        <v>-1229.3689762201991</v>
      </c>
      <c r="J3" s="96">
        <v>-1050.4483234858135</v>
      </c>
      <c r="K3" s="96">
        <v>-671.48754684229743</v>
      </c>
      <c r="L3" s="96">
        <v>-719.35958344435198</v>
      </c>
      <c r="M3" s="96">
        <v>-462.20152997089963</v>
      </c>
      <c r="N3" s="96">
        <v>-81.293329934826488</v>
      </c>
      <c r="O3" s="96">
        <v>-60.163450894699736</v>
      </c>
      <c r="P3" s="96">
        <v>-458.33959234721556</v>
      </c>
      <c r="Q3" s="96">
        <v>-173.49272380361367</v>
      </c>
      <c r="R3" s="96">
        <v>-256.45963590906581</v>
      </c>
      <c r="S3" s="96">
        <v>-165.23963423229623</v>
      </c>
      <c r="T3" s="96">
        <v>-347.70595510417343</v>
      </c>
      <c r="U3" s="96">
        <v>-203.3516312988703</v>
      </c>
      <c r="V3" s="96">
        <v>16.626209415310541</v>
      </c>
      <c r="W3" s="96">
        <v>-148.14166088777955</v>
      </c>
      <c r="X3" s="96">
        <v>-120.38758516863106</v>
      </c>
      <c r="Y3" s="96">
        <v>-297.05288542739447</v>
      </c>
      <c r="Z3" s="96">
        <v>-589.86160009056096</v>
      </c>
      <c r="AA3" s="96">
        <v>-440.92452787979221</v>
      </c>
      <c r="AB3" s="96">
        <v>-378.91015214943411</v>
      </c>
      <c r="AC3" s="96">
        <v>-566.58799231602234</v>
      </c>
      <c r="AD3" s="121">
        <v>-820.34524294000209</v>
      </c>
      <c r="AE3" s="121">
        <v>-398.08977519534744</v>
      </c>
      <c r="AF3" s="121">
        <v>-345.33588448579644</v>
      </c>
      <c r="AG3" s="121">
        <v>-451.31850572178689</v>
      </c>
      <c r="AH3" s="121">
        <v>-966.942649986682</v>
      </c>
      <c r="AI3" s="121">
        <v>-669.09485626560809</v>
      </c>
      <c r="AJ3" s="121">
        <v>-221.24614</v>
      </c>
      <c r="AK3" s="120">
        <v>148.70763444071713</v>
      </c>
      <c r="AL3" s="120">
        <v>165.42573025262118</v>
      </c>
      <c r="AM3" s="120"/>
    </row>
    <row r="4" spans="1:39">
      <c r="A4" s="56" t="s">
        <v>418</v>
      </c>
      <c r="C4" s="96">
        <v>1589.9847324953842</v>
      </c>
      <c r="D4" s="96">
        <v>1172.0487730723485</v>
      </c>
      <c r="E4" s="96">
        <v>1768.7314415905064</v>
      </c>
      <c r="F4" s="96">
        <v>2300.7952849693688</v>
      </c>
      <c r="G4" s="66">
        <v>648.83471915553264</v>
      </c>
      <c r="H4" s="66">
        <v>815.28572975920349</v>
      </c>
      <c r="I4" s="66">
        <v>683.65715098165197</v>
      </c>
      <c r="J4" s="66">
        <v>800.86594238275416</v>
      </c>
      <c r="K4" s="66">
        <v>554.86786593610032</v>
      </c>
      <c r="L4" s="66">
        <v>-132.46029744867045</v>
      </c>
      <c r="M4" s="66">
        <v>871.08460155152716</v>
      </c>
      <c r="N4" s="66">
        <v>345.8880341802265</v>
      </c>
      <c r="O4" s="66">
        <v>-7.3823913546282967</v>
      </c>
      <c r="P4" s="66">
        <v>541.13741977438724</v>
      </c>
      <c r="Q4" s="66">
        <v>91.021737903674193</v>
      </c>
      <c r="R4" s="66">
        <v>278.91035207808682</v>
      </c>
      <c r="S4" s="66">
        <v>298.12000173188159</v>
      </c>
      <c r="T4" s="66">
        <v>328.95545395503325</v>
      </c>
      <c r="U4" s="66">
        <v>101.78973883113866</v>
      </c>
      <c r="V4" s="66">
        <v>173.82613000043614</v>
      </c>
      <c r="W4" s="66">
        <v>138.81850394596336</v>
      </c>
      <c r="X4" s="66">
        <v>379.04939768162052</v>
      </c>
      <c r="Y4" s="66">
        <v>455.54615378835814</v>
      </c>
      <c r="Z4" s="66">
        <v>1697.5831884240245</v>
      </c>
      <c r="AA4" s="66">
        <v>312.55662255478501</v>
      </c>
      <c r="AB4" s="66">
        <v>381.58527854399915</v>
      </c>
      <c r="AC4" s="96">
        <v>435.77431048373188</v>
      </c>
      <c r="AD4" s="121">
        <v>1052.9812531809901</v>
      </c>
      <c r="AE4" s="121">
        <v>582</v>
      </c>
      <c r="AF4" s="121">
        <v>573</v>
      </c>
      <c r="AG4" s="121">
        <v>384</v>
      </c>
      <c r="AH4" s="121">
        <v>1298</v>
      </c>
      <c r="AI4" s="121">
        <v>337.91929329999789</v>
      </c>
      <c r="AJ4" s="121">
        <v>128.78307968140751</v>
      </c>
      <c r="AK4" s="121">
        <v>-75.327366714601993</v>
      </c>
      <c r="AL4" s="121">
        <v>1102.9470200630171</v>
      </c>
      <c r="AM4" s="121"/>
    </row>
    <row r="5" spans="1:39">
      <c r="A5" s="56" t="s">
        <v>419</v>
      </c>
      <c r="C5" s="96">
        <v>481.57622243688627</v>
      </c>
      <c r="D5" s="96">
        <v>-13.360752120049645</v>
      </c>
      <c r="E5" s="96">
        <v>-77.189847425096005</v>
      </c>
      <c r="F5" s="96">
        <v>1248.0728602747167</v>
      </c>
      <c r="G5" s="96">
        <v>-397.76181933906599</v>
      </c>
      <c r="H5" s="96">
        <v>-585.42943931296065</v>
      </c>
      <c r="I5" s="96">
        <v>-435.82712423366365</v>
      </c>
      <c r="J5" s="96">
        <v>-448.29335648550648</v>
      </c>
      <c r="K5" s="96">
        <v>-307.82942121928176</v>
      </c>
      <c r="L5" s="96">
        <v>-607.31863373384954</v>
      </c>
      <c r="M5" s="96">
        <v>172.04148235309015</v>
      </c>
      <c r="N5" s="96">
        <v>272.02874556367226</v>
      </c>
      <c r="O5" s="96">
        <v>-271.0961896320963</v>
      </c>
      <c r="P5" s="96">
        <v>354.31299661512008</v>
      </c>
      <c r="Q5" s="96">
        <v>-255.65289875272694</v>
      </c>
      <c r="R5" s="96">
        <v>-95.644276826510094</v>
      </c>
      <c r="S5" s="96">
        <v>-37.756636975437104</v>
      </c>
      <c r="T5" s="96">
        <v>-8.21147557144117</v>
      </c>
      <c r="U5" s="96">
        <v>-186.15850627809607</v>
      </c>
      <c r="V5" s="96">
        <v>213.93656811179079</v>
      </c>
      <c r="W5" s="96">
        <v>-163.68310325214424</v>
      </c>
      <c r="X5" s="96">
        <v>89.7</v>
      </c>
      <c r="Y5" s="96">
        <v>276</v>
      </c>
      <c r="Z5" s="96">
        <v>1258</v>
      </c>
      <c r="AA5" s="96">
        <v>-42.211188356847344</v>
      </c>
      <c r="AB5" s="96">
        <v>-129.7696763240522</v>
      </c>
      <c r="AC5" s="96">
        <v>-303.30510188154318</v>
      </c>
      <c r="AD5" s="121">
        <v>333.59124452100116</v>
      </c>
      <c r="AE5" s="121">
        <v>219.56143886081296</v>
      </c>
      <c r="AF5" s="121">
        <v>236.39987629177801</v>
      </c>
      <c r="AG5" s="121">
        <v>-191.70675207501245</v>
      </c>
      <c r="AH5" s="121">
        <v>188.60478564840639</v>
      </c>
      <c r="AI5" s="121">
        <v>-350.19340135843618</v>
      </c>
      <c r="AJ5" s="121">
        <v>-329.01343752282082</v>
      </c>
      <c r="AK5" s="121">
        <v>206.69728167471422</v>
      </c>
      <c r="AL5" s="121">
        <v>1259.4008007670691</v>
      </c>
      <c r="AM5" s="121"/>
    </row>
    <row r="6" spans="1:39">
      <c r="C6" s="58"/>
      <c r="D6" s="58"/>
      <c r="E6" s="58"/>
      <c r="F6" s="58"/>
      <c r="G6" s="58"/>
      <c r="H6" s="58"/>
      <c r="I6" s="58"/>
      <c r="J6" s="58"/>
      <c r="K6" s="58"/>
      <c r="L6" s="58"/>
      <c r="M6" s="58"/>
      <c r="N6" s="58"/>
      <c r="O6" s="58"/>
      <c r="P6" s="58"/>
      <c r="Q6" s="58"/>
      <c r="R6" s="58"/>
      <c r="S6" s="58"/>
      <c r="T6" s="58"/>
      <c r="U6" s="58"/>
      <c r="V6" s="58"/>
      <c r="W6" s="58"/>
      <c r="X6" s="58"/>
      <c r="Y6" s="58"/>
      <c r="Z6" s="58"/>
      <c r="AA6" s="58"/>
      <c r="AB6" s="58"/>
      <c r="AC6" s="31"/>
      <c r="AD6" s="121"/>
      <c r="AE6" s="121"/>
      <c r="AF6" s="121"/>
      <c r="AG6" s="121"/>
      <c r="AH6" s="121"/>
      <c r="AI6" s="121"/>
      <c r="AJ6" s="121"/>
      <c r="AK6" s="121"/>
      <c r="AL6" s="121"/>
      <c r="AM6" s="195"/>
    </row>
    <row r="7" spans="1:39">
      <c r="C7" s="59">
        <v>3192.027873</v>
      </c>
      <c r="D7" s="59">
        <v>4543.6446459999997</v>
      </c>
      <c r="E7" s="59">
        <v>4364.3364579999998</v>
      </c>
      <c r="F7" s="59">
        <v>4588.4105769999996</v>
      </c>
      <c r="G7" s="59">
        <v>3508.1023769999997</v>
      </c>
      <c r="H7" s="59">
        <v>5077.5434359999999</v>
      </c>
      <c r="I7" s="59">
        <v>5281.732438</v>
      </c>
      <c r="J7" s="59">
        <v>5306.8643469999997</v>
      </c>
      <c r="K7" s="59">
        <v>4222.086464</v>
      </c>
      <c r="L7" s="59">
        <v>5970.3252990000001</v>
      </c>
      <c r="M7" s="59">
        <v>6366.8322750000007</v>
      </c>
      <c r="N7" s="59">
        <v>5667.8102280000003</v>
      </c>
      <c r="O7" s="59">
        <v>4643.4535910643372</v>
      </c>
      <c r="P7" s="59">
        <v>6041.8066043195113</v>
      </c>
      <c r="Q7" s="59">
        <v>6463.642592254505</v>
      </c>
      <c r="R7" s="59">
        <v>6001.4828015904723</v>
      </c>
      <c r="S7" s="59">
        <v>4738.1002264942272</v>
      </c>
      <c r="T7" s="59">
        <v>6221.9582430021237</v>
      </c>
      <c r="U7" s="59">
        <v>6290.160797197972</v>
      </c>
      <c r="V7" s="59">
        <v>6692.6471585870941</v>
      </c>
      <c r="W7" s="59">
        <v>5836.170832763386</v>
      </c>
      <c r="X7" s="59">
        <v>7229.5347775259224</v>
      </c>
      <c r="Y7" s="59">
        <v>7304.6677194145068</v>
      </c>
      <c r="Z7" s="59">
        <v>7505.9238940620171</v>
      </c>
      <c r="AA7" s="59">
        <v>6788.2514824216687</v>
      </c>
      <c r="AB7" s="59">
        <v>8653.0761091610821</v>
      </c>
      <c r="AC7" s="60">
        <v>8341.1402328335989</v>
      </c>
      <c r="AD7" s="121">
        <v>8524.8616587494635</v>
      </c>
      <c r="AE7" s="121">
        <v>7965.5793940000003</v>
      </c>
      <c r="AF7" s="121">
        <v>9779.186909</v>
      </c>
      <c r="AG7" s="121">
        <v>9654.9398880000008</v>
      </c>
      <c r="AH7" s="121">
        <v>9881.1352100000004</v>
      </c>
      <c r="AI7" s="363">
        <v>7525.5268799999994</v>
      </c>
      <c r="AJ7" s="363">
        <v>9299.3730329999999</v>
      </c>
      <c r="AK7" s="363">
        <v>9621.3247850000007</v>
      </c>
      <c r="AL7" s="363">
        <v>10512.3254</v>
      </c>
      <c r="AM7" s="363"/>
    </row>
    <row r="8" spans="1:39">
      <c r="C8" s="59">
        <v>1356.376667</v>
      </c>
      <c r="D8" s="59">
        <v>1319.7233329999999</v>
      </c>
      <c r="E8" s="59">
        <v>1367.6966669999999</v>
      </c>
      <c r="F8" s="59">
        <v>1393.163333</v>
      </c>
      <c r="G8" s="59">
        <v>1397.0166670000001</v>
      </c>
      <c r="H8" s="59">
        <v>1431.153333</v>
      </c>
      <c r="I8" s="59">
        <v>1568.9833329999999</v>
      </c>
      <c r="J8" s="59">
        <v>1698.5566670000001</v>
      </c>
      <c r="K8" s="59">
        <v>1746.247754</v>
      </c>
      <c r="L8" s="59">
        <v>1807.276746</v>
      </c>
      <c r="M8" s="59">
        <v>1847.327</v>
      </c>
      <c r="N8" s="59">
        <v>1870.9</v>
      </c>
      <c r="O8" s="59">
        <v>1960.2233329999999</v>
      </c>
      <c r="P8" s="59">
        <v>1939.4666669999999</v>
      </c>
      <c r="Q8" s="59">
        <v>1987.5166670000001</v>
      </c>
      <c r="R8" s="59">
        <v>1994.03</v>
      </c>
      <c r="S8" s="59">
        <v>2024.61</v>
      </c>
      <c r="T8" s="59">
        <v>1994.292365</v>
      </c>
      <c r="U8" s="59">
        <v>2154.9756699999998</v>
      </c>
      <c r="V8" s="59">
        <v>2408.2301980000002</v>
      </c>
      <c r="W8" s="59">
        <v>2475.41</v>
      </c>
      <c r="X8" s="60">
        <v>2475.41</v>
      </c>
      <c r="Y8" s="60">
        <v>2400.9444859999999</v>
      </c>
      <c r="Z8" s="60">
        <v>2447.0100000000002</v>
      </c>
      <c r="AA8" s="60">
        <v>2408.0100000000002</v>
      </c>
      <c r="AB8" s="60">
        <v>2410.71</v>
      </c>
      <c r="AC8" s="66">
        <v>2476.36</v>
      </c>
      <c r="AD8" s="121">
        <v>2594.46</v>
      </c>
      <c r="AE8" s="121">
        <v>2638.5200543672022</v>
      </c>
      <c r="AF8" s="121">
        <v>2644.852945981555</v>
      </c>
      <c r="AG8" s="121">
        <v>2667.2569444444443</v>
      </c>
      <c r="AH8" s="121">
        <v>2703.54</v>
      </c>
      <c r="AI8" s="121">
        <v>2756.6441532976828</v>
      </c>
      <c r="AJ8" s="121">
        <v>2798.8892999999998</v>
      </c>
      <c r="AK8" s="121">
        <v>2846.5609733044735</v>
      </c>
      <c r="AL8" s="121">
        <v>2851.0649005088485</v>
      </c>
      <c r="AM8" s="121"/>
    </row>
    <row r="9" spans="1:39" s="61" customFormat="1">
      <c r="A9" s="61" t="s">
        <v>420</v>
      </c>
      <c r="C9" s="65"/>
      <c r="D9" s="65"/>
      <c r="E9" s="65"/>
      <c r="F9" s="65">
        <f t="shared" ref="F9:V9" si="0">SUM(F8/F7+E7/E8+D7/D8+C7/C8)*1000</f>
        <v>9290.8643455304627</v>
      </c>
      <c r="G9" s="65">
        <f>SUM(G8/G7+F7/F8+E7/E8+D7/D8)*1000</f>
        <v>10325.633856263554</v>
      </c>
      <c r="H9" s="65">
        <f t="shared" si="0"/>
        <v>9277.5293925046644</v>
      </c>
      <c r="I9" s="65">
        <f t="shared" si="0"/>
        <v>9649.5846998282741</v>
      </c>
      <c r="J9" s="65">
        <f t="shared" si="0"/>
        <v>9745.4152960705469</v>
      </c>
      <c r="K9" s="65">
        <f t="shared" si="0"/>
        <v>10452.144743035344</v>
      </c>
      <c r="L9" s="65">
        <f t="shared" si="0"/>
        <v>9211.1931036406731</v>
      </c>
      <c r="M9" s="65">
        <f>SUM(M8/M7+L7/L8+K7/K8+J7/J8)*1000</f>
        <v>9135.7835776417287</v>
      </c>
      <c r="N9" s="65">
        <f t="shared" si="0"/>
        <v>9497.9004293775797</v>
      </c>
      <c r="O9" s="65">
        <f t="shared" si="0"/>
        <v>10201.607520162865</v>
      </c>
      <c r="P9" s="65">
        <f t="shared" si="0"/>
        <v>9165.8140288551349</v>
      </c>
      <c r="Q9" s="65">
        <f t="shared" si="0"/>
        <v>8820.9770338665785</v>
      </c>
      <c r="R9" s="65">
        <f t="shared" si="0"/>
        <v>9068.4049327971879</v>
      </c>
      <c r="S9" s="65">
        <f t="shared" si="0"/>
        <v>9804.3392588850729</v>
      </c>
      <c r="T9" s="65">
        <f t="shared" si="0"/>
        <v>8922.6235431674486</v>
      </c>
      <c r="U9" s="65">
        <f t="shared" si="0"/>
        <v>8812.4561120627295</v>
      </c>
      <c r="V9" s="65">
        <f t="shared" si="0"/>
        <v>8738.8693045068139</v>
      </c>
      <c r="W9" s="65">
        <f>SUM(W8/W7+V7/V8+U7/U8+T7/T8)*1000</f>
        <v>9242.00630216012</v>
      </c>
      <c r="X9" s="65">
        <f t="shared" ref="X9:AL9" si="1">SUM(U7/U8+W7/W8+V7/V8+X7/X8)*1000</f>
        <v>10976.172528902061</v>
      </c>
      <c r="Y9" s="65">
        <f t="shared" si="1"/>
        <v>11099.685705820348</v>
      </c>
      <c r="Z9" s="65">
        <f t="shared" si="1"/>
        <v>11387.998724822341</v>
      </c>
      <c r="AA9" s="65">
        <f t="shared" si="1"/>
        <v>11849.370071438556</v>
      </c>
      <c r="AB9" s="65">
        <f t="shared" si="1"/>
        <v>12518.260270596396</v>
      </c>
      <c r="AC9" s="65">
        <f t="shared" si="1"/>
        <v>12844.152822123426</v>
      </c>
      <c r="AD9" s="65">
        <f t="shared" si="1"/>
        <v>13062.561168514618</v>
      </c>
      <c r="AE9" s="65">
        <f t="shared" si="1"/>
        <v>13262.488867710757</v>
      </c>
      <c r="AF9" s="65">
        <f t="shared" si="1"/>
        <v>13370.499015521862</v>
      </c>
      <c r="AG9" s="65">
        <f t="shared" si="1"/>
        <v>13621.993413188186</v>
      </c>
      <c r="AH9" s="65">
        <f t="shared" si="1"/>
        <v>13991.08694178067</v>
      </c>
      <c r="AI9" s="65">
        <f t="shared" si="1"/>
        <v>13702.089130991086</v>
      </c>
      <c r="AJ9" s="65">
        <f t="shared" si="1"/>
        <v>13327.171066342511</v>
      </c>
      <c r="AK9" s="65">
        <f t="shared" si="1"/>
        <v>13087.351842998814</v>
      </c>
      <c r="AL9" s="65">
        <f t="shared" si="1"/>
        <v>13119.621623759018</v>
      </c>
      <c r="AM9" s="65"/>
    </row>
    <row r="10" spans="1:39">
      <c r="A10" s="56" t="str">
        <f>A3</f>
        <v>Урсгал дансны тэнцэл</v>
      </c>
      <c r="C10" s="14"/>
      <c r="D10" s="14"/>
      <c r="E10" s="14"/>
      <c r="F10" s="14">
        <f t="shared" ref="F10:W12" si="2">F3/F$9</f>
        <v>-0.11661350347831126</v>
      </c>
      <c r="G10" s="14">
        <f t="shared" si="2"/>
        <v>-0.10971508182414159</v>
      </c>
      <c r="H10" s="14">
        <f t="shared" si="2"/>
        <v>-0.14218737327829228</v>
      </c>
      <c r="I10" s="14">
        <f t="shared" si="2"/>
        <v>-0.12740123170710935</v>
      </c>
      <c r="J10" s="14">
        <f t="shared" si="2"/>
        <v>-0.10778897477148719</v>
      </c>
      <c r="K10" s="14">
        <f t="shared" si="2"/>
        <v>-6.4243996170234324E-2</v>
      </c>
      <c r="L10" s="14">
        <f t="shared" si="2"/>
        <v>-7.8096243923062372E-2</v>
      </c>
      <c r="M10" s="14">
        <f t="shared" si="2"/>
        <v>-5.0592434249653088E-2</v>
      </c>
      <c r="N10" s="14">
        <f t="shared" si="2"/>
        <v>-8.559084245964646E-3</v>
      </c>
      <c r="O10" s="14">
        <f t="shared" si="2"/>
        <v>-5.8974481007812041E-3</v>
      </c>
      <c r="P10" s="14">
        <f t="shared" si="2"/>
        <v>-5.0005334049360473E-2</v>
      </c>
      <c r="Q10" s="14">
        <f t="shared" si="2"/>
        <v>-1.9668198107479374E-2</v>
      </c>
      <c r="R10" s="14">
        <f t="shared" si="2"/>
        <v>-2.8280567289352368E-2</v>
      </c>
      <c r="S10" s="14">
        <f t="shared" si="2"/>
        <v>-1.6853724648761993E-2</v>
      </c>
      <c r="T10" s="14">
        <f t="shared" si="2"/>
        <v>-3.8969026701841672E-2</v>
      </c>
      <c r="U10" s="14">
        <f t="shared" si="2"/>
        <v>-2.307547733718833E-2</v>
      </c>
      <c r="V10" s="14">
        <f t="shared" si="2"/>
        <v>1.9025584244332461E-3</v>
      </c>
      <c r="W10" s="14">
        <f t="shared" si="2"/>
        <v>-1.602916683287206E-2</v>
      </c>
      <c r="X10" s="31">
        <f t="shared" ref="X10:AJ12" si="3">X3/X$9</f>
        <v>-1.0968084261761631E-2</v>
      </c>
      <c r="Y10" s="31">
        <f t="shared" si="3"/>
        <v>-2.6762278978010045E-2</v>
      </c>
      <c r="Z10" s="31">
        <f t="shared" si="3"/>
        <v>-5.1796774336200425E-2</v>
      </c>
      <c r="AA10" s="31">
        <f t="shared" si="3"/>
        <v>-3.7210798989440491E-2</v>
      </c>
      <c r="AB10" s="31">
        <f t="shared" si="3"/>
        <v>-3.0268595152909538E-2</v>
      </c>
      <c r="AC10" s="31">
        <f t="shared" si="3"/>
        <v>-4.41125234309033E-2</v>
      </c>
      <c r="AD10" s="31">
        <f t="shared" si="3"/>
        <v>-6.2801255615730522E-2</v>
      </c>
      <c r="AE10" s="31">
        <f t="shared" si="3"/>
        <v>-3.0016219366226834E-2</v>
      </c>
      <c r="AF10" s="31">
        <f t="shared" si="3"/>
        <v>-2.582819714394315E-2</v>
      </c>
      <c r="AG10" s="31">
        <f t="shared" si="3"/>
        <v>-3.3131605047234947E-2</v>
      </c>
      <c r="AH10" s="31">
        <f t="shared" si="3"/>
        <v>-6.9111331664959086E-2</v>
      </c>
      <c r="AI10" s="31">
        <f t="shared" si="3"/>
        <v>-4.8831594209401544E-2</v>
      </c>
      <c r="AJ10" s="31">
        <f t="shared" si="3"/>
        <v>-1.6601133046063501E-2</v>
      </c>
      <c r="AK10" s="31">
        <f t="shared" ref="AK10:AL10" si="4">AK3/AK$9</f>
        <v>1.1362698598209498E-2</v>
      </c>
      <c r="AL10" s="31">
        <f t="shared" si="4"/>
        <v>1.2609032104481045E-2</v>
      </c>
      <c r="AM10" s="31"/>
    </row>
    <row r="11" spans="1:39">
      <c r="A11" s="56" t="str">
        <f>A4</f>
        <v>Хөрөнгө, санхүүгийн дансны тэнцэл</v>
      </c>
      <c r="C11" s="14"/>
      <c r="D11" s="14"/>
      <c r="E11" s="14"/>
      <c r="F11" s="14">
        <f>F4/F$9</f>
        <v>0.24764060688026382</v>
      </c>
      <c r="G11" s="14">
        <f>G4/G$9</f>
        <v>6.2837277419240264E-2</v>
      </c>
      <c r="H11" s="14">
        <f t="shared" si="2"/>
        <v>8.7877461257937328E-2</v>
      </c>
      <c r="I11" s="14">
        <f t="shared" si="2"/>
        <v>7.0848349669786148E-2</v>
      </c>
      <c r="J11" s="14">
        <f t="shared" si="2"/>
        <v>8.2178739238098111E-2</v>
      </c>
      <c r="K11" s="14">
        <f t="shared" si="2"/>
        <v>5.3086508039972329E-2</v>
      </c>
      <c r="L11" s="14">
        <f t="shared" si="2"/>
        <v>-1.4380362669447918E-2</v>
      </c>
      <c r="M11" s="14">
        <f t="shared" si="2"/>
        <v>9.534864679624834E-2</v>
      </c>
      <c r="N11" s="14">
        <f t="shared" si="2"/>
        <v>3.6417315253208377E-2</v>
      </c>
      <c r="O11" s="14">
        <f t="shared" si="2"/>
        <v>-7.2364981107511184E-4</v>
      </c>
      <c r="P11" s="14">
        <f t="shared" si="2"/>
        <v>5.9038664549686322E-2</v>
      </c>
      <c r="Q11" s="14">
        <f t="shared" si="2"/>
        <v>1.0318781871238566E-2</v>
      </c>
      <c r="R11" s="14">
        <f t="shared" si="2"/>
        <v>3.075627457584823E-2</v>
      </c>
      <c r="S11" s="14">
        <f t="shared" si="2"/>
        <v>3.0406944706825978E-2</v>
      </c>
      <c r="T11" s="14">
        <f t="shared" si="2"/>
        <v>3.6867570660529862E-2</v>
      </c>
      <c r="U11" s="14">
        <f t="shared" si="2"/>
        <v>1.155066618621863E-2</v>
      </c>
      <c r="V11" s="14">
        <f t="shared" si="2"/>
        <v>1.989114654807693E-2</v>
      </c>
      <c r="W11" s="14">
        <f t="shared" si="2"/>
        <v>1.5020386202670899E-2</v>
      </c>
      <c r="X11" s="31">
        <f t="shared" ref="X11:Z12" si="5">X4/X$9</f>
        <v>3.4533841071058363E-2</v>
      </c>
      <c r="Y11" s="31">
        <f t="shared" si="5"/>
        <v>4.1041356112406245E-2</v>
      </c>
      <c r="Z11" s="31">
        <f t="shared" si="5"/>
        <v>0.14906773608288296</v>
      </c>
      <c r="AA11" s="31">
        <f t="shared" si="3"/>
        <v>2.6377488480013311E-2</v>
      </c>
      <c r="AB11" s="31">
        <f t="shared" si="3"/>
        <v>3.0482293089902308E-2</v>
      </c>
      <c r="AC11" s="31">
        <f t="shared" si="3"/>
        <v>3.3927835998115184E-2</v>
      </c>
      <c r="AD11" s="31">
        <f t="shared" si="3"/>
        <v>8.0610627548221278E-2</v>
      </c>
      <c r="AE11" s="31">
        <f t="shared" si="3"/>
        <v>4.3883165958159949E-2</v>
      </c>
      <c r="AF11" s="31">
        <f t="shared" si="3"/>
        <v>4.2855543337223405E-2</v>
      </c>
      <c r="AG11" s="31">
        <f t="shared" si="3"/>
        <v>2.8189706774357188E-2</v>
      </c>
      <c r="AH11" s="31">
        <f t="shared" si="3"/>
        <v>9.2773349590435844E-2</v>
      </c>
      <c r="AI11" s="31">
        <f t="shared" si="3"/>
        <v>2.4661881124076138E-2</v>
      </c>
      <c r="AJ11" s="31">
        <f t="shared" si="3"/>
        <v>9.6631970161054261E-3</v>
      </c>
      <c r="AK11" s="31">
        <f t="shared" ref="AK11:AL11" si="6">AK4/AK$9</f>
        <v>-5.7557378771702378E-3</v>
      </c>
      <c r="AL11" s="31">
        <f t="shared" si="6"/>
        <v>8.4068508352834803E-2</v>
      </c>
      <c r="AM11" s="31"/>
    </row>
    <row r="12" spans="1:39">
      <c r="A12" s="56" t="s">
        <v>421</v>
      </c>
      <c r="C12" s="14"/>
      <c r="D12" s="14"/>
      <c r="E12" s="14"/>
      <c r="F12" s="14">
        <f t="shared" si="2"/>
        <v>0.13433334228748314</v>
      </c>
      <c r="G12" s="14">
        <f>G5/G$9</f>
        <v>-3.8521782282429348E-2</v>
      </c>
      <c r="H12" s="14">
        <f>H5/H$9</f>
        <v>-6.3101868454971469E-2</v>
      </c>
      <c r="I12" s="14">
        <f t="shared" si="2"/>
        <v>-4.5165376313181613E-2</v>
      </c>
      <c r="J12" s="14">
        <f t="shared" si="2"/>
        <v>-4.6000436396616474E-2</v>
      </c>
      <c r="K12" s="14">
        <f t="shared" si="2"/>
        <v>-2.9451316336238077E-2</v>
      </c>
      <c r="L12" s="14">
        <f t="shared" si="2"/>
        <v>-6.5932678524979596E-2</v>
      </c>
      <c r="M12" s="14">
        <f>M5/M$9</f>
        <v>1.8831606603962502E-2</v>
      </c>
      <c r="N12" s="14">
        <f t="shared" si="2"/>
        <v>2.8640934655649885E-2</v>
      </c>
      <c r="O12" s="14">
        <f t="shared" si="2"/>
        <v>-2.6573869764769029E-2</v>
      </c>
      <c r="P12" s="14">
        <f t="shared" si="2"/>
        <v>3.8655922485411359E-2</v>
      </c>
      <c r="Q12" s="14">
        <f t="shared" si="2"/>
        <v>-2.8982378910090451E-2</v>
      </c>
      <c r="R12" s="14">
        <f t="shared" si="2"/>
        <v>-1.0546979048167428E-2</v>
      </c>
      <c r="S12" s="14">
        <f t="shared" si="2"/>
        <v>-3.8510129013763546E-3</v>
      </c>
      <c r="T12" s="14">
        <f t="shared" si="2"/>
        <v>-9.2029833285179404E-4</v>
      </c>
      <c r="U12" s="14">
        <f t="shared" si="2"/>
        <v>-2.1124474710662929E-2</v>
      </c>
      <c r="V12" s="14">
        <f>V5/V$9</f>
        <v>2.4481035321292574E-2</v>
      </c>
      <c r="W12" s="14">
        <f t="shared" si="2"/>
        <v>-1.7710775983120337E-2</v>
      </c>
      <c r="X12" s="31">
        <f>X5/X$9</f>
        <v>8.1722476358498559E-3</v>
      </c>
      <c r="Y12" s="31">
        <f t="shared" si="5"/>
        <v>2.4865568928251161E-2</v>
      </c>
      <c r="Z12" s="31">
        <f t="shared" si="5"/>
        <v>0.11046717078198703</v>
      </c>
      <c r="AA12" s="31">
        <f t="shared" si="3"/>
        <v>-3.5623149671552756E-3</v>
      </c>
      <c r="AB12" s="31">
        <f t="shared" si="3"/>
        <v>-1.0366430599694641E-2</v>
      </c>
      <c r="AC12" s="31">
        <f t="shared" si="3"/>
        <v>-2.3614255146444142E-2</v>
      </c>
      <c r="AD12" s="31">
        <f t="shared" si="3"/>
        <v>2.5537966116864874E-2</v>
      </c>
      <c r="AE12" s="31">
        <f t="shared" si="3"/>
        <v>1.6555070549040284E-2</v>
      </c>
      <c r="AF12" s="31">
        <f t="shared" si="3"/>
        <v>1.7680707056433757E-2</v>
      </c>
      <c r="AG12" s="31">
        <f t="shared" si="3"/>
        <v>-1.4073325853278626E-2</v>
      </c>
      <c r="AH12" s="31">
        <f t="shared" si="3"/>
        <v>1.3480352629729448E-2</v>
      </c>
      <c r="AI12" s="31">
        <f t="shared" si="3"/>
        <v>-2.5557664821080194E-2</v>
      </c>
      <c r="AJ12" s="31">
        <f t="shared" si="3"/>
        <v>-2.4687417598603302E-2</v>
      </c>
      <c r="AK12" s="31">
        <f t="shared" ref="AK12:AL12" si="7">AK5/AK$9</f>
        <v>1.5793667363293868E-2</v>
      </c>
      <c r="AL12" s="31">
        <f t="shared" si="7"/>
        <v>9.5993683117076595E-2</v>
      </c>
      <c r="AM12" s="31"/>
    </row>
    <row r="13" spans="1:39">
      <c r="C13" s="14"/>
      <c r="D13" s="14"/>
      <c r="E13" s="14"/>
      <c r="F13" s="14"/>
      <c r="G13" s="14"/>
      <c r="H13" s="14"/>
      <c r="I13" s="14"/>
      <c r="J13" s="14"/>
      <c r="K13" s="14"/>
      <c r="L13" s="14"/>
      <c r="M13" s="14"/>
      <c r="N13" s="14"/>
      <c r="O13" s="14"/>
      <c r="P13" s="14"/>
      <c r="Q13" s="14"/>
      <c r="R13" s="14"/>
      <c r="S13" s="14"/>
      <c r="T13" s="14"/>
      <c r="U13" s="14"/>
      <c r="V13" s="14"/>
      <c r="W13" s="14"/>
      <c r="X13" s="31"/>
      <c r="Y13" s="58"/>
      <c r="Z13" s="58"/>
      <c r="AA13" s="58"/>
      <c r="AB13" s="31"/>
      <c r="AC13" s="31"/>
      <c r="AD13" s="31"/>
      <c r="AE13" s="31"/>
      <c r="AF13" s="31"/>
      <c r="AG13" s="31"/>
      <c r="AH13" s="31"/>
      <c r="AI13" s="31"/>
      <c r="AJ13" s="31"/>
      <c r="AK13" s="31"/>
      <c r="AL13" s="31"/>
      <c r="AM13" s="31"/>
    </row>
    <row r="14" spans="1:39">
      <c r="A14" s="63" t="s">
        <v>422</v>
      </c>
      <c r="C14" s="14"/>
      <c r="D14" s="14"/>
      <c r="E14" s="14"/>
      <c r="F14" s="14"/>
      <c r="G14" s="14"/>
      <c r="H14" s="14"/>
      <c r="I14" s="14"/>
      <c r="J14" s="14"/>
      <c r="K14" s="14"/>
      <c r="L14" s="14"/>
      <c r="M14" s="14"/>
      <c r="N14" s="14"/>
      <c r="O14" s="14"/>
      <c r="P14" s="14"/>
      <c r="Q14" s="14"/>
      <c r="R14" s="14"/>
      <c r="S14" s="14"/>
      <c r="T14" s="14"/>
      <c r="U14" s="14"/>
      <c r="V14" s="14"/>
      <c r="W14" s="14"/>
      <c r="AC14" s="31"/>
      <c r="AD14" s="113"/>
      <c r="AE14" s="113"/>
      <c r="AF14" s="113"/>
      <c r="AG14" s="113"/>
      <c r="AH14" s="113"/>
      <c r="AI14" s="113"/>
      <c r="AJ14" s="113"/>
      <c r="AK14" s="113"/>
      <c r="AL14" s="113"/>
      <c r="AM14" s="113"/>
    </row>
    <row r="15" spans="1:39">
      <c r="A15" s="28" t="s">
        <v>423</v>
      </c>
      <c r="B15" s="28" t="s">
        <v>424</v>
      </c>
      <c r="C15" s="29">
        <v>-779.80288139936567</v>
      </c>
      <c r="D15" s="29">
        <v>-719.72381581974309</v>
      </c>
      <c r="E15" s="29">
        <v>-1071.4813429643405</v>
      </c>
      <c r="F15" s="29">
        <v>-458.79959428671168</v>
      </c>
      <c r="G15" s="29">
        <v>-494.82698156045319</v>
      </c>
      <c r="H15" s="29">
        <v>-839.61234478411097</v>
      </c>
      <c r="I15" s="29">
        <v>-827.42507669120528</v>
      </c>
      <c r="J15" s="29">
        <v>-446.23782332918677</v>
      </c>
      <c r="K15" s="29">
        <v>-98.057548050905552</v>
      </c>
      <c r="L15" s="29">
        <v>-193.12102922183249</v>
      </c>
      <c r="M15" s="29">
        <v>10.384996002221669</v>
      </c>
      <c r="N15" s="29">
        <v>458.50482673630108</v>
      </c>
      <c r="O15" s="30">
        <v>384.24361752687139</v>
      </c>
      <c r="P15" s="30">
        <v>15.067327513798546</v>
      </c>
      <c r="Q15" s="30">
        <v>97.778564108202318</v>
      </c>
      <c r="R15" s="30">
        <v>65.514137305078407</v>
      </c>
      <c r="S15" s="30">
        <v>373.43694712552792</v>
      </c>
      <c r="T15" s="30">
        <v>248.32206094855428</v>
      </c>
      <c r="U15" s="30">
        <v>110.20192347202999</v>
      </c>
      <c r="V15" s="30">
        <v>605.82261976337384</v>
      </c>
      <c r="W15" s="37">
        <v>425.33204846579883</v>
      </c>
      <c r="X15" s="37">
        <v>526.64648825505299</v>
      </c>
      <c r="Y15" s="37">
        <v>216.25380696785641</v>
      </c>
      <c r="Z15" s="38">
        <v>321.50002036594753</v>
      </c>
      <c r="AA15" s="38">
        <v>238.54847487198646</v>
      </c>
      <c r="AB15" s="38">
        <v>355.44298135828404</v>
      </c>
      <c r="AC15" s="38">
        <v>-15.790510794384716</v>
      </c>
      <c r="AD15" s="120">
        <v>97.308585239034699</v>
      </c>
      <c r="AE15" s="120">
        <v>464.1816612045323</v>
      </c>
      <c r="AF15" s="120">
        <v>490.86772059315251</v>
      </c>
      <c r="AG15" s="120">
        <v>175.37368228570108</v>
      </c>
      <c r="AH15" s="120">
        <v>27.689237476908318</v>
      </c>
      <c r="AI15" s="120">
        <v>-276.68043162700002</v>
      </c>
      <c r="AJ15" s="120">
        <v>442.47935622099999</v>
      </c>
      <c r="AK15" s="120">
        <v>714.94855759924189</v>
      </c>
      <c r="AL15" s="120">
        <v>886.39446022048105</v>
      </c>
      <c r="AM15" s="120"/>
    </row>
    <row r="16" spans="1:39">
      <c r="A16" s="28" t="s">
        <v>425</v>
      </c>
      <c r="B16" s="28" t="s">
        <v>426</v>
      </c>
      <c r="C16" s="29">
        <v>-420.71280841857254</v>
      </c>
      <c r="D16" s="29">
        <v>-375.98705093400167</v>
      </c>
      <c r="E16" s="29">
        <v>-364.32502673151055</v>
      </c>
      <c r="F16" s="29">
        <v>-264.91511919684513</v>
      </c>
      <c r="G16" s="29">
        <v>-422.56819124679282</v>
      </c>
      <c r="H16" s="29">
        <v>-319.40398749234987</v>
      </c>
      <c r="I16" s="29">
        <v>-246.5118007078751</v>
      </c>
      <c r="J16" s="29">
        <v>-321.33799460335013</v>
      </c>
      <c r="K16" s="29">
        <v>-437.82544443243285</v>
      </c>
      <c r="L16" s="29">
        <v>-323.77338121444978</v>
      </c>
      <c r="M16" s="29">
        <v>-247.78254980163837</v>
      </c>
      <c r="N16" s="29">
        <v>-279.8273591787634</v>
      </c>
      <c r="O16" s="30">
        <v>-236.8838993382314</v>
      </c>
      <c r="P16" s="30">
        <v>-219.99147141505847</v>
      </c>
      <c r="Q16" s="30">
        <v>-63.421616632642724</v>
      </c>
      <c r="R16" s="30">
        <v>-195.17068008095845</v>
      </c>
      <c r="S16" s="30">
        <v>-328.08863366186392</v>
      </c>
      <c r="T16" s="30">
        <v>-437.4173006253227</v>
      </c>
      <c r="U16" s="30">
        <v>-210.66918766546621</v>
      </c>
      <c r="V16" s="30">
        <v>-362.1055650920058</v>
      </c>
      <c r="W16" s="37">
        <v>-333.54208185087737</v>
      </c>
      <c r="X16" s="37">
        <v>-256.59501435275354</v>
      </c>
      <c r="Y16" s="37">
        <v>-182.04958450075617</v>
      </c>
      <c r="Z16" s="38">
        <v>-439.94165672674103</v>
      </c>
      <c r="AA16" s="38">
        <v>-546.5237049696558</v>
      </c>
      <c r="AB16" s="38">
        <v>-435.45898192892724</v>
      </c>
      <c r="AC16" s="38">
        <v>-361.69695337090445</v>
      </c>
      <c r="AD16" s="120">
        <v>-634.61468801488581</v>
      </c>
      <c r="AE16" s="120">
        <v>-646.86320877787125</v>
      </c>
      <c r="AF16" s="120">
        <v>-457.52901116635883</v>
      </c>
      <c r="AG16" s="120">
        <v>-297.94852867549639</v>
      </c>
      <c r="AH16" s="120">
        <v>-589.37600155228517</v>
      </c>
      <c r="AI16" s="120">
        <v>-307.66317689200002</v>
      </c>
      <c r="AJ16" s="120">
        <v>-398.37694777399997</v>
      </c>
      <c r="AK16" s="120">
        <v>-347.83874061198674</v>
      </c>
      <c r="AL16" s="120">
        <v>-431.97650330351848</v>
      </c>
      <c r="AM16" s="120"/>
    </row>
    <row r="17" spans="1:39">
      <c r="A17" s="28" t="s">
        <v>427</v>
      </c>
      <c r="B17" s="28" t="s">
        <v>428</v>
      </c>
      <c r="C17" s="29">
        <v>-130.29421087772511</v>
      </c>
      <c r="D17" s="29">
        <v>-177.35130101531001</v>
      </c>
      <c r="E17" s="29">
        <v>-257.57880189552043</v>
      </c>
      <c r="F17" s="29">
        <v>-359.72552819047803</v>
      </c>
      <c r="G17" s="29">
        <v>-215.48259061883658</v>
      </c>
      <c r="H17" s="29">
        <v>-160.13120255592787</v>
      </c>
      <c r="I17" s="29">
        <v>-155.43209882111898</v>
      </c>
      <c r="J17" s="29">
        <v>-282.87250555327654</v>
      </c>
      <c r="K17" s="29">
        <v>-135.60455435895904</v>
      </c>
      <c r="L17" s="29">
        <v>-202.46517300806943</v>
      </c>
      <c r="M17" s="29">
        <v>-224.8039761714829</v>
      </c>
      <c r="N17" s="29">
        <v>-259.97079749236411</v>
      </c>
      <c r="O17" s="30">
        <v>-207.52316908333975</v>
      </c>
      <c r="P17" s="30">
        <v>-253.4154484459558</v>
      </c>
      <c r="Q17" s="30">
        <v>-207.84967127917309</v>
      </c>
      <c r="R17" s="30">
        <v>-126.80309313318575</v>
      </c>
      <c r="S17" s="30">
        <v>-210.5879476959602</v>
      </c>
      <c r="T17" s="30">
        <v>-158.61071542740515</v>
      </c>
      <c r="U17" s="30">
        <v>-102.88436710543385</v>
      </c>
      <c r="V17" s="30">
        <v>-227.09084525605749</v>
      </c>
      <c r="W17" s="37">
        <v>-239.93162750270088</v>
      </c>
      <c r="X17" s="37">
        <v>-390.43905907093051</v>
      </c>
      <c r="Y17" s="37">
        <v>-331.25710789449465</v>
      </c>
      <c r="Z17" s="38">
        <v>-471.41996372976746</v>
      </c>
      <c r="AA17" s="38">
        <v>-132.94929778212295</v>
      </c>
      <c r="AB17" s="38">
        <v>-298.89415157879085</v>
      </c>
      <c r="AC17" s="38">
        <v>-189.10052815073323</v>
      </c>
      <c r="AD17" s="120">
        <v>-283.03914016415087</v>
      </c>
      <c r="AE17" s="120">
        <v>-215.40822762200855</v>
      </c>
      <c r="AF17" s="120">
        <v>-378.67459391259007</v>
      </c>
      <c r="AG17" s="120">
        <v>-328.74365933199158</v>
      </c>
      <c r="AH17" s="120">
        <v>-405.2558859113052</v>
      </c>
      <c r="AI17" s="120">
        <v>-84.751247746000004</v>
      </c>
      <c r="AJ17" s="120">
        <v>-265.34855127700001</v>
      </c>
      <c r="AK17" s="120">
        <v>-218.40218254653774</v>
      </c>
      <c r="AL17" s="120">
        <v>-288.99222666434179</v>
      </c>
      <c r="AM17" s="120"/>
    </row>
    <row r="18" spans="1:39">
      <c r="A18" s="28" t="s">
        <v>429</v>
      </c>
      <c r="B18" s="28" t="s">
        <v>430</v>
      </c>
      <c r="C18" s="29">
        <v>-1330.8099006956631</v>
      </c>
      <c r="D18" s="29">
        <v>-1273.0621677690547</v>
      </c>
      <c r="E18" s="29">
        <v>-1693.3851715913711</v>
      </c>
      <c r="F18" s="29">
        <v>-1083.4402416740347</v>
      </c>
      <c r="G18" s="29">
        <v>-1132.8777634260825</v>
      </c>
      <c r="H18" s="29">
        <v>-1319.1475348323891</v>
      </c>
      <c r="I18" s="29">
        <v>-1229.3689762201991</v>
      </c>
      <c r="J18" s="29">
        <v>-1050.4483234858135</v>
      </c>
      <c r="K18" s="29">
        <v>-671.48754684229743</v>
      </c>
      <c r="L18" s="29">
        <v>-719.35958344435198</v>
      </c>
      <c r="M18" s="29">
        <v>-462.20152997089963</v>
      </c>
      <c r="N18" s="29">
        <v>-81.293329934826488</v>
      </c>
      <c r="O18" s="30">
        <v>-60.163450894699736</v>
      </c>
      <c r="P18" s="30">
        <v>-458.33959234721556</v>
      </c>
      <c r="Q18" s="30">
        <v>-173.49272380361367</v>
      </c>
      <c r="R18" s="30">
        <v>-256.45963590906581</v>
      </c>
      <c r="S18" s="30">
        <v>-165.23963423229623</v>
      </c>
      <c r="T18" s="30">
        <v>-347.70595510417343</v>
      </c>
      <c r="U18" s="30">
        <v>-203.3516312988703</v>
      </c>
      <c r="V18" s="30">
        <v>16.626209415310541</v>
      </c>
      <c r="W18" s="37">
        <v>-148.14166088777955</v>
      </c>
      <c r="X18" s="37">
        <v>-120.38758516863106</v>
      </c>
      <c r="Y18" s="37">
        <v>-297.05288542739447</v>
      </c>
      <c r="Z18" s="37">
        <v>-589.86160009056096</v>
      </c>
      <c r="AA18" s="37">
        <v>-440.92452787979221</v>
      </c>
      <c r="AB18" s="37">
        <v>-378.91015214943411</v>
      </c>
      <c r="AC18" s="37">
        <v>-566.58799231602234</v>
      </c>
      <c r="AD18" s="120">
        <v>-820.34524294000209</v>
      </c>
      <c r="AE18" s="120">
        <f t="shared" ref="AE18:AL18" si="8">AE3</f>
        <v>-398.08977519534744</v>
      </c>
      <c r="AF18" s="120">
        <f t="shared" si="8"/>
        <v>-345.33588448579644</v>
      </c>
      <c r="AG18" s="120">
        <f t="shared" si="8"/>
        <v>-451.31850572178689</v>
      </c>
      <c r="AH18" s="120">
        <f t="shared" si="8"/>
        <v>-966.942649986682</v>
      </c>
      <c r="AI18" s="120">
        <f t="shared" si="8"/>
        <v>-669.09485626560809</v>
      </c>
      <c r="AJ18" s="120">
        <f t="shared" si="8"/>
        <v>-221.24614</v>
      </c>
      <c r="AK18" s="120">
        <f t="shared" si="8"/>
        <v>148.70763444071713</v>
      </c>
      <c r="AL18" s="120">
        <f t="shared" si="8"/>
        <v>165.42573025262118</v>
      </c>
      <c r="AM18" s="120"/>
    </row>
    <row r="19" spans="1:39">
      <c r="C19" s="14"/>
      <c r="D19" s="14"/>
      <c r="E19" s="14"/>
      <c r="F19" s="14"/>
      <c r="G19" s="14"/>
      <c r="H19" s="14"/>
      <c r="I19" s="14"/>
      <c r="J19" s="14"/>
      <c r="K19" s="14"/>
      <c r="L19" s="14"/>
      <c r="M19" s="14"/>
      <c r="N19" s="14"/>
      <c r="O19" s="14"/>
      <c r="P19" s="14"/>
      <c r="Q19" s="14"/>
      <c r="R19" s="14"/>
      <c r="S19" s="14"/>
      <c r="T19" s="14"/>
      <c r="U19" s="14"/>
      <c r="V19" s="14"/>
      <c r="W19" s="14"/>
      <c r="X19" s="14"/>
      <c r="Y19" s="58"/>
      <c r="Z19" s="58"/>
      <c r="AA19" s="58"/>
      <c r="AB19" s="58"/>
      <c r="AC19" s="99"/>
      <c r="AD19" s="113"/>
      <c r="AE19" s="113"/>
      <c r="AF19" s="113"/>
      <c r="AG19" s="113"/>
      <c r="AH19" s="113"/>
      <c r="AI19" s="113"/>
      <c r="AJ19" s="113"/>
      <c r="AK19" s="113"/>
      <c r="AL19" s="113"/>
      <c r="AM19" s="113"/>
    </row>
    <row r="20" spans="1:39">
      <c r="A20" s="63" t="s">
        <v>431</v>
      </c>
      <c r="C20" s="58"/>
      <c r="D20" s="58"/>
      <c r="E20" s="58"/>
      <c r="F20" s="58"/>
      <c r="G20" s="58"/>
      <c r="H20" s="58"/>
      <c r="I20" s="58"/>
      <c r="J20" s="58"/>
      <c r="K20" s="58"/>
      <c r="L20" s="58"/>
      <c r="M20" s="58"/>
      <c r="N20" s="58"/>
      <c r="O20" s="58"/>
      <c r="P20" s="58"/>
      <c r="Q20" s="58"/>
      <c r="R20" s="58"/>
      <c r="S20" s="58"/>
      <c r="T20" s="58"/>
      <c r="U20" s="58"/>
      <c r="V20" s="58"/>
      <c r="W20" s="58"/>
      <c r="X20" s="58"/>
      <c r="Y20" s="58"/>
      <c r="Z20" s="58"/>
      <c r="AA20" s="58"/>
      <c r="AB20" s="58"/>
      <c r="AC20" s="31"/>
      <c r="AD20" s="113"/>
      <c r="AE20" s="113"/>
      <c r="AF20" s="113"/>
      <c r="AG20" s="113"/>
      <c r="AH20" s="113"/>
      <c r="AI20" s="113"/>
      <c r="AJ20" s="113"/>
      <c r="AK20" s="113"/>
      <c r="AL20" s="113"/>
      <c r="AM20" s="113"/>
    </row>
    <row r="21" spans="1:39">
      <c r="A21" s="56" t="s">
        <v>425</v>
      </c>
      <c r="C21" s="59">
        <f t="shared" ref="C21:Z21" si="9">C16</f>
        <v>-420.71280841857254</v>
      </c>
      <c r="D21" s="59">
        <f t="shared" si="9"/>
        <v>-375.98705093400167</v>
      </c>
      <c r="E21" s="59">
        <f t="shared" si="9"/>
        <v>-364.32502673151055</v>
      </c>
      <c r="F21" s="59">
        <f t="shared" si="9"/>
        <v>-264.91511919684513</v>
      </c>
      <c r="G21" s="59">
        <f t="shared" si="9"/>
        <v>-422.56819124679282</v>
      </c>
      <c r="H21" s="59">
        <f t="shared" si="9"/>
        <v>-319.40398749234987</v>
      </c>
      <c r="I21" s="59">
        <f t="shared" si="9"/>
        <v>-246.5118007078751</v>
      </c>
      <c r="J21" s="59">
        <f t="shared" si="9"/>
        <v>-321.33799460335013</v>
      </c>
      <c r="K21" s="59">
        <f t="shared" si="9"/>
        <v>-437.82544443243285</v>
      </c>
      <c r="L21" s="59">
        <f t="shared" si="9"/>
        <v>-323.77338121444978</v>
      </c>
      <c r="M21" s="59">
        <f t="shared" si="9"/>
        <v>-247.78254980163837</v>
      </c>
      <c r="N21" s="59">
        <f t="shared" si="9"/>
        <v>-279.8273591787634</v>
      </c>
      <c r="O21" s="59">
        <f t="shared" si="9"/>
        <v>-236.8838993382314</v>
      </c>
      <c r="P21" s="59">
        <f t="shared" si="9"/>
        <v>-219.99147141505847</v>
      </c>
      <c r="Q21" s="59">
        <f t="shared" si="9"/>
        <v>-63.421616632642724</v>
      </c>
      <c r="R21" s="59">
        <f t="shared" si="9"/>
        <v>-195.17068008095845</v>
      </c>
      <c r="S21" s="59">
        <f t="shared" si="9"/>
        <v>-328.08863366186392</v>
      </c>
      <c r="T21" s="59">
        <f t="shared" si="9"/>
        <v>-437.4173006253227</v>
      </c>
      <c r="U21" s="59">
        <f t="shared" si="9"/>
        <v>-210.66918766546621</v>
      </c>
      <c r="V21" s="59">
        <f t="shared" si="9"/>
        <v>-362.1055650920058</v>
      </c>
      <c r="W21" s="59">
        <f t="shared" si="9"/>
        <v>-333.54208185087737</v>
      </c>
      <c r="X21" s="59">
        <f t="shared" si="9"/>
        <v>-256.59501435275354</v>
      </c>
      <c r="Y21" s="59">
        <f t="shared" si="9"/>
        <v>-182.04958450075617</v>
      </c>
      <c r="Z21" s="59">
        <f t="shared" si="9"/>
        <v>-439.94165672674103</v>
      </c>
      <c r="AA21" s="59">
        <v>-546.5237049696558</v>
      </c>
      <c r="AB21" s="59">
        <v>-435.45898192892724</v>
      </c>
      <c r="AC21" s="59">
        <v>-361.69695337090445</v>
      </c>
      <c r="AD21" s="59">
        <v>-634.61468801488581</v>
      </c>
      <c r="AE21" s="59">
        <f t="shared" ref="AE21:AJ21" si="10">AE16</f>
        <v>-646.86320877787125</v>
      </c>
      <c r="AF21" s="59">
        <f t="shared" si="10"/>
        <v>-457.52901116635883</v>
      </c>
      <c r="AG21" s="59">
        <f t="shared" si="10"/>
        <v>-297.94852867549639</v>
      </c>
      <c r="AH21" s="59">
        <f t="shared" si="10"/>
        <v>-589.37600155228517</v>
      </c>
      <c r="AI21" s="59">
        <f t="shared" si="10"/>
        <v>-307.66317689200002</v>
      </c>
      <c r="AJ21" s="59">
        <f t="shared" si="10"/>
        <v>-398.37694777399997</v>
      </c>
      <c r="AK21" s="59">
        <v>-347.83874061198674</v>
      </c>
      <c r="AL21" s="59">
        <f>AL16</f>
        <v>-431.97650330351848</v>
      </c>
      <c r="AM21" s="59"/>
    </row>
    <row r="22" spans="1:39">
      <c r="A22" s="122" t="s">
        <v>432</v>
      </c>
      <c r="C22" s="59">
        <v>-90.21652739969538</v>
      </c>
      <c r="D22" s="59">
        <v>-71.706105646664895</v>
      </c>
      <c r="E22" s="59">
        <v>-71.155298569925748</v>
      </c>
      <c r="F22" s="59">
        <v>-78.932488555999399</v>
      </c>
      <c r="G22" s="59">
        <v>-61.295647144022169</v>
      </c>
      <c r="H22" s="59">
        <v>-67.799414282187996</v>
      </c>
      <c r="I22" s="59">
        <v>-57.185852667719374</v>
      </c>
      <c r="J22" s="59">
        <v>-61.217637169326991</v>
      </c>
      <c r="K22" s="59">
        <v>-45.730127050280018</v>
      </c>
      <c r="L22" s="59">
        <v>-62.329704614107854</v>
      </c>
      <c r="M22" s="59">
        <v>-33.748268826567866</v>
      </c>
      <c r="N22" s="59">
        <v>-47.966690055010751</v>
      </c>
      <c r="O22" s="59">
        <v>-35.718759226970988</v>
      </c>
      <c r="P22" s="59">
        <v>-30.107568674743472</v>
      </c>
      <c r="Q22" s="59">
        <v>-15.244496834201239</v>
      </c>
      <c r="R22" s="59">
        <v>-24.90818218771199</v>
      </c>
      <c r="S22" s="59">
        <v>-48.054040414694825</v>
      </c>
      <c r="T22" s="59">
        <v>-49.489401616557103</v>
      </c>
      <c r="U22" s="59">
        <v>-32.576796820012369</v>
      </c>
      <c r="V22" s="59">
        <v>-45.736447728854742</v>
      </c>
      <c r="W22" s="59">
        <v>-63.675698814230806</v>
      </c>
      <c r="X22" s="59">
        <v>-88.557836375702919</v>
      </c>
      <c r="Y22" s="59">
        <v>-51.908309639193305</v>
      </c>
      <c r="Z22" s="59">
        <v>-79.422240455090247</v>
      </c>
      <c r="AA22" s="59">
        <v>-108.96694488801131</v>
      </c>
      <c r="AB22" s="59">
        <v>-158.29736497551511</v>
      </c>
      <c r="AC22" s="60">
        <v>-132.73475988954834</v>
      </c>
      <c r="AD22" s="123">
        <v>-160.5665333870696</v>
      </c>
      <c r="AE22" s="123">
        <v>-135.30391801616037</v>
      </c>
      <c r="AF22" s="123">
        <v>-168.14255004861963</v>
      </c>
      <c r="AG22" s="123">
        <v>-155.93683706992769</v>
      </c>
      <c r="AH22" s="123">
        <v>-134.97588766482573</v>
      </c>
      <c r="AI22" s="123">
        <v>-31.0752122261</v>
      </c>
      <c r="AJ22" s="123">
        <v>-58.113646327200001</v>
      </c>
      <c r="AK22" s="123">
        <v>-42.925579926673265</v>
      </c>
      <c r="AL22" s="123">
        <v>-53.071469307869172</v>
      </c>
      <c r="AM22" s="123"/>
    </row>
    <row r="23" spans="1:39">
      <c r="A23" s="122" t="s">
        <v>433</v>
      </c>
      <c r="C23" s="59">
        <v>-72.538402831515498</v>
      </c>
      <c r="D23" s="59">
        <v>-52.032077072050839</v>
      </c>
      <c r="E23" s="59">
        <v>-21.094331674685264</v>
      </c>
      <c r="F23" s="59">
        <v>-70.373652471066322</v>
      </c>
      <c r="G23" s="59">
        <v>-93.613386023677293</v>
      </c>
      <c r="H23" s="59">
        <v>-71.235961239076417</v>
      </c>
      <c r="I23" s="59">
        <v>-21.447108850232972</v>
      </c>
      <c r="J23" s="59">
        <v>-92.340456617584536</v>
      </c>
      <c r="K23" s="59">
        <v>-75.762015720177914</v>
      </c>
      <c r="L23" s="59">
        <v>-43.613695374250426</v>
      </c>
      <c r="M23" s="59">
        <v>15.952597199222527</v>
      </c>
      <c r="N23" s="59">
        <v>-64.49546640149552</v>
      </c>
      <c r="O23" s="59">
        <v>-66.247782150123157</v>
      </c>
      <c r="P23" s="59">
        <v>-56.764396569729655</v>
      </c>
      <c r="Q23" s="59">
        <v>50.014487728198503</v>
      </c>
      <c r="R23" s="59">
        <v>-27.056278929173462</v>
      </c>
      <c r="S23" s="59">
        <v>-70.089187267067857</v>
      </c>
      <c r="T23" s="59">
        <v>-32.963511347427598</v>
      </c>
      <c r="U23" s="59">
        <v>66.694915824766213</v>
      </c>
      <c r="V23" s="59">
        <v>-61.170577249773118</v>
      </c>
      <c r="W23" s="59">
        <v>-80.403062553482457</v>
      </c>
      <c r="X23" s="59">
        <v>-6.9413288505000281</v>
      </c>
      <c r="Y23" s="59">
        <v>100.72911760687424</v>
      </c>
      <c r="Z23" s="59">
        <v>-71.052108349548291</v>
      </c>
      <c r="AA23" s="59">
        <v>-84.049475636242022</v>
      </c>
      <c r="AB23" s="59">
        <v>4.4314745496290442</v>
      </c>
      <c r="AC23" s="60">
        <v>120.029268693391</v>
      </c>
      <c r="AD23" s="123">
        <v>-76.392580981515977</v>
      </c>
      <c r="AE23" s="123">
        <v>-76.897877753731635</v>
      </c>
      <c r="AF23" s="123">
        <v>9.6530290846378648</v>
      </c>
      <c r="AG23" s="123">
        <v>140.0041923992637</v>
      </c>
      <c r="AH23" s="123">
        <v>-94.820052060687885</v>
      </c>
      <c r="AI23" s="123">
        <v>-62.869271318800003</v>
      </c>
      <c r="AJ23" s="123">
        <v>-68.988271602799998</v>
      </c>
      <c r="AK23" s="123">
        <v>-73.303685743637317</v>
      </c>
      <c r="AL23" s="123">
        <v>-88.803138864469602</v>
      </c>
      <c r="AM23" s="123"/>
    </row>
    <row r="24" spans="1:39">
      <c r="A24" s="122" t="s">
        <v>434</v>
      </c>
      <c r="C24" s="59">
        <v>-20.969888175417559</v>
      </c>
      <c r="D24" s="59">
        <v>-18.758202336922974</v>
      </c>
      <c r="E24" s="59">
        <v>-29.812935977723527</v>
      </c>
      <c r="F24" s="59">
        <v>-19.393084704242234</v>
      </c>
      <c r="G24" s="59">
        <v>-23.055394026260508</v>
      </c>
      <c r="H24" s="59">
        <v>-17.447108193977158</v>
      </c>
      <c r="I24" s="59">
        <v>-30.413432625770554</v>
      </c>
      <c r="J24" s="59">
        <v>-18.678172113125651</v>
      </c>
      <c r="K24" s="59">
        <v>-23.479611793959087</v>
      </c>
      <c r="L24" s="59">
        <v>-18.922725683116237</v>
      </c>
      <c r="M24" s="59">
        <v>-29.901061508010944</v>
      </c>
      <c r="N24" s="59">
        <v>-15.82225615460602</v>
      </c>
      <c r="O24" s="59">
        <v>-19.470422526635002</v>
      </c>
      <c r="P24" s="59">
        <v>-14.00038555797445</v>
      </c>
      <c r="Q24" s="59">
        <v>-19.947708432454125</v>
      </c>
      <c r="R24" s="59">
        <v>-17.733028073850537</v>
      </c>
      <c r="S24" s="59">
        <v>-19.598020011838855</v>
      </c>
      <c r="T24" s="59">
        <v>-17.636190459015879</v>
      </c>
      <c r="U24" s="59">
        <v>-29.508455000123092</v>
      </c>
      <c r="V24" s="59">
        <v>-16.779355813671287</v>
      </c>
      <c r="W24" s="59">
        <v>-21.090980284487042</v>
      </c>
      <c r="X24" s="59">
        <v>-17.73294694250561</v>
      </c>
      <c r="Y24" s="59">
        <v>-34.181445517050918</v>
      </c>
      <c r="Z24" s="59">
        <v>-17.338484511346625</v>
      </c>
      <c r="AA24" s="59">
        <v>-114.62057091473568</v>
      </c>
      <c r="AB24" s="59">
        <v>-74.354084129129262</v>
      </c>
      <c r="AC24" s="60">
        <v>-115.38245954936849</v>
      </c>
      <c r="AD24" s="123">
        <v>-74.659997969637317</v>
      </c>
      <c r="AE24" s="123">
        <v>-114.88195732953695</v>
      </c>
      <c r="AF24" s="123">
        <v>-77.188724079829598</v>
      </c>
      <c r="AG24" s="123">
        <v>-119.59119648511052</v>
      </c>
      <c r="AH24" s="123">
        <v>-78.048016305054205</v>
      </c>
      <c r="AI24" s="123">
        <v>-112.225059841</v>
      </c>
      <c r="AJ24" s="123">
        <v>-69.0609504265</v>
      </c>
      <c r="AK24" s="123">
        <v>-107.04895100631342</v>
      </c>
      <c r="AL24" s="123">
        <v>-69.197857159554076</v>
      </c>
      <c r="AM24" s="123"/>
    </row>
    <row r="25" spans="1:39">
      <c r="A25" s="122" t="s">
        <v>435</v>
      </c>
      <c r="C25" s="59">
        <v>-82.102601054476196</v>
      </c>
      <c r="D25" s="59">
        <v>-90.82387359115279</v>
      </c>
      <c r="E25" s="59">
        <v>-56.429731539369556</v>
      </c>
      <c r="F25" s="59">
        <v>5.5544109651270723</v>
      </c>
      <c r="G25" s="59">
        <v>-79.856192500812739</v>
      </c>
      <c r="H25" s="59">
        <v>-22.956352871642416</v>
      </c>
      <c r="I25" s="59">
        <v>-27.860168362654555</v>
      </c>
      <c r="J25" s="59">
        <v>-40.232597460498006</v>
      </c>
      <c r="K25" s="59">
        <v>-142.74996403981868</v>
      </c>
      <c r="L25" s="59">
        <v>-119.81143221978857</v>
      </c>
      <c r="M25" s="59">
        <v>-129.51827564412966</v>
      </c>
      <c r="N25" s="59">
        <v>-79.808115790476208</v>
      </c>
      <c r="O25" s="59">
        <v>-45.809047632477899</v>
      </c>
      <c r="P25" s="59">
        <v>-48.535412408817706</v>
      </c>
      <c r="Q25" s="59">
        <v>-34.503835962731117</v>
      </c>
      <c r="R25" s="59">
        <v>-45.546410087152367</v>
      </c>
      <c r="S25" s="59">
        <v>-102.27431365150902</v>
      </c>
      <c r="T25" s="59">
        <v>-130.42304350130618</v>
      </c>
      <c r="U25" s="59">
        <v>-137.03534986389212</v>
      </c>
      <c r="V25" s="59">
        <v>-159.4655562578227</v>
      </c>
      <c r="W25" s="59">
        <v>-108.00002762371511</v>
      </c>
      <c r="X25" s="59">
        <v>-67.511870151792806</v>
      </c>
      <c r="Y25" s="59">
        <v>-99.291714767679807</v>
      </c>
      <c r="Z25" s="59">
        <v>-160.45998423097024</v>
      </c>
      <c r="AA25" s="59">
        <v>-139.47469018103465</v>
      </c>
      <c r="AB25" s="59">
        <v>-129.73802978070182</v>
      </c>
      <c r="AC25" s="60">
        <v>-140.41876936528047</v>
      </c>
      <c r="AD25" s="123">
        <v>-180.6996094631113</v>
      </c>
      <c r="AE25" s="123">
        <v>-177.98185540374726</v>
      </c>
      <c r="AF25" s="123">
        <v>-146.27066273086976</v>
      </c>
      <c r="AG25" s="123">
        <v>-101.32446353662894</v>
      </c>
      <c r="AH25" s="123">
        <v>-120.22298051464566</v>
      </c>
      <c r="AI25" s="123">
        <v>-33.900225868699998</v>
      </c>
      <c r="AJ25" s="123">
        <v>-117.2447707294</v>
      </c>
      <c r="AK25" s="123">
        <v>-80.260354721799303</v>
      </c>
      <c r="AL25" s="123">
        <v>-72.768714033393465</v>
      </c>
      <c r="AM25" s="123"/>
    </row>
    <row r="26" spans="1:39">
      <c r="A26" s="122" t="s">
        <v>78</v>
      </c>
      <c r="C26" s="59">
        <f>C21-SUM(C22:C25)</f>
        <v>-154.88538895746785</v>
      </c>
      <c r="D26" s="59">
        <f t="shared" ref="D26:AJ26" si="11">D21-SUM(D22:D25)</f>
        <v>-142.66679228721017</v>
      </c>
      <c r="E26" s="59">
        <f t="shared" si="11"/>
        <v>-185.83272896980645</v>
      </c>
      <c r="F26" s="59">
        <f t="shared" si="11"/>
        <v>-101.77030443066423</v>
      </c>
      <c r="G26" s="59">
        <f t="shared" si="11"/>
        <v>-164.74757155202008</v>
      </c>
      <c r="H26" s="59">
        <f t="shared" si="11"/>
        <v>-139.96515090546586</v>
      </c>
      <c r="I26" s="59">
        <f t="shared" si="11"/>
        <v>-109.60523820149766</v>
      </c>
      <c r="J26" s="59">
        <f t="shared" si="11"/>
        <v>-108.86913124281497</v>
      </c>
      <c r="K26" s="59">
        <f t="shared" si="11"/>
        <v>-150.10372582819718</v>
      </c>
      <c r="L26" s="59">
        <f t="shared" si="11"/>
        <v>-79.095823323186693</v>
      </c>
      <c r="M26" s="59">
        <f t="shared" si="11"/>
        <v>-70.567541022152426</v>
      </c>
      <c r="N26" s="59">
        <f t="shared" si="11"/>
        <v>-71.734830777174921</v>
      </c>
      <c r="O26" s="59">
        <f t="shared" si="11"/>
        <v>-69.637887802024352</v>
      </c>
      <c r="P26" s="59">
        <f t="shared" si="11"/>
        <v>-70.583708203793179</v>
      </c>
      <c r="Q26" s="59">
        <f t="shared" si="11"/>
        <v>-43.740063131454747</v>
      </c>
      <c r="R26" s="59">
        <f t="shared" si="11"/>
        <v>-79.926780803070088</v>
      </c>
      <c r="S26" s="59">
        <f t="shared" si="11"/>
        <v>-88.073072316753382</v>
      </c>
      <c r="T26" s="59">
        <f t="shared" si="11"/>
        <v>-206.90515370101593</v>
      </c>
      <c r="U26" s="59">
        <f t="shared" si="11"/>
        <v>-78.243501806204847</v>
      </c>
      <c r="V26" s="59">
        <f t="shared" si="11"/>
        <v>-78.953628041883974</v>
      </c>
      <c r="W26" s="59">
        <f t="shared" si="11"/>
        <v>-60.372312574961938</v>
      </c>
      <c r="X26" s="59">
        <f t="shared" si="11"/>
        <v>-75.851032032252192</v>
      </c>
      <c r="Y26" s="59">
        <f t="shared" si="11"/>
        <v>-97.397232183706379</v>
      </c>
      <c r="Z26" s="59">
        <f t="shared" si="11"/>
        <v>-111.66883917978566</v>
      </c>
      <c r="AA26" s="59">
        <f t="shared" si="11"/>
        <v>-99.412023349632136</v>
      </c>
      <c r="AB26" s="59">
        <f t="shared" si="11"/>
        <v>-77.500977593210109</v>
      </c>
      <c r="AC26" s="59">
        <f t="shared" si="11"/>
        <v>-93.190233260098125</v>
      </c>
      <c r="AD26" s="59">
        <f t="shared" si="11"/>
        <v>-142.29596621355165</v>
      </c>
      <c r="AE26" s="59">
        <f t="shared" si="11"/>
        <v>-141.79760027469507</v>
      </c>
      <c r="AF26" s="59">
        <f t="shared" si="11"/>
        <v>-75.58010339167771</v>
      </c>
      <c r="AG26" s="59">
        <f t="shared" si="11"/>
        <v>-61.100223983092945</v>
      </c>
      <c r="AH26" s="59">
        <f t="shared" si="11"/>
        <v>-161.30906500707169</v>
      </c>
      <c r="AI26" s="59">
        <f t="shared" si="11"/>
        <v>-67.59340763740002</v>
      </c>
      <c r="AJ26" s="59">
        <f t="shared" si="11"/>
        <v>-84.9693086881</v>
      </c>
      <c r="AK26" s="59">
        <v>-44.300169213563436</v>
      </c>
      <c r="AL26" s="59">
        <f>AL21-SUM(AL22:AL25)</f>
        <v>-148.13532393823215</v>
      </c>
      <c r="AM26" s="59"/>
    </row>
    <row r="27" spans="1:39" ht="15">
      <c r="C27" s="62"/>
      <c r="D27" s="62"/>
      <c r="E27" s="62"/>
      <c r="F27" s="62"/>
      <c r="G27" s="62"/>
      <c r="H27" s="62"/>
      <c r="I27" s="62"/>
      <c r="J27" s="62"/>
      <c r="K27" s="62"/>
      <c r="L27" s="62"/>
      <c r="M27" s="62"/>
      <c r="N27" s="62"/>
      <c r="O27" s="62"/>
      <c r="P27" s="62"/>
      <c r="Q27" s="62"/>
      <c r="R27" s="62"/>
      <c r="S27" s="62"/>
      <c r="T27" s="62"/>
      <c r="U27" s="62"/>
      <c r="V27" s="62"/>
      <c r="W27" s="62"/>
      <c r="X27" s="62"/>
      <c r="AD27" s="113"/>
      <c r="AE27" s="235"/>
      <c r="AF27" s="235"/>
      <c r="AG27" s="235"/>
      <c r="AH27" s="235"/>
      <c r="AI27" s="235"/>
      <c r="AJ27" s="235"/>
      <c r="AK27" s="235"/>
      <c r="AL27" s="235"/>
      <c r="AM27" s="235"/>
    </row>
    <row r="28" spans="1:39" ht="15">
      <c r="A28" s="63" t="s">
        <v>436</v>
      </c>
      <c r="C28" s="62"/>
      <c r="D28" s="62"/>
      <c r="E28" s="62"/>
      <c r="F28" s="62"/>
      <c r="G28" s="62"/>
      <c r="H28" s="62"/>
      <c r="I28" s="62"/>
      <c r="J28" s="62"/>
      <c r="K28" s="62"/>
      <c r="L28" s="62"/>
      <c r="M28" s="62"/>
      <c r="N28" s="62"/>
      <c r="O28" s="62"/>
      <c r="P28" s="62"/>
      <c r="Q28" s="62"/>
      <c r="R28" s="62"/>
      <c r="S28" s="62"/>
      <c r="T28" s="62"/>
      <c r="U28" s="62"/>
      <c r="V28" s="62"/>
      <c r="W28" s="62"/>
      <c r="X28" s="62"/>
      <c r="Y28" s="62"/>
      <c r="Z28" s="62"/>
      <c r="AA28" s="62"/>
      <c r="AB28" s="62"/>
      <c r="AC28" s="62"/>
      <c r="AD28" s="62"/>
      <c r="AE28" s="62"/>
      <c r="AF28" s="62"/>
      <c r="AG28" s="62"/>
      <c r="AH28" s="62"/>
      <c r="AI28" s="62"/>
      <c r="AJ28" s="62"/>
      <c r="AK28" s="62"/>
      <c r="AL28" s="62"/>
      <c r="AM28" s="235"/>
    </row>
    <row r="29" spans="1:39">
      <c r="A29" s="115" t="s">
        <v>437</v>
      </c>
      <c r="B29" s="97"/>
      <c r="C29" s="116">
        <v>-45.764156782528588</v>
      </c>
      <c r="D29" s="116">
        <v>-54.913977700934907</v>
      </c>
      <c r="E29" s="116">
        <v>-60.832319307870691</v>
      </c>
      <c r="F29" s="116">
        <v>-79.786318198368065</v>
      </c>
      <c r="G29" s="116">
        <v>-51.630629446807575</v>
      </c>
      <c r="H29" s="116">
        <v>-69.05225140652469</v>
      </c>
      <c r="I29" s="116">
        <v>-37.68600604301264</v>
      </c>
      <c r="J29" s="116">
        <v>-42.521513015058943</v>
      </c>
      <c r="K29" s="116">
        <v>-20.183718946477327</v>
      </c>
      <c r="L29" s="116">
        <v>-21.422634334120737</v>
      </c>
      <c r="M29" s="116">
        <v>-26.010700529008702</v>
      </c>
      <c r="N29" s="116">
        <v>-44.961169996139098</v>
      </c>
      <c r="O29" s="117">
        <v>-9.8716325632351598</v>
      </c>
      <c r="P29" s="117">
        <v>-11.490689507976887</v>
      </c>
      <c r="Q29" s="117">
        <v>-12.539404415836307</v>
      </c>
      <c r="R29" s="117">
        <v>-8.530709751614701</v>
      </c>
      <c r="S29" s="117">
        <v>-15.92</v>
      </c>
      <c r="T29" s="117">
        <v>-3.33</v>
      </c>
      <c r="U29" s="117">
        <v>0.28000000000000003</v>
      </c>
      <c r="V29" s="117">
        <v>-9.08</v>
      </c>
      <c r="W29" s="117">
        <v>-13.46</v>
      </c>
      <c r="X29" s="117">
        <v>-9.4499999999999993</v>
      </c>
      <c r="Y29" s="117">
        <v>-10.28</v>
      </c>
      <c r="Z29" s="117">
        <v>-10.75</v>
      </c>
      <c r="AA29" s="117">
        <v>45.27</v>
      </c>
      <c r="AB29" s="117">
        <v>46.64</v>
      </c>
      <c r="AC29" s="117">
        <v>46.8</v>
      </c>
      <c r="AD29" s="117">
        <v>46.01</v>
      </c>
      <c r="AE29" s="219">
        <v>57.98</v>
      </c>
      <c r="AF29" s="219">
        <v>44.83</v>
      </c>
      <c r="AG29" s="219">
        <v>49.28</v>
      </c>
      <c r="AH29" s="219">
        <v>44.15</v>
      </c>
      <c r="AI29" s="219">
        <v>56.36</v>
      </c>
      <c r="AJ29" s="219">
        <v>64.010000000000005</v>
      </c>
      <c r="AK29" s="452">
        <v>72.849999999999994</v>
      </c>
      <c r="AL29" s="37">
        <v>63.28</v>
      </c>
      <c r="AM29" s="37"/>
    </row>
    <row r="30" spans="1:39">
      <c r="A30" s="115" t="s">
        <v>438</v>
      </c>
      <c r="B30" s="115"/>
      <c r="C30" s="97">
        <v>-138.4</v>
      </c>
      <c r="D30" s="97">
        <v>-161.19999999999999</v>
      </c>
      <c r="E30" s="97">
        <v>-185.7</v>
      </c>
      <c r="F30" s="114">
        <v>-253</v>
      </c>
      <c r="G30" s="118">
        <v>-126.21046016085612</v>
      </c>
      <c r="H30" s="118">
        <v>-35.74901455424277</v>
      </c>
      <c r="I30" s="118">
        <v>-96.376247202172621</v>
      </c>
      <c r="J30" s="118">
        <v>-170.51500761707524</v>
      </c>
      <c r="K30" s="118">
        <v>-72.114530653171514</v>
      </c>
      <c r="L30" s="118">
        <v>-135.98673237569281</v>
      </c>
      <c r="M30" s="118">
        <v>-126.52579669597472</v>
      </c>
      <c r="N30" s="118">
        <v>-124.90634822403518</v>
      </c>
      <c r="O30" s="118">
        <v>-128.4878834135703</v>
      </c>
      <c r="P30" s="118">
        <v>-188.01810708851883</v>
      </c>
      <c r="Q30" s="118">
        <v>-82.971765698430261</v>
      </c>
      <c r="R30" s="118">
        <v>-59.280454635073561</v>
      </c>
      <c r="S30" s="118">
        <v>-113.8928345540981</v>
      </c>
      <c r="T30" s="118">
        <v>-102.36682940400374</v>
      </c>
      <c r="U30" s="118">
        <v>7.7412830288217265</v>
      </c>
      <c r="V30" s="118">
        <v>1.8194495649674138</v>
      </c>
      <c r="W30" s="118">
        <v>-140</v>
      </c>
      <c r="X30" s="118">
        <v>-159</v>
      </c>
      <c r="Y30" s="118">
        <v>-207</v>
      </c>
      <c r="Z30" s="118">
        <v>-259</v>
      </c>
      <c r="AA30" s="118">
        <v>-131.53023800638385</v>
      </c>
      <c r="AB30" s="118">
        <v>-191.97591080340791</v>
      </c>
      <c r="AC30" s="118">
        <v>-130.96503247220568</v>
      </c>
      <c r="AD30" s="118">
        <v>-149.19041400583367</v>
      </c>
      <c r="AE30" s="220">
        <v>-228.26550864348945</v>
      </c>
      <c r="AF30" s="220">
        <v>-221.0291764416678</v>
      </c>
      <c r="AG30" s="220">
        <v>-235.76921062754792</v>
      </c>
      <c r="AH30" s="220">
        <v>-261.07246934002916</v>
      </c>
      <c r="AI30" s="220">
        <v>-75.613149879999995</v>
      </c>
      <c r="AJ30" s="220">
        <v>-162.05884501050826</v>
      </c>
      <c r="AK30" s="452">
        <v>-197</v>
      </c>
      <c r="AL30" s="37">
        <v>-344.09</v>
      </c>
      <c r="AM30" s="37"/>
    </row>
    <row r="31" spans="1:39">
      <c r="A31" s="115" t="s">
        <v>439</v>
      </c>
      <c r="B31" s="115"/>
      <c r="C31" s="97">
        <v>-5.7</v>
      </c>
      <c r="D31" s="97">
        <v>-12.8</v>
      </c>
      <c r="E31" s="97">
        <v>-13.9</v>
      </c>
      <c r="F31" s="114">
        <v>-20.6</v>
      </c>
      <c r="G31" s="118">
        <v>-36.548124683920534</v>
      </c>
      <c r="H31" s="118">
        <v>-37.250681227034683</v>
      </c>
      <c r="I31" s="118">
        <v>-37.756746070340881</v>
      </c>
      <c r="J31" s="118">
        <v>-35.306377032359116</v>
      </c>
      <c r="K31" s="118">
        <v>-37.309043791270952</v>
      </c>
      <c r="L31" s="118">
        <v>-38.306850648304646</v>
      </c>
      <c r="M31" s="118">
        <v>-38.917213641756184</v>
      </c>
      <c r="N31" s="118">
        <v>-38.208517496892746</v>
      </c>
      <c r="O31" s="118">
        <v>-37.101056727015369</v>
      </c>
      <c r="P31" s="118">
        <v>-43.506649196522183</v>
      </c>
      <c r="Q31" s="118">
        <v>-51.891122798325277</v>
      </c>
      <c r="R31" s="118">
        <v>-45.764080861962469</v>
      </c>
      <c r="S31" s="118">
        <v>-44.686344167357611</v>
      </c>
      <c r="T31" s="118">
        <v>-57.449279393995702</v>
      </c>
      <c r="U31" s="118">
        <v>-58.814234700216431</v>
      </c>
      <c r="V31" s="118">
        <v>-58.947843644141358</v>
      </c>
      <c r="W31" s="118">
        <v>-58</v>
      </c>
      <c r="X31" s="118">
        <v>-65</v>
      </c>
      <c r="Y31" s="118">
        <v>-69</v>
      </c>
      <c r="Z31" s="118">
        <v>-73</v>
      </c>
      <c r="AA31" s="118">
        <v>-72.130678314762989</v>
      </c>
      <c r="AB31" s="118">
        <v>-55.618690288052029</v>
      </c>
      <c r="AC31" s="118">
        <v>-73.174053172441575</v>
      </c>
      <c r="AD31" s="118">
        <v>-80.733018133994491</v>
      </c>
      <c r="AE31" s="220">
        <v>-85.10889684171859</v>
      </c>
      <c r="AF31" s="220">
        <v>-97.483791863147758</v>
      </c>
      <c r="AG31" s="220">
        <v>-99.105879457151275</v>
      </c>
      <c r="AH31" s="220">
        <v>-98.387472139011834</v>
      </c>
      <c r="AI31" s="220">
        <v>-98.978997969999995</v>
      </c>
      <c r="AJ31" s="220">
        <v>-89.116970836764551</v>
      </c>
      <c r="AK31" s="452">
        <v>-81</v>
      </c>
      <c r="AL31" s="37">
        <v>-75.75</v>
      </c>
      <c r="AM31" s="37"/>
    </row>
    <row r="32" spans="1:39">
      <c r="A32" s="115" t="s">
        <v>440</v>
      </c>
      <c r="B32" s="115"/>
      <c r="C32" s="97">
        <v>-23.4</v>
      </c>
      <c r="D32" s="97">
        <v>-31.8</v>
      </c>
      <c r="E32" s="97">
        <v>-43.1</v>
      </c>
      <c r="F32" s="114">
        <v>-35.700000000000003</v>
      </c>
      <c r="G32" s="118">
        <v>-30.19458925840506</v>
      </c>
      <c r="H32" s="118">
        <v>-51.109963784739705</v>
      </c>
      <c r="I32" s="118">
        <v>-33.464940990948378</v>
      </c>
      <c r="J32" s="118">
        <v>-71.471040681270523</v>
      </c>
      <c r="K32" s="118">
        <v>-46.656648909156871</v>
      </c>
      <c r="L32" s="118">
        <v>-58.216097586814385</v>
      </c>
      <c r="M32" s="118">
        <v>-72.101169157198299</v>
      </c>
      <c r="N32" s="118">
        <v>-70.698564475556182</v>
      </c>
      <c r="O32" s="118">
        <v>-46.819436258176196</v>
      </c>
      <c r="P32" s="118">
        <v>-72.493531805794888</v>
      </c>
      <c r="Q32" s="118">
        <v>-102.9446626918901</v>
      </c>
      <c r="R32" s="118">
        <v>-67.942724115296301</v>
      </c>
      <c r="S32" s="118">
        <v>-80.887418545550844</v>
      </c>
      <c r="T32" s="118">
        <v>-58.810258102658992</v>
      </c>
      <c r="U32" s="118">
        <v>-121.42360769877928</v>
      </c>
      <c r="V32" s="118">
        <v>-197.07338516355918</v>
      </c>
      <c r="W32" s="118">
        <v>-70</v>
      </c>
      <c r="X32" s="118">
        <v>-198</v>
      </c>
      <c r="Y32" s="118">
        <v>-95</v>
      </c>
      <c r="Z32" s="118">
        <v>-178</v>
      </c>
      <c r="AA32" s="118">
        <v>-60.388675834715706</v>
      </c>
      <c r="AB32" s="118">
        <v>-175.13144884479414</v>
      </c>
      <c r="AC32" s="118">
        <v>-145.2073099247061</v>
      </c>
      <c r="AD32" s="118">
        <v>-175.88993493825521</v>
      </c>
      <c r="AE32" s="220">
        <v>-46.415478864653821</v>
      </c>
      <c r="AF32" s="220">
        <v>-163.33832148409888</v>
      </c>
      <c r="AG32" s="220">
        <v>-138.16909061003091</v>
      </c>
      <c r="AH32" s="220">
        <v>-154.10890550923924</v>
      </c>
      <c r="AI32" s="220">
        <v>-54.36348804</v>
      </c>
      <c r="AJ32" s="220">
        <v>-148.2149515217898</v>
      </c>
      <c r="AK32" s="452">
        <v>-138</v>
      </c>
      <c r="AL32" s="37">
        <v>-124.97</v>
      </c>
      <c r="AM32" s="37"/>
    </row>
    <row r="33" spans="1:39">
      <c r="A33" s="115" t="s">
        <v>441</v>
      </c>
      <c r="B33" s="115"/>
      <c r="C33" s="97"/>
      <c r="D33" s="97"/>
      <c r="E33" s="97"/>
      <c r="F33" s="114"/>
      <c r="G33" s="118">
        <v>0</v>
      </c>
      <c r="H33" s="118">
        <v>0</v>
      </c>
      <c r="I33" s="118">
        <v>0</v>
      </c>
      <c r="J33" s="118">
        <v>0</v>
      </c>
      <c r="K33" s="118">
        <v>0</v>
      </c>
      <c r="L33" s="118">
        <v>0</v>
      </c>
      <c r="M33" s="118">
        <v>0</v>
      </c>
      <c r="N33" s="118">
        <v>0</v>
      </c>
      <c r="O33" s="118">
        <v>0</v>
      </c>
      <c r="P33" s="118">
        <v>0</v>
      </c>
      <c r="Q33" s="118">
        <v>0</v>
      </c>
      <c r="R33" s="118">
        <v>0</v>
      </c>
      <c r="S33" s="118">
        <v>0.4015812455704717</v>
      </c>
      <c r="T33" s="118">
        <v>0.4321270022795225</v>
      </c>
      <c r="U33" s="118">
        <v>0.36741287324287897</v>
      </c>
      <c r="V33" s="118">
        <v>0.4032769183669187</v>
      </c>
      <c r="W33" s="118">
        <v>0</v>
      </c>
      <c r="X33" s="118">
        <v>0</v>
      </c>
      <c r="Y33" s="118">
        <v>1</v>
      </c>
      <c r="Z33" s="118">
        <v>-5</v>
      </c>
      <c r="AA33" s="118">
        <v>3.7368816526223068</v>
      </c>
      <c r="AB33" s="118">
        <v>3.8237807881061006</v>
      </c>
      <c r="AC33" s="118">
        <v>5.0022039876300033</v>
      </c>
      <c r="AD33" s="118">
        <v>3.9266056520337758</v>
      </c>
      <c r="AE33" s="220">
        <v>10.410487340604204</v>
      </c>
      <c r="AF33" s="220">
        <v>9.928701998302639</v>
      </c>
      <c r="AG33" s="220">
        <v>7.2165963988868196</v>
      </c>
      <c r="AH33" s="220">
        <v>8.3269434986310706</v>
      </c>
      <c r="AI33" s="220">
        <v>6.1469783500000004</v>
      </c>
      <c r="AJ33" s="220">
        <v>1.6017823499999999</v>
      </c>
      <c r="AK33" s="452">
        <v>1</v>
      </c>
      <c r="AL33" s="37">
        <v>1.1100000000000001</v>
      </c>
      <c r="AM33" s="37"/>
    </row>
    <row r="34" spans="1:39">
      <c r="A34" s="97" t="s">
        <v>442</v>
      </c>
      <c r="B34" s="97"/>
      <c r="C34" s="97">
        <v>0</v>
      </c>
      <c r="D34" s="97">
        <v>0</v>
      </c>
      <c r="E34" s="97">
        <v>0</v>
      </c>
      <c r="F34" s="97">
        <v>0</v>
      </c>
      <c r="G34" s="97">
        <v>0</v>
      </c>
      <c r="H34" s="97">
        <v>0</v>
      </c>
      <c r="I34" s="97">
        <v>0</v>
      </c>
      <c r="J34" s="97">
        <v>0</v>
      </c>
      <c r="K34" s="97">
        <v>0</v>
      </c>
      <c r="L34" s="97">
        <v>0</v>
      </c>
      <c r="M34" s="97">
        <v>0</v>
      </c>
      <c r="N34" s="97">
        <v>0</v>
      </c>
      <c r="O34" s="97">
        <v>0</v>
      </c>
      <c r="P34" s="97">
        <v>0</v>
      </c>
      <c r="Q34" s="97">
        <v>0</v>
      </c>
      <c r="R34" s="97">
        <v>0</v>
      </c>
      <c r="S34" s="97">
        <v>0</v>
      </c>
      <c r="T34" s="97">
        <v>0</v>
      </c>
      <c r="U34" s="97">
        <v>0</v>
      </c>
      <c r="V34" s="97">
        <v>0</v>
      </c>
      <c r="W34" s="97">
        <v>0</v>
      </c>
      <c r="X34" s="117">
        <v>1.392500857829964</v>
      </c>
      <c r="Y34" s="118">
        <v>1</v>
      </c>
      <c r="Z34" s="118">
        <v>3</v>
      </c>
      <c r="AA34" s="118">
        <v>2.1204412480025017</v>
      </c>
      <c r="AB34" s="118">
        <v>5.7260313118671764</v>
      </c>
      <c r="AC34" s="118">
        <v>2.9557192568273107</v>
      </c>
      <c r="AD34" s="118">
        <v>2.407586588052927</v>
      </c>
      <c r="AE34" s="220">
        <v>2.7571544615643653</v>
      </c>
      <c r="AF34" s="220">
        <v>2.0684401399227106</v>
      </c>
      <c r="AG34" s="220">
        <v>11.806930121407806</v>
      </c>
      <c r="AH34" s="220">
        <v>10.700291188227018</v>
      </c>
      <c r="AI34" s="220">
        <v>3.1252244086502063</v>
      </c>
      <c r="AJ34" s="220">
        <v>2.9848168870394209</v>
      </c>
      <c r="AK34" s="452">
        <v>3</v>
      </c>
      <c r="AL34" s="37">
        <v>0.4</v>
      </c>
      <c r="AM34" s="37"/>
    </row>
    <row r="35" spans="1:39">
      <c r="A35" s="97" t="s">
        <v>443</v>
      </c>
      <c r="B35" s="97"/>
      <c r="C35" s="119">
        <v>0.21683746481443261</v>
      </c>
      <c r="D35" s="119">
        <v>0.21683746481443261</v>
      </c>
      <c r="E35" s="119">
        <v>0.21683746481443261</v>
      </c>
      <c r="F35" s="119">
        <v>0.21683746481443261</v>
      </c>
      <c r="G35" s="119">
        <v>0.20348174590358514</v>
      </c>
      <c r="H35" s="119">
        <v>0.20348174590358514</v>
      </c>
      <c r="I35" s="119">
        <v>0.20348174590358514</v>
      </c>
      <c r="J35" s="119">
        <v>0.20348174590358514</v>
      </c>
      <c r="K35" s="98">
        <v>-0.50276825007807957</v>
      </c>
      <c r="L35" s="98">
        <v>-0.50276825007807957</v>
      </c>
      <c r="M35" s="98">
        <v>-0.50276825007807957</v>
      </c>
      <c r="N35" s="98">
        <v>-0.50276825007807957</v>
      </c>
      <c r="O35" s="98">
        <v>-1.0223505591392144</v>
      </c>
      <c r="P35" s="98">
        <v>-1.0223505591392144</v>
      </c>
      <c r="Q35" s="98">
        <v>-1.0223505591392144</v>
      </c>
      <c r="R35" s="98">
        <v>-1.0223505591392144</v>
      </c>
      <c r="S35" s="466">
        <v>-254.98571111201605</v>
      </c>
      <c r="T35" s="466">
        <v>-221.53042158652465</v>
      </c>
      <c r="U35" s="466">
        <v>-171.84194945265554</v>
      </c>
      <c r="V35" s="466">
        <v>-262.88690042966499</v>
      </c>
      <c r="W35" s="466">
        <v>-280.06249628466156</v>
      </c>
      <c r="X35" s="466">
        <v>-430.12735363880716</v>
      </c>
      <c r="Y35" s="466">
        <v>-379.11393463819468</v>
      </c>
      <c r="Z35" s="466">
        <v>-523.28622454596336</v>
      </c>
      <c r="AA35" s="466">
        <v>-212.9211532356706</v>
      </c>
      <c r="AB35" s="466">
        <v>-366.52847076264163</v>
      </c>
      <c r="AC35" s="466">
        <v>-294.58836816334463</v>
      </c>
      <c r="AD35" s="466">
        <v>-353.46862465791355</v>
      </c>
      <c r="AE35" s="466">
        <v>-288.63293483359286</v>
      </c>
      <c r="AF35" s="466">
        <v>-425.02133860222443</v>
      </c>
      <c r="AG35" s="466">
        <v>-404.73753693158005</v>
      </c>
      <c r="AH35" s="466">
        <v>-450.38689815713576</v>
      </c>
      <c r="AI35" s="466">
        <v>-163.32132309289653</v>
      </c>
      <c r="AJ35" s="466">
        <v>-330.79279057435485</v>
      </c>
      <c r="AK35" s="466">
        <v>-339.69241634629731</v>
      </c>
      <c r="AL35" s="466">
        <v>-480.00859278480118</v>
      </c>
      <c r="AM35" s="98"/>
    </row>
    <row r="36" spans="1:39" ht="15">
      <c r="S36" s="96"/>
      <c r="T36" s="96"/>
      <c r="U36" s="96"/>
      <c r="V36" s="96"/>
      <c r="W36" s="96"/>
      <c r="X36" s="96"/>
      <c r="Y36" s="96"/>
      <c r="Z36" s="96"/>
      <c r="AA36" s="96"/>
      <c r="AB36" s="96"/>
      <c r="AC36" s="96"/>
      <c r="AD36" s="121"/>
      <c r="AE36" s="467"/>
      <c r="AF36" s="467"/>
      <c r="AG36" s="467"/>
      <c r="AH36" s="467"/>
      <c r="AI36" s="467"/>
      <c r="AJ36" s="467"/>
      <c r="AK36" s="467"/>
      <c r="AL36" s="467"/>
      <c r="AM36" s="235"/>
    </row>
    <row r="37" spans="1:39" ht="15">
      <c r="A37" s="63" t="s">
        <v>444</v>
      </c>
      <c r="AD37" s="113"/>
      <c r="AE37" s="235"/>
      <c r="AF37" s="235"/>
      <c r="AG37" s="235"/>
      <c r="AH37" s="235"/>
      <c r="AI37" s="235"/>
      <c r="AJ37" s="235"/>
      <c r="AK37" s="235"/>
      <c r="AL37" s="235"/>
      <c r="AM37" s="235"/>
    </row>
    <row r="38" spans="1:39">
      <c r="A38" s="56" t="s">
        <v>445</v>
      </c>
      <c r="B38" s="56" t="s">
        <v>446</v>
      </c>
      <c r="C38" s="58">
        <v>-1066.8665243136104</v>
      </c>
      <c r="D38" s="58">
        <v>-1347.5445496283803</v>
      </c>
      <c r="E38" s="58">
        <v>-1458.3254934482572</v>
      </c>
      <c r="F38" s="58">
        <v>-335.08149744386799</v>
      </c>
      <c r="G38" s="58">
        <v>-839.87997104640647</v>
      </c>
      <c r="H38" s="58">
        <v>-391.54645652369436</v>
      </c>
      <c r="I38" s="58">
        <v>-367.13793082388383</v>
      </c>
      <c r="J38" s="58">
        <v>-420.15296525665718</v>
      </c>
      <c r="K38" s="58">
        <v>-272.39027922647375</v>
      </c>
      <c r="L38" s="58">
        <v>-51.28712490555187</v>
      </c>
      <c r="M38" s="58">
        <v>-152.18730414333399</v>
      </c>
      <c r="N38" s="58">
        <v>245.17783965906418</v>
      </c>
      <c r="O38" s="58">
        <v>113.46009780978655</v>
      </c>
      <c r="P38" s="58">
        <v>-56.90761826232842</v>
      </c>
      <c r="Q38" s="58">
        <v>28.344020318451832</v>
      </c>
      <c r="R38" s="58">
        <v>-167.80774180899942</v>
      </c>
      <c r="S38" s="96">
        <v>-213.56569225469281</v>
      </c>
      <c r="T38" s="96">
        <v>259.6164309927899</v>
      </c>
      <c r="U38" s="96">
        <v>-55.747233606180998</v>
      </c>
      <c r="V38" s="96">
        <v>-93.746431902245604</v>
      </c>
      <c r="W38" s="451">
        <v>-137.01583681360856</v>
      </c>
      <c r="X38" s="451">
        <v>-354.86685901162571</v>
      </c>
      <c r="Y38" s="451">
        <v>-439</v>
      </c>
      <c r="Z38" s="451">
        <v>-474</v>
      </c>
      <c r="AA38" s="451">
        <v>-478.08106166643222</v>
      </c>
      <c r="AB38" s="451">
        <v>-531.09752731793674</v>
      </c>
      <c r="AC38" s="451">
        <v>-467.82021250076741</v>
      </c>
      <c r="AD38" s="451">
        <v>-659.69577151699673</v>
      </c>
      <c r="AE38" s="451">
        <v>-481.81947134933449</v>
      </c>
      <c r="AF38" s="451">
        <v>-572.09614584350356</v>
      </c>
      <c r="AG38" s="451">
        <v>-492.12387768300425</v>
      </c>
      <c r="AH38" s="451">
        <v>-770.32994233978411</v>
      </c>
      <c r="AI38" s="451">
        <v>-366.98910251299998</v>
      </c>
      <c r="AJ38" s="451">
        <v>-544.30571293274488</v>
      </c>
      <c r="AK38" s="37">
        <v>-310.3</v>
      </c>
      <c r="AL38" s="37">
        <v>-427.14</v>
      </c>
      <c r="AM38" s="121"/>
    </row>
    <row r="39" spans="1:39">
      <c r="A39" s="56" t="s">
        <v>447</v>
      </c>
      <c r="B39" s="56" t="s">
        <v>448</v>
      </c>
      <c r="C39" s="58">
        <v>-576.1598091150654</v>
      </c>
      <c r="D39" s="58">
        <v>-1.4985764711594243</v>
      </c>
      <c r="E39" s="58">
        <v>-253.7060179048716</v>
      </c>
      <c r="F39" s="58">
        <v>-1469.0259976495972</v>
      </c>
      <c r="G39" s="58">
        <v>-3.1980753881378812</v>
      </c>
      <c r="H39" s="58">
        <v>16.768056555315059</v>
      </c>
      <c r="I39" s="58">
        <v>13.259064267088359</v>
      </c>
      <c r="J39" s="58">
        <v>133.77438510568911</v>
      </c>
      <c r="K39" s="58">
        <v>-383.01323538068453</v>
      </c>
      <c r="L39" s="58">
        <v>-9.6139622179649962</v>
      </c>
      <c r="M39" s="58">
        <v>8.7636326393920125</v>
      </c>
      <c r="N39" s="58">
        <v>113.89937138972617</v>
      </c>
      <c r="O39" s="58">
        <v>14.78745482354638</v>
      </c>
      <c r="P39" s="58">
        <v>-631.2055669386549</v>
      </c>
      <c r="Q39" s="58">
        <v>315.55704684218529</v>
      </c>
      <c r="R39" s="58">
        <v>52.387206769861479</v>
      </c>
      <c r="S39" s="96">
        <v>-5.4492793986620924</v>
      </c>
      <c r="T39" s="96">
        <v>-504.00111223044843</v>
      </c>
      <c r="U39" s="96">
        <v>-1.1665074218153109</v>
      </c>
      <c r="V39" s="96">
        <v>23.55633177536879</v>
      </c>
      <c r="W39" s="451">
        <v>42.898514831183739</v>
      </c>
      <c r="X39" s="451">
        <v>-63.622375569443598</v>
      </c>
      <c r="Y39" s="451">
        <v>-84</v>
      </c>
      <c r="Z39" s="451">
        <v>-395</v>
      </c>
      <c r="AA39" s="451">
        <v>162.02158076489715</v>
      </c>
      <c r="AB39" s="451">
        <v>238.45078006122947</v>
      </c>
      <c r="AC39" s="451">
        <v>-12.106416826743018</v>
      </c>
      <c r="AD39" s="451">
        <v>-449.18693856483162</v>
      </c>
      <c r="AE39" s="451">
        <v>-341.48578551784442</v>
      </c>
      <c r="AF39" s="451">
        <v>-18.830315439400216</v>
      </c>
      <c r="AG39" s="451">
        <v>-42.038496499715663</v>
      </c>
      <c r="AH39" s="451">
        <v>30.082281805556491</v>
      </c>
      <c r="AI39" s="451">
        <v>-50.571644524</v>
      </c>
      <c r="AJ39" s="451">
        <v>575.69209521344192</v>
      </c>
      <c r="AK39" s="37">
        <v>-15.8</v>
      </c>
      <c r="AL39" s="37">
        <v>-50.38</v>
      </c>
      <c r="AM39" s="121"/>
    </row>
    <row r="40" spans="1:39">
      <c r="A40" s="56" t="s">
        <v>449</v>
      </c>
      <c r="B40" s="56" t="s">
        <v>450</v>
      </c>
      <c r="C40" s="58">
        <v>0</v>
      </c>
      <c r="D40" s="58">
        <v>0</v>
      </c>
      <c r="E40" s="58">
        <v>0</v>
      </c>
      <c r="F40" s="58">
        <v>0</v>
      </c>
      <c r="G40" s="58">
        <v>0</v>
      </c>
      <c r="H40" s="58">
        <v>0</v>
      </c>
      <c r="I40" s="58">
        <v>0</v>
      </c>
      <c r="J40" s="58">
        <v>0</v>
      </c>
      <c r="K40" s="58">
        <v>-0.25302795892262964</v>
      </c>
      <c r="L40" s="58">
        <v>0.15451709049760609</v>
      </c>
      <c r="M40" s="58">
        <v>-1.0870734020006978</v>
      </c>
      <c r="N40" s="58">
        <v>7.1582855026797204E-2</v>
      </c>
      <c r="O40" s="58">
        <v>0.18130949500000071</v>
      </c>
      <c r="P40" s="58">
        <v>3.752079300000033E-2</v>
      </c>
      <c r="Q40" s="58">
        <v>0.39575918999999971</v>
      </c>
      <c r="R40" s="58">
        <v>-1.9802026170000002</v>
      </c>
      <c r="S40" s="96">
        <v>0.13740072066243592</v>
      </c>
      <c r="T40" s="96">
        <v>0.26846426243007276</v>
      </c>
      <c r="U40" s="96">
        <v>-1.5957102967538279</v>
      </c>
      <c r="V40" s="96">
        <v>39.273190953568161</v>
      </c>
      <c r="W40" s="451">
        <v>15.330701347343741</v>
      </c>
      <c r="X40" s="451">
        <v>0.3742367070284871</v>
      </c>
      <c r="Y40" s="451">
        <v>1</v>
      </c>
      <c r="Z40" s="451">
        <v>0</v>
      </c>
      <c r="AA40" s="451">
        <v>-0.49959661183097204</v>
      </c>
      <c r="AB40" s="451">
        <v>-40.593052748216188</v>
      </c>
      <c r="AC40" s="451">
        <v>27.981843118457004</v>
      </c>
      <c r="AD40" s="451">
        <v>0.36375712993951109</v>
      </c>
      <c r="AE40" s="451">
        <v>-0.47662853235038993</v>
      </c>
      <c r="AF40" s="451">
        <v>2.5346987157212215</v>
      </c>
      <c r="AG40" s="451">
        <v>-1.0260177420658065</v>
      </c>
      <c r="AH40" s="451">
        <v>4.8296296012968956</v>
      </c>
      <c r="AI40" s="451">
        <v>0.145290593</v>
      </c>
      <c r="AJ40" s="451">
        <v>-2.0431189637455427</v>
      </c>
      <c r="AK40" s="37">
        <v>-2.2999999999999998</v>
      </c>
      <c r="AL40" s="37">
        <v>-0.95</v>
      </c>
      <c r="AM40" s="121"/>
    </row>
    <row r="41" spans="1:39">
      <c r="A41" s="56" t="s">
        <v>451</v>
      </c>
      <c r="B41" s="56" t="s">
        <v>452</v>
      </c>
      <c r="C41" s="58">
        <v>105.78751248282643</v>
      </c>
      <c r="D41" s="58">
        <v>207.64922778639038</v>
      </c>
      <c r="E41" s="58">
        <v>-26.17716510550045</v>
      </c>
      <c r="F41" s="58">
        <v>-468.34950205586233</v>
      </c>
      <c r="G41" s="58">
        <v>223.09818526073173</v>
      </c>
      <c r="H41" s="58">
        <v>-407.99545348825609</v>
      </c>
      <c r="I41" s="58">
        <v>-293.25060940945133</v>
      </c>
      <c r="J41" s="58">
        <v>-471.66444672370153</v>
      </c>
      <c r="K41" s="58">
        <v>135.10908842636178</v>
      </c>
      <c r="L41" s="58">
        <v>225.96328931813446</v>
      </c>
      <c r="M41" s="58">
        <v>-678.96899417777581</v>
      </c>
      <c r="N41" s="58">
        <v>-684.13827348020868</v>
      </c>
      <c r="O41" s="58">
        <v>-99.395580932149059</v>
      </c>
      <c r="P41" s="58">
        <v>176.4447534237718</v>
      </c>
      <c r="Q41" s="58">
        <v>-400.31223164007747</v>
      </c>
      <c r="R41" s="58">
        <v>-132.0052472336061</v>
      </c>
      <c r="S41" s="96">
        <v>-64.833903310839162</v>
      </c>
      <c r="T41" s="96">
        <v>-11.291628363479504</v>
      </c>
      <c r="U41" s="96">
        <v>-10.021259193738842</v>
      </c>
      <c r="V41" s="96">
        <v>-122.35044950182146</v>
      </c>
      <c r="W41" s="451">
        <v>-27.150429703209056</v>
      </c>
      <c r="X41" s="451">
        <v>170.66886793971906</v>
      </c>
      <c r="Y41" s="451">
        <v>92</v>
      </c>
      <c r="Z41" s="451">
        <v>-807</v>
      </c>
      <c r="AA41" s="451">
        <v>19.032463318635479</v>
      </c>
      <c r="AB41" s="451">
        <v>-21.620331391643134</v>
      </c>
      <c r="AC41" s="451">
        <v>37.155482883337271</v>
      </c>
      <c r="AD41" s="451">
        <v>84.653586458680394</v>
      </c>
      <c r="AE41" s="451">
        <v>266.20684087247309</v>
      </c>
      <c r="AF41" s="451">
        <v>47.599419447540981</v>
      </c>
      <c r="AG41" s="451">
        <v>176.69581124128601</v>
      </c>
      <c r="AH41" s="451">
        <v>-485.3713998419459</v>
      </c>
      <c r="AI41" s="451">
        <v>97.170450967999997</v>
      </c>
      <c r="AJ41" s="451">
        <v>-138.2728333863592</v>
      </c>
      <c r="AK41" s="37">
        <v>438.5</v>
      </c>
      <c r="AL41" s="37">
        <v>-691.79</v>
      </c>
      <c r="AM41" s="121"/>
    </row>
    <row r="42" spans="1:39">
      <c r="A42" s="56" t="s">
        <v>453</v>
      </c>
      <c r="B42" s="56" t="s">
        <v>454</v>
      </c>
      <c r="C42" s="58">
        <v>-1537.2388209458493</v>
      </c>
      <c r="D42" s="58">
        <v>-1141.3938983131493</v>
      </c>
      <c r="E42" s="58">
        <v>-1738.2086764586293</v>
      </c>
      <c r="F42" s="58">
        <v>-2272.4569971493274</v>
      </c>
      <c r="G42" s="58">
        <v>-619.97986117381265</v>
      </c>
      <c r="H42" s="58">
        <v>-782.77385345663538</v>
      </c>
      <c r="I42" s="58">
        <v>-647.12947596624679</v>
      </c>
      <c r="J42" s="58">
        <v>-758.04302687466964</v>
      </c>
      <c r="K42" s="58">
        <v>-520.54745413971909</v>
      </c>
      <c r="L42" s="58">
        <v>165.2167192851152</v>
      </c>
      <c r="M42" s="58">
        <v>-823.47973908371853</v>
      </c>
      <c r="N42" s="58">
        <v>-324.98947957639155</v>
      </c>
      <c r="O42" s="58">
        <v>29.033281196183864</v>
      </c>
      <c r="P42" s="58">
        <v>-511.6309109842116</v>
      </c>
      <c r="Q42" s="58">
        <v>-56.015405289440366</v>
      </c>
      <c r="R42" s="58">
        <v>-249.40598488974405</v>
      </c>
      <c r="S42" s="96">
        <v>-283.7114742435316</v>
      </c>
      <c r="T42" s="96">
        <v>-306.41964533871612</v>
      </c>
      <c r="U42" s="96">
        <v>-68.530710518489286</v>
      </c>
      <c r="V42" s="96">
        <v>-153.2673586751298</v>
      </c>
      <c r="W42" s="451">
        <v>-105.93705033829013</v>
      </c>
      <c r="X42" s="451">
        <v>-247.44612993432168</v>
      </c>
      <c r="Y42" s="451">
        <v>-431</v>
      </c>
      <c r="Z42" s="451">
        <v>-1677</v>
      </c>
      <c r="AA42" s="451">
        <v>-297.52661419473054</v>
      </c>
      <c r="AB42" s="451">
        <v>-354.86013139656654</v>
      </c>
      <c r="AC42" s="451">
        <v>-414.78930332571622</v>
      </c>
      <c r="AD42" s="451">
        <v>-1023.8653664932085</v>
      </c>
      <c r="AE42" s="451">
        <v>-557.57504452705621</v>
      </c>
      <c r="AF42" s="451">
        <v>-540.79234311964149</v>
      </c>
      <c r="AG42" s="451">
        <v>-358.49258068349968</v>
      </c>
      <c r="AH42" s="451">
        <v>-1220.7894307748766</v>
      </c>
      <c r="AI42" s="451">
        <v>-320.24500547700001</v>
      </c>
      <c r="AJ42" s="451">
        <v>-108.92957006940776</v>
      </c>
      <c r="AK42" s="37">
        <v>110.1</v>
      </c>
      <c r="AL42" s="37">
        <v>-1069.5</v>
      </c>
      <c r="AM42" s="121"/>
    </row>
  </sheetData>
  <customSheetViews>
    <customSheetView guid="{8D4EA38E-ED42-44A9-9431-B3D4F6087B53}" scale="49" showPageBreaks="1" printArea="1" hiddenColumns="1" view="pageBreakPreview">
      <pane xSplit="5" ySplit="2" topLeftCell="N3" activePane="bottomRight" state="frozen"/>
      <selection pane="bottomRight" activeCell="AE58" sqref="AE58"/>
      <pageMargins left="0" right="0" top="0" bottom="0" header="0" footer="0"/>
      <pageSetup orientation="portrait" r:id="rId1"/>
    </customSheetView>
    <customSheetView guid="{B6000075-C6E9-470D-8855-6E4C41B43187}" scale="49" showPageBreaks="1" printArea="1" hiddenColumns="1" view="pageBreakPreview">
      <pane xSplit="5" ySplit="2" topLeftCell="N3" activePane="bottomRight" state="frozen"/>
      <selection pane="bottomRight" activeCell="AE40" sqref="AE40"/>
      <pageMargins left="0" right="0" top="0" bottom="0" header="0" footer="0"/>
      <pageSetup orientation="portrait" r:id="rId2"/>
    </customSheetView>
    <customSheetView guid="{A510ACF3-DF9A-47BB-87AF-862EA6359570}" scale="49" showPageBreaks="1" printArea="1" hiddenColumns="1" view="pageBreakPreview">
      <pane xSplit="1" ySplit="2" topLeftCell="N3" activePane="bottomRight" state="frozen"/>
      <selection pane="bottomRight" activeCell="AE40" sqref="AE40"/>
      <pageMargins left="0" right="0" top="0" bottom="0" header="0" footer="0"/>
      <pageSetup orientation="portrait" r:id="rId3"/>
    </customSheetView>
    <customSheetView guid="{83D4AEBA-9C92-42A7-8C70-A480F50C01E3}" scale="85" hiddenColumns="1">
      <pane xSplit="1" ySplit="2" topLeftCell="P3" activePane="bottomRight" state="frozen"/>
      <selection pane="bottomRight" activeCell="AC29" sqref="AC29"/>
      <pageMargins left="0" right="0" top="0" bottom="0" header="0" footer="0"/>
      <pageSetup orientation="portrait" r:id="rId4"/>
    </customSheetView>
    <customSheetView guid="{DC707E39-0569-4FAA-B5FD-B85110680DF5}" scale="85" hiddenColumns="1">
      <pane xSplit="1" ySplit="2" topLeftCell="P3" activePane="bottomRight" state="frozen"/>
      <selection pane="bottomRight" activeCell="AC29" sqref="AC29"/>
      <pageMargins left="0" right="0" top="0" bottom="0" header="0" footer="0"/>
      <pageSetup orientation="portrait" r:id="rId5"/>
    </customSheetView>
    <customSheetView guid="{5B55F06F-38A3-4953-A2E1-A01BECB01CAC}" scale="49" showPageBreaks="1" printArea="1" hiddenColumns="1" view="pageBreakPreview">
      <pane xSplit="1" ySplit="2" topLeftCell="N3" activePane="bottomRight" state="frozen"/>
      <selection pane="bottomRight" activeCell="AE40" sqref="AE40"/>
      <pageMargins left="0" right="0" top="0" bottom="0" header="0" footer="0"/>
      <pageSetup orientation="portrait" r:id="rId6"/>
    </customSheetView>
    <customSheetView guid="{54FD4859-4825-49C8-AF88-E7B792413D64}" scale="49" showPageBreaks="1" printArea="1" hiddenColumns="1" view="pageBreakPreview">
      <pane xSplit="5" ySplit="2" topLeftCell="N3" activePane="bottomRight" state="frozen"/>
      <selection pane="bottomRight" activeCell="AE40" sqref="AE40"/>
      <pageMargins left="0" right="0" top="0" bottom="0" header="0" footer="0"/>
      <pageSetup orientation="portrait" r:id="rId7"/>
    </customSheetView>
  </customSheetViews>
  <mergeCells count="6">
    <mergeCell ref="W1:Z1"/>
    <mergeCell ref="S1:V1"/>
    <mergeCell ref="C1:F1"/>
    <mergeCell ref="G1:J1"/>
    <mergeCell ref="K1:N1"/>
    <mergeCell ref="O1:R1"/>
  </mergeCells>
  <pageMargins left="0.7" right="0.7" top="0.75" bottom="0.75" header="0.3" footer="0.3"/>
  <pageSetup scale="73" orientation="portrait" r:id="rId8"/>
  <colBreaks count="1" manualBreakCount="1">
    <brk id="24" max="1048575" man="1"/>
  </col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tabColor rgb="FF286A6C"/>
  </sheetPr>
  <dimension ref="B1:F28"/>
  <sheetViews>
    <sheetView tabSelected="1" view="pageBreakPreview" topLeftCell="A13" zoomScaleNormal="100" zoomScaleSheetLayoutView="100" workbookViewId="0">
      <selection activeCell="L25" sqref="L25"/>
    </sheetView>
  </sheetViews>
  <sheetFormatPr defaultColWidth="8.5703125" defaultRowHeight="15"/>
  <cols>
    <col min="1" max="1" width="2.42578125" customWidth="1"/>
    <col min="2" max="2" width="19.42578125" bestFit="1" customWidth="1"/>
    <col min="3" max="3" width="5.5703125" customWidth="1"/>
    <col min="4" max="4" width="5.42578125" customWidth="1"/>
    <col min="5" max="6" width="6.42578125" customWidth="1"/>
    <col min="7" max="7" width="3" customWidth="1"/>
  </cols>
  <sheetData>
    <row r="1" spans="2:6">
      <c r="B1" s="450" t="s">
        <v>455</v>
      </c>
    </row>
    <row r="2" spans="2:6" ht="4.9000000000000004" customHeight="1"/>
    <row r="3" spans="2:6" ht="18">
      <c r="B3" s="67"/>
      <c r="C3" s="468" t="s">
        <v>456</v>
      </c>
      <c r="D3" s="468" t="s">
        <v>457</v>
      </c>
      <c r="E3" s="468" t="s">
        <v>458</v>
      </c>
      <c r="F3" s="469" t="s">
        <v>459</v>
      </c>
    </row>
    <row r="4" spans="2:6">
      <c r="B4" s="68" t="s">
        <v>460</v>
      </c>
      <c r="C4" s="470">
        <v>1673.6938205121994</v>
      </c>
      <c r="D4" s="470">
        <v>2429.2861247600017</v>
      </c>
      <c r="E4" s="471">
        <f>D4/C4-1</f>
        <v>0.45145192925225053</v>
      </c>
      <c r="F4" s="471">
        <f>D4/C4-1</f>
        <v>0.45145192925225053</v>
      </c>
    </row>
    <row r="5" spans="2:6">
      <c r="B5" s="69" t="s">
        <v>461</v>
      </c>
      <c r="C5" s="472">
        <v>639.58440000000041</v>
      </c>
      <c r="D5" s="472">
        <v>647.73600000000044</v>
      </c>
      <c r="E5" s="473">
        <f t="shared" ref="E5:E15" si="0">D5/C5-1</f>
        <v>1.2745151382679065E-2</v>
      </c>
      <c r="F5" s="473">
        <f>(D5-C5)/C$5</f>
        <v>1.2745151382679166E-2</v>
      </c>
    </row>
    <row r="6" spans="2:6">
      <c r="B6" s="69" t="s">
        <v>462</v>
      </c>
      <c r="C6" s="472">
        <v>74.12339999999999</v>
      </c>
      <c r="D6" s="472">
        <v>621.5222</v>
      </c>
      <c r="E6" s="473">
        <f t="shared" si="0"/>
        <v>7.3849661510400235</v>
      </c>
      <c r="F6" s="473">
        <f>(D6-C6)/C$5</f>
        <v>0.85586640324560714</v>
      </c>
    </row>
    <row r="7" spans="2:6">
      <c r="B7" s="69" t="s">
        <v>463</v>
      </c>
      <c r="C7" s="472">
        <v>374.82229999999976</v>
      </c>
      <c r="D7" s="472">
        <v>611.67019999999991</v>
      </c>
      <c r="E7" s="473">
        <f t="shared" si="0"/>
        <v>0.63189383342453298</v>
      </c>
      <c r="F7" s="473">
        <f t="shared" ref="F7:F16" si="1">(D7-C7)/C$5</f>
        <v>0.37031531725914518</v>
      </c>
    </row>
    <row r="8" spans="2:6">
      <c r="B8" s="69" t="s">
        <v>48</v>
      </c>
      <c r="C8" s="472">
        <v>154.25020000000009</v>
      </c>
      <c r="D8" s="472">
        <v>176.41990000000004</v>
      </c>
      <c r="E8" s="473">
        <f t="shared" si="0"/>
        <v>0.14372558350005349</v>
      </c>
      <c r="F8" s="473">
        <f t="shared" si="1"/>
        <v>3.4662665318290965E-2</v>
      </c>
    </row>
    <row r="9" spans="2:6">
      <c r="B9" s="69" t="s">
        <v>464</v>
      </c>
      <c r="C9" s="472">
        <v>17.072425308</v>
      </c>
      <c r="D9" s="472">
        <v>39.957081139000003</v>
      </c>
      <c r="E9" s="473">
        <f t="shared" si="0"/>
        <v>1.340445508950415</v>
      </c>
      <c r="F9" s="473">
        <f t="shared" si="1"/>
        <v>3.5780509704426797E-2</v>
      </c>
    </row>
    <row r="10" spans="2:6">
      <c r="B10" s="69" t="s">
        <v>465</v>
      </c>
      <c r="C10" s="472">
        <v>94.955299999999994</v>
      </c>
      <c r="D10" s="472">
        <v>64.933700000000016</v>
      </c>
      <c r="E10" s="473">
        <f t="shared" si="0"/>
        <v>-0.3161656063431949</v>
      </c>
      <c r="F10" s="473">
        <f t="shared" si="1"/>
        <v>-4.6939231163236561E-2</v>
      </c>
    </row>
    <row r="11" spans="2:6">
      <c r="B11" s="69" t="s">
        <v>466</v>
      </c>
      <c r="C11" s="472">
        <v>43.908500000000025</v>
      </c>
      <c r="D11" s="472">
        <v>43.486499999999985</v>
      </c>
      <c r="E11" s="473">
        <f t="shared" si="0"/>
        <v>-9.6108953847213741E-3</v>
      </c>
      <c r="F11" s="473">
        <f t="shared" si="1"/>
        <v>-6.598034598718158E-4</v>
      </c>
    </row>
    <row r="12" spans="2:6">
      <c r="B12" s="69" t="s">
        <v>467</v>
      </c>
      <c r="C12" s="472">
        <v>50.187300000000008</v>
      </c>
      <c r="D12" s="472">
        <v>40.832499999999989</v>
      </c>
      <c r="E12" s="473">
        <f t="shared" si="0"/>
        <v>-0.18639775401346592</v>
      </c>
      <c r="F12" s="473">
        <f t="shared" si="1"/>
        <v>-1.4626373000967523E-2</v>
      </c>
    </row>
    <row r="13" spans="2:6">
      <c r="B13" s="69" t="s">
        <v>468</v>
      </c>
      <c r="C13" s="474">
        <v>0</v>
      </c>
      <c r="D13" s="472">
        <v>24.703899999999987</v>
      </c>
      <c r="E13" s="475" t="s">
        <v>469</v>
      </c>
      <c r="F13" s="476">
        <f>(D13-C13)/C$5</f>
        <v>3.8624925811198599E-2</v>
      </c>
    </row>
    <row r="14" spans="2:6">
      <c r="B14" s="69" t="s">
        <v>470</v>
      </c>
      <c r="C14" s="472">
        <v>62.687963880000012</v>
      </c>
      <c r="D14" s="472">
        <v>52.798699999999997</v>
      </c>
      <c r="E14" s="473">
        <f t="shared" si="0"/>
        <v>-0.15775378984920407</v>
      </c>
      <c r="F14" s="473">
        <f t="shared" si="1"/>
        <v>-1.5462015458788565E-2</v>
      </c>
    </row>
    <row r="15" spans="2:6">
      <c r="B15" s="69" t="s">
        <v>471</v>
      </c>
      <c r="C15" s="472">
        <v>31.533949679199154</v>
      </c>
      <c r="D15" s="472">
        <v>12.7181215470015</v>
      </c>
      <c r="E15" s="473">
        <f t="shared" si="0"/>
        <v>-0.59668478968269567</v>
      </c>
      <c r="F15" s="473">
        <f t="shared" si="1"/>
        <v>-2.9418835312740022E-2</v>
      </c>
    </row>
    <row r="16" spans="2:6">
      <c r="B16" s="70" t="s">
        <v>4</v>
      </c>
      <c r="C16" s="477">
        <f>C4-SUM(C5:C15)</f>
        <v>130.56808164499967</v>
      </c>
      <c r="D16" s="477">
        <f>D4-SUM(D5:D15)</f>
        <v>92.507322074000513</v>
      </c>
      <c r="E16" s="478">
        <v>-0.36643759072204696</v>
      </c>
      <c r="F16" s="478">
        <f t="shared" si="1"/>
        <v>-5.9508580213962582E-2</v>
      </c>
    </row>
    <row r="17" spans="2:6">
      <c r="B17" s="97" t="s">
        <v>472</v>
      </c>
      <c r="C17" s="71"/>
      <c r="D17" s="71"/>
      <c r="E17" s="71"/>
      <c r="F17" s="71"/>
    </row>
    <row r="18" spans="2:6" ht="18">
      <c r="B18" s="67"/>
      <c r="C18" s="468" t="s">
        <v>456</v>
      </c>
      <c r="D18" s="468" t="s">
        <v>457</v>
      </c>
      <c r="E18" s="468" t="s">
        <v>458</v>
      </c>
      <c r="F18" s="469" t="s">
        <v>459</v>
      </c>
    </row>
    <row r="19" spans="2:6">
      <c r="B19" s="480" t="s">
        <v>473</v>
      </c>
      <c r="C19" s="479">
        <v>1528.6343527850029</v>
      </c>
      <c r="D19" s="480">
        <v>1365.8189780349996</v>
      </c>
      <c r="E19" s="481">
        <f>D19/C19-1</f>
        <v>-0.10651034660667646</v>
      </c>
      <c r="F19" s="481">
        <f>D19/C19-1</f>
        <v>-0.10651034660667646</v>
      </c>
    </row>
    <row r="20" spans="2:6">
      <c r="B20" s="555" t="s">
        <v>474</v>
      </c>
      <c r="C20" s="472">
        <v>400.43527352599983</v>
      </c>
      <c r="D20" s="472">
        <v>433.002494926</v>
      </c>
      <c r="E20" s="473">
        <f t="shared" ref="E20:E28" si="2">D20/C20-1</f>
        <v>8.1329551997835203E-2</v>
      </c>
      <c r="F20" s="473">
        <f>(D20-C20)/C$21</f>
        <v>0.1368269225217823</v>
      </c>
    </row>
    <row r="21" spans="2:6">
      <c r="B21" s="556" t="s">
        <v>486</v>
      </c>
      <c r="C21" s="482">
        <v>238.017641556</v>
      </c>
      <c r="D21" s="482">
        <v>248.790176438</v>
      </c>
      <c r="E21" s="483">
        <f t="shared" si="2"/>
        <v>4.5259396789147033E-2</v>
      </c>
      <c r="F21" s="473">
        <f t="shared" ref="F21:F28" si="3">(D21-C21)/C$21</f>
        <v>4.5259396789147144E-2</v>
      </c>
    </row>
    <row r="22" spans="2:6">
      <c r="B22" s="557" t="s">
        <v>487</v>
      </c>
      <c r="C22" s="482">
        <v>162.41763196999989</v>
      </c>
      <c r="D22" s="482">
        <v>184.21231848800008</v>
      </c>
      <c r="E22" s="483">
        <f t="shared" si="2"/>
        <v>0.13418916563212724</v>
      </c>
      <c r="F22" s="473">
        <f t="shared" si="3"/>
        <v>9.1567525732635283E-2</v>
      </c>
    </row>
    <row r="23" spans="2:6">
      <c r="B23" s="555" t="s">
        <v>475</v>
      </c>
      <c r="C23" s="484">
        <v>661.84657548400298</v>
      </c>
      <c r="D23" s="472">
        <v>536.52114351599971</v>
      </c>
      <c r="E23" s="473">
        <f t="shared" si="2"/>
        <v>-0.18935722659946352</v>
      </c>
      <c r="F23" s="473">
        <f t="shared" si="3"/>
        <v>-0.52653841601281948</v>
      </c>
    </row>
    <row r="24" spans="2:6">
      <c r="B24" s="555" t="s">
        <v>476</v>
      </c>
      <c r="C24" s="472">
        <v>307.6708999999999</v>
      </c>
      <c r="D24" s="472">
        <v>233.55190000000005</v>
      </c>
      <c r="E24" s="473">
        <f t="shared" si="2"/>
        <v>-0.24090351086176787</v>
      </c>
      <c r="F24" s="473">
        <f t="shared" si="3"/>
        <v>-0.31140128738130274</v>
      </c>
    </row>
    <row r="25" spans="2:6">
      <c r="B25" s="556" t="s">
        <v>477</v>
      </c>
      <c r="C25" s="482">
        <v>161.99170000000007</v>
      </c>
      <c r="D25" s="482">
        <v>127.89959999999995</v>
      </c>
      <c r="E25" s="483">
        <f t="shared" si="2"/>
        <v>-0.21045584434264286</v>
      </c>
      <c r="F25" s="473">
        <f t="shared" si="3"/>
        <v>-0.14323350058058212</v>
      </c>
    </row>
    <row r="26" spans="2:6">
      <c r="B26" s="556" t="s">
        <v>488</v>
      </c>
      <c r="C26" s="482">
        <f>C24-C25</f>
        <v>145.67919999999984</v>
      </c>
      <c r="D26" s="482">
        <f>D24-D25</f>
        <v>105.6523000000001</v>
      </c>
      <c r="E26" s="483">
        <f t="shared" si="2"/>
        <v>-0.27476056979994257</v>
      </c>
      <c r="F26" s="473">
        <f t="shared" si="3"/>
        <v>-0.16816778680072059</v>
      </c>
    </row>
    <row r="27" spans="2:6">
      <c r="B27" s="555" t="s">
        <v>478</v>
      </c>
      <c r="C27" s="472">
        <v>157.51149246399996</v>
      </c>
      <c r="D27" s="472">
        <v>151.25448292999999</v>
      </c>
      <c r="E27" s="473">
        <f t="shared" si="2"/>
        <v>-3.9724146067818045E-2</v>
      </c>
      <c r="F27" s="473">
        <f t="shared" si="3"/>
        <v>-2.6288007448085876E-2</v>
      </c>
    </row>
    <row r="28" spans="2:6">
      <c r="B28" s="558" t="s">
        <v>4</v>
      </c>
      <c r="C28" s="477">
        <f>C19-C20-C23-C24-C27</f>
        <v>1.1701113110003121</v>
      </c>
      <c r="D28" s="477">
        <f>D19-D20-D23-D24-D27</f>
        <v>11.48895666299984</v>
      </c>
      <c r="E28" s="485">
        <f t="shared" si="2"/>
        <v>8.8186869531054182</v>
      </c>
      <c r="F28" s="478">
        <f t="shared" si="3"/>
        <v>4.3353279549120077E-2</v>
      </c>
    </row>
  </sheetData>
  <customSheetViews>
    <customSheetView guid="{8D4EA38E-ED42-44A9-9431-B3D4F6087B53}" scale="160" showPageBreaks="1" view="pageBreakPreview" topLeftCell="A4">
      <selection activeCell="I16" sqref="I16"/>
      <pageMargins left="0" right="0" top="0" bottom="0" header="0" footer="0"/>
    </customSheetView>
    <customSheetView guid="{B6000075-C6E9-470D-8855-6E4C41B43187}" scale="160" showPageBreaks="1" view="pageBreakPreview">
      <selection activeCell="F7" sqref="F7"/>
      <pageMargins left="0" right="0" top="0" bottom="0" header="0" footer="0"/>
    </customSheetView>
    <customSheetView guid="{A510ACF3-DF9A-47BB-87AF-862EA6359570}" scale="160" showPageBreaks="1" view="pageBreakPreview">
      <selection activeCell="F7" sqref="F7"/>
      <pageMargins left="0" right="0" top="0" bottom="0" header="0" footer="0"/>
    </customSheetView>
    <customSheetView guid="{5B55F06F-38A3-4953-A2E1-A01BECB01CAC}" scale="160" showPageBreaks="1" view="pageBreakPreview">
      <selection activeCell="F7" sqref="F7"/>
      <pageMargins left="0" right="0" top="0" bottom="0" header="0" footer="0"/>
    </customSheetView>
    <customSheetView guid="{54FD4859-4825-49C8-AF88-E7B792413D64}" scale="160" showPageBreaks="1" view="pageBreakPreview">
      <selection activeCell="F7" sqref="F7"/>
      <pageMargins left="0" right="0" top="0" bottom="0" header="0" footer="0"/>
    </customSheetView>
  </customSheetView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Sheet3">
    <pageSetUpPr autoPageBreaks="0"/>
  </sheetPr>
  <dimension ref="A2:E54"/>
  <sheetViews>
    <sheetView view="pageBreakPreview" zoomScale="85" zoomScaleNormal="85" zoomScaleSheetLayoutView="85" workbookViewId="0">
      <selection activeCell="C26" sqref="C26"/>
    </sheetView>
  </sheetViews>
  <sheetFormatPr defaultColWidth="8.42578125" defaultRowHeight="12.75"/>
  <cols>
    <col min="1" max="1" width="7.42578125" style="28" customWidth="1"/>
    <col min="2" max="2" width="7.28515625" style="28" customWidth="1"/>
    <col min="3" max="3" width="15.28515625" style="32" customWidth="1"/>
    <col min="4" max="4" width="15.42578125" style="28" customWidth="1"/>
    <col min="5" max="5" width="11.28515625" style="380" customWidth="1"/>
    <col min="6" max="16384" width="8.42578125" style="28"/>
  </cols>
  <sheetData>
    <row r="2" spans="1:5" s="33" customFormat="1" ht="76.5">
      <c r="A2" s="330" t="s">
        <v>479</v>
      </c>
      <c r="B2" s="330" t="s">
        <v>480</v>
      </c>
      <c r="C2" s="379" t="s">
        <v>481</v>
      </c>
      <c r="D2" s="330" t="s">
        <v>482</v>
      </c>
      <c r="E2" s="381" t="s">
        <v>483</v>
      </c>
    </row>
    <row r="3" spans="1:5" hidden="1">
      <c r="A3" s="105">
        <v>2011</v>
      </c>
      <c r="B3" s="105" t="s">
        <v>23</v>
      </c>
      <c r="C3" s="106">
        <v>2343.5052999999998</v>
      </c>
      <c r="D3" s="106">
        <v>8.7532548329034068</v>
      </c>
      <c r="E3" s="382"/>
    </row>
    <row r="4" spans="1:5" hidden="1">
      <c r="A4" s="105"/>
      <c r="B4" s="105" t="s">
        <v>24</v>
      </c>
      <c r="C4" s="106">
        <v>2541.62284</v>
      </c>
      <c r="D4" s="106">
        <v>6.2636389829856629</v>
      </c>
      <c r="E4" s="382"/>
    </row>
    <row r="5" spans="1:5" hidden="1">
      <c r="A5" s="105"/>
      <c r="B5" s="105" t="s">
        <v>25</v>
      </c>
      <c r="C5" s="106">
        <v>2606.0138999999999</v>
      </c>
      <c r="D5" s="106">
        <v>5.3404672488153464</v>
      </c>
      <c r="E5" s="382"/>
    </row>
    <row r="6" spans="1:5" hidden="1">
      <c r="A6" s="105"/>
      <c r="B6" s="105" t="s">
        <v>26</v>
      </c>
      <c r="C6" s="106">
        <v>2790.8259500000004</v>
      </c>
      <c r="D6" s="106">
        <v>6.3062891864127684</v>
      </c>
      <c r="E6" s="382"/>
    </row>
    <row r="7" spans="1:5" hidden="1">
      <c r="A7" s="105">
        <v>2012</v>
      </c>
      <c r="B7" s="105" t="s">
        <v>23</v>
      </c>
      <c r="C7" s="106">
        <v>3228.0220299999996</v>
      </c>
      <c r="D7" s="106">
        <v>8.6578373617543445</v>
      </c>
      <c r="E7" s="382">
        <f t="shared" ref="E7:E22" si="0">C7/D7</f>
        <v>372.84392107660278</v>
      </c>
    </row>
    <row r="8" spans="1:5" hidden="1">
      <c r="A8" s="105"/>
      <c r="B8" s="105" t="s">
        <v>24</v>
      </c>
      <c r="C8" s="106">
        <v>2908.1638599999997</v>
      </c>
      <c r="D8" s="106">
        <v>5.9173936282043371</v>
      </c>
      <c r="E8" s="382">
        <f t="shared" si="0"/>
        <v>491.46026827397259</v>
      </c>
    </row>
    <row r="9" spans="1:5" hidden="1">
      <c r="A9" s="105"/>
      <c r="B9" s="105" t="s">
        <v>25</v>
      </c>
      <c r="C9" s="106">
        <v>2903.7584300000003</v>
      </c>
      <c r="D9" s="106">
        <v>5.4928439794888977</v>
      </c>
      <c r="E9" s="382">
        <f t="shared" si="0"/>
        <v>528.64389391780821</v>
      </c>
    </row>
    <row r="10" spans="1:5" hidden="1">
      <c r="A10" s="105"/>
      <c r="B10" s="105" t="s">
        <v>26</v>
      </c>
      <c r="C10" s="106">
        <v>4121.7722400000002</v>
      </c>
      <c r="D10" s="106">
        <v>9.8974425751611914</v>
      </c>
      <c r="E10" s="382">
        <f t="shared" si="0"/>
        <v>416.44820959548457</v>
      </c>
    </row>
    <row r="11" spans="1:5" hidden="1">
      <c r="A11" s="105">
        <v>2013</v>
      </c>
      <c r="B11" s="105" t="s">
        <v>23</v>
      </c>
      <c r="C11" s="106">
        <v>3796.5682700000002</v>
      </c>
      <c r="D11" s="106">
        <v>11.405912102515739</v>
      </c>
      <c r="E11" s="382">
        <f t="shared" si="0"/>
        <v>332.85968152977546</v>
      </c>
    </row>
    <row r="12" spans="1:5" hidden="1">
      <c r="A12" s="105"/>
      <c r="B12" s="105" t="s">
        <v>24</v>
      </c>
      <c r="C12" s="106">
        <v>3107.4729300000004</v>
      </c>
      <c r="D12" s="106">
        <v>5.801932869899959</v>
      </c>
      <c r="E12" s="382">
        <f t="shared" si="0"/>
        <v>535.5927067204384</v>
      </c>
    </row>
    <row r="13" spans="1:5" hidden="1">
      <c r="A13" s="105"/>
      <c r="B13" s="105" t="s">
        <v>25</v>
      </c>
      <c r="C13" s="106">
        <v>2679.6317100000001</v>
      </c>
      <c r="D13" s="106">
        <v>5.3528276877392518</v>
      </c>
      <c r="E13" s="382">
        <f t="shared" si="0"/>
        <v>500.60115257170423</v>
      </c>
    </row>
    <row r="14" spans="1:5" hidden="1">
      <c r="A14" s="105"/>
      <c r="B14" s="105" t="s">
        <v>26</v>
      </c>
      <c r="C14" s="106">
        <v>2248.0095899999997</v>
      </c>
      <c r="D14" s="106">
        <v>5.0520539834513292</v>
      </c>
      <c r="E14" s="382">
        <f t="shared" si="0"/>
        <v>444.96943171305224</v>
      </c>
    </row>
    <row r="15" spans="1:5" hidden="1">
      <c r="A15" s="105">
        <v>2014</v>
      </c>
      <c r="B15" s="105" t="s">
        <v>23</v>
      </c>
      <c r="C15" s="106">
        <v>1943.3104099999998</v>
      </c>
      <c r="D15" s="106">
        <v>6.7867514933760473</v>
      </c>
      <c r="E15" s="382">
        <f t="shared" si="0"/>
        <v>286.33881937429044</v>
      </c>
    </row>
    <row r="16" spans="1:5" hidden="1">
      <c r="A16" s="105"/>
      <c r="B16" s="105" t="s">
        <v>24</v>
      </c>
      <c r="C16" s="106">
        <v>1317.54408634418</v>
      </c>
      <c r="D16" s="106">
        <v>2.8550013046327978</v>
      </c>
      <c r="E16" s="382">
        <f t="shared" si="0"/>
        <v>461.48633424657532</v>
      </c>
    </row>
    <row r="17" spans="1:5" hidden="1">
      <c r="A17" s="105"/>
      <c r="B17" s="105" t="s">
        <v>25</v>
      </c>
      <c r="C17" s="106">
        <v>1510.2185919267702</v>
      </c>
      <c r="D17" s="106">
        <v>3.7555596471029311</v>
      </c>
      <c r="E17" s="382">
        <f t="shared" si="0"/>
        <v>402.12877276273986</v>
      </c>
    </row>
    <row r="18" spans="1:5" hidden="1">
      <c r="A18" s="105"/>
      <c r="B18" s="105" t="s">
        <v>26</v>
      </c>
      <c r="C18" s="106">
        <v>1649.9730013283099</v>
      </c>
      <c r="D18" s="106">
        <v>4.8565111961215219</v>
      </c>
      <c r="E18" s="382">
        <f t="shared" si="0"/>
        <v>339.74450684804384</v>
      </c>
    </row>
    <row r="19" spans="1:5" hidden="1">
      <c r="A19" s="105">
        <v>2015</v>
      </c>
      <c r="B19" s="105" t="s">
        <v>23</v>
      </c>
      <c r="C19" s="106">
        <v>1323.9784099999999</v>
      </c>
      <c r="D19" s="106">
        <v>6.5511616185542501</v>
      </c>
      <c r="E19" s="382">
        <f t="shared" si="0"/>
        <v>202.09826700813153</v>
      </c>
    </row>
    <row r="20" spans="1:5" hidden="1">
      <c r="A20" s="105"/>
      <c r="B20" s="105" t="s">
        <v>24</v>
      </c>
      <c r="C20" s="106">
        <v>1685.66237</v>
      </c>
      <c r="D20" s="106">
        <v>5.4</v>
      </c>
      <c r="E20" s="382">
        <f t="shared" si="0"/>
        <v>312.15969814814815</v>
      </c>
    </row>
    <row r="21" spans="1:5" hidden="1">
      <c r="A21" s="105"/>
      <c r="B21" s="105" t="s">
        <v>25</v>
      </c>
      <c r="C21" s="106">
        <v>1412.75965</v>
      </c>
      <c r="D21" s="106">
        <v>5.0172461003487161</v>
      </c>
      <c r="E21" s="382">
        <f t="shared" si="0"/>
        <v>281.58069621137543</v>
      </c>
    </row>
    <row r="22" spans="1:5" hidden="1">
      <c r="A22" s="105"/>
      <c r="B22" s="105" t="s">
        <v>26</v>
      </c>
      <c r="C22" s="106">
        <v>1323.1630600000001</v>
      </c>
      <c r="D22" s="106">
        <v>5.4154132687511956</v>
      </c>
      <c r="E22" s="382">
        <f t="shared" si="0"/>
        <v>244.33279499370948</v>
      </c>
    </row>
    <row r="23" spans="1:5">
      <c r="A23" s="105">
        <v>2016</v>
      </c>
      <c r="B23" s="105" t="s">
        <v>23</v>
      </c>
      <c r="C23" s="106">
        <v>1323.52973</v>
      </c>
      <c r="D23" s="106">
        <v>7.9136796996473731</v>
      </c>
      <c r="E23" s="382">
        <v>167.24580476247672</v>
      </c>
    </row>
    <row r="24" spans="1:5">
      <c r="A24" s="105"/>
      <c r="B24" s="105" t="s">
        <v>24</v>
      </c>
      <c r="C24" s="106">
        <v>1296.6500000000001</v>
      </c>
      <c r="D24" s="106">
        <v>5.1054013989375298</v>
      </c>
      <c r="E24" s="382">
        <v>253.9761124893808</v>
      </c>
    </row>
    <row r="25" spans="1:5">
      <c r="A25" s="105"/>
      <c r="B25" s="105" t="s">
        <v>25</v>
      </c>
      <c r="C25" s="106">
        <v>1092.4018899999999</v>
      </c>
      <c r="D25" s="106">
        <v>4.0829618034515534</v>
      </c>
      <c r="E25" s="382">
        <v>267.55133713877319</v>
      </c>
    </row>
    <row r="26" spans="1:5">
      <c r="A26" s="105"/>
      <c r="B26" s="105" t="s">
        <v>26</v>
      </c>
      <c r="C26" s="106">
        <v>1296.3568149538746</v>
      </c>
      <c r="D26" s="106">
        <v>5.3</v>
      </c>
      <c r="E26" s="382">
        <v>244.59562546299523</v>
      </c>
    </row>
    <row r="27" spans="1:5">
      <c r="A27" s="105">
        <v>2017</v>
      </c>
      <c r="B27" s="105" t="s">
        <v>23</v>
      </c>
      <c r="C27" s="108">
        <v>1109.1988799999999</v>
      </c>
      <c r="D27" s="108">
        <v>3.34</v>
      </c>
      <c r="E27" s="383">
        <v>332.09547305389219</v>
      </c>
    </row>
    <row r="28" spans="1:5">
      <c r="A28" s="105"/>
      <c r="B28" s="105" t="s">
        <v>24</v>
      </c>
      <c r="C28" s="108">
        <v>1319.3620800000001</v>
      </c>
      <c r="D28" s="108">
        <f>C28/E28</f>
        <v>3.6686789240591802</v>
      </c>
      <c r="E28" s="383">
        <v>359.62865852000004</v>
      </c>
    </row>
    <row r="29" spans="1:5">
      <c r="A29" s="105"/>
      <c r="B29" s="105" t="s">
        <v>25</v>
      </c>
      <c r="C29" s="108">
        <v>1627.0626499999998</v>
      </c>
      <c r="D29" s="108">
        <f>C29/E29</f>
        <v>4.3780729417526141</v>
      </c>
      <c r="E29" s="384">
        <v>371.63900000000001</v>
      </c>
    </row>
    <row r="30" spans="1:5">
      <c r="A30" s="105"/>
      <c r="B30" s="105" t="s">
        <v>26</v>
      </c>
      <c r="C30" s="108">
        <v>3008.1649600000001</v>
      </c>
      <c r="D30" s="108">
        <f>C30/E30</f>
        <v>7.9861231728231843</v>
      </c>
      <c r="E30" s="384">
        <v>376.67399999999998</v>
      </c>
    </row>
    <row r="31" spans="1:5">
      <c r="A31" s="109">
        <v>2018</v>
      </c>
      <c r="B31" s="110" t="s">
        <v>23</v>
      </c>
      <c r="C31" s="108">
        <v>2983.1</v>
      </c>
      <c r="D31" s="108">
        <f>C31/E31</f>
        <v>8.4140012410447333</v>
      </c>
      <c r="E31" s="385">
        <v>354.54</v>
      </c>
    </row>
    <row r="32" spans="1:5" ht="14.65" customHeight="1">
      <c r="A32" s="107"/>
      <c r="B32" s="111" t="s">
        <v>24</v>
      </c>
      <c r="C32" s="108">
        <v>2989.3933700000002</v>
      </c>
      <c r="D32" s="108">
        <f>C32/E32</f>
        <v>6.0958172946299642</v>
      </c>
      <c r="E32" s="382">
        <v>490.40074948333341</v>
      </c>
    </row>
    <row r="33" spans="1:5">
      <c r="A33" s="107"/>
      <c r="B33" s="111" t="s">
        <v>25</v>
      </c>
      <c r="C33" s="108">
        <v>2894.08122</v>
      </c>
      <c r="D33" s="106">
        <v>5.7520560122207804</v>
      </c>
      <c r="E33" s="382">
        <v>503.13856712299986</v>
      </c>
    </row>
    <row r="34" spans="1:5">
      <c r="A34" s="107"/>
      <c r="B34" s="111" t="s">
        <v>26</v>
      </c>
      <c r="C34" s="108">
        <v>3549.1</v>
      </c>
      <c r="D34" s="106">
        <f>C34/E34</f>
        <v>7.5592502908698149</v>
      </c>
      <c r="E34" s="382">
        <v>469.50423169433355</v>
      </c>
    </row>
    <row r="35" spans="1:5">
      <c r="A35" s="107">
        <v>2019</v>
      </c>
      <c r="B35" s="111" t="s">
        <v>23</v>
      </c>
      <c r="C35" s="108">
        <v>3660.4</v>
      </c>
      <c r="D35" s="106">
        <f>C35/E35</f>
        <v>8.9004323373626608</v>
      </c>
      <c r="E35" s="382">
        <v>411.26092095933336</v>
      </c>
    </row>
    <row r="36" spans="1:5">
      <c r="A36" s="107"/>
      <c r="B36" s="111" t="s">
        <v>24</v>
      </c>
      <c r="C36" s="106">
        <v>4101.3999999999996</v>
      </c>
      <c r="D36" s="106">
        <f>C36/E36</f>
        <v>7.9834266217939271</v>
      </c>
      <c r="E36" s="382">
        <v>513.73929946366673</v>
      </c>
    </row>
    <row r="37" spans="1:5">
      <c r="A37" s="107"/>
      <c r="B37" s="111" t="s">
        <v>25</v>
      </c>
      <c r="C37" s="106">
        <v>3985.6</v>
      </c>
      <c r="D37" s="106">
        <f>C37/E37</f>
        <v>7.2806038916544766</v>
      </c>
      <c r="E37" s="382">
        <v>547.42711721599983</v>
      </c>
    </row>
    <row r="38" spans="1:5">
      <c r="A38" s="107"/>
      <c r="B38" s="111" t="s">
        <v>26</v>
      </c>
      <c r="C38" s="106">
        <v>4348.6000000000004</v>
      </c>
      <c r="D38" s="106">
        <f t="shared" ref="D38" si="1">C38/E38</f>
        <v>9.1199518077214066</v>
      </c>
      <c r="E38" s="382">
        <v>476.82269508466686</v>
      </c>
    </row>
    <row r="39" spans="1:5">
      <c r="A39" s="107">
        <v>2020</v>
      </c>
      <c r="B39" s="111" t="s">
        <v>23</v>
      </c>
      <c r="C39" s="106">
        <v>4094.2</v>
      </c>
      <c r="D39" s="106">
        <f>C39/E39</f>
        <v>11.649497382541133</v>
      </c>
      <c r="E39" s="382">
        <v>351.44863898900007</v>
      </c>
    </row>
    <row r="40" spans="1:5">
      <c r="A40" s="107"/>
      <c r="B40" s="111" t="s">
        <v>24</v>
      </c>
      <c r="C40" s="106">
        <v>3555.9</v>
      </c>
      <c r="D40" s="106">
        <f>C40/E40</f>
        <v>8.4280774514456791</v>
      </c>
      <c r="E40" s="382">
        <v>421.91116781800002</v>
      </c>
    </row>
    <row r="41" spans="1:5">
      <c r="A41" s="107"/>
      <c r="B41" s="111" t="s">
        <v>25</v>
      </c>
      <c r="C41" s="106">
        <v>3697.8</v>
      </c>
      <c r="D41" s="106">
        <f>C41/E41</f>
        <v>7.8188624648090217</v>
      </c>
      <c r="E41" s="382">
        <v>472.93324529533339</v>
      </c>
    </row>
    <row r="42" spans="1:5">
      <c r="A42" s="107"/>
      <c r="B42" s="111" t="s">
        <v>26</v>
      </c>
      <c r="C42" s="106">
        <v>4534.2</v>
      </c>
      <c r="D42" s="106">
        <f>C42/E42</f>
        <v>10.66826764943875</v>
      </c>
      <c r="E42" s="382">
        <v>425.01745822233289</v>
      </c>
    </row>
    <row r="43" spans="1:5">
      <c r="A43" s="400"/>
      <c r="B43" s="401"/>
      <c r="C43" s="402"/>
      <c r="D43" s="402"/>
      <c r="E43" s="403"/>
    </row>
    <row r="44" spans="1:5">
      <c r="D44" s="32"/>
    </row>
    <row r="45" spans="1:5">
      <c r="D45" s="32"/>
    </row>
    <row r="46" spans="1:5">
      <c r="D46" s="32"/>
    </row>
    <row r="47" spans="1:5">
      <c r="D47" s="32"/>
    </row>
    <row r="48" spans="1:5">
      <c r="D48" s="32"/>
    </row>
    <row r="49" spans="4:4">
      <c r="D49" s="32"/>
    </row>
    <row r="50" spans="4:4">
      <c r="D50" s="32"/>
    </row>
    <row r="51" spans="4:4">
      <c r="D51" s="32"/>
    </row>
    <row r="52" spans="4:4">
      <c r="D52" s="32"/>
    </row>
    <row r="53" spans="4:4">
      <c r="D53" s="32"/>
    </row>
    <row r="54" spans="4:4">
      <c r="D54" s="32"/>
    </row>
  </sheetData>
  <customSheetViews>
    <customSheetView guid="{8D4EA38E-ED42-44A9-9431-B3D4F6087B53}" scale="60" showPageBreaks="1" printArea="1" hiddenRows="1" hiddenColumns="1" view="pageBreakPreview">
      <selection activeCell="I25" sqref="I25"/>
      <pageMargins left="0" right="0" top="0" bottom="0" header="0" footer="0"/>
      <pageSetup orientation="portrait" r:id="rId1"/>
    </customSheetView>
    <customSheetView guid="{B6000075-C6E9-470D-8855-6E4C41B43187}" scale="85" hiddenRows="1">
      <selection activeCell="C35" sqref="C35"/>
      <pageMargins left="0" right="0" top="0" bottom="0" header="0" footer="0"/>
      <pageSetup orientation="portrait" r:id="rId2"/>
    </customSheetView>
    <customSheetView guid="{A510ACF3-DF9A-47BB-87AF-862EA6359570}" scale="85" hiddenRows="1">
      <selection activeCell="E32" sqref="E32"/>
      <pageMargins left="0" right="0" top="0" bottom="0" header="0" footer="0"/>
      <pageSetup orientation="portrait" r:id="rId3"/>
    </customSheetView>
    <customSheetView guid="{83D4AEBA-9C92-42A7-8C70-A480F50C01E3}" scale="85" hiddenRows="1">
      <pane xSplit="2" ySplit="5" topLeftCell="C23" activePane="bottomRight" state="frozen"/>
      <selection pane="bottomRight" activeCell="K42" sqref="K42"/>
      <pageMargins left="0" right="0" top="0" bottom="0" header="0" footer="0"/>
      <pageSetup orientation="portrait" r:id="rId4"/>
    </customSheetView>
    <customSheetView guid="{DC707E39-0569-4FAA-B5FD-B85110680DF5}" scale="85" hiddenRows="1">
      <pane xSplit="2" ySplit="5" topLeftCell="C23" activePane="bottomRight" state="frozen"/>
      <selection pane="bottomRight" activeCell="K42" sqref="K42"/>
      <pageMargins left="0" right="0" top="0" bottom="0" header="0" footer="0"/>
      <pageSetup orientation="portrait" r:id="rId5"/>
    </customSheetView>
    <customSheetView guid="{5B55F06F-38A3-4953-A2E1-A01BECB01CAC}" scale="85" hiddenRows="1">
      <selection activeCell="E32" sqref="E32"/>
      <pageMargins left="0" right="0" top="0" bottom="0" header="0" footer="0"/>
      <pageSetup orientation="portrait" r:id="rId6"/>
    </customSheetView>
    <customSheetView guid="{54FD4859-4825-49C8-AF88-E7B792413D64}" scale="85" hiddenRows="1">
      <selection activeCell="C35" sqref="C35"/>
      <pageMargins left="0" right="0" top="0" bottom="0" header="0" footer="0"/>
      <pageSetup orientation="portrait" r:id="rId7"/>
    </customSheetView>
  </customSheetViews>
  <phoneticPr fontId="310" type="noConversion"/>
  <pageMargins left="0.7" right="0.7" top="0.75" bottom="0.75" header="0.3" footer="0.3"/>
  <pageSetup orientation="portrait" r:id="rId8"/>
  <tableParts count="1">
    <tablePart r:id="rId9"/>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7EA6A7"/>
    <pageSetUpPr fitToPage="1"/>
  </sheetPr>
  <dimension ref="A1:AH58"/>
  <sheetViews>
    <sheetView view="pageBreakPreview" zoomScale="85" zoomScaleNormal="100" zoomScaleSheetLayoutView="85" workbookViewId="0">
      <pane xSplit="1" ySplit="2" topLeftCell="H12" activePane="bottomRight" state="frozen"/>
      <selection pane="topRight" activeCell="Z29" sqref="Z29"/>
      <selection pane="bottomLeft" activeCell="Z29" sqref="Z29"/>
      <selection pane="bottomRight" activeCell="AI25" sqref="AI25"/>
    </sheetView>
  </sheetViews>
  <sheetFormatPr defaultColWidth="9.28515625" defaultRowHeight="13.15" customHeight="1"/>
  <cols>
    <col min="1" max="1" width="20.42578125" style="2" customWidth="1"/>
    <col min="2" max="33" width="7.42578125" style="2" customWidth="1"/>
    <col min="34" max="16384" width="9.28515625" style="2"/>
  </cols>
  <sheetData>
    <row r="1" spans="1:33" ht="13.15" customHeight="1">
      <c r="B1" s="76">
        <v>2013</v>
      </c>
      <c r="C1" s="76"/>
      <c r="D1" s="76"/>
      <c r="F1" s="76">
        <v>2014</v>
      </c>
      <c r="J1" s="76">
        <v>2015</v>
      </c>
      <c r="N1" s="76">
        <v>2016</v>
      </c>
      <c r="O1" s="76"/>
      <c r="P1" s="76"/>
      <c r="Q1" s="76"/>
      <c r="R1" s="76">
        <v>2017</v>
      </c>
      <c r="S1" s="76"/>
      <c r="T1" s="76"/>
      <c r="U1" s="76"/>
      <c r="V1" s="76">
        <v>2018</v>
      </c>
      <c r="W1" s="76"/>
      <c r="X1" s="76"/>
      <c r="Y1" s="76"/>
      <c r="Z1" s="76">
        <v>2019</v>
      </c>
      <c r="AA1" s="76"/>
      <c r="AB1" s="76"/>
      <c r="AC1" s="76"/>
      <c r="AD1" s="76">
        <v>2020</v>
      </c>
      <c r="AE1" s="76"/>
      <c r="AF1" s="76"/>
      <c r="AG1" s="76"/>
    </row>
    <row r="2" spans="1:33" ht="13.15" customHeight="1">
      <c r="B2" s="76" t="s">
        <v>23</v>
      </c>
      <c r="C2" s="76" t="s">
        <v>24</v>
      </c>
      <c r="D2" s="76" t="s">
        <v>25</v>
      </c>
      <c r="E2" s="76" t="s">
        <v>26</v>
      </c>
      <c r="F2" s="76" t="s">
        <v>23</v>
      </c>
      <c r="G2" s="76" t="s">
        <v>24</v>
      </c>
      <c r="H2" s="76" t="s">
        <v>25</v>
      </c>
      <c r="I2" s="76" t="s">
        <v>26</v>
      </c>
      <c r="J2" s="76" t="s">
        <v>23</v>
      </c>
      <c r="K2" s="76" t="s">
        <v>24</v>
      </c>
      <c r="L2" s="76" t="s">
        <v>25</v>
      </c>
      <c r="M2" s="76" t="s">
        <v>26</v>
      </c>
      <c r="N2" s="76" t="s">
        <v>23</v>
      </c>
      <c r="O2" s="76" t="s">
        <v>24</v>
      </c>
      <c r="P2" s="76" t="s">
        <v>25</v>
      </c>
      <c r="Q2" s="76" t="s">
        <v>26</v>
      </c>
      <c r="R2" s="76" t="s">
        <v>23</v>
      </c>
      <c r="S2" s="76" t="s">
        <v>24</v>
      </c>
      <c r="T2" s="76" t="s">
        <v>25</v>
      </c>
      <c r="U2" s="76" t="s">
        <v>26</v>
      </c>
      <c r="V2" s="76" t="s">
        <v>23</v>
      </c>
      <c r="W2" s="76" t="s">
        <v>24</v>
      </c>
      <c r="X2" s="76" t="s">
        <v>25</v>
      </c>
      <c r="Y2" s="76" t="s">
        <v>26</v>
      </c>
      <c r="Z2" s="76" t="s">
        <v>23</v>
      </c>
      <c r="AA2" s="76" t="s">
        <v>24</v>
      </c>
      <c r="AB2" s="76" t="s">
        <v>25</v>
      </c>
      <c r="AC2" s="76" t="s">
        <v>26</v>
      </c>
      <c r="AD2" s="76" t="s">
        <v>23</v>
      </c>
      <c r="AE2" s="76" t="s">
        <v>24</v>
      </c>
      <c r="AF2" s="76" t="s">
        <v>25</v>
      </c>
      <c r="AG2" s="76" t="s">
        <v>26</v>
      </c>
    </row>
    <row r="3" spans="1:33" ht="13.15" customHeight="1">
      <c r="A3" s="3" t="s">
        <v>34</v>
      </c>
      <c r="B3" s="76"/>
      <c r="C3" s="76"/>
      <c r="D3" s="76"/>
      <c r="E3" s="76"/>
      <c r="F3" s="76"/>
      <c r="G3" s="76"/>
      <c r="H3" s="76"/>
      <c r="I3" s="76"/>
      <c r="J3" s="76"/>
      <c r="K3" s="76"/>
      <c r="L3" s="76"/>
      <c r="M3" s="76"/>
      <c r="N3" s="76"/>
      <c r="O3" s="76"/>
      <c r="P3" s="76"/>
      <c r="Q3" s="76"/>
      <c r="R3" s="76"/>
      <c r="S3" s="76"/>
      <c r="T3" s="76"/>
      <c r="U3" s="76"/>
      <c r="V3" s="76"/>
      <c r="W3" s="76"/>
      <c r="X3" s="76"/>
      <c r="Y3" s="76"/>
      <c r="Z3" s="76"/>
      <c r="AA3" s="76"/>
      <c r="AB3" s="76"/>
      <c r="AC3" s="76"/>
      <c r="AD3" s="76"/>
      <c r="AE3" s="76"/>
      <c r="AF3" s="76"/>
      <c r="AG3" s="76"/>
    </row>
    <row r="4" spans="1:33" s="76" customFormat="1" ht="13.15" customHeight="1">
      <c r="A4" s="76" t="s">
        <v>35</v>
      </c>
      <c r="B4" s="77">
        <v>12.017060991175367</v>
      </c>
      <c r="C4" s="77">
        <v>9.3178936113321509</v>
      </c>
      <c r="D4" s="77">
        <v>10.610790848812336</v>
      </c>
      <c r="E4" s="77">
        <v>11.570500021588838</v>
      </c>
      <c r="F4" s="77">
        <v>11.736988242006186</v>
      </c>
      <c r="G4" s="77">
        <v>10.63933608843694</v>
      </c>
      <c r="H4" s="77">
        <v>9.5673205676285846</v>
      </c>
      <c r="I4" s="77">
        <v>8.0807916041385432</v>
      </c>
      <c r="J4" s="77">
        <v>7.0967722628465495</v>
      </c>
      <c r="K4" s="77">
        <v>5.8314487453641402</v>
      </c>
      <c r="L4" s="77">
        <v>5.7532869258335335</v>
      </c>
      <c r="M4" s="77">
        <v>2.53775093658109</v>
      </c>
      <c r="N4" s="77">
        <v>2.7143545634234556</v>
      </c>
      <c r="O4" s="77">
        <v>2.5363865634214724</v>
      </c>
      <c r="P4" s="77">
        <v>-2.1068283570153779</v>
      </c>
      <c r="Q4" s="77">
        <v>1.3774074656697444</v>
      </c>
      <c r="R4" s="77">
        <v>0.97819502900308564</v>
      </c>
      <c r="S4" s="77">
        <v>2.4762665247810252</v>
      </c>
      <c r="T4" s="77">
        <v>6.6964601074799637</v>
      </c>
      <c r="U4" s="77">
        <v>5.4348353809447083</v>
      </c>
      <c r="V4" s="77">
        <v>6.5480370380503308</v>
      </c>
      <c r="W4" s="77">
        <v>6.1441524772898761</v>
      </c>
      <c r="X4" s="77">
        <v>5.8225906425537257</v>
      </c>
      <c r="Y4" s="77">
        <v>7.0404134041068946</v>
      </c>
      <c r="Z4" s="77">
        <v>7.1508044959030848</v>
      </c>
      <c r="AA4" s="77">
        <v>8.0654156499362131</v>
      </c>
      <c r="AB4" s="77">
        <v>8.0961472119143849</v>
      </c>
      <c r="AC4" s="77">
        <v>5.0269761698609639</v>
      </c>
      <c r="AD4" s="77">
        <v>1.1237730637965848</v>
      </c>
      <c r="AE4" s="77">
        <v>-3.172611125753555</v>
      </c>
      <c r="AF4" s="77">
        <v>-5.2777195750636992</v>
      </c>
      <c r="AG4" s="77">
        <v>-5.3614048645930446</v>
      </c>
    </row>
    <row r="5" spans="1:33" s="76" customFormat="1" ht="13.15" customHeight="1">
      <c r="A5" s="76" t="s">
        <v>36</v>
      </c>
      <c r="B5" s="77">
        <v>9.583635795890844</v>
      </c>
      <c r="C5" s="77">
        <v>6.1620140339202152</v>
      </c>
      <c r="D5" s="77">
        <v>6.0375039796762104</v>
      </c>
      <c r="E5" s="77">
        <v>8.8197396705831093</v>
      </c>
      <c r="F5" s="77">
        <v>9.5931009491304877</v>
      </c>
      <c r="G5" s="77">
        <v>6.3215435844672525</v>
      </c>
      <c r="H5" s="77">
        <v>2.1290545919570629</v>
      </c>
      <c r="I5" s="77">
        <v>-9.0559006882622626</v>
      </c>
      <c r="J5" s="77">
        <v>-12.336816240147236</v>
      </c>
      <c r="K5" s="77">
        <v>-11.056767421250589</v>
      </c>
      <c r="L5" s="77">
        <v>-10.143562295483301</v>
      </c>
      <c r="M5" s="77">
        <v>-5.3058745404021082</v>
      </c>
      <c r="N5" s="77">
        <v>-0.23153149834453957</v>
      </c>
      <c r="O5" s="77">
        <v>-1.574090511657704</v>
      </c>
      <c r="P5" s="77">
        <v>-1.6986113813304462</v>
      </c>
      <c r="Q5" s="77">
        <v>0.41852465701256042</v>
      </c>
      <c r="R5" s="77">
        <v>2.0424303989280794</v>
      </c>
      <c r="S5" s="77">
        <v>6.8061887901916336</v>
      </c>
      <c r="T5" s="77">
        <v>8.293034230524885</v>
      </c>
      <c r="U5" s="77">
        <v>12.10669411616203</v>
      </c>
      <c r="V5" s="77">
        <v>12.735509458429373</v>
      </c>
      <c r="W5" s="77">
        <v>13.877833761755564</v>
      </c>
      <c r="X5" s="77">
        <v>16.334125047242967</v>
      </c>
      <c r="Y5" s="77">
        <v>12.83333525638872</v>
      </c>
      <c r="Z5" s="77">
        <v>11.563537341031582</v>
      </c>
      <c r="AA5" s="77">
        <v>11.454486197960756</v>
      </c>
      <c r="AB5" s="77">
        <v>13.547834533612729</v>
      </c>
      <c r="AC5" s="77">
        <v>17.257766436133856</v>
      </c>
      <c r="AD5" s="77">
        <v>14.885235513785194</v>
      </c>
      <c r="AE5" s="77">
        <v>8.7862468412539982</v>
      </c>
      <c r="AF5" s="77">
        <v>-6.3527050883704916E-2</v>
      </c>
      <c r="AG5" s="77">
        <v>-12.764722180613198</v>
      </c>
    </row>
    <row r="6" spans="1:33" ht="13.15" customHeight="1">
      <c r="A6" s="2" t="s">
        <v>37</v>
      </c>
      <c r="B6" s="5">
        <v>5.90720051553593</v>
      </c>
      <c r="C6" s="5">
        <v>7.5336389513531419</v>
      </c>
      <c r="D6" s="5">
        <v>7.5630616148761112</v>
      </c>
      <c r="E6" s="5">
        <v>8.4371009481816213</v>
      </c>
      <c r="F6" s="5">
        <v>8.3793115027408209</v>
      </c>
      <c r="G6" s="5">
        <v>6.2383910657300818</v>
      </c>
      <c r="H6" s="5">
        <v>7.1157858499044258</v>
      </c>
      <c r="I6" s="5">
        <v>3.5618135494630985</v>
      </c>
      <c r="J6" s="5">
        <v>3.6408123607254157</v>
      </c>
      <c r="K6" s="5">
        <v>3.0448266836831372</v>
      </c>
      <c r="L6" s="5">
        <v>2.2341649641740511</v>
      </c>
      <c r="M6" s="5">
        <v>4.5281829689182729</v>
      </c>
      <c r="N6" s="5">
        <v>4.4632009554792882</v>
      </c>
      <c r="O6" s="5">
        <v>1.2967680696974262</v>
      </c>
      <c r="P6" s="5">
        <v>-1.3165832527551544</v>
      </c>
      <c r="Q6" s="5">
        <v>-1.538812391399907</v>
      </c>
      <c r="R6" s="5">
        <v>-1.6892396483512366</v>
      </c>
      <c r="S6" s="5">
        <v>1.3521877405360017</v>
      </c>
      <c r="T6" s="5">
        <v>3.5229117892987967</v>
      </c>
      <c r="U6" s="5">
        <v>3.0231443240685576</v>
      </c>
      <c r="V6" s="5">
        <v>5.4043382357697043</v>
      </c>
      <c r="W6" s="5">
        <v>6.3102849347456305</v>
      </c>
      <c r="X6" s="5">
        <v>6.0762521878222859</v>
      </c>
      <c r="Y6" s="5">
        <v>6.9886344475314237</v>
      </c>
      <c r="Z6" s="5">
        <v>5.4322316475952048</v>
      </c>
      <c r="AA6" s="5">
        <v>5.019212451221299</v>
      </c>
      <c r="AB6" s="5">
        <v>6.0281993473789415</v>
      </c>
      <c r="AC6" s="5">
        <v>5.8398378038549952</v>
      </c>
      <c r="AD6" s="5">
        <v>5.5250611955104754</v>
      </c>
      <c r="AE6" s="5">
        <v>5.1316263192927378</v>
      </c>
      <c r="AF6" s="5">
        <v>4.3616619662263023</v>
      </c>
      <c r="AG6" s="5">
        <v>1.640466396675518</v>
      </c>
    </row>
    <row r="7" spans="1:33" ht="13.15" customHeight="1">
      <c r="A7" s="2" t="s">
        <v>38</v>
      </c>
      <c r="B7" s="5">
        <v>2.5822801923254466</v>
      </c>
      <c r="C7" s="5">
        <v>2.3595628467926515</v>
      </c>
      <c r="D7" s="5">
        <v>2.7030598741206018</v>
      </c>
      <c r="E7" s="5">
        <v>2.098178233449389</v>
      </c>
      <c r="F7" s="5">
        <v>1.8658738800236416</v>
      </c>
      <c r="G7" s="5">
        <v>2.3407869499970562</v>
      </c>
      <c r="H7" s="5">
        <v>1.5947656646193735</v>
      </c>
      <c r="I7" s="5">
        <v>1.6798558773666081</v>
      </c>
      <c r="J7" s="5">
        <v>1.3706765065842281</v>
      </c>
      <c r="K7" s="5">
        <v>0.44959491624192904</v>
      </c>
      <c r="L7" s="5">
        <v>0.2307526423271043</v>
      </c>
      <c r="M7" s="5">
        <v>-0.67283999201364841</v>
      </c>
      <c r="N7" s="5">
        <v>-0.15519072810065748</v>
      </c>
      <c r="O7" s="5">
        <v>-2.6969741745270791E-2</v>
      </c>
      <c r="P7" s="5">
        <v>0.86261317298703433</v>
      </c>
      <c r="Q7" s="5">
        <v>1.402061824808255</v>
      </c>
      <c r="R7" s="5">
        <v>0.81710929503508545</v>
      </c>
      <c r="S7" s="5">
        <v>0.75840274287894061</v>
      </c>
      <c r="T7" s="5">
        <v>-0.69291309495148379</v>
      </c>
      <c r="U7" s="5">
        <v>-0.25855877047897269</v>
      </c>
      <c r="V7" s="5">
        <v>1.5977119183446784E-2</v>
      </c>
      <c r="W7" s="5">
        <v>4.5125097444399319E-2</v>
      </c>
      <c r="X7" s="5">
        <v>0.70516295710756771</v>
      </c>
      <c r="Y7" s="5">
        <v>7.1853073622020147E-2</v>
      </c>
      <c r="Z7" s="5">
        <v>0.19665767530988246</v>
      </c>
      <c r="AA7" s="5">
        <v>0.63071682191059797</v>
      </c>
      <c r="AB7" s="5">
        <v>0.8825882238561521</v>
      </c>
      <c r="AC7" s="5">
        <v>1.727418955817573</v>
      </c>
      <c r="AD7" s="5">
        <v>1.62055832596583</v>
      </c>
      <c r="AE7" s="5">
        <v>1.4891143543534924</v>
      </c>
      <c r="AF7" s="5">
        <v>1.7562255909855</v>
      </c>
      <c r="AG7" s="5">
        <v>2.1883034735861786</v>
      </c>
    </row>
    <row r="8" spans="1:33" ht="13.15" customHeight="1">
      <c r="A8" s="2" t="s">
        <v>39</v>
      </c>
      <c r="B8" s="5">
        <v>2.2891581273686019</v>
      </c>
      <c r="C8" s="5">
        <v>-2.7551246934207381</v>
      </c>
      <c r="D8" s="5">
        <v>-1.997149933969516</v>
      </c>
      <c r="E8" s="5">
        <v>-3.5640355155657764</v>
      </c>
      <c r="F8" s="5">
        <v>-2.8988971362647655</v>
      </c>
      <c r="G8" s="5">
        <v>-4.5709056079741863</v>
      </c>
      <c r="H8" s="5">
        <v>-9.5815456760583775</v>
      </c>
      <c r="I8" s="5">
        <v>-8.9627495562039492</v>
      </c>
      <c r="J8" s="5">
        <v>-11.583850992781594</v>
      </c>
      <c r="K8" s="5">
        <v>-8.7940929256047831</v>
      </c>
      <c r="L8" s="5">
        <v>-6.8718251413334235</v>
      </c>
      <c r="M8" s="5">
        <v>-9.1481574420712857</v>
      </c>
      <c r="N8" s="5">
        <v>-6.0502527620539368</v>
      </c>
      <c r="O8" s="5">
        <v>-4.6411980406783897</v>
      </c>
      <c r="P8" s="5">
        <v>-4.0392316745930561</v>
      </c>
      <c r="Q8" s="5">
        <v>9.7987886658253948E-2</v>
      </c>
      <c r="R8" s="5">
        <v>1.5298611065838379</v>
      </c>
      <c r="S8" s="5">
        <v>2.5983748478054967</v>
      </c>
      <c r="T8" s="5">
        <v>6.1252100456518273</v>
      </c>
      <c r="U8" s="5">
        <v>7.171684812234429</v>
      </c>
      <c r="V8" s="5">
        <v>7.6046540656789796</v>
      </c>
      <c r="W8" s="5">
        <v>8.4104761430812935</v>
      </c>
      <c r="X8" s="5">
        <v>8.2131345173585153</v>
      </c>
      <c r="Y8" s="5">
        <v>5.5238959934397514</v>
      </c>
      <c r="Z8" s="5">
        <v>6.0184294999570769</v>
      </c>
      <c r="AA8" s="5">
        <v>5.23073256374711</v>
      </c>
      <c r="AB8" s="5">
        <v>6.0917033982397237</v>
      </c>
      <c r="AC8" s="5">
        <v>6.8955833865269227</v>
      </c>
      <c r="AD8" s="5">
        <v>4.4328681363696862</v>
      </c>
      <c r="AE8" s="5">
        <v>2.3192382580414428</v>
      </c>
      <c r="AF8" s="5">
        <v>0.11833398264261695</v>
      </c>
      <c r="AG8" s="5">
        <v>-4.0638867698384891</v>
      </c>
    </row>
    <row r="9" spans="1:33" ht="13.15" customHeight="1">
      <c r="A9" s="2" t="s">
        <v>40</v>
      </c>
      <c r="B9" s="5">
        <v>1.5678733669241169</v>
      </c>
      <c r="C9" s="5">
        <v>0.74453658702784797</v>
      </c>
      <c r="D9" s="5">
        <v>-0.53113615202263598</v>
      </c>
      <c r="E9" s="5">
        <v>4.3863042847604827</v>
      </c>
      <c r="F9" s="5">
        <v>4.7439407281114123</v>
      </c>
      <c r="G9" s="5">
        <v>3.8449626038353037</v>
      </c>
      <c r="H9" s="5">
        <v>3.4868305246025924</v>
      </c>
      <c r="I9" s="5">
        <v>-7.6530645993509392</v>
      </c>
      <c r="J9" s="5">
        <v>-8.6774631537172056</v>
      </c>
      <c r="K9" s="5">
        <v>-7.900068155678186</v>
      </c>
      <c r="L9" s="5">
        <v>-7.2097922976229967</v>
      </c>
      <c r="M9" s="5">
        <v>-0.31469557108089868</v>
      </c>
      <c r="N9" s="5">
        <v>1.5079742282989128</v>
      </c>
      <c r="O9" s="5">
        <v>1.7920975560774863</v>
      </c>
      <c r="P9" s="5">
        <v>2.8403204235902364</v>
      </c>
      <c r="Q9" s="5">
        <v>0.44724506257875069</v>
      </c>
      <c r="R9" s="5">
        <v>1.3495686835148621</v>
      </c>
      <c r="S9" s="5">
        <v>1.8460055801448789</v>
      </c>
      <c r="T9" s="5">
        <v>-0.85178996262370543</v>
      </c>
      <c r="U9" s="5">
        <v>1.7681654116092083</v>
      </c>
      <c r="V9" s="5">
        <v>-0.37660835890299976</v>
      </c>
      <c r="W9" s="5">
        <v>-0.83555109456484344</v>
      </c>
      <c r="X9" s="5">
        <v>1.2049349178330608</v>
      </c>
      <c r="Y9" s="5">
        <v>0.60765658887459839</v>
      </c>
      <c r="Z9" s="5">
        <v>0.50401445918036702</v>
      </c>
      <c r="AA9" s="5">
        <v>1.4548911484186968</v>
      </c>
      <c r="AB9" s="5">
        <v>1.7683070719673972</v>
      </c>
      <c r="AC9" s="5">
        <v>4.2373765316162393</v>
      </c>
      <c r="AD9" s="5">
        <v>4.7075630012421188</v>
      </c>
      <c r="AE9" s="5">
        <v>0.81883975504427797</v>
      </c>
      <c r="AF9" s="5">
        <v>-6.3089762996463854</v>
      </c>
      <c r="AG9" s="5">
        <v>-15.207260928396357</v>
      </c>
    </row>
    <row r="10" spans="1:33" ht="13.15" customHeight="1">
      <c r="A10" s="2" t="s">
        <v>41</v>
      </c>
      <c r="B10" s="5">
        <v>3.4596383979287895</v>
      </c>
      <c r="C10" s="5">
        <v>3.1038735526177996</v>
      </c>
      <c r="D10" s="5">
        <v>5.7278600402012509</v>
      </c>
      <c r="E10" s="5">
        <v>5.805086628815098</v>
      </c>
      <c r="F10" s="5">
        <v>8.8291191068313601</v>
      </c>
      <c r="G10" s="5">
        <v>10.119687529708463</v>
      </c>
      <c r="H10" s="5">
        <v>13.627298239740798</v>
      </c>
      <c r="I10" s="5">
        <v>24.311502525008247</v>
      </c>
      <c r="J10" s="5">
        <v>23.0721622345249</v>
      </c>
      <c r="K10" s="5">
        <v>20.26905354893961</v>
      </c>
      <c r="L10" s="5">
        <v>13.208191798588341</v>
      </c>
      <c r="M10" s="5">
        <v>7.8845199037776439E-2</v>
      </c>
      <c r="N10" s="5">
        <v>-2.4995200420329131</v>
      </c>
      <c r="O10" s="5">
        <v>-1.993458600800522</v>
      </c>
      <c r="P10" s="5">
        <v>0.60660521765689879</v>
      </c>
      <c r="Q10" s="5">
        <v>8.72586527023741</v>
      </c>
      <c r="R10" s="5">
        <v>13.106614190217611</v>
      </c>
      <c r="S10" s="5">
        <v>14.170644277845218</v>
      </c>
      <c r="T10" s="5">
        <v>16.544387100049796</v>
      </c>
      <c r="U10" s="5">
        <v>10.529767999634949</v>
      </c>
      <c r="V10" s="5">
        <v>10.650216562235808</v>
      </c>
      <c r="W10" s="5">
        <v>11.545352284330368</v>
      </c>
      <c r="X10" s="5">
        <v>11.993375664840373</v>
      </c>
      <c r="Y10" s="5">
        <v>18.583418603152261</v>
      </c>
      <c r="Z10" s="5">
        <v>15.676273026943729</v>
      </c>
      <c r="AA10" s="5">
        <v>16.473744643119502</v>
      </c>
      <c r="AB10" s="5">
        <v>16.29189497952877</v>
      </c>
      <c r="AC10" s="5">
        <v>8.1693771449860737</v>
      </c>
      <c r="AD10" s="5">
        <v>-1.138847848181022</v>
      </c>
      <c r="AE10" s="5">
        <v>-5.6278605031918243</v>
      </c>
      <c r="AF10" s="5">
        <v>-6.9346625695993938</v>
      </c>
      <c r="AG10" s="5">
        <v>-7.7789048039173456E-2</v>
      </c>
    </row>
    <row r="11" spans="1:33" ht="13.15" customHeight="1">
      <c r="A11" s="2" t="s">
        <v>42</v>
      </c>
      <c r="B11" s="5">
        <v>-3.7890896089074975</v>
      </c>
      <c r="C11" s="5">
        <v>-1.6685936330385842</v>
      </c>
      <c r="D11" s="5">
        <v>-2.8549045943935267</v>
      </c>
      <c r="E11" s="5">
        <v>-5.5921345580520452</v>
      </c>
      <c r="F11" s="5">
        <v>-9.1823598394363088</v>
      </c>
      <c r="G11" s="5">
        <v>-7.3335864528597057</v>
      </c>
      <c r="H11" s="5">
        <v>-6.6758140351801858</v>
      </c>
      <c r="I11" s="5">
        <v>-4.8565661921445002</v>
      </c>
      <c r="J11" s="5">
        <v>-0.72556469248922117</v>
      </c>
      <c r="K11" s="5">
        <v>-1.2378653222176281</v>
      </c>
      <c r="L11" s="5">
        <v>4.1617949597004191</v>
      </c>
      <c r="M11" s="5">
        <v>8.0664157737909115</v>
      </c>
      <c r="N11" s="5">
        <v>5.4481429118328135</v>
      </c>
      <c r="O11" s="5">
        <v>6.109147320870763</v>
      </c>
      <c r="P11" s="5">
        <v>-1.0605522439013324</v>
      </c>
      <c r="Q11" s="5">
        <v>-7.7569401872130141</v>
      </c>
      <c r="R11" s="5">
        <v>-14.135717976521953</v>
      </c>
      <c r="S11" s="5">
        <v>-18.249348664429469</v>
      </c>
      <c r="T11" s="5">
        <v>-17.951345769945267</v>
      </c>
      <c r="U11" s="5">
        <v>-16.799370251555384</v>
      </c>
      <c r="V11" s="5">
        <v>-16.750541201369369</v>
      </c>
      <c r="W11" s="5">
        <v>-19.331535493724815</v>
      </c>
      <c r="X11" s="5">
        <v>-22.370270198118135</v>
      </c>
      <c r="Y11" s="5">
        <v>-24.73504471591643</v>
      </c>
      <c r="Z11" s="5">
        <v>-20.676801967907981</v>
      </c>
      <c r="AA11" s="5">
        <v>-20.743882354474263</v>
      </c>
      <c r="AB11" s="5">
        <v>-22.966545775610612</v>
      </c>
      <c r="AC11" s="5">
        <v>-21.842617652940806</v>
      </c>
      <c r="AD11" s="5">
        <v>-14.02342974711051</v>
      </c>
      <c r="AE11" s="5">
        <v>-7.3035693092937395</v>
      </c>
      <c r="AF11" s="5">
        <v>1.72969775953534</v>
      </c>
      <c r="AG11" s="5">
        <v>10.158762011419247</v>
      </c>
    </row>
    <row r="12" spans="1:33" ht="13.15" customHeight="1">
      <c r="B12" s="5"/>
      <c r="C12" s="5"/>
      <c r="D12" s="5"/>
      <c r="E12" s="5"/>
      <c r="F12" s="5"/>
      <c r="G12" s="5"/>
      <c r="H12" s="5"/>
      <c r="I12" s="5"/>
      <c r="J12" s="5"/>
      <c r="K12" s="5"/>
      <c r="L12" s="5"/>
      <c r="M12" s="5"/>
      <c r="N12" s="5"/>
      <c r="O12" s="5"/>
      <c r="P12" s="5"/>
      <c r="Q12" s="5"/>
      <c r="R12" s="5"/>
      <c r="S12" s="5"/>
      <c r="T12" s="5"/>
      <c r="U12" s="5"/>
      <c r="V12" s="5"/>
      <c r="W12" s="5"/>
      <c r="X12" s="5"/>
      <c r="Y12" s="5"/>
      <c r="Z12" s="5"/>
      <c r="AA12" s="5"/>
      <c r="AB12" s="5"/>
      <c r="AC12" s="5"/>
      <c r="AD12" s="5"/>
      <c r="AE12" s="5"/>
      <c r="AF12" s="5"/>
      <c r="AG12" s="5"/>
    </row>
    <row r="13" spans="1:33" ht="13.15" customHeight="1">
      <c r="A13" s="3" t="s">
        <v>43</v>
      </c>
      <c r="B13" s="5"/>
      <c r="C13" s="5"/>
      <c r="D13" s="5"/>
      <c r="E13" s="5"/>
      <c r="F13" s="5"/>
      <c r="G13" s="5"/>
      <c r="H13" s="5"/>
      <c r="I13" s="5"/>
      <c r="J13" s="5"/>
      <c r="K13" s="5"/>
      <c r="L13" s="5"/>
      <c r="M13" s="5"/>
      <c r="N13" s="5"/>
      <c r="O13" s="5"/>
      <c r="P13" s="5"/>
      <c r="Q13" s="5"/>
      <c r="R13" s="5"/>
      <c r="S13" s="5"/>
      <c r="T13" s="5"/>
      <c r="U13" s="5"/>
      <c r="V13" s="5"/>
      <c r="W13" s="5"/>
      <c r="X13" s="5"/>
      <c r="Y13" s="5"/>
      <c r="Z13" s="5"/>
      <c r="AA13" s="5"/>
      <c r="AB13" s="5"/>
      <c r="AC13" s="5"/>
      <c r="AD13" s="5"/>
      <c r="AE13" s="5"/>
      <c r="AF13" s="5"/>
      <c r="AG13" s="5"/>
    </row>
    <row r="14" spans="1:33" ht="13.15" customHeight="1">
      <c r="A14" s="2" t="s">
        <v>44</v>
      </c>
      <c r="B14" s="4">
        <v>-15.097373277439985</v>
      </c>
      <c r="C14" s="4">
        <v>-9.4699949217639574</v>
      </c>
      <c r="D14" s="4">
        <v>-7.7946506032300578</v>
      </c>
      <c r="E14" s="4">
        <v>-10.457973845626444</v>
      </c>
      <c r="F14" s="4">
        <v>-4.3934719961993167</v>
      </c>
      <c r="G14" s="4">
        <v>-13.151117334694939</v>
      </c>
      <c r="H14" s="4">
        <v>-5.4661656786548773</v>
      </c>
      <c r="I14" s="4">
        <v>4.2049948940062309</v>
      </c>
      <c r="J14" s="4">
        <v>-12.034809705909865</v>
      </c>
      <c r="K14" s="4">
        <v>-8.6644403477027403</v>
      </c>
      <c r="L14" s="4">
        <v>-23.721527904331253</v>
      </c>
      <c r="M14" s="4">
        <v>-29.20358856880959</v>
      </c>
      <c r="N14" s="4">
        <v>-24.954275902959498</v>
      </c>
      <c r="O14" s="4">
        <v>-27.419587815114564</v>
      </c>
      <c r="P14" s="4">
        <v>-17.348565673458349</v>
      </c>
      <c r="Q14" s="4">
        <v>4.8469539651608606</v>
      </c>
      <c r="R14" s="4">
        <v>36.636955224193592</v>
      </c>
      <c r="S14" s="4">
        <v>36.148568701725246</v>
      </c>
      <c r="T14" s="4">
        <v>36.998629171799344</v>
      </c>
      <c r="U14" s="4">
        <v>26.893226659976865</v>
      </c>
      <c r="V14" s="4">
        <v>12.92597044737407</v>
      </c>
      <c r="W14" s="4">
        <v>17.987158485084297</v>
      </c>
      <c r="X14" s="4">
        <v>22.6</v>
      </c>
      <c r="Y14" s="4">
        <v>13.2</v>
      </c>
      <c r="Z14" s="4">
        <v>2.7</v>
      </c>
      <c r="AA14" s="4">
        <v>8.6</v>
      </c>
      <c r="AB14" s="4">
        <v>3</v>
      </c>
      <c r="AC14" s="4">
        <v>-6.6619999999999999</v>
      </c>
      <c r="AD14" s="4">
        <v>-8.6</v>
      </c>
      <c r="AE14" s="4">
        <v>-22.7</v>
      </c>
      <c r="AF14" s="4">
        <v>-10.199999999999999</v>
      </c>
      <c r="AG14" s="4"/>
    </row>
    <row r="15" spans="1:33" ht="13.15" customHeight="1">
      <c r="A15" s="76" t="s">
        <v>45</v>
      </c>
      <c r="B15" s="77">
        <v>6.7863638736092913</v>
      </c>
      <c r="C15" s="77">
        <v>4.7335934127549217</v>
      </c>
      <c r="D15" s="77">
        <v>26.610545485725702</v>
      </c>
      <c r="E15" s="77">
        <v>31.534066115706949</v>
      </c>
      <c r="F15" s="77">
        <v>19.818699444660236</v>
      </c>
      <c r="G15" s="77">
        <v>5.4679849311231488</v>
      </c>
      <c r="H15" s="77">
        <v>35.773289500395911</v>
      </c>
      <c r="I15" s="77">
        <v>15.584067306650628</v>
      </c>
      <c r="J15" s="77">
        <v>13.434064646652155</v>
      </c>
      <c r="K15" s="77">
        <v>20.219565269249507</v>
      </c>
      <c r="L15" s="77">
        <v>8.6005932412098076</v>
      </c>
      <c r="M15" s="77">
        <v>15.750334536591781</v>
      </c>
      <c r="N15" s="77">
        <v>15.57210954797088</v>
      </c>
      <c r="O15" s="77">
        <v>2.6907345401746774</v>
      </c>
      <c r="P15" s="77">
        <v>-12.713385415828359</v>
      </c>
      <c r="Q15" s="77">
        <v>1.4710155158184524</v>
      </c>
      <c r="R15" s="77">
        <v>-5.406639944264457</v>
      </c>
      <c r="S15" s="77">
        <v>-5.0065320326542757</v>
      </c>
      <c r="T15" s="77">
        <v>7.0023298711935356</v>
      </c>
      <c r="U15" s="77">
        <v>-15.453687960084128</v>
      </c>
      <c r="V15" s="77">
        <v>3.0051098372412044</v>
      </c>
      <c r="W15" s="77">
        <v>0.31766021643901965</v>
      </c>
      <c r="X15" s="77">
        <v>-0.99286406129752702</v>
      </c>
      <c r="Y15" s="77">
        <v>15.999999269088526</v>
      </c>
      <c r="Z15" s="77">
        <v>14.6</v>
      </c>
      <c r="AA15" s="77">
        <v>11.3</v>
      </c>
      <c r="AB15" s="77">
        <v>-1.9</v>
      </c>
      <c r="AC15" s="77">
        <v>-16</v>
      </c>
      <c r="AD15" s="77">
        <v>-29.7</v>
      </c>
      <c r="AE15" s="77">
        <v>-21.6</v>
      </c>
      <c r="AF15" s="77">
        <v>-0.4</v>
      </c>
      <c r="AG15" s="77">
        <v>20.5</v>
      </c>
    </row>
    <row r="16" spans="1:33" ht="13.15" customHeight="1">
      <c r="A16" s="2" t="s">
        <v>46</v>
      </c>
      <c r="B16" s="4">
        <v>-2.1688202535338137</v>
      </c>
      <c r="C16" s="4">
        <v>-5.8042044135184634</v>
      </c>
      <c r="D16" s="4">
        <v>0.88728774865233651</v>
      </c>
      <c r="E16" s="4">
        <v>1.8130084731068044</v>
      </c>
      <c r="F16" s="4">
        <v>-8.3147117639232757</v>
      </c>
      <c r="G16" s="4">
        <v>0.34117643271195763</v>
      </c>
      <c r="H16" s="4">
        <v>-6.1526077562102426</v>
      </c>
      <c r="I16" s="4">
        <v>-8.0161117794304673</v>
      </c>
      <c r="J16" s="4">
        <v>4.3202841971881751</v>
      </c>
      <c r="K16" s="4">
        <v>-2.0786316955124953</v>
      </c>
      <c r="L16" s="4">
        <v>2.4501481605781121</v>
      </c>
      <c r="M16" s="4">
        <v>-2.4684700040466812</v>
      </c>
      <c r="N16" s="4">
        <v>-3.1075534124303719</v>
      </c>
      <c r="O16" s="4">
        <v>2.6168329485678172</v>
      </c>
      <c r="P16" s="4">
        <v>4.8026838076889193</v>
      </c>
      <c r="Q16" s="4">
        <v>15.587231428968046</v>
      </c>
      <c r="R16" s="5">
        <v>19.0621642267105</v>
      </c>
      <c r="S16" s="5">
        <v>-9.0801999064161532</v>
      </c>
      <c r="T16" s="5">
        <v>5.0212618383780594</v>
      </c>
      <c r="U16" s="5">
        <v>-16.011743467261436</v>
      </c>
      <c r="V16" s="5">
        <v>-2.3845581915394551</v>
      </c>
      <c r="W16" s="5">
        <v>9.9925575114108781E-2</v>
      </c>
      <c r="X16" s="5">
        <v>-0.56292741909113897</v>
      </c>
      <c r="Y16" s="4">
        <v>11.903243709193651</v>
      </c>
      <c r="Z16" s="4">
        <v>5.8000000000000007</v>
      </c>
      <c r="AA16" s="4">
        <v>-0.6</v>
      </c>
      <c r="AB16" s="4">
        <v>7.2</v>
      </c>
      <c r="AC16" s="4">
        <v>-8.8000000000000007</v>
      </c>
      <c r="AD16" s="4">
        <v>-15.1</v>
      </c>
      <c r="AE16" s="4">
        <v>-15.7</v>
      </c>
      <c r="AF16" s="4">
        <v>-3.9</v>
      </c>
      <c r="AG16" s="4">
        <v>10.1</v>
      </c>
    </row>
    <row r="17" spans="1:33" ht="13.15" customHeight="1">
      <c r="A17" s="2" t="s">
        <v>47</v>
      </c>
      <c r="B17" s="4">
        <v>3.0865896875305809</v>
      </c>
      <c r="C17" s="4">
        <v>3.165655343754016</v>
      </c>
      <c r="D17" s="4">
        <v>3.7247326837437931</v>
      </c>
      <c r="E17" s="4">
        <v>4.3138483526068372</v>
      </c>
      <c r="F17" s="4">
        <v>5.950479981734853</v>
      </c>
      <c r="G17" s="4">
        <v>2.7241788665069593</v>
      </c>
      <c r="H17" s="4">
        <v>8.4448941591199755</v>
      </c>
      <c r="I17" s="4">
        <v>0.62835063764071963</v>
      </c>
      <c r="J17" s="4">
        <v>3.5543857563032315</v>
      </c>
      <c r="K17" s="4">
        <v>1.3355372674270627</v>
      </c>
      <c r="L17" s="4">
        <v>1.8324707442616379</v>
      </c>
      <c r="M17" s="4">
        <v>5.1756984535555981</v>
      </c>
      <c r="N17" s="4">
        <v>1.380336280565839</v>
      </c>
      <c r="O17" s="4">
        <v>0.98894953049122458</v>
      </c>
      <c r="P17" s="4">
        <v>-5.3292565474173701</v>
      </c>
      <c r="Q17" s="4">
        <v>-1.5750755719189005</v>
      </c>
      <c r="R17" s="5">
        <v>-4.4583759121322046</v>
      </c>
      <c r="S17" s="5">
        <v>0.61407855418836055</v>
      </c>
      <c r="T17" s="5">
        <v>1.0786899060988084</v>
      </c>
      <c r="U17" s="5">
        <v>-2.8613100282875115</v>
      </c>
      <c r="V17" s="5">
        <v>-0.63964430270668893</v>
      </c>
      <c r="W17" s="5">
        <v>0.13522060102961594</v>
      </c>
      <c r="X17" s="5">
        <v>-0.45074053932796343</v>
      </c>
      <c r="Y17" s="4">
        <v>-3.1915430739153607</v>
      </c>
      <c r="Z17" s="4">
        <v>-0.2</v>
      </c>
      <c r="AA17" s="4">
        <v>0.4</v>
      </c>
      <c r="AB17" s="4">
        <v>0.8</v>
      </c>
      <c r="AC17" s="4">
        <v>2.1</v>
      </c>
      <c r="AD17" s="4">
        <v>-8</v>
      </c>
      <c r="AE17" s="4">
        <v>-7.1</v>
      </c>
      <c r="AF17" s="4">
        <v>-0.2</v>
      </c>
      <c r="AG17" s="4">
        <v>-0.6</v>
      </c>
    </row>
    <row r="18" spans="1:33" ht="13.15" customHeight="1">
      <c r="A18" s="2" t="s">
        <v>48</v>
      </c>
      <c r="B18" s="4">
        <v>0.92114787366083251</v>
      </c>
      <c r="C18" s="4">
        <v>-5.3947282934829177</v>
      </c>
      <c r="D18" s="4">
        <v>-3.6115442480233559</v>
      </c>
      <c r="E18" s="4">
        <v>-1.4729302198918766</v>
      </c>
      <c r="F18" s="4">
        <v>-4.8776603089080401</v>
      </c>
      <c r="G18" s="4">
        <v>-4.4247244657480849</v>
      </c>
      <c r="H18" s="4">
        <v>2.5292220891201089</v>
      </c>
      <c r="I18" s="4">
        <v>-1.8483174702115979</v>
      </c>
      <c r="J18" s="4">
        <v>-2.7382035977944934</v>
      </c>
      <c r="K18" s="4">
        <v>-4.4976000106260319</v>
      </c>
      <c r="L18" s="4">
        <v>-4.3030987035443502</v>
      </c>
      <c r="M18" s="4">
        <v>-2.4627312967769157</v>
      </c>
      <c r="N18" s="4">
        <v>-1.9495116180136343</v>
      </c>
      <c r="O18" s="4">
        <v>1.7452356421381554</v>
      </c>
      <c r="P18" s="4">
        <v>-0.80243236075195312</v>
      </c>
      <c r="Q18" s="4">
        <v>2.7817859542578485</v>
      </c>
      <c r="R18" s="5">
        <v>3.8407166153017798</v>
      </c>
      <c r="S18" s="5">
        <v>-3.0784635336978186</v>
      </c>
      <c r="T18" s="5">
        <v>4.1040462203776533</v>
      </c>
      <c r="U18" s="5">
        <v>2.5998613409446687</v>
      </c>
      <c r="V18" s="5">
        <v>3.8303034729587</v>
      </c>
      <c r="W18" s="5">
        <v>0.29257669238414163</v>
      </c>
      <c r="X18" s="5">
        <v>-0.56468315227636612</v>
      </c>
      <c r="Y18" s="4">
        <v>-0.85294418847246101</v>
      </c>
      <c r="Z18" s="4">
        <v>0</v>
      </c>
      <c r="AA18" s="4">
        <v>3.4</v>
      </c>
      <c r="AB18" s="4">
        <v>1.4</v>
      </c>
      <c r="AC18" s="4">
        <v>1.6</v>
      </c>
      <c r="AD18" s="4">
        <v>-1.1000000000000001</v>
      </c>
      <c r="AE18" s="4">
        <v>3.1</v>
      </c>
      <c r="AF18" s="4">
        <v>-0.4</v>
      </c>
      <c r="AG18" s="4">
        <v>-1.9</v>
      </c>
    </row>
    <row r="19" spans="1:33" ht="13.15" customHeight="1">
      <c r="A19" s="2" t="s">
        <v>49</v>
      </c>
      <c r="B19" s="4">
        <v>-0.60729417475898406</v>
      </c>
      <c r="C19" s="4">
        <v>9.1952204860627891</v>
      </c>
      <c r="D19" s="4">
        <v>21.097975311651687</v>
      </c>
      <c r="E19" s="4">
        <v>27.09859494992503</v>
      </c>
      <c r="F19" s="4">
        <v>30.442048710927605</v>
      </c>
      <c r="G19" s="4">
        <v>10.332458958507047</v>
      </c>
      <c r="H19" s="4">
        <v>22.806572336758489</v>
      </c>
      <c r="I19" s="4">
        <v>20.408878942435287</v>
      </c>
      <c r="J19" s="4">
        <v>8.819520890982</v>
      </c>
      <c r="K19" s="4">
        <v>22.764503336852009</v>
      </c>
      <c r="L19" s="4">
        <v>5.2328563325948627</v>
      </c>
      <c r="M19" s="4">
        <v>10.982897112037486</v>
      </c>
      <c r="N19" s="4">
        <v>16.484627246835945</v>
      </c>
      <c r="O19" s="4">
        <v>-9.0065289745467947</v>
      </c>
      <c r="P19" s="4">
        <v>-12.536097896075161</v>
      </c>
      <c r="Q19" s="4">
        <v>-15.353628817925872</v>
      </c>
      <c r="R19" s="5">
        <v>-24.83996761714689</v>
      </c>
      <c r="S19" s="5">
        <v>6.3761823835556202</v>
      </c>
      <c r="T19" s="5">
        <v>-4.8491332557771001</v>
      </c>
      <c r="U19" s="5">
        <v>-3.3434756246574571</v>
      </c>
      <c r="V19" s="5">
        <v>2.9722136265958778</v>
      </c>
      <c r="W19" s="5">
        <v>-0.1150483628121645</v>
      </c>
      <c r="X19" s="5">
        <v>0.88050390599899109</v>
      </c>
      <c r="Y19" s="4">
        <v>4.8742896229075221</v>
      </c>
      <c r="Z19" s="4">
        <v>10.5</v>
      </c>
      <c r="AA19" s="4">
        <v>1.7</v>
      </c>
      <c r="AB19" s="4">
        <v>-7.2</v>
      </c>
      <c r="AC19" s="4">
        <v>-11.8</v>
      </c>
      <c r="AD19" s="4">
        <v>-5.9</v>
      </c>
      <c r="AE19" s="4">
        <v>-3.7</v>
      </c>
      <c r="AF19" s="4">
        <v>1.6</v>
      </c>
      <c r="AG19" s="4">
        <v>12.6</v>
      </c>
    </row>
    <row r="20" spans="1:33" ht="13.15" customHeight="1">
      <c r="A20" s="2" t="s">
        <v>50</v>
      </c>
      <c r="B20" s="4">
        <v>5.5547407407107032</v>
      </c>
      <c r="C20" s="4">
        <v>3.5716502899395084</v>
      </c>
      <c r="D20" s="4">
        <v>4.5120939897012224</v>
      </c>
      <c r="E20" s="4">
        <v>-0.2184554400398713</v>
      </c>
      <c r="F20" s="4">
        <v>-3.3814571751709002</v>
      </c>
      <c r="G20" s="4">
        <v>-3.5051048608547415</v>
      </c>
      <c r="H20" s="4">
        <v>8.1452086716076195</v>
      </c>
      <c r="I20" s="4">
        <v>4.4112669762166909</v>
      </c>
      <c r="J20" s="4">
        <v>-0.52192260002676283</v>
      </c>
      <c r="K20" s="4">
        <v>2.6957563711089887</v>
      </c>
      <c r="L20" s="4">
        <v>3.3882167073195446</v>
      </c>
      <c r="M20" s="4">
        <v>4.5229402718223115</v>
      </c>
      <c r="N20" s="4">
        <v>2.7642110510130813</v>
      </c>
      <c r="O20" s="4">
        <v>6.3462453935242786</v>
      </c>
      <c r="P20" s="4">
        <v>1.1517175807272013</v>
      </c>
      <c r="Q20" s="4">
        <v>3.0702522437331556E-2</v>
      </c>
      <c r="R20" s="5">
        <v>0.98882274300236417</v>
      </c>
      <c r="S20" s="5">
        <v>0.16187046971571672</v>
      </c>
      <c r="T20" s="5">
        <v>1.6474651621161271</v>
      </c>
      <c r="U20" s="5">
        <v>4.1629798191776217</v>
      </c>
      <c r="V20" s="5">
        <v>-0.77320476806723948</v>
      </c>
      <c r="W20" s="5">
        <v>-9.5014289276681735E-2</v>
      </c>
      <c r="X20" s="5">
        <v>-0.29501685660104893</v>
      </c>
      <c r="Y20" s="4">
        <v>3.248689090104008</v>
      </c>
      <c r="Z20" s="4">
        <v>-1.7999999999999998</v>
      </c>
      <c r="AA20" s="4">
        <v>-2.4</v>
      </c>
      <c r="AB20" s="4">
        <v>-5.7</v>
      </c>
      <c r="AC20" s="4">
        <v>-2.2000000000000002</v>
      </c>
      <c r="AD20" s="4">
        <v>3.3</v>
      </c>
      <c r="AE20" s="4">
        <v>1.9</v>
      </c>
      <c r="AF20" s="4">
        <v>2.5</v>
      </c>
      <c r="AG20" s="4">
        <v>0.4</v>
      </c>
    </row>
    <row r="21" spans="1:33" ht="13.15" customHeight="1">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row>
    <row r="22" spans="1:33" ht="13.15" customHeight="1">
      <c r="A22" s="3" t="s">
        <v>51</v>
      </c>
      <c r="B22" s="5"/>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5"/>
      <c r="AG22" s="5"/>
    </row>
    <row r="23" spans="1:33" ht="13.15" customHeight="1">
      <c r="A23" s="2" t="s">
        <v>52</v>
      </c>
      <c r="B23" s="5">
        <v>-16.849024907295053</v>
      </c>
      <c r="C23" s="5">
        <v>-15.87632033984454</v>
      </c>
      <c r="D23" s="5">
        <v>2.4608667347333357</v>
      </c>
      <c r="E23" s="5">
        <v>37.374714536209709</v>
      </c>
      <c r="F23" s="5">
        <v>-8.6947969974444099</v>
      </c>
      <c r="G23" s="5">
        <v>-36.36484414929437</v>
      </c>
      <c r="H23" s="5">
        <v>-28.051681119839678</v>
      </c>
      <c r="I23" s="5">
        <v>-37.497433345011054</v>
      </c>
      <c r="J23" s="5">
        <v>-63.063445677513386</v>
      </c>
      <c r="K23" s="5">
        <v>-17.698998188737423</v>
      </c>
      <c r="L23" s="5">
        <v>-19.899556190491609</v>
      </c>
      <c r="M23" s="5">
        <v>-15.249841709159373</v>
      </c>
      <c r="N23" s="5">
        <v>21.781916987965811</v>
      </c>
      <c r="O23" s="5">
        <v>4.5241658384141292</v>
      </c>
      <c r="P23" s="5">
        <v>-6.8449068809997122</v>
      </c>
      <c r="Q23" s="5">
        <v>4.1025061981937894</v>
      </c>
      <c r="R23" s="5">
        <v>96.138782440263398</v>
      </c>
      <c r="S23" s="5">
        <v>28.124352366780592</v>
      </c>
      <c r="T23" s="5">
        <v>1.2955001111384146</v>
      </c>
      <c r="U23" s="5">
        <v>50.680263021271358</v>
      </c>
      <c r="V23" s="5">
        <v>20.284077475947981</v>
      </c>
      <c r="W23" s="5">
        <v>27.514959458120746</v>
      </c>
      <c r="X23" s="5">
        <v>26.055946798471407</v>
      </c>
      <c r="Y23" s="5">
        <v>6.6492594883217571</v>
      </c>
      <c r="Z23" s="5">
        <v>24.257136061117414</v>
      </c>
      <c r="AA23" s="5">
        <v>23.995624372645285</v>
      </c>
      <c r="AB23" s="5">
        <v>34.044844354388104</v>
      </c>
      <c r="AC23" s="5">
        <v>36.238877855057353</v>
      </c>
      <c r="AD23" s="5">
        <v>-4.3060240376059156</v>
      </c>
      <c r="AE23" s="5">
        <v>-31.917129467617222</v>
      </c>
      <c r="AF23" s="5">
        <v>-53.59071367584319</v>
      </c>
      <c r="AG23" s="5">
        <v>-60.230615422321044</v>
      </c>
    </row>
    <row r="24" spans="1:33" ht="13.15" customHeight="1">
      <c r="A24" s="2" t="s">
        <v>53</v>
      </c>
      <c r="B24" s="101">
        <v>1032.3803954399928</v>
      </c>
      <c r="C24" s="101">
        <v>730.74406949062723</v>
      </c>
      <c r="D24" s="101">
        <v>787.44398143828482</v>
      </c>
      <c r="E24" s="101">
        <v>695.50416644109998</v>
      </c>
      <c r="F24" s="101">
        <v>565.98531825456007</v>
      </c>
      <c r="G24" s="101">
        <v>359.66799671297429</v>
      </c>
      <c r="H24" s="101">
        <v>473.85385361040085</v>
      </c>
      <c r="I24" s="101">
        <v>591.94310875455403</v>
      </c>
      <c r="J24" s="101">
        <v>310.79124706799757</v>
      </c>
      <c r="K24" s="101">
        <v>345.75097141112337</v>
      </c>
      <c r="L24" s="101">
        <v>369.11723573832001</v>
      </c>
      <c r="M24" s="101">
        <v>370.65558836776796</v>
      </c>
      <c r="N24" s="101">
        <v>386.34512315014246</v>
      </c>
      <c r="O24" s="101">
        <v>329.45963182102264</v>
      </c>
      <c r="P24" s="101">
        <v>323.11365032400818</v>
      </c>
      <c r="Q24" s="101">
        <v>447.49935182058596</v>
      </c>
      <c r="R24" s="101">
        <v>254.03633783035008</v>
      </c>
      <c r="S24" s="101">
        <v>536.2431323621862</v>
      </c>
      <c r="T24" s="101">
        <v>549.88057181947181</v>
      </c>
      <c r="U24" s="101">
        <v>746.09230848711434</v>
      </c>
      <c r="V24" s="101">
        <v>618.16106085479612</v>
      </c>
      <c r="W24" s="101">
        <v>618.94845035611377</v>
      </c>
      <c r="X24" s="101">
        <v>633.72723911063349</v>
      </c>
      <c r="Y24" s="101">
        <v>857.81657213443668</v>
      </c>
      <c r="Z24" s="101">
        <v>610.92550334220266</v>
      </c>
      <c r="AA24" s="101">
        <v>797.98842615996205</v>
      </c>
      <c r="AB24" s="101">
        <v>679.2667996812346</v>
      </c>
      <c r="AC24" s="101">
        <v>1042.6145611544471</v>
      </c>
      <c r="AD24" s="101">
        <v>607.39500967531012</v>
      </c>
      <c r="AE24" s="101">
        <v>747.4</v>
      </c>
      <c r="AF24" s="101">
        <v>435.44754207640602</v>
      </c>
      <c r="AG24" s="101">
        <v>759.3776693158793</v>
      </c>
    </row>
    <row r="25" spans="1:33" ht="13.15" customHeight="1">
      <c r="A25" s="2" t="s">
        <v>54</v>
      </c>
      <c r="B25" s="101">
        <v>37.218833530999994</v>
      </c>
      <c r="C25" s="101">
        <v>215.67134070300003</v>
      </c>
      <c r="D25" s="101">
        <v>545.18437235189981</v>
      </c>
      <c r="E25" s="101">
        <v>649.26560656380036</v>
      </c>
      <c r="F25" s="101">
        <v>136.49266223855997</v>
      </c>
      <c r="G25" s="101">
        <v>249.58928734257009</v>
      </c>
      <c r="H25" s="101">
        <v>463.36082720233992</v>
      </c>
      <c r="I25" s="101">
        <v>890.45298508129986</v>
      </c>
      <c r="J25" s="101">
        <v>135.75656093802979</v>
      </c>
      <c r="K25" s="101">
        <v>253.86608377498538</v>
      </c>
      <c r="L25" s="101">
        <v>471.23248901806284</v>
      </c>
      <c r="M25" s="101">
        <v>477.12387877358304</v>
      </c>
      <c r="N25" s="101">
        <v>270.09382310993999</v>
      </c>
      <c r="O25" s="101">
        <v>256.5752788051995</v>
      </c>
      <c r="P25" s="101">
        <v>406.18443198382931</v>
      </c>
      <c r="Q25" s="101">
        <v>1371.7108744015111</v>
      </c>
      <c r="R25" s="101">
        <v>171.92049975150999</v>
      </c>
      <c r="S25" s="101">
        <v>343.70111847687008</v>
      </c>
      <c r="T25" s="101">
        <v>290.61621560722</v>
      </c>
      <c r="U25" s="101">
        <v>839.76440201230037</v>
      </c>
      <c r="V25" s="101">
        <v>210.04379706782998</v>
      </c>
      <c r="W25" s="101">
        <v>185.14831099859003</v>
      </c>
      <c r="X25" s="101">
        <v>447.98744362883991</v>
      </c>
      <c r="Y25" s="101">
        <v>764.60527990113007</v>
      </c>
      <c r="Z25" s="101">
        <v>167.99146011282994</v>
      </c>
      <c r="AA25" s="101">
        <v>468.08745159962012</v>
      </c>
      <c r="AB25" s="101">
        <v>684.22856731227</v>
      </c>
      <c r="AC25" s="101">
        <v>1498.0763132899001</v>
      </c>
      <c r="AD25" s="101">
        <v>240.94993448449003</v>
      </c>
      <c r="AE25" s="101">
        <v>987.90600669666003</v>
      </c>
      <c r="AF25" s="101">
        <v>701.4511931350296</v>
      </c>
      <c r="AG25" s="101">
        <v>1121.34783192953</v>
      </c>
    </row>
    <row r="26" spans="1:33" ht="13.15" customHeight="1">
      <c r="A26" s="2" t="s">
        <v>55</v>
      </c>
      <c r="B26" s="5">
        <v>22.602387625783258</v>
      </c>
      <c r="C26" s="5">
        <v>60.57712826700805</v>
      </c>
      <c r="D26" s="5">
        <v>88.198549623851761</v>
      </c>
      <c r="E26" s="5">
        <v>69.739938988875025</v>
      </c>
      <c r="F26" s="5">
        <v>35.552936779109132</v>
      </c>
      <c r="G26" s="5">
        <v>7.493050129721146</v>
      </c>
      <c r="H26" s="5">
        <v>-14.092397995444461</v>
      </c>
      <c r="I26" s="5">
        <v>-10.774947357061126</v>
      </c>
      <c r="J26" s="5">
        <v>-11.774380114631677</v>
      </c>
      <c r="K26" s="5">
        <v>-31.510755847157068</v>
      </c>
      <c r="L26" s="5">
        <v>-9.3868158348166535</v>
      </c>
      <c r="M26" s="5">
        <v>-24.966297364626133</v>
      </c>
      <c r="N26" s="5">
        <v>-0.5549983900512534</v>
      </c>
      <c r="O26" s="5">
        <v>35.410878020967608</v>
      </c>
      <c r="P26" s="5">
        <v>-2.6965778071907365</v>
      </c>
      <c r="Q26" s="5">
        <v>35.439689399710716</v>
      </c>
      <c r="R26" s="5">
        <v>22.348635592541388</v>
      </c>
      <c r="S26" s="5">
        <v>7.1855407566265406</v>
      </c>
      <c r="T26" s="5">
        <v>40.409097520517179</v>
      </c>
      <c r="U26" s="5">
        <v>34.451293788301605</v>
      </c>
      <c r="V26" s="5">
        <v>38.292837620040878</v>
      </c>
      <c r="W26" s="5">
        <v>58.347741701787761</v>
      </c>
      <c r="X26" s="5">
        <v>38.089884532282767</v>
      </c>
      <c r="Y26" s="5">
        <v>47.400100732285424</v>
      </c>
      <c r="Z26" s="5">
        <v>22.582767194807229</v>
      </c>
      <c r="AA26" s="5">
        <v>7.5981606082858644</v>
      </c>
      <c r="AB26" s="5">
        <v>8.0551819531000888</v>
      </c>
      <c r="AC26" s="5">
        <v>-0.62709314637545699</v>
      </c>
      <c r="AD26" s="5">
        <v>-2.000284840813793</v>
      </c>
      <c r="AE26" s="5">
        <v>-11.5012318670714</v>
      </c>
      <c r="AF26" s="5">
        <v>5.0814884388139996</v>
      </c>
      <c r="AG26" s="5">
        <v>-8.6747387578925093</v>
      </c>
    </row>
    <row r="27" spans="1:33" ht="13.15" customHeight="1">
      <c r="A27" s="2" t="s">
        <v>56</v>
      </c>
      <c r="B27" s="5">
        <v>-31.599084709615333</v>
      </c>
      <c r="C27" s="5">
        <v>-2.7951728399273179</v>
      </c>
      <c r="D27" s="5">
        <v>-14.617866457704508</v>
      </c>
      <c r="E27" s="5">
        <v>-10.519940971532682</v>
      </c>
      <c r="F27" s="5">
        <v>-27.779590887765515</v>
      </c>
      <c r="G27" s="5">
        <v>-26.673233504581862</v>
      </c>
      <c r="H27" s="5">
        <v>-21.471540243726594</v>
      </c>
      <c r="I27" s="5">
        <v>-28.095370003679633</v>
      </c>
      <c r="J27" s="5">
        <v>-40.761447284460672</v>
      </c>
      <c r="K27" s="5">
        <v>-33.582007630899433</v>
      </c>
      <c r="L27" s="5">
        <v>-34.304464484442541</v>
      </c>
      <c r="M27" s="5">
        <v>-15.605269252541431</v>
      </c>
      <c r="N27" s="5">
        <v>-11.723693065922781</v>
      </c>
      <c r="O27" s="5">
        <v>-33.829168976445565</v>
      </c>
      <c r="P27" s="5">
        <v>-16.902810069652109</v>
      </c>
      <c r="Q27" s="5">
        <v>-8.8846958486596179</v>
      </c>
      <c r="R27" s="5">
        <v>45.021704153054529</v>
      </c>
      <c r="S27" s="5">
        <v>43.539189936803794</v>
      </c>
      <c r="T27" s="5">
        <v>38.008183652623039</v>
      </c>
      <c r="U27" s="5">
        <v>67.833287579273843</v>
      </c>
      <c r="V27" s="5">
        <v>51.041054269184286</v>
      </c>
      <c r="W27" s="5">
        <v>56.696459962772884</v>
      </c>
      <c r="X27" s="5">
        <v>45.404391819070831</v>
      </c>
      <c r="Y27" s="5">
        <v>15.114913183420708</v>
      </c>
      <c r="Z27" s="5">
        <v>16.276210767439302</v>
      </c>
      <c r="AA27" s="5">
        <v>-3.8005411952353185</v>
      </c>
      <c r="AB27" s="5">
        <v>10.191802463054934</v>
      </c>
      <c r="AC27" s="5">
        <v>10.166341349455287</v>
      </c>
      <c r="AD27" s="5">
        <v>-1.9310702539498403</v>
      </c>
      <c r="AE27" s="5">
        <v>-20.80953885616632</v>
      </c>
      <c r="AF27" s="5">
        <v>-2.8544220528883169</v>
      </c>
      <c r="AG27" s="5">
        <v>-18.935647155740277</v>
      </c>
    </row>
    <row r="28" spans="1:33" ht="13.15" customHeight="1">
      <c r="B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row>
    <row r="29" spans="1:33" ht="13.15" customHeight="1">
      <c r="A29" s="3" t="s">
        <v>57</v>
      </c>
      <c r="B29" s="5"/>
      <c r="C29" s="5"/>
      <c r="D29" s="5"/>
      <c r="E29" s="5"/>
      <c r="F29" s="5"/>
      <c r="G29" s="5"/>
      <c r="H29" s="5"/>
      <c r="I29" s="5"/>
      <c r="J29" s="5"/>
      <c r="K29" s="5"/>
      <c r="L29" s="5"/>
      <c r="M29" s="5"/>
      <c r="N29" s="5"/>
      <c r="O29" s="5"/>
      <c r="P29" s="5"/>
      <c r="Q29" s="5"/>
      <c r="R29" s="5"/>
      <c r="S29" s="5"/>
      <c r="T29" s="5"/>
      <c r="U29" s="5"/>
      <c r="V29" s="5"/>
      <c r="W29" s="5"/>
      <c r="X29" s="5"/>
      <c r="Y29" s="5"/>
      <c r="Z29" s="5"/>
      <c r="AA29" s="5"/>
      <c r="AB29" s="5"/>
      <c r="AC29" s="5"/>
    </row>
    <row r="30" spans="1:33" ht="13.15" customHeight="1">
      <c r="A30" s="2" t="s">
        <v>37</v>
      </c>
      <c r="B30" s="5">
        <v>3.5401213500187323</v>
      </c>
      <c r="C30" s="5">
        <v>25.235906633273132</v>
      </c>
      <c r="D30" s="5">
        <v>11.998468791189154</v>
      </c>
      <c r="E30" s="5">
        <v>20.455746834523893</v>
      </c>
      <c r="F30" s="5">
        <v>3.8959100938801505</v>
      </c>
      <c r="G30" s="5">
        <v>8.9683315323686674</v>
      </c>
      <c r="H30" s="5">
        <v>18.434121684894954</v>
      </c>
      <c r="I30" s="5">
        <v>-6.1001882191342283</v>
      </c>
      <c r="J30" s="5">
        <v>4.8105098573777871</v>
      </c>
      <c r="K30" s="5">
        <v>5.0469058228614028</v>
      </c>
      <c r="L30" s="5">
        <v>10.691617741614245</v>
      </c>
      <c r="M30" s="5">
        <v>12.406172244733703</v>
      </c>
      <c r="N30" s="5">
        <v>4.3289398332511553</v>
      </c>
      <c r="O30" s="5">
        <v>-13.800110923335396</v>
      </c>
      <c r="P30" s="5">
        <v>-6.6190449907982618</v>
      </c>
      <c r="Q30" s="5">
        <v>9.477480480929156</v>
      </c>
      <c r="R30" s="5">
        <v>2.8672856203421748</v>
      </c>
      <c r="S30" s="5">
        <v>5.3138232552402354</v>
      </c>
      <c r="T30" s="5">
        <v>7.0381035813832815</v>
      </c>
      <c r="U30" s="5">
        <v>5.9006590933073033</v>
      </c>
      <c r="V30" s="5">
        <v>21.175864759681495</v>
      </c>
      <c r="W30" s="5">
        <v>11.796783727376159</v>
      </c>
      <c r="X30" s="5">
        <v>5.7385041894136402</v>
      </c>
      <c r="Y30" s="5">
        <v>12.386385519533727</v>
      </c>
      <c r="Z30" s="5">
        <v>7.6930461360075419</v>
      </c>
      <c r="AA30" s="5">
        <v>8.2857969074459312</v>
      </c>
      <c r="AB30" s="5">
        <v>12.536492359227513</v>
      </c>
      <c r="AC30" s="5">
        <v>10.836574788297071</v>
      </c>
      <c r="AD30" s="5">
        <v>5.6690494368871525</v>
      </c>
      <c r="AE30" s="5">
        <v>5.8227187329367602</v>
      </c>
      <c r="AF30" s="5">
        <v>6.7294477681174358</v>
      </c>
      <c r="AG30" s="5">
        <v>-6.9217845034910237</v>
      </c>
    </row>
    <row r="31" spans="1:33" ht="13.15" customHeight="1">
      <c r="A31" s="2" t="s">
        <v>58</v>
      </c>
      <c r="B31" s="5">
        <v>28.135031913548335</v>
      </c>
      <c r="C31" s="5">
        <v>14.406885841998252</v>
      </c>
      <c r="D31" s="5">
        <v>15.032762265776899</v>
      </c>
      <c r="E31" s="5">
        <v>14.450476593770478</v>
      </c>
      <c r="F31" s="5">
        <v>6.1254974798394812</v>
      </c>
      <c r="G31" s="5">
        <v>7.8098338763046282</v>
      </c>
      <c r="H31" s="5">
        <v>12.713411774394178</v>
      </c>
      <c r="I31" s="5">
        <v>10.460453425707584</v>
      </c>
      <c r="J31" s="5">
        <v>7.0190187965094797</v>
      </c>
      <c r="K31" s="5">
        <v>5.332796557798658</v>
      </c>
      <c r="L31" s="5">
        <v>-2.0767672324618625</v>
      </c>
      <c r="M31" s="5">
        <v>-13.11643991361141</v>
      </c>
      <c r="N31" s="5">
        <v>-10.854694462057813</v>
      </c>
      <c r="O31" s="5">
        <v>-9.1420824173149011</v>
      </c>
      <c r="P31" s="5">
        <v>-10.822848235163129</v>
      </c>
      <c r="Q31" s="5">
        <v>-2.2681606139298593</v>
      </c>
      <c r="R31" s="5">
        <v>4.4033667334669291</v>
      </c>
      <c r="S31" s="5">
        <v>6.3607546672052928</v>
      </c>
      <c r="T31" s="5">
        <v>8.6985474674324603</v>
      </c>
      <c r="U31" s="5">
        <v>13.791671220898461</v>
      </c>
      <c r="V31" s="5">
        <v>15.912283072487998</v>
      </c>
      <c r="W31" s="5">
        <v>11.154797153797258</v>
      </c>
      <c r="X31" s="5">
        <v>14.723586071750105</v>
      </c>
      <c r="Y31" s="5">
        <v>15.4454989049833</v>
      </c>
      <c r="Z31" s="5">
        <v>11.29670861525498</v>
      </c>
      <c r="AA31" s="5">
        <v>18.258745757216001</v>
      </c>
      <c r="AB31" s="5">
        <v>18.985359408214801</v>
      </c>
      <c r="AC31" s="5">
        <v>14.410756481512299</v>
      </c>
      <c r="AD31" s="5">
        <v>19.720402137177057</v>
      </c>
      <c r="AE31" s="5">
        <v>9.4408991135935807</v>
      </c>
      <c r="AF31" s="5">
        <v>8.7965753296576068</v>
      </c>
      <c r="AG31" s="5">
        <v>3.601099572388522</v>
      </c>
    </row>
    <row r="32" spans="1:33" ht="13.15" customHeight="1">
      <c r="A32" s="2" t="s">
        <v>59</v>
      </c>
      <c r="B32" s="5">
        <v>20.344726701909831</v>
      </c>
      <c r="C32" s="5">
        <v>20.259462213171098</v>
      </c>
      <c r="D32" s="5">
        <v>25.907336192830364</v>
      </c>
      <c r="E32" s="5">
        <v>21.360812922433947</v>
      </c>
      <c r="F32" s="5">
        <v>14.555950038452604</v>
      </c>
      <c r="G32" s="5">
        <v>15.901737473909883</v>
      </c>
      <c r="H32" s="5">
        <v>16.675220314898255</v>
      </c>
      <c r="I32" s="5">
        <v>11.119068458105907</v>
      </c>
      <c r="J32" s="5">
        <v>9.624090231441663</v>
      </c>
      <c r="K32" s="5">
        <v>6.0790307858926251</v>
      </c>
      <c r="L32" s="5">
        <v>-2.1580365277309999</v>
      </c>
      <c r="M32" s="5">
        <v>-13.528718598959856</v>
      </c>
      <c r="N32" s="5">
        <v>-1.8912396052105929</v>
      </c>
      <c r="O32" s="5">
        <v>-2.4855334999588585</v>
      </c>
      <c r="P32" s="5">
        <v>-3.7857756657832087</v>
      </c>
      <c r="Q32" s="5">
        <v>2.6639573902140334</v>
      </c>
      <c r="R32" s="5">
        <v>-2.6274279234024478</v>
      </c>
      <c r="S32" s="5">
        <v>6.0119952799807752</v>
      </c>
      <c r="T32" s="5">
        <v>9.7669338804350367</v>
      </c>
      <c r="U32" s="5">
        <v>15.32905495302157</v>
      </c>
      <c r="V32" s="5">
        <v>13.348972678695482</v>
      </c>
      <c r="W32" s="5">
        <v>7.6427399792910133</v>
      </c>
      <c r="X32" s="5">
        <v>9.7804643291745208</v>
      </c>
      <c r="Y32" s="5">
        <v>10.4875966791137</v>
      </c>
      <c r="Z32" s="5">
        <v>15.207411008592263</v>
      </c>
      <c r="AA32" s="5">
        <v>18.333316560325802</v>
      </c>
      <c r="AB32" s="5">
        <v>19.148965891256299</v>
      </c>
      <c r="AC32" s="5">
        <v>16.708946279973201</v>
      </c>
      <c r="AD32" s="5">
        <v>17.073252851590119</v>
      </c>
      <c r="AE32" s="5">
        <v>9.2872628361364349</v>
      </c>
      <c r="AF32" s="5">
        <v>5.6458792949943826</v>
      </c>
      <c r="AG32" s="5">
        <v>0.88148554896885223</v>
      </c>
    </row>
    <row r="33" spans="1:34" ht="13.15" customHeight="1">
      <c r="A33" s="2" t="s">
        <v>60</v>
      </c>
      <c r="B33" s="5">
        <v>44.224349968806528</v>
      </c>
      <c r="C33" s="5">
        <v>53.439716314349738</v>
      </c>
      <c r="D33" s="5">
        <v>49.51487143209998</v>
      </c>
      <c r="E33" s="5">
        <v>50.776118685461569</v>
      </c>
      <c r="F33" s="5">
        <v>44.533322536705697</v>
      </c>
      <c r="G33" s="5">
        <v>33.325632811961526</v>
      </c>
      <c r="H33" s="5">
        <v>24.38322442175318</v>
      </c>
      <c r="I33" s="5">
        <v>24.367646734021097</v>
      </c>
      <c r="J33" s="5">
        <v>21.879816880024027</v>
      </c>
      <c r="K33" s="5">
        <v>12.466612623274131</v>
      </c>
      <c r="L33" s="5">
        <v>6.5645332745108975</v>
      </c>
      <c r="M33" s="5">
        <v>0.46973507729759501</v>
      </c>
      <c r="N33" s="5">
        <v>2.7490515458620468</v>
      </c>
      <c r="O33" s="5">
        <v>1.7279941880016469</v>
      </c>
      <c r="P33" s="5">
        <v>4.8309467591426625</v>
      </c>
      <c r="Q33" s="5">
        <v>11.440619840497956</v>
      </c>
      <c r="R33" s="5">
        <v>24.745622087268782</v>
      </c>
      <c r="S33" s="5">
        <v>35.290307806248023</v>
      </c>
      <c r="T33" s="5">
        <v>44.2209303411476</v>
      </c>
      <c r="U33" s="5">
        <v>51.531595449078218</v>
      </c>
      <c r="V33" s="5">
        <v>41.704000632569496</v>
      </c>
      <c r="W33" s="5">
        <v>42.99560055102161</v>
      </c>
      <c r="X33" s="5">
        <v>44.747399786940868</v>
      </c>
      <c r="Y33" s="5">
        <v>54.901106103801482</v>
      </c>
      <c r="Z33" s="5">
        <v>37.168661876541442</v>
      </c>
      <c r="AA33" s="5">
        <v>24.9</v>
      </c>
      <c r="AB33" s="5">
        <v>9.9462990293270401</v>
      </c>
      <c r="AC33" s="5">
        <v>-7.7072965180869257</v>
      </c>
      <c r="AD33" s="5">
        <v>-18.149488661293244</v>
      </c>
      <c r="AE33" s="5">
        <v>-15.816891824969193</v>
      </c>
      <c r="AF33" s="5">
        <v>-15.381438296617278</v>
      </c>
      <c r="AG33" s="5">
        <v>-18.405262652545041</v>
      </c>
    </row>
    <row r="34" spans="1:34" ht="13.15" customHeight="1">
      <c r="A34" s="2" t="s">
        <v>61</v>
      </c>
      <c r="B34" s="5">
        <v>-15.62187939714449</v>
      </c>
      <c r="C34" s="5">
        <v>3.7751418303882289</v>
      </c>
      <c r="D34" s="5">
        <v>-0.70636743886769437</v>
      </c>
      <c r="E34" s="5">
        <v>-0.74664056991992078</v>
      </c>
      <c r="F34" s="5">
        <v>-1.3631665162983087</v>
      </c>
      <c r="G34" s="5">
        <v>-4.3783041448474336</v>
      </c>
      <c r="H34" s="5">
        <v>-19.935198955934506</v>
      </c>
      <c r="I34" s="5">
        <v>-10.629717710132514</v>
      </c>
      <c r="J34" s="5">
        <v>-22.660701181706933</v>
      </c>
      <c r="K34" s="5">
        <v>-19.515548747452815</v>
      </c>
      <c r="L34" s="5">
        <v>-19.202239500135587</v>
      </c>
      <c r="M34" s="5">
        <v>-19.65490579412371</v>
      </c>
      <c r="N34" s="5">
        <v>-8.8292500508141529</v>
      </c>
      <c r="O34" s="5">
        <v>4.1199052350484155</v>
      </c>
      <c r="P34" s="5">
        <v>19.318988331653621</v>
      </c>
      <c r="Q34" s="5">
        <v>4.6922170982661493</v>
      </c>
      <c r="R34" s="5">
        <v>21.19559134810698</v>
      </c>
      <c r="S34" s="5">
        <v>5.2635016360321973</v>
      </c>
      <c r="T34" s="5">
        <v>2.6710959847956683</v>
      </c>
      <c r="U34" s="5">
        <v>18.684319114195389</v>
      </c>
      <c r="V34" s="5">
        <v>26.387675743015237</v>
      </c>
      <c r="W34" s="5">
        <v>21.96070422795373</v>
      </c>
      <c r="X34" s="5">
        <v>33.439564519168563</v>
      </c>
      <c r="Y34" s="5">
        <v>29.387244730823237</v>
      </c>
      <c r="Z34" s="5">
        <v>9.16021946507386</v>
      </c>
      <c r="AA34" s="5">
        <v>6.9826961080058148</v>
      </c>
      <c r="AB34" s="5">
        <v>-2.4155925571692549</v>
      </c>
      <c r="AC34" s="5">
        <v>-13.171633067747946</v>
      </c>
      <c r="AD34" s="5">
        <v>-9.0419748193676295</v>
      </c>
      <c r="AE34" s="5">
        <v>-9.7195353811928502</v>
      </c>
      <c r="AF34" s="5">
        <v>-9.1557971034239021</v>
      </c>
      <c r="AG34" s="5">
        <v>8.1329054956208235</v>
      </c>
      <c r="AH34" s="76"/>
    </row>
    <row r="35" spans="1:34" ht="13.15" customHeight="1">
      <c r="B35" s="5"/>
      <c r="C35" s="5"/>
      <c r="D35" s="5"/>
      <c r="E35" s="5"/>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row>
    <row r="36" spans="1:34" ht="13.15" customHeight="1">
      <c r="A36" s="3" t="s">
        <v>62</v>
      </c>
      <c r="B36" s="5"/>
      <c r="C36" s="5"/>
      <c r="D36" s="5"/>
      <c r="E36" s="5"/>
      <c r="F36" s="5"/>
      <c r="G36" s="5"/>
      <c r="H36" s="5"/>
      <c r="I36" s="5"/>
      <c r="J36" s="5"/>
      <c r="K36" s="5"/>
      <c r="L36" s="5"/>
      <c r="M36" s="5"/>
      <c r="N36" s="5"/>
      <c r="O36" s="5"/>
      <c r="P36" s="5"/>
      <c r="Q36" s="5"/>
      <c r="R36" s="5"/>
      <c r="S36" s="5"/>
      <c r="T36" s="5"/>
      <c r="U36" s="5"/>
      <c r="V36" s="5"/>
      <c r="W36" s="5"/>
      <c r="X36" s="5"/>
      <c r="Y36" s="5"/>
      <c r="Z36" s="5"/>
      <c r="AA36" s="5"/>
      <c r="AB36" s="5"/>
      <c r="AC36" s="5"/>
      <c r="AD36" s="5"/>
      <c r="AE36" s="5"/>
      <c r="AF36" s="5"/>
      <c r="AG36" s="5"/>
    </row>
    <row r="37" spans="1:34" ht="13.15" customHeight="1">
      <c r="A37" s="2" t="s">
        <v>41</v>
      </c>
      <c r="B37" s="101">
        <v>993.84345940203082</v>
      </c>
      <c r="C37" s="101">
        <v>1939.2217844029722</v>
      </c>
      <c r="D37" s="101">
        <v>2079.462594684645</v>
      </c>
      <c r="E37" s="101">
        <v>1568.2365606414951</v>
      </c>
      <c r="F37" s="101">
        <v>1547.5713102291757</v>
      </c>
      <c r="G37" s="101">
        <v>2439.9575321153711</v>
      </c>
      <c r="H37" s="101">
        <v>2947.1431500259196</v>
      </c>
      <c r="I37" s="101">
        <v>3144.8555270408342</v>
      </c>
      <c r="J37" s="101">
        <v>1977.4057635614363</v>
      </c>
      <c r="K37" s="101">
        <v>2573.7048328791561</v>
      </c>
      <c r="L37" s="101">
        <v>2814.241808560103</v>
      </c>
      <c r="M37" s="101">
        <v>2726.4389553858937</v>
      </c>
      <c r="N37" s="101">
        <v>2003.4132999999999</v>
      </c>
      <c r="O37" s="101">
        <v>2785.9396000000002</v>
      </c>
      <c r="P37" s="101">
        <v>3091.9079999999999</v>
      </c>
      <c r="Q37" s="101">
        <v>3602.2237999999998</v>
      </c>
      <c r="R37" s="101">
        <v>2746.6797999999999</v>
      </c>
      <c r="S37" s="101">
        <v>3171.1902</v>
      </c>
      <c r="T37" s="101">
        <v>3690.5556000000001</v>
      </c>
      <c r="U37" s="101">
        <v>3577.5900999999999</v>
      </c>
      <c r="V37" s="101">
        <v>3517.8781641508531</v>
      </c>
      <c r="W37" s="101">
        <v>3731.2212950041467</v>
      </c>
      <c r="X37" s="101">
        <v>4397.2506342371926</v>
      </c>
      <c r="Y37" s="101">
        <v>4707.671347051838</v>
      </c>
      <c r="Z37" s="101">
        <v>3834.9600517315635</v>
      </c>
      <c r="AA37" s="101">
        <v>4462.9335641688594</v>
      </c>
      <c r="AB37" s="101">
        <v>5112.4854351186696</v>
      </c>
      <c r="AC37" s="101">
        <v>4434.3658072319176</v>
      </c>
      <c r="AD37" s="487">
        <v>2450.0618467605959</v>
      </c>
      <c r="AE37" s="487">
        <v>4340.608722731622</v>
      </c>
      <c r="AF37" s="487">
        <v>5561.3980099999999</v>
      </c>
      <c r="AG37" s="487">
        <v>5477.7680028529103</v>
      </c>
    </row>
    <row r="38" spans="1:34" ht="13.15" customHeight="1">
      <c r="A38" s="2" t="s">
        <v>42</v>
      </c>
      <c r="B38" s="102">
        <v>1802.1398183842314</v>
      </c>
      <c r="C38" s="102">
        <v>2881.0677151913092</v>
      </c>
      <c r="D38" s="102">
        <v>3003.8857971956422</v>
      </c>
      <c r="E38" s="102">
        <v>2577.7599504187583</v>
      </c>
      <c r="F38" s="102">
        <v>2125.6593485412955</v>
      </c>
      <c r="G38" s="102">
        <v>2804.0994577630358</v>
      </c>
      <c r="H38" s="102">
        <v>3202.4869539726178</v>
      </c>
      <c r="I38" s="102">
        <v>2831.5348976473338</v>
      </c>
      <c r="J38" s="102">
        <v>1856.3831374697584</v>
      </c>
      <c r="K38" s="102">
        <v>2804.6959528086604</v>
      </c>
      <c r="L38" s="102">
        <v>2584.9078396128648</v>
      </c>
      <c r="M38" s="102">
        <v>2463.1169500220622</v>
      </c>
      <c r="N38" s="102">
        <v>1988.3032000000001</v>
      </c>
      <c r="O38" s="102">
        <v>2699.3225000000002</v>
      </c>
      <c r="P38" s="102">
        <v>3097.2282999999998</v>
      </c>
      <c r="Q38" s="102">
        <v>3161.4087999999997</v>
      </c>
      <c r="R38" s="102">
        <v>3157.6072000000004</v>
      </c>
      <c r="S38" s="102">
        <v>3258.1880000000001</v>
      </c>
      <c r="T38" s="102">
        <v>3495.0751</v>
      </c>
      <c r="U38" s="102">
        <v>3751.6392999999998</v>
      </c>
      <c r="V38" s="102">
        <v>4332.3169911951463</v>
      </c>
      <c r="W38" s="102">
        <v>4285.5399980794773</v>
      </c>
      <c r="X38" s="102">
        <v>4458.0107210458555</v>
      </c>
      <c r="Y38" s="102">
        <v>4803.3452489242491</v>
      </c>
      <c r="Z38" s="102">
        <v>4869.9083257416196</v>
      </c>
      <c r="AA38" s="102">
        <v>5366.8423730706982</v>
      </c>
      <c r="AB38" s="102">
        <v>5867.2135988307709</v>
      </c>
      <c r="AC38" s="102">
        <v>5761.0239616717809</v>
      </c>
      <c r="AD38" s="487">
        <v>4023.0754903292</v>
      </c>
      <c r="AE38" s="487">
        <v>5229.2811532452097</v>
      </c>
      <c r="AF38" s="487">
        <v>5561.7868639999997</v>
      </c>
      <c r="AG38" s="487">
        <v>5103.9172666400127</v>
      </c>
    </row>
    <row r="39" spans="1:34" ht="13.15" customHeight="1">
      <c r="A39" s="2" t="s">
        <v>63</v>
      </c>
      <c r="B39" s="102">
        <f>B37-B38</f>
        <v>-808.29635898220056</v>
      </c>
      <c r="C39" s="102">
        <f>C37-C38</f>
        <v>-941.845930788337</v>
      </c>
      <c r="D39" s="102">
        <f t="shared" ref="D39:U39" si="0">D37-D38</f>
        <v>-924.42320251099727</v>
      </c>
      <c r="E39" s="102">
        <f t="shared" si="0"/>
        <v>-1009.5233897772632</v>
      </c>
      <c r="F39" s="102">
        <f t="shared" si="0"/>
        <v>-578.08803831211981</v>
      </c>
      <c r="G39" s="102">
        <f t="shared" si="0"/>
        <v>-364.14192564766472</v>
      </c>
      <c r="H39" s="102">
        <f t="shared" si="0"/>
        <v>-255.34380394669824</v>
      </c>
      <c r="I39" s="102">
        <f t="shared" si="0"/>
        <v>313.32062939350044</v>
      </c>
      <c r="J39" s="102">
        <f t="shared" si="0"/>
        <v>121.02262609167792</v>
      </c>
      <c r="K39" s="102">
        <f t="shared" si="0"/>
        <v>-230.99111992950429</v>
      </c>
      <c r="L39" s="102">
        <f t="shared" si="0"/>
        <v>229.33396894723819</v>
      </c>
      <c r="M39" s="102">
        <f t="shared" si="0"/>
        <v>263.32200536383152</v>
      </c>
      <c r="N39" s="102">
        <f t="shared" si="0"/>
        <v>15.110099999999875</v>
      </c>
      <c r="O39" s="102">
        <f t="shared" si="0"/>
        <v>86.617099999999937</v>
      </c>
      <c r="P39" s="102">
        <f t="shared" si="0"/>
        <v>-5.320299999999861</v>
      </c>
      <c r="Q39" s="102">
        <f t="shared" si="0"/>
        <v>440.81500000000005</v>
      </c>
      <c r="R39" s="102">
        <f t="shared" si="0"/>
        <v>-410.92740000000049</v>
      </c>
      <c r="S39" s="102">
        <f t="shared" si="0"/>
        <v>-86.997800000000097</v>
      </c>
      <c r="T39" s="102">
        <f t="shared" si="0"/>
        <v>195.48050000000012</v>
      </c>
      <c r="U39" s="102">
        <f t="shared" si="0"/>
        <v>-174.04919999999993</v>
      </c>
      <c r="V39" s="102">
        <v>-814.43882704429325</v>
      </c>
      <c r="W39" s="102">
        <v>-554.31870307533063</v>
      </c>
      <c r="X39" s="102">
        <v>-60.760086808662891</v>
      </c>
      <c r="Y39" s="102">
        <v>-95.673901872411079</v>
      </c>
      <c r="Z39" s="102">
        <v>-1034.9482740100561</v>
      </c>
      <c r="AA39" s="102">
        <v>-903.90880890183871</v>
      </c>
      <c r="AB39" s="102">
        <v>-754.72816371210138</v>
      </c>
      <c r="AC39" s="102">
        <v>-1326.6581544398632</v>
      </c>
      <c r="AD39" s="102">
        <v>-1573.013643568604</v>
      </c>
      <c r="AE39" s="102">
        <v>-888.67243051358764</v>
      </c>
      <c r="AF39" s="102">
        <v>-0.38885399999981018</v>
      </c>
      <c r="AG39" s="102">
        <v>373.85073621289757</v>
      </c>
    </row>
    <row r="40" spans="1:34" s="76" customFormat="1" ht="13.15" customHeight="1">
      <c r="A40" s="2" t="s">
        <v>64</v>
      </c>
      <c r="B40" s="103">
        <v>0.17317602804276255</v>
      </c>
      <c r="C40" s="104">
        <v>0.18245464897830299</v>
      </c>
      <c r="D40" s="104">
        <v>0.19193581040174412</v>
      </c>
      <c r="E40" s="104">
        <v>-1.9990178462935715E-2</v>
      </c>
      <c r="F40" s="103">
        <v>0.5571580167769159</v>
      </c>
      <c r="G40" s="103">
        <v>0.25821479097428779</v>
      </c>
      <c r="H40" s="103">
        <v>0.41726192024764952</v>
      </c>
      <c r="I40" s="103">
        <v>1.00534511563384</v>
      </c>
      <c r="J40" s="103">
        <v>0.27774775255339135</v>
      </c>
      <c r="K40" s="103">
        <v>5.4815421581469126E-2</v>
      </c>
      <c r="L40" s="103">
        <v>-4.5094973233535618E-2</v>
      </c>
      <c r="M40" s="103">
        <v>-0.13304794705423284</v>
      </c>
      <c r="N40" s="103">
        <v>1.3152356463726589E-2</v>
      </c>
      <c r="O40" s="103">
        <v>8.2462756886206412E-2</v>
      </c>
      <c r="P40" s="103">
        <v>9.8664652393943841E-2</v>
      </c>
      <c r="Q40" s="103">
        <v>0.32121929633579516</v>
      </c>
      <c r="R40" s="103">
        <v>0.36184057116587565</v>
      </c>
      <c r="S40" s="103">
        <v>0.12682441414947232</v>
      </c>
      <c r="T40" s="103">
        <v>0.17879687751835927</v>
      </c>
      <c r="U40" s="103">
        <v>-2.0302285375063955E-2</v>
      </c>
      <c r="V40" s="103">
        <v>0.28077476091346831</v>
      </c>
      <c r="W40" s="103">
        <v>0.17659965491951457</v>
      </c>
      <c r="X40" s="103">
        <v>0.19148743734878093</v>
      </c>
      <c r="Y40" s="103">
        <v>0.31587778797013044</v>
      </c>
      <c r="Z40" s="103">
        <v>9.0134414207959868E-2</v>
      </c>
      <c r="AA40" s="103">
        <v>0.19610529939471188</v>
      </c>
      <c r="AB40" s="103">
        <v>0.16265499976567788</v>
      </c>
      <c r="AC40" s="103">
        <v>-5.8055356814803338E-2</v>
      </c>
      <c r="AD40" s="103">
        <v>-0.36112454531192772</v>
      </c>
      <c r="AE40" s="103">
        <v>-2.7409066184479136E-2</v>
      </c>
      <c r="AF40" s="103">
        <v>8.7807110764103413E-2</v>
      </c>
      <c r="AG40" s="103">
        <v>0.23529908017947654</v>
      </c>
      <c r="AH40" s="2"/>
    </row>
    <row r="41" spans="1:34" ht="13.15" customHeight="1">
      <c r="A41" s="2" t="s">
        <v>65</v>
      </c>
      <c r="B41" s="103">
        <v>-8.0238268532003776E-2</v>
      </c>
      <c r="C41" s="104">
        <v>5.1633702805881532E-2</v>
      </c>
      <c r="D41" s="104">
        <v>9.3272711039736222E-2</v>
      </c>
      <c r="E41" s="104">
        <v>0.22928842349890277</v>
      </c>
      <c r="F41" s="103">
        <v>0.17951966149170739</v>
      </c>
      <c r="G41" s="103">
        <v>-2.6715185145574583E-2</v>
      </c>
      <c r="H41" s="103">
        <v>6.6114749423025643E-2</v>
      </c>
      <c r="I41" s="103">
        <v>9.8447858648494257E-2</v>
      </c>
      <c r="J41" s="103">
        <v>-0.12667891083127891</v>
      </c>
      <c r="K41" s="103">
        <v>2.1272249954362721E-4</v>
      </c>
      <c r="L41" s="103">
        <v>-0.19284360037553283</v>
      </c>
      <c r="M41" s="103">
        <v>-0.1301124517064518</v>
      </c>
      <c r="N41" s="103">
        <v>7.1062967245243414E-2</v>
      </c>
      <c r="O41" s="103">
        <v>-3.7570383111477312E-2</v>
      </c>
      <c r="P41" s="103">
        <v>0.19819679919465805</v>
      </c>
      <c r="Q41" s="103">
        <v>0.28349926928436431</v>
      </c>
      <c r="R41" s="103">
        <v>0.58780136761671353</v>
      </c>
      <c r="S41" s="103">
        <v>0.20671923646005541</v>
      </c>
      <c r="T41" s="103">
        <v>0.12805403432509777</v>
      </c>
      <c r="U41" s="103">
        <v>0.18624662302069228</v>
      </c>
      <c r="V41" s="103">
        <v>0.37202530802284262</v>
      </c>
      <c r="W41" s="103">
        <v>0.31531391008728682</v>
      </c>
      <c r="X41" s="103">
        <v>0.27551214022435611</v>
      </c>
      <c r="Y41" s="103">
        <v>0.28033237335056427</v>
      </c>
      <c r="Z41" s="103">
        <v>0.12408864255294705</v>
      </c>
      <c r="AA41" s="103">
        <v>0.25231414838638666</v>
      </c>
      <c r="AB41" s="103">
        <v>0.31610576240478716</v>
      </c>
      <c r="AC41" s="103">
        <v>0.19937744699113868</v>
      </c>
      <c r="AD41" s="103">
        <v>-0.1738909192471213</v>
      </c>
      <c r="AE41" s="103">
        <v>-2.5631686243615448E-2</v>
      </c>
      <c r="AF41" s="103">
        <v>-5.2056522178029696E-2</v>
      </c>
      <c r="AG41" s="103">
        <v>-0.11406074673591249</v>
      </c>
    </row>
    <row r="42" spans="1:34" ht="13.15" customHeight="1">
      <c r="B42" s="103"/>
      <c r="C42" s="104"/>
      <c r="D42" s="104"/>
      <c r="E42" s="104"/>
      <c r="F42" s="103"/>
      <c r="G42" s="103"/>
      <c r="H42" s="103"/>
      <c r="I42" s="103"/>
      <c r="J42" s="103"/>
      <c r="K42" s="103"/>
      <c r="L42" s="103"/>
      <c r="M42" s="103"/>
      <c r="N42" s="103"/>
      <c r="O42" s="103"/>
      <c r="P42" s="103"/>
      <c r="Q42" s="103"/>
      <c r="R42" s="103"/>
      <c r="S42" s="103"/>
      <c r="T42" s="103"/>
      <c r="U42" s="103"/>
      <c r="V42" s="103"/>
      <c r="W42" s="103"/>
      <c r="X42" s="103"/>
      <c r="Y42" s="103"/>
      <c r="Z42" s="103"/>
      <c r="AA42" s="103"/>
      <c r="AB42" s="103"/>
      <c r="AC42" s="103"/>
      <c r="AD42" s="103"/>
      <c r="AE42" s="103"/>
      <c r="AF42" s="103"/>
      <c r="AG42" s="103"/>
    </row>
    <row r="43" spans="1:34" ht="13.15" customHeight="1">
      <c r="B43" s="5"/>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row>
    <row r="44" spans="1:34" ht="13.15" customHeight="1">
      <c r="A44" s="3" t="s">
        <v>66</v>
      </c>
      <c r="B44" s="5"/>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row>
    <row r="45" spans="1:34" ht="13.15" customHeight="1">
      <c r="A45" s="76" t="s">
        <v>67</v>
      </c>
      <c r="B45" s="77">
        <v>7.4938071849663501</v>
      </c>
      <c r="C45" s="77">
        <v>9.5807890811848928</v>
      </c>
      <c r="D45" s="77">
        <v>19.59056393875569</v>
      </c>
      <c r="E45" s="77">
        <v>8.9755178317168181</v>
      </c>
      <c r="F45" s="77">
        <v>7.5467247228514056</v>
      </c>
      <c r="G45" s="77">
        <v>9.1594357073648389</v>
      </c>
      <c r="H45" s="77">
        <v>9.9959638787035399</v>
      </c>
      <c r="I45" s="77">
        <v>4.7675538240444348</v>
      </c>
      <c r="J45" s="77">
        <v>4.1917678157130878</v>
      </c>
      <c r="K45" s="77">
        <v>2.5020122033369674</v>
      </c>
      <c r="L45" s="77">
        <v>0.83583375538867077</v>
      </c>
      <c r="M45" s="77">
        <v>2.7099718047710164</v>
      </c>
      <c r="N45" s="77">
        <v>2.8565412441018116</v>
      </c>
      <c r="O45" s="77">
        <v>0.42263008933788404</v>
      </c>
      <c r="P45" s="77">
        <v>-5.9573896455580453</v>
      </c>
      <c r="Q45" s="77">
        <v>8.1906261759239207</v>
      </c>
      <c r="R45" s="77">
        <v>4.173941688205332</v>
      </c>
      <c r="S45" s="77">
        <v>6.1683960515949554</v>
      </c>
      <c r="T45" s="77">
        <v>7.0200696868486094</v>
      </c>
      <c r="U45" s="77">
        <v>3.79117816366659</v>
      </c>
      <c r="V45" s="77">
        <v>6.1903754618185305</v>
      </c>
      <c r="W45" s="77">
        <v>6.7433756956631719</v>
      </c>
      <c r="X45" s="77">
        <v>6.5426733625385411</v>
      </c>
      <c r="Y45" s="77">
        <v>9.0437931966446747</v>
      </c>
      <c r="Z45" s="77">
        <v>8.8000000000000007</v>
      </c>
      <c r="AA45" s="77">
        <v>7.1</v>
      </c>
      <c r="AB45" s="77">
        <v>5.4</v>
      </c>
      <c r="AC45" s="77">
        <v>0.9</v>
      </c>
      <c r="AD45" s="77">
        <v>-10.7</v>
      </c>
      <c r="AE45" s="77">
        <v>-9.1</v>
      </c>
      <c r="AF45" s="77">
        <v>-3.0669257174077091</v>
      </c>
      <c r="AG45" s="77">
        <v>-0.3</v>
      </c>
    </row>
    <row r="46" spans="1:34" ht="13.15" customHeight="1">
      <c r="A46" s="76" t="s">
        <v>68</v>
      </c>
      <c r="B46" s="77">
        <v>1.3897187960289623</v>
      </c>
      <c r="C46" s="77">
        <v>0.86911507220367823</v>
      </c>
      <c r="D46" s="77">
        <v>4.8103317356500535</v>
      </c>
      <c r="E46" s="77">
        <v>6.2337383347051665</v>
      </c>
      <c r="F46" s="77">
        <v>4.0317843507175626</v>
      </c>
      <c r="G46" s="77">
        <v>0.95954471926803719</v>
      </c>
      <c r="H46" s="77">
        <v>6.8462553566244564</v>
      </c>
      <c r="I46" s="77">
        <v>3.7184223281146527</v>
      </c>
      <c r="J46" s="77">
        <v>3.044787511935148</v>
      </c>
      <c r="K46" s="77">
        <v>3.4282232107267192</v>
      </c>
      <c r="L46" s="77">
        <v>2.0317029703970628</v>
      </c>
      <c r="M46" s="77">
        <v>4.1460911973322245</v>
      </c>
      <c r="N46" s="77">
        <v>3.842436993715701</v>
      </c>
      <c r="O46" s="77">
        <v>0.53507128537067983</v>
      </c>
      <c r="P46" s="77">
        <v>-3.2345256091647694</v>
      </c>
      <c r="Q46" s="77">
        <v>0.43639181504511393</v>
      </c>
      <c r="R46" s="77">
        <v>-1.5033372714696422</v>
      </c>
      <c r="S46" s="77">
        <v>-1.0224852443595889</v>
      </c>
      <c r="T46" s="77">
        <v>1.6473700310406278</v>
      </c>
      <c r="U46" s="77">
        <v>-4.3045662464744181</v>
      </c>
      <c r="V46" s="77">
        <v>0.93435099000770272</v>
      </c>
      <c r="W46" s="77">
        <v>0.23290654332231903</v>
      </c>
      <c r="X46" s="77">
        <v>1.4909308410066444E-2</v>
      </c>
      <c r="Y46" s="77">
        <v>3.8660290358814122</v>
      </c>
      <c r="Z46" s="77">
        <v>3.5776558841651234</v>
      </c>
      <c r="AA46" s="77">
        <v>1.9561079226450395</v>
      </c>
      <c r="AB46" s="77">
        <v>-0.42375870698644547</v>
      </c>
      <c r="AC46" s="77">
        <v>-3.9014094189137865</v>
      </c>
      <c r="AD46" s="77">
        <v>-7.685025498177291</v>
      </c>
      <c r="AE46" s="77">
        <v>-5.239217492439856</v>
      </c>
      <c r="AF46" s="77">
        <v>-1.0745483310712711</v>
      </c>
      <c r="AG46" s="77">
        <v>4.2</v>
      </c>
    </row>
    <row r="47" spans="1:34" ht="13.15" customHeight="1">
      <c r="A47" s="76" t="s">
        <v>69</v>
      </c>
      <c r="B47" s="77">
        <f>+B45-B49</f>
        <v>6.104088388937388</v>
      </c>
      <c r="C47" s="77">
        <f t="shared" ref="C47:M47" si="1">+C45-C49</f>
        <v>8.7116740089812144</v>
      </c>
      <c r="D47" s="77">
        <f t="shared" si="1"/>
        <v>14.780232203105637</v>
      </c>
      <c r="E47" s="77">
        <f t="shared" si="1"/>
        <v>2.7417794970116516</v>
      </c>
      <c r="F47" s="77">
        <f t="shared" si="1"/>
        <v>3.514940372133843</v>
      </c>
      <c r="G47" s="77">
        <f t="shared" si="1"/>
        <v>8.1998909880968025</v>
      </c>
      <c r="H47" s="77">
        <f t="shared" si="1"/>
        <v>3.1497085220790835</v>
      </c>
      <c r="I47" s="77">
        <f t="shared" si="1"/>
        <v>1.0491314959297822</v>
      </c>
      <c r="J47" s="77">
        <f t="shared" si="1"/>
        <v>1.1469803037779398</v>
      </c>
      <c r="K47" s="77">
        <f t="shared" si="1"/>
        <v>-0.92621100738975182</v>
      </c>
      <c r="L47" s="77">
        <f t="shared" si="1"/>
        <v>-1.1958692150083921</v>
      </c>
      <c r="M47" s="77">
        <f t="shared" si="1"/>
        <v>-1.4361193925612081</v>
      </c>
      <c r="N47" s="77">
        <v>-0.98589574961388204</v>
      </c>
      <c r="O47" s="77">
        <v>-0.1124411960327958</v>
      </c>
      <c r="P47" s="77">
        <v>-2.722864036393271</v>
      </c>
      <c r="Q47" s="77">
        <v>7.7542343608788062</v>
      </c>
      <c r="R47" s="77">
        <v>5.6772789596749709</v>
      </c>
      <c r="S47" s="77">
        <v>7.1908812959545498</v>
      </c>
      <c r="T47" s="77">
        <v>5.3726996558079874</v>
      </c>
      <c r="U47" s="77">
        <v>8.0957444101410072</v>
      </c>
      <c r="V47" s="77">
        <v>5.223310246468305</v>
      </c>
      <c r="W47" s="77">
        <v>6.5104691523408507</v>
      </c>
      <c r="X47" s="77">
        <v>6.5277640541284692</v>
      </c>
      <c r="Y47" s="77">
        <v>5.1777641607632621</v>
      </c>
      <c r="Z47" s="77">
        <v>5.2574608749229865</v>
      </c>
      <c r="AA47" s="77">
        <v>5.1091765439800279</v>
      </c>
      <c r="AB47" s="77">
        <v>5.8533864442127106</v>
      </c>
      <c r="AC47" s="77">
        <v>4.8234337257880897</v>
      </c>
      <c r="AD47" s="77">
        <v>-2.9942723542181517</v>
      </c>
      <c r="AE47" s="77">
        <v>-3.8527032035909801</v>
      </c>
      <c r="AF47" s="77">
        <v>-1.9923773863364382</v>
      </c>
      <c r="AG47" s="77">
        <v>-4.5</v>
      </c>
    </row>
    <row r="48" spans="1:34" ht="13.15" customHeight="1">
      <c r="A48" s="2" t="s">
        <v>70</v>
      </c>
      <c r="B48" s="5">
        <v>1.0269327892270708</v>
      </c>
      <c r="C48" s="5">
        <v>2.8187803540471053</v>
      </c>
      <c r="D48" s="5">
        <v>2.1445476327721393</v>
      </c>
      <c r="E48" s="5">
        <v>1.9396315154589543</v>
      </c>
      <c r="F48" s="5">
        <v>0.50880762989172967</v>
      </c>
      <c r="G48" s="5">
        <v>5.5936318808411736</v>
      </c>
      <c r="H48" s="5">
        <v>2.007153839004681</v>
      </c>
      <c r="I48" s="5">
        <v>-1.9993844066680544</v>
      </c>
      <c r="J48" s="5">
        <v>0.40732299707650971</v>
      </c>
      <c r="K48" s="5">
        <v>2.2953747099228403</v>
      </c>
      <c r="L48" s="5">
        <v>1.1390860286269446</v>
      </c>
      <c r="M48" s="5">
        <v>1.0574418814307218</v>
      </c>
      <c r="N48" s="5">
        <v>0.17512928583629581</v>
      </c>
      <c r="O48" s="5">
        <v>1.0688338766701373</v>
      </c>
      <c r="P48" s="5">
        <v>0.43667932822259692</v>
      </c>
      <c r="Q48" s="5">
        <v>1.373371023820656</v>
      </c>
      <c r="R48" s="5">
        <v>0.16200806850482832</v>
      </c>
      <c r="S48" s="5">
        <v>0.84724084211670259</v>
      </c>
      <c r="T48" s="5">
        <v>0.68138812123822268</v>
      </c>
      <c r="U48" s="5">
        <v>-0.63592576634248466</v>
      </c>
      <c r="V48" s="5">
        <v>0.16572045131760116</v>
      </c>
      <c r="W48" s="5">
        <v>0.22395022140649437</v>
      </c>
      <c r="X48" s="5">
        <v>0.51582429777768557</v>
      </c>
      <c r="Y48" s="5">
        <v>1.2867623154258827</v>
      </c>
      <c r="Z48" s="5">
        <v>7.659704251386272E-2</v>
      </c>
      <c r="AA48" s="5">
        <v>1.1028444583073431</v>
      </c>
      <c r="AB48" s="5">
        <v>0.47957539103232488</v>
      </c>
      <c r="AC48" s="5">
        <v>2.2481889479680972</v>
      </c>
      <c r="AD48" s="5">
        <v>0.53136233855119896</v>
      </c>
      <c r="AE48" s="5">
        <v>2.7675150731018174</v>
      </c>
      <c r="AF48" s="5">
        <v>1.148810135407847</v>
      </c>
      <c r="AG48" s="5">
        <v>-1.2</v>
      </c>
    </row>
    <row r="49" spans="1:34" ht="13.15" customHeight="1">
      <c r="A49" s="2" t="s">
        <v>71</v>
      </c>
      <c r="B49" s="5">
        <f>+B46</f>
        <v>1.3897187960289623</v>
      </c>
      <c r="C49" s="5">
        <f t="shared" ref="C49:M49" si="2">+C46</f>
        <v>0.86911507220367823</v>
      </c>
      <c r="D49" s="5">
        <f t="shared" si="2"/>
        <v>4.8103317356500535</v>
      </c>
      <c r="E49" s="5">
        <f t="shared" si="2"/>
        <v>6.2337383347051665</v>
      </c>
      <c r="F49" s="5">
        <f t="shared" si="2"/>
        <v>4.0317843507175626</v>
      </c>
      <c r="G49" s="5">
        <f t="shared" si="2"/>
        <v>0.95954471926803719</v>
      </c>
      <c r="H49" s="5">
        <f t="shared" si="2"/>
        <v>6.8462553566244564</v>
      </c>
      <c r="I49" s="5">
        <f t="shared" si="2"/>
        <v>3.7184223281146527</v>
      </c>
      <c r="J49" s="5">
        <f t="shared" si="2"/>
        <v>3.044787511935148</v>
      </c>
      <c r="K49" s="5">
        <f t="shared" si="2"/>
        <v>3.4282232107267192</v>
      </c>
      <c r="L49" s="5">
        <f t="shared" si="2"/>
        <v>2.0317029703970628</v>
      </c>
      <c r="M49" s="5">
        <f t="shared" si="2"/>
        <v>4.1460911973322245</v>
      </c>
      <c r="N49" s="5">
        <f>+N46</f>
        <v>3.842436993715701</v>
      </c>
      <c r="O49" s="5">
        <f t="shared" ref="O49:U49" si="3">+O46</f>
        <v>0.53507128537067983</v>
      </c>
      <c r="P49" s="5">
        <f t="shared" si="3"/>
        <v>-3.2345256091647694</v>
      </c>
      <c r="Q49" s="5">
        <f t="shared" si="3"/>
        <v>0.43639181504511393</v>
      </c>
      <c r="R49" s="5">
        <f t="shared" si="3"/>
        <v>-1.5033372714696422</v>
      </c>
      <c r="S49" s="5">
        <f t="shared" si="3"/>
        <v>-1.0224852443595889</v>
      </c>
      <c r="T49" s="5">
        <f t="shared" si="3"/>
        <v>1.6473700310406278</v>
      </c>
      <c r="U49" s="5">
        <f t="shared" si="3"/>
        <v>-4.3045662464744181</v>
      </c>
      <c r="V49" s="5">
        <v>0.93435099000770272</v>
      </c>
      <c r="W49" s="5">
        <v>0.23290654332231903</v>
      </c>
      <c r="X49" s="5">
        <v>1.4909308410066444E-2</v>
      </c>
      <c r="Y49" s="5">
        <v>3.8660290358814122</v>
      </c>
      <c r="Z49" s="5">
        <v>3.6</v>
      </c>
      <c r="AA49" s="5">
        <v>2</v>
      </c>
      <c r="AB49" s="5">
        <v>-0.4</v>
      </c>
      <c r="AC49" s="5">
        <v>-3.9</v>
      </c>
      <c r="AD49" s="5">
        <v>-7.7</v>
      </c>
      <c r="AE49" s="5">
        <v>-5.2</v>
      </c>
      <c r="AF49" s="5">
        <v>-1.1000000000000001</v>
      </c>
      <c r="AG49" s="5">
        <v>4.2</v>
      </c>
    </row>
    <row r="50" spans="1:34" ht="13.15" customHeight="1">
      <c r="A50" s="2" t="s">
        <v>72</v>
      </c>
      <c r="B50" s="5">
        <v>1.0078600297663414</v>
      </c>
      <c r="C50" s="5">
        <v>0.10848344917109989</v>
      </c>
      <c r="D50" s="5">
        <v>1.7879957601475684</v>
      </c>
      <c r="E50" s="5">
        <v>-0.21614177325406186</v>
      </c>
      <c r="F50" s="5">
        <v>-0.78643754516823827</v>
      </c>
      <c r="G50" s="5">
        <v>0.52833309788620908</v>
      </c>
      <c r="H50" s="5">
        <v>0.64030549912494372</v>
      </c>
      <c r="I50" s="5">
        <v>0.25595633645837695</v>
      </c>
      <c r="J50" s="5">
        <v>0.6292546479284874</v>
      </c>
      <c r="K50" s="5">
        <v>0.14782629792807342</v>
      </c>
      <c r="L50" s="5">
        <v>8.2103323867240896E-2</v>
      </c>
      <c r="M50" s="5">
        <v>-7.7142775512998446E-2</v>
      </c>
      <c r="N50" s="5">
        <v>-0.71428954509956777</v>
      </c>
      <c r="O50" s="5">
        <v>-0.57069947568225199</v>
      </c>
      <c r="P50" s="5">
        <v>9.8926023027398308E-2</v>
      </c>
      <c r="Q50" s="5">
        <v>0.76108313715756959</v>
      </c>
      <c r="R50" s="5">
        <v>1.0993531230277438</v>
      </c>
      <c r="S50" s="5">
        <v>0.9778187067861448</v>
      </c>
      <c r="T50" s="5">
        <v>1.1201411390771217</v>
      </c>
      <c r="U50" s="5">
        <v>1.2979494909619353</v>
      </c>
      <c r="V50" s="5">
        <v>0.44894385722046526</v>
      </c>
      <c r="W50" s="5">
        <v>0.94448687444919166</v>
      </c>
      <c r="X50" s="5">
        <v>0.25869760947348486</v>
      </c>
      <c r="Y50" s="5">
        <v>2.1490179308085033</v>
      </c>
      <c r="Z50" s="5">
        <v>0.4</v>
      </c>
      <c r="AA50" s="5">
        <v>0.3</v>
      </c>
      <c r="AB50" s="5">
        <v>0.9</v>
      </c>
      <c r="AC50" s="5">
        <v>1.2</v>
      </c>
      <c r="AD50" s="5">
        <v>0.2</v>
      </c>
      <c r="AE50" s="5">
        <v>-0.7</v>
      </c>
      <c r="AF50" s="5">
        <v>-0.61147169397552636</v>
      </c>
      <c r="AG50" s="5">
        <v>1.4151342488996914</v>
      </c>
    </row>
    <row r="51" spans="1:34" ht="13.15" customHeight="1">
      <c r="A51" s="2" t="s">
        <v>73</v>
      </c>
      <c r="B51" s="5">
        <v>0.20553413351222977</v>
      </c>
      <c r="C51" s="5">
        <v>0.13312249525738001</v>
      </c>
      <c r="D51" s="5">
        <v>8.9348229116920391E-2</v>
      </c>
      <c r="E51" s="5">
        <v>2.2878076343935287E-2</v>
      </c>
      <c r="F51" s="5">
        <v>0.10632186240399517</v>
      </c>
      <c r="G51" s="5">
        <v>1.2773926621237051E-2</v>
      </c>
      <c r="H51" s="5">
        <v>0.10043764503185842</v>
      </c>
      <c r="I51" s="5">
        <v>0.15905525416691332</v>
      </c>
      <c r="J51" s="5">
        <v>0.16257266758726316</v>
      </c>
      <c r="K51" s="5">
        <v>7.1303560042340203E-3</v>
      </c>
      <c r="L51" s="5">
        <v>-4.241815287241206E-2</v>
      </c>
      <c r="M51" s="5">
        <v>0.13269457897813233</v>
      </c>
      <c r="N51" s="5">
        <v>6.9338732273728304E-2</v>
      </c>
      <c r="O51" s="5">
        <v>4.2129063030658429E-2</v>
      </c>
      <c r="P51" s="5">
        <v>-1.0678205121410279E-2</v>
      </c>
      <c r="Q51" s="5">
        <v>2.427563899864656E-2</v>
      </c>
      <c r="R51" s="5">
        <v>8.9639829733739254E-2</v>
      </c>
      <c r="S51" s="5">
        <v>0.10088029653076004</v>
      </c>
      <c r="T51" s="5">
        <v>7.9910547745250388E-2</v>
      </c>
      <c r="U51" s="5">
        <v>8.7533364465477367E-2</v>
      </c>
      <c r="V51" s="5">
        <v>0.30173965744672931</v>
      </c>
      <c r="W51" s="5">
        <v>9.9473994215037262E-2</v>
      </c>
      <c r="X51" s="5">
        <v>0.13541029405755614</v>
      </c>
      <c r="Y51" s="5">
        <v>0.11257021894320542</v>
      </c>
      <c r="Z51" s="5">
        <v>0.1</v>
      </c>
      <c r="AA51" s="5">
        <v>0.1</v>
      </c>
      <c r="AB51" s="5">
        <v>0.1</v>
      </c>
      <c r="AC51" s="5">
        <v>0.1</v>
      </c>
      <c r="AD51" s="5">
        <v>0.2</v>
      </c>
      <c r="AE51" s="5">
        <v>0</v>
      </c>
      <c r="AF51" s="5">
        <v>-2.8966649131411944E-2</v>
      </c>
      <c r="AG51" s="5">
        <v>5.9018425968328736E-2</v>
      </c>
    </row>
    <row r="52" spans="1:34" ht="13.15" customHeight="1">
      <c r="A52" s="2" t="s">
        <v>74</v>
      </c>
      <c r="B52" s="5">
        <v>-4.5763554829217859E-2</v>
      </c>
      <c r="C52" s="5">
        <v>2.3378952734580301</v>
      </c>
      <c r="D52" s="5">
        <v>4.7793514351701551</v>
      </c>
      <c r="E52" s="5">
        <v>-5.3226495893407684</v>
      </c>
      <c r="F52" s="5">
        <v>0.17080465583614374</v>
      </c>
      <c r="G52" s="5">
        <v>-0.1980168497577422</v>
      </c>
      <c r="H52" s="5">
        <v>-1.5440449443693232</v>
      </c>
      <c r="I52" s="5">
        <v>0.979886384246478</v>
      </c>
      <c r="J52" s="5">
        <v>0.24684832993761113</v>
      </c>
      <c r="K52" s="5">
        <v>-0.10559001691834077</v>
      </c>
      <c r="L52" s="5">
        <v>-1.2727649056017021</v>
      </c>
      <c r="M52" s="5">
        <v>1.2646195352832319</v>
      </c>
      <c r="N52" s="5">
        <v>0.38106332265694703</v>
      </c>
      <c r="O52" s="5">
        <v>0.2075143888309941</v>
      </c>
      <c r="P52" s="5">
        <v>-1.3790091265221496</v>
      </c>
      <c r="Q52" s="5">
        <v>0.30732865962175493</v>
      </c>
      <c r="R52" s="5">
        <v>-0.34724485918831099</v>
      </c>
      <c r="S52" s="5">
        <v>-8.3665510365622336E-2</v>
      </c>
      <c r="T52" s="5">
        <v>8.3731891302060019E-2</v>
      </c>
      <c r="U52" s="5">
        <v>1.5892459476058403</v>
      </c>
      <c r="V52" s="5">
        <v>0.27150517038517263</v>
      </c>
      <c r="W52" s="5">
        <v>-3.4817562719113668E-2</v>
      </c>
      <c r="X52" s="5">
        <v>5.8704013143658935E-3</v>
      </c>
      <c r="Y52" s="5">
        <v>0.45860307487759316</v>
      </c>
      <c r="Z52" s="5">
        <v>0.1</v>
      </c>
      <c r="AA52" s="5">
        <v>0.2</v>
      </c>
      <c r="AB52" s="5">
        <v>0.2</v>
      </c>
      <c r="AC52" s="5">
        <v>0.6</v>
      </c>
      <c r="AD52" s="5">
        <v>0.1</v>
      </c>
      <c r="AE52" s="5">
        <v>-0.4</v>
      </c>
      <c r="AF52" s="5">
        <v>-0.17990123687444357</v>
      </c>
      <c r="AG52" s="5">
        <v>-0.55231927466798769</v>
      </c>
      <c r="AH52" s="76"/>
    </row>
    <row r="53" spans="1:34" ht="13.15" customHeight="1">
      <c r="A53" s="2" t="s">
        <v>75</v>
      </c>
      <c r="B53" s="5">
        <v>-2.6948402064338182</v>
      </c>
      <c r="C53" s="5">
        <v>-0.83745538872996073</v>
      </c>
      <c r="D53" s="5">
        <v>0.72969708678436818</v>
      </c>
      <c r="E53" s="5">
        <v>6.6021808248820664</v>
      </c>
      <c r="F53" s="5">
        <v>-0.3954490324711169</v>
      </c>
      <c r="G53" s="5">
        <v>1.6616706156962209</v>
      </c>
      <c r="H53" s="5">
        <v>1.5928109279855072</v>
      </c>
      <c r="I53" s="5">
        <v>-1.6312283792409499</v>
      </c>
      <c r="J53" s="5">
        <v>-1.3407480169438066</v>
      </c>
      <c r="K53" s="5">
        <v>-1.3636212133967185</v>
      </c>
      <c r="L53" s="5">
        <v>-1.4509109651096448</v>
      </c>
      <c r="M53" s="5">
        <v>-0.46941039396808071</v>
      </c>
      <c r="N53" s="5">
        <v>-0.40081930542297128</v>
      </c>
      <c r="O53" s="5">
        <v>0.40440066722098816</v>
      </c>
      <c r="P53" s="5">
        <v>-2.376887954186274</v>
      </c>
      <c r="Q53" s="5">
        <v>1.1197184993181297</v>
      </c>
      <c r="R53" s="5">
        <v>1.59187632695694</v>
      </c>
      <c r="S53" s="5">
        <v>0.75656923191960246</v>
      </c>
      <c r="T53" s="5">
        <v>0.501922894370739</v>
      </c>
      <c r="U53" s="5">
        <v>0.71991721898712635</v>
      </c>
      <c r="V53" s="5">
        <v>0.69451318975408904</v>
      </c>
      <c r="W53" s="5">
        <v>0.90408909034311835</v>
      </c>
      <c r="X53" s="5">
        <v>0.16204929532853551</v>
      </c>
      <c r="Y53" s="5">
        <v>-0.48827019271140371</v>
      </c>
      <c r="Z53" s="5">
        <v>1.7</v>
      </c>
      <c r="AA53" s="5">
        <v>1.3</v>
      </c>
      <c r="AB53" s="5">
        <v>0.9</v>
      </c>
      <c r="AC53" s="5">
        <v>0.2</v>
      </c>
      <c r="AD53" s="5">
        <v>-1.2</v>
      </c>
      <c r="AE53" s="5">
        <v>-1.8</v>
      </c>
      <c r="AF53" s="5">
        <v>-1.463062687571262</v>
      </c>
      <c r="AG53" s="5">
        <v>-0.9347993052587017</v>
      </c>
    </row>
    <row r="54" spans="1:34" ht="13.15" customHeight="1">
      <c r="A54" s="2" t="s">
        <v>76</v>
      </c>
      <c r="B54" s="5">
        <v>0.9764906451596238</v>
      </c>
      <c r="C54" s="5">
        <v>-0.1054600806369381</v>
      </c>
      <c r="D54" s="5">
        <v>0.30203971347430636</v>
      </c>
      <c r="E54" s="5">
        <v>-1.1413436678687621</v>
      </c>
      <c r="F54" s="5">
        <v>0.75258977048482922</v>
      </c>
      <c r="G54" s="5">
        <v>0.17775683954744112</v>
      </c>
      <c r="H54" s="5">
        <v>0.36613887214711144</v>
      </c>
      <c r="I54" s="5">
        <v>2.0580723385712725</v>
      </c>
      <c r="J54" s="5">
        <v>4.7837649195815415E-2</v>
      </c>
      <c r="K54" s="5">
        <v>-0.53061670930646498</v>
      </c>
      <c r="L54" s="5">
        <v>-0.90314928853553555</v>
      </c>
      <c r="M54" s="5">
        <v>2.6088772154749513</v>
      </c>
      <c r="N54" s="5">
        <v>-0.30650867442228041</v>
      </c>
      <c r="O54" s="5">
        <v>0.12356154583511618</v>
      </c>
      <c r="P54" s="5">
        <v>0.41710970036553874</v>
      </c>
      <c r="Q54" s="5">
        <v>2.3239622623565488</v>
      </c>
      <c r="R54" s="5">
        <v>0.89469090446598465</v>
      </c>
      <c r="S54" s="5">
        <v>0.78542785907610813</v>
      </c>
      <c r="T54" s="5">
        <v>0.51345350725622552</v>
      </c>
      <c r="U54" s="5">
        <v>1.6656635548277645</v>
      </c>
      <c r="V54" s="5">
        <v>-6.0455888432974737E-3</v>
      </c>
      <c r="W54" s="5">
        <v>0.26308280018616698</v>
      </c>
      <c r="X54" s="5">
        <v>1.329163733780544</v>
      </c>
      <c r="Y54" s="5">
        <v>0.5232611159441567</v>
      </c>
      <c r="Z54" s="5">
        <v>0.3</v>
      </c>
      <c r="AA54" s="5">
        <v>0</v>
      </c>
      <c r="AB54" s="5">
        <v>1.1000000000000001</v>
      </c>
      <c r="AC54" s="5">
        <v>-0.6</v>
      </c>
      <c r="AD54" s="5">
        <v>-2.1</v>
      </c>
      <c r="AE54" s="5">
        <v>-1.6</v>
      </c>
      <c r="AF54" s="5">
        <v>-1.0743395087712599</v>
      </c>
      <c r="AG54" s="5">
        <v>-1.302034236627732</v>
      </c>
    </row>
    <row r="55" spans="1:34" s="76" customFormat="1" ht="13.15" customHeight="1">
      <c r="A55" s="2" t="s">
        <v>77</v>
      </c>
      <c r="B55" s="5">
        <v>0.60741489525422632</v>
      </c>
      <c r="C55" s="5">
        <v>0.27495112489766782</v>
      </c>
      <c r="D55" s="5">
        <v>0.28703820464787194</v>
      </c>
      <c r="E55" s="5">
        <v>0.36118221197914879</v>
      </c>
      <c r="F55" s="5">
        <v>0.17919614369538309</v>
      </c>
      <c r="G55" s="5">
        <v>0.12186859907914625</v>
      </c>
      <c r="H55" s="5">
        <v>0.10866109711803128</v>
      </c>
      <c r="I55" s="5">
        <v>8.9555279409410216E-2</v>
      </c>
      <c r="J55" s="5">
        <v>-5.4972195121142473E-2</v>
      </c>
      <c r="K55" s="5">
        <v>-0.11307530366072333</v>
      </c>
      <c r="L55" s="5">
        <v>9.6741124577013407E-2</v>
      </c>
      <c r="M55" s="5">
        <v>-0.18163501853952554</v>
      </c>
      <c r="N55" s="5">
        <v>-0.1461578171419752</v>
      </c>
      <c r="O55" s="5">
        <v>-5.4444513205445036E-2</v>
      </c>
      <c r="P55" s="5">
        <v>-0.28555197699644047</v>
      </c>
      <c r="Q55" s="5">
        <v>-0.12023882113218572</v>
      </c>
      <c r="R55" s="5">
        <v>8.8320945419898655E-2</v>
      </c>
      <c r="S55" s="5">
        <v>0.33204152918108931</v>
      </c>
      <c r="T55" s="5">
        <v>0.32026758821525225</v>
      </c>
      <c r="U55" s="5">
        <v>0.33471496550590546</v>
      </c>
      <c r="V55" s="5">
        <v>0.19611196666080191</v>
      </c>
      <c r="W55" s="5">
        <v>0.2305181908114308</v>
      </c>
      <c r="X55" s="5">
        <v>0.40100040348454763</v>
      </c>
      <c r="Y55" s="5">
        <v>-7.2052560350749209E-2</v>
      </c>
      <c r="Z55" s="5">
        <v>0.3</v>
      </c>
      <c r="AA55" s="5">
        <v>0.3</v>
      </c>
      <c r="AB55" s="5">
        <v>0.1</v>
      </c>
      <c r="AC55" s="5">
        <v>0.1</v>
      </c>
      <c r="AD55" s="5">
        <v>0</v>
      </c>
      <c r="AE55" s="5">
        <v>0</v>
      </c>
      <c r="AF55" s="5">
        <v>1.3284397521778849E-2</v>
      </c>
      <c r="AG55" s="5">
        <v>4.0956777970712387E-3</v>
      </c>
      <c r="AH55" s="2"/>
    </row>
    <row r="56" spans="1:34" ht="13.15" customHeight="1">
      <c r="A56" s="2" t="s">
        <v>78</v>
      </c>
      <c r="B56" s="5">
        <v>1.9735029819253644</v>
      </c>
      <c r="C56" s="5">
        <v>1.8934360813130962</v>
      </c>
      <c r="D56" s="5">
        <v>2.0431916076970724</v>
      </c>
      <c r="E56" s="5">
        <v>1.5316634725260803</v>
      </c>
      <c r="F56" s="5">
        <v>3.1262245668749427</v>
      </c>
      <c r="G56" s="5">
        <v>0.98885813570459991</v>
      </c>
      <c r="H56" s="5">
        <v>2.6246695302260519</v>
      </c>
      <c r="I56" s="5">
        <v>1.5531423232025421</v>
      </c>
      <c r="J56" s="5">
        <v>3.1114508582732037</v>
      </c>
      <c r="K56" s="5">
        <v>0.95967842749948506</v>
      </c>
      <c r="L56" s="5">
        <v>3.3774463497731575</v>
      </c>
      <c r="M56" s="5">
        <v>-2.2598298609509389</v>
      </c>
      <c r="N56" s="5">
        <v>0.1668146671136197</v>
      </c>
      <c r="O56" s="5">
        <v>7.3627649084924418E-2</v>
      </c>
      <c r="P56" s="5">
        <v>-0.14363583559124266</v>
      </c>
      <c r="Q56" s="5">
        <v>0.80989019296040121</v>
      </c>
      <c r="R56" s="5">
        <v>0.2321338631454038</v>
      </c>
      <c r="S56" s="5">
        <v>0.98843036758034097</v>
      </c>
      <c r="T56" s="5">
        <v>0.73312488027090883</v>
      </c>
      <c r="U56" s="5">
        <v>2.1407525668544447</v>
      </c>
      <c r="V56" s="5">
        <v>1.2858653413130756</v>
      </c>
      <c r="W56" s="5">
        <v>0.87728227503273259</v>
      </c>
      <c r="X56" s="5">
        <v>1.2106491746186876</v>
      </c>
      <c r="Y56" s="5">
        <v>0.66745941877049331</v>
      </c>
      <c r="Z56" s="5">
        <v>1.7</v>
      </c>
      <c r="AA56" s="5">
        <v>1.3</v>
      </c>
      <c r="AB56" s="5">
        <v>1</v>
      </c>
      <c r="AC56" s="5">
        <v>0.9</v>
      </c>
      <c r="AD56" s="5">
        <v>0.2</v>
      </c>
      <c r="AE56" s="5">
        <v>-0.2</v>
      </c>
      <c r="AF56" s="5">
        <v>0.41823252787047821</v>
      </c>
      <c r="AG56" s="5">
        <v>-0.91963327194091105</v>
      </c>
    </row>
    <row r="57" spans="1:34" ht="13.15" customHeight="1">
      <c r="A57" s="2" t="s">
        <v>79</v>
      </c>
      <c r="B57" s="5">
        <v>3.046956675355557</v>
      </c>
      <c r="C57" s="5">
        <v>2.0879207002037514</v>
      </c>
      <c r="D57" s="5">
        <v>2.6170225332952457</v>
      </c>
      <c r="E57" s="5">
        <v>-1.0356215737149324</v>
      </c>
      <c r="F57" s="5">
        <v>-0.14711767941383158</v>
      </c>
      <c r="G57" s="5">
        <v>-0.68698525752148465</v>
      </c>
      <c r="H57" s="5">
        <v>-2.7464239441897917</v>
      </c>
      <c r="I57" s="5">
        <v>-0.415923634216186</v>
      </c>
      <c r="J57" s="5">
        <v>-2.0625866341560157</v>
      </c>
      <c r="K57" s="5">
        <v>-2.2233175554621227</v>
      </c>
      <c r="L57" s="5">
        <v>-2.2220027297334357</v>
      </c>
      <c r="M57" s="5">
        <v>-3.5117345547566838</v>
      </c>
      <c r="N57" s="5">
        <v>-0.21047342604740912</v>
      </c>
      <c r="O57" s="5">
        <v>-1.4073572982117386</v>
      </c>
      <c r="P57" s="5">
        <v>0.52018401040869011</v>
      </c>
      <c r="Q57" s="5">
        <v>1.1548437677772834</v>
      </c>
      <c r="R57" s="5">
        <v>1.8665109815181369</v>
      </c>
      <c r="S57" s="5">
        <v>2.4861403297052198</v>
      </c>
      <c r="T57" s="5">
        <v>1.3387614642684629</v>
      </c>
      <c r="U57" s="5">
        <v>0.89589521649334269</v>
      </c>
      <c r="V57" s="5">
        <v>1.8976671551336703</v>
      </c>
      <c r="W57" s="5">
        <v>3.0024010489573199</v>
      </c>
      <c r="X57" s="5">
        <v>2.5090966223395079</v>
      </c>
      <c r="Y57" s="5">
        <v>0.54041076834170032</v>
      </c>
      <c r="Z57" s="5">
        <v>0.7</v>
      </c>
      <c r="AA57" s="5">
        <v>0.6</v>
      </c>
      <c r="AB57" s="5">
        <v>1.2</v>
      </c>
      <c r="AC57" s="5">
        <v>0</v>
      </c>
      <c r="AD57" s="5">
        <v>-1</v>
      </c>
      <c r="AE57" s="5">
        <v>-2</v>
      </c>
      <c r="AF57" s="5">
        <v>-0.21496267081265136</v>
      </c>
      <c r="AG57" s="5">
        <v>-1.1043468597495425</v>
      </c>
    </row>
    <row r="58" spans="1:34" ht="13.15" customHeight="1">
      <c r="B58" s="5"/>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5"/>
      <c r="AF58" s="5"/>
      <c r="AG58" s="5"/>
    </row>
  </sheetData>
  <customSheetViews>
    <customSheetView guid="{8D4EA38E-ED42-44A9-9431-B3D4F6087B53}" scale="60" showPageBreaks="1" fitToPage="1" printArea="1" view="pageBreakPreview">
      <pane xSplit="1" ySplit="2" topLeftCell="B3" activePane="bottomRight" state="frozen"/>
      <selection pane="bottomRight" activeCell="F71" sqref="F71"/>
      <pageMargins left="0" right="0" top="0" bottom="0" header="0" footer="0"/>
      <pageSetup paperSize="9" scale="31" orientation="landscape" r:id="rId1"/>
    </customSheetView>
    <customSheetView guid="{54FD4859-4825-49C8-AF88-E7B792413D64}" scale="60" showPageBreaks="1" fitToPage="1" printArea="1" view="pageBreakPreview">
      <pane xSplit="1" ySplit="2" topLeftCell="B3" activePane="bottomRight" state="frozen"/>
      <selection pane="bottomRight" activeCell="F71" sqref="F71"/>
      <pageMargins left="0" right="0" top="0" bottom="0" header="0" footer="0"/>
      <pageSetup paperSize="9" scale="31" orientation="landscape" r:id="rId2"/>
    </customSheetView>
  </customSheetViews>
  <pageMargins left="0.7" right="0.7" top="0.75" bottom="0.75" header="0.3" footer="0.3"/>
  <pageSetup paperSize="9" scale="50" orientation="landscape" r:id="rId3"/>
  <ignoredErrors>
    <ignoredError sqref="B39:U39" unlockedFormula="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7EA6A7"/>
    <pageSetUpPr autoPageBreaks="0"/>
  </sheetPr>
  <dimension ref="A1:J48"/>
  <sheetViews>
    <sheetView view="pageBreakPreview" zoomScaleNormal="100" zoomScaleSheetLayoutView="100" workbookViewId="0">
      <pane xSplit="1" ySplit="4" topLeftCell="B45" activePane="bottomRight" state="frozen"/>
      <selection pane="topRight" activeCell="Z29" sqref="Z29"/>
      <selection pane="bottomLeft" activeCell="Z29" sqref="Z29"/>
      <selection pane="bottomRight" activeCell="L8" sqref="L8"/>
    </sheetView>
  </sheetViews>
  <sheetFormatPr defaultColWidth="8.42578125" defaultRowHeight="12" customHeight="1"/>
  <cols>
    <col min="1" max="16384" width="8.42578125" style="6"/>
  </cols>
  <sheetData>
    <row r="1" spans="1:10" ht="12" customHeight="1">
      <c r="B1" s="7" t="s">
        <v>80</v>
      </c>
      <c r="C1" s="541" t="s">
        <v>81</v>
      </c>
      <c r="D1" s="541"/>
      <c r="E1" s="541"/>
      <c r="G1" s="7" t="s">
        <v>82</v>
      </c>
      <c r="H1" s="541" t="s">
        <v>83</v>
      </c>
      <c r="I1" s="541"/>
      <c r="J1" s="541"/>
    </row>
    <row r="2" spans="1:10" ht="12" customHeight="1">
      <c r="C2" s="541" t="s">
        <v>84</v>
      </c>
      <c r="D2" s="541" t="s">
        <v>85</v>
      </c>
      <c r="E2" s="541" t="s">
        <v>86</v>
      </c>
      <c r="H2" s="541" t="s">
        <v>83</v>
      </c>
      <c r="I2" s="541" t="s">
        <v>87</v>
      </c>
      <c r="J2" s="541" t="s">
        <v>88</v>
      </c>
    </row>
    <row r="3" spans="1:10" ht="12" customHeight="1">
      <c r="C3" s="541"/>
      <c r="D3" s="541"/>
      <c r="E3" s="541"/>
      <c r="H3" s="541"/>
      <c r="I3" s="541"/>
      <c r="J3" s="541"/>
    </row>
    <row r="4" spans="1:10" ht="12" customHeight="1">
      <c r="C4" s="541"/>
      <c r="D4" s="541"/>
      <c r="E4" s="541"/>
      <c r="H4" s="541"/>
      <c r="I4" s="541"/>
      <c r="J4" s="541"/>
    </row>
    <row r="5" spans="1:10" ht="12" customHeight="1">
      <c r="A5" s="6" t="s">
        <v>89</v>
      </c>
      <c r="C5" s="8">
        <v>9.4194510965847087</v>
      </c>
      <c r="D5" s="35">
        <v>7.6770618362931531</v>
      </c>
      <c r="E5" s="35">
        <v>3.7815341047171325</v>
      </c>
      <c r="H5" s="8">
        <v>-6.6741212699999997</v>
      </c>
      <c r="I5" s="35">
        <v>-0.43691600173221384</v>
      </c>
      <c r="J5" s="35">
        <v>-6.0665449906994766</v>
      </c>
    </row>
    <row r="6" spans="1:10" ht="12" customHeight="1">
      <c r="C6" s="8">
        <v>9.455830416693134</v>
      </c>
      <c r="D6" s="35">
        <v>9.8471327041890877</v>
      </c>
      <c r="E6" s="35">
        <v>5.3122389143923643</v>
      </c>
      <c r="H6" s="8">
        <v>-4.8532710100000003</v>
      </c>
      <c r="I6" s="35">
        <v>-4.7589740495292951E-2</v>
      </c>
      <c r="J6" s="35">
        <v>-4.6248475510276839</v>
      </c>
    </row>
    <row r="7" spans="1:10" ht="12" customHeight="1">
      <c r="C7" s="8">
        <v>9.0693347944773794</v>
      </c>
      <c r="D7" s="35">
        <v>11.971983396802299</v>
      </c>
      <c r="E7" s="35">
        <v>7.1280954994495493</v>
      </c>
      <c r="H7" s="8">
        <v>-2.75936329</v>
      </c>
      <c r="I7" s="35">
        <v>0.73815074067867015</v>
      </c>
      <c r="J7" s="35">
        <v>-3.235621383085479</v>
      </c>
    </row>
    <row r="8" spans="1:10" ht="12" customHeight="1">
      <c r="C8" s="8">
        <v>8.4057570469577172</v>
      </c>
      <c r="D8" s="35">
        <v>13.763711146089408</v>
      </c>
      <c r="E8" s="35">
        <v>8.9193803954096484</v>
      </c>
      <c r="H8" s="8">
        <v>0.10040022799999999</v>
      </c>
      <c r="I8" s="35">
        <v>0.70604498918451963</v>
      </c>
      <c r="J8" s="35">
        <v>-0.46034374578922271</v>
      </c>
    </row>
    <row r="9" spans="1:10" ht="12" customHeight="1">
      <c r="A9" s="6" t="s">
        <v>90</v>
      </c>
      <c r="C9" s="8">
        <v>7.0556473402386244</v>
      </c>
      <c r="D9" s="35">
        <v>15.05960431727511</v>
      </c>
      <c r="E9" s="35">
        <v>10.371131338230754</v>
      </c>
      <c r="H9" s="8">
        <v>4.4971005999999996</v>
      </c>
      <c r="I9" s="35">
        <v>0.27468374222200309</v>
      </c>
      <c r="J9" s="35">
        <v>4.0696542361744852</v>
      </c>
    </row>
    <row r="10" spans="1:10" ht="12" customHeight="1">
      <c r="C10" s="8">
        <v>6.8711666470886668</v>
      </c>
      <c r="D10" s="35">
        <v>15.749494966054245</v>
      </c>
      <c r="E10" s="35">
        <v>11.485145211689618</v>
      </c>
      <c r="H10" s="8">
        <v>7.03986293</v>
      </c>
      <c r="I10" s="35">
        <v>0.20263704507747332</v>
      </c>
      <c r="J10" s="35">
        <v>6.5335142150820795</v>
      </c>
    </row>
    <row r="11" spans="1:10" ht="12" customHeight="1">
      <c r="C11" s="8">
        <v>7.6166159621108731</v>
      </c>
      <c r="D11" s="35">
        <v>15.830337879645873</v>
      </c>
      <c r="E11" s="35">
        <v>12.663069329920562</v>
      </c>
      <c r="H11" s="8">
        <v>7.2683882799999999</v>
      </c>
      <c r="I11" s="35">
        <v>-9.4286300187409688E-2</v>
      </c>
      <c r="J11" s="35">
        <v>6.9718700651637331</v>
      </c>
    </row>
    <row r="12" spans="1:10" ht="12" customHeight="1">
      <c r="C12" s="8">
        <v>8.811092509652596</v>
      </c>
      <c r="D12" s="35">
        <v>15.422205172078041</v>
      </c>
      <c r="E12" s="35">
        <v>12.622310432969286</v>
      </c>
      <c r="H12" s="8">
        <v>6.1681452600000002</v>
      </c>
      <c r="I12" s="35">
        <v>-0.60434616575862066</v>
      </c>
      <c r="J12" s="35">
        <v>6.3178410399799265</v>
      </c>
    </row>
    <row r="13" spans="1:10" ht="12" customHeight="1">
      <c r="A13" s="6" t="s">
        <v>91</v>
      </c>
      <c r="C13" s="8">
        <v>11.030011996586575</v>
      </c>
      <c r="D13" s="35">
        <v>14.755883194153153</v>
      </c>
      <c r="E13" s="35">
        <v>13.560380481031565</v>
      </c>
      <c r="H13" s="8">
        <v>7.5784125900000001</v>
      </c>
      <c r="I13" s="35">
        <v>-0.33722571375923072</v>
      </c>
      <c r="J13" s="35">
        <v>7.4604775741849059</v>
      </c>
    </row>
    <row r="14" spans="1:10" ht="12" customHeight="1">
      <c r="C14" s="8">
        <v>12.302262914669893</v>
      </c>
      <c r="D14" s="35">
        <v>13.942593052884057</v>
      </c>
      <c r="E14" s="35">
        <v>13.937984684414872</v>
      </c>
      <c r="H14" s="8">
        <v>6.1938013099999996</v>
      </c>
      <c r="I14" s="35">
        <v>-0.35221109140415391</v>
      </c>
      <c r="J14" s="35">
        <v>6.1640425329497583</v>
      </c>
    </row>
    <row r="15" spans="1:10" ht="12" customHeight="1">
      <c r="C15" s="8">
        <v>13.074360589034061</v>
      </c>
      <c r="D15" s="35">
        <v>13.161813645779796</v>
      </c>
      <c r="E15" s="35">
        <v>13.734564918423686</v>
      </c>
      <c r="H15" s="8">
        <v>4.0031559699999999</v>
      </c>
      <c r="I15" s="35">
        <v>-1.456927262401047</v>
      </c>
      <c r="J15" s="35">
        <v>4.9420789624736061</v>
      </c>
    </row>
    <row r="16" spans="1:10" ht="12" customHeight="1">
      <c r="C16" s="8">
        <v>13.80222981923389</v>
      </c>
      <c r="D16" s="35">
        <v>12.524819679186216</v>
      </c>
      <c r="E16" s="35">
        <v>13.584996453280063</v>
      </c>
      <c r="H16" s="8">
        <v>4.1240800499999999</v>
      </c>
      <c r="I16" s="35">
        <v>-1.5976743413672414</v>
      </c>
      <c r="J16" s="35">
        <v>5.1800857700856557</v>
      </c>
    </row>
    <row r="17" spans="1:10" ht="12" customHeight="1">
      <c r="A17" s="6" t="s">
        <v>92</v>
      </c>
      <c r="C17" s="8">
        <v>14.254419463482847</v>
      </c>
      <c r="D17" s="35">
        <v>11.923150235569624</v>
      </c>
      <c r="E17" s="35">
        <v>13.005453934292245</v>
      </c>
      <c r="H17" s="8">
        <v>4.2054545900000004</v>
      </c>
      <c r="I17" s="35">
        <v>-1.0949479741213222</v>
      </c>
      <c r="J17" s="35">
        <v>4.8727799662754991</v>
      </c>
    </row>
    <row r="18" spans="1:10" ht="12" customHeight="1">
      <c r="C18" s="8">
        <v>14.394051406349018</v>
      </c>
      <c r="D18" s="35">
        <v>11.365629923570264</v>
      </c>
      <c r="E18" s="35">
        <v>12.138258669933766</v>
      </c>
      <c r="H18" s="8">
        <v>3.6158344900000001</v>
      </c>
      <c r="I18" s="35">
        <v>-0.40015244424798502</v>
      </c>
      <c r="J18" s="35">
        <v>3.767281040259606</v>
      </c>
    </row>
    <row r="19" spans="1:10" ht="12" customHeight="1">
      <c r="C19" s="8">
        <v>14.091902540051148</v>
      </c>
      <c r="D19" s="35">
        <v>10.75055629796584</v>
      </c>
      <c r="E19" s="35">
        <v>11.788129928430347</v>
      </c>
      <c r="H19" s="8">
        <v>3.2290426800000001</v>
      </c>
      <c r="I19" s="35">
        <v>-2.2035900956010768E-2</v>
      </c>
      <c r="J19" s="35">
        <v>3.0996329688330735</v>
      </c>
    </row>
    <row r="20" spans="1:10" ht="12" customHeight="1">
      <c r="C20" s="8">
        <v>13.187918021269462</v>
      </c>
      <c r="D20" s="35">
        <v>9.9471833459831025</v>
      </c>
      <c r="E20" s="35">
        <v>11.347659287762312</v>
      </c>
      <c r="H20" s="8">
        <v>1.7535193499999999</v>
      </c>
      <c r="I20" s="35">
        <v>0.36252951615127932</v>
      </c>
      <c r="J20" s="35">
        <v>1.3902338971800905</v>
      </c>
    </row>
    <row r="21" spans="1:10" ht="12" customHeight="1">
      <c r="A21" s="6" t="s">
        <v>93</v>
      </c>
      <c r="C21" s="8">
        <v>12.087020359692978</v>
      </c>
      <c r="D21" s="35">
        <v>9.0014917345166534</v>
      </c>
      <c r="E21" s="35">
        <v>10.877642666475552</v>
      </c>
      <c r="H21" s="8">
        <v>1.0608260199999999</v>
      </c>
      <c r="I21" s="35">
        <v>0.23766516798664616</v>
      </c>
      <c r="J21" s="35">
        <v>0.82659912004586522</v>
      </c>
    </row>
    <row r="22" spans="1:10" ht="12" customHeight="1">
      <c r="C22" s="8">
        <v>10.655063295065226</v>
      </c>
      <c r="D22" s="35">
        <v>7.9564326411401876</v>
      </c>
      <c r="E22" s="35">
        <v>9.7842719887861094</v>
      </c>
      <c r="H22" s="8">
        <v>1.54938687</v>
      </c>
      <c r="I22" s="35">
        <v>0.47854334381462071</v>
      </c>
      <c r="J22" s="35">
        <v>1.1065839450191324</v>
      </c>
    </row>
    <row r="23" spans="1:10" ht="12" customHeight="1">
      <c r="C23" s="8">
        <v>9.1736039136550716</v>
      </c>
      <c r="D23" s="35">
        <v>6.8217483125676992</v>
      </c>
      <c r="E23" s="35">
        <v>8.5893016496827013</v>
      </c>
      <c r="H23" s="8">
        <v>1.6091900100000001</v>
      </c>
      <c r="I23" s="35">
        <v>1.6989723231579261</v>
      </c>
      <c r="J23" s="35">
        <v>0.24708333018467343</v>
      </c>
    </row>
    <row r="24" spans="1:10" ht="12" customHeight="1">
      <c r="C24" s="8">
        <v>7.5917506247956679</v>
      </c>
      <c r="D24" s="35">
        <v>5.6379842888010678</v>
      </c>
      <c r="E24" s="35">
        <v>7.8797443728287897</v>
      </c>
      <c r="H24" s="8">
        <v>-0.52807221699999995</v>
      </c>
      <c r="I24" s="35">
        <v>1.6173560653497594</v>
      </c>
      <c r="J24" s="35">
        <v>-1.6948750529378793</v>
      </c>
    </row>
    <row r="25" spans="1:10" ht="12" customHeight="1">
      <c r="A25" s="6" t="s">
        <v>94</v>
      </c>
      <c r="C25" s="8">
        <v>5.873710423982681</v>
      </c>
      <c r="D25" s="35">
        <v>4.51311355367634</v>
      </c>
      <c r="E25" s="35">
        <v>6.6039094719743785</v>
      </c>
      <c r="H25" s="8">
        <v>-1.13023713</v>
      </c>
      <c r="I25" s="35">
        <v>1.3408540630131034</v>
      </c>
      <c r="J25" s="35">
        <v>-2.0402412309161186</v>
      </c>
    </row>
    <row r="26" spans="1:10" ht="12" customHeight="1">
      <c r="C26" s="8">
        <v>4.6685519190958313</v>
      </c>
      <c r="D26" s="35">
        <v>3.5287538580883515</v>
      </c>
      <c r="E26" s="35">
        <v>5.4962335870906376</v>
      </c>
      <c r="H26" s="8">
        <v>-0.78601320500000005</v>
      </c>
      <c r="I26" s="35">
        <v>1.8894339124309976</v>
      </c>
      <c r="J26" s="35">
        <v>-2.0937793550755059</v>
      </c>
    </row>
    <row r="27" spans="1:10" ht="12" customHeight="1">
      <c r="C27" s="8">
        <v>3.6333199672947014</v>
      </c>
      <c r="D27" s="35">
        <v>2.7590729233093247</v>
      </c>
      <c r="E27" s="35">
        <v>4.213706673569817</v>
      </c>
      <c r="H27" s="8">
        <v>-0.74557643600000001</v>
      </c>
      <c r="I27" s="35">
        <v>2.8762556794590379</v>
      </c>
      <c r="J27" s="35">
        <v>-2.7398728061090276</v>
      </c>
    </row>
    <row r="28" spans="1:10" ht="12" customHeight="1">
      <c r="C28" s="8">
        <v>3.0223511154470417</v>
      </c>
      <c r="D28" s="35">
        <v>2.2499966108454394</v>
      </c>
      <c r="E28" s="35">
        <v>3.005265702793336</v>
      </c>
      <c r="H28" s="8">
        <v>-2.7205170500000002</v>
      </c>
      <c r="I28" s="35">
        <v>3.0465496353488599</v>
      </c>
      <c r="J28" s="35">
        <v>-4.6904452982132971</v>
      </c>
    </row>
    <row r="29" spans="1:10" ht="12" customHeight="1">
      <c r="A29" s="6" t="s">
        <v>95</v>
      </c>
      <c r="C29" s="8">
        <v>2.8316593359744235</v>
      </c>
      <c r="D29" s="35">
        <v>2.0133520704505026</v>
      </c>
      <c r="E29" s="35">
        <v>2.3544520299753513</v>
      </c>
      <c r="H29" s="8">
        <v>-3.4160136200000002</v>
      </c>
      <c r="I29" s="35">
        <v>2.4479357479471417</v>
      </c>
      <c r="J29" s="35">
        <v>-4.9165689237542702</v>
      </c>
    </row>
    <row r="30" spans="1:10" ht="12" customHeight="1">
      <c r="C30" s="8">
        <v>2.7488142980555574</v>
      </c>
      <c r="D30" s="35">
        <v>2.0599505552298947</v>
      </c>
      <c r="E30" s="35">
        <v>2.0257777539425037</v>
      </c>
      <c r="H30" s="8">
        <v>-3.7806125100000001</v>
      </c>
      <c r="I30" s="35">
        <v>1.6082085189070361</v>
      </c>
      <c r="J30" s="35">
        <v>-4.6695899420633094</v>
      </c>
    </row>
    <row r="31" spans="1:10" ht="12" customHeight="1">
      <c r="C31" s="8">
        <v>3.0162524693876147</v>
      </c>
      <c r="D31" s="35">
        <v>2.422774015312168</v>
      </c>
      <c r="E31" s="35">
        <v>1.7615671155096768</v>
      </c>
      <c r="H31" s="8">
        <v>-3.7524935699999999</v>
      </c>
      <c r="I31" s="35">
        <v>1.0931726604321881</v>
      </c>
      <c r="J31" s="35">
        <v>-4.2884029818581473</v>
      </c>
    </row>
    <row r="32" spans="1:10" ht="12" customHeight="1">
      <c r="C32" s="8">
        <v>3.6674046324447929</v>
      </c>
      <c r="D32" s="35">
        <v>3.0884022640826014</v>
      </c>
      <c r="E32" s="35">
        <v>2.3210810573924601</v>
      </c>
      <c r="H32" s="8">
        <v>-2.19322697</v>
      </c>
      <c r="I32" s="35">
        <v>1.5130636770179544</v>
      </c>
      <c r="J32" s="35">
        <v>-3.1405886442187558</v>
      </c>
    </row>
    <row r="33" spans="1:10" ht="12" customHeight="1">
      <c r="A33" s="6" t="s">
        <v>96</v>
      </c>
      <c r="C33" s="8">
        <v>4.3711576869515101</v>
      </c>
      <c r="D33" s="35">
        <v>3.8635285294676303</v>
      </c>
      <c r="E33" s="35">
        <v>3.0527582548382171</v>
      </c>
      <c r="H33" s="8">
        <v>-1.8731635200000001</v>
      </c>
      <c r="I33" s="35">
        <v>0.89953901326060137</v>
      </c>
      <c r="J33" s="35">
        <v>-2.4094681703840104</v>
      </c>
    </row>
    <row r="34" spans="1:10" ht="12" customHeight="1">
      <c r="C34" s="8">
        <v>4.8513437833773043</v>
      </c>
      <c r="D34" s="35">
        <v>4.6405434710923732</v>
      </c>
      <c r="E34" s="35">
        <v>3.8769388000150284</v>
      </c>
      <c r="H34" s="8">
        <v>-2.0413496000000002</v>
      </c>
      <c r="I34" s="35">
        <v>0.42891731513498998</v>
      </c>
      <c r="J34" s="35">
        <v>-2.2336733539092712</v>
      </c>
    </row>
    <row r="35" spans="1:10" ht="12" customHeight="1">
      <c r="C35" s="8">
        <v>5.1863170828954308</v>
      </c>
      <c r="D35" s="35">
        <v>5.3201709679176146</v>
      </c>
      <c r="E35" s="35">
        <v>4.7436696120727095</v>
      </c>
      <c r="H35" s="8">
        <v>-2.2257718899999999</v>
      </c>
      <c r="I35" s="35">
        <v>0.14112985591010913</v>
      </c>
      <c r="J35" s="35">
        <v>-2.2022953650908645</v>
      </c>
    </row>
    <row r="36" spans="1:10" ht="12" customHeight="1">
      <c r="C36" s="8">
        <v>5.1609211809303668</v>
      </c>
      <c r="D36" s="8">
        <v>5.841006198459997</v>
      </c>
      <c r="E36" s="8">
        <v>5.6225825352416159</v>
      </c>
      <c r="H36" s="8">
        <v>-1.3268266</v>
      </c>
      <c r="I36" s="8">
        <v>-0.32938738375272936</v>
      </c>
      <c r="J36" s="8">
        <v>-1.0083987454580461</v>
      </c>
    </row>
    <row r="37" spans="1:10" ht="12" customHeight="1">
      <c r="A37" s="6" t="s">
        <v>97</v>
      </c>
      <c r="C37" s="8">
        <v>4.9433421371634978</v>
      </c>
      <c r="D37" s="8">
        <v>6.2061332867303864</v>
      </c>
      <c r="E37" s="8">
        <v>6.1198324430415951</v>
      </c>
      <c r="F37" s="8"/>
      <c r="G37" s="8"/>
      <c r="H37" s="8">
        <v>-0.60976519299999998</v>
      </c>
      <c r="I37" s="8">
        <v>-5.6060131083452473E-2</v>
      </c>
      <c r="J37" s="8">
        <v>-0.53475317044493775</v>
      </c>
    </row>
    <row r="38" spans="1:10" ht="12" customHeight="1">
      <c r="C38" s="8">
        <v>4.7985249470418934</v>
      </c>
      <c r="D38" s="8">
        <v>6.3423675081541786</v>
      </c>
      <c r="E38" s="8">
        <v>6.4400717096456894</v>
      </c>
      <c r="F38" s="8"/>
      <c r="G38" s="8"/>
      <c r="H38" s="8">
        <v>-0.12469156200000001</v>
      </c>
      <c r="I38" s="8">
        <v>0.1981870680773066</v>
      </c>
      <c r="J38" s="8">
        <v>-0.2669987737577329</v>
      </c>
    </row>
    <row r="39" spans="1:10" ht="12" customHeight="1">
      <c r="C39" s="8">
        <v>4.6087118348900891</v>
      </c>
      <c r="D39" s="8">
        <v>6.1817239974157445</v>
      </c>
      <c r="E39" s="8">
        <v>6.4435525504014768</v>
      </c>
      <c r="F39" s="8"/>
      <c r="G39" s="8"/>
      <c r="H39" s="8">
        <v>0.437922967</v>
      </c>
      <c r="I39" s="8">
        <v>0.75881720001314512</v>
      </c>
      <c r="J39" s="8">
        <v>-0.1585564774514279</v>
      </c>
    </row>
    <row r="40" spans="1:10" ht="12" customHeight="1">
      <c r="C40" s="8">
        <v>4.4683868242921143</v>
      </c>
      <c r="D40" s="8">
        <v>5.6769804474720464</v>
      </c>
      <c r="E40" s="8">
        <v>5.9554257188352722</v>
      </c>
      <c r="F40" s="8"/>
      <c r="G40" s="8"/>
      <c r="H40" s="8">
        <v>1.8961721899999999</v>
      </c>
      <c r="I40" s="8">
        <v>1.7126833191825215</v>
      </c>
      <c r="J40" s="8">
        <v>0.49575701400402089</v>
      </c>
    </row>
    <row r="41" spans="1:10" ht="12" customHeight="1">
      <c r="A41" s="6" t="s">
        <v>98</v>
      </c>
      <c r="C41" s="8">
        <v>4.2791074071088397</v>
      </c>
      <c r="D41" s="8">
        <v>4.7995040404554379</v>
      </c>
      <c r="E41" s="8">
        <v>5.5660618612039636</v>
      </c>
      <c r="H41" s="8">
        <v>3.0525129</v>
      </c>
      <c r="I41" s="8">
        <v>2.2759148503419402</v>
      </c>
      <c r="J41" s="8">
        <v>1.1568116382922873</v>
      </c>
    </row>
    <row r="42" spans="1:10" ht="12" customHeight="1">
      <c r="C42" s="8">
        <v>4.0257078475682828</v>
      </c>
      <c r="D42" s="8">
        <v>3.5881884104830286</v>
      </c>
      <c r="E42" s="8">
        <v>4.7747557953729203</v>
      </c>
      <c r="H42" s="8">
        <v>2.9786431800000002</v>
      </c>
      <c r="I42" s="8">
        <v>1.6048341348810939</v>
      </c>
      <c r="J42" s="8">
        <v>1.5970351314600431</v>
      </c>
    </row>
    <row r="43" spans="1:10" ht="12" customHeight="1">
      <c r="C43" s="8">
        <v>3.614274092561276</v>
      </c>
      <c r="D43" s="8">
        <v>2.1936031981057091</v>
      </c>
      <c r="E43" s="8">
        <v>4.0021102945276388</v>
      </c>
      <c r="H43" s="8">
        <v>1.4486841500000001</v>
      </c>
      <c r="I43" s="8">
        <v>-0.29012447624794652</v>
      </c>
      <c r="J43" s="8">
        <v>1.6072397156451967</v>
      </c>
    </row>
    <row r="44" spans="1:10" ht="12" customHeight="1">
      <c r="C44" s="8">
        <v>2.8697988763017657</v>
      </c>
      <c r="D44" s="8">
        <v>0.85473522796100099</v>
      </c>
      <c r="E44" s="8">
        <v>2.9102653567798731</v>
      </c>
      <c r="F44" s="8"/>
      <c r="G44" s="8"/>
      <c r="H44" s="8">
        <v>-1.4073260299999999</v>
      </c>
      <c r="I44" s="8">
        <v>-2.5122000720262783</v>
      </c>
      <c r="J44" s="8">
        <v>0.61870630071974675</v>
      </c>
    </row>
    <row r="45" spans="1:10" ht="12" customHeight="1">
      <c r="A45" s="6" t="s">
        <v>99</v>
      </c>
      <c r="C45" s="8">
        <v>2.3173394917885171</v>
      </c>
      <c r="D45" s="8">
        <v>-0.13481765686901293</v>
      </c>
      <c r="E45" s="8">
        <v>1.6060737761057764</v>
      </c>
      <c r="F45" s="8"/>
      <c r="G45" s="8"/>
      <c r="H45" s="8">
        <v>-5.8513481399999998</v>
      </c>
      <c r="I45" s="8">
        <v>-4.2694063323905098</v>
      </c>
      <c r="J45" s="8">
        <v>-2.2386957046600005</v>
      </c>
    </row>
    <row r="46" spans="1:10" ht="12" customHeight="1">
      <c r="C46" s="8">
        <v>2.0691542453399769</v>
      </c>
      <c r="D46" s="8">
        <v>-0.49626601735026643</v>
      </c>
      <c r="E46" s="8">
        <v>0.24179024252226622</v>
      </c>
      <c r="H46" s="8">
        <v>-7.1285576400000004</v>
      </c>
      <c r="I46" s="8">
        <v>-4.2159895378707093</v>
      </c>
      <c r="J46" s="8">
        <v>-3.4954456728804444</v>
      </c>
    </row>
    <row r="47" spans="1:10" s="8" customFormat="1" ht="12" customHeight="1">
      <c r="C47" s="8">
        <v>1.9960583636662532</v>
      </c>
      <c r="D47" s="8">
        <v>-0.21031006728303714</v>
      </c>
      <c r="E47" s="8">
        <v>-0.82435232290591909</v>
      </c>
      <c r="H47" s="8">
        <v>-5.1323054499999996</v>
      </c>
      <c r="I47" s="8">
        <v>-1.9994632642156605</v>
      </c>
      <c r="J47" s="8">
        <v>-3.3328360307810505</v>
      </c>
    </row>
    <row r="48" spans="1:10" s="8" customFormat="1" ht="12" customHeight="1">
      <c r="A48" s="8" t="s">
        <v>26</v>
      </c>
      <c r="C48" s="8">
        <v>2.1237882597754387</v>
      </c>
      <c r="D48" s="8">
        <v>0.53520881787489927</v>
      </c>
      <c r="E48" s="8">
        <v>-2.065953595175507</v>
      </c>
      <c r="H48" s="8">
        <v>-2.9813253799999999</v>
      </c>
      <c r="I48" s="8">
        <v>1.0491097978742572</v>
      </c>
      <c r="J48" s="8">
        <v>-3.6777927827393087</v>
      </c>
    </row>
  </sheetData>
  <customSheetViews>
    <customSheetView guid="{8D4EA38E-ED42-44A9-9431-B3D4F6087B53}" scale="60" showPageBreaks="1" view="pageBreakPreview">
      <pane xSplit="1" ySplit="4" topLeftCell="B8" activePane="bottomRight" state="frozen"/>
      <selection pane="bottomRight" activeCell="R19" sqref="R19"/>
      <pageMargins left="0" right="0" top="0" bottom="0" header="0" footer="0"/>
      <pageSetup orientation="portrait" r:id="rId1"/>
    </customSheetView>
    <customSheetView guid="{B6000075-C6E9-470D-8855-6E4C41B43187}">
      <pane xSplit="1" ySplit="4" topLeftCell="B5" activePane="bottomRight" state="frozen"/>
      <selection pane="bottomRight" activeCell="K36" sqref="K36"/>
      <pageMargins left="0" right="0" top="0" bottom="0" header="0" footer="0"/>
      <pageSetup orientation="portrait" r:id="rId2"/>
    </customSheetView>
    <customSheetView guid="{A510ACF3-DF9A-47BB-87AF-862EA6359570}">
      <pane xSplit="1" ySplit="4" topLeftCell="B5" activePane="bottomRight" state="frozen"/>
      <selection pane="bottomRight" activeCell="K36" sqref="K36"/>
      <pageMargins left="0" right="0" top="0" bottom="0" header="0" footer="0"/>
      <pageSetup orientation="portrait" r:id="rId3"/>
    </customSheetView>
    <customSheetView guid="{5B55F06F-38A3-4953-A2E1-A01BECB01CAC}">
      <pane xSplit="1" ySplit="4" topLeftCell="B5" activePane="bottomRight" state="frozen"/>
      <selection pane="bottomRight" activeCell="K36" sqref="K36"/>
      <pageMargins left="0" right="0" top="0" bottom="0" header="0" footer="0"/>
      <pageSetup orientation="portrait" r:id="rId4"/>
    </customSheetView>
    <customSheetView guid="{54FD4859-4825-49C8-AF88-E7B792413D64}">
      <pane xSplit="1" ySplit="4" topLeftCell="B5" activePane="bottomRight" state="frozen"/>
      <selection pane="bottomRight" activeCell="K36" sqref="K36"/>
      <pageMargins left="0" right="0" top="0" bottom="0" header="0" footer="0"/>
      <pageSetup orientation="portrait" r:id="rId5"/>
    </customSheetView>
  </customSheetViews>
  <mergeCells count="8">
    <mergeCell ref="H2:H4"/>
    <mergeCell ref="I2:I4"/>
    <mergeCell ref="J2:J4"/>
    <mergeCell ref="H1:J1"/>
    <mergeCell ref="C2:C4"/>
    <mergeCell ref="D2:D4"/>
    <mergeCell ref="E2:E4"/>
    <mergeCell ref="C1:E1"/>
  </mergeCells>
  <pageMargins left="0.7" right="0.7" top="0.75" bottom="0.75" header="0.3" footer="0.3"/>
  <pageSetup orientation="portrait" r:id="rId6"/>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7EA6A7"/>
  </sheetPr>
  <dimension ref="A1:AC30"/>
  <sheetViews>
    <sheetView topLeftCell="T1" zoomScale="70" zoomScaleNormal="70" workbookViewId="0">
      <selection activeCell="Q34" sqref="Q34"/>
    </sheetView>
  </sheetViews>
  <sheetFormatPr defaultColWidth="8.5703125" defaultRowHeight="15"/>
  <cols>
    <col min="1" max="1" width="8.5703125" style="235"/>
    <col min="2" max="13" width="0" style="235" hidden="1" customWidth="1"/>
    <col min="14" max="29" width="8.5703125" style="235"/>
  </cols>
  <sheetData>
    <row r="1" spans="1:29">
      <c r="A1" s="455"/>
      <c r="B1" s="456">
        <v>2017</v>
      </c>
      <c r="C1" s="457"/>
      <c r="D1" s="457"/>
      <c r="E1" s="457"/>
      <c r="F1" s="456">
        <v>2018</v>
      </c>
      <c r="G1" s="457"/>
      <c r="H1" s="457"/>
      <c r="I1" s="457"/>
      <c r="J1" s="456">
        <v>2019</v>
      </c>
      <c r="K1" s="457"/>
      <c r="L1" s="457"/>
      <c r="M1" s="457"/>
      <c r="N1" s="456">
        <v>2020</v>
      </c>
      <c r="O1" s="457"/>
      <c r="P1" s="457"/>
      <c r="Q1" s="457"/>
      <c r="R1" s="457">
        <v>2021</v>
      </c>
      <c r="S1" s="457"/>
      <c r="T1" s="457"/>
      <c r="U1" s="457"/>
      <c r="V1" s="457">
        <v>2022</v>
      </c>
      <c r="W1" s="457"/>
      <c r="X1" s="457"/>
      <c r="Y1" s="457"/>
    </row>
    <row r="2" spans="1:29">
      <c r="A2" s="458"/>
      <c r="B2" s="459" t="s">
        <v>23</v>
      </c>
      <c r="C2" s="459" t="s">
        <v>24</v>
      </c>
      <c r="D2" s="459" t="s">
        <v>25</v>
      </c>
      <c r="E2" s="459" t="s">
        <v>26</v>
      </c>
      <c r="F2" s="459" t="s">
        <v>23</v>
      </c>
      <c r="G2" s="459" t="s">
        <v>24</v>
      </c>
      <c r="H2" s="459" t="s">
        <v>25</v>
      </c>
      <c r="I2" s="459" t="s">
        <v>26</v>
      </c>
      <c r="J2" s="459" t="s">
        <v>23</v>
      </c>
      <c r="K2" s="459" t="s">
        <v>24</v>
      </c>
      <c r="L2" s="459" t="s">
        <v>25</v>
      </c>
      <c r="M2" s="459" t="s">
        <v>26</v>
      </c>
      <c r="N2" s="459" t="s">
        <v>23</v>
      </c>
      <c r="O2" s="459" t="s">
        <v>24</v>
      </c>
      <c r="P2" s="459" t="s">
        <v>25</v>
      </c>
      <c r="Q2" s="459" t="s">
        <v>26</v>
      </c>
      <c r="R2" s="459" t="s">
        <v>23</v>
      </c>
      <c r="S2" s="459" t="s">
        <v>24</v>
      </c>
      <c r="T2" s="459" t="s">
        <v>25</v>
      </c>
      <c r="U2" s="459" t="s">
        <v>26</v>
      </c>
      <c r="V2" s="459" t="s">
        <v>23</v>
      </c>
      <c r="W2" s="459" t="s">
        <v>24</v>
      </c>
      <c r="X2" s="459" t="s">
        <v>25</v>
      </c>
      <c r="Y2" s="459" t="s">
        <v>26</v>
      </c>
      <c r="Z2" s="459" t="s">
        <v>23</v>
      </c>
      <c r="AA2" s="459" t="s">
        <v>24</v>
      </c>
      <c r="AB2" s="459" t="s">
        <v>25</v>
      </c>
      <c r="AC2" s="459"/>
    </row>
    <row r="3" spans="1:29">
      <c r="A3" s="458" t="s">
        <v>100</v>
      </c>
      <c r="B3" s="460"/>
      <c r="C3" s="460"/>
      <c r="D3" s="460"/>
      <c r="E3" s="460"/>
      <c r="F3" s="460"/>
      <c r="G3" s="460"/>
      <c r="H3" s="460"/>
      <c r="I3" s="460"/>
      <c r="J3" s="460"/>
      <c r="K3" s="460"/>
      <c r="L3" s="460"/>
      <c r="M3" s="460"/>
      <c r="N3" s="460"/>
      <c r="O3" s="460"/>
      <c r="P3" s="460"/>
      <c r="Q3" s="460"/>
      <c r="R3" s="460"/>
      <c r="S3" s="460"/>
      <c r="T3" s="460"/>
      <c r="U3" s="460"/>
    </row>
    <row r="4" spans="1:29">
      <c r="A4" s="458" t="s">
        <v>28</v>
      </c>
      <c r="B4" s="459">
        <v>4.16836875</v>
      </c>
      <c r="C4" s="459">
        <v>6.1683983500000004</v>
      </c>
      <c r="D4" s="459">
        <v>7.0200673299999998</v>
      </c>
      <c r="E4" s="459">
        <v>3.7911784700000002</v>
      </c>
      <c r="F4" s="459">
        <v>6.1784600000000003</v>
      </c>
      <c r="G4" s="459">
        <v>6.7494880400000001</v>
      </c>
      <c r="H4" s="459">
        <v>6.54337312</v>
      </c>
      <c r="I4" s="459">
        <v>9.04190395</v>
      </c>
      <c r="J4" s="459">
        <v>7.7360956687326343</v>
      </c>
      <c r="K4" s="459">
        <v>7.8045005533003531</v>
      </c>
      <c r="L4" s="459">
        <v>7.4812274649429966</v>
      </c>
      <c r="M4" s="459">
        <v>5.159070675418076</v>
      </c>
      <c r="N4" s="459">
        <v>1.4742288354186117</v>
      </c>
      <c r="O4" s="459">
        <v>-2.8617147008956345</v>
      </c>
      <c r="P4" s="459">
        <v>-5.0084207816514015</v>
      </c>
      <c r="Q4" s="459">
        <v>-5.3355520616945151</v>
      </c>
      <c r="R4" s="459">
        <v>-7.4721148013628182</v>
      </c>
      <c r="S4" s="459">
        <v>-4.5811726602971232</v>
      </c>
      <c r="T4" s="459">
        <v>-2.4830906080534239</v>
      </c>
      <c r="U4" s="459">
        <v>-1.6177030149170157</v>
      </c>
      <c r="V4" s="291">
        <v>-2.7658486663007373</v>
      </c>
      <c r="W4" s="291">
        <v>-3.8695761622250684</v>
      </c>
      <c r="X4" s="291">
        <v>-4.7014824578784715</v>
      </c>
      <c r="Y4" s="291">
        <v>-4.4221331311850278</v>
      </c>
      <c r="Z4" s="291">
        <v>-4.097969245843009</v>
      </c>
      <c r="AA4" s="291">
        <v>-3.6400968189580185</v>
      </c>
      <c r="AB4" s="291">
        <v>-3.3884443870936192</v>
      </c>
    </row>
    <row r="5" spans="1:29">
      <c r="A5" s="458" t="s">
        <v>29</v>
      </c>
      <c r="B5" s="459">
        <v>0</v>
      </c>
      <c r="C5" s="459">
        <v>0</v>
      </c>
      <c r="D5" s="459">
        <v>0</v>
      </c>
      <c r="E5" s="459">
        <v>0</v>
      </c>
      <c r="F5" s="459">
        <v>0</v>
      </c>
      <c r="G5" s="459">
        <v>0</v>
      </c>
      <c r="H5" s="459">
        <v>0</v>
      </c>
      <c r="I5" s="459">
        <v>0</v>
      </c>
      <c r="J5" s="459">
        <v>0</v>
      </c>
      <c r="K5" s="459">
        <v>0</v>
      </c>
      <c r="L5" s="459">
        <v>0</v>
      </c>
      <c r="M5" s="459">
        <v>0</v>
      </c>
      <c r="N5" s="459">
        <v>0</v>
      </c>
      <c r="O5" s="459">
        <v>0</v>
      </c>
      <c r="P5" s="459">
        <v>0</v>
      </c>
      <c r="Q5" s="459">
        <v>0</v>
      </c>
      <c r="R5" s="459">
        <v>2.5350633999999999</v>
      </c>
      <c r="S5" s="459">
        <v>3.1933826700000001</v>
      </c>
      <c r="T5" s="459">
        <v>3.4949248059999998</v>
      </c>
      <c r="U5" s="459">
        <v>3.6865692639999996</v>
      </c>
      <c r="V5" s="291">
        <v>3.8936512620000006</v>
      </c>
      <c r="W5" s="291">
        <v>4.2404487345000001</v>
      </c>
      <c r="X5" s="291">
        <v>4.4583021570000003</v>
      </c>
      <c r="Y5" s="291">
        <v>4.6493134500000002</v>
      </c>
      <c r="Z5" s="291">
        <v>4.8863027999999993</v>
      </c>
      <c r="AA5" s="291">
        <v>4.9977461000000005</v>
      </c>
      <c r="AB5" s="291">
        <v>5.0126052220000004</v>
      </c>
    </row>
    <row r="6" spans="1:29">
      <c r="A6" s="458" t="s">
        <v>30</v>
      </c>
      <c r="B6" s="459">
        <v>0</v>
      </c>
      <c r="C6" s="459">
        <v>0</v>
      </c>
      <c r="D6" s="459">
        <v>0</v>
      </c>
      <c r="E6" s="459">
        <v>0</v>
      </c>
      <c r="F6" s="459">
        <v>0</v>
      </c>
      <c r="G6" s="459">
        <v>0</v>
      </c>
      <c r="H6" s="459">
        <v>0</v>
      </c>
      <c r="I6" s="459">
        <v>0</v>
      </c>
      <c r="J6" s="459">
        <v>0</v>
      </c>
      <c r="K6" s="459">
        <v>0</v>
      </c>
      <c r="L6" s="459">
        <v>0</v>
      </c>
      <c r="M6" s="459">
        <v>0</v>
      </c>
      <c r="N6" s="459">
        <v>0</v>
      </c>
      <c r="O6" s="459">
        <v>0</v>
      </c>
      <c r="P6" s="459">
        <v>0</v>
      </c>
      <c r="Q6" s="459">
        <v>0</v>
      </c>
      <c r="R6" s="459">
        <v>1.4710909700000001</v>
      </c>
      <c r="S6" s="459">
        <v>1.86145681</v>
      </c>
      <c r="T6" s="459">
        <v>2.0419892700000002</v>
      </c>
      <c r="U6" s="459">
        <v>2.1617093560000002</v>
      </c>
      <c r="V6" s="291">
        <v>2.2856840580000002</v>
      </c>
      <c r="W6" s="291">
        <v>2.4942989254999999</v>
      </c>
      <c r="X6" s="291">
        <v>2.6257268730000001</v>
      </c>
      <c r="Y6" s="291">
        <v>2.7414198399999998</v>
      </c>
      <c r="Z6" s="291">
        <v>2.8850248500000002</v>
      </c>
      <c r="AA6" s="291">
        <v>2.9531468500000004</v>
      </c>
      <c r="AB6" s="291">
        <v>2.9637338079999997</v>
      </c>
    </row>
    <row r="7" spans="1:29">
      <c r="A7" s="458" t="s">
        <v>101</v>
      </c>
      <c r="B7" s="459">
        <v>0</v>
      </c>
      <c r="C7" s="459">
        <v>0</v>
      </c>
      <c r="D7" s="459">
        <v>0</v>
      </c>
      <c r="E7" s="459">
        <v>0</v>
      </c>
      <c r="F7" s="459">
        <v>0</v>
      </c>
      <c r="G7" s="459">
        <v>0</v>
      </c>
      <c r="H7" s="459">
        <v>0</v>
      </c>
      <c r="I7" s="459">
        <v>0</v>
      </c>
      <c r="J7" s="459">
        <v>0</v>
      </c>
      <c r="K7" s="459">
        <v>0</v>
      </c>
      <c r="L7" s="459">
        <v>0</v>
      </c>
      <c r="M7" s="459">
        <v>0</v>
      </c>
      <c r="N7" s="459">
        <v>0</v>
      </c>
      <c r="O7" s="459">
        <v>0</v>
      </c>
      <c r="P7" s="459">
        <v>0</v>
      </c>
      <c r="Q7" s="459">
        <v>0</v>
      </c>
      <c r="R7" s="459">
        <v>1.2600905899999999</v>
      </c>
      <c r="S7" s="459">
        <v>1.5992664000000003</v>
      </c>
      <c r="T7" s="459">
        <v>1.7571044899999997</v>
      </c>
      <c r="U7" s="459">
        <v>1.8646715600000001</v>
      </c>
      <c r="V7" s="291">
        <v>1.97305811</v>
      </c>
      <c r="W7" s="291">
        <v>2.1560145899999998</v>
      </c>
      <c r="X7" s="291">
        <v>2.2714998699999995</v>
      </c>
      <c r="Y7" s="291">
        <v>2.3734519000000001</v>
      </c>
      <c r="Z7" s="291">
        <v>2.5000092400000007</v>
      </c>
      <c r="AA7" s="291">
        <v>2.5603711899999997</v>
      </c>
      <c r="AB7" s="291">
        <v>2.5705902600000003</v>
      </c>
    </row>
    <row r="8" spans="1:29">
      <c r="A8" s="458">
        <v>0.3</v>
      </c>
      <c r="B8" s="459">
        <v>0</v>
      </c>
      <c r="C8" s="459">
        <v>0</v>
      </c>
      <c r="D8" s="459">
        <v>0</v>
      </c>
      <c r="E8" s="459">
        <v>0</v>
      </c>
      <c r="F8" s="459">
        <v>0</v>
      </c>
      <c r="G8" s="459">
        <v>0</v>
      </c>
      <c r="H8" s="459">
        <v>0</v>
      </c>
      <c r="I8" s="459">
        <v>0</v>
      </c>
      <c r="J8" s="459">
        <v>0</v>
      </c>
      <c r="K8" s="459">
        <v>0</v>
      </c>
      <c r="L8" s="459">
        <v>0</v>
      </c>
      <c r="M8" s="459">
        <v>0</v>
      </c>
      <c r="N8" s="459">
        <v>0</v>
      </c>
      <c r="O8" s="459">
        <v>0</v>
      </c>
      <c r="P8" s="459">
        <v>0</v>
      </c>
      <c r="Q8" s="459">
        <v>0</v>
      </c>
      <c r="R8" s="459">
        <v>1.2766747700000005</v>
      </c>
      <c r="S8" s="459">
        <v>1.6247816399999992</v>
      </c>
      <c r="T8" s="459">
        <v>1.7876797799999995</v>
      </c>
      <c r="U8" s="459">
        <v>1.9014198000000002</v>
      </c>
      <c r="V8" s="291">
        <v>2.0132772400000003</v>
      </c>
      <c r="W8" s="291">
        <v>2.2026254500000002</v>
      </c>
      <c r="X8" s="291">
        <v>2.3223554600000007</v>
      </c>
      <c r="Y8" s="291">
        <v>2.42834913</v>
      </c>
      <c r="Z8" s="291">
        <v>2.5599111699999995</v>
      </c>
      <c r="AA8" s="291">
        <v>2.6229558700000002</v>
      </c>
      <c r="AB8" s="291">
        <v>2.6343943999999997</v>
      </c>
    </row>
    <row r="9" spans="1:29">
      <c r="A9" s="458">
        <v>0.6</v>
      </c>
      <c r="B9" s="459">
        <v>0</v>
      </c>
      <c r="C9" s="459">
        <v>0</v>
      </c>
      <c r="D9" s="459">
        <v>0</v>
      </c>
      <c r="E9" s="459">
        <v>0</v>
      </c>
      <c r="F9" s="459">
        <v>0</v>
      </c>
      <c r="G9" s="459">
        <v>0</v>
      </c>
      <c r="H9" s="459">
        <v>0</v>
      </c>
      <c r="I9" s="459">
        <v>0</v>
      </c>
      <c r="J9" s="459">
        <v>0</v>
      </c>
      <c r="K9" s="459">
        <v>0</v>
      </c>
      <c r="L9" s="459">
        <v>0</v>
      </c>
      <c r="M9" s="459">
        <v>0</v>
      </c>
      <c r="N9" s="459">
        <v>0</v>
      </c>
      <c r="O9" s="459">
        <v>0</v>
      </c>
      <c r="P9" s="459">
        <v>0</v>
      </c>
      <c r="Q9" s="459">
        <v>0</v>
      </c>
      <c r="R9" s="459">
        <v>1.5336318299999991</v>
      </c>
      <c r="S9" s="459">
        <v>1.9576807700000014</v>
      </c>
      <c r="T9" s="459">
        <v>2.157297530000001</v>
      </c>
      <c r="U9" s="459">
        <v>2.3003067699999988</v>
      </c>
      <c r="V9" s="291">
        <v>2.4373721199999991</v>
      </c>
      <c r="W9" s="291">
        <v>2.6700942799999998</v>
      </c>
      <c r="X9" s="291">
        <v>2.8175323199999989</v>
      </c>
      <c r="Y9" s="291">
        <v>2.9484726400000003</v>
      </c>
      <c r="Z9" s="291">
        <v>3.1109554999999993</v>
      </c>
      <c r="AA9" s="291">
        <v>3.1891964000000002</v>
      </c>
      <c r="AB9" s="291">
        <v>3.2043835000000005</v>
      </c>
    </row>
    <row r="10" spans="1:29">
      <c r="A10" s="458">
        <v>0.9</v>
      </c>
      <c r="B10" s="459">
        <v>0</v>
      </c>
      <c r="C10" s="459">
        <v>0</v>
      </c>
      <c r="D10" s="459">
        <v>0</v>
      </c>
      <c r="E10" s="459">
        <v>0</v>
      </c>
      <c r="F10" s="459">
        <v>0</v>
      </c>
      <c r="G10" s="459">
        <v>0</v>
      </c>
      <c r="H10" s="459">
        <v>0</v>
      </c>
      <c r="I10" s="459">
        <v>0</v>
      </c>
      <c r="J10" s="459">
        <v>0</v>
      </c>
      <c r="K10" s="459">
        <v>3.8700000004610047E-6</v>
      </c>
      <c r="L10" s="459">
        <v>0</v>
      </c>
      <c r="M10" s="459">
        <v>0</v>
      </c>
      <c r="N10" s="459">
        <v>0</v>
      </c>
      <c r="O10" s="459">
        <v>0</v>
      </c>
      <c r="P10" s="459">
        <v>0</v>
      </c>
      <c r="Q10" s="459">
        <v>0</v>
      </c>
      <c r="R10" s="459">
        <v>2.7582437100000003</v>
      </c>
      <c r="S10" s="459">
        <v>3.5368012999999987</v>
      </c>
      <c r="T10" s="459">
        <v>3.9064750000000004</v>
      </c>
      <c r="U10" s="459">
        <v>4.1813599300000011</v>
      </c>
      <c r="V10" s="291">
        <v>4.4351764400000011</v>
      </c>
      <c r="W10" s="291">
        <v>4.8680445300000006</v>
      </c>
      <c r="X10" s="291">
        <v>5.143066000000001</v>
      </c>
      <c r="Y10" s="291">
        <v>5.3885620000000003</v>
      </c>
      <c r="Z10" s="291">
        <v>5.6929745999999994</v>
      </c>
      <c r="AA10" s="291">
        <v>5.8405538999999997</v>
      </c>
      <c r="AB10" s="291">
        <v>5.8718487999999986</v>
      </c>
    </row>
    <row r="11" spans="1:29">
      <c r="A11" s="458" t="s">
        <v>32</v>
      </c>
      <c r="B11" s="461">
        <v>4.1739430400000002</v>
      </c>
      <c r="C11" s="461">
        <v>6.1683983500000004</v>
      </c>
      <c r="D11" s="461">
        <v>7.0200673299999998</v>
      </c>
      <c r="E11" s="461">
        <v>3.7911784700000002</v>
      </c>
      <c r="F11" s="460">
        <v>6.1784600000000003</v>
      </c>
      <c r="G11" s="460">
        <v>6.7494880400000001</v>
      </c>
      <c r="H11" s="460">
        <v>6.54337312</v>
      </c>
      <c r="I11" s="460">
        <v>9.04190395</v>
      </c>
      <c r="J11" s="460">
        <v>7.7360956687326343</v>
      </c>
      <c r="K11" s="460">
        <v>7.8045005533003531</v>
      </c>
      <c r="L11" s="460">
        <v>7.4812274649429966</v>
      </c>
      <c r="M11" s="460">
        <v>5.159070675418076</v>
      </c>
      <c r="N11" s="461">
        <v>1.4742288354186117</v>
      </c>
      <c r="O11" s="460">
        <v>-2.8617147008956345</v>
      </c>
      <c r="P11" s="460">
        <v>-5.0084207816514015</v>
      </c>
      <c r="Q11" s="460">
        <v>-5.3355520616945151</v>
      </c>
      <c r="R11" s="460">
        <v>-2.2058698413628175</v>
      </c>
      <c r="S11" s="460">
        <v>2.0729332197028771</v>
      </c>
      <c r="T11" s="460">
        <v>4.8109279579465758</v>
      </c>
      <c r="U11" s="460">
        <v>6.0952471650829843</v>
      </c>
      <c r="V11" s="291">
        <v>5.3865447636992636</v>
      </c>
      <c r="W11" s="291">
        <v>5.0211860877749315</v>
      </c>
      <c r="X11" s="291">
        <v>4.6540464421215288</v>
      </c>
      <c r="Y11" s="291">
        <v>5.3420520588149722</v>
      </c>
      <c r="Z11" s="291">
        <v>6.1733676441569907</v>
      </c>
      <c r="AA11" s="291">
        <v>6.8711673210419821</v>
      </c>
      <c r="AB11" s="291">
        <v>7.1584849029063813</v>
      </c>
      <c r="AC11" s="291">
        <v>6.8590484816307917</v>
      </c>
    </row>
    <row r="12" spans="1:29">
      <c r="A12" s="457" t="s">
        <v>102</v>
      </c>
      <c r="B12" s="462">
        <v>4.1739430400000002</v>
      </c>
      <c r="C12" s="462">
        <v>6.1683983500000004</v>
      </c>
      <c r="D12" s="462">
        <v>7.0200673299999998</v>
      </c>
      <c r="E12" s="462">
        <v>3.7911784700000002</v>
      </c>
      <c r="F12" s="462">
        <v>6.1784600000000003</v>
      </c>
      <c r="G12" s="462">
        <v>6.7494880400000001</v>
      </c>
      <c r="H12" s="462">
        <v>6.54337312</v>
      </c>
      <c r="I12" s="462">
        <v>9.04190395</v>
      </c>
      <c r="J12" s="462">
        <v>7.7360981234624315</v>
      </c>
      <c r="K12" s="462">
        <v>7.8045020011632937</v>
      </c>
      <c r="L12" s="462">
        <v>7.481227255614975</v>
      </c>
      <c r="M12" s="462">
        <v>5.1590678271219881</v>
      </c>
      <c r="N12" s="462">
        <v>1.4742273449545262</v>
      </c>
      <c r="O12" s="462">
        <v>-2.8617142602929357</v>
      </c>
      <c r="P12" s="462">
        <v>-5.0084186976755767</v>
      </c>
      <c r="Q12" s="462">
        <v>-5.391255804348849</v>
      </c>
      <c r="R12" s="461">
        <v>-2.7807271357724983</v>
      </c>
      <c r="S12" s="461">
        <v>1.2711568302121723</v>
      </c>
      <c r="T12" s="461">
        <v>4.070099366036839</v>
      </c>
      <c r="U12" s="461">
        <v>6.4291470904472181</v>
      </c>
      <c r="V12" s="291">
        <v>7.2840677026153156</v>
      </c>
      <c r="W12" s="291">
        <v>7.6439954858866122</v>
      </c>
      <c r="X12" s="291">
        <v>7.324924917343556</v>
      </c>
      <c r="Y12" s="291">
        <v>6.7969582935672124</v>
      </c>
      <c r="Z12" s="291">
        <v>6.1560594947352776</v>
      </c>
      <c r="AA12" s="291">
        <v>5.7789051440461536</v>
      </c>
      <c r="AB12" s="291">
        <v>4.67585505</v>
      </c>
    </row>
    <row r="13" spans="1:29">
      <c r="A13" s="457"/>
      <c r="B13" s="460"/>
      <c r="C13" s="462"/>
      <c r="D13" s="459"/>
      <c r="E13" s="459"/>
      <c r="F13" s="459"/>
      <c r="G13" s="459"/>
      <c r="H13" s="459"/>
      <c r="I13" s="459"/>
      <c r="J13" s="459"/>
      <c r="K13" s="459"/>
      <c r="L13" s="459"/>
      <c r="M13" s="459"/>
      <c r="N13" s="459"/>
      <c r="O13" s="459"/>
      <c r="P13" s="459"/>
      <c r="Q13" s="459"/>
      <c r="R13" s="461"/>
      <c r="S13" s="461"/>
      <c r="T13" s="461"/>
      <c r="U13" s="461"/>
      <c r="V13" s="291"/>
      <c r="W13" s="291"/>
      <c r="X13" s="291"/>
      <c r="Y13" s="291"/>
      <c r="Z13" s="291"/>
    </row>
    <row r="14" spans="1:29">
      <c r="A14" s="457"/>
      <c r="B14" s="460"/>
      <c r="C14" s="462"/>
      <c r="D14" s="461"/>
      <c r="E14" s="461"/>
      <c r="F14" s="461"/>
      <c r="G14" s="461"/>
      <c r="H14" s="461"/>
      <c r="I14" s="461"/>
      <c r="J14" s="461"/>
      <c r="K14" s="461"/>
      <c r="L14" s="461"/>
      <c r="M14" s="461"/>
      <c r="N14" s="461"/>
      <c r="O14" s="461"/>
      <c r="P14" s="461"/>
      <c r="Q14" s="461"/>
      <c r="R14" s="461"/>
      <c r="S14" s="461"/>
      <c r="T14" s="461"/>
      <c r="U14" s="461"/>
      <c r="V14" s="291"/>
      <c r="W14" s="291"/>
      <c r="X14" s="291"/>
      <c r="Y14" s="291"/>
      <c r="Z14" s="291"/>
    </row>
    <row r="18" spans="1:28">
      <c r="F18" s="456">
        <v>2018</v>
      </c>
      <c r="G18" s="457"/>
      <c r="H18" s="457"/>
      <c r="I18" s="457"/>
      <c r="J18" s="456">
        <v>2019</v>
      </c>
      <c r="K18" s="457"/>
      <c r="L18" s="457"/>
      <c r="M18" s="457"/>
      <c r="N18" s="456">
        <v>2020</v>
      </c>
      <c r="O18" s="457"/>
      <c r="P18" s="457"/>
      <c r="Q18" s="457"/>
      <c r="R18" s="457">
        <v>2021</v>
      </c>
      <c r="S18" s="457"/>
      <c r="T18" s="457"/>
      <c r="U18" s="457"/>
      <c r="V18" s="457">
        <v>2022</v>
      </c>
      <c r="W18" s="457"/>
      <c r="X18" s="457"/>
      <c r="Y18" s="457"/>
    </row>
    <row r="19" spans="1:28">
      <c r="A19" s="458" t="s">
        <v>100</v>
      </c>
      <c r="F19" s="459" t="s">
        <v>23</v>
      </c>
      <c r="G19" s="459" t="s">
        <v>24</v>
      </c>
      <c r="H19" s="459" t="s">
        <v>25</v>
      </c>
      <c r="I19" s="459" t="s">
        <v>26</v>
      </c>
      <c r="J19" s="459" t="s">
        <v>23</v>
      </c>
      <c r="K19" s="459" t="s">
        <v>24</v>
      </c>
      <c r="L19" s="459" t="s">
        <v>25</v>
      </c>
      <c r="M19" s="459" t="s">
        <v>26</v>
      </c>
      <c r="N19" s="459" t="s">
        <v>23</v>
      </c>
      <c r="O19" s="459" t="s">
        <v>24</v>
      </c>
      <c r="P19" s="459" t="s">
        <v>25</v>
      </c>
      <c r="Q19" s="459" t="s">
        <v>26</v>
      </c>
      <c r="R19" s="459" t="s">
        <v>23</v>
      </c>
      <c r="S19" s="459" t="s">
        <v>24</v>
      </c>
      <c r="T19" s="459" t="s">
        <v>25</v>
      </c>
      <c r="U19" s="459" t="s">
        <v>26</v>
      </c>
      <c r="V19" s="459" t="s">
        <v>23</v>
      </c>
      <c r="W19" s="459" t="s">
        <v>24</v>
      </c>
      <c r="X19" s="459" t="s">
        <v>25</v>
      </c>
      <c r="Y19" s="459" t="s">
        <v>26</v>
      </c>
    </row>
    <row r="20" spans="1:28">
      <c r="A20" s="458" t="s">
        <v>28</v>
      </c>
      <c r="F20" s="235">
        <f>F4/100</f>
        <v>6.1784600000000002E-2</v>
      </c>
      <c r="G20" s="235">
        <f t="shared" ref="G20:Z20" si="0">G4/100</f>
        <v>6.7494880399999999E-2</v>
      </c>
      <c r="H20" s="235">
        <f t="shared" si="0"/>
        <v>6.5433731199999998E-2</v>
      </c>
      <c r="I20" s="235">
        <f t="shared" si="0"/>
        <v>9.0419039500000006E-2</v>
      </c>
      <c r="J20" s="235">
        <f t="shared" si="0"/>
        <v>7.7360956687326343E-2</v>
      </c>
      <c r="K20" s="235">
        <f t="shared" si="0"/>
        <v>7.8045005533003531E-2</v>
      </c>
      <c r="L20" s="235">
        <f t="shared" si="0"/>
        <v>7.4812274649429966E-2</v>
      </c>
      <c r="M20" s="235">
        <f t="shared" si="0"/>
        <v>5.159070675418076E-2</v>
      </c>
      <c r="N20" s="235">
        <f t="shared" si="0"/>
        <v>1.4742288354186117E-2</v>
      </c>
      <c r="O20" s="235">
        <f t="shared" si="0"/>
        <v>-2.8617147008956345E-2</v>
      </c>
      <c r="P20" s="463">
        <f t="shared" si="0"/>
        <v>-5.0084207816514015E-2</v>
      </c>
      <c r="Q20" s="463">
        <f t="shared" si="0"/>
        <v>-5.3355520616945151E-2</v>
      </c>
      <c r="R20" s="463">
        <f t="shared" si="0"/>
        <v>-7.4721148013628183E-2</v>
      </c>
      <c r="S20" s="463">
        <f t="shared" si="0"/>
        <v>-4.5811726602971233E-2</v>
      </c>
      <c r="T20" s="463">
        <f t="shared" si="0"/>
        <v>-2.4830906080534239E-2</v>
      </c>
      <c r="U20" s="463">
        <f t="shared" si="0"/>
        <v>-1.6177030149170157E-2</v>
      </c>
      <c r="V20" s="463">
        <f t="shared" si="0"/>
        <v>-2.7658486663007374E-2</v>
      </c>
      <c r="W20" s="463">
        <f t="shared" si="0"/>
        <v>-3.8695761622250684E-2</v>
      </c>
      <c r="X20" s="463">
        <f t="shared" si="0"/>
        <v>-4.7014824578784718E-2</v>
      </c>
      <c r="Y20" s="463">
        <f t="shared" si="0"/>
        <v>-4.4221331311850277E-2</v>
      </c>
      <c r="Z20" s="463">
        <f t="shared" si="0"/>
        <v>-4.0979692458430091E-2</v>
      </c>
      <c r="AA20" s="463">
        <f t="shared" ref="AA20:AB28" si="1">AA4/100</f>
        <v>-3.6400968189580184E-2</v>
      </c>
      <c r="AB20" s="463">
        <f t="shared" si="1"/>
        <v>-3.3884443870936191E-2</v>
      </c>
    </row>
    <row r="21" spans="1:28">
      <c r="A21" s="458" t="s">
        <v>29</v>
      </c>
      <c r="F21" s="235">
        <f t="shared" ref="F21:Z21" si="2">F5/100</f>
        <v>0</v>
      </c>
      <c r="G21" s="235">
        <f t="shared" si="2"/>
        <v>0</v>
      </c>
      <c r="H21" s="235">
        <f t="shared" si="2"/>
        <v>0</v>
      </c>
      <c r="I21" s="235">
        <f t="shared" si="2"/>
        <v>0</v>
      </c>
      <c r="J21" s="235">
        <f t="shared" si="2"/>
        <v>0</v>
      </c>
      <c r="K21" s="235">
        <f t="shared" si="2"/>
        <v>0</v>
      </c>
      <c r="L21" s="235">
        <f t="shared" si="2"/>
        <v>0</v>
      </c>
      <c r="M21" s="235">
        <f t="shared" si="2"/>
        <v>0</v>
      </c>
      <c r="N21" s="235">
        <f t="shared" si="2"/>
        <v>0</v>
      </c>
      <c r="O21" s="235">
        <f t="shared" si="2"/>
        <v>0</v>
      </c>
      <c r="P21" s="463">
        <f t="shared" si="2"/>
        <v>0</v>
      </c>
      <c r="Q21" s="463">
        <f t="shared" si="2"/>
        <v>0</v>
      </c>
      <c r="R21" s="463">
        <f t="shared" si="2"/>
        <v>2.5350633999999997E-2</v>
      </c>
      <c r="S21" s="463">
        <f t="shared" si="2"/>
        <v>3.1933826700000001E-2</v>
      </c>
      <c r="T21" s="463">
        <f t="shared" si="2"/>
        <v>3.494924806E-2</v>
      </c>
      <c r="U21" s="463">
        <f t="shared" si="2"/>
        <v>3.6865692639999996E-2</v>
      </c>
      <c r="V21" s="463">
        <f t="shared" si="2"/>
        <v>3.8936512620000002E-2</v>
      </c>
      <c r="W21" s="463">
        <f t="shared" si="2"/>
        <v>4.2404487344999998E-2</v>
      </c>
      <c r="X21" s="463">
        <f t="shared" si="2"/>
        <v>4.4583021570000006E-2</v>
      </c>
      <c r="Y21" s="463">
        <f t="shared" si="2"/>
        <v>4.6493134500000005E-2</v>
      </c>
      <c r="Z21" s="463">
        <f t="shared" si="2"/>
        <v>4.8863027999999996E-2</v>
      </c>
      <c r="AA21" s="463">
        <f t="shared" si="1"/>
        <v>4.9977461000000008E-2</v>
      </c>
      <c r="AB21" s="463">
        <f t="shared" si="1"/>
        <v>5.0126052220000002E-2</v>
      </c>
    </row>
    <row r="22" spans="1:28">
      <c r="A22" s="458" t="s">
        <v>30</v>
      </c>
      <c r="F22" s="235">
        <f t="shared" ref="F22:Z22" si="3">F6/100</f>
        <v>0</v>
      </c>
      <c r="G22" s="235">
        <f t="shared" si="3"/>
        <v>0</v>
      </c>
      <c r="H22" s="235">
        <f t="shared" si="3"/>
        <v>0</v>
      </c>
      <c r="I22" s="235">
        <f t="shared" si="3"/>
        <v>0</v>
      </c>
      <c r="J22" s="235">
        <f t="shared" si="3"/>
        <v>0</v>
      </c>
      <c r="K22" s="235">
        <f t="shared" si="3"/>
        <v>0</v>
      </c>
      <c r="L22" s="235">
        <f t="shared" si="3"/>
        <v>0</v>
      </c>
      <c r="M22" s="235">
        <f t="shared" si="3"/>
        <v>0</v>
      </c>
      <c r="N22" s="235">
        <f t="shared" si="3"/>
        <v>0</v>
      </c>
      <c r="O22" s="235">
        <f t="shared" si="3"/>
        <v>0</v>
      </c>
      <c r="P22" s="463">
        <f t="shared" si="3"/>
        <v>0</v>
      </c>
      <c r="Q22" s="463">
        <f t="shared" si="3"/>
        <v>0</v>
      </c>
      <c r="R22" s="463">
        <f t="shared" si="3"/>
        <v>1.4710909700000002E-2</v>
      </c>
      <c r="S22" s="463">
        <f t="shared" si="3"/>
        <v>1.8614568099999999E-2</v>
      </c>
      <c r="T22" s="463">
        <f t="shared" si="3"/>
        <v>2.0419892700000001E-2</v>
      </c>
      <c r="U22" s="463">
        <f t="shared" si="3"/>
        <v>2.1617093560000002E-2</v>
      </c>
      <c r="V22" s="463">
        <f t="shared" si="3"/>
        <v>2.2856840580000003E-2</v>
      </c>
      <c r="W22" s="463">
        <f t="shared" si="3"/>
        <v>2.4942989254999999E-2</v>
      </c>
      <c r="X22" s="463">
        <f t="shared" si="3"/>
        <v>2.6257268730000002E-2</v>
      </c>
      <c r="Y22" s="463">
        <f t="shared" si="3"/>
        <v>2.7414198399999999E-2</v>
      </c>
      <c r="Z22" s="463">
        <f t="shared" si="3"/>
        <v>2.8850248500000002E-2</v>
      </c>
      <c r="AA22" s="463">
        <f t="shared" si="1"/>
        <v>2.9531468500000005E-2</v>
      </c>
      <c r="AB22" s="463">
        <f t="shared" si="1"/>
        <v>2.9637338079999999E-2</v>
      </c>
    </row>
    <row r="23" spans="1:28">
      <c r="A23" s="458" t="s">
        <v>101</v>
      </c>
      <c r="F23" s="235">
        <f t="shared" ref="F23:Z23" si="4">F7/100</f>
        <v>0</v>
      </c>
      <c r="G23" s="235">
        <f t="shared" si="4"/>
        <v>0</v>
      </c>
      <c r="H23" s="235">
        <f t="shared" si="4"/>
        <v>0</v>
      </c>
      <c r="I23" s="235">
        <f t="shared" si="4"/>
        <v>0</v>
      </c>
      <c r="J23" s="235">
        <f t="shared" si="4"/>
        <v>0</v>
      </c>
      <c r="K23" s="235">
        <f t="shared" si="4"/>
        <v>0</v>
      </c>
      <c r="L23" s="235">
        <f t="shared" si="4"/>
        <v>0</v>
      </c>
      <c r="M23" s="235">
        <f t="shared" si="4"/>
        <v>0</v>
      </c>
      <c r="N23" s="235">
        <f t="shared" si="4"/>
        <v>0</v>
      </c>
      <c r="O23" s="235">
        <f t="shared" si="4"/>
        <v>0</v>
      </c>
      <c r="P23" s="463">
        <f t="shared" si="4"/>
        <v>0</v>
      </c>
      <c r="Q23" s="463">
        <f t="shared" si="4"/>
        <v>0</v>
      </c>
      <c r="R23" s="463">
        <f t="shared" si="4"/>
        <v>1.2600905899999999E-2</v>
      </c>
      <c r="S23" s="463">
        <f t="shared" si="4"/>
        <v>1.5992664000000004E-2</v>
      </c>
      <c r="T23" s="463">
        <f t="shared" si="4"/>
        <v>1.7571044899999996E-2</v>
      </c>
      <c r="U23" s="463">
        <f t="shared" si="4"/>
        <v>1.8646715600000002E-2</v>
      </c>
      <c r="V23" s="463">
        <f t="shared" si="4"/>
        <v>1.9730581099999998E-2</v>
      </c>
      <c r="W23" s="463">
        <f t="shared" si="4"/>
        <v>2.1560145899999997E-2</v>
      </c>
      <c r="X23" s="463">
        <f t="shared" si="4"/>
        <v>2.2714998699999996E-2</v>
      </c>
      <c r="Y23" s="463">
        <f t="shared" si="4"/>
        <v>2.3734518999999999E-2</v>
      </c>
      <c r="Z23" s="463">
        <f t="shared" si="4"/>
        <v>2.5000092400000007E-2</v>
      </c>
      <c r="AA23" s="463">
        <f t="shared" si="1"/>
        <v>2.5603711899999996E-2</v>
      </c>
      <c r="AB23" s="463">
        <f t="shared" si="1"/>
        <v>2.5705902600000004E-2</v>
      </c>
    </row>
    <row r="24" spans="1:28">
      <c r="A24" s="458">
        <v>0.3</v>
      </c>
      <c r="F24" s="235">
        <f t="shared" ref="F24:Z24" si="5">F8/100</f>
        <v>0</v>
      </c>
      <c r="G24" s="235">
        <f t="shared" si="5"/>
        <v>0</v>
      </c>
      <c r="H24" s="235">
        <f t="shared" si="5"/>
        <v>0</v>
      </c>
      <c r="I24" s="235">
        <f t="shared" si="5"/>
        <v>0</v>
      </c>
      <c r="J24" s="235">
        <f t="shared" si="5"/>
        <v>0</v>
      </c>
      <c r="K24" s="235">
        <f t="shared" si="5"/>
        <v>0</v>
      </c>
      <c r="L24" s="235">
        <f t="shared" si="5"/>
        <v>0</v>
      </c>
      <c r="M24" s="235">
        <f t="shared" si="5"/>
        <v>0</v>
      </c>
      <c r="N24" s="235">
        <f t="shared" si="5"/>
        <v>0</v>
      </c>
      <c r="O24" s="235">
        <f t="shared" si="5"/>
        <v>0</v>
      </c>
      <c r="P24" s="463">
        <f t="shared" si="5"/>
        <v>0</v>
      </c>
      <c r="Q24" s="463">
        <f t="shared" si="5"/>
        <v>0</v>
      </c>
      <c r="R24" s="463">
        <f t="shared" si="5"/>
        <v>1.2766747700000004E-2</v>
      </c>
      <c r="S24" s="463">
        <f t="shared" si="5"/>
        <v>1.6247816399999993E-2</v>
      </c>
      <c r="T24" s="463">
        <f t="shared" si="5"/>
        <v>1.7876797799999997E-2</v>
      </c>
      <c r="U24" s="463">
        <f t="shared" si="5"/>
        <v>1.9014198000000003E-2</v>
      </c>
      <c r="V24" s="463">
        <f t="shared" si="5"/>
        <v>2.0132772400000002E-2</v>
      </c>
      <c r="W24" s="463">
        <f t="shared" si="5"/>
        <v>2.2026254500000002E-2</v>
      </c>
      <c r="X24" s="463">
        <f t="shared" si="5"/>
        <v>2.3223554600000008E-2</v>
      </c>
      <c r="Y24" s="463">
        <f t="shared" si="5"/>
        <v>2.4283491300000001E-2</v>
      </c>
      <c r="Z24" s="463">
        <f t="shared" si="5"/>
        <v>2.5599111699999996E-2</v>
      </c>
      <c r="AA24" s="463">
        <f t="shared" si="1"/>
        <v>2.6229558700000002E-2</v>
      </c>
      <c r="AB24" s="463">
        <f t="shared" si="1"/>
        <v>2.6343943999999998E-2</v>
      </c>
    </row>
    <row r="25" spans="1:28">
      <c r="A25" s="458">
        <v>0.6</v>
      </c>
      <c r="F25" s="235">
        <f t="shared" ref="F25:Z25" si="6">F9/100</f>
        <v>0</v>
      </c>
      <c r="G25" s="235">
        <f t="shared" si="6"/>
        <v>0</v>
      </c>
      <c r="H25" s="235">
        <f t="shared" si="6"/>
        <v>0</v>
      </c>
      <c r="I25" s="235">
        <f t="shared" si="6"/>
        <v>0</v>
      </c>
      <c r="J25" s="235">
        <f t="shared" si="6"/>
        <v>0</v>
      </c>
      <c r="K25" s="235">
        <f t="shared" si="6"/>
        <v>0</v>
      </c>
      <c r="L25" s="235">
        <f t="shared" si="6"/>
        <v>0</v>
      </c>
      <c r="M25" s="235">
        <f t="shared" si="6"/>
        <v>0</v>
      </c>
      <c r="N25" s="235">
        <f t="shared" si="6"/>
        <v>0</v>
      </c>
      <c r="O25" s="235">
        <f t="shared" si="6"/>
        <v>0</v>
      </c>
      <c r="P25" s="463">
        <f t="shared" si="6"/>
        <v>0</v>
      </c>
      <c r="Q25" s="463">
        <f t="shared" si="6"/>
        <v>0</v>
      </c>
      <c r="R25" s="463">
        <f t="shared" si="6"/>
        <v>1.5336318299999992E-2</v>
      </c>
      <c r="S25" s="463">
        <f t="shared" si="6"/>
        <v>1.9576807700000014E-2</v>
      </c>
      <c r="T25" s="463">
        <f t="shared" si="6"/>
        <v>2.1572975300000009E-2</v>
      </c>
      <c r="U25" s="463">
        <f t="shared" si="6"/>
        <v>2.3003067699999987E-2</v>
      </c>
      <c r="V25" s="463">
        <f t="shared" si="6"/>
        <v>2.437372119999999E-2</v>
      </c>
      <c r="W25" s="463">
        <f t="shared" si="6"/>
        <v>2.6700942799999999E-2</v>
      </c>
      <c r="X25" s="463">
        <f t="shared" si="6"/>
        <v>2.8175323199999987E-2</v>
      </c>
      <c r="Y25" s="463">
        <f t="shared" si="6"/>
        <v>2.9484726400000005E-2</v>
      </c>
      <c r="Z25" s="463">
        <f t="shared" si="6"/>
        <v>3.1109554999999994E-2</v>
      </c>
      <c r="AA25" s="463">
        <f t="shared" si="1"/>
        <v>3.1891964000000002E-2</v>
      </c>
      <c r="AB25" s="463">
        <f t="shared" si="1"/>
        <v>3.2043835000000007E-2</v>
      </c>
    </row>
    <row r="26" spans="1:28">
      <c r="A26" s="458">
        <v>0.9</v>
      </c>
      <c r="F26" s="235">
        <f t="shared" ref="F26:Z26" si="7">F10/100</f>
        <v>0</v>
      </c>
      <c r="G26" s="235">
        <f t="shared" si="7"/>
        <v>0</v>
      </c>
      <c r="H26" s="235">
        <f t="shared" si="7"/>
        <v>0</v>
      </c>
      <c r="I26" s="235">
        <f t="shared" si="7"/>
        <v>0</v>
      </c>
      <c r="J26" s="235">
        <f t="shared" si="7"/>
        <v>0</v>
      </c>
      <c r="K26" s="235">
        <f t="shared" si="7"/>
        <v>3.8700000004610045E-8</v>
      </c>
      <c r="L26" s="235">
        <f t="shared" si="7"/>
        <v>0</v>
      </c>
      <c r="M26" s="235">
        <f t="shared" si="7"/>
        <v>0</v>
      </c>
      <c r="N26" s="235">
        <f t="shared" si="7"/>
        <v>0</v>
      </c>
      <c r="O26" s="235">
        <f t="shared" si="7"/>
        <v>0</v>
      </c>
      <c r="P26" s="463">
        <f t="shared" si="7"/>
        <v>0</v>
      </c>
      <c r="Q26" s="463">
        <f t="shared" si="7"/>
        <v>0</v>
      </c>
      <c r="R26" s="463">
        <f t="shared" si="7"/>
        <v>2.7582437100000003E-2</v>
      </c>
      <c r="S26" s="463">
        <f t="shared" si="7"/>
        <v>3.536801299999999E-2</v>
      </c>
      <c r="T26" s="463">
        <f t="shared" si="7"/>
        <v>3.9064750000000002E-2</v>
      </c>
      <c r="U26" s="463">
        <f t="shared" si="7"/>
        <v>4.1813599300000011E-2</v>
      </c>
      <c r="V26" s="463">
        <f t="shared" si="7"/>
        <v>4.4351764400000014E-2</v>
      </c>
      <c r="W26" s="463">
        <f t="shared" si="7"/>
        <v>4.8680445300000007E-2</v>
      </c>
      <c r="X26" s="463">
        <f t="shared" si="7"/>
        <v>5.143066000000001E-2</v>
      </c>
      <c r="Y26" s="463">
        <f t="shared" si="7"/>
        <v>5.3885620000000002E-2</v>
      </c>
      <c r="Z26" s="463">
        <f t="shared" si="7"/>
        <v>5.6929745999999996E-2</v>
      </c>
      <c r="AA26" s="463">
        <f t="shared" si="1"/>
        <v>5.8405538999999999E-2</v>
      </c>
      <c r="AB26" s="463">
        <f t="shared" si="1"/>
        <v>5.8718487999999985E-2</v>
      </c>
    </row>
    <row r="27" spans="1:28">
      <c r="A27" s="458" t="s">
        <v>32</v>
      </c>
      <c r="F27" s="235">
        <f t="shared" ref="F27:Z27" si="8">F11/100</f>
        <v>6.1784600000000002E-2</v>
      </c>
      <c r="G27" s="235">
        <f t="shared" si="8"/>
        <v>6.7494880399999999E-2</v>
      </c>
      <c r="H27" s="235">
        <f t="shared" si="8"/>
        <v>6.5433731199999998E-2</v>
      </c>
      <c r="I27" s="235">
        <f t="shared" si="8"/>
        <v>9.0419039500000006E-2</v>
      </c>
      <c r="J27" s="235">
        <f t="shared" si="8"/>
        <v>7.7360956687326343E-2</v>
      </c>
      <c r="K27" s="235">
        <f t="shared" si="8"/>
        <v>7.8045005533003531E-2</v>
      </c>
      <c r="L27" s="235">
        <f t="shared" si="8"/>
        <v>7.4812274649429966E-2</v>
      </c>
      <c r="M27" s="235">
        <f t="shared" si="8"/>
        <v>5.159070675418076E-2</v>
      </c>
      <c r="N27" s="235">
        <f t="shared" si="8"/>
        <v>1.4742288354186117E-2</v>
      </c>
      <c r="O27" s="235">
        <f t="shared" si="8"/>
        <v>-2.8617147008956345E-2</v>
      </c>
      <c r="P27" s="463">
        <f t="shared" si="8"/>
        <v>-5.0084207816514015E-2</v>
      </c>
      <c r="Q27" s="463">
        <f t="shared" si="8"/>
        <v>-5.3355520616945151E-2</v>
      </c>
      <c r="R27" s="463">
        <f t="shared" si="8"/>
        <v>-2.2058698413628175E-2</v>
      </c>
      <c r="S27" s="463">
        <f t="shared" si="8"/>
        <v>2.0729332197028771E-2</v>
      </c>
      <c r="T27" s="463">
        <f t="shared" si="8"/>
        <v>4.8109279579465758E-2</v>
      </c>
      <c r="U27" s="463">
        <f t="shared" si="8"/>
        <v>6.0952471650829843E-2</v>
      </c>
      <c r="V27" s="463">
        <f t="shared" si="8"/>
        <v>5.3865447636992636E-2</v>
      </c>
      <c r="W27" s="463">
        <f t="shared" si="8"/>
        <v>5.0211860877749315E-2</v>
      </c>
      <c r="X27" s="463">
        <f t="shared" si="8"/>
        <v>4.6540464421215288E-2</v>
      </c>
      <c r="Y27" s="463">
        <f t="shared" si="8"/>
        <v>5.3420520588149722E-2</v>
      </c>
      <c r="Z27" s="463">
        <f t="shared" si="8"/>
        <v>6.1733676441569907E-2</v>
      </c>
      <c r="AA27" s="463">
        <f t="shared" si="1"/>
        <v>6.8711673210419821E-2</v>
      </c>
      <c r="AB27" s="463">
        <f t="shared" si="1"/>
        <v>7.1584849029063813E-2</v>
      </c>
    </row>
    <row r="28" spans="1:28">
      <c r="A28" s="457" t="s">
        <v>102</v>
      </c>
      <c r="F28" s="235">
        <f t="shared" ref="F28:Z28" si="9">F12/100</f>
        <v>6.1784600000000002E-2</v>
      </c>
      <c r="G28" s="235">
        <f t="shared" si="9"/>
        <v>6.7494880399999999E-2</v>
      </c>
      <c r="H28" s="235">
        <f t="shared" si="9"/>
        <v>6.5433731199999998E-2</v>
      </c>
      <c r="I28" s="235">
        <f t="shared" si="9"/>
        <v>9.0419039500000006E-2</v>
      </c>
      <c r="J28" s="235">
        <f t="shared" si="9"/>
        <v>7.7360981234624315E-2</v>
      </c>
      <c r="K28" s="235">
        <f t="shared" si="9"/>
        <v>7.8045020011632937E-2</v>
      </c>
      <c r="L28" s="235">
        <f t="shared" si="9"/>
        <v>7.481227255614975E-2</v>
      </c>
      <c r="M28" s="235">
        <f t="shared" si="9"/>
        <v>5.1590678271219881E-2</v>
      </c>
      <c r="N28" s="235">
        <f t="shared" si="9"/>
        <v>1.4742273449545262E-2</v>
      </c>
      <c r="O28" s="235">
        <f t="shared" si="9"/>
        <v>-2.8617142602929357E-2</v>
      </c>
      <c r="P28" s="463">
        <f t="shared" si="9"/>
        <v>-5.0084186976755769E-2</v>
      </c>
      <c r="Q28" s="463">
        <f t="shared" si="9"/>
        <v>-5.391255804348849E-2</v>
      </c>
      <c r="R28" s="463">
        <f t="shared" si="9"/>
        <v>-2.7807271357724983E-2</v>
      </c>
      <c r="S28" s="463">
        <f t="shared" si="9"/>
        <v>1.2711568302121723E-2</v>
      </c>
      <c r="T28" s="463">
        <f t="shared" si="9"/>
        <v>4.070099366036839E-2</v>
      </c>
      <c r="U28" s="463">
        <f t="shared" si="9"/>
        <v>6.4291470904472181E-2</v>
      </c>
      <c r="V28" s="463">
        <f t="shared" si="9"/>
        <v>7.2840677026153156E-2</v>
      </c>
      <c r="W28" s="463">
        <f t="shared" si="9"/>
        <v>7.6439954858866122E-2</v>
      </c>
      <c r="X28" s="463">
        <f t="shared" si="9"/>
        <v>7.324924917343556E-2</v>
      </c>
      <c r="Y28" s="463">
        <f t="shared" si="9"/>
        <v>6.7969582935672124E-2</v>
      </c>
      <c r="Z28" s="463">
        <f t="shared" si="9"/>
        <v>6.1560594947352776E-2</v>
      </c>
      <c r="AA28" s="463">
        <f t="shared" si="1"/>
        <v>5.7789051440461536E-2</v>
      </c>
      <c r="AB28" s="463">
        <f t="shared" si="1"/>
        <v>4.6758550500000003E-2</v>
      </c>
    </row>
    <row r="29" spans="1:28">
      <c r="P29" s="463"/>
      <c r="Q29" s="463"/>
      <c r="R29" s="463"/>
      <c r="S29" s="463"/>
      <c r="T29" s="463"/>
      <c r="U29" s="463"/>
      <c r="V29" s="463"/>
      <c r="W29" s="463"/>
      <c r="X29" s="463"/>
      <c r="Y29" s="463"/>
      <c r="Z29" s="463"/>
    </row>
    <row r="30" spans="1:28">
      <c r="P30" s="463"/>
      <c r="Q30" s="463"/>
      <c r="R30" s="463"/>
      <c r="S30" s="463"/>
      <c r="T30" s="463"/>
      <c r="U30" s="463"/>
      <c r="V30" s="463"/>
      <c r="W30" s="463"/>
      <c r="X30" s="463"/>
      <c r="Y30" s="463"/>
      <c r="Z30" s="463"/>
    </row>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7" tint="0.59999389629810485"/>
    <pageSetUpPr fitToPage="1"/>
  </sheetPr>
  <dimension ref="A1:BH83"/>
  <sheetViews>
    <sheetView view="pageBreakPreview" zoomScale="78" zoomScaleNormal="100" zoomScaleSheetLayoutView="78" workbookViewId="0">
      <pane xSplit="1" ySplit="2" topLeftCell="W38" activePane="bottomRight" state="frozen"/>
      <selection pane="topRight" activeCell="BE297" sqref="BE297"/>
      <selection pane="bottomLeft" activeCell="BE297" sqref="BE297"/>
      <selection pane="bottomRight" activeCell="AC55" sqref="AC55"/>
    </sheetView>
  </sheetViews>
  <sheetFormatPr defaultColWidth="7.42578125" defaultRowHeight="12.4" customHeight="1"/>
  <cols>
    <col min="1" max="1" width="52.28515625" style="340" customWidth="1"/>
    <col min="2" max="10" width="7.42578125" style="340" customWidth="1"/>
    <col min="11" max="11" width="7.42578125" style="36" customWidth="1"/>
    <col min="12" max="14" width="7.42578125" style="340" customWidth="1"/>
    <col min="15" max="15" width="7.42578125" style="36" customWidth="1"/>
    <col min="16" max="17" width="7.42578125" style="340" customWidth="1"/>
    <col min="18" max="18" width="8" style="340" bestFit="1" customWidth="1"/>
    <col min="19" max="23" width="8" style="340" customWidth="1"/>
    <col min="24" max="24" width="8.5703125" style="340" customWidth="1"/>
    <col min="25" max="27" width="8" style="340" customWidth="1"/>
    <col min="28" max="30" width="7.42578125" style="340" customWidth="1"/>
    <col min="31" max="43" width="7.42578125" style="340"/>
    <col min="44" max="44" width="10" style="340" bestFit="1" customWidth="1"/>
    <col min="45" max="47" width="7.5703125" style="340" bestFit="1" customWidth="1"/>
    <col min="48" max="52" width="7.5703125" style="340" customWidth="1"/>
    <col min="53" max="16384" width="7.42578125" style="340"/>
  </cols>
  <sheetData>
    <row r="1" spans="1:60" s="336" customFormat="1" ht="12.4" customHeight="1">
      <c r="B1" s="337">
        <v>2014</v>
      </c>
      <c r="C1" s="337"/>
      <c r="D1" s="337"/>
      <c r="E1" s="337"/>
      <c r="F1" s="337">
        <v>2015</v>
      </c>
      <c r="G1" s="337"/>
      <c r="H1" s="337"/>
      <c r="I1" s="337"/>
      <c r="J1" s="337">
        <v>2016</v>
      </c>
      <c r="K1" s="338"/>
      <c r="L1" s="337"/>
      <c r="M1" s="337"/>
      <c r="N1" s="337">
        <v>2017</v>
      </c>
      <c r="O1" s="338"/>
      <c r="P1" s="337"/>
      <c r="Q1" s="337"/>
      <c r="R1" s="337">
        <v>2018</v>
      </c>
      <c r="S1" s="337"/>
      <c r="T1" s="337"/>
      <c r="U1" s="337"/>
      <c r="V1" s="337">
        <v>2019</v>
      </c>
      <c r="W1" s="337"/>
      <c r="X1" s="337"/>
      <c r="Y1" s="337"/>
      <c r="Z1" s="337">
        <v>2020</v>
      </c>
      <c r="AA1" s="337"/>
      <c r="AB1" s="337"/>
      <c r="AC1" s="337"/>
      <c r="AD1" s="339"/>
      <c r="BD1" s="340"/>
      <c r="BE1" s="340"/>
      <c r="BF1" s="340"/>
      <c r="BG1" s="340"/>
      <c r="BH1" s="340"/>
    </row>
    <row r="2" spans="1:60" s="336" customFormat="1" ht="12.4" customHeight="1">
      <c r="B2" s="341" t="s">
        <v>23</v>
      </c>
      <c r="C2" s="341" t="s">
        <v>24</v>
      </c>
      <c r="D2" s="341" t="s">
        <v>25</v>
      </c>
      <c r="E2" s="341" t="s">
        <v>26</v>
      </c>
      <c r="F2" s="341" t="s">
        <v>23</v>
      </c>
      <c r="G2" s="341" t="s">
        <v>24</v>
      </c>
      <c r="H2" s="341" t="s">
        <v>25</v>
      </c>
      <c r="I2" s="341" t="s">
        <v>26</v>
      </c>
      <c r="J2" s="341" t="s">
        <v>23</v>
      </c>
      <c r="K2" s="338" t="s">
        <v>24</v>
      </c>
      <c r="L2" s="341" t="s">
        <v>25</v>
      </c>
      <c r="M2" s="341" t="s">
        <v>26</v>
      </c>
      <c r="N2" s="341" t="s">
        <v>23</v>
      </c>
      <c r="O2" s="338" t="s">
        <v>24</v>
      </c>
      <c r="P2" s="341" t="s">
        <v>25</v>
      </c>
      <c r="Q2" s="341" t="s">
        <v>26</v>
      </c>
      <c r="R2" s="341" t="s">
        <v>23</v>
      </c>
      <c r="S2" s="338" t="s">
        <v>24</v>
      </c>
      <c r="T2" s="341" t="s">
        <v>25</v>
      </c>
      <c r="U2" s="341" t="s">
        <v>26</v>
      </c>
      <c r="V2" s="341" t="s">
        <v>23</v>
      </c>
      <c r="W2" s="338" t="s">
        <v>24</v>
      </c>
      <c r="X2" s="341" t="s">
        <v>25</v>
      </c>
      <c r="Y2" s="341" t="s">
        <v>26</v>
      </c>
      <c r="Z2" s="341" t="s">
        <v>23</v>
      </c>
      <c r="AA2" s="338" t="s">
        <v>24</v>
      </c>
      <c r="AB2" s="338" t="s">
        <v>25</v>
      </c>
      <c r="AC2" s="338" t="s">
        <v>26</v>
      </c>
      <c r="AD2" s="342"/>
      <c r="BC2" s="343" t="s">
        <v>103</v>
      </c>
      <c r="BD2" s="344" t="s">
        <v>104</v>
      </c>
      <c r="BE2" s="345" t="s">
        <v>105</v>
      </c>
      <c r="BF2" s="345" t="s">
        <v>106</v>
      </c>
      <c r="BG2" s="345" t="s">
        <v>107</v>
      </c>
      <c r="BH2" s="345" t="s">
        <v>108</v>
      </c>
    </row>
    <row r="3" spans="1:60" ht="12.4" customHeight="1">
      <c r="A3" s="346" t="s">
        <v>109</v>
      </c>
      <c r="B3" s="353"/>
      <c r="C3" s="353"/>
      <c r="D3" s="353"/>
      <c r="E3" s="353"/>
      <c r="F3" s="353"/>
      <c r="G3" s="353"/>
      <c r="H3" s="353"/>
      <c r="I3" s="353"/>
      <c r="J3" s="353"/>
      <c r="K3" s="354"/>
      <c r="L3" s="354"/>
      <c r="M3" s="354"/>
      <c r="N3" s="353"/>
      <c r="O3" s="354"/>
      <c r="P3" s="354"/>
      <c r="Q3" s="354"/>
      <c r="R3" s="354"/>
      <c r="S3" s="354"/>
      <c r="T3" s="354"/>
      <c r="U3" s="354"/>
      <c r="V3" s="353"/>
      <c r="W3" s="353"/>
      <c r="X3" s="353"/>
      <c r="Y3" s="353"/>
      <c r="AA3" s="160"/>
      <c r="AB3" s="160"/>
      <c r="BB3" s="347"/>
      <c r="BC3" s="348"/>
      <c r="BD3" s="344">
        <v>33882</v>
      </c>
      <c r="BE3" s="349">
        <v>-1376.2500000000005</v>
      </c>
      <c r="BF3" s="349">
        <v>-338.66666666666697</v>
      </c>
      <c r="BG3" s="349">
        <v>1535.4999999999991</v>
      </c>
      <c r="BH3" s="349">
        <v>-179.41666666666663</v>
      </c>
    </row>
    <row r="4" spans="1:60" s="350" customFormat="1" ht="12.4" customHeight="1">
      <c r="A4" s="355" t="s">
        <v>110</v>
      </c>
      <c r="B4" s="434">
        <v>3.1314912346196655E-2</v>
      </c>
      <c r="C4" s="434">
        <v>1.5351335548932532E-2</v>
      </c>
      <c r="D4" s="434">
        <v>1.3472913221908023E-2</v>
      </c>
      <c r="E4" s="434">
        <v>9.5605468463999532E-3</v>
      </c>
      <c r="F4" s="434">
        <v>1.608779083458689E-2</v>
      </c>
      <c r="G4" s="434">
        <v>2.7005530258190857E-2</v>
      </c>
      <c r="H4" s="434">
        <v>2.56860659530318E-2</v>
      </c>
      <c r="I4" s="434">
        <v>2.9834875875728306E-2</v>
      </c>
      <c r="J4" s="434">
        <v>3.1597220065570752E-2</v>
      </c>
      <c r="K4" s="434">
        <v>3.7688199562057045E-2</v>
      </c>
      <c r="L4" s="434">
        <v>4.7983358292406741E-2</v>
      </c>
      <c r="M4" s="434">
        <v>5.697957437333101E-2</v>
      </c>
      <c r="N4" s="434">
        <v>5.2906170078719006E-2</v>
      </c>
      <c r="O4" s="434">
        <v>5.2978750689495202E-2</v>
      </c>
      <c r="P4" s="434">
        <v>5.1473702473664451E-2</v>
      </c>
      <c r="Q4" s="434">
        <v>5.1611752033527081E-2</v>
      </c>
      <c r="R4" s="434">
        <v>3.9016680603211951E-2</v>
      </c>
      <c r="S4" s="434">
        <v>2.765931485820694E-2</v>
      </c>
      <c r="T4" s="434">
        <v>1.9332889961728883E-2</v>
      </c>
      <c r="U4" s="434">
        <v>1.4085647602850582E-3</v>
      </c>
      <c r="V4" s="434">
        <v>1.0599092781578889E-2</v>
      </c>
      <c r="W4" s="434">
        <v>-8.7679001457845462E-3</v>
      </c>
      <c r="X4" s="434">
        <v>-1.6209950278571528E-2</v>
      </c>
      <c r="Y4" s="434">
        <v>-1.9002105619144505E-2</v>
      </c>
      <c r="Z4" s="435">
        <v>-2.5437947719047171E-2</v>
      </c>
      <c r="AA4" s="435">
        <v>-1.0822976553238051E-2</v>
      </c>
      <c r="AB4" s="435">
        <v>-4.4995206634043106E-3</v>
      </c>
      <c r="AC4" s="435">
        <v>5.840614656389409E-4</v>
      </c>
      <c r="AD4" s="340"/>
      <c r="AE4" s="340"/>
      <c r="AF4" s="340"/>
      <c r="AG4" s="340"/>
      <c r="AH4" s="340"/>
      <c r="AI4" s="340"/>
      <c r="AJ4" s="340"/>
      <c r="AK4" s="340"/>
      <c r="AL4" s="340"/>
      <c r="AM4" s="340"/>
      <c r="AN4" s="340"/>
      <c r="AO4" s="340"/>
      <c r="AP4" s="340"/>
      <c r="AQ4" s="340"/>
      <c r="AR4" s="340"/>
      <c r="AS4" s="340"/>
      <c r="AT4" s="340"/>
      <c r="AU4" s="340"/>
      <c r="AV4" s="340"/>
      <c r="AW4" s="340"/>
      <c r="AX4" s="340"/>
      <c r="AY4" s="340"/>
      <c r="AZ4" s="340"/>
      <c r="BA4" s="340"/>
      <c r="BB4" s="347"/>
      <c r="BC4" s="348" t="s">
        <v>25</v>
      </c>
      <c r="BD4" s="344">
        <v>34681</v>
      </c>
      <c r="BE4" s="349">
        <v>-1669.416666666667</v>
      </c>
      <c r="BF4" s="349">
        <v>-140.33333333333303</v>
      </c>
      <c r="BG4" s="349">
        <v>2015.583333333333</v>
      </c>
      <c r="BH4" s="349">
        <v>205.83333333333331</v>
      </c>
    </row>
    <row r="5" spans="1:60" s="350" customFormat="1" ht="12.4" customHeight="1">
      <c r="A5" s="355" t="s">
        <v>111</v>
      </c>
      <c r="B5" s="434">
        <v>1.1980861908782196E-2</v>
      </c>
      <c r="C5" s="434">
        <v>-2.9431349011894885E-3</v>
      </c>
      <c r="D5" s="434">
        <v>9.2928892138811996E-3</v>
      </c>
      <c r="E5" s="434">
        <v>6.8929547293416693E-3</v>
      </c>
      <c r="F5" s="434">
        <v>1.2907889740091941E-2</v>
      </c>
      <c r="G5" s="434">
        <v>2.2897319511176083E-2</v>
      </c>
      <c r="H5" s="434">
        <v>1.0702845164078134E-2</v>
      </c>
      <c r="I5" s="434">
        <v>1.3887165560124684E-2</v>
      </c>
      <c r="J5" s="434">
        <v>1.6591253066328138E-3</v>
      </c>
      <c r="K5" s="434">
        <v>-5.6046154395103754E-3</v>
      </c>
      <c r="L5" s="434">
        <v>1.3458912304456169E-3</v>
      </c>
      <c r="M5" s="434">
        <v>6.2499841266781073E-3</v>
      </c>
      <c r="N5" s="434">
        <v>1.6966288138473788E-2</v>
      </c>
      <c r="O5" s="434">
        <v>3.158524888773815E-2</v>
      </c>
      <c r="P5" s="434">
        <v>3.3876145744763358E-2</v>
      </c>
      <c r="Q5" s="434">
        <v>4.1689299096463288E-2</v>
      </c>
      <c r="R5" s="434">
        <v>3.392215237930462E-2</v>
      </c>
      <c r="S5" s="434">
        <v>2.5265847754710368E-2</v>
      </c>
      <c r="T5" s="434">
        <v>2.5159251582802744E-2</v>
      </c>
      <c r="U5" s="434">
        <v>8.0984410293673398E-3</v>
      </c>
      <c r="V5" s="434">
        <v>8.6256169352372757E-3</v>
      </c>
      <c r="W5" s="434">
        <v>-8.6176130282923178E-3</v>
      </c>
      <c r="X5" s="434">
        <v>-2.3622299456197433E-2</v>
      </c>
      <c r="Y5" s="434">
        <v>-3.0262940700450592E-2</v>
      </c>
      <c r="Z5" s="435">
        <v>-2.7005021593033057E-2</v>
      </c>
      <c r="AA5" s="435">
        <v>-1.1683879299808478E-2</v>
      </c>
      <c r="AB5" s="435">
        <v>2.7984154760079497E-4</v>
      </c>
      <c r="AC5" s="435">
        <v>7.5912747009574343E-4</v>
      </c>
      <c r="AD5" s="340"/>
      <c r="AE5" s="340"/>
      <c r="AF5" s="340"/>
      <c r="AG5" s="340"/>
      <c r="AH5" s="340"/>
      <c r="AI5" s="340"/>
      <c r="AJ5" s="340"/>
      <c r="AK5" s="340"/>
      <c r="AL5" s="340"/>
      <c r="AM5" s="340"/>
      <c r="AN5" s="340"/>
      <c r="AO5" s="340"/>
      <c r="AP5" s="340"/>
      <c r="AQ5" s="340"/>
      <c r="AR5" s="340"/>
      <c r="AS5" s="340"/>
      <c r="AT5" s="340"/>
      <c r="AU5" s="340"/>
      <c r="AV5" s="340"/>
      <c r="AW5" s="340"/>
      <c r="AX5" s="340"/>
      <c r="AY5" s="340"/>
      <c r="AZ5" s="340"/>
      <c r="BA5" s="340"/>
      <c r="BB5" s="347"/>
      <c r="BC5" s="348"/>
      <c r="BD5" s="344">
        <v>32881</v>
      </c>
      <c r="BE5" s="349">
        <v>-2081.0833333333335</v>
      </c>
      <c r="BF5" s="349">
        <v>441.33333333333348</v>
      </c>
      <c r="BG5" s="349">
        <v>1771.5</v>
      </c>
      <c r="BH5" s="349">
        <v>131.75</v>
      </c>
    </row>
    <row r="6" spans="1:60" s="350" customFormat="1" ht="12.4" customHeight="1">
      <c r="A6" s="355" t="s">
        <v>112</v>
      </c>
      <c r="B6" s="434">
        <v>1.1288509131863729E-3</v>
      </c>
      <c r="C6" s="434">
        <v>3.8890751253185317E-3</v>
      </c>
      <c r="D6" s="434">
        <v>4.3002652142992617E-4</v>
      </c>
      <c r="E6" s="434">
        <v>4.7204359733961441E-4</v>
      </c>
      <c r="F6" s="434">
        <v>-2.5434435324243401E-3</v>
      </c>
      <c r="G6" s="434">
        <v>-4.7564685448885074E-3</v>
      </c>
      <c r="H6" s="434">
        <v>-3.5534625758860449E-3</v>
      </c>
      <c r="I6" s="434">
        <v>-2.2686405311717517E-3</v>
      </c>
      <c r="J6" s="434">
        <v>7.5482763183547588E-3</v>
      </c>
      <c r="K6" s="434">
        <v>1.2481813896030472E-2</v>
      </c>
      <c r="L6" s="434">
        <v>1.8328854080616061E-2</v>
      </c>
      <c r="M6" s="434">
        <v>1.8338305913574812E-2</v>
      </c>
      <c r="N6" s="434">
        <v>7.5968926362270321E-3</v>
      </c>
      <c r="O6" s="434">
        <v>3.1614284830682269E-3</v>
      </c>
      <c r="P6" s="434">
        <v>-2.197910373196887E-3</v>
      </c>
      <c r="Q6" s="434">
        <v>-4.246942138668928E-3</v>
      </c>
      <c r="R6" s="434">
        <v>8.7223551800690849E-5</v>
      </c>
      <c r="S6" s="434">
        <v>-3.1772849746623129E-3</v>
      </c>
      <c r="T6" s="434">
        <v>-6.2234300321106998E-3</v>
      </c>
      <c r="U6" s="434">
        <v>-6.6749013411430292E-3</v>
      </c>
      <c r="V6" s="434">
        <v>-4.0250026797505594E-3</v>
      </c>
      <c r="W6" s="434">
        <v>2.2894313377315434E-3</v>
      </c>
      <c r="X6" s="434">
        <v>9.2378829777842019E-3</v>
      </c>
      <c r="Y6" s="434">
        <v>1.2437934273164549E-2</v>
      </c>
      <c r="Z6" s="435">
        <v>7.4772398996047823E-4</v>
      </c>
      <c r="AA6" s="435">
        <v>-7.8863803558955701E-3</v>
      </c>
      <c r="AB6" s="435">
        <v>-1.5874531093278382E-2</v>
      </c>
      <c r="AC6" s="435">
        <v>-1.9384719798241416E-2</v>
      </c>
      <c r="AD6" s="340"/>
      <c r="AE6" s="340"/>
      <c r="AF6" s="340"/>
      <c r="AG6" s="340"/>
      <c r="AH6" s="340"/>
      <c r="AI6" s="340"/>
      <c r="AJ6" s="340"/>
      <c r="AK6" s="340"/>
      <c r="AL6" s="340"/>
      <c r="AM6" s="340"/>
      <c r="AN6" s="340"/>
      <c r="AO6" s="340"/>
      <c r="AP6" s="340"/>
      <c r="AQ6" s="340"/>
      <c r="AR6" s="340"/>
      <c r="AS6" s="340"/>
      <c r="AT6" s="340"/>
      <c r="AU6" s="340"/>
      <c r="AV6" s="340"/>
      <c r="AW6" s="340"/>
      <c r="AX6" s="340"/>
      <c r="AY6" s="340"/>
      <c r="AZ6" s="340"/>
      <c r="BA6" s="340"/>
      <c r="BB6" s="347"/>
      <c r="BC6" s="348"/>
      <c r="BD6" s="344">
        <v>33879</v>
      </c>
      <c r="BE6" s="349">
        <v>-3416.4999999999995</v>
      </c>
      <c r="BF6" s="349">
        <v>790.66666666666697</v>
      </c>
      <c r="BG6" s="349">
        <v>1760.5</v>
      </c>
      <c r="BH6" s="349">
        <v>-865.33333333333326</v>
      </c>
    </row>
    <row r="7" spans="1:60" s="350" customFormat="1" ht="12.4" customHeight="1">
      <c r="A7" s="355" t="s">
        <v>113</v>
      </c>
      <c r="B7" s="434">
        <v>1.8238976165724941E-2</v>
      </c>
      <c r="C7" s="434">
        <v>1.4437488521288443E-2</v>
      </c>
      <c r="D7" s="434">
        <v>3.7819009504684357E-3</v>
      </c>
      <c r="E7" s="434">
        <v>2.2272310849095703E-3</v>
      </c>
      <c r="F7" s="434">
        <v>5.6899306049105168E-3</v>
      </c>
      <c r="G7" s="434">
        <v>8.7312374149142082E-3</v>
      </c>
      <c r="H7" s="434">
        <v>1.8310000921895116E-2</v>
      </c>
      <c r="I7" s="434">
        <v>1.7990365562972899E-2</v>
      </c>
      <c r="J7" s="434">
        <v>2.2197358396904357E-2</v>
      </c>
      <c r="K7" s="434">
        <v>3.0818466596870837E-2</v>
      </c>
      <c r="L7" s="434">
        <v>2.8498927643931683E-2</v>
      </c>
      <c r="M7" s="434">
        <v>3.2580249338369789E-2</v>
      </c>
      <c r="N7" s="434">
        <v>2.8530186903617291E-2</v>
      </c>
      <c r="O7" s="434">
        <v>1.8320433820068257E-2</v>
      </c>
      <c r="P7" s="434">
        <v>1.9795467102097904E-2</v>
      </c>
      <c r="Q7" s="434">
        <v>1.4169395075732462E-2</v>
      </c>
      <c r="R7" s="434">
        <v>5.0073046721067112E-3</v>
      </c>
      <c r="S7" s="434">
        <v>5.5707520781588639E-3</v>
      </c>
      <c r="T7" s="434">
        <v>3.9706841103702428E-4</v>
      </c>
      <c r="U7" s="434">
        <v>-1.4974927938983834E-5</v>
      </c>
      <c r="V7" s="434">
        <v>5.9984785260921219E-3</v>
      </c>
      <c r="W7" s="434">
        <v>-2.4397184552235251E-3</v>
      </c>
      <c r="X7" s="434">
        <v>-1.8255338001583912E-3</v>
      </c>
      <c r="Y7" s="434">
        <v>-1.1770991918586241E-3</v>
      </c>
      <c r="Z7" s="435">
        <v>8.1934988402555581E-4</v>
      </c>
      <c r="AA7" s="435">
        <v>8.7472831024657804E-3</v>
      </c>
      <c r="AB7" s="435">
        <v>1.1095168882273417E-2</v>
      </c>
      <c r="AC7" s="435">
        <v>1.9213875077214327E-2</v>
      </c>
      <c r="AD7" s="340"/>
      <c r="AE7" s="340"/>
      <c r="AF7" s="340"/>
      <c r="AG7" s="340"/>
      <c r="AH7" s="340"/>
      <c r="AI7" s="340"/>
      <c r="AJ7" s="340"/>
      <c r="AK7" s="340"/>
      <c r="AL7" s="340"/>
      <c r="AM7" s="340"/>
      <c r="AN7" s="340"/>
      <c r="AO7" s="340"/>
      <c r="AP7" s="340"/>
      <c r="AQ7" s="340"/>
      <c r="AR7" s="340"/>
      <c r="AS7" s="340"/>
      <c r="AT7" s="340"/>
      <c r="AU7" s="340"/>
      <c r="AV7" s="340"/>
      <c r="AW7" s="340"/>
      <c r="AX7" s="340"/>
      <c r="AY7" s="340"/>
      <c r="AZ7" s="340"/>
      <c r="BA7" s="340"/>
      <c r="BB7" s="347"/>
      <c r="BC7" s="348" t="s">
        <v>26</v>
      </c>
      <c r="BD7" s="344">
        <v>34194</v>
      </c>
      <c r="BE7" s="349">
        <v>-2892.166666666667</v>
      </c>
      <c r="BF7" s="349">
        <v>1298.5833333333335</v>
      </c>
      <c r="BG7" s="349">
        <v>1215.166666666667</v>
      </c>
      <c r="BH7" s="349">
        <v>-378.41666666666669</v>
      </c>
    </row>
    <row r="8" spans="1:60" s="350" customFormat="1" ht="12.4" customHeight="1">
      <c r="A8" s="355"/>
      <c r="B8" s="353"/>
      <c r="C8" s="353"/>
      <c r="D8" s="353"/>
      <c r="E8" s="353"/>
      <c r="F8" s="353"/>
      <c r="G8" s="353"/>
      <c r="H8" s="353"/>
      <c r="I8" s="353"/>
      <c r="J8" s="353"/>
      <c r="K8" s="354"/>
      <c r="L8" s="354"/>
      <c r="M8" s="354"/>
      <c r="N8" s="353"/>
      <c r="O8" s="354"/>
      <c r="P8" s="354"/>
      <c r="Q8" s="354"/>
      <c r="R8" s="354"/>
      <c r="S8" s="354"/>
      <c r="T8" s="354"/>
      <c r="U8" s="354"/>
      <c r="V8" s="353"/>
      <c r="W8" s="353"/>
      <c r="X8" s="353"/>
      <c r="Y8" s="353"/>
      <c r="Z8" s="340"/>
      <c r="AA8" s="160"/>
      <c r="AB8" s="160"/>
      <c r="AC8" s="340"/>
      <c r="AD8" s="340"/>
      <c r="AE8" s="340"/>
      <c r="AF8" s="340"/>
      <c r="AG8" s="340"/>
      <c r="AH8" s="340"/>
      <c r="AI8" s="340"/>
      <c r="AJ8" s="340"/>
      <c r="AK8" s="340"/>
      <c r="AL8" s="340"/>
      <c r="AM8" s="340"/>
      <c r="AN8" s="340"/>
      <c r="AO8" s="340"/>
      <c r="AP8" s="340"/>
      <c r="AQ8" s="340"/>
      <c r="AR8" s="340"/>
      <c r="AS8" s="340"/>
      <c r="AT8" s="340"/>
      <c r="AU8" s="340"/>
      <c r="AV8" s="340"/>
      <c r="AW8" s="340"/>
      <c r="AX8" s="340"/>
      <c r="AY8" s="340"/>
      <c r="AZ8" s="340"/>
      <c r="BA8" s="340"/>
      <c r="BB8" s="347"/>
      <c r="BC8" s="348"/>
      <c r="BD8" s="344">
        <v>35885</v>
      </c>
      <c r="BE8" s="349">
        <v>-3687.2500000000005</v>
      </c>
      <c r="BF8" s="349">
        <v>2105.7499999999995</v>
      </c>
      <c r="BG8" s="349">
        <v>785.91666666666788</v>
      </c>
      <c r="BH8" s="349">
        <v>-795.58333333333326</v>
      </c>
    </row>
    <row r="9" spans="1:60" ht="12.4" customHeight="1">
      <c r="A9" s="355"/>
      <c r="B9" s="353"/>
      <c r="C9" s="353"/>
      <c r="D9" s="353"/>
      <c r="E9" s="353"/>
      <c r="F9" s="353"/>
      <c r="G9" s="353"/>
      <c r="H9" s="353"/>
      <c r="I9" s="353"/>
      <c r="J9" s="353"/>
      <c r="K9" s="354"/>
      <c r="L9" s="354"/>
      <c r="M9" s="354"/>
      <c r="N9" s="353"/>
      <c r="O9" s="354"/>
      <c r="P9" s="354"/>
      <c r="Q9" s="354"/>
      <c r="R9" s="354"/>
      <c r="S9" s="354"/>
      <c r="T9" s="354"/>
      <c r="U9" s="354"/>
      <c r="V9" s="353"/>
      <c r="W9" s="353"/>
      <c r="X9" s="353"/>
      <c r="Y9" s="353"/>
      <c r="AA9" s="160"/>
      <c r="AB9" s="160"/>
      <c r="BB9" s="347"/>
      <c r="BC9" s="348"/>
      <c r="BD9" s="344">
        <v>36970</v>
      </c>
      <c r="BE9" s="349">
        <v>-2464</v>
      </c>
      <c r="BF9" s="349">
        <v>3206.25</v>
      </c>
      <c r="BG9" s="349">
        <v>-25.83333333333394</v>
      </c>
      <c r="BH9" s="349">
        <v>716.41666666666674</v>
      </c>
    </row>
    <row r="10" spans="1:60" ht="12.4" customHeight="1">
      <c r="A10" s="355"/>
      <c r="B10" s="353"/>
      <c r="C10" s="353"/>
      <c r="D10" s="353"/>
      <c r="E10" s="353"/>
      <c r="F10" s="353"/>
      <c r="G10" s="353"/>
      <c r="H10" s="353"/>
      <c r="I10" s="353"/>
      <c r="J10" s="353"/>
      <c r="K10" s="354"/>
      <c r="L10" s="354"/>
      <c r="M10" s="354"/>
      <c r="N10" s="353"/>
      <c r="O10" s="354"/>
      <c r="P10" s="354"/>
      <c r="Q10" s="354"/>
      <c r="R10" s="354"/>
      <c r="S10" s="354"/>
      <c r="T10" s="354"/>
      <c r="U10" s="354"/>
      <c r="V10" s="353"/>
      <c r="W10" s="353"/>
      <c r="X10" s="353"/>
      <c r="Y10" s="353"/>
      <c r="AA10" s="160"/>
      <c r="AB10" s="160"/>
      <c r="BB10" s="347">
        <v>2015</v>
      </c>
      <c r="BC10" s="348" t="s">
        <v>23</v>
      </c>
      <c r="BD10" s="344">
        <v>35768</v>
      </c>
      <c r="BE10" s="349">
        <v>-2954.5833333333335</v>
      </c>
      <c r="BF10" s="349">
        <v>3252.1666666666665</v>
      </c>
      <c r="BG10" s="349">
        <v>244.66666666666788</v>
      </c>
      <c r="BH10" s="349">
        <v>542.25</v>
      </c>
    </row>
    <row r="11" spans="1:60" ht="12.4" customHeight="1">
      <c r="A11" s="346" t="s">
        <v>114</v>
      </c>
      <c r="B11" s="350"/>
      <c r="C11" s="350"/>
      <c r="D11" s="350"/>
      <c r="E11" s="350"/>
      <c r="F11" s="350"/>
      <c r="G11" s="350"/>
      <c r="H11" s="350"/>
      <c r="I11" s="350"/>
      <c r="J11" s="350"/>
      <c r="K11" s="356"/>
      <c r="L11" s="350"/>
      <c r="M11" s="350"/>
      <c r="N11" s="350"/>
      <c r="O11" s="356"/>
      <c r="P11" s="350"/>
      <c r="Q11" s="350"/>
      <c r="R11" s="155"/>
      <c r="S11" s="155"/>
      <c r="T11" s="155"/>
      <c r="U11" s="155"/>
      <c r="V11" s="155"/>
      <c r="W11" s="155"/>
      <c r="X11" s="155"/>
      <c r="Y11" s="155"/>
      <c r="Z11" s="155"/>
      <c r="AA11" s="155"/>
      <c r="BB11" s="347"/>
      <c r="BC11" s="348"/>
      <c r="BD11" s="344">
        <v>33751</v>
      </c>
      <c r="BE11" s="349">
        <v>-3187.166666666667</v>
      </c>
      <c r="BF11" s="349">
        <v>3199.833333333333</v>
      </c>
      <c r="BG11" s="349">
        <v>333.58333333333394</v>
      </c>
      <c r="BH11" s="349">
        <v>346.25</v>
      </c>
    </row>
    <row r="12" spans="1:60" ht="12.4" customHeight="1">
      <c r="A12" s="340" t="s">
        <v>115</v>
      </c>
      <c r="B12" s="160">
        <v>62.133360665649754</v>
      </c>
      <c r="C12" s="160">
        <v>61.967269546675283</v>
      </c>
      <c r="D12" s="160">
        <v>62.389298186511944</v>
      </c>
      <c r="E12" s="160">
        <v>62.227234050520863</v>
      </c>
      <c r="F12" s="160">
        <v>62.173587257541818</v>
      </c>
      <c r="G12" s="160">
        <v>62.107624680746532</v>
      </c>
      <c r="H12" s="160">
        <v>61.527358925824686</v>
      </c>
      <c r="I12" s="160">
        <v>61.556076122262326</v>
      </c>
      <c r="J12" s="160">
        <v>61.161544690625767</v>
      </c>
      <c r="K12" s="160">
        <v>60.514843017875307</v>
      </c>
      <c r="L12" s="160">
        <v>60.587795211159111</v>
      </c>
      <c r="M12" s="160">
        <v>60.564151975574902</v>
      </c>
      <c r="N12" s="160">
        <v>60.421316186576689</v>
      </c>
      <c r="O12" s="160">
        <v>60.769980639473722</v>
      </c>
      <c r="P12" s="160">
        <v>60.634534747113754</v>
      </c>
      <c r="Q12" s="160">
        <v>61.152214728486683</v>
      </c>
      <c r="R12" s="160">
        <v>61.425629608404911</v>
      </c>
      <c r="S12" s="160">
        <v>61.283769831997425</v>
      </c>
      <c r="T12" s="160">
        <v>61.342194996308407</v>
      </c>
      <c r="U12" s="160">
        <v>61.208352768564225</v>
      </c>
      <c r="V12" s="160">
        <v>61.236638223787679</v>
      </c>
      <c r="W12" s="160">
        <v>61.187437000740317</v>
      </c>
      <c r="X12" s="160">
        <v>60.890790027231454</v>
      </c>
      <c r="Y12" s="160">
        <v>60.576941567587674</v>
      </c>
      <c r="Z12" s="160">
        <v>60.140766128028645</v>
      </c>
      <c r="AA12" s="160">
        <v>59.878474359203238</v>
      </c>
      <c r="AB12" s="340">
        <v>59.6</v>
      </c>
      <c r="AC12" s="350">
        <v>58.679687662051016</v>
      </c>
      <c r="BB12" s="347"/>
      <c r="BC12" s="348"/>
      <c r="BD12" s="344">
        <v>33333</v>
      </c>
      <c r="BE12" s="349">
        <v>-3583.5</v>
      </c>
      <c r="BF12" s="349">
        <v>3076.0833333333335</v>
      </c>
      <c r="BG12" s="349">
        <v>503.66666666666606</v>
      </c>
      <c r="BH12" s="349">
        <v>-3.75</v>
      </c>
    </row>
    <row r="13" spans="1:60" ht="12.4" customHeight="1">
      <c r="A13" s="340" t="s">
        <v>116</v>
      </c>
      <c r="B13" s="160">
        <v>57.173433624901612</v>
      </c>
      <c r="C13" s="160">
        <v>56.832806843683713</v>
      </c>
      <c r="D13" s="160">
        <v>57.426473573949281</v>
      </c>
      <c r="E13" s="160">
        <v>57.282547080059878</v>
      </c>
      <c r="F13" s="160">
        <v>57.538554371261455</v>
      </c>
      <c r="G13" s="160">
        <v>57.567887467887168</v>
      </c>
      <c r="H13" s="160">
        <v>57.031834624763036</v>
      </c>
      <c r="I13" s="160">
        <v>56.971525251735891</v>
      </c>
      <c r="J13" s="160">
        <v>55.937012798713148</v>
      </c>
      <c r="K13" s="160">
        <v>54.936951145821432</v>
      </c>
      <c r="L13" s="160">
        <v>54.548980473273033</v>
      </c>
      <c r="M13" s="160">
        <v>54.491614654476095</v>
      </c>
      <c r="N13" s="160">
        <v>54.737680574377897</v>
      </c>
      <c r="O13" s="160">
        <v>55.172505614718318</v>
      </c>
      <c r="P13" s="160">
        <v>55.100374751598189</v>
      </c>
      <c r="Q13" s="160">
        <v>55.781560495771473</v>
      </c>
      <c r="R13" s="160">
        <v>55.947028471728132</v>
      </c>
      <c r="S13" s="160">
        <v>56.146126985819691</v>
      </c>
      <c r="T13" s="160">
        <v>56.523536596608473</v>
      </c>
      <c r="U13" s="160">
        <v>56.511804062964977</v>
      </c>
      <c r="V13" s="160">
        <v>56.213775146867405</v>
      </c>
      <c r="W13" s="160">
        <v>55.773381119438483</v>
      </c>
      <c r="X13" s="160">
        <v>55.053724792525728</v>
      </c>
      <c r="Y13" s="160">
        <v>54.521533939353283</v>
      </c>
      <c r="Z13" s="160">
        <v>54.910072542140142</v>
      </c>
      <c r="AA13" s="160">
        <v>55.202447989731837</v>
      </c>
      <c r="AB13" s="340">
        <v>55.3</v>
      </c>
      <c r="AC13" s="350">
        <v>54.565577035466092</v>
      </c>
      <c r="BB13" s="347"/>
      <c r="BC13" s="348" t="s">
        <v>24</v>
      </c>
      <c r="BD13" s="344">
        <v>33874</v>
      </c>
      <c r="BE13" s="349">
        <v>-4712.0833333333339</v>
      </c>
      <c r="BF13" s="349">
        <v>3127.75</v>
      </c>
      <c r="BG13" s="349">
        <v>1697</v>
      </c>
      <c r="BH13" s="349">
        <v>112.66666666666667</v>
      </c>
    </row>
    <row r="14" spans="1:60" ht="12.4" customHeight="1">
      <c r="A14" s="340" t="s">
        <v>117</v>
      </c>
      <c r="B14" s="155"/>
      <c r="C14" s="155"/>
      <c r="D14" s="155"/>
      <c r="E14" s="155"/>
      <c r="F14" s="155"/>
      <c r="G14" s="155"/>
      <c r="H14" s="155"/>
      <c r="I14" s="155"/>
      <c r="J14" s="155"/>
      <c r="K14" s="155"/>
      <c r="L14" s="155"/>
      <c r="M14" s="155"/>
      <c r="N14" s="155"/>
      <c r="O14" s="155"/>
      <c r="P14" s="155"/>
      <c r="Q14" s="155"/>
      <c r="R14" s="155"/>
      <c r="S14" s="155"/>
      <c r="T14" s="155"/>
      <c r="U14" s="155"/>
      <c r="V14" s="160">
        <v>18.718267809463718</v>
      </c>
      <c r="W14" s="160">
        <v>15.633842066229148</v>
      </c>
      <c r="X14" s="160">
        <v>14.155527734254933</v>
      </c>
      <c r="Y14" s="160">
        <v>12.893192275508159</v>
      </c>
      <c r="Z14" s="160">
        <v>12.767710049423394</v>
      </c>
      <c r="AA14" s="160">
        <v>11.968421836597898</v>
      </c>
      <c r="AB14" s="340">
        <v>12</v>
      </c>
      <c r="AC14" s="350">
        <v>12.969661628461751</v>
      </c>
      <c r="BB14" s="347"/>
      <c r="BC14" s="348"/>
      <c r="BD14" s="344">
        <v>32009</v>
      </c>
      <c r="BE14" s="349">
        <v>-4880.9166666666661</v>
      </c>
      <c r="BF14" s="349">
        <v>2977.8333333333339</v>
      </c>
      <c r="BG14" s="349">
        <v>1620.5833333333321</v>
      </c>
      <c r="BH14" s="349">
        <v>-282.5</v>
      </c>
    </row>
    <row r="15" spans="1:60" ht="12.4" customHeight="1">
      <c r="A15" s="352" t="s">
        <v>118</v>
      </c>
      <c r="B15" s="155"/>
      <c r="C15" s="155"/>
      <c r="D15" s="155"/>
      <c r="E15" s="155"/>
      <c r="F15" s="155"/>
      <c r="G15" s="155"/>
      <c r="H15" s="155"/>
      <c r="I15" s="155"/>
      <c r="J15" s="155"/>
      <c r="K15" s="155"/>
      <c r="L15" s="155"/>
      <c r="M15" s="155"/>
      <c r="N15" s="155"/>
      <c r="O15" s="155"/>
      <c r="P15" s="155"/>
      <c r="Q15" s="155"/>
      <c r="R15" s="155"/>
      <c r="S15" s="155"/>
      <c r="T15" s="155"/>
      <c r="U15" s="155"/>
      <c r="V15" s="160">
        <v>16.515564475137158</v>
      </c>
      <c r="W15" s="160">
        <v>14.320110996268179</v>
      </c>
      <c r="X15" s="160">
        <v>13.341604755943054</v>
      </c>
      <c r="Y15" s="160">
        <v>12.071423656607701</v>
      </c>
      <c r="Z15" s="160">
        <v>12.355848434925866</v>
      </c>
      <c r="AA15" s="160">
        <v>11.730096075072614</v>
      </c>
      <c r="AB15" s="340">
        <v>11.7</v>
      </c>
      <c r="AC15" s="350">
        <v>12.330556967472551</v>
      </c>
      <c r="BB15" s="347"/>
      <c r="BC15" s="348"/>
      <c r="BD15" s="344">
        <v>32733</v>
      </c>
      <c r="BE15" s="349">
        <v>-3891.7499999999991</v>
      </c>
      <c r="BF15" s="349">
        <v>2362.0833333333339</v>
      </c>
      <c r="BG15" s="349">
        <v>2089.3333333333339</v>
      </c>
      <c r="BH15" s="349">
        <v>559.66666666666663</v>
      </c>
    </row>
    <row r="16" spans="1:60" ht="12.4" customHeight="1">
      <c r="A16" s="352" t="s">
        <v>119</v>
      </c>
      <c r="B16" s="155"/>
      <c r="C16" s="155"/>
      <c r="D16" s="155"/>
      <c r="E16" s="155"/>
      <c r="F16" s="155"/>
      <c r="G16" s="155"/>
      <c r="H16" s="155"/>
      <c r="I16" s="155"/>
      <c r="J16" s="155"/>
      <c r="K16" s="155"/>
      <c r="L16" s="155"/>
      <c r="M16" s="155"/>
      <c r="N16" s="155"/>
      <c r="O16" s="155"/>
      <c r="P16" s="155"/>
      <c r="Q16" s="155"/>
      <c r="R16" s="155"/>
      <c r="S16" s="155"/>
      <c r="T16" s="155"/>
      <c r="U16" s="155"/>
      <c r="V16" s="160">
        <v>14.170588738826625</v>
      </c>
      <c r="W16" s="160">
        <v>11.515089658030638</v>
      </c>
      <c r="X16" s="160">
        <v>10.716265622478122</v>
      </c>
      <c r="Y16" s="160">
        <v>8.9863858334125712</v>
      </c>
      <c r="Z16" s="160">
        <v>7.0385444098635395</v>
      </c>
      <c r="AA16" s="160">
        <v>6.8484514146110804</v>
      </c>
      <c r="AB16" s="340">
        <v>7.6</v>
      </c>
      <c r="AC16" s="350">
        <v>8.2425580426236316</v>
      </c>
      <c r="BB16" s="347"/>
      <c r="BC16" s="348" t="s">
        <v>25</v>
      </c>
      <c r="BD16" s="344">
        <v>31057</v>
      </c>
      <c r="BE16" s="349">
        <v>-3308.416666666667</v>
      </c>
      <c r="BF16" s="349">
        <v>2092.6666666666661</v>
      </c>
      <c r="BG16" s="349">
        <v>1267.3333333333339</v>
      </c>
      <c r="BH16" s="349">
        <v>51.583333333333314</v>
      </c>
    </row>
    <row r="17" spans="1:60" ht="12.4" customHeight="1">
      <c r="A17" s="352" t="s">
        <v>120</v>
      </c>
      <c r="B17" s="160">
        <v>7.9889644316752735</v>
      </c>
      <c r="C17" s="160">
        <v>8.2917450532342833</v>
      </c>
      <c r="D17" s="160">
        <v>7.9605236518250857</v>
      </c>
      <c r="E17" s="160">
        <v>7.9520903066020345</v>
      </c>
      <c r="F17" s="160">
        <v>7.4547771727358354</v>
      </c>
      <c r="G17" s="160">
        <v>7.3097599149169881</v>
      </c>
      <c r="H17" s="160">
        <v>7.3068176816654677</v>
      </c>
      <c r="I17" s="160">
        <v>7.4480337449670726</v>
      </c>
      <c r="J17" s="160">
        <v>8.5423704835586598</v>
      </c>
      <c r="K17" s="160">
        <v>9.2173740062882601</v>
      </c>
      <c r="L17" s="160">
        <v>9.9670481766827059</v>
      </c>
      <c r="M17" s="160">
        <v>10.026619911309634</v>
      </c>
      <c r="N17" s="160">
        <v>9.4066729606620001</v>
      </c>
      <c r="O17" s="160">
        <v>9.2109211914402351</v>
      </c>
      <c r="P17" s="160">
        <v>9.1270758794417919</v>
      </c>
      <c r="Q17" s="160">
        <v>8.782436182500831</v>
      </c>
      <c r="R17" s="160">
        <v>8.9190801487969118</v>
      </c>
      <c r="S17" s="160">
        <v>8.38336619999391</v>
      </c>
      <c r="T17" s="160">
        <v>7.8553732874898436</v>
      </c>
      <c r="U17" s="160">
        <v>7.6730519498824474</v>
      </c>
      <c r="V17" s="160">
        <v>8.2023821401892452</v>
      </c>
      <c r="W17" s="160">
        <v>8.8483128999770599</v>
      </c>
      <c r="X17" s="160">
        <v>9.5861216977071244</v>
      </c>
      <c r="Y17" s="160">
        <v>9.9962254143817511</v>
      </c>
      <c r="Z17" s="160">
        <v>8.6974176131266923</v>
      </c>
      <c r="AA17" s="160">
        <v>7.8091942380170201</v>
      </c>
      <c r="AB17" s="340">
        <v>7.2</v>
      </c>
      <c r="AC17" s="350">
        <v>7.0118514130807501</v>
      </c>
      <c r="BB17" s="347"/>
      <c r="BC17" s="348"/>
      <c r="BD17" s="344">
        <v>30424</v>
      </c>
      <c r="BE17" s="349">
        <v>-3020.2499999999991</v>
      </c>
      <c r="BF17" s="349">
        <v>1782.9166666666665</v>
      </c>
      <c r="BG17" s="349">
        <v>1395.6666666666661</v>
      </c>
      <c r="BH17" s="349">
        <v>158.33333333333331</v>
      </c>
    </row>
    <row r="18" spans="1:60" ht="12.4" customHeight="1">
      <c r="A18" s="352" t="s">
        <v>121</v>
      </c>
      <c r="B18" s="160">
        <v>9.4</v>
      </c>
      <c r="C18" s="160">
        <v>8.4</v>
      </c>
      <c r="D18" s="160">
        <v>6.4</v>
      </c>
      <c r="E18" s="160">
        <v>7.7</v>
      </c>
      <c r="F18" s="160">
        <v>7.4</v>
      </c>
      <c r="G18" s="160">
        <v>7.8</v>
      </c>
      <c r="H18" s="160">
        <v>6.3</v>
      </c>
      <c r="I18" s="160">
        <v>8.3000000000000007</v>
      </c>
      <c r="J18" s="160">
        <v>11.6</v>
      </c>
      <c r="K18" s="160">
        <v>10.4</v>
      </c>
      <c r="L18" s="160">
        <v>9.4095816811441875</v>
      </c>
      <c r="M18" s="160">
        <v>8.6303460268452632</v>
      </c>
      <c r="N18" s="160">
        <v>9.1</v>
      </c>
      <c r="O18" s="160">
        <v>9.6</v>
      </c>
      <c r="P18" s="160">
        <v>9.1</v>
      </c>
      <c r="Q18" s="160">
        <v>7.3</v>
      </c>
      <c r="R18" s="160">
        <v>9.6999999999999993</v>
      </c>
      <c r="S18" s="160">
        <v>7.5</v>
      </c>
      <c r="T18" s="160">
        <v>6.9</v>
      </c>
      <c r="U18" s="160">
        <v>6.6</v>
      </c>
      <c r="V18" s="160">
        <v>11.844645070142306</v>
      </c>
      <c r="W18" s="160">
        <v>10.137222290522791</v>
      </c>
      <c r="X18" s="160">
        <v>9.8697337365996969</v>
      </c>
      <c r="Y18" s="160">
        <v>8.1277602682170933</v>
      </c>
      <c r="Z18" s="160">
        <v>6.5996329103822529</v>
      </c>
      <c r="AA18" s="160">
        <v>6.5962644810465747</v>
      </c>
      <c r="AB18" s="340">
        <v>7.3</v>
      </c>
      <c r="AC18" s="350">
        <v>7.5687400392389259</v>
      </c>
      <c r="BB18" s="347"/>
      <c r="BC18" s="348"/>
      <c r="BD18" s="344">
        <v>31080</v>
      </c>
      <c r="BE18" s="349">
        <v>-2752.2500000000009</v>
      </c>
      <c r="BF18" s="349">
        <v>1593.1666666666665</v>
      </c>
      <c r="BG18" s="349">
        <v>1235.6666666666661</v>
      </c>
      <c r="BH18" s="349">
        <v>76.583333333333314</v>
      </c>
    </row>
    <row r="19" spans="1:60" ht="12.4" customHeight="1">
      <c r="A19" s="346" t="s">
        <v>122</v>
      </c>
      <c r="B19" s="155"/>
      <c r="C19" s="155"/>
      <c r="D19" s="155"/>
      <c r="E19" s="155"/>
      <c r="F19" s="155"/>
      <c r="G19" s="155"/>
      <c r="H19" s="155"/>
      <c r="I19" s="155"/>
      <c r="J19" s="155"/>
      <c r="K19" s="155"/>
      <c r="L19" s="155"/>
      <c r="M19" s="155"/>
      <c r="N19" s="155"/>
      <c r="O19" s="155"/>
      <c r="P19" s="155"/>
      <c r="Q19" s="155"/>
      <c r="R19" s="155"/>
      <c r="S19" s="155"/>
      <c r="T19" s="155"/>
      <c r="U19" s="155"/>
      <c r="V19" s="155"/>
      <c r="W19" s="155"/>
      <c r="X19" s="155"/>
      <c r="Y19" s="155"/>
      <c r="Z19" s="155"/>
      <c r="AA19" s="155"/>
      <c r="BB19" s="347"/>
      <c r="BC19" s="348" t="s">
        <v>26</v>
      </c>
      <c r="BD19" s="344">
        <v>31526</v>
      </c>
      <c r="BE19" s="349">
        <v>-2291.833333333333</v>
      </c>
      <c r="BF19" s="349">
        <v>1270.5</v>
      </c>
      <c r="BG19" s="349">
        <v>1234.75</v>
      </c>
      <c r="BH19" s="349">
        <v>213.41666666666666</v>
      </c>
    </row>
    <row r="20" spans="1:60" ht="12.4" customHeight="1">
      <c r="A20" s="340" t="s">
        <v>111</v>
      </c>
      <c r="B20" s="155">
        <v>1.8537387622111989E-2</v>
      </c>
      <c r="C20" s="155">
        <v>-2.8633992604558789E-2</v>
      </c>
      <c r="D20" s="155">
        <v>5.7406887537909901E-2</v>
      </c>
      <c r="E20" s="155">
        <v>2.3877129581828527E-3</v>
      </c>
      <c r="F20" s="155">
        <v>6.2061082567114845E-2</v>
      </c>
      <c r="G20" s="155">
        <v>3.8588629162865651E-2</v>
      </c>
      <c r="H20" s="155">
        <v>-2.5349378713032888E-2</v>
      </c>
      <c r="I20" s="155">
        <v>2.5826574332355579E-2</v>
      </c>
      <c r="J20" s="155">
        <v>-2.4670145479811167E-2</v>
      </c>
      <c r="K20" s="155">
        <v>-1.1786882683846978E-2</v>
      </c>
      <c r="L20" s="155">
        <v>2.2020124979570399E-2</v>
      </c>
      <c r="M20" s="155">
        <v>6.1122772902306055E-2</v>
      </c>
      <c r="N20" s="155">
        <v>5.298066745432628E-2</v>
      </c>
      <c r="O20" s="155">
        <v>9.3506950181164949E-2</v>
      </c>
      <c r="P20" s="155">
        <v>4.0637597117687774E-2</v>
      </c>
      <c r="Q20" s="155">
        <v>0.11837386116169668</v>
      </c>
      <c r="R20" s="155">
        <v>-3.5649054284381254E-3</v>
      </c>
      <c r="S20" s="155">
        <v>2.9873731089558264E-2</v>
      </c>
      <c r="T20" s="155">
        <v>4.0311941843856003E-2</v>
      </c>
      <c r="U20" s="155">
        <v>-8.355552187866544E-3</v>
      </c>
      <c r="V20" s="155">
        <v>1.776142987384155E-4</v>
      </c>
      <c r="W20" s="155">
        <v>-8.8222649354724791E-2</v>
      </c>
      <c r="X20" s="155">
        <v>-6.6935244969403507E-2</v>
      </c>
      <c r="Y20" s="155">
        <v>-5.4058722209310073E-2</v>
      </c>
      <c r="Z20" s="155">
        <v>2.3904563701909298E-2</v>
      </c>
      <c r="AA20" s="155">
        <v>1.9796987946105515E-2</v>
      </c>
      <c r="AB20" s="357">
        <v>1.733819515634405E-2</v>
      </c>
      <c r="AC20" s="357">
        <v>-5.3747373655695485E-2</v>
      </c>
      <c r="AD20" s="357"/>
      <c r="BB20" s="347"/>
      <c r="BC20" s="348"/>
      <c r="BD20" s="344">
        <v>31307</v>
      </c>
      <c r="BE20" s="349">
        <v>-1092.1666666666661</v>
      </c>
      <c r="BF20" s="349">
        <v>745.41666666666697</v>
      </c>
      <c r="BG20" s="349">
        <v>548.16666666666606</v>
      </c>
      <c r="BH20" s="349">
        <v>201.41666666666663</v>
      </c>
    </row>
    <row r="21" spans="1:60" ht="12.4" customHeight="1">
      <c r="A21" s="351" t="s">
        <v>70</v>
      </c>
      <c r="B21" s="155">
        <v>-2.7452070503867498E-2</v>
      </c>
      <c r="C21" s="155">
        <v>-5.4611404622943432E-3</v>
      </c>
      <c r="D21" s="155">
        <v>-3.1322051994790344E-2</v>
      </c>
      <c r="E21" s="155">
        <v>-7.1092010263604831E-3</v>
      </c>
      <c r="F21" s="155">
        <v>3.4946029500006179E-2</v>
      </c>
      <c r="G21" s="155">
        <v>-1.9414464819103597E-2</v>
      </c>
      <c r="H21" s="155">
        <v>1.6704023676364986E-3</v>
      </c>
      <c r="I21" s="155">
        <v>3.5937930895320748E-2</v>
      </c>
      <c r="J21" s="155">
        <v>-7.4494831921035438E-3</v>
      </c>
      <c r="K21" s="155">
        <v>1.1807837141951596E-2</v>
      </c>
      <c r="L21" s="155">
        <v>5.7016905375800349E-2</v>
      </c>
      <c r="M21" s="155">
        <v>1.6028640235146677E-2</v>
      </c>
      <c r="N21" s="155">
        <v>-1.1952597211244251E-3</v>
      </c>
      <c r="O21" s="155">
        <v>3.83481425394556E-2</v>
      </c>
      <c r="P21" s="155">
        <v>-3.6922853754809512E-2</v>
      </c>
      <c r="Q21" s="155">
        <v>2.4526787913241279E-2</v>
      </c>
      <c r="R21" s="155">
        <v>-2.0477500294241793E-2</v>
      </c>
      <c r="S21" s="155">
        <v>-2.3904479039748763E-2</v>
      </c>
      <c r="T21" s="155">
        <v>-5.5732691333931651E-3</v>
      </c>
      <c r="U21" s="155">
        <v>-1.0467724647221436E-2</v>
      </c>
      <c r="V21" s="155">
        <v>-2.7219610018483281E-3</v>
      </c>
      <c r="W21" s="155">
        <v>-2.3043188326207182E-2</v>
      </c>
      <c r="X21" s="155">
        <v>-3.194284464297676E-2</v>
      </c>
      <c r="Y21" s="155">
        <v>-4.4994412411768617E-2</v>
      </c>
      <c r="Z21" s="155">
        <v>-3.0205689821533564E-2</v>
      </c>
      <c r="AA21" s="155">
        <v>-2.4908857964699608E-2</v>
      </c>
      <c r="AB21" s="357">
        <v>-6.5141507597680217E-3</v>
      </c>
      <c r="AC21" s="357">
        <v>-3.4335455164296737E-2</v>
      </c>
      <c r="AD21" s="357"/>
      <c r="BB21" s="347"/>
      <c r="BC21" s="348"/>
      <c r="BD21" s="344">
        <v>32788</v>
      </c>
      <c r="BE21" s="349">
        <v>-928.08333333333303</v>
      </c>
      <c r="BF21" s="349">
        <v>-26.666666666666515</v>
      </c>
      <c r="BG21" s="349">
        <v>1089.75</v>
      </c>
      <c r="BH21" s="349">
        <v>135</v>
      </c>
    </row>
    <row r="22" spans="1:60" ht="12.4" customHeight="1">
      <c r="A22" s="351" t="s">
        <v>71</v>
      </c>
      <c r="B22" s="155">
        <v>-1.5108663436821407E-2</v>
      </c>
      <c r="C22" s="155">
        <v>-4.2579279023759438E-3</v>
      </c>
      <c r="D22" s="155">
        <v>-7.9036867610715461E-3</v>
      </c>
      <c r="E22" s="155">
        <v>-5.3119148706649594E-3</v>
      </c>
      <c r="F22" s="155">
        <v>-1.0494554452150215E-2</v>
      </c>
      <c r="G22" s="155">
        <v>1.4379943162136611E-2</v>
      </c>
      <c r="H22" s="155">
        <v>-5.6570844123343435E-3</v>
      </c>
      <c r="I22" s="155">
        <v>5.1599339297845621E-3</v>
      </c>
      <c r="J22" s="155">
        <v>4.0631916737699373E-3</v>
      </c>
      <c r="K22" s="155">
        <v>-1.6474569582333971E-2</v>
      </c>
      <c r="L22" s="155">
        <v>2.0719780155987723E-4</v>
      </c>
      <c r="M22" s="155">
        <v>3.8685299305256995E-4</v>
      </c>
      <c r="N22" s="155">
        <v>1.4890255512010887E-2</v>
      </c>
      <c r="O22" s="155">
        <v>1.1251580389825065E-2</v>
      </c>
      <c r="P22" s="155">
        <v>1.0068518707853056E-2</v>
      </c>
      <c r="Q22" s="155">
        <v>1.2260304384632289E-2</v>
      </c>
      <c r="R22" s="155">
        <v>2.7985684581282423E-3</v>
      </c>
      <c r="S22" s="155">
        <v>7.7685921032645293E-3</v>
      </c>
      <c r="T22" s="155">
        <v>4.5983459054483918E-3</v>
      </c>
      <c r="U22" s="155">
        <v>3.5329162660958486E-3</v>
      </c>
      <c r="V22" s="155">
        <v>7.2480633041824344E-3</v>
      </c>
      <c r="W22" s="155">
        <v>1.4984505550543279E-3</v>
      </c>
      <c r="X22" s="155">
        <v>3.5475905846380834E-3</v>
      </c>
      <c r="Y22" s="155">
        <v>-5.0105224952163218E-3</v>
      </c>
      <c r="Z22" s="155">
        <v>-7.1426759359617007E-3</v>
      </c>
      <c r="AA22" s="155">
        <v>-5.4982072746702993E-3</v>
      </c>
      <c r="AB22" s="357">
        <v>-2.7025507268944623E-3</v>
      </c>
      <c r="AC22" s="357">
        <v>-8.0217234540434848E-3</v>
      </c>
      <c r="AD22" s="357"/>
      <c r="BB22" s="347">
        <v>2016</v>
      </c>
      <c r="BC22" s="348" t="s">
        <v>23</v>
      </c>
      <c r="BD22" s="344">
        <v>34600</v>
      </c>
      <c r="BE22" s="349">
        <v>-1061.6666666666661</v>
      </c>
      <c r="BF22" s="349">
        <v>-99.16666666666697</v>
      </c>
      <c r="BG22" s="349">
        <v>852.5</v>
      </c>
      <c r="BH22" s="349">
        <v>-308.33333333333331</v>
      </c>
    </row>
    <row r="23" spans="1:60" ht="12.4" customHeight="1">
      <c r="A23" s="351" t="s">
        <v>72</v>
      </c>
      <c r="B23" s="155">
        <v>1.8275874760522032E-2</v>
      </c>
      <c r="C23" s="155">
        <v>-1.3384198278155249E-2</v>
      </c>
      <c r="D23" s="155">
        <v>9.6570957839947208E-3</v>
      </c>
      <c r="E23" s="155">
        <v>5.4872128772762048E-3</v>
      </c>
      <c r="F23" s="155">
        <v>-3.3758307634227311E-3</v>
      </c>
      <c r="G23" s="155">
        <v>1.5760084005418987E-3</v>
      </c>
      <c r="H23" s="155">
        <v>-1.6138228189672061E-3</v>
      </c>
      <c r="I23" s="155">
        <v>-1.6495453588940702E-2</v>
      </c>
      <c r="J23" s="155">
        <v>1.9151976620083507E-3</v>
      </c>
      <c r="K23" s="155">
        <v>9.0270059309847332E-3</v>
      </c>
      <c r="L23" s="155">
        <v>-6.6142539584157353E-3</v>
      </c>
      <c r="M23" s="155">
        <v>1.8771268718579908E-2</v>
      </c>
      <c r="N23" s="155">
        <v>7.9683981408295006E-4</v>
      </c>
      <c r="O23" s="155">
        <v>6.5044471794183049E-3</v>
      </c>
      <c r="P23" s="155">
        <v>1.4475352577294383E-2</v>
      </c>
      <c r="Q23" s="155">
        <v>2.2968760896258343E-3</v>
      </c>
      <c r="R23" s="155">
        <v>3.5997785556422159E-3</v>
      </c>
      <c r="S23" s="155">
        <v>6.7642904928268991E-3</v>
      </c>
      <c r="T23" s="155">
        <v>9.6593814737715201E-3</v>
      </c>
      <c r="U23" s="155">
        <v>6.9213902451730324E-3</v>
      </c>
      <c r="V23" s="155">
        <v>-2.6047180657352855E-3</v>
      </c>
      <c r="W23" s="155">
        <v>-1.4854273722198243E-2</v>
      </c>
      <c r="X23" s="155">
        <v>-5.1635806529988218E-3</v>
      </c>
      <c r="Y23" s="155">
        <v>-3.0437232758867691E-3</v>
      </c>
      <c r="Z23" s="155">
        <v>4.2584870124019051E-3</v>
      </c>
      <c r="AA23" s="155">
        <v>3.579427584135907E-4</v>
      </c>
      <c r="AB23" s="357">
        <v>-1.1177002366029596E-3</v>
      </c>
      <c r="AC23" s="357">
        <v>-5.2103389404083633E-3</v>
      </c>
      <c r="AD23" s="357"/>
      <c r="BB23" s="347"/>
      <c r="BC23" s="348"/>
      <c r="BD23" s="344">
        <v>35079</v>
      </c>
      <c r="BE23" s="349">
        <v>-366.66666666666697</v>
      </c>
      <c r="BF23" s="349">
        <v>-157.16666666666652</v>
      </c>
      <c r="BG23" s="349">
        <v>611.41666666666606</v>
      </c>
      <c r="BH23" s="349">
        <v>87.583333333333343</v>
      </c>
    </row>
    <row r="24" spans="1:60" ht="12.4" customHeight="1">
      <c r="A24" s="351" t="s">
        <v>73</v>
      </c>
      <c r="B24" s="155">
        <v>-2.8659872497951498E-3</v>
      </c>
      <c r="C24" s="155">
        <v>5.8953892119574256E-3</v>
      </c>
      <c r="D24" s="155">
        <v>-5.8262882493982627E-4</v>
      </c>
      <c r="E24" s="155">
        <v>4.3631866480711267E-4</v>
      </c>
      <c r="F24" s="155">
        <v>-2.0549775435933864E-3</v>
      </c>
      <c r="G24" s="155">
        <v>-5.6311922712112719E-4</v>
      </c>
      <c r="H24" s="155">
        <v>-2.6113637847365793E-3</v>
      </c>
      <c r="I24" s="155">
        <v>2.6135978191832416E-4</v>
      </c>
      <c r="J24" s="155">
        <v>1.7012040943505686E-3</v>
      </c>
      <c r="K24" s="155">
        <v>1.1533682981749525E-3</v>
      </c>
      <c r="L24" s="155">
        <v>1.7326023061472492E-3</v>
      </c>
      <c r="M24" s="155">
        <v>-4.7583854835521922E-4</v>
      </c>
      <c r="N24" s="155">
        <v>3.7638746978572524E-3</v>
      </c>
      <c r="O24" s="155">
        <v>-3.2486895244119955E-3</v>
      </c>
      <c r="P24" s="155">
        <v>-2.8487563780247322E-3</v>
      </c>
      <c r="Q24" s="155">
        <v>3.0048294423852188E-3</v>
      </c>
      <c r="R24" s="155">
        <v>-2.3888092134801821E-4</v>
      </c>
      <c r="S24" s="155">
        <v>1.4365633655334721E-3</v>
      </c>
      <c r="T24" s="155">
        <v>-7.8262570925454725E-4</v>
      </c>
      <c r="U24" s="155">
        <v>1.8169734683987139E-3</v>
      </c>
      <c r="V24" s="155">
        <v>8.0976371173597794E-3</v>
      </c>
      <c r="W24" s="155">
        <v>3.6888557643274611E-3</v>
      </c>
      <c r="X24" s="155">
        <v>9.7572866864858148E-3</v>
      </c>
      <c r="Y24" s="155">
        <v>4.2782459748669944E-3</v>
      </c>
      <c r="Z24" s="155">
        <v>-8.7907838922815836E-3</v>
      </c>
      <c r="AA24" s="155">
        <v>-7.0418354203289086E-3</v>
      </c>
      <c r="AB24" s="357">
        <v>-6.5167460389551806E-3</v>
      </c>
      <c r="AC24" s="357">
        <v>-4.2201568612272086E-3</v>
      </c>
      <c r="AD24" s="357"/>
      <c r="BB24" s="347"/>
      <c r="BC24" s="348"/>
      <c r="BD24" s="344">
        <v>35420</v>
      </c>
      <c r="BE24" s="349">
        <v>-210.83333333333303</v>
      </c>
      <c r="BF24" s="349">
        <v>-245.25</v>
      </c>
      <c r="BG24" s="349">
        <v>710.16666666666606</v>
      </c>
      <c r="BH24" s="349">
        <v>254.08333333333331</v>
      </c>
    </row>
    <row r="25" spans="1:60" ht="12.4" customHeight="1">
      <c r="A25" s="351" t="s">
        <v>74</v>
      </c>
      <c r="B25" s="155">
        <v>6.6162753982259778E-3</v>
      </c>
      <c r="C25" s="155">
        <v>7.7442495071761057E-3</v>
      </c>
      <c r="D25" s="155">
        <v>7.9754798864195824E-3</v>
      </c>
      <c r="E25" s="155">
        <v>1.299805823746575E-2</v>
      </c>
      <c r="F25" s="155">
        <v>1.3470040215178305E-2</v>
      </c>
      <c r="G25" s="155">
        <v>1.4699134736929907E-2</v>
      </c>
      <c r="H25" s="155">
        <v>-7.46588906056188E-3</v>
      </c>
      <c r="I25" s="155">
        <v>1.7391956076182603E-4</v>
      </c>
      <c r="J25" s="155">
        <v>-6.9167376993990231E-3</v>
      </c>
      <c r="K25" s="155">
        <v>-1.4546759436709222E-2</v>
      </c>
      <c r="L25" s="155">
        <v>-1.2701582473209369E-2</v>
      </c>
      <c r="M25" s="155">
        <v>-1.6910065577670812E-2</v>
      </c>
      <c r="N25" s="155">
        <v>-2.0368988242940662E-2</v>
      </c>
      <c r="O25" s="155">
        <v>1.1856789071963279E-3</v>
      </c>
      <c r="P25" s="155">
        <v>1.0410194702886084E-2</v>
      </c>
      <c r="Q25" s="155">
        <v>3.5150501878901124E-3</v>
      </c>
      <c r="R25" s="155">
        <v>8.5796611203863022E-3</v>
      </c>
      <c r="S25" s="155">
        <v>-4.502793946073138E-3</v>
      </c>
      <c r="T25" s="155">
        <v>1.1453038678672499E-2</v>
      </c>
      <c r="U25" s="155">
        <v>3.3790023536989112E-3</v>
      </c>
      <c r="V25" s="155">
        <v>-1.2942220231224839E-2</v>
      </c>
      <c r="W25" s="155">
        <v>-4.1187777036833621E-3</v>
      </c>
      <c r="X25" s="155">
        <v>-4.8746074040112363E-3</v>
      </c>
      <c r="Y25" s="155">
        <v>5.0614634705449706E-3</v>
      </c>
      <c r="Z25" s="155">
        <v>2.0570731737187924E-2</v>
      </c>
      <c r="AA25" s="155">
        <v>1.9993168111774502E-2</v>
      </c>
      <c r="AB25" s="357">
        <v>-1.8755217592532631E-3</v>
      </c>
      <c r="AC25" s="357">
        <v>-7.7927828016414484E-3</v>
      </c>
      <c r="AD25" s="357"/>
      <c r="BB25" s="347"/>
      <c r="BC25" s="348" t="s">
        <v>24</v>
      </c>
      <c r="BD25" s="344">
        <v>33373</v>
      </c>
      <c r="BE25" s="349">
        <v>338.41666666666697</v>
      </c>
      <c r="BF25" s="349">
        <v>-475.41666666666674</v>
      </c>
      <c r="BG25" s="349">
        <v>196.08333333333212</v>
      </c>
      <c r="BH25" s="349">
        <v>59.083333333333329</v>
      </c>
    </row>
    <row r="26" spans="1:60" ht="12.4" customHeight="1">
      <c r="A26" s="351" t="s">
        <v>75</v>
      </c>
      <c r="B26" s="155">
        <v>2.7114040916108629E-2</v>
      </c>
      <c r="C26" s="155">
        <v>4.3988605594674109E-3</v>
      </c>
      <c r="D26" s="155">
        <v>2.6327827659682137E-2</v>
      </c>
      <c r="E26" s="155">
        <v>6.5014370583841284E-4</v>
      </c>
      <c r="F26" s="155">
        <v>7.0607164558912057E-3</v>
      </c>
      <c r="G26" s="155">
        <v>1.311405839392229E-2</v>
      </c>
      <c r="H26" s="155">
        <v>-1.8819228342001617E-3</v>
      </c>
      <c r="I26" s="155">
        <v>1.8669928539239112E-3</v>
      </c>
      <c r="J26" s="155">
        <v>-5.65516055785168E-3</v>
      </c>
      <c r="K26" s="155">
        <v>-1.520944417426773E-2</v>
      </c>
      <c r="L26" s="155">
        <v>-4.3100715100343424E-3</v>
      </c>
      <c r="M26" s="155">
        <v>1.7125504290508808E-2</v>
      </c>
      <c r="N26" s="155">
        <v>3.6082706097385196E-2</v>
      </c>
      <c r="O26" s="155">
        <v>2.4728738400535036E-2</v>
      </c>
      <c r="P26" s="155">
        <v>1.9616221832484414E-2</v>
      </c>
      <c r="Q26" s="155">
        <v>3.0535564063157904E-2</v>
      </c>
      <c r="R26" s="155">
        <v>-3.7689132225820531E-3</v>
      </c>
      <c r="S26" s="155">
        <v>9.0799207547048143E-3</v>
      </c>
      <c r="T26" s="155">
        <v>1.367999509599338E-2</v>
      </c>
      <c r="U26" s="155">
        <v>3.4729293053667859E-5</v>
      </c>
      <c r="V26" s="155">
        <v>-3.3681095713967019E-2</v>
      </c>
      <c r="W26" s="155">
        <v>-3.2685835327344752E-2</v>
      </c>
      <c r="X26" s="155">
        <v>-4.0661280571230668E-2</v>
      </c>
      <c r="Y26" s="155">
        <v>-3.6765057037973295E-2</v>
      </c>
      <c r="Z26" s="155">
        <v>4.0590344571784799E-4</v>
      </c>
      <c r="AA26" s="155">
        <v>6.356925719133673E-3</v>
      </c>
      <c r="AB26" s="357">
        <v>1.2870854582181755E-2</v>
      </c>
      <c r="AC26" s="357">
        <v>3.7481856452034204E-3</v>
      </c>
      <c r="AD26" s="357"/>
      <c r="BB26" s="347"/>
      <c r="BC26" s="348"/>
      <c r="BD26" s="358">
        <v>33689</v>
      </c>
      <c r="BE26" s="349">
        <v>829.16666666666606</v>
      </c>
      <c r="BF26" s="349">
        <v>-623.58333333333326</v>
      </c>
      <c r="BG26" s="349">
        <v>430</v>
      </c>
      <c r="BH26" s="349">
        <v>635.58333333333326</v>
      </c>
    </row>
    <row r="27" spans="1:60" ht="12.4" customHeight="1">
      <c r="A27" s="351" t="s">
        <v>123</v>
      </c>
      <c r="B27" s="155">
        <v>1.5754697061564012E-2</v>
      </c>
      <c r="C27" s="155">
        <v>1.7229017329431829E-3</v>
      </c>
      <c r="D27" s="155">
        <v>-4.8994205926614458E-3</v>
      </c>
      <c r="E27" s="155">
        <v>5.175143898473766E-3</v>
      </c>
      <c r="F27" s="155">
        <v>3.7695191961148468E-3</v>
      </c>
      <c r="G27" s="155">
        <v>2.3567582468402731E-3</v>
      </c>
      <c r="H27" s="155">
        <v>4.3435684286118433E-4</v>
      </c>
      <c r="I27" s="155">
        <v>9.1091571050945345E-4</v>
      </c>
      <c r="J27" s="155">
        <v>-9.1381520983904764E-3</v>
      </c>
      <c r="K27" s="155">
        <v>6.9760883439953596E-4</v>
      </c>
      <c r="L27" s="155">
        <v>-2.6149791507212089E-3</v>
      </c>
      <c r="M27" s="155">
        <v>-8.7561786417806875E-3</v>
      </c>
      <c r="N27" s="155">
        <v>1.9113139319362927E-3</v>
      </c>
      <c r="O27" s="155">
        <v>8.5930797700383647E-3</v>
      </c>
      <c r="P27" s="155">
        <v>3.2550973951356215E-3</v>
      </c>
      <c r="Q27" s="155">
        <v>9.5291227469296233E-3</v>
      </c>
      <c r="R27" s="155">
        <v>1.7035522639198084E-3</v>
      </c>
      <c r="S27" s="155">
        <v>3.1308678523296984E-3</v>
      </c>
      <c r="T27" s="155">
        <v>5.3087550792996216E-3</v>
      </c>
      <c r="U27" s="155">
        <v>-6.4217620064691292E-3</v>
      </c>
      <c r="V27" s="155">
        <v>-7.222689832934088E-3</v>
      </c>
      <c r="W27" s="155">
        <v>-1.7039187227866466E-2</v>
      </c>
      <c r="X27" s="155">
        <v>-1.3362994796059947E-2</v>
      </c>
      <c r="Y27" s="155">
        <v>4.1182594742254558E-3</v>
      </c>
      <c r="Z27" s="155">
        <v>1.2184976498715312E-2</v>
      </c>
      <c r="AA27" s="155">
        <v>6.1082587547550008E-3</v>
      </c>
      <c r="AB27" s="357">
        <v>2.8392354307514808E-3</v>
      </c>
      <c r="AC27" s="357">
        <v>-2.0843114371035983E-3</v>
      </c>
      <c r="AD27" s="357"/>
      <c r="BB27" s="347"/>
      <c r="BC27" s="348"/>
      <c r="BD27" s="358">
        <v>32754</v>
      </c>
      <c r="BE27" s="349">
        <v>331.5</v>
      </c>
      <c r="BF27" s="349">
        <v>-540.50000000000023</v>
      </c>
      <c r="BG27" s="349">
        <v>306.5</v>
      </c>
      <c r="BH27" s="349">
        <v>97.5</v>
      </c>
    </row>
    <row r="28" spans="1:60" ht="12.4" customHeight="1">
      <c r="A28" s="351" t="s">
        <v>77</v>
      </c>
      <c r="B28" s="155">
        <v>7.5887158168790126E-3</v>
      </c>
      <c r="C28" s="155">
        <v>-3.6941972740100765E-3</v>
      </c>
      <c r="D28" s="155">
        <v>2.365491437749374E-3</v>
      </c>
      <c r="E28" s="155">
        <v>-8.7167415375372396E-4</v>
      </c>
      <c r="F28" s="155">
        <v>-4.651038947577628E-3</v>
      </c>
      <c r="G28" s="155">
        <v>3.3877833051924821E-3</v>
      </c>
      <c r="H28" s="155">
        <v>-5.859029878353972E-3</v>
      </c>
      <c r="I28" s="155">
        <v>1.5662369284076045E-4</v>
      </c>
      <c r="J28" s="155">
        <v>6.8549571296568175E-3</v>
      </c>
      <c r="K28" s="155">
        <v>-3.3230278144238219E-3</v>
      </c>
      <c r="L28" s="155">
        <v>1.5459456659489114E-3</v>
      </c>
      <c r="M28" s="155">
        <v>3.9434651349910888E-3</v>
      </c>
      <c r="N28" s="155">
        <v>-1.154499712201288E-2</v>
      </c>
      <c r="O28" s="155">
        <v>-1.0937932094702339E-3</v>
      </c>
      <c r="P28" s="155">
        <v>-6.1519156138939001E-4</v>
      </c>
      <c r="Q28" s="155">
        <v>-2.9836438058936663E-4</v>
      </c>
      <c r="R28" s="155">
        <v>1.326922490115634E-3</v>
      </c>
      <c r="S28" s="155">
        <v>1.5512945229607797E-3</v>
      </c>
      <c r="T28" s="155">
        <v>-7.2048589972146084E-4</v>
      </c>
      <c r="U28" s="155">
        <v>-3.0672280183307566E-3</v>
      </c>
      <c r="V28" s="155">
        <v>-5.0834437225132719E-4</v>
      </c>
      <c r="W28" s="155">
        <v>-1.8052014278429364E-3</v>
      </c>
      <c r="X28" s="155">
        <v>1.8702542399559588E-3</v>
      </c>
      <c r="Y28" s="155">
        <v>-1.575190471490564E-3</v>
      </c>
      <c r="Z28" s="155">
        <v>8.2860289608608969E-3</v>
      </c>
      <c r="AA28" s="155">
        <v>6.6684047540993456E-3</v>
      </c>
      <c r="AB28" s="357">
        <v>2.2483768691417116E-3</v>
      </c>
      <c r="AC28" s="357">
        <v>3.1243572450920885E-3</v>
      </c>
      <c r="AD28" s="357"/>
      <c r="BB28" s="347"/>
      <c r="BC28" s="347" t="s">
        <v>25</v>
      </c>
      <c r="BD28" s="358">
        <v>30544</v>
      </c>
      <c r="BE28" s="349">
        <v>323.58333333333394</v>
      </c>
      <c r="BF28" s="349">
        <v>-395.99999999999977</v>
      </c>
      <c r="BG28" s="349">
        <v>331.66666666666606</v>
      </c>
      <c r="BH28" s="349">
        <v>259.25</v>
      </c>
    </row>
    <row r="29" spans="1:60" ht="12.4" customHeight="1">
      <c r="A29" s="351" t="s">
        <v>124</v>
      </c>
      <c r="B29" s="155">
        <v>-1.2897426907155195E-2</v>
      </c>
      <c r="C29" s="155">
        <v>-5.0198450797766863E-3</v>
      </c>
      <c r="D29" s="155">
        <v>2.7413008362058212E-2</v>
      </c>
      <c r="E29" s="155">
        <v>-1.4378289245564189E-2</v>
      </c>
      <c r="F29" s="155">
        <v>2.6283933042536419E-3</v>
      </c>
      <c r="G29" s="155">
        <v>-1.2616228352554337E-2</v>
      </c>
      <c r="H29" s="155">
        <v>1.0131221030183017E-2</v>
      </c>
      <c r="I29" s="155">
        <v>-1.3433124085360927E-3</v>
      </c>
      <c r="J29" s="155">
        <v>4.1715315134627897E-3</v>
      </c>
      <c r="K29" s="155">
        <v>3.1119116490198075E-2</v>
      </c>
      <c r="L29" s="155">
        <v>-6.4642141710792725E-3</v>
      </c>
      <c r="M29" s="155">
        <v>3.4362474697659878E-2</v>
      </c>
      <c r="N29" s="155">
        <v>2.0394692753072371E-2</v>
      </c>
      <c r="O29" s="155">
        <v>-7.0354404903162134E-3</v>
      </c>
      <c r="P29" s="155">
        <v>6.8527446369539722E-3</v>
      </c>
      <c r="Q29" s="155">
        <v>1.5901585656617902E-2</v>
      </c>
      <c r="R29" s="155">
        <v>-6.4419384227755701E-3</v>
      </c>
      <c r="S29" s="155">
        <v>2.2900177429311133E-2</v>
      </c>
      <c r="T29" s="155">
        <v>1.0177493128932524E-3</v>
      </c>
      <c r="U29" s="155">
        <v>-6.4012401514828713E-3</v>
      </c>
      <c r="V29" s="155">
        <v>2.8217924870012998E-2</v>
      </c>
      <c r="W29" s="155">
        <v>-6.8214804063860632E-3</v>
      </c>
      <c r="X29" s="155">
        <v>5.7633212228250089E-4</v>
      </c>
      <c r="Y29" s="155">
        <v>1.172756766394238E-2</v>
      </c>
      <c r="Z29" s="155">
        <v>3.4592771244540049E-2</v>
      </c>
      <c r="AA29" s="155">
        <v>2.6054102703758474E-2</v>
      </c>
      <c r="AB29" s="357">
        <v>2.0219820147152453E-2</v>
      </c>
      <c r="AC29" s="357">
        <v>7.5347443158631606E-3</v>
      </c>
      <c r="AD29" s="357"/>
      <c r="BB29" s="347"/>
      <c r="BC29" s="347"/>
      <c r="BD29" s="358">
        <v>29932</v>
      </c>
      <c r="BE29" s="349">
        <v>467.83333333333303</v>
      </c>
      <c r="BF29" s="349">
        <v>-266.41666666666652</v>
      </c>
      <c r="BG29" s="349">
        <v>-37.66666666666606</v>
      </c>
      <c r="BH29" s="349">
        <v>163.75</v>
      </c>
    </row>
    <row r="30" spans="1:60" ht="12.4" customHeight="1">
      <c r="A30" s="351" t="s">
        <v>78</v>
      </c>
      <c r="B30" s="155">
        <v>1.8025016126626476E-3</v>
      </c>
      <c r="C30" s="155">
        <v>-1.6578084619490615E-2</v>
      </c>
      <c r="D30" s="155">
        <v>2.8375772581469047E-2</v>
      </c>
      <c r="E30" s="155">
        <v>5.3119148706649594E-3</v>
      </c>
      <c r="F30" s="155">
        <v>2.047750412944932E-2</v>
      </c>
      <c r="G30" s="155">
        <v>2.1668755316081253E-2</v>
      </c>
      <c r="H30" s="155">
        <v>-1.2496246164559445E-2</v>
      </c>
      <c r="I30" s="155">
        <v>-8.0233609522720845E-4</v>
      </c>
      <c r="J30" s="155">
        <v>-1.421669400531491E-2</v>
      </c>
      <c r="K30" s="155">
        <v>-1.603801837182112E-2</v>
      </c>
      <c r="L30" s="155">
        <v>-5.777424906426059E-3</v>
      </c>
      <c r="M30" s="155">
        <v>-3.3533503998261515E-3</v>
      </c>
      <c r="N30" s="155">
        <v>8.250229734059299E-3</v>
      </c>
      <c r="O30" s="155">
        <v>1.4273206218894692E-2</v>
      </c>
      <c r="P30" s="155">
        <v>1.6346268959303877E-2</v>
      </c>
      <c r="Q30" s="155">
        <v>1.7102105057805884E-2</v>
      </c>
      <c r="R30" s="155">
        <v>9.3538445443171053E-3</v>
      </c>
      <c r="S30" s="155">
        <v>5.6492975544488394E-3</v>
      </c>
      <c r="T30" s="155">
        <v>1.672736494458217E-3</v>
      </c>
      <c r="U30" s="155">
        <v>2.3173910092174734E-3</v>
      </c>
      <c r="V30" s="155">
        <v>1.6295018225144089E-2</v>
      </c>
      <c r="W30" s="155">
        <v>6.9579884674224263E-3</v>
      </c>
      <c r="X30" s="155">
        <v>1.3316985088818907E-2</v>
      </c>
      <c r="Y30" s="155">
        <v>1.2145442852185204E-2</v>
      </c>
      <c r="Z30" s="155">
        <v>-1.0254310755828909E-2</v>
      </c>
      <c r="AA30" s="155">
        <v>-8.2920537568071471E-3</v>
      </c>
      <c r="AB30" s="357">
        <v>-2.1134223514094655E-3</v>
      </c>
      <c r="AC30" s="357">
        <v>-6.490733643039333E-3</v>
      </c>
      <c r="AD30" s="357"/>
      <c r="BB30" s="347"/>
      <c r="BC30" s="348"/>
      <c r="BD30" s="344">
        <v>29192</v>
      </c>
      <c r="BE30" s="349">
        <v>393.83333333333394</v>
      </c>
      <c r="BF30" s="349">
        <v>-79</v>
      </c>
      <c r="BG30" s="349">
        <v>-238.91666666666606</v>
      </c>
      <c r="BH30" s="349">
        <v>75.916666666666657</v>
      </c>
    </row>
    <row r="31" spans="1:60" ht="12.4" customHeight="1">
      <c r="A31" s="355" t="s">
        <v>125</v>
      </c>
      <c r="B31" s="155">
        <v>4.5989458125979495E-2</v>
      </c>
      <c r="C31" s="155">
        <v>-2.3172852142264447E-2</v>
      </c>
      <c r="D31" s="155">
        <v>8.8728939532700252E-2</v>
      </c>
      <c r="E31" s="155">
        <v>9.4969139845433349E-3</v>
      </c>
      <c r="F31" s="155">
        <v>2.7115053067108662E-2</v>
      </c>
      <c r="G31" s="155">
        <v>5.8003093981969248E-2</v>
      </c>
      <c r="H31" s="155">
        <v>-2.7019781080669384E-2</v>
      </c>
      <c r="I31" s="155">
        <v>-1.0111356562965166E-2</v>
      </c>
      <c r="J31" s="155">
        <v>-1.7220662287707623E-2</v>
      </c>
      <c r="K31" s="155">
        <v>-2.3594719825798572E-2</v>
      </c>
      <c r="L31" s="155">
        <v>-3.499678039622995E-2</v>
      </c>
      <c r="M31" s="155">
        <v>4.5094132667159378E-2</v>
      </c>
      <c r="N31" s="155">
        <v>5.4175927175450701E-2</v>
      </c>
      <c r="O31" s="155">
        <v>5.5158807641709343E-2</v>
      </c>
      <c r="P31" s="155">
        <v>7.7560450872497286E-2</v>
      </c>
      <c r="Q31" s="155">
        <v>9.3847073248455398E-2</v>
      </c>
      <c r="R31" s="155">
        <v>1.6912594865803668E-2</v>
      </c>
      <c r="S31" s="155">
        <v>5.377821012930703E-2</v>
      </c>
      <c r="T31" s="155">
        <v>4.5885210977249166E-2</v>
      </c>
      <c r="U31" s="155">
        <v>2.1121724593548908E-3</v>
      </c>
      <c r="V31" s="155">
        <v>2.8995753005867436E-3</v>
      </c>
      <c r="W31" s="155">
        <v>-6.5179461028517613E-2</v>
      </c>
      <c r="X31" s="155">
        <v>-3.499240032642674E-2</v>
      </c>
      <c r="Y31" s="155">
        <v>-9.064309797541456E-3</v>
      </c>
      <c r="Z31" s="155">
        <v>5.4110253523442862E-2</v>
      </c>
      <c r="AA31" s="155">
        <v>4.470584591080512E-2</v>
      </c>
      <c r="AB31" s="435">
        <v>2.3852345916112069E-2</v>
      </c>
      <c r="AC31" s="353">
        <v>-1.9411918491398696E-2</v>
      </c>
      <c r="AD31" s="353"/>
      <c r="BB31" s="347"/>
      <c r="BC31" s="348" t="s">
        <v>26</v>
      </c>
      <c r="BD31" s="344">
        <v>31372</v>
      </c>
      <c r="BE31" s="349">
        <v>43.91666666666606</v>
      </c>
      <c r="BF31" s="349">
        <v>155.24999999999977</v>
      </c>
      <c r="BG31" s="349">
        <v>10.333333333332121</v>
      </c>
      <c r="BH31" s="349">
        <v>209.5</v>
      </c>
    </row>
    <row r="32" spans="1:60" ht="12.4" customHeight="1">
      <c r="A32" s="351"/>
      <c r="B32" s="155"/>
      <c r="C32" s="155"/>
      <c r="D32" s="155"/>
      <c r="E32" s="155"/>
      <c r="F32" s="155"/>
      <c r="G32" s="155"/>
      <c r="H32" s="155"/>
      <c r="I32" s="155"/>
      <c r="J32" s="155"/>
      <c r="K32" s="155"/>
      <c r="L32" s="155"/>
      <c r="M32" s="155"/>
      <c r="N32" s="155"/>
      <c r="O32" s="155"/>
      <c r="P32" s="155"/>
      <c r="Q32" s="155"/>
      <c r="R32" s="155"/>
      <c r="S32" s="155"/>
      <c r="T32" s="155"/>
      <c r="U32" s="155"/>
      <c r="V32" s="155"/>
      <c r="W32" s="155"/>
      <c r="X32" s="155"/>
      <c r="Y32" s="155"/>
      <c r="Z32" s="155"/>
      <c r="AA32" s="155"/>
      <c r="AB32" s="357"/>
      <c r="AC32" s="357"/>
      <c r="AD32" s="357"/>
      <c r="BB32" s="347"/>
      <c r="BC32" s="348"/>
      <c r="BD32" s="344">
        <v>33424</v>
      </c>
      <c r="BE32" s="349">
        <v>-136.25000000000091</v>
      </c>
      <c r="BF32" s="349">
        <v>349.33333333333326</v>
      </c>
      <c r="BG32" s="349">
        <v>344.83333333333394</v>
      </c>
      <c r="BH32" s="349">
        <v>557.91666666666663</v>
      </c>
    </row>
    <row r="33" spans="1:60" ht="12.4" customHeight="1">
      <c r="B33" s="359">
        <v>2016</v>
      </c>
      <c r="C33" s="359"/>
      <c r="D33" s="359"/>
      <c r="E33" s="359"/>
      <c r="F33" s="359"/>
      <c r="G33" s="359"/>
      <c r="H33" s="359"/>
      <c r="I33" s="359"/>
      <c r="J33" s="359"/>
      <c r="K33" s="359"/>
      <c r="L33" s="359">
        <v>2017</v>
      </c>
      <c r="M33" s="359"/>
      <c r="N33" s="359"/>
      <c r="O33" s="359"/>
      <c r="P33" s="359"/>
      <c r="Q33" s="359"/>
      <c r="R33" s="359"/>
      <c r="S33" s="359"/>
      <c r="T33" s="359"/>
      <c r="U33" s="359"/>
      <c r="V33" s="359">
        <v>2018</v>
      </c>
      <c r="W33" s="359"/>
      <c r="X33" s="359"/>
      <c r="Y33" s="359"/>
      <c r="Z33" s="359"/>
      <c r="AA33" s="359"/>
      <c r="AB33" s="359"/>
      <c r="AC33" s="359"/>
      <c r="AD33" s="359"/>
      <c r="AE33" s="359"/>
      <c r="AF33" s="359">
        <v>2019</v>
      </c>
      <c r="AG33" s="359"/>
      <c r="AH33" s="359"/>
      <c r="AI33" s="359"/>
      <c r="AJ33" s="359"/>
      <c r="AK33" s="359"/>
      <c r="AL33" s="359"/>
      <c r="AM33" s="359"/>
      <c r="AN33" s="359"/>
      <c r="AO33" s="359"/>
      <c r="AP33" s="359">
        <v>2020</v>
      </c>
      <c r="AQ33" s="359"/>
      <c r="AR33" s="359"/>
      <c r="AS33" s="359"/>
      <c r="AT33" s="359"/>
      <c r="AU33" s="359"/>
      <c r="AV33" s="359"/>
      <c r="AW33" s="359"/>
      <c r="AX33" s="359"/>
      <c r="AY33" s="359"/>
      <c r="AZ33" s="359"/>
      <c r="BA33" s="350"/>
      <c r="BB33" s="347"/>
      <c r="BC33" s="348"/>
      <c r="BD33" s="344">
        <v>34412</v>
      </c>
      <c r="BE33" s="349">
        <v>404</v>
      </c>
      <c r="BF33" s="349">
        <v>556.74999999999977</v>
      </c>
      <c r="BG33" s="349">
        <v>-476.91666666666606</v>
      </c>
      <c r="BH33" s="349">
        <v>483.83333333333337</v>
      </c>
    </row>
    <row r="34" spans="1:60" ht="12.4" customHeight="1">
      <c r="A34" s="346" t="s">
        <v>126</v>
      </c>
      <c r="B34" s="359">
        <v>3</v>
      </c>
      <c r="C34" s="359">
        <v>4</v>
      </c>
      <c r="D34" s="359">
        <v>5</v>
      </c>
      <c r="E34" s="359">
        <v>6</v>
      </c>
      <c r="F34" s="359">
        <v>7</v>
      </c>
      <c r="G34" s="359">
        <v>8</v>
      </c>
      <c r="H34" s="359">
        <v>9</v>
      </c>
      <c r="I34" s="359">
        <v>10</v>
      </c>
      <c r="J34" s="359">
        <v>11</v>
      </c>
      <c r="K34" s="359">
        <v>12</v>
      </c>
      <c r="L34" s="359">
        <v>3</v>
      </c>
      <c r="M34" s="359">
        <v>4</v>
      </c>
      <c r="N34" s="359">
        <v>5</v>
      </c>
      <c r="O34" s="359">
        <v>6</v>
      </c>
      <c r="P34" s="359">
        <v>7</v>
      </c>
      <c r="Q34" s="359">
        <v>8</v>
      </c>
      <c r="R34" s="359">
        <v>9</v>
      </c>
      <c r="S34" s="359">
        <v>10</v>
      </c>
      <c r="T34" s="359">
        <v>11</v>
      </c>
      <c r="U34" s="359">
        <v>12</v>
      </c>
      <c r="V34" s="359">
        <v>3</v>
      </c>
      <c r="W34" s="359">
        <v>4</v>
      </c>
      <c r="X34" s="359">
        <v>5</v>
      </c>
      <c r="Y34" s="359">
        <v>6</v>
      </c>
      <c r="Z34" s="359">
        <v>7</v>
      </c>
      <c r="AA34" s="359">
        <v>8</v>
      </c>
      <c r="AB34" s="359">
        <v>9</v>
      </c>
      <c r="AC34" s="359">
        <v>10</v>
      </c>
      <c r="AD34" s="359">
        <v>11</v>
      </c>
      <c r="AE34" s="359">
        <v>12</v>
      </c>
      <c r="AF34" s="359">
        <v>3</v>
      </c>
      <c r="AG34" s="359">
        <v>4</v>
      </c>
      <c r="AH34" s="359">
        <v>5</v>
      </c>
      <c r="AI34" s="359">
        <v>6</v>
      </c>
      <c r="AJ34" s="359">
        <v>7</v>
      </c>
      <c r="AK34" s="359">
        <v>8</v>
      </c>
      <c r="AL34" s="359">
        <v>9</v>
      </c>
      <c r="AM34" s="359">
        <v>10</v>
      </c>
      <c r="AN34" s="359">
        <v>11</v>
      </c>
      <c r="AO34" s="359">
        <v>12</v>
      </c>
      <c r="AP34" s="359">
        <v>3</v>
      </c>
      <c r="AQ34" s="359">
        <v>4</v>
      </c>
      <c r="AR34" s="359">
        <v>5</v>
      </c>
      <c r="AS34" s="359">
        <v>6</v>
      </c>
      <c r="AT34" s="359">
        <v>7</v>
      </c>
      <c r="AU34" s="359">
        <v>8</v>
      </c>
      <c r="AV34" s="359">
        <v>9</v>
      </c>
      <c r="AW34" s="359">
        <v>10</v>
      </c>
      <c r="AX34" s="359">
        <v>11</v>
      </c>
      <c r="AY34" s="359">
        <v>12</v>
      </c>
      <c r="AZ34" s="359"/>
      <c r="BB34" s="347">
        <v>2017</v>
      </c>
      <c r="BC34" s="347" t="s">
        <v>23</v>
      </c>
      <c r="BD34" s="345">
        <v>34252</v>
      </c>
      <c r="BE34" s="349">
        <v>98.25</v>
      </c>
      <c r="BF34" s="349">
        <v>609.66666666666674</v>
      </c>
      <c r="BG34" s="349">
        <v>-639.58333333333394</v>
      </c>
      <c r="BH34" s="349">
        <v>68.333333333333329</v>
      </c>
    </row>
    <row r="35" spans="1:60" s="350" customFormat="1" ht="12.4" customHeight="1">
      <c r="A35" s="340" t="s">
        <v>127</v>
      </c>
      <c r="B35" s="155">
        <v>4.9832021977124656E-2</v>
      </c>
      <c r="C35" s="155">
        <v>1.7507836562296278E-2</v>
      </c>
      <c r="D35" s="155">
        <v>-1.090364836197886E-2</v>
      </c>
      <c r="E35" s="155">
        <v>1.1598675799958023E-2</v>
      </c>
      <c r="F35" s="155">
        <v>5.2525261993588424E-2</v>
      </c>
      <c r="G35" s="155">
        <v>2.2947930770163574E-2</v>
      </c>
      <c r="H35" s="155">
        <v>3.9141810684907824E-2</v>
      </c>
      <c r="I35" s="155">
        <v>8.116204919292519E-2</v>
      </c>
      <c r="J35" s="155">
        <v>5.1903328566191849E-2</v>
      </c>
      <c r="K35" s="155">
        <v>3.9875640566974208E-2</v>
      </c>
      <c r="L35" s="155">
        <v>4.3602660633157354E-2</v>
      </c>
      <c r="M35" s="155">
        <v>1.2251140711640374E-2</v>
      </c>
      <c r="N35" s="155">
        <v>3.127821617498093E-2</v>
      </c>
      <c r="O35" s="155">
        <v>2.0646728046494631E-2</v>
      </c>
      <c r="P35" s="155">
        <v>-8.2256836368008335E-3</v>
      </c>
      <c r="Q35" s="155">
        <v>-3.9652502262128488E-3</v>
      </c>
      <c r="R35" s="155">
        <v>-3.7205139005897221E-3</v>
      </c>
      <c r="S35" s="155">
        <v>-1.9924039786014029E-2</v>
      </c>
      <c r="T35" s="155">
        <v>-9.8625699420830468E-3</v>
      </c>
      <c r="U35" s="155">
        <v>8.135848807921283E-3</v>
      </c>
      <c r="V35" s="155">
        <v>3.3952556123997168E-2</v>
      </c>
      <c r="W35" s="155">
        <v>3.7383708884363299E-2</v>
      </c>
      <c r="X35" s="155">
        <v>4.3150898390936179E-2</v>
      </c>
      <c r="Y35" s="155">
        <v>4.3194376426452789E-2</v>
      </c>
      <c r="Z35" s="155">
        <v>5.6301808855140058E-2</v>
      </c>
      <c r="AA35" s="155">
        <v>7.6315565348608172E-2</v>
      </c>
      <c r="AB35" s="155">
        <v>6.0617271292625154E-2</v>
      </c>
      <c r="AC35" s="155">
        <v>6.4327234508054304E-2</v>
      </c>
      <c r="AD35" s="155">
        <v>6.4291684057847451E-2</v>
      </c>
      <c r="AE35" s="155">
        <v>6.9245026186063319E-2</v>
      </c>
      <c r="AF35" s="155">
        <v>8.69114139452144E-2</v>
      </c>
      <c r="AG35" s="155">
        <v>6.5401838178432634E-2</v>
      </c>
      <c r="AH35" s="155">
        <v>6.9452759452468829E-2</v>
      </c>
      <c r="AI35" s="155">
        <v>6.5655721278459131E-2</v>
      </c>
      <c r="AJ35" s="155">
        <v>5.9829722842684903E-2</v>
      </c>
      <c r="AK35" s="155">
        <v>4.0853779159713312E-2</v>
      </c>
      <c r="AL35" s="155">
        <v>6.0038966927941084E-2</v>
      </c>
      <c r="AM35" s="155">
        <v>5.6883745033684575E-2</v>
      </c>
      <c r="AN35" s="155">
        <v>6.021419635379939E-2</v>
      </c>
      <c r="AO35" s="155">
        <v>5.0398281008379182E-2</v>
      </c>
      <c r="AP35" s="155">
        <v>-1.4755987366222053E-2</v>
      </c>
      <c r="AQ35" s="155">
        <v>-7.0949873291550596E-3</v>
      </c>
      <c r="AR35" s="155">
        <v>5.2947378718871266E-3</v>
      </c>
      <c r="AS35" s="155">
        <v>-8.1871831102983954E-4</v>
      </c>
      <c r="AT35" s="155">
        <v>-9.4098702871689872E-3</v>
      </c>
      <c r="AU35" s="155">
        <v>-1.1821568294922253E-2</v>
      </c>
      <c r="AV35" s="155">
        <v>-1.1610864008107862E-2</v>
      </c>
      <c r="AW35" s="155">
        <v>-1.012990173377859E-2</v>
      </c>
      <c r="AX35" s="155">
        <v>-1.528457370396108E-2</v>
      </c>
      <c r="AY35" s="155">
        <v>-9.8807107880688472E-3</v>
      </c>
      <c r="AZ35" s="155"/>
      <c r="BA35" s="340"/>
      <c r="BB35" s="347"/>
      <c r="BC35" s="347"/>
      <c r="BD35" s="345">
        <v>34079</v>
      </c>
      <c r="BE35" s="349">
        <v>-39.91666666666606</v>
      </c>
      <c r="BF35" s="349">
        <v>716.33333333333326</v>
      </c>
      <c r="BG35" s="349">
        <v>-870.41666666666606</v>
      </c>
      <c r="BH35" s="349">
        <v>-194</v>
      </c>
    </row>
    <row r="36" spans="1:60" ht="12.4" customHeight="1">
      <c r="A36" s="352" t="s">
        <v>128</v>
      </c>
      <c r="B36" s="155">
        <v>1.0778589801167681E-2</v>
      </c>
      <c r="C36" s="155">
        <v>4.0272578342851716E-3</v>
      </c>
      <c r="D36" s="155">
        <v>-8.4866626672191678E-3</v>
      </c>
      <c r="E36" s="155">
        <v>-8.6805224293537361E-3</v>
      </c>
      <c r="F36" s="155">
        <v>-4.5005249245420971E-3</v>
      </c>
      <c r="G36" s="155">
        <v>-1.154238530762821E-2</v>
      </c>
      <c r="H36" s="155">
        <v>-7.4740296619396802E-3</v>
      </c>
      <c r="I36" s="155">
        <v>8.6714273654316127E-3</v>
      </c>
      <c r="J36" s="155">
        <v>-7.4708163170476077E-3</v>
      </c>
      <c r="K36" s="155">
        <v>-5.3472540651123418E-3</v>
      </c>
      <c r="L36" s="155">
        <v>3.7445536605928784E-3</v>
      </c>
      <c r="M36" s="155">
        <v>-1.8274405090745402E-3</v>
      </c>
      <c r="N36" s="155">
        <v>6.5380238360241609E-3</v>
      </c>
      <c r="O36" s="155">
        <v>1.1758048734483124E-2</v>
      </c>
      <c r="P36" s="155">
        <v>1.3990007614518348E-2</v>
      </c>
      <c r="Q36" s="155">
        <v>1.5322657826964571E-2</v>
      </c>
      <c r="R36" s="155">
        <v>1.6287910699241785E-2</v>
      </c>
      <c r="S36" s="155">
        <v>1.5620495242976583E-2</v>
      </c>
      <c r="T36" s="155">
        <v>2.3027387847256307E-2</v>
      </c>
      <c r="U36" s="155">
        <v>2.7388591204367287E-2</v>
      </c>
      <c r="V36" s="155">
        <v>4.2306607113387247E-2</v>
      </c>
      <c r="W36" s="155">
        <v>4.7105166079631305E-2</v>
      </c>
      <c r="X36" s="155">
        <v>5.0318866027762386E-2</v>
      </c>
      <c r="Y36" s="155">
        <v>5.1549809190283027E-2</v>
      </c>
      <c r="Z36" s="155">
        <v>5.7512950459930746E-2</v>
      </c>
      <c r="AA36" s="155">
        <v>6.7805363807294267E-2</v>
      </c>
      <c r="AB36" s="155">
        <v>6.451340127073453E-2</v>
      </c>
      <c r="AC36" s="155">
        <v>6.715959801479203E-2</v>
      </c>
      <c r="AD36" s="155">
        <v>6.7116243148040003E-2</v>
      </c>
      <c r="AE36" s="155">
        <v>6.9552645138466984E-2</v>
      </c>
      <c r="AF36" s="155">
        <v>6.380754888445235E-2</v>
      </c>
      <c r="AG36" s="155">
        <v>6.1023773076178331E-2</v>
      </c>
      <c r="AH36" s="155">
        <v>6.3828649481240368E-2</v>
      </c>
      <c r="AI36" s="155">
        <v>6.2497993204020011E-2</v>
      </c>
      <c r="AJ36" s="155">
        <v>6.000293288164122E-2</v>
      </c>
      <c r="AK36" s="155">
        <v>5.2645995120392398E-2</v>
      </c>
      <c r="AL36" s="155">
        <v>5.9484859205812153E-2</v>
      </c>
      <c r="AM36" s="155">
        <v>5.7445154603558472E-2</v>
      </c>
      <c r="AN36" s="155">
        <v>6.0440558509027936E-2</v>
      </c>
      <c r="AO36" s="155">
        <v>5.4078109828460459E-2</v>
      </c>
      <c r="AP36" s="155">
        <v>1.8911586055473512E-2</v>
      </c>
      <c r="AQ36" s="155">
        <v>1.5288457471797797E-2</v>
      </c>
      <c r="AR36" s="155">
        <v>1.068187006098025E-2</v>
      </c>
      <c r="AS36" s="155">
        <v>1.7953619815476685E-3</v>
      </c>
      <c r="AT36" s="155">
        <v>-5.7802772728320949E-3</v>
      </c>
      <c r="AU36" s="155">
        <v>-7.4307557655608255E-3</v>
      </c>
      <c r="AV36" s="155">
        <v>-1.0670713076277266E-2</v>
      </c>
      <c r="AW36" s="155">
        <v>-1.4482988716917666E-2</v>
      </c>
      <c r="AX36" s="155">
        <v>-2.029992397854663E-2</v>
      </c>
      <c r="AY36" s="155">
        <v>-1.796506543994969E-2</v>
      </c>
      <c r="AZ36" s="155"/>
      <c r="BB36" s="347"/>
      <c r="BC36" s="347"/>
      <c r="BD36" s="345">
        <v>34390</v>
      </c>
      <c r="BE36" s="349">
        <v>588.08333333333303</v>
      </c>
      <c r="BF36" s="349">
        <v>810.91666666666652</v>
      </c>
      <c r="BG36" s="349">
        <v>-1658.75</v>
      </c>
      <c r="BH36" s="349">
        <v>-259.75</v>
      </c>
    </row>
    <row r="37" spans="1:60" ht="12.4" customHeight="1">
      <c r="A37" s="352" t="s">
        <v>129</v>
      </c>
      <c r="B37" s="155">
        <v>8.9588278866848253E-3</v>
      </c>
      <c r="C37" s="155">
        <v>8.0428047411039236E-3</v>
      </c>
      <c r="D37" s="155">
        <v>-6.0115406737625931E-4</v>
      </c>
      <c r="E37" s="155">
        <v>2.8000915873227883E-3</v>
      </c>
      <c r="F37" s="155">
        <v>9.7298513338707569E-3</v>
      </c>
      <c r="G37" s="155">
        <v>-1.0413178455845786E-3</v>
      </c>
      <c r="H37" s="155">
        <v>4.9166640221222522E-3</v>
      </c>
      <c r="I37" s="155">
        <v>2.1423144442255782E-2</v>
      </c>
      <c r="J37" s="155">
        <v>1.5871999669569977E-2</v>
      </c>
      <c r="K37" s="155">
        <v>7.4182316572355723E-3</v>
      </c>
      <c r="L37" s="155">
        <v>1.326705362239732E-2</v>
      </c>
      <c r="M37" s="155">
        <v>4.9695128189388826E-3</v>
      </c>
      <c r="N37" s="155">
        <v>1.2226904943536386E-2</v>
      </c>
      <c r="O37" s="155">
        <v>1.1664918009596001E-2</v>
      </c>
      <c r="P37" s="155">
        <v>8.5852581143602696E-3</v>
      </c>
      <c r="Q37" s="155">
        <v>1.0576538247372451E-2</v>
      </c>
      <c r="R37" s="155">
        <v>1.0736099410278012E-2</v>
      </c>
      <c r="S37" s="155">
        <v>1.7638626389467277E-3</v>
      </c>
      <c r="T37" s="155">
        <v>1.953470108962403E-4</v>
      </c>
      <c r="U37" s="155">
        <v>9.0371399802103587E-3</v>
      </c>
      <c r="V37" s="155">
        <v>1.815345794094004E-3</v>
      </c>
      <c r="W37" s="155">
        <v>2.0971564579785433E-3</v>
      </c>
      <c r="X37" s="155">
        <v>1.1762694311827813E-3</v>
      </c>
      <c r="Y37" s="155">
        <v>1.8307106622437006E-3</v>
      </c>
      <c r="Z37" s="155">
        <v>4.6369100735776944E-3</v>
      </c>
      <c r="AA37" s="155">
        <v>8.8967310955383131E-3</v>
      </c>
      <c r="AB37" s="155">
        <v>1.1880765315775733E-3</v>
      </c>
      <c r="AC37" s="155">
        <v>1.193004174493203E-3</v>
      </c>
      <c r="AD37" s="155">
        <v>1.1143574648565958E-3</v>
      </c>
      <c r="AE37" s="155">
        <v>1.6774845998261954E-3</v>
      </c>
      <c r="AF37" s="155">
        <v>1.1317019422487041E-2</v>
      </c>
      <c r="AG37" s="155">
        <v>3.7374914600329543E-3</v>
      </c>
      <c r="AH37" s="155">
        <v>5.2067772966375072E-3</v>
      </c>
      <c r="AI37" s="155">
        <v>4.7111265626712693E-3</v>
      </c>
      <c r="AJ37" s="155">
        <v>2.2804217398789016E-3</v>
      </c>
      <c r="AK37" s="155">
        <v>-4.2648379128264694E-3</v>
      </c>
      <c r="AL37" s="155">
        <v>3.79304674536458E-3</v>
      </c>
      <c r="AM37" s="155">
        <v>3.6765129268152242E-3</v>
      </c>
      <c r="AN37" s="155">
        <v>4.839306158075307E-3</v>
      </c>
      <c r="AO37" s="155">
        <v>3.9009961520480455E-3</v>
      </c>
      <c r="AP37" s="155">
        <v>3.1844983970923837E-3</v>
      </c>
      <c r="AQ37" s="155">
        <v>6.6731973622695734E-3</v>
      </c>
      <c r="AR37" s="155">
        <v>4.9566833701098949E-3</v>
      </c>
      <c r="AS37" s="155">
        <v>1.8400382345607181E-3</v>
      </c>
      <c r="AT37" s="155">
        <v>-6.1332100742261799E-3</v>
      </c>
      <c r="AU37" s="155">
        <v>-1.107498396695536E-2</v>
      </c>
      <c r="AV37" s="155">
        <v>-1.362748775688449E-2</v>
      </c>
      <c r="AW37" s="155">
        <v>-2.4981842368825502E-2</v>
      </c>
      <c r="AX37" s="155">
        <v>-3.1616327971061398E-2</v>
      </c>
      <c r="AY37" s="155">
        <v>-3.2904267325742587E-2</v>
      </c>
      <c r="AZ37" s="155"/>
      <c r="BB37" s="347"/>
      <c r="BC37" s="348" t="s">
        <v>24</v>
      </c>
      <c r="BD37" s="344">
        <v>33006</v>
      </c>
      <c r="BE37" s="349">
        <v>880.83333333333303</v>
      </c>
      <c r="BF37" s="349">
        <v>920.75000000000023</v>
      </c>
      <c r="BG37" s="349">
        <v>-1790.4166666666661</v>
      </c>
      <c r="BH37" s="349">
        <v>11.166666666666668</v>
      </c>
    </row>
    <row r="38" spans="1:60" ht="12.4" customHeight="1">
      <c r="A38" s="352" t="s">
        <v>130</v>
      </c>
      <c r="B38" s="155">
        <v>3.0094604289272152E-2</v>
      </c>
      <c r="C38" s="155">
        <v>5.4377739869071835E-3</v>
      </c>
      <c r="D38" s="155">
        <v>-1.8158316273834336E-3</v>
      </c>
      <c r="E38" s="155">
        <v>1.747910664198897E-2</v>
      </c>
      <c r="F38" s="155">
        <v>4.7295935584259763E-2</v>
      </c>
      <c r="G38" s="155">
        <v>3.5531633923376361E-2</v>
      </c>
      <c r="H38" s="155">
        <v>4.1699176324725251E-2</v>
      </c>
      <c r="I38" s="155">
        <v>5.1067477385237793E-2</v>
      </c>
      <c r="J38" s="155">
        <v>4.3502145213669477E-2</v>
      </c>
      <c r="K38" s="155">
        <v>3.7804662974850974E-2</v>
      </c>
      <c r="L38" s="155">
        <v>2.6591053350167159E-2</v>
      </c>
      <c r="M38" s="155">
        <v>9.1090684017760323E-3</v>
      </c>
      <c r="N38" s="155">
        <v>1.2513287395420382E-2</v>
      </c>
      <c r="O38" s="155">
        <v>-2.7762386975844957E-3</v>
      </c>
      <c r="P38" s="155">
        <v>-3.080094936567945E-2</v>
      </c>
      <c r="Q38" s="155">
        <v>-2.9864446300549873E-2</v>
      </c>
      <c r="R38" s="155">
        <v>-3.074452401010952E-2</v>
      </c>
      <c r="S38" s="155">
        <v>-3.7308397667937344E-2</v>
      </c>
      <c r="T38" s="155">
        <v>-3.3085304800235596E-2</v>
      </c>
      <c r="U38" s="155">
        <v>-2.8289882376656365E-2</v>
      </c>
      <c r="V38" s="155">
        <v>-1.016939678348408E-2</v>
      </c>
      <c r="W38" s="155">
        <v>-1.1818613653246549E-2</v>
      </c>
      <c r="X38" s="155">
        <v>-8.3442370680089882E-3</v>
      </c>
      <c r="Y38" s="155">
        <v>-1.018614342607394E-2</v>
      </c>
      <c r="Z38" s="155">
        <v>-5.8480516783683822E-3</v>
      </c>
      <c r="AA38" s="155">
        <v>-3.8652955422441862E-4</v>
      </c>
      <c r="AB38" s="155">
        <v>-5.0842065096869463E-3</v>
      </c>
      <c r="AC38" s="155">
        <v>-4.0253676812309191E-3</v>
      </c>
      <c r="AD38" s="155">
        <v>-3.9389165550491601E-3</v>
      </c>
      <c r="AE38" s="155">
        <v>-1.9851035522298528E-3</v>
      </c>
      <c r="AF38" s="155">
        <v>1.1786845638275005E-2</v>
      </c>
      <c r="AG38" s="155">
        <v>6.4057364222135354E-4</v>
      </c>
      <c r="AH38" s="155">
        <v>4.1733267459095002E-4</v>
      </c>
      <c r="AI38" s="155">
        <v>-1.5533984882321484E-3</v>
      </c>
      <c r="AJ38" s="155">
        <v>-2.4536317788352211E-3</v>
      </c>
      <c r="AK38" s="155">
        <v>-7.5273780478526172E-3</v>
      </c>
      <c r="AL38" s="155">
        <v>-3.2389390232356501E-3</v>
      </c>
      <c r="AM38" s="155">
        <v>-4.2379224966891229E-3</v>
      </c>
      <c r="AN38" s="155">
        <v>-5.0656683133038531E-3</v>
      </c>
      <c r="AO38" s="155">
        <v>-7.5808249721293196E-3</v>
      </c>
      <c r="AP38" s="155">
        <v>-3.6852071818787947E-2</v>
      </c>
      <c r="AQ38" s="155">
        <v>-2.9056642163222429E-2</v>
      </c>
      <c r="AR38" s="155">
        <v>-1.0343815559203018E-2</v>
      </c>
      <c r="AS38" s="155">
        <v>-4.4541185271382263E-3</v>
      </c>
      <c r="AT38" s="155">
        <v>-3.6295930143368923E-3</v>
      </c>
      <c r="AU38" s="155">
        <v>-4.3908125293614271E-3</v>
      </c>
      <c r="AV38" s="155">
        <v>-9.4015093183059603E-4</v>
      </c>
      <c r="AW38" s="155">
        <v>1.2428287545890315E-2</v>
      </c>
      <c r="AX38" s="155">
        <v>1.1092656958071156E-2</v>
      </c>
      <c r="AY38" s="155">
        <v>3.2819674599163351E-2</v>
      </c>
      <c r="AZ38" s="155"/>
      <c r="BB38" s="347"/>
      <c r="BC38" s="348"/>
      <c r="BD38" s="345">
        <v>28487</v>
      </c>
      <c r="BE38" s="349">
        <v>709.58333333333303</v>
      </c>
      <c r="BF38" s="349">
        <v>1072.6666666666665</v>
      </c>
      <c r="BG38" s="349">
        <v>-2355.75</v>
      </c>
      <c r="BH38" s="349">
        <v>-573.5</v>
      </c>
    </row>
    <row r="39" spans="1:60" ht="12.4" customHeight="1">
      <c r="BB39" s="347"/>
      <c r="BC39" s="348"/>
      <c r="BD39" s="344">
        <v>29061</v>
      </c>
      <c r="BE39" s="349">
        <v>1472.833333333333</v>
      </c>
      <c r="BF39" s="349">
        <v>1214.8333333333335</v>
      </c>
      <c r="BG39" s="349">
        <v>-2997.166666666667</v>
      </c>
      <c r="BH39" s="349">
        <v>-309.5</v>
      </c>
    </row>
    <row r="40" spans="1:60" ht="12.4" customHeight="1">
      <c r="B40" s="359">
        <v>2017</v>
      </c>
      <c r="C40" s="359"/>
      <c r="D40" s="359"/>
      <c r="E40" s="359"/>
      <c r="F40" s="359"/>
      <c r="G40" s="359"/>
      <c r="H40" s="359"/>
      <c r="I40" s="359"/>
      <c r="J40" s="359"/>
      <c r="K40" s="359"/>
      <c r="L40" s="359"/>
      <c r="M40" s="359"/>
      <c r="N40" s="359">
        <v>2018</v>
      </c>
      <c r="O40" s="359"/>
      <c r="P40" s="359"/>
      <c r="Q40" s="359"/>
      <c r="R40" s="359"/>
      <c r="S40" s="359"/>
      <c r="T40" s="359"/>
      <c r="U40" s="359"/>
      <c r="V40" s="359"/>
      <c r="W40" s="359"/>
      <c r="X40" s="359"/>
      <c r="Y40" s="359"/>
      <c r="Z40" s="359">
        <v>2019</v>
      </c>
      <c r="AA40" s="359"/>
      <c r="AB40" s="359"/>
      <c r="AC40" s="359"/>
      <c r="AD40" s="359"/>
      <c r="AE40" s="359"/>
      <c r="AF40" s="359"/>
      <c r="AG40" s="359"/>
      <c r="AH40" s="359"/>
      <c r="AI40" s="359"/>
      <c r="AJ40" s="359"/>
      <c r="AK40" s="359"/>
      <c r="AL40" s="359">
        <v>2020</v>
      </c>
      <c r="AM40" s="359"/>
      <c r="AN40" s="359"/>
      <c r="AO40" s="359"/>
      <c r="AP40" s="359"/>
      <c r="AQ40" s="359"/>
      <c r="AR40" s="359"/>
      <c r="AS40" s="359"/>
      <c r="AT40" s="359"/>
      <c r="AU40" s="359"/>
      <c r="AV40" s="359"/>
      <c r="AW40" s="359"/>
      <c r="AX40" s="359"/>
      <c r="AY40" s="359"/>
      <c r="AZ40" s="359"/>
      <c r="BB40" s="347"/>
      <c r="BC40" s="347" t="s">
        <v>25</v>
      </c>
      <c r="BD40" s="345">
        <v>27101</v>
      </c>
      <c r="BE40" s="349">
        <v>1271.916666666667</v>
      </c>
      <c r="BF40" s="349">
        <v>1089.3333333333333</v>
      </c>
      <c r="BG40" s="349">
        <v>-2605.4166666666661</v>
      </c>
      <c r="BH40" s="349">
        <v>-244.16666666666669</v>
      </c>
    </row>
    <row r="41" spans="1:60" ht="12.4" customHeight="1">
      <c r="A41" s="346" t="s">
        <v>131</v>
      </c>
      <c r="B41" s="359">
        <v>1</v>
      </c>
      <c r="C41" s="359">
        <v>2</v>
      </c>
      <c r="D41" s="359">
        <v>3</v>
      </c>
      <c r="E41" s="359">
        <v>4</v>
      </c>
      <c r="F41" s="359">
        <v>5</v>
      </c>
      <c r="G41" s="359">
        <v>6</v>
      </c>
      <c r="H41" s="359">
        <v>7</v>
      </c>
      <c r="I41" s="359">
        <v>8</v>
      </c>
      <c r="J41" s="359">
        <v>9</v>
      </c>
      <c r="K41" s="359">
        <v>10</v>
      </c>
      <c r="L41" s="359">
        <v>11</v>
      </c>
      <c r="M41" s="359">
        <v>12</v>
      </c>
      <c r="N41" s="359">
        <v>1</v>
      </c>
      <c r="O41" s="359">
        <v>2</v>
      </c>
      <c r="P41" s="359">
        <v>3</v>
      </c>
      <c r="Q41" s="359">
        <v>4</v>
      </c>
      <c r="R41" s="359">
        <v>5</v>
      </c>
      <c r="S41" s="359">
        <v>6</v>
      </c>
      <c r="T41" s="359">
        <v>7</v>
      </c>
      <c r="U41" s="359">
        <v>8</v>
      </c>
      <c r="V41" s="359">
        <v>9</v>
      </c>
      <c r="W41" s="359">
        <v>10</v>
      </c>
      <c r="X41" s="359">
        <v>11</v>
      </c>
      <c r="Y41" s="359">
        <v>12</v>
      </c>
      <c r="Z41" s="359">
        <v>1</v>
      </c>
      <c r="AA41" s="359">
        <v>2</v>
      </c>
      <c r="AB41" s="359">
        <v>3</v>
      </c>
      <c r="AC41" s="359">
        <v>4</v>
      </c>
      <c r="AD41" s="359">
        <v>5</v>
      </c>
      <c r="AE41" s="359">
        <v>6</v>
      </c>
      <c r="AF41" s="359">
        <v>7</v>
      </c>
      <c r="AG41" s="359">
        <v>8</v>
      </c>
      <c r="AH41" s="359">
        <v>9</v>
      </c>
      <c r="AI41" s="359">
        <v>10</v>
      </c>
      <c r="AJ41" s="359">
        <v>11</v>
      </c>
      <c r="AK41" s="359">
        <v>12</v>
      </c>
      <c r="AL41" s="359">
        <v>1</v>
      </c>
      <c r="AM41" s="359">
        <v>2</v>
      </c>
      <c r="AN41" s="359">
        <v>3</v>
      </c>
      <c r="AO41" s="359">
        <v>4</v>
      </c>
      <c r="AP41" s="359">
        <v>5</v>
      </c>
      <c r="AQ41" s="359">
        <v>6</v>
      </c>
      <c r="AR41" s="359">
        <v>7</v>
      </c>
      <c r="AS41" s="359">
        <v>8</v>
      </c>
      <c r="AT41" s="359">
        <v>9</v>
      </c>
      <c r="AU41" s="359">
        <v>10</v>
      </c>
      <c r="AV41" s="359">
        <v>11</v>
      </c>
      <c r="AW41" s="359">
        <v>12</v>
      </c>
      <c r="AX41" s="359"/>
      <c r="AY41" s="359"/>
      <c r="AZ41" s="359"/>
      <c r="BB41" s="347"/>
      <c r="BC41" s="347"/>
      <c r="BD41" s="345">
        <v>25270</v>
      </c>
      <c r="BE41" s="349">
        <v>1316.5</v>
      </c>
      <c r="BF41" s="349">
        <v>932.49999999999977</v>
      </c>
      <c r="BG41" s="349">
        <v>-2596.5</v>
      </c>
      <c r="BH41" s="349">
        <v>-347.5</v>
      </c>
    </row>
    <row r="42" spans="1:60" ht="12.4" customHeight="1">
      <c r="A42" s="355" t="s">
        <v>132</v>
      </c>
      <c r="B42" s="350">
        <v>2.4009999999999998</v>
      </c>
      <c r="C42" s="350">
        <v>2.2389999999999999</v>
      </c>
      <c r="D42" s="350">
        <v>1.7060000000000004</v>
      </c>
      <c r="E42" s="350">
        <v>1.5979999999999999</v>
      </c>
      <c r="F42" s="350">
        <v>1.8090000000000002</v>
      </c>
      <c r="G42" s="350">
        <v>1.6549999999999994</v>
      </c>
      <c r="H42" s="350">
        <v>1.0920000000000005</v>
      </c>
      <c r="I42" s="350">
        <v>1.6929999999999996</v>
      </c>
      <c r="J42" s="350">
        <v>1.974000000000002</v>
      </c>
      <c r="K42" s="350">
        <v>1.7769999999999975</v>
      </c>
      <c r="L42" s="350">
        <v>1.8780000000000001</v>
      </c>
      <c r="M42" s="350">
        <v>1.3090000000000011</v>
      </c>
      <c r="N42" s="350">
        <v>1.782</v>
      </c>
      <c r="O42" s="350">
        <v>1.3220000000000001</v>
      </c>
      <c r="P42" s="350">
        <v>1.7569999999999997</v>
      </c>
      <c r="Q42" s="350">
        <v>1.5250000000000004</v>
      </c>
      <c r="R42" s="350">
        <v>1.7549999999999999</v>
      </c>
      <c r="S42" s="350">
        <v>1.7219999999999995</v>
      </c>
      <c r="T42" s="350">
        <v>1.6290000000000013</v>
      </c>
      <c r="U42" s="350">
        <v>2.0869999999999997</v>
      </c>
      <c r="V42" s="350">
        <v>2.6720000000000006</v>
      </c>
      <c r="W42" s="350">
        <v>2.2439999999999998</v>
      </c>
      <c r="X42" s="350">
        <v>1.8939999999999984</v>
      </c>
      <c r="Y42" s="350">
        <v>1.5459999999999994</v>
      </c>
      <c r="Z42" s="350">
        <v>1.369</v>
      </c>
      <c r="AA42" s="350">
        <v>2.016</v>
      </c>
      <c r="AB42" s="350">
        <v>1.6580000000000004</v>
      </c>
      <c r="AC42" s="350">
        <v>1.9279999999999999</v>
      </c>
      <c r="AD42" s="350">
        <v>1.9149999999999991</v>
      </c>
      <c r="AE42" s="350">
        <v>1.8420000000000005</v>
      </c>
      <c r="AF42" s="350">
        <v>1.9260000000000002</v>
      </c>
      <c r="AG42" s="350">
        <v>1.7469999999999999</v>
      </c>
      <c r="AH42" s="350">
        <v>2.472999999999999</v>
      </c>
      <c r="AI42" s="350">
        <v>2.3560000000000016</v>
      </c>
      <c r="AJ42" s="350">
        <v>1.875</v>
      </c>
      <c r="AK42" s="350">
        <v>1.9280000000000008</v>
      </c>
      <c r="AL42" s="350">
        <v>2.0760000000000001</v>
      </c>
      <c r="AM42" s="350">
        <v>1.5859999999999999</v>
      </c>
      <c r="AN42" s="350">
        <v>1.6059999999999999</v>
      </c>
      <c r="AO42" s="350">
        <v>2.2300000000000004</v>
      </c>
      <c r="AP42" s="350">
        <v>1.8779999999999992</v>
      </c>
      <c r="AQ42" s="350">
        <v>1.2460000000000004</v>
      </c>
      <c r="AR42" s="350">
        <v>1.4530000000000001</v>
      </c>
      <c r="AS42" s="350">
        <v>1.66</v>
      </c>
      <c r="AT42" s="350">
        <v>2.0529999999999999</v>
      </c>
      <c r="AU42" s="350">
        <v>2.0630000000000002</v>
      </c>
      <c r="AV42" s="350">
        <v>1.5630000000000024</v>
      </c>
      <c r="AW42" s="350">
        <v>1.9599999999999973</v>
      </c>
      <c r="AX42" s="350"/>
      <c r="AY42" s="350"/>
      <c r="AZ42" s="350"/>
      <c r="BB42" s="347"/>
      <c r="BC42" s="347"/>
      <c r="BD42" s="345">
        <v>25350</v>
      </c>
      <c r="BE42" s="349">
        <v>1757.25</v>
      </c>
      <c r="BF42" s="349">
        <v>621.25000000000023</v>
      </c>
      <c r="BG42" s="349">
        <v>-2541.333333333333</v>
      </c>
      <c r="BH42" s="349">
        <v>-162.83333333333334</v>
      </c>
    </row>
    <row r="43" spans="1:60" ht="12.4" customHeight="1">
      <c r="A43" s="355" t="s">
        <v>133</v>
      </c>
      <c r="B43" s="350">
        <v>3.3366219999999998</v>
      </c>
      <c r="C43" s="350">
        <v>3.5017625999999997</v>
      </c>
      <c r="D43" s="350">
        <v>3.148123</v>
      </c>
      <c r="E43" s="350">
        <v>2.9745509999999999</v>
      </c>
      <c r="F43" s="350">
        <v>2.9931692000000005</v>
      </c>
      <c r="G43" s="350">
        <v>2.8227965999999984</v>
      </c>
      <c r="H43" s="350">
        <v>2.121950800000004</v>
      </c>
      <c r="I43" s="350">
        <v>2.6803316999999964</v>
      </c>
      <c r="J43" s="350">
        <v>2.7506443000000012</v>
      </c>
      <c r="K43" s="350">
        <v>2.6443785999999996</v>
      </c>
      <c r="L43" s="350">
        <v>3.0272621000000015</v>
      </c>
      <c r="M43" s="350">
        <v>2.6912143999999927</v>
      </c>
      <c r="N43" s="350">
        <v>2.5583594999999999</v>
      </c>
      <c r="O43" s="350">
        <v>2.4051419000000003</v>
      </c>
      <c r="P43" s="350">
        <v>2.4928330000000001</v>
      </c>
      <c r="Q43" s="350">
        <v>2.5670501000000003</v>
      </c>
      <c r="R43" s="350">
        <v>2.8636800999999998</v>
      </c>
      <c r="S43" s="350">
        <v>2.6718640999999987</v>
      </c>
      <c r="T43" s="350">
        <v>2.5243032999999997</v>
      </c>
      <c r="U43" s="350">
        <v>2.8924093999999982</v>
      </c>
      <c r="V43" s="350">
        <v>2.8553674000000022</v>
      </c>
      <c r="W43" s="350">
        <v>3.2713868000000019</v>
      </c>
      <c r="X43" s="350">
        <v>3.8488327000000027</v>
      </c>
      <c r="Y43" s="350">
        <v>3.4131100999999973</v>
      </c>
      <c r="Z43" s="350">
        <v>3.4272642000000002</v>
      </c>
      <c r="AA43" s="350">
        <v>2.7158867</v>
      </c>
      <c r="AB43" s="350">
        <v>2.8790692</v>
      </c>
      <c r="AC43" s="350">
        <v>3.2362242000000006</v>
      </c>
      <c r="AD43" s="350">
        <v>3.9241211999999983</v>
      </c>
      <c r="AE43" s="350">
        <v>3.3577353999999993</v>
      </c>
      <c r="AF43" s="350">
        <v>3.2763457000000002</v>
      </c>
      <c r="AG43" s="350">
        <v>3.2042773000000011</v>
      </c>
      <c r="AH43" s="350">
        <v>4.7218608000000017</v>
      </c>
      <c r="AI43" s="350">
        <v>3.8272413999999984</v>
      </c>
      <c r="AJ43" s="350">
        <v>4.6756506999999914</v>
      </c>
      <c r="AK43" s="350">
        <v>4.3040809000000095</v>
      </c>
      <c r="AL43" s="350">
        <v>4.9489538</v>
      </c>
      <c r="AM43" s="350">
        <v>3.8015255000000003</v>
      </c>
      <c r="AN43" s="350">
        <v>4.1465147000000009</v>
      </c>
      <c r="AO43" s="350">
        <v>4.1433041999999976</v>
      </c>
      <c r="AP43" s="350">
        <v>4.5889594999999979</v>
      </c>
      <c r="AQ43" s="350">
        <v>4.4259184900000044</v>
      </c>
      <c r="AR43" s="350">
        <v>4.0600861000000004</v>
      </c>
      <c r="AS43" s="350">
        <v>3.6598110000000004</v>
      </c>
      <c r="AT43" s="350">
        <v>3.8817710000000001</v>
      </c>
      <c r="AU43" s="350">
        <v>3.8575870000000001</v>
      </c>
      <c r="AV43" s="350">
        <v>3.9883935800000003</v>
      </c>
      <c r="AW43" s="350">
        <v>4.7252985199999955</v>
      </c>
      <c r="AX43" s="350"/>
      <c r="AY43" s="350"/>
      <c r="AZ43" s="350"/>
      <c r="BB43" s="347"/>
      <c r="BC43" s="348" t="s">
        <v>26</v>
      </c>
      <c r="BD43" s="344">
        <v>24199</v>
      </c>
      <c r="BE43" s="349">
        <v>2425.166666666667</v>
      </c>
      <c r="BF43" s="349">
        <v>194.25</v>
      </c>
      <c r="BG43" s="349">
        <v>-3204.333333333333</v>
      </c>
      <c r="BH43" s="349">
        <v>-584.91666666666663</v>
      </c>
    </row>
    <row r="44" spans="1:60" ht="12.4" customHeight="1">
      <c r="A44" s="346" t="s">
        <v>134</v>
      </c>
      <c r="BB44" s="347"/>
      <c r="BC44" s="348"/>
      <c r="BD44" s="344">
        <v>24105</v>
      </c>
      <c r="BE44" s="349">
        <v>2274.0833333333339</v>
      </c>
      <c r="BF44" s="349">
        <v>-268.25000000000023</v>
      </c>
      <c r="BG44" s="349">
        <v>-2958.8333333333339</v>
      </c>
      <c r="BH44" s="349">
        <v>-953</v>
      </c>
    </row>
    <row r="45" spans="1:60" ht="12.4" customHeight="1">
      <c r="A45" s="162" t="s">
        <v>135</v>
      </c>
      <c r="B45" s="161">
        <v>762.9</v>
      </c>
      <c r="C45" s="161">
        <v>786.7</v>
      </c>
      <c r="D45" s="161">
        <v>792.8</v>
      </c>
      <c r="E45" s="161">
        <v>844</v>
      </c>
      <c r="F45" s="161">
        <v>851.4</v>
      </c>
      <c r="G45" s="161">
        <v>853.9</v>
      </c>
      <c r="H45" s="161">
        <v>836.9</v>
      </c>
      <c r="I45" s="161">
        <v>868.5</v>
      </c>
      <c r="J45" s="161">
        <v>871.4</v>
      </c>
      <c r="K45" s="161">
        <v>888</v>
      </c>
      <c r="L45" s="161">
        <v>884.29520000000002</v>
      </c>
      <c r="M45" s="161">
        <v>942.9</v>
      </c>
      <c r="N45" s="161">
        <v>959.1</v>
      </c>
      <c r="O45" s="161">
        <v>966.6</v>
      </c>
      <c r="P45" s="161">
        <v>955.9</v>
      </c>
      <c r="Q45" s="161">
        <v>1038.9000000000001</v>
      </c>
      <c r="R45" s="161">
        <v>998.35670000000005</v>
      </c>
      <c r="S45" s="161">
        <v>1025.5999999999999</v>
      </c>
      <c r="T45" s="161">
        <v>1031.8</v>
      </c>
      <c r="U45" s="161">
        <v>1120.3</v>
      </c>
      <c r="V45" s="161">
        <v>1157.8788</v>
      </c>
      <c r="W45" s="161">
        <v>1161.1780000000001</v>
      </c>
      <c r="X45" s="161">
        <v>1166.4000000000001</v>
      </c>
      <c r="Y45" s="161">
        <v>1242.7212999999999</v>
      </c>
      <c r="Z45" s="360">
        <v>1259.6537000000001</v>
      </c>
      <c r="AA45" s="360">
        <v>1261.3</v>
      </c>
      <c r="AB45" s="353">
        <v>1269.0999999999999</v>
      </c>
      <c r="AC45" s="353">
        <v>1328.1</v>
      </c>
      <c r="AR45" s="404"/>
      <c r="AS45" s="404"/>
      <c r="AT45" s="404"/>
      <c r="AU45" s="404"/>
      <c r="AV45" s="404"/>
      <c r="AW45" s="404"/>
      <c r="AX45" s="404"/>
      <c r="AY45" s="404"/>
      <c r="AZ45" s="404"/>
      <c r="BB45" s="347"/>
      <c r="BC45" s="348"/>
      <c r="BD45" s="344">
        <v>25450</v>
      </c>
      <c r="BE45" s="349">
        <v>1728.083333333333</v>
      </c>
      <c r="BF45" s="349">
        <v>-627.49999999999977</v>
      </c>
      <c r="BG45" s="349">
        <v>-1982.75</v>
      </c>
      <c r="BH45" s="349">
        <v>-882.16666666666674</v>
      </c>
    </row>
    <row r="46" spans="1:60" ht="12.4" customHeight="1">
      <c r="A46" s="157" t="s">
        <v>136</v>
      </c>
      <c r="B46" s="157">
        <v>558</v>
      </c>
      <c r="C46" s="157">
        <v>594.29999999999995</v>
      </c>
      <c r="D46" s="157">
        <v>589.5</v>
      </c>
      <c r="E46" s="157">
        <v>665.4</v>
      </c>
      <c r="F46" s="157">
        <v>650</v>
      </c>
      <c r="G46" s="157">
        <v>664</v>
      </c>
      <c r="H46" s="157">
        <v>636.79999999999995</v>
      </c>
      <c r="I46" s="157">
        <v>680.7</v>
      </c>
      <c r="J46" s="157">
        <v>663.7</v>
      </c>
      <c r="K46" s="157">
        <v>681.2</v>
      </c>
      <c r="L46" s="157">
        <v>655.20000000000005</v>
      </c>
      <c r="M46" s="157">
        <v>700</v>
      </c>
      <c r="N46" s="157">
        <v>684.8</v>
      </c>
      <c r="O46" s="157">
        <v>700</v>
      </c>
      <c r="P46" s="157">
        <v>690.9</v>
      </c>
      <c r="Q46" s="157">
        <v>753.7</v>
      </c>
      <c r="R46" s="157">
        <v>705.9</v>
      </c>
      <c r="S46" s="157">
        <v>725.1</v>
      </c>
      <c r="T46" s="157">
        <v>732.70600000000002</v>
      </c>
      <c r="U46" s="157">
        <v>806.57</v>
      </c>
      <c r="V46" s="157">
        <v>827.82100000000003</v>
      </c>
      <c r="W46" s="157">
        <v>842.85699999999997</v>
      </c>
      <c r="X46" s="157">
        <v>843</v>
      </c>
      <c r="Y46" s="157">
        <v>904.96699999999998</v>
      </c>
      <c r="Z46" s="361">
        <v>917.18899999999996</v>
      </c>
      <c r="AA46" s="361">
        <v>943.5</v>
      </c>
      <c r="AB46" s="340">
        <v>942</v>
      </c>
      <c r="AC46" s="340">
        <v>995.9</v>
      </c>
      <c r="AR46" s="405"/>
      <c r="AS46" s="404"/>
      <c r="AT46" s="404"/>
      <c r="AU46" s="404"/>
      <c r="AV46" s="404"/>
      <c r="AW46" s="404"/>
      <c r="AX46" s="404"/>
      <c r="AY46" s="404"/>
      <c r="AZ46" s="404"/>
      <c r="BB46" s="347">
        <v>2018</v>
      </c>
      <c r="BC46" s="347" t="s">
        <v>23</v>
      </c>
      <c r="BD46" s="345">
        <v>24244</v>
      </c>
      <c r="BE46" s="349">
        <v>1858.75</v>
      </c>
      <c r="BF46" s="349">
        <v>-686.41666666666674</v>
      </c>
      <c r="BG46" s="349">
        <v>-1977.333333333333</v>
      </c>
      <c r="BH46" s="349">
        <v>-805</v>
      </c>
    </row>
    <row r="47" spans="1:60" ht="12.4" customHeight="1">
      <c r="A47" s="158" t="s">
        <v>137</v>
      </c>
      <c r="B47" s="160">
        <v>1696.8</v>
      </c>
      <c r="C47" s="160">
        <v>1581.7</v>
      </c>
      <c r="D47" s="160">
        <v>1483</v>
      </c>
      <c r="E47" s="160">
        <v>1479.2</v>
      </c>
      <c r="F47" s="160">
        <v>1785.7</v>
      </c>
      <c r="G47" s="160">
        <v>2008.8</v>
      </c>
      <c r="H47" s="160">
        <v>2088.8000000000002</v>
      </c>
      <c r="I47" s="160">
        <v>2029.6</v>
      </c>
      <c r="J47" s="160">
        <v>1961.9</v>
      </c>
      <c r="K47" s="160">
        <v>2031.6</v>
      </c>
      <c r="L47" s="160">
        <v>1984.8</v>
      </c>
      <c r="M47" s="160">
        <v>2311.6999999999998</v>
      </c>
      <c r="N47" s="160">
        <v>2481.1999999999998</v>
      </c>
      <c r="O47" s="160">
        <v>2221.1999999999998</v>
      </c>
      <c r="P47" s="160">
        <v>2256.1999999999998</v>
      </c>
      <c r="Q47" s="160">
        <v>2310.6</v>
      </c>
      <c r="R47" s="160">
        <v>2442.4863999999998</v>
      </c>
      <c r="S47" s="160">
        <v>2467.6999999999998</v>
      </c>
      <c r="T47" s="160">
        <v>2393.6999999999998</v>
      </c>
      <c r="U47" s="160">
        <v>2501.3000000000002</v>
      </c>
      <c r="V47" s="160">
        <v>2825.0952000000002</v>
      </c>
      <c r="W47" s="160">
        <v>2628.8</v>
      </c>
      <c r="X47" s="160">
        <v>2687.5</v>
      </c>
      <c r="Y47" s="160">
        <v>2928.4843999999998</v>
      </c>
      <c r="Z47" s="160">
        <v>3163.0010000000002</v>
      </c>
      <c r="AA47" s="160">
        <v>2924.8</v>
      </c>
      <c r="AB47" s="340">
        <v>2934.0273999999999</v>
      </c>
      <c r="AC47" s="340">
        <v>3296</v>
      </c>
      <c r="BB47" s="347"/>
      <c r="BC47" s="347"/>
      <c r="BD47" s="345">
        <v>24588</v>
      </c>
      <c r="BE47" s="349">
        <v>1832.833333333333</v>
      </c>
      <c r="BF47" s="349">
        <v>-733.00000000000023</v>
      </c>
      <c r="BG47" s="349">
        <v>-1807.416666666667</v>
      </c>
      <c r="BH47" s="349">
        <v>-707.58333333333326</v>
      </c>
    </row>
    <row r="48" spans="1:60" ht="12.4" customHeight="1">
      <c r="A48" s="158" t="s">
        <v>138</v>
      </c>
      <c r="B48" s="160">
        <v>314</v>
      </c>
      <c r="C48" s="160">
        <v>532.5</v>
      </c>
      <c r="D48" s="160">
        <v>553</v>
      </c>
      <c r="E48" s="160">
        <v>476.6</v>
      </c>
      <c r="F48" s="160">
        <v>569.20000000000005</v>
      </c>
      <c r="G48" s="160">
        <v>556.9</v>
      </c>
      <c r="H48" s="160">
        <v>573.9</v>
      </c>
      <c r="I48" s="160">
        <v>566.4</v>
      </c>
      <c r="J48" s="160">
        <v>584.6</v>
      </c>
      <c r="K48" s="160">
        <v>585.6</v>
      </c>
      <c r="L48" s="160">
        <v>565</v>
      </c>
      <c r="M48" s="160">
        <v>599.1</v>
      </c>
      <c r="N48" s="160">
        <v>600.6</v>
      </c>
      <c r="O48" s="160">
        <v>613.70000000000005</v>
      </c>
      <c r="P48" s="160">
        <v>605.6</v>
      </c>
      <c r="Q48" s="160">
        <v>632.29999999999995</v>
      </c>
      <c r="R48" s="160">
        <v>609.09529999999995</v>
      </c>
      <c r="S48" s="160">
        <v>612.6</v>
      </c>
      <c r="T48" s="160">
        <v>631.6</v>
      </c>
      <c r="U48" s="160">
        <v>704.2</v>
      </c>
      <c r="V48" s="160">
        <v>729.87030000000004</v>
      </c>
      <c r="W48" s="160">
        <v>724.5</v>
      </c>
      <c r="X48" s="160">
        <v>747.9</v>
      </c>
      <c r="Y48" s="160">
        <v>774.553</v>
      </c>
      <c r="Z48" s="160">
        <v>765.10400000000004</v>
      </c>
      <c r="AA48" s="160">
        <v>765.3</v>
      </c>
      <c r="AB48" s="340">
        <v>799.72889999999995</v>
      </c>
      <c r="AC48" s="340">
        <v>745.2</v>
      </c>
      <c r="BB48" s="347"/>
      <c r="BC48" s="347"/>
      <c r="BD48" s="345">
        <v>23127</v>
      </c>
      <c r="BE48" s="349">
        <v>1129.583333333333</v>
      </c>
      <c r="BF48" s="349">
        <v>-796.58333333333348</v>
      </c>
      <c r="BG48" s="349">
        <v>-1185.7499999999991</v>
      </c>
      <c r="BH48" s="349">
        <v>-852.75</v>
      </c>
    </row>
    <row r="49" spans="1:60" ht="12.4" customHeight="1">
      <c r="A49" s="159" t="s">
        <v>139</v>
      </c>
      <c r="B49" s="155">
        <v>0.10197891087678745</v>
      </c>
      <c r="C49" s="155">
        <v>7.9223540709239204E-2</v>
      </c>
      <c r="D49" s="155">
        <v>9.7376981105958826E-2</v>
      </c>
      <c r="E49" s="155">
        <v>0.11323616698542494</v>
      </c>
      <c r="F49" s="155">
        <v>0.11600471883602048</v>
      </c>
      <c r="G49" s="155">
        <v>8.5420109317401627E-2</v>
      </c>
      <c r="H49" s="155">
        <v>5.5625630676084725E-2</v>
      </c>
      <c r="I49" s="155">
        <v>2.9028436018957438E-2</v>
      </c>
      <c r="J49" s="155">
        <v>2.3490721165139838E-2</v>
      </c>
      <c r="K49" s="155">
        <v>3.9934418550181539E-2</v>
      </c>
      <c r="L49" s="155">
        <v>5.6631855657784724E-2</v>
      </c>
      <c r="M49" s="155">
        <v>8.5664939550949892E-2</v>
      </c>
      <c r="N49" s="155">
        <v>0.10064264402111545</v>
      </c>
      <c r="O49" s="155">
        <v>8.8513513513513553E-2</v>
      </c>
      <c r="P49" s="155">
        <v>8.0973864836086262E-2</v>
      </c>
      <c r="Q49" s="155">
        <v>0.10181355392936697</v>
      </c>
      <c r="R49" s="155">
        <v>4.093076842873522E-2</v>
      </c>
      <c r="S49" s="155">
        <v>6.1038692323608368E-2</v>
      </c>
      <c r="T49" s="155">
        <v>7.9401611047180687E-2</v>
      </c>
      <c r="U49" s="155">
        <v>7.8352103186062116E-2</v>
      </c>
      <c r="V49" s="155">
        <v>0.15978467415503883</v>
      </c>
      <c r="W49" s="155">
        <v>0.13219383775351035</v>
      </c>
      <c r="X49" s="155">
        <v>0.13045163791432457</v>
      </c>
      <c r="Y49" s="155">
        <v>0.10927546192984017</v>
      </c>
      <c r="Z49" s="155">
        <v>8.7897714337632049E-2</v>
      </c>
      <c r="AA49" s="155">
        <v>8.6224506492544428E-2</v>
      </c>
      <c r="AB49" s="155">
        <v>8.8048696844992946E-2</v>
      </c>
      <c r="AC49" s="155">
        <v>6.8703014907686821E-2</v>
      </c>
      <c r="BB49" s="347"/>
      <c r="BC49" s="348" t="s">
        <v>24</v>
      </c>
      <c r="BD49" s="344">
        <v>23421</v>
      </c>
      <c r="BE49" s="349">
        <v>1040.166666666667</v>
      </c>
      <c r="BF49" s="349">
        <v>-913.16666666666674</v>
      </c>
      <c r="BG49" s="349">
        <v>-895.16666666666697</v>
      </c>
      <c r="BH49" s="349">
        <v>-768.16666666666663</v>
      </c>
    </row>
    <row r="50" spans="1:60" ht="12.4" customHeight="1">
      <c r="A50" s="159" t="s">
        <v>140</v>
      </c>
      <c r="B50" s="362"/>
      <c r="C50" s="362"/>
      <c r="D50" s="362"/>
      <c r="E50" s="362"/>
      <c r="F50" s="155">
        <v>0.16487455197132617</v>
      </c>
      <c r="G50" s="155">
        <v>0.11728083459532224</v>
      </c>
      <c r="H50" s="155">
        <v>8.0237489397794626E-2</v>
      </c>
      <c r="I50" s="155">
        <v>2.2993688007213908E-2</v>
      </c>
      <c r="J50" s="155">
        <v>2.1076923076923215E-2</v>
      </c>
      <c r="K50" s="155">
        <v>2.5903614457831292E-2</v>
      </c>
      <c r="L50" s="155">
        <v>2.8894472361809198E-2</v>
      </c>
      <c r="M50" s="155">
        <v>2.8353165858674867E-2</v>
      </c>
      <c r="N50" s="155">
        <v>3.1791472050625158E-2</v>
      </c>
      <c r="O50" s="155">
        <v>2.7598355842630484E-2</v>
      </c>
      <c r="P50" s="155">
        <v>5.4487179487179294E-2</v>
      </c>
      <c r="Q50" s="155">
        <v>7.6714285714285735E-2</v>
      </c>
      <c r="R50" s="155">
        <v>3.0811915887850594E-2</v>
      </c>
      <c r="S50" s="155">
        <v>3.585714285714281E-2</v>
      </c>
      <c r="T50" s="155">
        <v>6.0509480387899828E-2</v>
      </c>
      <c r="U50" s="155">
        <v>7.0147273450975156E-2</v>
      </c>
      <c r="V50" s="155">
        <v>0.17271709873919816</v>
      </c>
      <c r="W50" s="155">
        <v>0.16240104813129208</v>
      </c>
      <c r="X50" s="155">
        <v>0.15052968039022474</v>
      </c>
      <c r="Y50" s="155">
        <v>0.12199437122630385</v>
      </c>
      <c r="Z50" s="155">
        <v>0.10795570540008037</v>
      </c>
      <c r="AA50" s="155">
        <v>0.11940696939101181</v>
      </c>
      <c r="AB50" s="155">
        <v>0.11743772241992878</v>
      </c>
      <c r="AC50" s="155">
        <v>0.10048211702747167</v>
      </c>
      <c r="BB50" s="347"/>
      <c r="BC50" s="348"/>
      <c r="BD50" s="349">
        <v>24021</v>
      </c>
      <c r="BE50" s="349">
        <v>1425.75</v>
      </c>
      <c r="BF50" s="349">
        <v>-1035.0833333333335</v>
      </c>
      <c r="BG50" s="349">
        <v>-329.33333333333303</v>
      </c>
      <c r="BH50" s="349">
        <v>61.333333333333314</v>
      </c>
    </row>
    <row r="51" spans="1:60" ht="12.4" customHeight="1">
      <c r="A51" s="159" t="s">
        <v>141</v>
      </c>
      <c r="B51" s="155">
        <v>-1.6425936943406882E-2</v>
      </c>
      <c r="C51" s="155">
        <v>-5.0623175677624754E-2</v>
      </c>
      <c r="D51" s="155">
        <v>-3.902733739810027E-2</v>
      </c>
      <c r="E51" s="155">
        <v>-3.9094483389554568E-3</v>
      </c>
      <c r="F51" s="155">
        <v>2.1474588403722183E-2</v>
      </c>
      <c r="G51" s="155">
        <v>1.1453113815318661E-2</v>
      </c>
      <c r="H51" s="155">
        <v>1.436781609195581E-3</v>
      </c>
      <c r="I51" s="155">
        <v>9.7087378640776656E-3</v>
      </c>
      <c r="J51" s="155">
        <v>6.3069376313946712E-3</v>
      </c>
      <c r="K51" s="155">
        <v>2.3354564755838414E-2</v>
      </c>
      <c r="L51" s="155">
        <v>5.7388809182209455E-2</v>
      </c>
      <c r="M51" s="155">
        <v>7.4175824175824356E-2</v>
      </c>
      <c r="N51" s="155">
        <v>7.3816155988857934E-2</v>
      </c>
      <c r="O51" s="155">
        <v>6.2240663900414939E-2</v>
      </c>
      <c r="P51" s="155">
        <v>1.8317503392130119E-2</v>
      </c>
      <c r="Q51" s="155">
        <v>4.1560102301790192E-2</v>
      </c>
      <c r="R51" s="155">
        <v>3.8910505836577958E-3</v>
      </c>
      <c r="S51" s="155">
        <v>-1.041666666666663E-2</v>
      </c>
      <c r="T51" s="155">
        <v>2.1985343104597099E-2</v>
      </c>
      <c r="U51" s="155">
        <v>-1.104972375690616E-2</v>
      </c>
      <c r="V51" s="155">
        <v>5.6847545219638196E-2</v>
      </c>
      <c r="W51" s="155">
        <v>4.4736842105263186E-2</v>
      </c>
      <c r="X51" s="155">
        <v>3.6505867014341442E-2</v>
      </c>
      <c r="Y51" s="155">
        <v>5.2141527001862142E-2</v>
      </c>
      <c r="Z51" s="155">
        <v>3.4151589242053859E-2</v>
      </c>
      <c r="AA51" s="155">
        <v>6.1743073047858754E-2</v>
      </c>
      <c r="AB51" s="435">
        <v>6.9564779874213611E-2</v>
      </c>
      <c r="AC51" s="435">
        <v>5.0553392330383362E-2</v>
      </c>
      <c r="BB51" s="347"/>
      <c r="BC51" s="348"/>
      <c r="BD51" s="344">
        <v>25824</v>
      </c>
      <c r="BE51" s="349">
        <v>903.75</v>
      </c>
      <c r="BF51" s="349">
        <v>-1248.75</v>
      </c>
      <c r="BG51" s="349">
        <v>383</v>
      </c>
      <c r="BH51" s="349">
        <v>38</v>
      </c>
    </row>
    <row r="52" spans="1:60" ht="12.4" customHeight="1">
      <c r="A52" s="159" t="s">
        <v>142</v>
      </c>
      <c r="B52" s="155">
        <v>6.1254974798394812E-2</v>
      </c>
      <c r="C52" s="155">
        <v>7.809833876304606E-2</v>
      </c>
      <c r="D52" s="155">
        <v>0.12713411774394179</v>
      </c>
      <c r="E52" s="155">
        <v>0.10460453425707583</v>
      </c>
      <c r="F52" s="155">
        <v>7.0190187965094797E-2</v>
      </c>
      <c r="G52" s="155">
        <v>5.3327965577986802E-2</v>
      </c>
      <c r="H52" s="155">
        <v>-2.0767672324618625E-2</v>
      </c>
      <c r="I52" s="155">
        <v>-0.13116439913611411</v>
      </c>
      <c r="J52" s="155">
        <v>-0.10854694462057812</v>
      </c>
      <c r="K52" s="155">
        <v>-9.1420824173149007E-2</v>
      </c>
      <c r="L52" s="155">
        <v>-0.10822848235163129</v>
      </c>
      <c r="M52" s="155">
        <v>-2.2681606139298593E-2</v>
      </c>
      <c r="N52" s="155">
        <v>4.4033667334669291E-2</v>
      </c>
      <c r="O52" s="155">
        <v>6.3607546672052928E-2</v>
      </c>
      <c r="P52" s="155">
        <v>8.6985474674324603E-2</v>
      </c>
      <c r="Q52" s="155">
        <v>0.1379167122089846</v>
      </c>
      <c r="R52" s="155">
        <v>0.15912283072487998</v>
      </c>
      <c r="S52" s="155">
        <v>0.11154797153797258</v>
      </c>
      <c r="T52" s="155">
        <v>0.14723586071750105</v>
      </c>
      <c r="U52" s="155">
        <v>0.15445498904983301</v>
      </c>
      <c r="V52" s="155">
        <v>0.1129670861525498</v>
      </c>
      <c r="W52" s="155">
        <v>0.18258745757215999</v>
      </c>
      <c r="X52" s="155">
        <v>0.18985359408214775</v>
      </c>
      <c r="Y52" s="155">
        <v>0.14410756481512288</v>
      </c>
      <c r="Z52" s="155">
        <v>0.19720402137177051</v>
      </c>
      <c r="AA52" s="155">
        <v>9.4408991135935816E-2</v>
      </c>
      <c r="AB52" s="435">
        <v>4.1815846292601044E-3</v>
      </c>
      <c r="AC52" s="435">
        <v>-3.9898042295720804E-2</v>
      </c>
      <c r="BB52" s="347"/>
      <c r="BC52" s="347" t="s">
        <v>25</v>
      </c>
      <c r="BD52" s="344">
        <v>22520</v>
      </c>
      <c r="BE52" s="349">
        <v>1014.75</v>
      </c>
      <c r="BF52" s="349">
        <v>-1250.6666666666667</v>
      </c>
      <c r="BG52" s="349">
        <v>141.08333333333303</v>
      </c>
      <c r="BH52" s="349">
        <v>-94.833333333333314</v>
      </c>
    </row>
    <row r="53" spans="1:60" ht="12.4" customHeight="1">
      <c r="A53" s="346" t="s">
        <v>143</v>
      </c>
      <c r="BB53" s="347"/>
      <c r="BC53" s="348"/>
      <c r="BD53" s="344">
        <v>23056</v>
      </c>
      <c r="BE53" s="349">
        <v>852.83333333333303</v>
      </c>
      <c r="BF53" s="349">
        <v>-1189.7499999999998</v>
      </c>
      <c r="BG53" s="349">
        <v>540.91666666666697</v>
      </c>
      <c r="BH53" s="349">
        <v>204</v>
      </c>
    </row>
    <row r="54" spans="1:60" ht="12.4" customHeight="1">
      <c r="A54" s="340" t="s">
        <v>144</v>
      </c>
      <c r="B54" s="155">
        <v>9.0372095895975946E-2</v>
      </c>
      <c r="C54" s="155">
        <v>9.4017214839350327E-2</v>
      </c>
      <c r="D54" s="155">
        <v>9.8174977658948892E-2</v>
      </c>
      <c r="E54" s="155">
        <v>8.1632394875805536E-2</v>
      </c>
      <c r="F54" s="155">
        <v>6.9887611088379265E-2</v>
      </c>
      <c r="G54" s="155">
        <v>6.4130729926280106E-2</v>
      </c>
      <c r="H54" s="155">
        <v>4.0389791578596457E-2</v>
      </c>
      <c r="I54" s="155">
        <v>3.1522714417069775E-2</v>
      </c>
      <c r="J54" s="155">
        <v>3.3025249926464717E-2</v>
      </c>
      <c r="K54" s="155">
        <v>1.9589142002952586E-2</v>
      </c>
      <c r="L54" s="155">
        <v>2.1508903975455684E-3</v>
      </c>
      <c r="M54" s="155">
        <v>1.0591700186979303E-4</v>
      </c>
      <c r="N54" s="155">
        <v>1.1529869484210309E-3</v>
      </c>
      <c r="O54" s="155">
        <v>-9.4962874247672691E-4</v>
      </c>
      <c r="P54" s="155">
        <v>-1.1063165533431452E-3</v>
      </c>
      <c r="Q54" s="155">
        <v>-1.0799471588295306E-2</v>
      </c>
      <c r="R54" s="155">
        <v>-1.0131455032857506E-2</v>
      </c>
      <c r="S54" s="155">
        <v>-6.8104054089085375E-3</v>
      </c>
      <c r="T54" s="155">
        <v>7.552735401064492E-3</v>
      </c>
      <c r="U54" s="155">
        <v>1.7997744071597488E-2</v>
      </c>
      <c r="V54" s="155">
        <v>2.8255565743562583E-2</v>
      </c>
      <c r="W54" s="155">
        <v>5.2217304195166792E-2</v>
      </c>
      <c r="X54" s="155">
        <v>6.3143474486252016E-2</v>
      </c>
      <c r="Y54" s="155">
        <v>8.2755489378082858E-2</v>
      </c>
      <c r="Z54" s="155">
        <v>6.2173307979221049E-2</v>
      </c>
      <c r="AA54" s="155">
        <v>4.1585486768985103E-2</v>
      </c>
      <c r="AB54" s="435">
        <v>3.1871488270411863E-2</v>
      </c>
      <c r="AC54" s="435">
        <v>2.5310174959521037E-2</v>
      </c>
      <c r="BB54" s="347"/>
      <c r="BC54" s="347"/>
      <c r="BD54" s="344">
        <v>24181</v>
      </c>
      <c r="BE54" s="349">
        <v>471</v>
      </c>
      <c r="BF54" s="349">
        <v>-1006.5833333333333</v>
      </c>
      <c r="BG54" s="349">
        <v>758.33333333333303</v>
      </c>
      <c r="BH54" s="349">
        <v>222.75</v>
      </c>
    </row>
    <row r="55" spans="1:60" ht="12.4" customHeight="1">
      <c r="A55" s="352" t="s">
        <v>70</v>
      </c>
      <c r="B55" s="155">
        <v>0.26362756825009392</v>
      </c>
      <c r="C55" s="155">
        <v>0.29946490149597493</v>
      </c>
      <c r="D55" s="155">
        <v>0.34941879852000057</v>
      </c>
      <c r="E55" s="155">
        <v>0.27643012787471433</v>
      </c>
      <c r="F55" s="155">
        <v>0.22818361690898836</v>
      </c>
      <c r="G55" s="155">
        <v>0.2149798935434275</v>
      </c>
      <c r="H55" s="155">
        <v>0.16091023242332314</v>
      </c>
      <c r="I55" s="155">
        <v>0.13053855771163514</v>
      </c>
      <c r="J55" s="155">
        <v>0.11853267682262603</v>
      </c>
      <c r="K55" s="155">
        <v>5.7674231669429421E-2</v>
      </c>
      <c r="L55" s="155">
        <v>9.7088293147695737E-4</v>
      </c>
      <c r="M55" s="155">
        <v>2.6049292367003041E-2</v>
      </c>
      <c r="N55" s="155">
        <v>3.9543589122644107E-2</v>
      </c>
      <c r="O55" s="155">
        <v>-1.544369209401486E-3</v>
      </c>
      <c r="P55" s="155">
        <v>1.0199895404421122E-2</v>
      </c>
      <c r="Q55" s="155">
        <v>-3.2738872410176256E-3</v>
      </c>
      <c r="R55" s="155">
        <v>1.9303007303836939E-3</v>
      </c>
      <c r="S55" s="155">
        <v>9.7878955838648363E-3</v>
      </c>
      <c r="T55" s="155">
        <v>3.6788983202236336E-2</v>
      </c>
      <c r="U55" s="155">
        <v>4.8673628378929745E-2</v>
      </c>
      <c r="V55" s="155">
        <v>4.9021146958779571E-2</v>
      </c>
      <c r="W55" s="155">
        <v>8.1325454608119907E-2</v>
      </c>
      <c r="X55" s="155">
        <v>7.9196601123563415E-2</v>
      </c>
      <c r="Y55" s="155">
        <v>0.14961351902692077</v>
      </c>
      <c r="Z55" s="155">
        <v>0.15883934645403208</v>
      </c>
      <c r="AA55" s="155">
        <v>0.19110925125550327</v>
      </c>
      <c r="AB55" s="435">
        <v>0.20041553360225195</v>
      </c>
      <c r="AC55" s="435">
        <v>0.18553967340275768</v>
      </c>
      <c r="BB55" s="347"/>
      <c r="BC55" s="348" t="s">
        <v>26</v>
      </c>
      <c r="BD55" s="344">
        <v>27252</v>
      </c>
      <c r="BE55" s="349">
        <v>442.66666666666697</v>
      </c>
      <c r="BF55" s="349">
        <v>-787.83333333333326</v>
      </c>
      <c r="BG55" s="349">
        <v>1197.333333333333</v>
      </c>
      <c r="BH55" s="349">
        <v>852.16666666666663</v>
      </c>
    </row>
    <row r="56" spans="1:60" ht="12.4" customHeight="1">
      <c r="A56" s="352" t="s">
        <v>71</v>
      </c>
      <c r="B56" s="155">
        <v>0.15836920182168246</v>
      </c>
      <c r="C56" s="155">
        <v>0.19194966728348439</v>
      </c>
      <c r="D56" s="155">
        <v>0.26461841111952245</v>
      </c>
      <c r="E56" s="155">
        <v>0.28243544578146507</v>
      </c>
      <c r="F56" s="155">
        <v>0.38007164268522708</v>
      </c>
      <c r="G56" s="155">
        <v>0.31701491894587086</v>
      </c>
      <c r="H56" s="155">
        <v>0.31594292727246387</v>
      </c>
      <c r="I56" s="155">
        <v>0.27648419247621714</v>
      </c>
      <c r="J56" s="155">
        <v>0.20075422280984445</v>
      </c>
      <c r="K56" s="155">
        <v>0.24647392257867384</v>
      </c>
      <c r="L56" s="155">
        <v>0.1444177662364341</v>
      </c>
      <c r="M56" s="155">
        <v>0.1007436358301026</v>
      </c>
      <c r="N56" s="155">
        <v>-6.1309656357766418E-3</v>
      </c>
      <c r="O56" s="155">
        <v>-2.0812384685924612E-2</v>
      </c>
      <c r="P56" s="155">
        <v>-7.6021217224150006E-2</v>
      </c>
      <c r="Q56" s="155">
        <v>-0.13893989250206762</v>
      </c>
      <c r="R56" s="155">
        <v>-0.1384471745971948</v>
      </c>
      <c r="S56" s="155">
        <v>-0.20350348403913721</v>
      </c>
      <c r="T56" s="155">
        <v>-0.1940554329628833</v>
      </c>
      <c r="U56" s="155">
        <v>-0.17841313593430674</v>
      </c>
      <c r="V56" s="155">
        <v>-0.13832982430905971</v>
      </c>
      <c r="W56" s="155">
        <v>-9.4314148952029386E-2</v>
      </c>
      <c r="X56" s="155">
        <v>-8.6319106685616376E-2</v>
      </c>
      <c r="Y56" s="155">
        <v>-4.2670113719997405E-2</v>
      </c>
      <c r="Z56" s="155">
        <v>-5.4036414243010422E-2</v>
      </c>
      <c r="AA56" s="155">
        <v>-5.4153457123579996E-2</v>
      </c>
      <c r="AB56" s="435">
        <v>-4.3375210178632106E-2</v>
      </c>
      <c r="AC56" s="435">
        <v>-8.2610629979582573E-3</v>
      </c>
      <c r="BB56" s="347"/>
      <c r="BC56" s="348"/>
      <c r="BD56" s="344">
        <v>24182</v>
      </c>
      <c r="BE56" s="349">
        <v>385.58333333333303</v>
      </c>
      <c r="BF56" s="349">
        <v>-49.666666666666515</v>
      </c>
      <c r="BG56" s="349">
        <v>447.08333333333303</v>
      </c>
      <c r="BH56" s="349">
        <v>783</v>
      </c>
    </row>
    <row r="57" spans="1:60" ht="12.4" customHeight="1">
      <c r="A57" s="352" t="s">
        <v>72</v>
      </c>
      <c r="B57" s="155">
        <v>-5.470868938908402E-2</v>
      </c>
      <c r="C57" s="155">
        <v>6.6150863279752503E-3</v>
      </c>
      <c r="D57" s="155">
        <v>3.6906206527727026E-3</v>
      </c>
      <c r="E57" s="155">
        <v>-4.9310751566879918E-2</v>
      </c>
      <c r="F57" s="155">
        <v>-4.6817645160058263E-2</v>
      </c>
      <c r="G57" s="155">
        <v>-1.1546018891508303E-2</v>
      </c>
      <c r="H57" s="155">
        <v>-2.6192217585231603E-2</v>
      </c>
      <c r="I57" s="155">
        <v>3.5576629497520607E-2</v>
      </c>
      <c r="J57" s="155">
        <v>6.2405105395860083E-2</v>
      </c>
      <c r="K57" s="155">
        <v>-3.4998752321823146E-3</v>
      </c>
      <c r="L57" s="155">
        <v>1.2196489996379345E-2</v>
      </c>
      <c r="M57" s="155">
        <v>2.3594129691657528E-3</v>
      </c>
      <c r="N57" s="155">
        <v>3.730410770804049E-3</v>
      </c>
      <c r="O57" s="155">
        <v>1.500200781359684E-2</v>
      </c>
      <c r="P57" s="155">
        <v>9.8696873859338563E-3</v>
      </c>
      <c r="Q57" s="155">
        <v>1.2756070794168961E-2</v>
      </c>
      <c r="R57" s="155">
        <v>2.6748992796795878E-2</v>
      </c>
      <c r="S57" s="155">
        <v>6.3976397347871528E-2</v>
      </c>
      <c r="T57" s="155">
        <v>3.7748463641263497E-2</v>
      </c>
      <c r="U57" s="155">
        <v>8.2626545112376659E-2</v>
      </c>
      <c r="V57" s="155">
        <v>7.6655516005543101E-2</v>
      </c>
      <c r="W57" s="155">
        <v>9.4508432608771731E-2</v>
      </c>
      <c r="X57" s="155">
        <v>0.12399732268801844</v>
      </c>
      <c r="Y57" s="155">
        <v>0.13079597191099079</v>
      </c>
      <c r="Z57" s="155">
        <v>0.12681409792161946</v>
      </c>
      <c r="AA57" s="155">
        <v>0.10225947842148297</v>
      </c>
      <c r="AB57" s="435">
        <v>0.10197917111615129</v>
      </c>
      <c r="AC57" s="435">
        <v>0.10849283400347987</v>
      </c>
      <c r="BB57" s="347"/>
      <c r="BC57" s="348"/>
      <c r="BD57" s="344">
        <v>24964</v>
      </c>
      <c r="BE57" s="349">
        <v>442.83333333333394</v>
      </c>
      <c r="BF57" s="349">
        <v>244.41666666666652</v>
      </c>
      <c r="BG57" s="349">
        <v>19.08333333333303</v>
      </c>
      <c r="BH57" s="349">
        <v>706.33333333333337</v>
      </c>
    </row>
    <row r="58" spans="1:60" ht="12.4" customHeight="1">
      <c r="A58" s="352" t="s">
        <v>74</v>
      </c>
      <c r="B58" s="155">
        <v>0.14455451209977777</v>
      </c>
      <c r="C58" s="155">
        <v>5.8434163024804198E-2</v>
      </c>
      <c r="D58" s="155">
        <v>-2.4777933898855631E-2</v>
      </c>
      <c r="E58" s="155">
        <v>-0.11748137978906026</v>
      </c>
      <c r="F58" s="155">
        <v>-9.9486584671315548E-2</v>
      </c>
      <c r="G58" s="155">
        <v>-0.15953260564179916</v>
      </c>
      <c r="H58" s="155">
        <v>-0.27960594283036222</v>
      </c>
      <c r="I58" s="155">
        <v>-0.11238992828490268</v>
      </c>
      <c r="J58" s="155">
        <v>-8.4683107825502812E-2</v>
      </c>
      <c r="K58" s="155">
        <v>-3.3714404924408581E-2</v>
      </c>
      <c r="L58" s="155">
        <v>1.2746634136855395E-3</v>
      </c>
      <c r="M58" s="155">
        <v>2.9375398807102826E-2</v>
      </c>
      <c r="N58" s="155">
        <v>7.7049423050921551E-2</v>
      </c>
      <c r="O58" s="155">
        <v>0.10610706074801546</v>
      </c>
      <c r="P58" s="155">
        <v>0.12934346831334786</v>
      </c>
      <c r="Q58" s="155">
        <v>0.14489935101581675</v>
      </c>
      <c r="R58" s="155">
        <v>0.11173794579085272</v>
      </c>
      <c r="S58" s="155">
        <v>8.1798363678914354E-2</v>
      </c>
      <c r="T58" s="155">
        <v>8.7059735253725234E-2</v>
      </c>
      <c r="U58" s="155">
        <v>4.6516316300905913E-2</v>
      </c>
      <c r="V58" s="155">
        <v>4.2860704543960626E-2</v>
      </c>
      <c r="W58" s="155">
        <v>6.3236574089813757E-2</v>
      </c>
      <c r="X58" s="155">
        <v>9.9523422870991585E-2</v>
      </c>
      <c r="Y58" s="155">
        <v>4.8510787306014214E-2</v>
      </c>
      <c r="Z58" s="155">
        <v>2.0834414760699138E-2</v>
      </c>
      <c r="AA58" s="155">
        <v>-3.1191745476224164E-2</v>
      </c>
      <c r="AB58" s="435">
        <v>-1.1678701849973772E-2</v>
      </c>
      <c r="AC58" s="435">
        <v>-2.6494281502046468E-2</v>
      </c>
      <c r="BB58" s="347">
        <v>2019</v>
      </c>
      <c r="BC58" s="347" t="s">
        <v>23</v>
      </c>
      <c r="BD58" s="344">
        <v>24404</v>
      </c>
      <c r="BE58" s="349">
        <v>499.75</v>
      </c>
      <c r="BF58" s="349">
        <v>299.08333333333348</v>
      </c>
      <c r="BG58" s="349">
        <v>48.5</v>
      </c>
      <c r="BH58" s="349">
        <v>847.33333333333337</v>
      </c>
    </row>
    <row r="59" spans="1:60" ht="12.4" customHeight="1">
      <c r="A59" s="352" t="s">
        <v>75</v>
      </c>
      <c r="B59" s="155">
        <v>1.6775286790284616E-2</v>
      </c>
      <c r="C59" s="155">
        <v>4.0127179554771963E-4</v>
      </c>
      <c r="D59" s="155">
        <v>-4.7714243090123509E-2</v>
      </c>
      <c r="E59" s="155">
        <v>-5.997596155988616E-2</v>
      </c>
      <c r="F59" s="155">
        <v>-4.6262744488909213E-2</v>
      </c>
      <c r="G59" s="155">
        <v>-4.069740815627898E-2</v>
      </c>
      <c r="H59" s="155">
        <v>-4.1234522187774347E-2</v>
      </c>
      <c r="I59" s="155">
        <v>-8.9383920044746157E-2</v>
      </c>
      <c r="J59" s="155">
        <v>-6.5246724851740767E-2</v>
      </c>
      <c r="K59" s="155">
        <v>-5.9548704721277379E-2</v>
      </c>
      <c r="L59" s="155">
        <v>-7.5611666407859435E-2</v>
      </c>
      <c r="M59" s="155">
        <v>-6.2467428655016088E-2</v>
      </c>
      <c r="N59" s="155">
        <v>-6.5099834139331847E-2</v>
      </c>
      <c r="O59" s="155">
        <v>-5.3921560909062194E-2</v>
      </c>
      <c r="P59" s="155">
        <v>-5.0675299544251762E-2</v>
      </c>
      <c r="Q59" s="155">
        <v>-5.8634609556137529E-2</v>
      </c>
      <c r="R59" s="155">
        <v>-5.0843240615303209E-2</v>
      </c>
      <c r="S59" s="155">
        <v>-6.2864365001405909E-2</v>
      </c>
      <c r="T59" s="155">
        <v>-4.7994752775204486E-2</v>
      </c>
      <c r="U59" s="155">
        <v>-5.0893236073087267E-2</v>
      </c>
      <c r="V59" s="155">
        <v>-5.3150070343577216E-4</v>
      </c>
      <c r="W59" s="155">
        <v>4.8931786572680824E-2</v>
      </c>
      <c r="X59" s="155">
        <v>0.10005203126871454</v>
      </c>
      <c r="Y59" s="155">
        <v>0.15677322812975114</v>
      </c>
      <c r="Z59" s="155">
        <v>0.13777147910196286</v>
      </c>
      <c r="AA59" s="155">
        <v>0.11430489673428035</v>
      </c>
      <c r="AB59" s="435">
        <v>9.7858538393973626E-2</v>
      </c>
      <c r="AC59" s="435">
        <v>9.1529908526229331E-2</v>
      </c>
      <c r="BB59" s="347"/>
      <c r="BC59" s="347"/>
      <c r="BD59" s="344">
        <v>24023</v>
      </c>
      <c r="BE59" s="349">
        <v>431.41666666666697</v>
      </c>
      <c r="BF59" s="349">
        <v>274.16666666666697</v>
      </c>
      <c r="BG59" s="349">
        <v>38.25</v>
      </c>
      <c r="BH59" s="349">
        <v>743.83333333333326</v>
      </c>
    </row>
    <row r="60" spans="1:60" ht="12.4" customHeight="1">
      <c r="A60" s="352" t="s">
        <v>123</v>
      </c>
      <c r="B60" s="155">
        <v>4.7612778194217942E-2</v>
      </c>
      <c r="C60" s="155">
        <v>-5.4191275126427296E-3</v>
      </c>
      <c r="D60" s="155">
        <v>-1.6593260215954309E-2</v>
      </c>
      <c r="E60" s="155">
        <v>-2.8965818874184479E-2</v>
      </c>
      <c r="F60" s="155">
        <v>-3.7787209292488577E-2</v>
      </c>
      <c r="G60" s="155">
        <v>-5.0319931824879593E-2</v>
      </c>
      <c r="H60" s="155">
        <v>-4.4274269657706977E-2</v>
      </c>
      <c r="I60" s="155">
        <v>4.3732555092579339E-2</v>
      </c>
      <c r="J60" s="155">
        <v>7.9921809967762769E-2</v>
      </c>
      <c r="K60" s="155">
        <v>8.2041332753673757E-2</v>
      </c>
      <c r="L60" s="155">
        <v>8.0644719515520213E-2</v>
      </c>
      <c r="M60" s="155">
        <v>0.11128947512793785</v>
      </c>
      <c r="N60" s="155">
        <v>0.12907739711524746</v>
      </c>
      <c r="O60" s="155">
        <v>0.14380553568827925</v>
      </c>
      <c r="P60" s="155">
        <v>0.17104533652416665</v>
      </c>
      <c r="Q60" s="155">
        <v>0.11943146946858119</v>
      </c>
      <c r="R60" s="155">
        <v>9.7364315816654612E-2</v>
      </c>
      <c r="S60" s="155">
        <v>9.2765387416267497E-2</v>
      </c>
      <c r="T60" s="155">
        <v>9.0326999576494815E-2</v>
      </c>
      <c r="U60" s="155">
        <v>4.8017684910181213E-2</v>
      </c>
      <c r="V60" s="155">
        <v>5.9165858723850606E-2</v>
      </c>
      <c r="W60" s="155">
        <v>0.10411860339170165</v>
      </c>
      <c r="X60" s="155">
        <v>0.153930573997902</v>
      </c>
      <c r="Y60" s="155">
        <v>0.12686301168402481</v>
      </c>
      <c r="Z60" s="155">
        <v>7.3157158028592351E-2</v>
      </c>
      <c r="AA60" s="155">
        <v>2.4339283831574576E-2</v>
      </c>
      <c r="AB60" s="435">
        <v>-1.1075987273675869E-2</v>
      </c>
      <c r="AC60" s="435">
        <v>-5.7001850571378965E-2</v>
      </c>
      <c r="BB60" s="347"/>
      <c r="BC60" s="348"/>
      <c r="BD60" s="344">
        <v>21752</v>
      </c>
      <c r="BE60" s="349">
        <v>606.91666666666697</v>
      </c>
      <c r="BF60" s="349">
        <v>301.66666666666697</v>
      </c>
      <c r="BG60" s="349">
        <v>-84.58333333333394</v>
      </c>
      <c r="BH60" s="349">
        <v>824</v>
      </c>
    </row>
    <row r="61" spans="1:60" ht="12.4" customHeight="1">
      <c r="A61" s="352" t="s">
        <v>78</v>
      </c>
      <c r="B61" s="155">
        <v>5.8829065303540817E-2</v>
      </c>
      <c r="C61" s="155">
        <v>7.9030630089006015E-2</v>
      </c>
      <c r="D61" s="155">
        <v>6.4743630339821001E-2</v>
      </c>
      <c r="E61" s="155">
        <v>7.5579433070307456E-2</v>
      </c>
      <c r="F61" s="155">
        <v>7.3028771672297044E-2</v>
      </c>
      <c r="G61" s="155">
        <v>7.5846202238960991E-2</v>
      </c>
      <c r="H61" s="155">
        <v>8.9213270250152021E-2</v>
      </c>
      <c r="I61" s="155">
        <v>5.9564144826603105E-2</v>
      </c>
      <c r="J61" s="155">
        <v>4.5285685423282374E-2</v>
      </c>
      <c r="K61" s="155">
        <v>2.1548812738901191E-2</v>
      </c>
      <c r="L61" s="155">
        <v>3.3070404669004683E-2</v>
      </c>
      <c r="M61" s="155">
        <v>1.1600750559414452E-2</v>
      </c>
      <c r="N61" s="155">
        <v>-3.3895185594258193E-3</v>
      </c>
      <c r="O61" s="155">
        <v>-2.2085437771593996E-3</v>
      </c>
      <c r="P61" s="155">
        <v>-3.1493833676501826E-2</v>
      </c>
      <c r="Q61" s="155">
        <v>-1.7377197596084026E-2</v>
      </c>
      <c r="R61" s="155">
        <v>-1.7406368101109293E-2</v>
      </c>
      <c r="S61" s="155">
        <v>-1.8523201366357878E-2</v>
      </c>
      <c r="T61" s="155">
        <v>-1.584073588642243E-2</v>
      </c>
      <c r="U61" s="155">
        <v>-1.8874752418794882E-3</v>
      </c>
      <c r="V61" s="155">
        <v>-3.0352021291029097E-3</v>
      </c>
      <c r="W61" s="155">
        <v>1.5941423648522246E-3</v>
      </c>
      <c r="X61" s="155">
        <v>4.5112987534741134E-3</v>
      </c>
      <c r="Y61" s="155">
        <v>3.3160279385191505E-3</v>
      </c>
      <c r="Z61" s="155">
        <v>-8.9040726113774893E-3</v>
      </c>
      <c r="AA61" s="155">
        <v>-9.5772247410492728E-3</v>
      </c>
      <c r="AB61" s="435">
        <v>-1.975801923039977E-2</v>
      </c>
      <c r="AC61" s="435">
        <v>-3.1989549958958086E-2</v>
      </c>
      <c r="BB61" s="347"/>
      <c r="BC61" s="348" t="s">
        <v>24</v>
      </c>
      <c r="BD61" s="344">
        <v>22469</v>
      </c>
      <c r="BE61" s="349">
        <v>622.83333333333303</v>
      </c>
      <c r="BF61" s="349">
        <v>382.66666666666652</v>
      </c>
      <c r="BG61" s="349">
        <v>-286.08333333333303</v>
      </c>
      <c r="BH61" s="349">
        <v>719.41666666666663</v>
      </c>
    </row>
    <row r="62" spans="1:60" ht="12.4" customHeight="1">
      <c r="A62" s="346" t="s">
        <v>145</v>
      </c>
      <c r="BB62" s="347"/>
      <c r="BC62" s="348"/>
      <c r="BD62" s="344">
        <v>23509</v>
      </c>
      <c r="BE62" s="349">
        <v>427</v>
      </c>
      <c r="BF62" s="349">
        <v>395.91666666666697</v>
      </c>
      <c r="BG62" s="349">
        <v>-493.41666666666606</v>
      </c>
      <c r="BH62" s="349">
        <v>329.5</v>
      </c>
    </row>
    <row r="63" spans="1:60" ht="12.4" customHeight="1">
      <c r="A63" s="156" t="s">
        <v>146</v>
      </c>
      <c r="B63" s="155">
        <v>4.3372396152564052E-2</v>
      </c>
      <c r="C63" s="155">
        <v>-3.9469655671144133E-2</v>
      </c>
      <c r="D63" s="155">
        <v>5.4972615468692032E-2</v>
      </c>
      <c r="E63" s="155">
        <v>6.5058478248439799E-2</v>
      </c>
      <c r="F63" s="155">
        <v>0.13896958039273577</v>
      </c>
      <c r="G63" s="155">
        <v>0.1019051446854391</v>
      </c>
      <c r="H63" s="155">
        <v>2.0441591985278285E-2</v>
      </c>
      <c r="I63" s="155">
        <v>2.7998713864481051E-2</v>
      </c>
      <c r="J63" s="155">
        <v>-3.0412450962348014E-2</v>
      </c>
      <c r="K63" s="155">
        <v>2.1231635933002702E-2</v>
      </c>
      <c r="L63" s="155">
        <v>0.1481560404119151</v>
      </c>
      <c r="M63" s="155">
        <v>6.3624914346112726E-2</v>
      </c>
      <c r="N63" s="155">
        <v>0.11251949766795533</v>
      </c>
      <c r="O63" s="155">
        <v>0.12114068823897561</v>
      </c>
      <c r="P63" s="155">
        <v>5.1113163772919634E-2</v>
      </c>
      <c r="Q63" s="155">
        <v>0.1882794723086012</v>
      </c>
      <c r="R63" s="155">
        <v>-2.3135325404155638E-2</v>
      </c>
      <c r="S63" s="155">
        <v>2.3645012053194803E-2</v>
      </c>
      <c r="T63" s="155">
        <v>5.3950411849127189E-2</v>
      </c>
      <c r="U63" s="155">
        <v>-1.9329408058856745E-2</v>
      </c>
      <c r="V63" s="155">
        <v>6.6006135009925471E-2</v>
      </c>
      <c r="W63" s="155">
        <v>-3.5758523424349042E-2</v>
      </c>
      <c r="X63" s="155">
        <v>4.6978269038300269E-4</v>
      </c>
      <c r="Y63" s="155">
        <v>3.9704928522304339E-2</v>
      </c>
      <c r="Z63" s="155">
        <v>0.24712899590534176</v>
      </c>
      <c r="AA63" s="155">
        <v>0.21851488342000236</v>
      </c>
      <c r="AB63" s="435">
        <v>0.14193581982445069</v>
      </c>
      <c r="AC63" s="435">
        <v>1.4338041706380755E-2</v>
      </c>
      <c r="BB63" s="347"/>
      <c r="BC63" s="348"/>
      <c r="BD63" s="344">
        <v>23045</v>
      </c>
      <c r="BE63" s="349">
        <v>292.91666666666606</v>
      </c>
      <c r="BF63" s="349">
        <v>371.91666666666652</v>
      </c>
      <c r="BG63" s="349">
        <v>-626.66666666666606</v>
      </c>
      <c r="BH63" s="349">
        <v>38.166666666666657</v>
      </c>
    </row>
    <row r="64" spans="1:60" ht="12.4" customHeight="1">
      <c r="A64" s="50" t="s">
        <v>147</v>
      </c>
      <c r="B64" s="155">
        <v>0.10197891087678745</v>
      </c>
      <c r="C64" s="155">
        <v>7.9223540709239204E-2</v>
      </c>
      <c r="D64" s="155">
        <v>9.7376981105958826E-2</v>
      </c>
      <c r="E64" s="155">
        <v>0.11323616698542494</v>
      </c>
      <c r="F64" s="155">
        <v>0.11600471883602048</v>
      </c>
      <c r="G64" s="155">
        <v>8.5420109317401627E-2</v>
      </c>
      <c r="H64" s="155">
        <v>5.5625630676084725E-2</v>
      </c>
      <c r="I64" s="155">
        <v>2.9028436018957438E-2</v>
      </c>
      <c r="J64" s="155">
        <v>2.3490721165139838E-2</v>
      </c>
      <c r="K64" s="155">
        <v>3.9934418550181539E-2</v>
      </c>
      <c r="L64" s="155">
        <v>5.6631855657784724E-2</v>
      </c>
      <c r="M64" s="155">
        <v>8.5664939550949892E-2</v>
      </c>
      <c r="N64" s="155">
        <v>0.10064264402111545</v>
      </c>
      <c r="O64" s="155">
        <v>8.8513513513513553E-2</v>
      </c>
      <c r="P64" s="155">
        <v>8.0973864836086262E-2</v>
      </c>
      <c r="Q64" s="155">
        <v>0.10181355392936697</v>
      </c>
      <c r="R64" s="155">
        <v>4.093076842873522E-2</v>
      </c>
      <c r="S64" s="155">
        <v>6.1038692323608368E-2</v>
      </c>
      <c r="T64" s="155">
        <v>7.9401611047180687E-2</v>
      </c>
      <c r="U64" s="155">
        <v>7.8352103186062116E-2</v>
      </c>
      <c r="V64" s="155">
        <v>0.15978467415503883</v>
      </c>
      <c r="W64" s="155">
        <v>0.13219383775351035</v>
      </c>
      <c r="X64" s="155">
        <v>0.13045163791432457</v>
      </c>
      <c r="Y64" s="155">
        <v>0.10927546192984017</v>
      </c>
      <c r="Z64" s="155">
        <v>8.7937701251633582E-2</v>
      </c>
      <c r="AA64" s="155">
        <v>8.6224506492544428E-2</v>
      </c>
      <c r="AB64" s="435">
        <v>8.8048696844992946E-2</v>
      </c>
      <c r="AC64" s="435">
        <v>6.8703014907686821E-2</v>
      </c>
      <c r="BB64" s="347"/>
      <c r="BC64" s="347" t="s">
        <v>25</v>
      </c>
      <c r="BD64" s="349">
        <v>22414</v>
      </c>
      <c r="BE64" s="349">
        <v>304.66666666666606</v>
      </c>
      <c r="BF64" s="349">
        <v>443.66666666666652</v>
      </c>
      <c r="BG64" s="349">
        <v>-375.41666666666606</v>
      </c>
      <c r="BH64" s="349">
        <v>372.91666666666669</v>
      </c>
    </row>
    <row r="65" spans="1:60" ht="12.4" customHeight="1">
      <c r="A65" s="50" t="s">
        <v>148</v>
      </c>
      <c r="B65" s="155">
        <v>7.5467247228514056E-2</v>
      </c>
      <c r="C65" s="155">
        <v>9.159435707364838E-2</v>
      </c>
      <c r="D65" s="155">
        <v>9.9959638787035399E-2</v>
      </c>
      <c r="E65" s="155">
        <v>4.7675538240444348E-2</v>
      </c>
      <c r="F65" s="155">
        <v>4.1917678157130878E-2</v>
      </c>
      <c r="G65" s="155">
        <v>2.5020122033369674E-2</v>
      </c>
      <c r="H65" s="155">
        <v>8.3583375538867077E-3</v>
      </c>
      <c r="I65" s="155">
        <v>2.7099718047710164E-2</v>
      </c>
      <c r="J65" s="155">
        <v>2.8565431449618872E-2</v>
      </c>
      <c r="K65" s="155">
        <v>4.2263054875213424E-3</v>
      </c>
      <c r="L65" s="155">
        <v>-5.957390501424531E-2</v>
      </c>
      <c r="M65" s="155">
        <v>8.1906265326090244E-2</v>
      </c>
      <c r="N65" s="155">
        <v>4.1739428710626303E-2</v>
      </c>
      <c r="O65" s="155">
        <v>6.1683966053179162E-2</v>
      </c>
      <c r="P65" s="155">
        <v>7.0200701523196463E-2</v>
      </c>
      <c r="Q65" s="155">
        <v>3.7911786549477355E-2</v>
      </c>
      <c r="R65" s="155">
        <v>6.1784682828111892E-2</v>
      </c>
      <c r="S65" s="155">
        <v>6.7494946028140435E-2</v>
      </c>
      <c r="T65" s="155">
        <v>6.5433794031880987E-2</v>
      </c>
      <c r="U65" s="155">
        <v>9.0419030302862025E-2</v>
      </c>
      <c r="V65" s="155">
        <v>8.8165096241051177E-2</v>
      </c>
      <c r="W65" s="155">
        <v>7.0591467886115922E-2</v>
      </c>
      <c r="X65" s="155">
        <v>5.4289293743609246E-2</v>
      </c>
      <c r="Y65" s="155">
        <v>9.2377357209580957E-3</v>
      </c>
      <c r="Z65" s="155">
        <v>-0.10679297731646853</v>
      </c>
      <c r="AA65" s="155">
        <v>-9.0919204166564294E-2</v>
      </c>
      <c r="AB65" s="435">
        <v>-3.0669256297904401E-2</v>
      </c>
      <c r="AC65" s="435">
        <v>-3.0315407107601722E-3</v>
      </c>
      <c r="BB65" s="347"/>
      <c r="BC65" s="348"/>
      <c r="BD65" s="349">
        <v>21326</v>
      </c>
      <c r="BE65" s="349">
        <v>356.58333333333303</v>
      </c>
      <c r="BF65" s="349">
        <v>400.33333333333303</v>
      </c>
      <c r="BG65" s="349">
        <v>-716.58333333333394</v>
      </c>
      <c r="BH65" s="349">
        <v>40.333333333333343</v>
      </c>
    </row>
    <row r="66" spans="1:60" ht="12.4" customHeight="1">
      <c r="A66" s="50" t="s">
        <v>149</v>
      </c>
      <c r="B66" s="155">
        <v>1.8827957468322998E-2</v>
      </c>
      <c r="C66" s="155">
        <v>-2.86339926045589E-2</v>
      </c>
      <c r="D66" s="155">
        <v>5.7406887537909901E-2</v>
      </c>
      <c r="E66" s="155">
        <v>2.3877129581828527E-3</v>
      </c>
      <c r="F66" s="155">
        <v>6.180001197840479E-2</v>
      </c>
      <c r="G66" s="155">
        <v>3.8588629162865429E-2</v>
      </c>
      <c r="H66" s="155">
        <v>-2.5349378713032888E-2</v>
      </c>
      <c r="I66" s="155">
        <v>2.5826574332355356E-2</v>
      </c>
      <c r="J66" s="155">
        <v>-2.470856835885038E-2</v>
      </c>
      <c r="K66" s="155">
        <v>-1.1786882683846978E-2</v>
      </c>
      <c r="L66" s="155">
        <v>2.2020124979570399E-2</v>
      </c>
      <c r="M66" s="155">
        <v>6.1122772902306055E-2</v>
      </c>
      <c r="N66" s="155">
        <v>5.298066745432628E-2</v>
      </c>
      <c r="O66" s="155">
        <v>9.3506950181165172E-2</v>
      </c>
      <c r="P66" s="155">
        <v>4.0637597117687774E-2</v>
      </c>
      <c r="Q66" s="155">
        <v>0.11837386116169668</v>
      </c>
      <c r="R66" s="155">
        <v>-3.5649054284383475E-3</v>
      </c>
      <c r="S66" s="155">
        <v>2.9873731089558264E-2</v>
      </c>
      <c r="T66" s="155">
        <v>4.0311102116700193E-2</v>
      </c>
      <c r="U66" s="155">
        <v>-8.355552187866544E-3</v>
      </c>
      <c r="V66" s="155">
        <v>1.776142987384155E-4</v>
      </c>
      <c r="W66" s="155">
        <v>-8.822186482563843E-2</v>
      </c>
      <c r="X66" s="155">
        <v>-6.6934491810265451E-2</v>
      </c>
      <c r="Y66" s="155">
        <v>-5.4057926256570576E-2</v>
      </c>
      <c r="Z66" s="155">
        <v>2.3856450146921171E-2</v>
      </c>
      <c r="AA66" s="155">
        <v>1.979180828051641E-2</v>
      </c>
      <c r="AB66" s="435">
        <v>1.7337330063281753E-2</v>
      </c>
      <c r="AC66" s="435">
        <v>-5.3747373655695485E-2</v>
      </c>
      <c r="BB66" s="347"/>
      <c r="BC66" s="348"/>
      <c r="BD66" s="344">
        <v>20413</v>
      </c>
      <c r="BE66" s="349">
        <v>444.16666666666697</v>
      </c>
      <c r="BF66" s="349">
        <v>348.08333333333303</v>
      </c>
      <c r="BG66" s="349">
        <v>-1008.833333333333</v>
      </c>
      <c r="BH66" s="349">
        <v>-216.58333333333331</v>
      </c>
    </row>
    <row r="67" spans="1:60" ht="12.4" customHeight="1">
      <c r="BB67" s="347"/>
      <c r="BC67" s="348" t="s">
        <v>26</v>
      </c>
      <c r="BD67" s="344">
        <v>21916</v>
      </c>
      <c r="BE67" s="349">
        <v>-12.75</v>
      </c>
      <c r="BF67" s="349">
        <v>443.16666666666652</v>
      </c>
      <c r="BG67" s="349">
        <v>-1129.4999999999991</v>
      </c>
      <c r="BH67" s="349">
        <v>-699.08333333333337</v>
      </c>
    </row>
    <row r="68" spans="1:60" ht="12.4" customHeight="1">
      <c r="BB68" s="347"/>
      <c r="BC68" s="348"/>
      <c r="BD68" s="344">
        <v>21141</v>
      </c>
      <c r="BE68" s="349">
        <v>170</v>
      </c>
      <c r="BF68" s="349">
        <v>-38.166666666666515</v>
      </c>
      <c r="BG68" s="349">
        <v>-391.66666666666606</v>
      </c>
      <c r="BH68" s="349">
        <v>-259.83333333333331</v>
      </c>
    </row>
    <row r="69" spans="1:60" ht="12.4" customHeight="1">
      <c r="BB69" s="347"/>
      <c r="BC69" s="348"/>
      <c r="BD69" s="344">
        <v>20761</v>
      </c>
      <c r="BE69" s="349">
        <v>361.83333333333303</v>
      </c>
      <c r="BF69" s="349">
        <v>-130.25</v>
      </c>
      <c r="BG69" s="349">
        <v>-541.33333333333303</v>
      </c>
      <c r="BH69" s="349">
        <v>-309.75</v>
      </c>
    </row>
    <row r="70" spans="1:60" ht="12.4" customHeight="1">
      <c r="BB70" s="347">
        <v>2020</v>
      </c>
      <c r="BC70" s="347" t="s">
        <v>23</v>
      </c>
      <c r="BD70" s="344">
        <v>20612</v>
      </c>
      <c r="BE70" s="349">
        <v>248.33333333333303</v>
      </c>
      <c r="BF70" s="349">
        <v>-152.83333333333348</v>
      </c>
      <c r="BG70" s="349">
        <v>-424.83333333333394</v>
      </c>
      <c r="BH70" s="349">
        <v>-329.33333333333331</v>
      </c>
    </row>
    <row r="71" spans="1:60" ht="12.4" customHeight="1">
      <c r="BB71" s="347"/>
      <c r="BC71" s="347"/>
      <c r="BD71" s="344">
        <v>20643</v>
      </c>
      <c r="BE71" s="349">
        <v>328.58333333333303</v>
      </c>
      <c r="BF71" s="349">
        <v>-135.5</v>
      </c>
      <c r="BG71" s="349">
        <v>-427.66666666666697</v>
      </c>
      <c r="BH71" s="349">
        <v>-234.58333333333334</v>
      </c>
    </row>
    <row r="72" spans="1:60" ht="12.4" customHeight="1">
      <c r="BB72" s="347"/>
      <c r="BC72" s="348"/>
      <c r="BD72" s="344">
        <v>19394</v>
      </c>
      <c r="BE72" s="349">
        <v>558.83333333333303</v>
      </c>
      <c r="BF72" s="349">
        <v>-174.33333333333348</v>
      </c>
      <c r="BG72" s="349">
        <v>-466.41666666666606</v>
      </c>
      <c r="BH72" s="349">
        <v>-81.916666666666671</v>
      </c>
    </row>
    <row r="73" spans="1:60" ht="12.4" customHeight="1">
      <c r="BB73" s="347"/>
      <c r="BC73" s="348" t="s">
        <v>24</v>
      </c>
      <c r="BD73" s="344">
        <v>20656</v>
      </c>
      <c r="BE73" s="349">
        <v>416.25</v>
      </c>
      <c r="BF73" s="349">
        <v>-193.33333333333303</v>
      </c>
      <c r="BG73" s="349">
        <v>-294.66666666666697</v>
      </c>
      <c r="BH73" s="349">
        <v>-71.750000000000014</v>
      </c>
    </row>
    <row r="74" spans="1:60" ht="12.4" customHeight="1">
      <c r="BB74" s="347"/>
      <c r="BC74" s="348"/>
      <c r="BD74" s="344">
        <v>19789</v>
      </c>
      <c r="BE74" s="349">
        <v>215.91666666666697</v>
      </c>
      <c r="BF74" s="349">
        <v>-177.33333333333348</v>
      </c>
      <c r="BG74" s="349">
        <v>-305.91666666666697</v>
      </c>
      <c r="BH74" s="349">
        <v>-267.33333333333331</v>
      </c>
    </row>
    <row r="75" spans="1:60" ht="12.4" customHeight="1">
      <c r="BB75" s="347"/>
      <c r="BC75" s="348"/>
      <c r="BD75" s="344">
        <v>19563</v>
      </c>
      <c r="BE75" s="349">
        <v>566.75</v>
      </c>
      <c r="BF75" s="349">
        <v>-3.4166666666665151</v>
      </c>
      <c r="BG75" s="349">
        <v>-621.91666666666697</v>
      </c>
      <c r="BH75" s="349">
        <v>-58.583333333333343</v>
      </c>
    </row>
    <row r="76" spans="1:60" ht="12.4" customHeight="1">
      <c r="BB76" s="347"/>
      <c r="BC76" s="348" t="s">
        <v>25</v>
      </c>
      <c r="BD76" s="344">
        <v>18047</v>
      </c>
      <c r="BE76" s="349">
        <v>518.41666666666697</v>
      </c>
      <c r="BF76" s="349">
        <v>-34.83333333333303</v>
      </c>
      <c r="BG76" s="349">
        <v>-838.66666666666697</v>
      </c>
      <c r="BH76" s="349">
        <v>-355.08333333333337</v>
      </c>
    </row>
    <row r="77" spans="1:60" ht="12.4" customHeight="1">
      <c r="BB77" s="347"/>
      <c r="BC77" s="348"/>
      <c r="BD77" s="340">
        <v>18290</v>
      </c>
      <c r="BE77" s="340">
        <v>619.58333333333394</v>
      </c>
      <c r="BF77" s="340">
        <v>40.75</v>
      </c>
      <c r="BG77" s="340">
        <v>-769.16666666666606</v>
      </c>
      <c r="BH77" s="340">
        <v>-108.83333333333334</v>
      </c>
    </row>
    <row r="78" spans="1:60" ht="12.4" customHeight="1">
      <c r="BB78" s="347"/>
      <c r="BC78" s="348"/>
      <c r="BD78" s="340">
        <v>17829</v>
      </c>
      <c r="BE78" s="340">
        <v>775.41666666666606</v>
      </c>
      <c r="BF78" s="340">
        <v>141.41666666666674</v>
      </c>
      <c r="BG78" s="340">
        <v>-818.16666666666697</v>
      </c>
      <c r="BH78" s="340">
        <v>98.666666666666657</v>
      </c>
    </row>
    <row r="79" spans="1:60" ht="12.4" customHeight="1">
      <c r="BB79" s="347"/>
      <c r="BC79" s="348" t="s">
        <v>26</v>
      </c>
      <c r="BD79" s="340">
        <v>18318</v>
      </c>
      <c r="BE79" s="340">
        <v>987.25</v>
      </c>
      <c r="BF79" s="340">
        <v>222.08333333333348</v>
      </c>
      <c r="BG79" s="340">
        <v>-1064.5</v>
      </c>
      <c r="BH79" s="340">
        <v>144.83333333333337</v>
      </c>
    </row>
    <row r="80" spans="1:60" ht="12.4" customHeight="1">
      <c r="BB80" s="347"/>
      <c r="BC80" s="348"/>
      <c r="BD80" s="340">
        <v>18587</v>
      </c>
      <c r="BE80" s="340">
        <v>967.58333333333394</v>
      </c>
      <c r="BF80" s="340">
        <v>430.74999999999977</v>
      </c>
      <c r="BG80" s="340">
        <v>-1357.75</v>
      </c>
      <c r="BH80" s="340">
        <v>40.583333333333314</v>
      </c>
    </row>
    <row r="81" spans="54:60" ht="12.4" customHeight="1">
      <c r="BB81" s="347"/>
      <c r="BC81" s="348"/>
      <c r="BD81" s="340">
        <v>18103</v>
      </c>
      <c r="BE81" s="340">
        <v>1046.083333333333</v>
      </c>
      <c r="BF81" s="340">
        <v>661.5</v>
      </c>
      <c r="BG81" s="340">
        <v>-1578.833333333333</v>
      </c>
      <c r="BH81" s="340">
        <v>128.75</v>
      </c>
    </row>
    <row r="82" spans="54:60" ht="12.4" customHeight="1">
      <c r="BB82" s="347"/>
      <c r="BC82" s="347"/>
    </row>
    <row r="83" spans="54:60" ht="12.4" customHeight="1">
      <c r="BB83" s="347"/>
      <c r="BC83" s="347"/>
    </row>
  </sheetData>
  <pageMargins left="0.7" right="0.7" top="0.75" bottom="0.75" header="0.3" footer="0.3"/>
  <pageSetup scale="23" fitToHeight="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51">
    <tabColor theme="4"/>
  </sheetPr>
  <dimension ref="A1:AK75"/>
  <sheetViews>
    <sheetView showGridLines="0" zoomScale="85" zoomScaleNormal="85" workbookViewId="0">
      <pane xSplit="1" ySplit="3" topLeftCell="H4" activePane="bottomRight" state="frozen"/>
      <selection pane="topRight" activeCell="B1" sqref="B1"/>
      <selection pane="bottomLeft" activeCell="A4" sqref="A4"/>
      <selection pane="bottomRight" activeCell="AI18" sqref="AI18"/>
    </sheetView>
  </sheetViews>
  <sheetFormatPr defaultColWidth="9.28515625" defaultRowHeight="15"/>
  <cols>
    <col min="1" max="1" width="28.42578125" style="9" bestFit="1" customWidth="1"/>
    <col min="2" max="2" width="9.42578125" style="9" bestFit="1" customWidth="1"/>
    <col min="3" max="5" width="9.28515625" style="9" bestFit="1" customWidth="1"/>
    <col min="6" max="6" width="9.42578125" style="9" bestFit="1" customWidth="1"/>
    <col min="7" max="9" width="9.28515625" style="9" bestFit="1" customWidth="1"/>
    <col min="10" max="10" width="9.42578125" style="9" bestFit="1" customWidth="1"/>
    <col min="11" max="13" width="9.28515625" style="9" bestFit="1" customWidth="1"/>
    <col min="14" max="14" width="9.42578125" style="9" bestFit="1" customWidth="1"/>
    <col min="15" max="16" width="9.28515625" style="9" bestFit="1" customWidth="1"/>
    <col min="17" max="19" width="9.42578125" style="9" bestFit="1" customWidth="1"/>
    <col min="20" max="20" width="9.42578125" style="9" customWidth="1"/>
    <col min="21" max="21" width="10.42578125" style="9" customWidth="1"/>
    <col min="22" max="22" width="14.42578125" style="9" bestFit="1" customWidth="1"/>
    <col min="23" max="23" width="11.42578125" style="9" customWidth="1"/>
    <col min="24" max="24" width="10.28515625" style="9" customWidth="1"/>
    <col min="25" max="25" width="12" style="9" bestFit="1" customWidth="1"/>
    <col min="26" max="30" width="9.28515625" style="9" bestFit="1" customWidth="1"/>
    <col min="31" max="16384" width="9.28515625" style="9"/>
  </cols>
  <sheetData>
    <row r="1" spans="1:35">
      <c r="A1" s="133" t="s">
        <v>150</v>
      </c>
      <c r="B1" s="134">
        <v>2013</v>
      </c>
      <c r="C1" s="135"/>
      <c r="D1" s="135"/>
      <c r="E1" s="134"/>
      <c r="F1" s="134">
        <v>2014</v>
      </c>
      <c r="G1" s="135"/>
      <c r="H1" s="135"/>
      <c r="I1" s="135"/>
      <c r="J1" s="134">
        <v>2015</v>
      </c>
      <c r="K1" s="135"/>
      <c r="L1" s="134"/>
      <c r="M1" s="133"/>
      <c r="N1" s="134">
        <v>2016</v>
      </c>
      <c r="O1" s="135"/>
      <c r="P1" s="134"/>
      <c r="Q1" s="134"/>
      <c r="R1" s="134">
        <v>2017</v>
      </c>
      <c r="S1" s="134"/>
      <c r="T1" s="135"/>
      <c r="U1" s="135"/>
      <c r="V1" s="136">
        <v>2018</v>
      </c>
      <c r="W1" s="136"/>
      <c r="X1" s="133"/>
      <c r="Y1" s="133"/>
      <c r="Z1" s="194">
        <v>2019</v>
      </c>
      <c r="AA1" s="194"/>
      <c r="AB1" s="194"/>
      <c r="AC1" s="194"/>
      <c r="AD1" s="194">
        <v>2020</v>
      </c>
      <c r="AE1" s="194"/>
      <c r="AF1" s="194"/>
      <c r="AG1" s="194"/>
      <c r="AH1" s="194">
        <v>2021</v>
      </c>
      <c r="AI1" s="194"/>
    </row>
    <row r="2" spans="1:35">
      <c r="A2" s="128" t="s">
        <v>151</v>
      </c>
      <c r="B2" s="129" t="s">
        <v>23</v>
      </c>
      <c r="C2" s="129" t="s">
        <v>24</v>
      </c>
      <c r="D2" s="129" t="s">
        <v>25</v>
      </c>
      <c r="E2" s="129" t="s">
        <v>26</v>
      </c>
      <c r="F2" s="129" t="s">
        <v>23</v>
      </c>
      <c r="G2" s="129" t="s">
        <v>24</v>
      </c>
      <c r="H2" s="129" t="s">
        <v>25</v>
      </c>
      <c r="I2" s="129" t="s">
        <v>26</v>
      </c>
      <c r="J2" s="129" t="s">
        <v>23</v>
      </c>
      <c r="K2" s="129" t="s">
        <v>24</v>
      </c>
      <c r="L2" s="129" t="s">
        <v>25</v>
      </c>
      <c r="M2" s="129" t="s">
        <v>26</v>
      </c>
      <c r="N2" s="129" t="s">
        <v>23</v>
      </c>
      <c r="O2" s="129" t="s">
        <v>24</v>
      </c>
      <c r="P2" s="129" t="s">
        <v>25</v>
      </c>
      <c r="Q2" s="129" t="s">
        <v>26</v>
      </c>
      <c r="R2" s="129" t="s">
        <v>23</v>
      </c>
      <c r="S2" s="129" t="s">
        <v>24</v>
      </c>
      <c r="T2" s="129" t="s">
        <v>25</v>
      </c>
      <c r="U2" s="129" t="s">
        <v>26</v>
      </c>
      <c r="V2" s="129" t="s">
        <v>23</v>
      </c>
      <c r="W2" s="129" t="s">
        <v>24</v>
      </c>
      <c r="X2" s="129" t="s">
        <v>25</v>
      </c>
      <c r="Y2" s="129" t="s">
        <v>26</v>
      </c>
      <c r="Z2" s="129" t="s">
        <v>23</v>
      </c>
      <c r="AA2" s="129" t="s">
        <v>24</v>
      </c>
      <c r="AB2" s="129" t="s">
        <v>25</v>
      </c>
      <c r="AC2" s="129" t="s">
        <v>26</v>
      </c>
      <c r="AD2" s="129" t="s">
        <v>23</v>
      </c>
      <c r="AE2" s="129" t="s">
        <v>24</v>
      </c>
      <c r="AF2" s="465" t="s">
        <v>25</v>
      </c>
      <c r="AG2" s="465" t="s">
        <v>26</v>
      </c>
      <c r="AH2" s="150" t="s">
        <v>152</v>
      </c>
      <c r="AI2" s="128"/>
    </row>
    <row r="3" spans="1:35">
      <c r="A3" s="130" t="s">
        <v>153</v>
      </c>
      <c r="B3" s="128"/>
      <c r="C3" s="128"/>
      <c r="D3" s="128"/>
      <c r="E3" s="128"/>
      <c r="F3" s="128"/>
      <c r="G3" s="128"/>
      <c r="H3" s="128"/>
      <c r="I3" s="128"/>
      <c r="J3" s="128"/>
      <c r="K3" s="128"/>
      <c r="L3" s="128"/>
      <c r="M3" s="128"/>
      <c r="N3" s="128"/>
      <c r="O3" s="128"/>
      <c r="P3" s="128"/>
      <c r="Q3" s="128"/>
      <c r="R3" s="128"/>
      <c r="S3" s="128"/>
      <c r="T3" s="128"/>
      <c r="U3" s="128"/>
      <c r="V3" s="131"/>
      <c r="W3" s="131"/>
      <c r="X3" s="128"/>
      <c r="Y3" s="128"/>
      <c r="Z3" s="128"/>
      <c r="AA3" s="128"/>
      <c r="AB3" s="128"/>
      <c r="AC3" s="128"/>
      <c r="AD3" s="128"/>
      <c r="AE3" s="128"/>
      <c r="AF3" s="128"/>
      <c r="AG3" s="128"/>
      <c r="AH3" s="128"/>
      <c r="AI3" s="128"/>
    </row>
    <row r="4" spans="1:35">
      <c r="A4" s="132" t="s">
        <v>154</v>
      </c>
      <c r="B4" s="11">
        <v>-0.26762465381296147</v>
      </c>
      <c r="C4" s="11">
        <v>-0.21337307368175928</v>
      </c>
      <c r="D4" s="11">
        <v>-0.1784724345816677</v>
      </c>
      <c r="E4" s="11">
        <v>0.27379941254511642</v>
      </c>
      <c r="F4" s="11">
        <v>0.323195037649466</v>
      </c>
      <c r="G4" s="11">
        <v>0.28383350171537136</v>
      </c>
      <c r="H4" s="11">
        <v>0.23439891590475698</v>
      </c>
      <c r="I4" s="11">
        <v>0.11198735332591792</v>
      </c>
      <c r="J4" s="11">
        <v>9.6640435642693423E-2</v>
      </c>
      <c r="K4" s="11">
        <v>7.0547682655647606E-2</v>
      </c>
      <c r="L4" s="11">
        <v>9.061323036764414E-2</v>
      </c>
      <c r="M4" s="11">
        <v>5.4413193971374521E-2</v>
      </c>
      <c r="N4" s="12">
        <v>-3.1010583137245886E-2</v>
      </c>
      <c r="O4" s="12">
        <v>-4.74556740288943E-2</v>
      </c>
      <c r="P4" s="11">
        <v>-2.3232598242919261E-2</v>
      </c>
      <c r="Q4" s="11">
        <v>0.11836612463563384</v>
      </c>
      <c r="R4" s="11">
        <v>0.20755400658196196</v>
      </c>
      <c r="S4" s="11">
        <v>0.17629766967689131</v>
      </c>
      <c r="T4" s="11">
        <v>9.639085041124229E-2</v>
      </c>
      <c r="U4" s="11">
        <v>-0.18227853876066497</v>
      </c>
      <c r="V4" s="51">
        <v>-0.19101510241087005</v>
      </c>
      <c r="W4" s="51">
        <v>-0.18506019182709929</v>
      </c>
      <c r="X4" s="55">
        <v>-0.17381355850563843</v>
      </c>
      <c r="Y4" s="55">
        <v>-6.0686718764663521E-2</v>
      </c>
      <c r="Z4" s="128">
        <v>-9.3097716916087092E-2</v>
      </c>
      <c r="AA4" s="128">
        <v>-0.10642352265599282</v>
      </c>
      <c r="AB4" s="128">
        <v>-0.10864189439063114</v>
      </c>
      <c r="AC4" s="128">
        <v>-8.9110418307115802E-2</v>
      </c>
      <c r="AD4" s="128">
        <v>-5.997280935686268E-2</v>
      </c>
      <c r="AE4" s="128">
        <v>1.8979842638695038E-2</v>
      </c>
      <c r="AF4" s="128">
        <v>6.9458457710663044E-2</v>
      </c>
      <c r="AG4" s="128">
        <v>4.3755366547775384E-2</v>
      </c>
      <c r="AH4" s="128">
        <v>6.4955344010678512E-2</v>
      </c>
      <c r="AI4" s="128"/>
    </row>
    <row r="5" spans="1:35">
      <c r="A5" s="132" t="s">
        <v>155</v>
      </c>
      <c r="B5" s="11">
        <v>8.4942447095733592E-2</v>
      </c>
      <c r="C5" s="11">
        <v>-0.1042272923308467</v>
      </c>
      <c r="D5" s="11">
        <v>-0.1412974261351963</v>
      </c>
      <c r="E5" s="11">
        <v>-0.47094822689855448</v>
      </c>
      <c r="F5" s="11">
        <v>-0.49471278646832406</v>
      </c>
      <c r="G5" s="11">
        <v>-0.45334896109249462</v>
      </c>
      <c r="H5" s="11">
        <v>-0.36510424297565708</v>
      </c>
      <c r="I5" s="11">
        <v>-0.29363287502099844</v>
      </c>
      <c r="J5" s="11">
        <v>-0.36251349286182188</v>
      </c>
      <c r="K5" s="11">
        <v>-0.23490842022188158</v>
      </c>
      <c r="L5" s="11">
        <v>-0.26975943693739013</v>
      </c>
      <c r="M5" s="11">
        <v>-0.20213920777306538</v>
      </c>
      <c r="N5" s="12">
        <v>-9.4183239382087322E-2</v>
      </c>
      <c r="O5" s="12">
        <v>-2.2652737338699224E-2</v>
      </c>
      <c r="P5" s="11">
        <v>-4.1738737892285681E-2</v>
      </c>
      <c r="Q5" s="11">
        <v>-4.1949654713221318E-2</v>
      </c>
      <c r="R5" s="11">
        <v>-7.3981228596195395E-2</v>
      </c>
      <c r="S5" s="11">
        <v>-6.8359041107085461E-2</v>
      </c>
      <c r="T5" s="11">
        <v>6.9157097718298421E-2</v>
      </c>
      <c r="U5" s="11">
        <v>0.27368066578805345</v>
      </c>
      <c r="V5" s="51">
        <v>0.29163133113571094</v>
      </c>
      <c r="W5" s="51">
        <v>0.22795796732482929</v>
      </c>
      <c r="X5" s="55">
        <v>0.14664880962138555</v>
      </c>
      <c r="Y5" s="55">
        <v>9.3466567825160107E-2</v>
      </c>
      <c r="Z5" s="128">
        <v>0.15364501709317235</v>
      </c>
      <c r="AA5" s="128">
        <v>0.19162234640236733</v>
      </c>
      <c r="AB5" s="128">
        <v>0.2367472682687026</v>
      </c>
      <c r="AC5" s="128">
        <v>0.13998392965008621</v>
      </c>
      <c r="AD5" s="128">
        <v>8.2445360104954069E-2</v>
      </c>
      <c r="AE5" s="128">
        <v>3.9227294378966909E-2</v>
      </c>
      <c r="AF5" s="128">
        <v>5.3402491379106215E-2</v>
      </c>
      <c r="AG5" s="128">
        <v>0.12386793559307002</v>
      </c>
      <c r="AH5" s="128">
        <v>0.10474754428829942</v>
      </c>
      <c r="AI5" s="128"/>
    </row>
    <row r="6" spans="1:35">
      <c r="A6" s="128" t="s">
        <v>156</v>
      </c>
      <c r="B6" s="11">
        <v>0.2624823520326266</v>
      </c>
      <c r="C6" s="11">
        <v>0.32485513051279652</v>
      </c>
      <c r="D6" s="11">
        <v>0.49384828049975688</v>
      </c>
      <c r="E6" s="11">
        <v>0.53797209594056628</v>
      </c>
      <c r="F6" s="11">
        <v>0.65521267380720094</v>
      </c>
      <c r="G6" s="11">
        <v>0.55009112361750989</v>
      </c>
      <c r="H6" s="11">
        <v>0.36994207597087791</v>
      </c>
      <c r="I6" s="11">
        <v>0.32060448757009669</v>
      </c>
      <c r="J6" s="11">
        <v>0.2136863394821143</v>
      </c>
      <c r="K6" s="11">
        <v>8.1316672333717602E-2</v>
      </c>
      <c r="L6" s="11">
        <v>8.4172002580222893E-2</v>
      </c>
      <c r="M6" s="11">
        <v>3.2961078853334373E-2</v>
      </c>
      <c r="N6" s="11">
        <v>-0.14269079417978175</v>
      </c>
      <c r="O6" s="11">
        <v>-3.0884157602984103E-2</v>
      </c>
      <c r="P6" s="11">
        <v>-6.9418383309148068E-2</v>
      </c>
      <c r="Q6" s="11">
        <v>0.10386245262061231</v>
      </c>
      <c r="R6" s="11">
        <v>0.28190532806140078</v>
      </c>
      <c r="S6" s="11">
        <v>0.24581420709254742</v>
      </c>
      <c r="T6" s="11">
        <v>0.27524363738357072</v>
      </c>
      <c r="U6" s="11">
        <v>0.14899363877142044</v>
      </c>
      <c r="V6" s="51">
        <v>0.17977120395597979</v>
      </c>
      <c r="W6" s="51">
        <v>0.21807908935848871</v>
      </c>
      <c r="X6" s="55">
        <v>0.23286241805148397</v>
      </c>
      <c r="Y6" s="55">
        <v>0.22893421048719864</v>
      </c>
      <c r="Z6" s="128">
        <v>0.19997627486071631</v>
      </c>
      <c r="AA6" s="128">
        <v>0.13553628834186446</v>
      </c>
      <c r="AB6" s="128">
        <v>6.7418721238009252E-2</v>
      </c>
      <c r="AC6" s="128">
        <v>2.0748462441106612E-2</v>
      </c>
      <c r="AD6" s="128">
        <v>-1.0161014879058386E-2</v>
      </c>
      <c r="AE6" s="128">
        <v>-2.1190845920578148E-2</v>
      </c>
      <c r="AF6" s="128">
        <v>-2.0878192816861457E-2</v>
      </c>
      <c r="AG6" s="128">
        <v>-2.1906862292220844E-2</v>
      </c>
      <c r="AH6" s="128">
        <v>-1.5398151653909923E-2</v>
      </c>
      <c r="AI6" s="128"/>
    </row>
    <row r="7" spans="1:35">
      <c r="A7" s="132" t="s">
        <v>4</v>
      </c>
      <c r="B7" s="11">
        <v>0.11620791042275251</v>
      </c>
      <c r="C7" s="11">
        <v>0.12789653071119991</v>
      </c>
      <c r="D7" s="11">
        <v>1.8074756822948727E-2</v>
      </c>
      <c r="E7" s="11">
        <v>-9.9007127713698628E-2</v>
      </c>
      <c r="F7" s="11">
        <v>-0.1208159695355043</v>
      </c>
      <c r="G7" s="11">
        <v>-0.1177140244987944</v>
      </c>
      <c r="H7" s="11">
        <v>-5.1010640026693033E-2</v>
      </c>
      <c r="I7" s="11">
        <v>-1.3936758438135678E-2</v>
      </c>
      <c r="J7" s="11">
        <v>4.7658385222717502E-2</v>
      </c>
      <c r="K7" s="11">
        <v>7.6613779546449823E-2</v>
      </c>
      <c r="L7" s="11">
        <v>8.1181980204350676E-2</v>
      </c>
      <c r="M7" s="11">
        <v>5.972293136813335E-2</v>
      </c>
      <c r="N7" s="11">
        <v>0.289108977368638</v>
      </c>
      <c r="O7" s="11">
        <v>0.21518233006955559</v>
      </c>
      <c r="P7" s="11">
        <v>0.29774454724318955</v>
      </c>
      <c r="Q7" s="11">
        <v>2.9662833320939348E-2</v>
      </c>
      <c r="R7" s="11">
        <v>-0.20317390531063356</v>
      </c>
      <c r="S7" s="11">
        <v>-0.1484260671722773</v>
      </c>
      <c r="T7" s="11">
        <v>-0.16437136050775597</v>
      </c>
      <c r="U7" s="11">
        <v>6.4136823959809824E-2</v>
      </c>
      <c r="V7" s="51">
        <v>3.0386384583620731E-2</v>
      </c>
      <c r="W7" s="51">
        <v>2.5277740809566053E-2</v>
      </c>
      <c r="X7" s="55">
        <v>9.2561563097351696E-3</v>
      </c>
      <c r="Y7" s="55">
        <v>-3.3887580094776437E-2</v>
      </c>
      <c r="Z7" s="128">
        <v>-3.4603008644759209E-2</v>
      </c>
      <c r="AA7" s="128">
        <f>AA8-AA6-AA5-AA4</f>
        <v>-5.4295862306299167E-2</v>
      </c>
      <c r="AB7" s="128">
        <f>AB8-AB6-AB5-AB4</f>
        <v>-5.5310781322182603E-2</v>
      </c>
      <c r="AC7" s="128">
        <f>AC8-AC6-AC5-AC4</f>
        <v>-1.8405976230201904E-3</v>
      </c>
      <c r="AD7" s="128">
        <v>5.1495882102703394E-3</v>
      </c>
      <c r="AE7" s="128">
        <f>AE8-AE6-AE5-AE4</f>
        <v>1.8284275181957327E-2</v>
      </c>
      <c r="AF7" s="128">
        <v>-4.4422810673795804E-3</v>
      </c>
      <c r="AG7" s="128">
        <v>1.6821111471231789E-2</v>
      </c>
      <c r="AH7" s="128">
        <v>2.5456837311734801E-2</v>
      </c>
      <c r="AI7" s="128"/>
    </row>
    <row r="8" spans="1:35">
      <c r="A8" s="132" t="s">
        <v>157</v>
      </c>
      <c r="B8" s="11">
        <v>0.19600805573815136</v>
      </c>
      <c r="C8" s="11">
        <v>0.13515129521139002</v>
      </c>
      <c r="D8" s="11">
        <v>0.19215317660584152</v>
      </c>
      <c r="E8" s="11">
        <v>0.24181615387342958</v>
      </c>
      <c r="F8" s="11">
        <v>0.36287895545283844</v>
      </c>
      <c r="G8" s="11">
        <v>0.26286163974159216</v>
      </c>
      <c r="H8" s="11">
        <v>0.18822610887328439</v>
      </c>
      <c r="I8" s="11">
        <v>0.12502220743688075</v>
      </c>
      <c r="J8" s="11">
        <v>-4.5283325142966291E-3</v>
      </c>
      <c r="K8" s="11">
        <v>-6.4302856860664059E-3</v>
      </c>
      <c r="L8" s="11">
        <v>-1.3792223785172197E-2</v>
      </c>
      <c r="M8" s="11">
        <v>-5.5042003580223049E-2</v>
      </c>
      <c r="N8" s="12">
        <v>2.1224360669523046E-2</v>
      </c>
      <c r="O8" s="12">
        <v>0.11418976109897816</v>
      </c>
      <c r="P8" s="11">
        <v>0.16335482779883659</v>
      </c>
      <c r="Q8" s="11">
        <v>0.20994175586396402</v>
      </c>
      <c r="R8" s="11">
        <v>0.21230420073653414</v>
      </c>
      <c r="S8" s="11">
        <v>0.2053267684900757</v>
      </c>
      <c r="T8" s="11">
        <v>0.27642022500535557</v>
      </c>
      <c r="U8" s="11">
        <v>0.30453258975861908</v>
      </c>
      <c r="V8" s="51">
        <v>0.3107738172644412</v>
      </c>
      <c r="W8" s="51">
        <v>0.28625460566578509</v>
      </c>
      <c r="X8" s="55">
        <v>0.21495382547696626</v>
      </c>
      <c r="Y8" s="55">
        <v>0.22782647945291881</v>
      </c>
      <c r="Z8" s="128">
        <v>0.22592056639304237</v>
      </c>
      <c r="AA8" s="128">
        <v>0.1664392497819398</v>
      </c>
      <c r="AB8" s="128">
        <v>0.14021331379389812</v>
      </c>
      <c r="AC8" s="128">
        <v>6.9781376161056841E-2</v>
      </c>
      <c r="AD8" s="128">
        <v>3.8182012041311664E-2</v>
      </c>
      <c r="AE8" s="128">
        <v>5.5300566279041119E-2</v>
      </c>
      <c r="AF8" s="128">
        <v>9.7540475205528221E-2</v>
      </c>
      <c r="AG8" s="128">
        <v>0.16253755131985634</v>
      </c>
      <c r="AH8" s="128">
        <v>0.17976157395680281</v>
      </c>
      <c r="AI8" s="128"/>
    </row>
    <row r="9" spans="1:35">
      <c r="A9" s="130" t="s">
        <v>158</v>
      </c>
      <c r="B9" s="128"/>
      <c r="C9" s="128"/>
      <c r="D9" s="128"/>
      <c r="E9" s="128"/>
      <c r="F9" s="128"/>
      <c r="G9" s="128"/>
      <c r="H9" s="128"/>
      <c r="I9" s="128"/>
      <c r="J9" s="128"/>
      <c r="K9" s="128"/>
      <c r="L9" s="128"/>
      <c r="M9" s="128"/>
      <c r="N9" s="128"/>
      <c r="O9" s="128"/>
      <c r="P9" s="128"/>
      <c r="Q9" s="128"/>
      <c r="R9" s="128"/>
      <c r="S9" s="128"/>
      <c r="T9" s="128"/>
      <c r="U9" s="128"/>
      <c r="V9" s="128"/>
      <c r="W9" s="128"/>
      <c r="X9" s="128"/>
      <c r="Y9" s="128"/>
      <c r="Z9" s="128"/>
      <c r="AA9" s="128"/>
      <c r="AB9" s="128"/>
      <c r="AC9" s="128"/>
      <c r="AD9" s="128"/>
      <c r="AE9" s="128"/>
      <c r="AF9" s="128"/>
      <c r="AG9" s="128"/>
      <c r="AH9" s="128"/>
      <c r="AI9" s="128"/>
    </row>
    <row r="10" spans="1:35">
      <c r="A10" s="128" t="s">
        <v>159</v>
      </c>
      <c r="B10" s="11">
        <v>-7.4240223704283943E-3</v>
      </c>
      <c r="C10" s="11">
        <v>7.0650357960051705E-3</v>
      </c>
      <c r="D10" s="11">
        <v>3.7384417637802446E-2</v>
      </c>
      <c r="E10" s="11">
        <v>1.5129568062516131E-2</v>
      </c>
      <c r="F10" s="11">
        <v>2.8036375904655565E-2</v>
      </c>
      <c r="G10" s="11">
        <v>2.1127232836759727E-2</v>
      </c>
      <c r="H10" s="11">
        <v>1.4445819805795023E-2</v>
      </c>
      <c r="I10" s="11">
        <v>4.9187824395326714E-2</v>
      </c>
      <c r="J10" s="11">
        <v>5.8149450756613845E-3</v>
      </c>
      <c r="K10" s="11">
        <v>-3.9552350968314878E-3</v>
      </c>
      <c r="L10" s="11">
        <v>-2.1963533488949531E-2</v>
      </c>
      <c r="M10" s="11">
        <v>-4.3003173507137213E-2</v>
      </c>
      <c r="N10" s="11">
        <v>-1.3085403390240499E-2</v>
      </c>
      <c r="O10" s="11">
        <v>2.2753331140610202E-2</v>
      </c>
      <c r="P10" s="11">
        <v>3.8746254906720866E-2</v>
      </c>
      <c r="Q10" s="11">
        <v>4.4726607966744061E-2</v>
      </c>
      <c r="R10" s="11">
        <v>3.6101986028051106E-2</v>
      </c>
      <c r="S10" s="11">
        <v>1.2349917832444716E-3</v>
      </c>
      <c r="T10" s="11">
        <v>4.2629080602187189E-2</v>
      </c>
      <c r="U10" s="11">
        <v>3.7022183516071422E-2</v>
      </c>
      <c r="V10" s="51">
        <v>4.909079300864537E-2</v>
      </c>
      <c r="W10" s="51">
        <v>6.8673976928201305E-2</v>
      </c>
      <c r="X10" s="51">
        <v>2.4027060981557734E-2</v>
      </c>
      <c r="Y10" s="51">
        <v>2.4376893062503364E-2</v>
      </c>
      <c r="Z10" s="128">
        <v>3.9628775339373735E-3</v>
      </c>
      <c r="AA10" s="128">
        <v>1.2906543221504476E-3</v>
      </c>
      <c r="AB10" s="128">
        <v>3.6180083541029431E-2</v>
      </c>
      <c r="AC10" s="128">
        <v>2.9899593477879121E-3</v>
      </c>
      <c r="AD10" s="128">
        <v>2.9980181284826379E-2</v>
      </c>
      <c r="AE10" s="128">
        <v>5.3024493965183666E-3</v>
      </c>
      <c r="AF10" s="128">
        <v>-3.9709060895926497E-2</v>
      </c>
      <c r="AG10" s="128">
        <v>-1.6493285317669026E-2</v>
      </c>
      <c r="AH10" s="128">
        <v>-1.8543912722487493E-2</v>
      </c>
      <c r="AI10" s="128"/>
    </row>
    <row r="11" spans="1:35">
      <c r="A11" s="128" t="s">
        <v>160</v>
      </c>
      <c r="B11" s="11">
        <v>0.11767354926859436</v>
      </c>
      <c r="C11" s="11">
        <v>0.12209923528858072</v>
      </c>
      <c r="D11" s="11">
        <v>0.14096855345328335</v>
      </c>
      <c r="E11" s="11">
        <v>0.18739453939388839</v>
      </c>
      <c r="F11" s="11">
        <v>0.20353613814841623</v>
      </c>
      <c r="G11" s="11">
        <v>0.21899126016579934</v>
      </c>
      <c r="H11" s="11">
        <v>0.13374617712974093</v>
      </c>
      <c r="I11" s="11">
        <v>5.2798373533282053E-2</v>
      </c>
      <c r="J11" s="11">
        <v>3.5199013294525354E-4</v>
      </c>
      <c r="K11" s="11">
        <v>-3.9515384293809644E-2</v>
      </c>
      <c r="L11" s="11">
        <v>-3.4942555099856162E-3</v>
      </c>
      <c r="M11" s="11">
        <v>2.2337544863888998E-3</v>
      </c>
      <c r="N11" s="12">
        <v>2.8244183391987639E-2</v>
      </c>
      <c r="O11" s="12">
        <v>3.364881850865286E-2</v>
      </c>
      <c r="P11" s="11">
        <v>4.8844433819470345E-2</v>
      </c>
      <c r="Q11" s="11">
        <v>3.5415824040254444E-2</v>
      </c>
      <c r="R11" s="11">
        <v>9.8582978596580023E-2</v>
      </c>
      <c r="S11" s="11">
        <v>0.13422474630723866</v>
      </c>
      <c r="T11" s="11">
        <v>0.15227368340696551</v>
      </c>
      <c r="U11" s="11">
        <v>0.23292954249708037</v>
      </c>
      <c r="V11" s="51">
        <v>0.19493608220879707</v>
      </c>
      <c r="W11" s="51">
        <v>0.15763414437833848</v>
      </c>
      <c r="X11" s="51">
        <v>0.14136300994632942</v>
      </c>
      <c r="Y11" s="51">
        <v>9.6737311326174857E-2</v>
      </c>
      <c r="Z11" s="128">
        <v>0.14274220575268498</v>
      </c>
      <c r="AA11" s="128">
        <v>9.6782283269773894E-2</v>
      </c>
      <c r="AB11" s="128">
        <v>7.0758655342645818E-2</v>
      </c>
      <c r="AC11" s="128">
        <v>4.9466466194061018E-2</v>
      </c>
      <c r="AD11" s="128">
        <v>-2.1692904424484707E-2</v>
      </c>
      <c r="AE11" s="128">
        <v>5.8228651165337948E-3</v>
      </c>
      <c r="AF11" s="128">
        <v>4.22185297500468E-2</v>
      </c>
      <c r="AG11" s="128">
        <v>0.10937083538982331</v>
      </c>
      <c r="AH11" s="128">
        <v>0.13696092588985492</v>
      </c>
      <c r="AI11" s="128"/>
    </row>
    <row r="12" spans="1:35">
      <c r="A12" s="128" t="s">
        <v>161</v>
      </c>
      <c r="B12" s="11">
        <v>1.0889997537040176E-2</v>
      </c>
      <c r="C12" s="11">
        <v>4.1458882179173956E-2</v>
      </c>
      <c r="D12" s="11">
        <v>4.3586374395897645E-2</v>
      </c>
      <c r="E12" s="11">
        <v>3.6690355120943798E-2</v>
      </c>
      <c r="F12" s="11">
        <v>1.1094053262135342E-2</v>
      </c>
      <c r="G12" s="11">
        <v>-1.691979082200374E-2</v>
      </c>
      <c r="H12" s="11">
        <v>-1.3667495754738275E-2</v>
      </c>
      <c r="I12" s="11">
        <v>-2.0478215393623937E-2</v>
      </c>
      <c r="J12" s="11">
        <v>-1.3271059870028318E-2</v>
      </c>
      <c r="K12" s="11">
        <v>-5.6813368598770146E-3</v>
      </c>
      <c r="L12" s="11">
        <v>-9.3282682753551439E-3</v>
      </c>
      <c r="M12" s="11">
        <v>-8.4988724122220839E-3</v>
      </c>
      <c r="N12" s="12">
        <v>1.02570034924133E-2</v>
      </c>
      <c r="O12" s="12">
        <v>1.8607973979503208E-2</v>
      </c>
      <c r="P12" s="11">
        <v>2.5029448996594133E-2</v>
      </c>
      <c r="Q12" s="11">
        <v>3.5651697323683423E-2</v>
      </c>
      <c r="R12" s="11">
        <v>4.1104395923274147E-2</v>
      </c>
      <c r="S12" s="11">
        <v>5.7047580203324733E-2</v>
      </c>
      <c r="T12" s="11">
        <v>6.310800972474355E-2</v>
      </c>
      <c r="U12" s="11">
        <v>5.1768182864936188E-2</v>
      </c>
      <c r="V12" s="51">
        <v>5.1290943994325246E-2</v>
      </c>
      <c r="W12" s="51">
        <v>4.8364157840763179E-2</v>
      </c>
      <c r="X12" s="51">
        <v>3.9831817998242286E-2</v>
      </c>
      <c r="Y12" s="51">
        <v>7.2264095520238394E-2</v>
      </c>
      <c r="Z12" s="128">
        <v>5.3308339980449607E-2</v>
      </c>
      <c r="AA12" s="128">
        <v>4.2731152752420114E-2</v>
      </c>
      <c r="AB12" s="128">
        <v>2.4865445792069233E-2</v>
      </c>
      <c r="AC12" s="128">
        <v>-3.6351308180031625E-3</v>
      </c>
      <c r="AD12" s="128">
        <v>-8.2475264725284259E-3</v>
      </c>
      <c r="AE12" s="128">
        <v>-2.8041649492233294E-2</v>
      </c>
      <c r="AF12" s="128">
        <v>-1.6666926710618753E-2</v>
      </c>
      <c r="AG12" s="128">
        <v>7.4212459177777131E-3</v>
      </c>
      <c r="AH12" s="128">
        <v>2.2926416030993224E-3</v>
      </c>
      <c r="AI12" s="128"/>
    </row>
    <row r="13" spans="1:35">
      <c r="A13" s="128" t="s">
        <v>162</v>
      </c>
      <c r="B13" s="11">
        <v>6.9202800538570419E-2</v>
      </c>
      <c r="C13" s="11">
        <v>-2.6548918940159399E-2</v>
      </c>
      <c r="D13" s="11">
        <v>-3.6213046955982382E-2</v>
      </c>
      <c r="E13" s="11">
        <v>5.4040448857331615E-3</v>
      </c>
      <c r="F13" s="11">
        <v>0.11101127650517274</v>
      </c>
      <c r="G13" s="11">
        <v>4.3273077659413212E-2</v>
      </c>
      <c r="H13" s="11">
        <v>6.0934293378715872E-2</v>
      </c>
      <c r="I13" s="11">
        <v>5.2271275164809665E-2</v>
      </c>
      <c r="J13" s="11">
        <v>1.8586572548411784E-2</v>
      </c>
      <c r="K13" s="11">
        <v>5.6639332308756375E-2</v>
      </c>
      <c r="L13" s="11">
        <v>3.3781690080806386E-2</v>
      </c>
      <c r="M13" s="11">
        <v>-1.956796294697727E-3</v>
      </c>
      <c r="N13" s="12">
        <v>-7.850781382579013E-3</v>
      </c>
      <c r="O13" s="12">
        <v>2.6101585246755196E-2</v>
      </c>
      <c r="P13" s="11">
        <v>3.4795527134678574E-2</v>
      </c>
      <c r="Q13" s="11">
        <v>8.377758614816215E-2</v>
      </c>
      <c r="R13" s="11">
        <v>2.4102818318187526E-2</v>
      </c>
      <c r="S13" s="11">
        <v>3.9362138984270212E-3</v>
      </c>
      <c r="T13" s="11">
        <v>1.3994606521620752E-2</v>
      </c>
      <c r="U13" s="11">
        <v>-2.1205269062539389E-2</v>
      </c>
      <c r="V13" s="51">
        <v>1.3525078685259971E-2</v>
      </c>
      <c r="W13" s="51">
        <v>1.2990203383283943E-2</v>
      </c>
      <c r="X13" s="51">
        <v>7.3445649282284919E-3</v>
      </c>
      <c r="Y13" s="51">
        <v>3.0743435228336988E-2</v>
      </c>
      <c r="Z13" s="128">
        <v>2.387575488813656E-2</v>
      </c>
      <c r="AA13" s="128">
        <v>2.502753900866185E-2</v>
      </c>
      <c r="AB13" s="128">
        <v>1.2001554643150187E-2</v>
      </c>
      <c r="AC13" s="128">
        <v>2.383568392653454E-2</v>
      </c>
      <c r="AD13" s="128">
        <v>4.0068810967150127E-2</v>
      </c>
      <c r="AE13" s="128">
        <v>7.0267507701659571E-2</v>
      </c>
      <c r="AF13" s="128">
        <v>0.10696278093092064</v>
      </c>
      <c r="AG13" s="128">
        <v>5.5583018896831468E-2</v>
      </c>
      <c r="AH13" s="128">
        <v>5.0300202393566744E-2</v>
      </c>
      <c r="AI13" s="128"/>
    </row>
    <row r="14" spans="1:35">
      <c r="A14" s="128" t="s">
        <v>163</v>
      </c>
      <c r="B14" s="11">
        <v>5.66573076437492E-3</v>
      </c>
      <c r="C14" s="11">
        <v>-8.9229391122101504E-3</v>
      </c>
      <c r="D14" s="11">
        <v>6.4268780748404676E-3</v>
      </c>
      <c r="E14" s="11">
        <v>-2.8023535896518478E-3</v>
      </c>
      <c r="F14" s="11">
        <v>9.201111632458547E-3</v>
      </c>
      <c r="G14" s="11">
        <v>-3.6101400983766102E-3</v>
      </c>
      <c r="H14" s="11">
        <v>-7.2326856862291889E-3</v>
      </c>
      <c r="I14" s="11">
        <v>-8.7570502629138545E-3</v>
      </c>
      <c r="J14" s="11">
        <v>-1.6010780401286898E-2</v>
      </c>
      <c r="K14" s="11">
        <v>-1.3917661744304442E-2</v>
      </c>
      <c r="L14" s="11">
        <v>-1.278785659168832E-2</v>
      </c>
      <c r="M14" s="11">
        <v>-3.8169158525550029E-3</v>
      </c>
      <c r="N14" s="12">
        <v>3.6593585579414744E-3</v>
      </c>
      <c r="O14" s="12">
        <v>1.3078052223456708E-2</v>
      </c>
      <c r="P14" s="11">
        <v>1.5939162941372556E-2</v>
      </c>
      <c r="Q14" s="11">
        <v>1.0370040385120016E-2</v>
      </c>
      <c r="R14" s="11">
        <v>1.2412021870441121E-2</v>
      </c>
      <c r="S14" s="11">
        <v>8.8832362978407235E-3</v>
      </c>
      <c r="T14" s="11">
        <v>4.4148447498386202E-3</v>
      </c>
      <c r="U14" s="11">
        <v>4.0179499430705251E-3</v>
      </c>
      <c r="V14" s="51">
        <v>1.9309193674135676E-3</v>
      </c>
      <c r="W14" s="51">
        <v>-1.4078768648019603E-3</v>
      </c>
      <c r="X14" s="51">
        <v>2.3873716226083764E-3</v>
      </c>
      <c r="Y14" s="51">
        <v>3.7047443156650768E-3</v>
      </c>
      <c r="Z14" s="128">
        <v>2.0313882378337781E-3</v>
      </c>
      <c r="AA14" s="128">
        <v>6.0762042893365207E-4</v>
      </c>
      <c r="AB14" s="128">
        <v>-3.5924255249965512E-3</v>
      </c>
      <c r="AC14" s="128">
        <v>-2.8756024893233189E-3</v>
      </c>
      <c r="AD14" s="128">
        <v>-1.9265493136518402E-3</v>
      </c>
      <c r="AE14" s="128">
        <v>1.9493935565627323E-3</v>
      </c>
      <c r="AF14" s="128">
        <v>4.7351521311061271E-3</v>
      </c>
      <c r="AG14" s="128">
        <v>6.6557364330928764E-3</v>
      </c>
      <c r="AH14" s="128">
        <v>8.7517167927692076E-3</v>
      </c>
      <c r="AI14" s="128"/>
    </row>
    <row r="15" spans="1:35">
      <c r="A15" s="128" t="s">
        <v>157</v>
      </c>
      <c r="B15" s="11">
        <v>0.19600805573815136</v>
      </c>
      <c r="C15" s="11">
        <v>0.13515129521139002</v>
      </c>
      <c r="D15" s="11">
        <v>0.19215317660584152</v>
      </c>
      <c r="E15" s="11">
        <v>0.24181615387342958</v>
      </c>
      <c r="F15" s="11">
        <v>0.36287895545283844</v>
      </c>
      <c r="G15" s="11">
        <v>0.26286163974159216</v>
      </c>
      <c r="H15" s="11">
        <v>0.18822610887328439</v>
      </c>
      <c r="I15" s="11">
        <v>0.12502220743688075</v>
      </c>
      <c r="J15" s="11">
        <v>-4.5283325142966291E-3</v>
      </c>
      <c r="K15" s="11">
        <v>-6.4302856860664059E-3</v>
      </c>
      <c r="L15" s="11">
        <v>-1.3792223785172197E-2</v>
      </c>
      <c r="M15" s="11">
        <v>-5.5042003580223049E-2</v>
      </c>
      <c r="N15" s="12">
        <v>2.1224360669523046E-2</v>
      </c>
      <c r="O15" s="12">
        <v>0.11418976109897816</v>
      </c>
      <c r="P15" s="11">
        <v>0.16335482779883659</v>
      </c>
      <c r="Q15" s="11">
        <v>0.20994175586396402</v>
      </c>
      <c r="R15" s="11">
        <v>0.21230420073653414</v>
      </c>
      <c r="S15" s="11">
        <v>0.2053267684900757</v>
      </c>
      <c r="T15" s="11">
        <v>0.27642022500535557</v>
      </c>
      <c r="U15" s="11">
        <v>0.30453258975861908</v>
      </c>
      <c r="V15" s="51">
        <v>0.3107738172644412</v>
      </c>
      <c r="W15" s="51">
        <v>0.28625460566578509</v>
      </c>
      <c r="X15" s="51">
        <v>0.21495382547696626</v>
      </c>
      <c r="Y15" s="51">
        <v>0.22782647945291881</v>
      </c>
      <c r="Z15" s="128">
        <v>0.22592056639304237</v>
      </c>
      <c r="AA15" s="128">
        <v>0.1664392497819398</v>
      </c>
      <c r="AB15" s="128">
        <v>0.14021331379389812</v>
      </c>
      <c r="AC15" s="128">
        <v>6.9781376161056841E-2</v>
      </c>
      <c r="AD15" s="128">
        <v>3.8182012041311664E-2</v>
      </c>
      <c r="AE15" s="128">
        <v>5.5300566279041119E-2</v>
      </c>
      <c r="AF15" s="128">
        <v>9.7540475205528221E-2</v>
      </c>
      <c r="AG15" s="128">
        <v>0.16253755131985634</v>
      </c>
      <c r="AH15" s="128">
        <v>0.17976157395680281</v>
      </c>
      <c r="AI15" s="128"/>
    </row>
    <row r="16" spans="1:35">
      <c r="A16" s="128" t="s">
        <v>164</v>
      </c>
      <c r="B16" s="13">
        <v>6.7896480898303135E-2</v>
      </c>
      <c r="C16" s="13">
        <v>0.12762167463171759</v>
      </c>
      <c r="D16" s="13">
        <v>0.21449515501773231</v>
      </c>
      <c r="E16" s="13">
        <v>0.1405894932673748</v>
      </c>
      <c r="F16" s="13">
        <v>9.3217297598046964E-2</v>
      </c>
      <c r="G16" s="13">
        <v>-8.1066021881934791E-2</v>
      </c>
      <c r="H16" s="13">
        <v>-8.7987042160421525E-2</v>
      </c>
      <c r="I16" s="13">
        <v>-0.13205105958831131</v>
      </c>
      <c r="J16" s="13">
        <v>-0.16766911894867975</v>
      </c>
      <c r="K16" s="13">
        <v>-0.10635470734263797</v>
      </c>
      <c r="L16" s="13">
        <v>-0.12130418306269874</v>
      </c>
      <c r="M16" s="13">
        <v>-7.2104766972924006E-2</v>
      </c>
      <c r="N16" s="13">
        <v>9.530448298479488E-2</v>
      </c>
      <c r="O16" s="13">
        <v>0.1911717804404629</v>
      </c>
      <c r="P16" s="13">
        <v>0.25220161167868471</v>
      </c>
      <c r="Q16" s="13">
        <v>0.27439635473296664</v>
      </c>
      <c r="R16" s="13">
        <v>0.3417125640808647</v>
      </c>
      <c r="S16" s="13">
        <v>0.37207391932909162</v>
      </c>
      <c r="T16" s="13">
        <v>0.38617605284317863</v>
      </c>
      <c r="U16" s="13">
        <v>0.31581283844403973</v>
      </c>
      <c r="V16" s="52">
        <v>0.30705495548592765</v>
      </c>
      <c r="W16" s="52">
        <v>0.2327886276219131</v>
      </c>
      <c r="X16" s="52">
        <v>0.22236851132893995</v>
      </c>
      <c r="Y16" s="52">
        <v>0.42638295222323785</v>
      </c>
      <c r="Z16" s="128">
        <v>0.32018203957974917</v>
      </c>
      <c r="AA16" s="128">
        <v>0.22417284527671158</v>
      </c>
      <c r="AB16" s="128">
        <v>0.11136537109394551</v>
      </c>
      <c r="AC16" s="128">
        <v>-3.1455391863545623E-2</v>
      </c>
      <c r="AD16" s="128">
        <v>-5.4661736470464906E-2</v>
      </c>
      <c r="AE16" s="128">
        <v>-0.12859894441399622</v>
      </c>
      <c r="AF16" s="128">
        <v>-6.4084839629031221E-2</v>
      </c>
      <c r="AG16" s="128"/>
      <c r="AH16" s="128"/>
      <c r="AI16" s="128"/>
    </row>
    <row r="17" spans="1:35">
      <c r="A17" s="130" t="s">
        <v>165</v>
      </c>
      <c r="B17" s="128"/>
      <c r="C17" s="128"/>
      <c r="D17" s="128"/>
      <c r="E17" s="128"/>
      <c r="F17" s="128"/>
      <c r="G17" s="128"/>
      <c r="H17" s="128"/>
      <c r="I17" s="128"/>
      <c r="J17" s="128"/>
      <c r="K17" s="128"/>
      <c r="L17" s="128"/>
      <c r="M17" s="128"/>
      <c r="N17" s="128"/>
      <c r="O17" s="128"/>
      <c r="P17" s="128"/>
      <c r="Q17" s="128"/>
      <c r="R17" s="128"/>
      <c r="S17" s="128"/>
      <c r="T17" s="128"/>
      <c r="U17" s="128"/>
      <c r="V17" s="128"/>
      <c r="W17" s="128"/>
      <c r="X17" s="128"/>
      <c r="Y17" s="128"/>
      <c r="Z17" s="128"/>
      <c r="AA17" s="128"/>
      <c r="AB17" s="128"/>
      <c r="AC17" s="128"/>
      <c r="AD17" s="128"/>
      <c r="AE17" s="128"/>
      <c r="AF17" s="128"/>
      <c r="AG17" s="128"/>
      <c r="AH17" s="128"/>
      <c r="AI17" s="128"/>
    </row>
    <row r="18" spans="1:35">
      <c r="A18" s="128" t="s">
        <v>485</v>
      </c>
      <c r="B18" s="11"/>
      <c r="C18" s="11"/>
      <c r="D18" s="11"/>
      <c r="E18" s="11"/>
      <c r="F18" s="11"/>
      <c r="G18" s="11"/>
      <c r="H18" s="11"/>
      <c r="I18" s="11"/>
      <c r="J18" s="11"/>
      <c r="K18" s="11"/>
      <c r="L18" s="11"/>
      <c r="M18" s="11"/>
      <c r="N18" s="11"/>
      <c r="O18" s="11"/>
      <c r="P18" s="11"/>
      <c r="Q18" s="11"/>
      <c r="R18" s="11"/>
      <c r="S18" s="11"/>
      <c r="T18" s="11"/>
      <c r="U18" s="11"/>
      <c r="V18" s="51">
        <f>SUM(V19:V28)</f>
        <v>0.11433863860819465</v>
      </c>
      <c r="W18" s="51">
        <f t="shared" ref="W18:AG18" si="0">SUM(W19:W28)</f>
        <v>0.19302054966779095</v>
      </c>
      <c r="X18" s="51">
        <f t="shared" si="0"/>
        <v>0.21702308826964978</v>
      </c>
      <c r="Y18" s="51">
        <f t="shared" si="0"/>
        <v>0.26425088741985964</v>
      </c>
      <c r="Z18" s="51">
        <f t="shared" si="0"/>
        <v>0.23474992986803175</v>
      </c>
      <c r="AA18" s="51">
        <f t="shared" si="0"/>
        <v>0.18225956634851753</v>
      </c>
      <c r="AB18" s="51">
        <f t="shared" si="0"/>
        <v>0.11031866700842298</v>
      </c>
      <c r="AC18" s="51">
        <f t="shared" si="0"/>
        <v>4.9750828478273813E-2</v>
      </c>
      <c r="AD18" s="51">
        <f t="shared" si="0"/>
        <v>-1.954856718696054E-2</v>
      </c>
      <c r="AE18" s="51">
        <f t="shared" si="0"/>
        <v>-4.7688514465394766E-2</v>
      </c>
      <c r="AF18" s="51">
        <f t="shared" si="0"/>
        <v>-4.5153096446160612E-2</v>
      </c>
      <c r="AG18" s="51">
        <f t="shared" si="0"/>
        <v>-5.007810636251997E-2</v>
      </c>
      <c r="AH18" s="51">
        <f>SUM(AH19:AH28)</f>
        <v>-4.7955332440871294E-2</v>
      </c>
      <c r="AI18" s="128"/>
    </row>
    <row r="19" spans="1:35">
      <c r="A19" s="128" t="s">
        <v>484</v>
      </c>
      <c r="B19" s="11"/>
      <c r="C19" s="11"/>
      <c r="D19" s="11"/>
      <c r="E19" s="11"/>
      <c r="F19" s="11"/>
      <c r="G19" s="11"/>
      <c r="H19" s="11"/>
      <c r="I19" s="11"/>
      <c r="J19" s="11"/>
      <c r="K19" s="11"/>
      <c r="L19" s="11"/>
      <c r="M19" s="11"/>
      <c r="N19" s="11"/>
      <c r="O19" s="11"/>
      <c r="P19" s="11"/>
      <c r="Q19" s="11"/>
      <c r="R19" s="11"/>
      <c r="S19" s="11"/>
      <c r="T19" s="11"/>
      <c r="U19" s="11"/>
      <c r="V19" s="51">
        <v>2.7454350876326976E-3</v>
      </c>
      <c r="W19" s="51">
        <v>2.456210505846536E-3</v>
      </c>
      <c r="X19" s="51">
        <v>-2.0061236883385351E-4</v>
      </c>
      <c r="Y19" s="51">
        <v>1.5475795573665168E-3</v>
      </c>
      <c r="Z19" s="128">
        <v>1.4757347582348716E-3</v>
      </c>
      <c r="AA19" s="128">
        <v>2.763169700968245E-3</v>
      </c>
      <c r="AB19" s="128">
        <v>3.3122335269415173E-3</v>
      </c>
      <c r="AC19" s="128">
        <v>3.0832029738669989E-3</v>
      </c>
      <c r="AD19" s="128">
        <v>3.6674118580847172E-3</v>
      </c>
      <c r="AE19" s="128">
        <v>-5.5452504847787985E-3</v>
      </c>
      <c r="AF19" s="128">
        <v>-6.6522305000196952E-3</v>
      </c>
      <c r="AG19" s="128">
        <v>-4.7632118841570955E-3</v>
      </c>
      <c r="AH19" s="128">
        <v>-5.3962999087676395E-3</v>
      </c>
      <c r="AI19" s="128"/>
    </row>
    <row r="20" spans="1:35">
      <c r="A20" s="128" t="s">
        <v>71</v>
      </c>
      <c r="B20" s="11"/>
      <c r="C20" s="11"/>
      <c r="D20" s="11"/>
      <c r="E20" s="11"/>
      <c r="F20" s="11"/>
      <c r="G20" s="11"/>
      <c r="H20" s="11"/>
      <c r="I20" s="11"/>
      <c r="J20" s="11"/>
      <c r="K20" s="11"/>
      <c r="L20" s="11"/>
      <c r="M20" s="11"/>
      <c r="N20" s="11"/>
      <c r="O20" s="11"/>
      <c r="P20" s="11"/>
      <c r="Q20" s="11"/>
      <c r="R20" s="11"/>
      <c r="S20" s="11"/>
      <c r="T20" s="11"/>
      <c r="U20" s="11"/>
      <c r="V20" s="51">
        <v>2.5976173155482851E-2</v>
      </c>
      <c r="W20" s="51">
        <v>2.1377368205160462E-2</v>
      </c>
      <c r="X20" s="51">
        <v>1.8871239763397676E-2</v>
      </c>
      <c r="Y20" s="51">
        <v>1.4710542631090359E-2</v>
      </c>
      <c r="Z20" s="128">
        <v>1.4936723953691423E-2</v>
      </c>
      <c r="AA20" s="128">
        <v>1.7950299250053033E-2</v>
      </c>
      <c r="AB20" s="128">
        <v>1.5403621986938384E-2</v>
      </c>
      <c r="AC20" s="128">
        <v>1.6684149085404564E-2</v>
      </c>
      <c r="AD20" s="128">
        <v>9.9671908974227827E-3</v>
      </c>
      <c r="AE20" s="128">
        <v>-2.0864654275083452E-3</v>
      </c>
      <c r="AF20" s="128">
        <v>1.0446584431992098E-2</v>
      </c>
      <c r="AG20" s="128">
        <v>1.3424092591840627E-2</v>
      </c>
      <c r="AH20" s="128">
        <v>1.5384699844106908E-2</v>
      </c>
      <c r="AI20" s="128"/>
    </row>
    <row r="21" spans="1:35">
      <c r="A21" s="128" t="s">
        <v>72</v>
      </c>
      <c r="B21" s="11"/>
      <c r="C21" s="11"/>
      <c r="D21" s="11"/>
      <c r="E21" s="11"/>
      <c r="F21" s="11"/>
      <c r="G21" s="11"/>
      <c r="H21" s="11"/>
      <c r="I21" s="11"/>
      <c r="J21" s="11"/>
      <c r="K21" s="11"/>
      <c r="L21" s="11"/>
      <c r="M21" s="11"/>
      <c r="N21" s="11"/>
      <c r="O21" s="11"/>
      <c r="P21" s="11"/>
      <c r="Q21" s="11"/>
      <c r="R21" s="11"/>
      <c r="S21" s="11"/>
      <c r="T21" s="11"/>
      <c r="U21" s="11"/>
      <c r="V21" s="51">
        <v>3.1935548264195738E-3</v>
      </c>
      <c r="W21" s="51">
        <v>6.5749489467414922E-3</v>
      </c>
      <c r="X21" s="51">
        <v>1.0313227036020904E-2</v>
      </c>
      <c r="Y21" s="51">
        <v>5.4549595224065378E-3</v>
      </c>
      <c r="Z21" s="128">
        <v>5.0778261576015999E-3</v>
      </c>
      <c r="AA21" s="128">
        <v>-5.1475223352966488E-3</v>
      </c>
      <c r="AB21" s="128">
        <v>-4.5693483707138077E-3</v>
      </c>
      <c r="AC21" s="128">
        <v>-9.802273248398748E-4</v>
      </c>
      <c r="AD21" s="128">
        <v>2.0310444274926183E-4</v>
      </c>
      <c r="AE21" s="128">
        <v>-2.4478495615356771E-3</v>
      </c>
      <c r="AF21" s="128">
        <v>-1.9357838192974369E-3</v>
      </c>
      <c r="AG21" s="128">
        <v>-2.2451171436186053E-3</v>
      </c>
      <c r="AH21" s="128">
        <v>-3.9958891676146902E-3</v>
      </c>
      <c r="AI21" s="128"/>
    </row>
    <row r="22" spans="1:35">
      <c r="A22" s="128" t="s">
        <v>73</v>
      </c>
      <c r="B22" s="11"/>
      <c r="C22" s="11"/>
      <c r="D22" s="11"/>
      <c r="E22" s="11"/>
      <c r="F22" s="11"/>
      <c r="G22" s="11"/>
      <c r="H22" s="11"/>
      <c r="I22" s="11"/>
      <c r="J22" s="11"/>
      <c r="K22" s="11"/>
      <c r="L22" s="11"/>
      <c r="M22" s="11"/>
      <c r="N22" s="11"/>
      <c r="O22" s="11"/>
      <c r="P22" s="11"/>
      <c r="Q22" s="11"/>
      <c r="R22" s="11"/>
      <c r="S22" s="11"/>
      <c r="T22" s="11"/>
      <c r="U22" s="11"/>
      <c r="V22" s="51">
        <v>-4.0626708301845444E-3</v>
      </c>
      <c r="W22" s="51">
        <v>-2.7144613964937034E-3</v>
      </c>
      <c r="X22" s="51">
        <v>2.9165023633444605E-3</v>
      </c>
      <c r="Y22" s="51">
        <v>4.1618567950016403E-3</v>
      </c>
      <c r="Z22" s="128">
        <v>4.2749075587577784E-3</v>
      </c>
      <c r="AA22" s="128">
        <v>2.4535650532899809E-3</v>
      </c>
      <c r="AB22" s="128">
        <v>1.2949764888113102E-3</v>
      </c>
      <c r="AC22" s="128">
        <v>-1.6017302745576208E-3</v>
      </c>
      <c r="AD22" s="128">
        <v>-2.5846397943073553E-3</v>
      </c>
      <c r="AE22" s="128">
        <v>-1.628393486232236E-3</v>
      </c>
      <c r="AF22" s="128">
        <v>-1.5909175430977474E-3</v>
      </c>
      <c r="AG22" s="128">
        <v>-1.0661956634029452E-3</v>
      </c>
      <c r="AH22" s="128">
        <v>-5.9074031469603645E-4</v>
      </c>
      <c r="AI22" s="128"/>
    </row>
    <row r="23" spans="1:35">
      <c r="A23" s="128" t="s">
        <v>74</v>
      </c>
      <c r="B23" s="11"/>
      <c r="C23" s="11"/>
      <c r="D23" s="11"/>
      <c r="E23" s="11"/>
      <c r="F23" s="11"/>
      <c r="G23" s="11"/>
      <c r="H23" s="11"/>
      <c r="I23" s="11"/>
      <c r="J23" s="11"/>
      <c r="K23" s="11"/>
      <c r="L23" s="11"/>
      <c r="M23" s="11"/>
      <c r="N23" s="11"/>
      <c r="O23" s="11"/>
      <c r="P23" s="11"/>
      <c r="Q23" s="11"/>
      <c r="R23" s="11"/>
      <c r="S23" s="11"/>
      <c r="T23" s="11"/>
      <c r="U23" s="11"/>
      <c r="V23" s="51">
        <v>1.5066503859516558E-3</v>
      </c>
      <c r="W23" s="51">
        <v>1.4077989288880099E-2</v>
      </c>
      <c r="X23" s="51">
        <v>2.3762827550828008E-2</v>
      </c>
      <c r="Y23" s="51">
        <v>1.8212459795788446E-2</v>
      </c>
      <c r="Z23" s="128">
        <v>1.6404911698942377E-2</v>
      </c>
      <c r="AA23" s="128">
        <v>1.8111422359860706E-2</v>
      </c>
      <c r="AB23" s="128">
        <v>9.9211933649962919E-3</v>
      </c>
      <c r="AC23" s="128">
        <v>6.7346297171804658E-3</v>
      </c>
      <c r="AD23" s="128">
        <v>6.6133225864726392E-3</v>
      </c>
      <c r="AE23" s="128">
        <v>4.778650650797656E-3</v>
      </c>
      <c r="AF23" s="128">
        <v>-4.4827241223114114E-3</v>
      </c>
      <c r="AG23" s="128">
        <v>-6.3530171981027259E-3</v>
      </c>
      <c r="AH23" s="128">
        <v>-1.0906626957333574E-2</v>
      </c>
      <c r="AI23" s="128"/>
    </row>
    <row r="24" spans="1:35">
      <c r="A24" s="128" t="s">
        <v>75</v>
      </c>
      <c r="B24" s="11"/>
      <c r="C24" s="11"/>
      <c r="D24" s="11"/>
      <c r="E24" s="11"/>
      <c r="F24" s="11"/>
      <c r="G24" s="11"/>
      <c r="H24" s="11"/>
      <c r="I24" s="11"/>
      <c r="J24" s="11"/>
      <c r="K24" s="11"/>
      <c r="L24" s="11"/>
      <c r="M24" s="11"/>
      <c r="N24" s="11"/>
      <c r="O24" s="11"/>
      <c r="P24" s="11"/>
      <c r="Q24" s="11"/>
      <c r="R24" s="11"/>
      <c r="S24" s="11"/>
      <c r="T24" s="11"/>
      <c r="U24" s="11"/>
      <c r="V24" s="51">
        <v>1.5112417267388226E-2</v>
      </c>
      <c r="W24" s="51">
        <v>4.3328171483426138E-2</v>
      </c>
      <c r="X24" s="51">
        <v>5.9739808311547744E-2</v>
      </c>
      <c r="Y24" s="51">
        <v>4.0476366494748749E-2</v>
      </c>
      <c r="Z24" s="128">
        <v>3.731763410208034E-2</v>
      </c>
      <c r="AA24" s="128">
        <v>3.1181400695833236E-2</v>
      </c>
      <c r="AB24" s="128">
        <v>1.7578515681317089E-2</v>
      </c>
      <c r="AC24" s="128">
        <v>2.821175727373329E-2</v>
      </c>
      <c r="AD24" s="128">
        <v>1.8679288896788045E-2</v>
      </c>
      <c r="AE24" s="128">
        <v>2.1219937913611576E-3</v>
      </c>
      <c r="AF24" s="128">
        <v>-5.1513644258861287E-3</v>
      </c>
      <c r="AG24" s="128">
        <v>-8.0871312274989181E-3</v>
      </c>
      <c r="AH24" s="128">
        <v>-3.0085655426877788E-3</v>
      </c>
      <c r="AI24" s="128"/>
    </row>
    <row r="25" spans="1:35">
      <c r="A25" s="128" t="s">
        <v>166</v>
      </c>
      <c r="B25" s="11"/>
      <c r="C25" s="11"/>
      <c r="D25" s="11"/>
      <c r="E25" s="11"/>
      <c r="F25" s="11"/>
      <c r="G25" s="11"/>
      <c r="H25" s="11"/>
      <c r="I25" s="11"/>
      <c r="J25" s="11"/>
      <c r="K25" s="11"/>
      <c r="L25" s="11"/>
      <c r="M25" s="11"/>
      <c r="N25" s="11"/>
      <c r="O25" s="11"/>
      <c r="P25" s="11"/>
      <c r="Q25" s="11"/>
      <c r="R25" s="11"/>
      <c r="S25" s="11"/>
      <c r="T25" s="11"/>
      <c r="U25" s="11"/>
      <c r="V25" s="51">
        <v>8.1145607951977835E-4</v>
      </c>
      <c r="W25" s="51">
        <v>2.352286520804501E-3</v>
      </c>
      <c r="X25" s="51">
        <v>6.262889362175306E-3</v>
      </c>
      <c r="Y25" s="51">
        <v>1.1106047278305435E-2</v>
      </c>
      <c r="Z25" s="128">
        <v>1.2594871743936848E-2</v>
      </c>
      <c r="AA25" s="128">
        <v>1.1177229512258028E-2</v>
      </c>
      <c r="AB25" s="128">
        <v>7.5657541768197776E-3</v>
      </c>
      <c r="AC25" s="128">
        <v>1.7915848096621146E-3</v>
      </c>
      <c r="AD25" s="128">
        <v>1.9974097965428073E-3</v>
      </c>
      <c r="AE25" s="128">
        <v>4.5525291921732198E-5</v>
      </c>
      <c r="AF25" s="128">
        <v>-5.2182709496658786E-4</v>
      </c>
      <c r="AG25" s="128">
        <v>1.9690003055391286E-3</v>
      </c>
      <c r="AH25" s="128">
        <v>7.6512572919182971E-4</v>
      </c>
      <c r="AI25" s="128"/>
    </row>
    <row r="26" spans="1:35">
      <c r="A26" s="128" t="s">
        <v>17</v>
      </c>
      <c r="B26" s="11"/>
      <c r="C26" s="11"/>
      <c r="D26" s="11"/>
      <c r="E26" s="11"/>
      <c r="F26" s="11"/>
      <c r="G26" s="11"/>
      <c r="H26" s="11"/>
      <c r="I26" s="11"/>
      <c r="J26" s="11"/>
      <c r="K26" s="11"/>
      <c r="L26" s="11"/>
      <c r="M26" s="11"/>
      <c r="N26" s="11"/>
      <c r="O26" s="11"/>
      <c r="P26" s="11"/>
      <c r="Q26" s="11"/>
      <c r="R26" s="11"/>
      <c r="S26" s="11"/>
      <c r="T26" s="11"/>
      <c r="U26" s="11"/>
      <c r="V26" s="51">
        <v>-1.5787166661446955E-2</v>
      </c>
      <c r="W26" s="51">
        <v>-3.5898168403697319E-4</v>
      </c>
      <c r="X26" s="51">
        <v>-2.3182733485219032E-2</v>
      </c>
      <c r="Y26" s="51">
        <v>3.3491871890259225E-3</v>
      </c>
      <c r="Z26" s="128">
        <v>1.468466144711379E-2</v>
      </c>
      <c r="AA26" s="128">
        <v>2.1644948458446479E-2</v>
      </c>
      <c r="AB26" s="128">
        <v>2.0939311662259378E-2</v>
      </c>
      <c r="AC26" s="128">
        <v>1.4575263398525072E-2</v>
      </c>
      <c r="AD26" s="128">
        <v>3.0664605143641035E-4</v>
      </c>
      <c r="AE26" s="128">
        <v>-5.0873636289406167E-3</v>
      </c>
      <c r="AF26" s="128">
        <v>5.3003295064038385E-4</v>
      </c>
      <c r="AG26" s="128">
        <v>7.9553827444431326E-3</v>
      </c>
      <c r="AH26" s="128">
        <v>7.0575878535497471E-3</v>
      </c>
      <c r="AI26" s="128"/>
    </row>
    <row r="27" spans="1:35">
      <c r="A27" s="128" t="s">
        <v>211</v>
      </c>
      <c r="B27" s="11"/>
      <c r="C27" s="11"/>
      <c r="D27" s="11"/>
      <c r="E27" s="11"/>
      <c r="F27" s="11"/>
      <c r="G27" s="11"/>
      <c r="H27" s="11"/>
      <c r="I27" s="11"/>
      <c r="J27" s="11"/>
      <c r="K27" s="11"/>
      <c r="L27" s="11"/>
      <c r="M27" s="11"/>
      <c r="N27" s="11"/>
      <c r="O27" s="11"/>
      <c r="P27" s="11"/>
      <c r="Q27" s="11"/>
      <c r="R27" s="11"/>
      <c r="S27" s="11"/>
      <c r="T27" s="11"/>
      <c r="U27" s="11"/>
      <c r="V27" s="51">
        <v>9.3384537269698392E-2</v>
      </c>
      <c r="W27" s="51">
        <v>0.10095998186306757</v>
      </c>
      <c r="X27" s="51">
        <v>0.11252109269713748</v>
      </c>
      <c r="Y27" s="51">
        <v>0.14616318990621643</v>
      </c>
      <c r="Z27" s="128">
        <v>0.10583738499327787</v>
      </c>
      <c r="AA27" s="128">
        <v>7.0154700411449972E-2</v>
      </c>
      <c r="AB27" s="128">
        <v>2.9746755394226953E-2</v>
      </c>
      <c r="AC27" s="128">
        <v>-2.5140866253153302E-2</v>
      </c>
      <c r="AD27" s="128">
        <v>-5.7411971468150677E-2</v>
      </c>
      <c r="AE27" s="128">
        <v>-4.703942167857432E-2</v>
      </c>
      <c r="AF27" s="128">
        <v>-4.5552058920834103E-2</v>
      </c>
      <c r="AG27" s="128">
        <v>-5.2783882467622979E-2</v>
      </c>
      <c r="AH27" s="128">
        <v>-5.2286245395860194E-2</v>
      </c>
      <c r="AI27" s="128"/>
    </row>
    <row r="28" spans="1:35">
      <c r="A28" s="128" t="s">
        <v>4</v>
      </c>
      <c r="B28" s="11"/>
      <c r="C28" s="11"/>
      <c r="D28" s="11"/>
      <c r="E28" s="11"/>
      <c r="F28" s="11"/>
      <c r="G28" s="11"/>
      <c r="H28" s="11"/>
      <c r="I28" s="11"/>
      <c r="J28" s="11"/>
      <c r="K28" s="11"/>
      <c r="L28" s="11"/>
      <c r="M28" s="11"/>
      <c r="N28" s="11"/>
      <c r="O28" s="11"/>
      <c r="P28" s="11"/>
      <c r="Q28" s="11"/>
      <c r="R28" s="11"/>
      <c r="S28" s="11"/>
      <c r="T28" s="11"/>
      <c r="U28" s="11"/>
      <c r="V28" s="51">
        <v>-8.5417479722670261E-3</v>
      </c>
      <c r="W28" s="51">
        <v>4.9670359343948296E-3</v>
      </c>
      <c r="X28" s="51">
        <v>6.0188470392510988E-3</v>
      </c>
      <c r="Y28" s="51">
        <v>1.9068698249909595E-2</v>
      </c>
      <c r="Z28" s="128">
        <v>2.2145273454394855E-2</v>
      </c>
      <c r="AA28" s="128">
        <v>1.1970353241654517E-2</v>
      </c>
      <c r="AB28" s="128">
        <v>9.1256530968260897E-3</v>
      </c>
      <c r="AC28" s="128">
        <v>6.3930650724520954E-3</v>
      </c>
      <c r="AD28" s="128">
        <v>-9.8633045399918059E-4</v>
      </c>
      <c r="AE28" s="128">
        <v>9.200060068094677E-3</v>
      </c>
      <c r="AF28" s="128">
        <v>9.7571925976200173E-3</v>
      </c>
      <c r="AG28" s="128">
        <v>1.871973580060408E-3</v>
      </c>
      <c r="AH28" s="128">
        <v>5.0216214192401317E-3</v>
      </c>
      <c r="AI28" s="128"/>
    </row>
    <row r="29" spans="1:35">
      <c r="A29" s="130" t="s">
        <v>169</v>
      </c>
      <c r="B29" s="11"/>
      <c r="C29" s="11"/>
      <c r="D29" s="11"/>
      <c r="E29" s="11"/>
      <c r="F29" s="11"/>
      <c r="G29" s="11"/>
      <c r="H29" s="11"/>
      <c r="I29" s="11"/>
      <c r="J29" s="11"/>
      <c r="K29" s="11"/>
      <c r="L29" s="11"/>
      <c r="M29" s="11"/>
      <c r="N29" s="11"/>
      <c r="O29" s="11"/>
      <c r="P29" s="11"/>
      <c r="Q29" s="11"/>
      <c r="R29" s="11"/>
      <c r="S29" s="11"/>
      <c r="T29" s="11"/>
      <c r="U29" s="11"/>
      <c r="V29" s="128"/>
      <c r="W29" s="128"/>
      <c r="X29" s="128"/>
      <c r="Y29" s="128"/>
      <c r="Z29" s="128"/>
      <c r="AA29" s="128"/>
      <c r="AB29" s="128"/>
      <c r="AC29" s="128"/>
      <c r="AD29" s="128"/>
      <c r="AE29" s="128"/>
      <c r="AF29" s="128"/>
      <c r="AG29" s="128"/>
      <c r="AH29" s="128"/>
      <c r="AI29" s="128"/>
    </row>
    <row r="30" spans="1:35">
      <c r="A30" s="131" t="s">
        <v>170</v>
      </c>
      <c r="B30" s="31"/>
      <c r="C30" s="31"/>
      <c r="D30" s="31"/>
      <c r="E30" s="31"/>
      <c r="F30" s="31"/>
      <c r="G30" s="31"/>
      <c r="H30" s="31"/>
      <c r="I30" s="31"/>
      <c r="J30" s="151">
        <v>0.23748727260083516</v>
      </c>
      <c r="K30" s="151">
        <v>0.24200816958984361</v>
      </c>
      <c r="L30" s="151">
        <v>0.24343310530189902</v>
      </c>
      <c r="M30" s="151">
        <v>0.2389245862841636</v>
      </c>
      <c r="N30" s="151">
        <v>0.23049220583150581</v>
      </c>
      <c r="O30" s="151">
        <v>0.22307544837267701</v>
      </c>
      <c r="P30" s="151">
        <v>0.20908979336697339</v>
      </c>
      <c r="Q30" s="151">
        <v>0.19050768906574952</v>
      </c>
      <c r="R30" s="151">
        <v>0.19617743776638824</v>
      </c>
      <c r="S30" s="151">
        <v>0.20325414947852011</v>
      </c>
      <c r="T30" s="151">
        <v>0.20359627674157468</v>
      </c>
      <c r="U30" s="151">
        <v>0.21253446012609523</v>
      </c>
      <c r="V30" s="151">
        <v>0.21503668286930244</v>
      </c>
      <c r="W30" s="151">
        <v>0.21885970822355913</v>
      </c>
      <c r="X30" s="152">
        <v>0.20366873330431989</v>
      </c>
      <c r="Y30" s="152">
        <v>0.16035424814534588</v>
      </c>
      <c r="Z30" s="153">
        <v>0.15245370744469322</v>
      </c>
      <c r="AA30" s="153">
        <v>0.13989264581624547</v>
      </c>
      <c r="AB30" s="153">
        <v>0.12686166127600781</v>
      </c>
      <c r="AC30" s="153">
        <v>0.11049501768601916</v>
      </c>
      <c r="AD30" s="153">
        <v>0.11234870191571901</v>
      </c>
      <c r="AE30" s="153">
        <v>9.5130463525701175E-2</v>
      </c>
      <c r="AF30" s="128">
        <v>9.0637579071920896E-2</v>
      </c>
      <c r="AG30" s="128">
        <v>9.2994415449276377E-2</v>
      </c>
      <c r="AH30" s="128">
        <v>9.4511601115111671E-2</v>
      </c>
      <c r="AI30" s="128"/>
    </row>
    <row r="31" spans="1:35">
      <c r="A31" s="131" t="s">
        <v>171</v>
      </c>
      <c r="B31" s="31"/>
      <c r="C31" s="31"/>
      <c r="D31" s="31"/>
      <c r="E31" s="31"/>
      <c r="F31" s="31"/>
      <c r="G31" s="31"/>
      <c r="H31" s="31"/>
      <c r="I31" s="31"/>
      <c r="J31" s="151">
        <v>0.35813882132001523</v>
      </c>
      <c r="K31" s="151">
        <v>0.31871979890181557</v>
      </c>
      <c r="L31" s="151">
        <v>0.33007982875803044</v>
      </c>
      <c r="M31" s="151">
        <v>0.31311693055076079</v>
      </c>
      <c r="N31" s="151">
        <v>0.32571915565394249</v>
      </c>
      <c r="O31" s="151">
        <v>0.31776429723043909</v>
      </c>
      <c r="P31" s="151">
        <v>0.34341599443034443</v>
      </c>
      <c r="Q31" s="151">
        <v>0.35971795699536568</v>
      </c>
      <c r="R31" s="151">
        <v>0.32159970032913626</v>
      </c>
      <c r="S31" s="151">
        <v>0.28405604758745462</v>
      </c>
      <c r="T31" s="151">
        <v>0.31994854336696754</v>
      </c>
      <c r="U31" s="151">
        <v>0.28397966985481954</v>
      </c>
      <c r="V31" s="151">
        <v>0.27480996214004416</v>
      </c>
      <c r="W31" s="151">
        <v>0.27690467700980048</v>
      </c>
      <c r="X31" s="152">
        <v>0.28317182139466274</v>
      </c>
      <c r="Y31" s="152">
        <v>0.2778838690467339</v>
      </c>
      <c r="Z31" s="153">
        <v>0.2554987192614751</v>
      </c>
      <c r="AA31" s="153">
        <v>0.26618663327965592</v>
      </c>
      <c r="AB31" s="153">
        <v>0.29877894901039664</v>
      </c>
      <c r="AC31" s="153">
        <v>0.29287724412730509</v>
      </c>
      <c r="AD31" s="153">
        <v>0.32061953086327211</v>
      </c>
      <c r="AE31" s="153">
        <v>0.32732680000983677</v>
      </c>
      <c r="AF31" s="153">
        <v>0.3337368721278669</v>
      </c>
      <c r="AG31" s="128">
        <v>0.28352610744224244</v>
      </c>
      <c r="AH31" s="128">
        <v>0.285917174867859</v>
      </c>
      <c r="AI31" s="128"/>
    </row>
    <row r="32" spans="1:35" hidden="1">
      <c r="A32" s="130" t="s">
        <v>172</v>
      </c>
      <c r="B32" s="31"/>
      <c r="C32" s="31"/>
      <c r="D32" s="31"/>
      <c r="E32" s="31"/>
      <c r="F32" s="31"/>
      <c r="G32" s="31"/>
      <c r="H32" s="31"/>
      <c r="I32" s="31"/>
      <c r="J32" s="31"/>
      <c r="K32" s="31"/>
      <c r="L32" s="31"/>
      <c r="M32" s="31"/>
      <c r="N32" s="31"/>
      <c r="O32" s="31"/>
      <c r="P32" s="31"/>
      <c r="Q32" s="31"/>
      <c r="R32" s="31"/>
      <c r="S32" s="31"/>
      <c r="T32" s="31" t="s">
        <v>173</v>
      </c>
      <c r="U32" s="31" t="s">
        <v>174</v>
      </c>
      <c r="V32" s="31" t="s">
        <v>175</v>
      </c>
      <c r="W32" s="128"/>
      <c r="X32" s="128"/>
      <c r="Y32" s="128"/>
      <c r="Z32" s="128"/>
      <c r="AA32" s="128"/>
      <c r="AB32" s="128"/>
      <c r="AC32" s="128"/>
      <c r="AD32" s="128"/>
      <c r="AE32" s="128"/>
      <c r="AF32" s="128"/>
      <c r="AG32" s="128"/>
      <c r="AH32" s="128"/>
      <c r="AI32" s="128"/>
    </row>
    <row r="33" spans="1:35" hidden="1">
      <c r="A33" s="128" t="s">
        <v>176</v>
      </c>
      <c r="B33" s="128"/>
      <c r="C33" s="128"/>
      <c r="D33" s="128"/>
      <c r="E33" s="128"/>
      <c r="F33" s="128"/>
      <c r="G33" s="128"/>
      <c r="H33" s="128"/>
      <c r="I33" s="128"/>
      <c r="J33" s="128"/>
      <c r="K33" s="128"/>
      <c r="L33" s="128"/>
      <c r="M33" s="128"/>
      <c r="N33" s="128"/>
      <c r="O33" s="128"/>
      <c r="P33" s="128"/>
      <c r="Q33" s="133">
        <v>16.677200239658866</v>
      </c>
      <c r="R33" s="133">
        <v>14.692572913352473</v>
      </c>
      <c r="S33" s="133">
        <v>18.620493758445349</v>
      </c>
      <c r="T33" s="133">
        <v>5.5760174259996411</v>
      </c>
      <c r="U33" s="133">
        <v>4.5490906044852499</v>
      </c>
      <c r="V33" s="133">
        <v>7.6548895399069714</v>
      </c>
      <c r="W33" s="128"/>
      <c r="X33" s="128"/>
      <c r="Y33" s="72"/>
      <c r="Z33" s="72"/>
      <c r="AA33" s="72"/>
      <c r="AB33" s="72"/>
      <c r="AC33" s="72"/>
      <c r="AD33" s="72"/>
      <c r="AE33" s="150"/>
      <c r="AF33" s="150"/>
      <c r="AG33" s="128"/>
      <c r="AH33" s="128"/>
      <c r="AI33" s="128"/>
    </row>
    <row r="34" spans="1:35" hidden="1">
      <c r="A34" s="128" t="s">
        <v>177</v>
      </c>
      <c r="B34" s="128"/>
      <c r="C34" s="128"/>
      <c r="D34" s="128"/>
      <c r="E34" s="128"/>
      <c r="F34" s="128"/>
      <c r="G34" s="128"/>
      <c r="H34" s="128"/>
      <c r="I34" s="128"/>
      <c r="J34" s="128"/>
      <c r="K34" s="128"/>
      <c r="L34" s="128"/>
      <c r="M34" s="128"/>
      <c r="N34" s="128"/>
      <c r="O34" s="128"/>
      <c r="P34" s="128"/>
      <c r="Q34" s="133">
        <v>38.299389444232936</v>
      </c>
      <c r="R34" s="133">
        <v>29.913158306318127</v>
      </c>
      <c r="S34" s="133">
        <v>42.360549779366373</v>
      </c>
      <c r="T34" s="133">
        <v>5.883436340584046</v>
      </c>
      <c r="U34" s="133">
        <v>4.8604340428474471</v>
      </c>
      <c r="V34" s="133">
        <v>14.287030298633507</v>
      </c>
      <c r="W34" s="128"/>
      <c r="X34" s="128"/>
      <c r="Y34" s="72"/>
      <c r="Z34" s="72"/>
      <c r="AA34" s="72"/>
      <c r="AB34" s="72"/>
      <c r="AC34" s="72"/>
      <c r="AD34" s="72"/>
      <c r="AE34" s="128"/>
      <c r="AF34" s="128"/>
      <c r="AG34" s="128"/>
      <c r="AH34" s="128"/>
      <c r="AI34" s="128"/>
    </row>
    <row r="35" spans="1:35" hidden="1">
      <c r="A35" s="128" t="s">
        <v>178</v>
      </c>
      <c r="B35" s="128"/>
      <c r="C35" s="128"/>
      <c r="D35" s="128"/>
      <c r="E35" s="128"/>
      <c r="F35" s="128"/>
      <c r="G35" s="128"/>
      <c r="H35" s="128"/>
      <c r="I35" s="128"/>
      <c r="J35" s="128"/>
      <c r="K35" s="128"/>
      <c r="L35" s="128"/>
      <c r="M35" s="128"/>
      <c r="N35" s="128"/>
      <c r="O35" s="128"/>
      <c r="P35" s="128"/>
      <c r="Q35" s="133">
        <v>34.001322265488362</v>
      </c>
      <c r="R35" s="133">
        <v>30.449444858493884</v>
      </c>
      <c r="S35" s="133">
        <v>36.036443557175197</v>
      </c>
      <c r="T35" s="133">
        <v>5.0371495982285008</v>
      </c>
      <c r="U35" s="133">
        <v>2.3508351627688882</v>
      </c>
      <c r="V35" s="133">
        <v>8.6133689818139221</v>
      </c>
      <c r="W35" s="128"/>
      <c r="X35" s="128"/>
      <c r="Y35" s="72"/>
      <c r="Z35" s="72"/>
      <c r="AA35" s="72"/>
      <c r="AB35" s="72"/>
      <c r="AC35" s="72"/>
      <c r="AD35" s="72"/>
      <c r="AE35" s="128"/>
      <c r="AF35" s="128"/>
      <c r="AG35" s="128"/>
      <c r="AH35" s="128"/>
      <c r="AI35" s="128"/>
    </row>
    <row r="36" spans="1:35" hidden="1">
      <c r="A36" s="128" t="s">
        <v>179</v>
      </c>
      <c r="B36" s="128"/>
      <c r="C36" s="128"/>
      <c r="D36" s="128"/>
      <c r="E36" s="128"/>
      <c r="F36" s="128"/>
      <c r="G36" s="128"/>
      <c r="H36" s="128"/>
      <c r="I36" s="128"/>
      <c r="J36" s="128"/>
      <c r="K36" s="128"/>
      <c r="L36" s="128"/>
      <c r="M36" s="128"/>
      <c r="N36" s="128"/>
      <c r="O36" s="128"/>
      <c r="P36" s="128"/>
      <c r="Q36" s="133">
        <v>38.422040283367522</v>
      </c>
      <c r="R36" s="133">
        <v>28.113978935721718</v>
      </c>
      <c r="S36" s="133">
        <v>33.569806009317617</v>
      </c>
      <c r="T36" s="133">
        <v>18.820260508157858</v>
      </c>
      <c r="U36" s="133">
        <v>13.894306449098087</v>
      </c>
      <c r="V36" s="133">
        <v>18.604063685383498</v>
      </c>
      <c r="W36" s="128"/>
      <c r="X36" s="128"/>
      <c r="Y36" s="72"/>
      <c r="Z36" s="72"/>
      <c r="AA36" s="72"/>
      <c r="AB36" s="72"/>
      <c r="AC36" s="72"/>
      <c r="AD36" s="72"/>
      <c r="AE36" s="128"/>
      <c r="AF36" s="128"/>
      <c r="AG36" s="128"/>
      <c r="AH36" s="128"/>
      <c r="AI36" s="128"/>
    </row>
    <row r="37" spans="1:35" hidden="1">
      <c r="A37" s="128" t="s">
        <v>180</v>
      </c>
      <c r="B37" s="128"/>
      <c r="C37" s="128"/>
      <c r="D37" s="128"/>
      <c r="E37" s="128"/>
      <c r="F37" s="128"/>
      <c r="G37" s="128"/>
      <c r="H37" s="128"/>
      <c r="I37" s="128"/>
      <c r="J37" s="128"/>
      <c r="K37" s="128"/>
      <c r="L37" s="128"/>
      <c r="M37" s="128"/>
      <c r="N37" s="128"/>
      <c r="O37" s="128"/>
      <c r="P37" s="128"/>
      <c r="Q37" s="133">
        <v>10.710979525202257</v>
      </c>
      <c r="R37" s="133">
        <v>9.0036474536677282</v>
      </c>
      <c r="S37" s="133">
        <v>12.679507688351471</v>
      </c>
      <c r="T37" s="133">
        <v>5.2397077805709165</v>
      </c>
      <c r="U37" s="133">
        <v>4.2931024399173028</v>
      </c>
      <c r="V37" s="133">
        <v>7.6907824378699461</v>
      </c>
      <c r="W37" s="128"/>
      <c r="X37" s="128"/>
      <c r="Y37" s="72"/>
      <c r="Z37" s="72"/>
      <c r="AA37" s="72"/>
      <c r="AB37" s="72"/>
      <c r="AC37" s="72"/>
      <c r="AD37" s="72"/>
      <c r="AE37" s="128"/>
      <c r="AF37" s="128"/>
      <c r="AG37" s="128"/>
      <c r="AH37" s="128"/>
      <c r="AI37" s="128"/>
    </row>
    <row r="38" spans="1:35" hidden="1">
      <c r="A38" s="128" t="s">
        <v>181</v>
      </c>
      <c r="B38" s="128"/>
      <c r="C38" s="128"/>
      <c r="D38" s="128"/>
      <c r="E38" s="128"/>
      <c r="F38" s="128"/>
      <c r="G38" s="128"/>
      <c r="H38" s="128"/>
      <c r="I38" s="128"/>
      <c r="J38" s="128"/>
      <c r="K38" s="128"/>
      <c r="L38" s="128"/>
      <c r="M38" s="128"/>
      <c r="N38" s="128"/>
      <c r="O38" s="128"/>
      <c r="P38" s="128"/>
      <c r="Q38" s="133">
        <v>10.675151906580304</v>
      </c>
      <c r="R38" s="133">
        <v>9.1586370260059304</v>
      </c>
      <c r="S38" s="133">
        <v>10.968571579261521</v>
      </c>
      <c r="T38" s="133">
        <v>2.3599885361419939</v>
      </c>
      <c r="U38" s="133">
        <v>1.3732623821670391</v>
      </c>
      <c r="V38" s="133">
        <v>2.4562974996329618</v>
      </c>
      <c r="W38" s="128"/>
      <c r="X38" s="128"/>
      <c r="Y38" s="72"/>
      <c r="Z38" s="72"/>
      <c r="AA38" s="72"/>
      <c r="AB38" s="72"/>
      <c r="AC38" s="72"/>
      <c r="AD38" s="72"/>
      <c r="AE38" s="128"/>
      <c r="AF38" s="128"/>
      <c r="AG38" s="128"/>
      <c r="AH38" s="128"/>
      <c r="AI38" s="128"/>
    </row>
    <row r="39" spans="1:35" hidden="1">
      <c r="A39" s="128" t="s">
        <v>182</v>
      </c>
      <c r="B39" s="128"/>
      <c r="C39" s="128"/>
      <c r="D39" s="128"/>
      <c r="E39" s="128"/>
      <c r="F39" s="128"/>
      <c r="G39" s="128"/>
      <c r="H39" s="128"/>
      <c r="I39" s="128"/>
      <c r="J39" s="128"/>
      <c r="K39" s="128"/>
      <c r="L39" s="128"/>
      <c r="M39" s="128"/>
      <c r="N39" s="128"/>
      <c r="O39" s="128"/>
      <c r="P39" s="128"/>
      <c r="Q39" s="133">
        <v>9.7272017850187176</v>
      </c>
      <c r="R39" s="133">
        <v>9.9899858396394539</v>
      </c>
      <c r="S39" s="133">
        <v>12.07781094483318</v>
      </c>
      <c r="T39" s="133">
        <v>4.121718728420559</v>
      </c>
      <c r="U39" s="133">
        <v>3.9315463256909169</v>
      </c>
      <c r="V39" s="133">
        <v>5.3204260983874772</v>
      </c>
      <c r="W39" s="128"/>
      <c r="X39" s="128"/>
      <c r="Y39" s="72"/>
      <c r="Z39" s="72"/>
      <c r="AA39" s="72"/>
      <c r="AB39" s="72"/>
      <c r="AC39" s="72"/>
      <c r="AD39" s="72"/>
      <c r="AE39" s="128"/>
      <c r="AF39" s="128"/>
      <c r="AG39" s="128"/>
      <c r="AH39" s="128"/>
      <c r="AI39" s="128"/>
    </row>
    <row r="41" spans="1:35">
      <c r="A41" s="10" t="s">
        <v>183</v>
      </c>
      <c r="U41" s="31" t="s">
        <v>184</v>
      </c>
      <c r="V41" s="31" t="s">
        <v>185</v>
      </c>
      <c r="W41" s="31" t="s">
        <v>186</v>
      </c>
    </row>
    <row r="42" spans="1:35">
      <c r="A42" s="9" t="s">
        <v>71</v>
      </c>
      <c r="U42" s="72">
        <v>7.0204539703959651E-2</v>
      </c>
      <c r="V42" s="72">
        <v>6.9615994153347266E-2</v>
      </c>
      <c r="W42" s="72">
        <v>8.6720776847521205E-2</v>
      </c>
    </row>
    <row r="43" spans="1:35">
      <c r="A43" s="9" t="s">
        <v>72</v>
      </c>
      <c r="U43" s="72">
        <v>7.1410690284327061E-2</v>
      </c>
      <c r="V43" s="72">
        <v>6.8938385518647755E-2</v>
      </c>
      <c r="W43" s="72">
        <v>7.0609971864986881E-2</v>
      </c>
    </row>
    <row r="44" spans="1:35">
      <c r="A44" s="9" t="s">
        <v>74</v>
      </c>
      <c r="U44" s="72">
        <v>8.0019398149119556E-2</v>
      </c>
      <c r="V44" s="72">
        <v>8.4286710093377321E-2</v>
      </c>
      <c r="W44" s="72">
        <v>7.3362112499272158E-2</v>
      </c>
    </row>
    <row r="45" spans="1:35">
      <c r="A45" s="9" t="s">
        <v>75</v>
      </c>
      <c r="U45" s="72">
        <v>0.13604187814577876</v>
      </c>
      <c r="V45" s="72">
        <v>0.14150992004145888</v>
      </c>
      <c r="W45" s="72">
        <v>0.13864125066988117</v>
      </c>
    </row>
    <row r="46" spans="1:35">
      <c r="A46" s="9" t="s">
        <v>168</v>
      </c>
      <c r="U46" s="72">
        <v>0.23884410488812513</v>
      </c>
      <c r="V46" s="72">
        <v>0.24921271717204677</v>
      </c>
      <c r="W46" s="72">
        <v>0.26248401980521163</v>
      </c>
    </row>
    <row r="47" spans="1:35">
      <c r="A47" s="9" t="s">
        <v>60</v>
      </c>
      <c r="U47" s="72">
        <v>0.24844428588404679</v>
      </c>
      <c r="V47" s="72">
        <v>0.22443354560570056</v>
      </c>
      <c r="W47" s="72">
        <v>0.21126847904706</v>
      </c>
    </row>
    <row r="48" spans="1:35">
      <c r="A48" s="9" t="s">
        <v>4</v>
      </c>
      <c r="U48" s="72">
        <v>0.15503510294464318</v>
      </c>
      <c r="V48" s="72">
        <v>0.16200272741542138</v>
      </c>
      <c r="W48" s="72">
        <v>0.15691338926606707</v>
      </c>
    </row>
    <row r="50" spans="1:36" hidden="1">
      <c r="A50" s="10" t="s">
        <v>187</v>
      </c>
      <c r="B50" s="9">
        <v>2008</v>
      </c>
      <c r="C50" s="9">
        <v>2009</v>
      </c>
      <c r="D50" s="9">
        <v>2010</v>
      </c>
      <c r="E50" s="9">
        <v>2011</v>
      </c>
      <c r="F50" s="9">
        <v>2012</v>
      </c>
      <c r="G50" s="9">
        <v>2013</v>
      </c>
      <c r="H50" s="9">
        <v>2014</v>
      </c>
      <c r="I50" s="9" t="s">
        <v>188</v>
      </c>
      <c r="J50" s="9" t="s">
        <v>189</v>
      </c>
      <c r="K50" s="9" t="s">
        <v>190</v>
      </c>
      <c r="L50" s="9" t="s">
        <v>191</v>
      </c>
      <c r="M50" s="9" t="s">
        <v>192</v>
      </c>
      <c r="N50" s="9" t="s">
        <v>193</v>
      </c>
      <c r="O50" s="9" t="s">
        <v>194</v>
      </c>
      <c r="P50" s="9" t="s">
        <v>195</v>
      </c>
      <c r="Q50" s="9" t="s">
        <v>196</v>
      </c>
      <c r="R50" s="9" t="s">
        <v>197</v>
      </c>
      <c r="S50" s="9" t="s">
        <v>198</v>
      </c>
      <c r="T50" s="9" t="s">
        <v>199</v>
      </c>
      <c r="U50" s="9" t="s">
        <v>200</v>
      </c>
      <c r="V50" s="9" t="s">
        <v>201</v>
      </c>
      <c r="W50" s="9" t="s">
        <v>202</v>
      </c>
      <c r="X50" s="9" t="s">
        <v>203</v>
      </c>
      <c r="Y50" s="9" t="s">
        <v>204</v>
      </c>
      <c r="Z50" s="9" t="s">
        <v>205</v>
      </c>
    </row>
    <row r="51" spans="1:36" hidden="1">
      <c r="A51" s="9" t="s">
        <v>206</v>
      </c>
      <c r="B51" s="9">
        <v>281.12257113384032</v>
      </c>
      <c r="C51" s="9">
        <v>583.74101583761524</v>
      </c>
      <c r="D51" s="9">
        <v>458.37368990328656</v>
      </c>
      <c r="E51" s="9">
        <v>401.7532399906915</v>
      </c>
      <c r="F51" s="9">
        <v>402.77624636234009</v>
      </c>
      <c r="G51" s="9">
        <v>681.40700417507207</v>
      </c>
      <c r="H51" s="9">
        <v>898.44645757535</v>
      </c>
      <c r="I51" s="9">
        <v>1258.8989792892228</v>
      </c>
      <c r="J51" s="9">
        <v>1373.6292647999999</v>
      </c>
      <c r="K51" s="9">
        <v>1660.8949498804818</v>
      </c>
      <c r="L51" s="9">
        <v>1680.2923933700856</v>
      </c>
      <c r="M51" s="9">
        <v>1926.5927114034062</v>
      </c>
      <c r="N51" s="9">
        <v>1860.1219356165586</v>
      </c>
      <c r="O51" s="9">
        <v>1900.2703544843555</v>
      </c>
      <c r="P51" s="9">
        <v>1947.3640587664886</v>
      </c>
      <c r="Q51" s="9">
        <v>2020.7789249341392</v>
      </c>
      <c r="R51" s="9">
        <v>1919.771894101026</v>
      </c>
      <c r="S51" s="9">
        <v>1987.8195129054975</v>
      </c>
      <c r="T51" s="9">
        <v>1967.9285154290906</v>
      </c>
      <c r="U51" s="9">
        <v>2158.2519719753732</v>
      </c>
      <c r="V51" s="9">
        <v>2135.6229442724189</v>
      </c>
      <c r="W51" s="9">
        <v>2338.0814856678908</v>
      </c>
      <c r="X51" s="9">
        <v>2621.6635079766452</v>
      </c>
      <c r="Y51" s="9">
        <v>2768.551424446141</v>
      </c>
      <c r="Z51" s="9">
        <v>2920.1945697674769</v>
      </c>
    </row>
    <row r="52" spans="1:36" hidden="1">
      <c r="A52" s="9" t="s">
        <v>71</v>
      </c>
      <c r="B52" s="9">
        <v>43.81699688248861</v>
      </c>
      <c r="C52" s="9">
        <v>76.994944135080274</v>
      </c>
      <c r="D52" s="9">
        <v>86.084040481047211</v>
      </c>
      <c r="E52" s="9">
        <v>110.3060339675726</v>
      </c>
      <c r="F52" s="9">
        <v>109.58295883213231</v>
      </c>
      <c r="G52" s="9">
        <v>254.6689757518543</v>
      </c>
      <c r="H52" s="9">
        <v>206.50943293919124</v>
      </c>
      <c r="I52" s="9">
        <v>426.48099371697441</v>
      </c>
      <c r="J52" s="9">
        <v>444.72339010000002</v>
      </c>
      <c r="K52" s="9">
        <v>555.08283918184588</v>
      </c>
      <c r="L52" s="9">
        <v>587.19986875509312</v>
      </c>
      <c r="M52" s="9">
        <v>605.78084312873978</v>
      </c>
      <c r="N52" s="9">
        <v>655.27705015449783</v>
      </c>
      <c r="O52" s="9">
        <v>636.46334346542869</v>
      </c>
      <c r="P52" s="9">
        <v>595.0648133078289</v>
      </c>
      <c r="Q52" s="9">
        <v>573.94615214182784</v>
      </c>
      <c r="R52" s="9">
        <v>461.15018326406528</v>
      </c>
      <c r="S52" s="9">
        <v>462.59725174984038</v>
      </c>
      <c r="T52" s="9">
        <v>420.37043656777251</v>
      </c>
      <c r="U52" s="9">
        <v>503.55675866942909</v>
      </c>
      <c r="V52" s="9">
        <v>489.67749385566407</v>
      </c>
      <c r="W52" s="9">
        <v>422.10599291558265</v>
      </c>
      <c r="X52" s="9">
        <v>503.06664211426647</v>
      </c>
      <c r="Y52" s="9">
        <v>516.97883512279634</v>
      </c>
      <c r="Z52" s="9">
        <v>513.79549765816273</v>
      </c>
    </row>
    <row r="53" spans="1:36" hidden="1">
      <c r="A53" s="9" t="s">
        <v>72</v>
      </c>
      <c r="B53" s="9">
        <v>34.830879003084704</v>
      </c>
      <c r="C53" s="9">
        <v>98.904343221497868</v>
      </c>
      <c r="D53" s="9">
        <v>100.44263025082223</v>
      </c>
      <c r="E53" s="9">
        <v>56.135421979260094</v>
      </c>
      <c r="F53" s="9">
        <v>41.61783879790211</v>
      </c>
      <c r="G53" s="9">
        <v>153.36800562305731</v>
      </c>
      <c r="H53" s="9">
        <v>111.44913774335501</v>
      </c>
      <c r="I53" s="9">
        <v>157.84216147342963</v>
      </c>
      <c r="J53" s="9">
        <v>191.59794410000003</v>
      </c>
      <c r="K53" s="9">
        <v>225.15316489684952</v>
      </c>
      <c r="L53" s="9">
        <v>214.5658392210542</v>
      </c>
      <c r="M53" s="9">
        <v>226.73474420655555</v>
      </c>
      <c r="N53" s="9">
        <v>215.75136496209979</v>
      </c>
      <c r="O53" s="9">
        <v>203.63464300408967</v>
      </c>
      <c r="P53" s="9">
        <v>233.35819801665704</v>
      </c>
      <c r="Q53" s="9">
        <v>263.01635289536802</v>
      </c>
      <c r="R53" s="9">
        <v>344.09325132858919</v>
      </c>
      <c r="S53" s="9">
        <v>328.81315207709383</v>
      </c>
      <c r="T53" s="9">
        <v>356.76225886287284</v>
      </c>
      <c r="U53" s="9">
        <v>369.21056176824186</v>
      </c>
      <c r="V53" s="9">
        <v>373.52755608093582</v>
      </c>
      <c r="W53" s="9">
        <v>381.90256250344146</v>
      </c>
      <c r="X53" s="9">
        <v>412.04922893230531</v>
      </c>
      <c r="Y53" s="9">
        <v>421.74017335827716</v>
      </c>
      <c r="Z53" s="9">
        <v>498.0750649447113</v>
      </c>
    </row>
    <row r="54" spans="1:36" hidden="1">
      <c r="A54" s="9" t="s">
        <v>74</v>
      </c>
      <c r="B54" s="9">
        <v>63.471339539114702</v>
      </c>
      <c r="C54" s="9">
        <v>145.1209187910151</v>
      </c>
      <c r="D54" s="9">
        <v>82.883879005482299</v>
      </c>
      <c r="E54" s="9">
        <v>62.399902963521207</v>
      </c>
      <c r="F54" s="9">
        <v>80.049425892660395</v>
      </c>
      <c r="G54" s="9">
        <v>61.374333348707431</v>
      </c>
      <c r="H54" s="9">
        <v>119.57308942393023</v>
      </c>
      <c r="I54" s="9">
        <v>157.05320298475198</v>
      </c>
      <c r="J54" s="9">
        <v>170.28459519999998</v>
      </c>
      <c r="K54" s="9">
        <v>181.92862337689931</v>
      </c>
      <c r="L54" s="9">
        <v>214.46373153101425</v>
      </c>
      <c r="M54" s="9">
        <v>291.0449689689641</v>
      </c>
      <c r="N54" s="9">
        <v>243.58691099755336</v>
      </c>
      <c r="O54" s="9">
        <v>197.92783278958177</v>
      </c>
      <c r="P54" s="9">
        <v>238.47621737578214</v>
      </c>
      <c r="Q54" s="9">
        <v>233.62737112974443</v>
      </c>
      <c r="R54" s="9">
        <v>248.71688274816032</v>
      </c>
      <c r="S54" s="9">
        <v>337.02558722817002</v>
      </c>
      <c r="T54" s="9">
        <v>388.81355488969194</v>
      </c>
      <c r="U54" s="9">
        <v>418.23408308923337</v>
      </c>
      <c r="V54" s="9">
        <v>390.29777369837348</v>
      </c>
      <c r="W54" s="9">
        <v>419.95799195021817</v>
      </c>
      <c r="X54" s="9">
        <v>601.01883141177916</v>
      </c>
      <c r="Y54" s="9">
        <v>603.58595352454006</v>
      </c>
      <c r="Z54" s="9">
        <v>580.68406301141135</v>
      </c>
    </row>
    <row r="55" spans="1:36" hidden="1">
      <c r="A55" s="9" t="s">
        <v>207</v>
      </c>
      <c r="B55" s="9">
        <v>47.574977916185695</v>
      </c>
      <c r="C55" s="9">
        <v>95.705248502437712</v>
      </c>
      <c r="D55" s="9">
        <v>62.70959887054962</v>
      </c>
      <c r="E55" s="9">
        <v>50.944622345201999</v>
      </c>
      <c r="F55" s="9">
        <v>52.661292541176387</v>
      </c>
      <c r="G55" s="9">
        <v>72.671362090676837</v>
      </c>
      <c r="H55" s="9">
        <v>216.77084714221562</v>
      </c>
      <c r="I55" s="9">
        <v>201.21147388344122</v>
      </c>
      <c r="J55" s="9">
        <v>225.12124449999999</v>
      </c>
      <c r="K55" s="9">
        <v>279.27969456483896</v>
      </c>
      <c r="L55" s="9">
        <v>263.95121487443862</v>
      </c>
      <c r="M55" s="9">
        <v>296.50030592235009</v>
      </c>
      <c r="N55" s="9">
        <v>273.06104116017343</v>
      </c>
      <c r="O55" s="9">
        <v>325.87501521966357</v>
      </c>
      <c r="P55" s="9">
        <v>357.24831362606437</v>
      </c>
      <c r="Q55" s="9">
        <v>354.04821574069126</v>
      </c>
      <c r="R55" s="9">
        <v>269.97406848323283</v>
      </c>
      <c r="S55" s="9">
        <v>215.72224122133466</v>
      </c>
      <c r="T55" s="9">
        <v>203.98467885969239</v>
      </c>
      <c r="U55" s="9">
        <v>198.22143272260911</v>
      </c>
      <c r="V55" s="9">
        <v>213.55340766515425</v>
      </c>
      <c r="W55" s="9">
        <v>231.57831789168799</v>
      </c>
      <c r="X55" s="9">
        <v>199.5220596964468</v>
      </c>
      <c r="Y55" s="9">
        <v>213.99375799715014</v>
      </c>
      <c r="Z55" s="9">
        <v>283.4178107364188</v>
      </c>
    </row>
    <row r="56" spans="1:36" hidden="1">
      <c r="A56" s="9" t="s">
        <v>208</v>
      </c>
      <c r="B56" s="9">
        <v>10.6672245318136</v>
      </c>
      <c r="C56" s="9">
        <v>33.915367556533099</v>
      </c>
      <c r="D56" s="9">
        <v>29.445764836457197</v>
      </c>
      <c r="E56" s="9">
        <v>24.034891931504298</v>
      </c>
      <c r="F56" s="9">
        <v>21.439206997425003</v>
      </c>
      <c r="G56" s="9">
        <v>26.702499836764396</v>
      </c>
      <c r="H56" s="9">
        <v>37.072407368663804</v>
      </c>
      <c r="I56" s="9">
        <v>49.530962596804301</v>
      </c>
      <c r="J56" s="9">
        <v>49.990371199999998</v>
      </c>
      <c r="K56" s="9">
        <v>62.146368708921109</v>
      </c>
      <c r="L56" s="9">
        <v>68.421490183401801</v>
      </c>
      <c r="M56" s="9">
        <v>94.2844450583531</v>
      </c>
      <c r="N56" s="9">
        <v>102.3442531110617</v>
      </c>
      <c r="O56" s="9">
        <v>120.80496005819042</v>
      </c>
      <c r="P56" s="9">
        <v>125.23754506074638</v>
      </c>
      <c r="Q56" s="9">
        <v>161.73285291987378</v>
      </c>
      <c r="R56" s="9">
        <v>158.30345870307289</v>
      </c>
      <c r="S56" s="9">
        <v>166.72475040607642</v>
      </c>
      <c r="T56" s="9">
        <v>150.22261921825273</v>
      </c>
      <c r="U56" s="9">
        <v>172.32672288362957</v>
      </c>
      <c r="V56" s="9">
        <v>157.99819371712516</v>
      </c>
      <c r="W56" s="9">
        <v>183.17082958452261</v>
      </c>
      <c r="X56" s="9">
        <v>183.31204127734722</v>
      </c>
      <c r="Y56" s="9">
        <v>202.6003193299525</v>
      </c>
      <c r="Z56" s="9">
        <v>206.75320591597497</v>
      </c>
    </row>
    <row r="57" spans="1:36" hidden="1">
      <c r="A57" s="9" t="s">
        <v>4</v>
      </c>
      <c r="B57" s="9">
        <v>80.761153261153027</v>
      </c>
      <c r="C57" s="9">
        <v>133.10019363105113</v>
      </c>
      <c r="D57" s="9">
        <v>96.807776458928004</v>
      </c>
      <c r="E57" s="9">
        <v>97.932366803631282</v>
      </c>
      <c r="F57" s="9">
        <v>97.425523301043881</v>
      </c>
      <c r="G57" s="9">
        <v>112.62182752401179</v>
      </c>
      <c r="H57" s="9">
        <v>207.0715429579941</v>
      </c>
      <c r="I57" s="9">
        <v>266.78018463382136</v>
      </c>
      <c r="J57" s="9">
        <v>291.91171969999982</v>
      </c>
      <c r="K57" s="9">
        <v>357.3042591511271</v>
      </c>
      <c r="L57" s="9">
        <v>331.69024880508368</v>
      </c>
      <c r="M57" s="9">
        <v>412.24740411844346</v>
      </c>
      <c r="N57" s="9">
        <v>370.10131523117229</v>
      </c>
      <c r="O57" s="9">
        <v>415.56455994740168</v>
      </c>
      <c r="P57" s="9">
        <v>397.97897137940959</v>
      </c>
      <c r="Q57" s="9">
        <v>434.40798010663411</v>
      </c>
      <c r="R57" s="9">
        <v>437.53404957390535</v>
      </c>
      <c r="S57" s="9">
        <v>476.93653022298213</v>
      </c>
      <c r="T57" s="9">
        <v>447.77496703080828</v>
      </c>
      <c r="U57" s="9">
        <v>496.70241284223016</v>
      </c>
      <c r="V57" s="9">
        <v>510.56851925516617</v>
      </c>
      <c r="W57" s="9">
        <v>699.36579082243793</v>
      </c>
      <c r="X57" s="9">
        <v>722.69470454450015</v>
      </c>
      <c r="Y57" s="9">
        <v>809.65238511342432</v>
      </c>
      <c r="Z57" s="9">
        <v>837.46892750079826</v>
      </c>
    </row>
    <row r="58" spans="1:36">
      <c r="R58" s="133"/>
      <c r="S58" s="133"/>
      <c r="T58" s="133"/>
      <c r="U58" s="133"/>
    </row>
    <row r="59" spans="1:36">
      <c r="A59" s="218" t="s">
        <v>209</v>
      </c>
      <c r="Q59" s="133"/>
      <c r="R59" s="133"/>
      <c r="S59" s="133"/>
      <c r="T59" s="133"/>
      <c r="U59" s="133"/>
      <c r="V59" s="133"/>
    </row>
    <row r="60" spans="1:36">
      <c r="A60" s="9" t="s">
        <v>210</v>
      </c>
      <c r="Q60" s="133"/>
      <c r="R60" s="133"/>
      <c r="S60" s="133"/>
      <c r="T60" s="133"/>
      <c r="U60" s="133"/>
      <c r="V60" s="55">
        <v>-5.9607810180161702E-2</v>
      </c>
      <c r="W60" s="55">
        <v>4.2071956221105822E-2</v>
      </c>
      <c r="X60" s="55">
        <v>0.19899589056588307</v>
      </c>
      <c r="Y60" s="55">
        <v>2.9216612679020537E-2</v>
      </c>
      <c r="Z60" s="55">
        <v>-2.3238085561609112E-2</v>
      </c>
      <c r="AA60" s="55">
        <v>-9.465271451644508E-2</v>
      </c>
      <c r="AB60" s="55">
        <v>-6.268168568167809E-3</v>
      </c>
      <c r="AC60" s="55">
        <v>-3.2775742011319386E-2</v>
      </c>
      <c r="AD60" s="55">
        <v>0.25702528132675395</v>
      </c>
      <c r="AE60" s="55">
        <v>0.3398344492685228</v>
      </c>
      <c r="AF60" s="55">
        <v>0.16439859501232457</v>
      </c>
      <c r="AG60" s="55">
        <v>0.55010906264587045</v>
      </c>
      <c r="AH60" s="55">
        <v>0.42647123466341563</v>
      </c>
      <c r="AI60" s="55"/>
      <c r="AJ60" s="55"/>
    </row>
    <row r="61" spans="1:36">
      <c r="A61" s="9" t="s">
        <v>75</v>
      </c>
      <c r="Q61" s="133"/>
      <c r="R61" s="133"/>
      <c r="S61" s="133"/>
      <c r="T61" s="133"/>
      <c r="U61" s="133"/>
      <c r="V61" s="55">
        <v>-2.5548025648864624E-2</v>
      </c>
      <c r="W61" s="55">
        <v>-1.9752079285283951E-2</v>
      </c>
      <c r="X61" s="55">
        <v>2.5865048872012887E-2</v>
      </c>
      <c r="Y61" s="55">
        <v>1.8915387473275754E-2</v>
      </c>
      <c r="Z61" s="55">
        <v>1.2367656667076617E-2</v>
      </c>
      <c r="AA61" s="55">
        <v>1.2623350458044219E-2</v>
      </c>
      <c r="AB61" s="55">
        <v>8.2335265043481362E-2</v>
      </c>
      <c r="AC61" s="55">
        <v>7.0991460134566295E-2</v>
      </c>
      <c r="AD61" s="55">
        <v>0.13482787251757425</v>
      </c>
      <c r="AE61" s="55">
        <v>0.12652013019974709</v>
      </c>
      <c r="AF61" s="55">
        <v>-1.5286077289449883E-2</v>
      </c>
      <c r="AG61" s="55">
        <v>0.10826505239832394</v>
      </c>
      <c r="AH61" s="55">
        <v>0.10518666712282848</v>
      </c>
      <c r="AI61" s="55"/>
      <c r="AJ61" s="55"/>
    </row>
    <row r="62" spans="1:36">
      <c r="A62" s="9" t="s">
        <v>71</v>
      </c>
      <c r="Q62" s="133"/>
      <c r="R62" s="133"/>
      <c r="S62" s="133"/>
      <c r="T62" s="133"/>
      <c r="U62" s="133"/>
      <c r="V62" s="55">
        <v>-9.9897723624374449E-2</v>
      </c>
      <c r="W62" s="55">
        <v>1.2534440714424675E-2</v>
      </c>
      <c r="X62" s="55">
        <v>-6.0617982634878338E-2</v>
      </c>
      <c r="Y62" s="55">
        <v>-0.17881189310193796</v>
      </c>
      <c r="Z62" s="55">
        <v>-0.21513277933226646</v>
      </c>
      <c r="AA62" s="55">
        <v>-0.21951074015654159</v>
      </c>
      <c r="AB62" s="55">
        <v>-6.5453936258410644E-2</v>
      </c>
      <c r="AC62" s="55">
        <v>5.0418855947301583E-2</v>
      </c>
      <c r="AD62" s="55">
        <v>0.12495663081321118</v>
      </c>
      <c r="AE62" s="55">
        <v>8.2678433383943845E-2</v>
      </c>
      <c r="AF62" s="55">
        <v>0.1217808968149246</v>
      </c>
      <c r="AG62" s="55">
        <v>0.16727763741145132</v>
      </c>
      <c r="AH62" s="55">
        <v>0.13728014336184396</v>
      </c>
      <c r="AI62" s="55"/>
      <c r="AJ62" s="55"/>
    </row>
    <row r="63" spans="1:36">
      <c r="A63" s="9" t="s">
        <v>74</v>
      </c>
      <c r="Q63" s="133"/>
      <c r="R63" s="133"/>
      <c r="S63" s="133"/>
      <c r="T63" s="133"/>
      <c r="U63" s="133"/>
      <c r="V63" s="55">
        <v>0.12849570931318752</v>
      </c>
      <c r="W63" s="55">
        <v>6.8318610702562677E-2</v>
      </c>
      <c r="X63" s="55">
        <v>2.2891215017929279E-2</v>
      </c>
      <c r="Y63" s="55">
        <v>0.11393342538004132</v>
      </c>
      <c r="Z63" s="55">
        <v>2.7483741143285667E-2</v>
      </c>
      <c r="AA63" s="55">
        <v>2.2255667348171138E-2</v>
      </c>
      <c r="AB63" s="55">
        <v>3.3431793107238525E-2</v>
      </c>
      <c r="AC63" s="55">
        <v>-0.15197586244334596</v>
      </c>
      <c r="AD63" s="55">
        <v>-4.1328540612561984E-2</v>
      </c>
      <c r="AE63" s="55">
        <v>4.7259337912257039E-2</v>
      </c>
      <c r="AF63" s="55">
        <v>-1.6435797830238352E-2</v>
      </c>
      <c r="AG63" s="55">
        <v>-8.193541124888095E-3</v>
      </c>
      <c r="AH63" s="55">
        <v>-3.4857964178713924E-2</v>
      </c>
      <c r="AI63" s="55"/>
      <c r="AJ63" s="55"/>
    </row>
    <row r="64" spans="1:36">
      <c r="A64" s="9" t="s">
        <v>72</v>
      </c>
      <c r="Q64" s="133"/>
      <c r="R64" s="133"/>
      <c r="S64" s="133"/>
      <c r="T64" s="133"/>
      <c r="U64" s="133"/>
      <c r="V64" s="55">
        <v>-1.1436203688043841E-2</v>
      </c>
      <c r="W64" s="55">
        <v>-4.5159212638300125E-3</v>
      </c>
      <c r="X64" s="55">
        <v>-1.5514792930410939E-2</v>
      </c>
      <c r="Y64" s="55">
        <v>-8.5775174990442613E-2</v>
      </c>
      <c r="Z64" s="55">
        <v>-3.4217091615949005E-2</v>
      </c>
      <c r="AA64" s="55">
        <v>-9.6417550107456854E-2</v>
      </c>
      <c r="AB64" s="55">
        <v>-4.1114774033251034E-2</v>
      </c>
      <c r="AC64" s="55">
        <v>-1.4458152374774628E-2</v>
      </c>
      <c r="AD64" s="55">
        <v>6.1278671715407504E-2</v>
      </c>
      <c r="AE64" s="55">
        <v>5.078387598945161E-2</v>
      </c>
      <c r="AF64" s="55">
        <v>8.3363027578763557E-2</v>
      </c>
      <c r="AG64" s="55">
        <v>3.8021146954549098E-2</v>
      </c>
      <c r="AH64" s="55">
        <v>2.6689459644597405E-2</v>
      </c>
      <c r="AI64" s="55"/>
      <c r="AJ64" s="55"/>
    </row>
    <row r="65" spans="1:37">
      <c r="A65" s="9" t="s">
        <v>167</v>
      </c>
      <c r="Q65" s="133"/>
      <c r="V65" s="55">
        <v>-7.2264802536852434E-4</v>
      </c>
      <c r="W65" s="55">
        <v>-1.7834281350245494E-3</v>
      </c>
      <c r="X65" s="55">
        <v>0.19224574254917165</v>
      </c>
      <c r="Y65" s="55">
        <v>0.20270514725864233</v>
      </c>
      <c r="Z65" s="55">
        <v>0.17685575788613303</v>
      </c>
      <c r="AA65" s="55">
        <v>0.20236223755570046</v>
      </c>
      <c r="AB65" s="55">
        <v>7.7710067931346582E-3</v>
      </c>
      <c r="AC65" s="55">
        <v>-2.675546127287055E-2</v>
      </c>
      <c r="AD65" s="55">
        <v>-1.989915862616257E-2</v>
      </c>
      <c r="AE65" s="55">
        <v>-2.5259317772185572E-2</v>
      </c>
      <c r="AF65" s="55">
        <v>-1.8841450526893119E-2</v>
      </c>
      <c r="AG65" s="55">
        <v>1.79333944946737E-2</v>
      </c>
      <c r="AH65" s="55">
        <v>1.6088132220268111E-2</v>
      </c>
      <c r="AI65" s="55"/>
      <c r="AJ65" s="55"/>
    </row>
    <row r="66" spans="1:37">
      <c r="A66" s="9" t="s">
        <v>211</v>
      </c>
      <c r="V66" s="55">
        <v>1.7438355800542173E-2</v>
      </c>
      <c r="W66" s="55">
        <v>2.062953844983937E-2</v>
      </c>
      <c r="X66" s="55">
        <v>2.2230677402893008E-2</v>
      </c>
      <c r="Y66" s="55">
        <v>2.7856279208730534E-2</v>
      </c>
      <c r="Z66" s="55">
        <v>6.3558915506863461E-2</v>
      </c>
      <c r="AA66" s="55">
        <v>7.5039833918335616E-2</v>
      </c>
      <c r="AB66" s="55">
        <v>7.692129312834288E-2</v>
      </c>
      <c r="AC66" s="55">
        <v>8.0094766192242997E-2</v>
      </c>
      <c r="AD66" s="55">
        <v>-7.6293132027168411E-3</v>
      </c>
      <c r="AE66" s="55">
        <v>-2.7692508354566589E-2</v>
      </c>
      <c r="AF66" s="55">
        <v>-5.6322213239253877E-2</v>
      </c>
      <c r="AG66" s="55">
        <v>-7.2265907333910154E-2</v>
      </c>
      <c r="AH66" s="55">
        <v>-8.6957796092947418E-2</v>
      </c>
      <c r="AI66" s="55"/>
      <c r="AJ66" s="55"/>
    </row>
    <row r="67" spans="1:37">
      <c r="A67" s="9" t="s">
        <v>212</v>
      </c>
      <c r="V67" s="55">
        <v>-8.3358508964477486E-4</v>
      </c>
      <c r="W67" s="55">
        <v>1.6584902931520509E-2</v>
      </c>
      <c r="X67" s="55">
        <v>1.8881995341802019E-2</v>
      </c>
      <c r="Y67" s="55">
        <v>1.0579579473195357E-4</v>
      </c>
      <c r="Z67" s="55">
        <v>2.1309021002889213E-4</v>
      </c>
      <c r="AA67" s="55">
        <v>-1.6633691813402535E-2</v>
      </c>
      <c r="AB67" s="55">
        <v>-1.6170040180205132E-2</v>
      </c>
      <c r="AC67" s="55">
        <v>-1.3766313663351781E-4</v>
      </c>
      <c r="AD67" s="55">
        <v>2.4592304000045759E-4</v>
      </c>
      <c r="AE67" s="55">
        <v>5.4128657162711325E-4</v>
      </c>
      <c r="AF67" s="55">
        <v>4.9925022588702292E-5</v>
      </c>
      <c r="AG67" s="55">
        <v>0.10743008991107489</v>
      </c>
      <c r="AH67" s="55">
        <v>9.5526714469012161E-2</v>
      </c>
      <c r="AI67" s="55"/>
      <c r="AJ67" s="55"/>
    </row>
    <row r="68" spans="1:37">
      <c r="A68" s="9" t="s">
        <v>4</v>
      </c>
      <c r="V68" s="55">
        <v>-6.7937274307240142E-2</v>
      </c>
      <c r="W68" s="55">
        <v>-3.3359204961582567E-2</v>
      </c>
      <c r="X68" s="55">
        <v>1.1895982289165399E-2</v>
      </c>
      <c r="Y68" s="55">
        <v>-6.9606558549288905E-2</v>
      </c>
      <c r="Z68" s="55">
        <v>-5.4154285816752461E-2</v>
      </c>
      <c r="AA68" s="55">
        <v>-9.1005513532698173E-2</v>
      </c>
      <c r="AB68" s="55">
        <v>-0.10015881634870367</v>
      </c>
      <c r="AC68" s="55">
        <v>-4.109134819443902E-2</v>
      </c>
      <c r="AD68" s="55">
        <v>4.8191187220023189E-3</v>
      </c>
      <c r="AE68" s="55">
        <v>8.5544497909875214E-2</v>
      </c>
      <c r="AF68" s="55">
        <v>6.61402095044719E-2</v>
      </c>
      <c r="AG68" s="55">
        <v>0.1916411899345957</v>
      </c>
      <c r="AH68" s="55">
        <v>0.16751587811652691</v>
      </c>
      <c r="AI68" s="55"/>
      <c r="AJ68" s="55"/>
    </row>
    <row r="70" spans="1:37">
      <c r="B70" s="134">
        <v>2013</v>
      </c>
      <c r="C70" s="135"/>
      <c r="D70" s="135"/>
      <c r="E70" s="134"/>
      <c r="F70" s="134">
        <v>2014</v>
      </c>
      <c r="G70" s="135"/>
      <c r="H70" s="135"/>
      <c r="I70" s="135"/>
      <c r="J70" s="134">
        <v>2015</v>
      </c>
      <c r="K70" s="135"/>
      <c r="L70" s="134"/>
      <c r="M70" s="133"/>
      <c r="N70" s="134">
        <v>2016</v>
      </c>
      <c r="O70" s="135"/>
      <c r="P70" s="134"/>
      <c r="Q70" s="134"/>
      <c r="R70" s="134">
        <v>2017</v>
      </c>
      <c r="S70" s="134"/>
      <c r="T70" s="135"/>
      <c r="U70" s="135"/>
      <c r="V70" s="9">
        <v>2018</v>
      </c>
      <c r="W70" s="136"/>
      <c r="X70" s="136"/>
      <c r="Y70" s="133"/>
      <c r="Z70" s="133"/>
      <c r="AA70" s="9">
        <v>2019</v>
      </c>
      <c r="AB70" s="194"/>
      <c r="AC70" s="194"/>
      <c r="AD70" s="194"/>
      <c r="AE70" s="194"/>
      <c r="AF70" s="9">
        <v>2020</v>
      </c>
      <c r="AG70" s="194"/>
      <c r="AH70" s="194"/>
      <c r="AI70" s="194"/>
      <c r="AJ70" s="194"/>
      <c r="AK70" s="194">
        <v>2021</v>
      </c>
    </row>
    <row r="71" spans="1:37">
      <c r="B71" s="129" t="s">
        <v>23</v>
      </c>
      <c r="C71" s="129" t="s">
        <v>24</v>
      </c>
      <c r="D71" s="129" t="s">
        <v>25</v>
      </c>
      <c r="E71" s="129" t="s">
        <v>26</v>
      </c>
      <c r="F71" s="129" t="s">
        <v>23</v>
      </c>
      <c r="G71" s="129" t="s">
        <v>24</v>
      </c>
      <c r="H71" s="129" t="s">
        <v>25</v>
      </c>
      <c r="I71" s="129" t="s">
        <v>26</v>
      </c>
      <c r="J71" s="129" t="s">
        <v>23</v>
      </c>
      <c r="K71" s="129" t="s">
        <v>24</v>
      </c>
      <c r="L71" s="129" t="s">
        <v>25</v>
      </c>
      <c r="M71" s="129" t="s">
        <v>26</v>
      </c>
      <c r="N71" s="129" t="s">
        <v>23</v>
      </c>
      <c r="O71" s="129" t="s">
        <v>24</v>
      </c>
      <c r="P71" s="129" t="s">
        <v>25</v>
      </c>
      <c r="Q71" s="129" t="s">
        <v>26</v>
      </c>
      <c r="R71" s="129" t="s">
        <v>23</v>
      </c>
      <c r="S71" s="129" t="s">
        <v>24</v>
      </c>
      <c r="T71" s="129" t="s">
        <v>25</v>
      </c>
      <c r="U71" s="129" t="s">
        <v>26</v>
      </c>
      <c r="V71" s="9" t="s">
        <v>152</v>
      </c>
      <c r="W71" s="129" t="s">
        <v>23</v>
      </c>
      <c r="X71" s="129" t="s">
        <v>24</v>
      </c>
      <c r="Y71" s="129" t="s">
        <v>25</v>
      </c>
      <c r="Z71" s="129" t="s">
        <v>26</v>
      </c>
      <c r="AA71" s="9" t="s">
        <v>152</v>
      </c>
      <c r="AB71" s="129" t="s">
        <v>23</v>
      </c>
      <c r="AC71" s="129" t="s">
        <v>24</v>
      </c>
      <c r="AD71" s="129" t="s">
        <v>25</v>
      </c>
      <c r="AE71" s="129" t="s">
        <v>26</v>
      </c>
      <c r="AF71" s="9" t="s">
        <v>152</v>
      </c>
      <c r="AG71" s="129" t="s">
        <v>23</v>
      </c>
      <c r="AH71" s="129" t="s">
        <v>24</v>
      </c>
      <c r="AI71" s="465" t="s">
        <v>25</v>
      </c>
      <c r="AJ71" s="465" t="s">
        <v>26</v>
      </c>
      <c r="AK71" s="150" t="s">
        <v>152</v>
      </c>
    </row>
    <row r="72" spans="1:37">
      <c r="A72" s="218" t="s">
        <v>172</v>
      </c>
    </row>
    <row r="73" spans="1:37">
      <c r="A73" s="9" t="s">
        <v>213</v>
      </c>
      <c r="B73" s="464">
        <v>1.7812238080456224</v>
      </c>
      <c r="C73" s="464">
        <v>4.9953567814477937</v>
      </c>
      <c r="D73" s="464">
        <v>8.2553424336345191</v>
      </c>
      <c r="E73" s="464">
        <v>11.395920099779142</v>
      </c>
      <c r="F73" s="464">
        <v>2.3645409749185764</v>
      </c>
      <c r="G73" s="464">
        <v>5.7118528573601282</v>
      </c>
      <c r="H73" s="464">
        <v>8.5788014774471986</v>
      </c>
      <c r="I73" s="464">
        <v>11.545716245961172</v>
      </c>
      <c r="J73" s="464">
        <v>2.1688571367758063</v>
      </c>
      <c r="K73" s="464">
        <v>4.690651677567935</v>
      </c>
      <c r="L73" s="464">
        <v>7.2510038809423074</v>
      </c>
      <c r="M73" s="464">
        <v>9.490928194907081</v>
      </c>
      <c r="N73" s="464">
        <v>2.2906346781265206</v>
      </c>
      <c r="O73" s="464">
        <v>5.5304153230159043</v>
      </c>
      <c r="P73" s="464">
        <v>8.1995730279545764</v>
      </c>
      <c r="Q73" s="464">
        <v>11.293748312909678</v>
      </c>
      <c r="R73" s="464">
        <v>2.8776243015915499</v>
      </c>
      <c r="S73" s="464">
        <v>6.5956311621269545</v>
      </c>
      <c r="T73" s="464">
        <v>10.16328747728652</v>
      </c>
      <c r="U73" s="464">
        <v>14.212481094536145</v>
      </c>
      <c r="V73" s="464">
        <v>1.1979152099080499</v>
      </c>
      <c r="W73" s="464">
        <v>3.8778188885835121</v>
      </c>
      <c r="X73" s="464">
        <v>9.7175423919335895</v>
      </c>
      <c r="Y73" s="464">
        <v>15.029480834562126</v>
      </c>
      <c r="Z73" s="464">
        <v>22.138185923038005</v>
      </c>
      <c r="AA73" s="464">
        <v>1.4972094518869701</v>
      </c>
      <c r="AB73" s="464">
        <v>4.247032109779397</v>
      </c>
      <c r="AC73" s="464">
        <v>10.211625975098945</v>
      </c>
      <c r="AD73" s="464">
        <v>15.3206285051394</v>
      </c>
      <c r="AE73" s="464">
        <v>21.038906263890841</v>
      </c>
      <c r="AF73" s="464">
        <v>1.4978921100614899</v>
      </c>
      <c r="AG73" s="464">
        <v>4.1409294353756216</v>
      </c>
      <c r="AH73" s="464">
        <v>9.4220879424654989</v>
      </c>
      <c r="AI73" s="464">
        <v>14.739336450895937</v>
      </c>
      <c r="AJ73" s="464">
        <v>19.781357345929599</v>
      </c>
      <c r="AK73" s="464">
        <v>1.44194752858088</v>
      </c>
    </row>
    <row r="74" spans="1:37">
      <c r="A74" s="9" t="s">
        <v>214</v>
      </c>
      <c r="B74" s="464">
        <v>1.4180996164510744</v>
      </c>
      <c r="C74" s="464">
        <v>3.4939852779191058</v>
      </c>
      <c r="D74" s="464">
        <v>5.5629431346616558</v>
      </c>
      <c r="E74" s="464">
        <v>7.8563098733175458</v>
      </c>
      <c r="F74" s="464">
        <v>1.9790209465146429</v>
      </c>
      <c r="G74" s="464">
        <v>4.4704805629803932</v>
      </c>
      <c r="H74" s="464">
        <v>6.9778551243417288</v>
      </c>
      <c r="I74" s="464">
        <v>9.8612968673818848</v>
      </c>
      <c r="J74" s="464">
        <v>2.2412444713529243</v>
      </c>
      <c r="K74" s="464">
        <v>4.8589638131436113</v>
      </c>
      <c r="L74" s="464">
        <v>7.3322986506964547</v>
      </c>
      <c r="M74" s="464">
        <v>9.6089234702642639</v>
      </c>
      <c r="N74" s="464">
        <v>2.2205155317158072</v>
      </c>
      <c r="O74" s="464">
        <v>5.1054139153367082</v>
      </c>
      <c r="P74" s="464">
        <v>7.7023143383207335</v>
      </c>
      <c r="Q74" s="464">
        <v>11.110303581891728</v>
      </c>
      <c r="R74" s="464">
        <v>2.4677608813720271</v>
      </c>
      <c r="S74" s="464">
        <v>5.6332503108971101</v>
      </c>
      <c r="T74" s="464">
        <v>8.7737955242101151</v>
      </c>
      <c r="U74" s="464">
        <v>12.40825529624424</v>
      </c>
      <c r="V74" s="464">
        <v>1.0365985883484501</v>
      </c>
      <c r="W74" s="464">
        <v>3.2272529980131268</v>
      </c>
      <c r="X74" s="464">
        <v>7.8298298193706515</v>
      </c>
      <c r="Y74" s="464">
        <v>12.268671917917334</v>
      </c>
      <c r="Z74" s="464">
        <v>18.28346108837161</v>
      </c>
      <c r="AA74" s="464">
        <v>1.5172678570590099</v>
      </c>
      <c r="AB74" s="464">
        <v>4.056561426076204</v>
      </c>
      <c r="AC74" s="464">
        <v>9.2789624409098259</v>
      </c>
      <c r="AD74" s="464">
        <v>14.299664450022926</v>
      </c>
      <c r="AE74" s="464">
        <v>20.021809074406733</v>
      </c>
      <c r="AF74" s="464">
        <v>1.5420478835931</v>
      </c>
      <c r="AG74" s="464">
        <v>4.9383012857996373</v>
      </c>
      <c r="AH74" s="464">
        <v>10.016429716042708</v>
      </c>
      <c r="AI74" s="464">
        <v>15.274883549324549</v>
      </c>
      <c r="AJ74" s="464">
        <v>20.460565858806302</v>
      </c>
      <c r="AK74" s="464">
        <v>1.41911401226988</v>
      </c>
    </row>
    <row r="75" spans="1:37">
      <c r="A75" s="9" t="s">
        <v>215</v>
      </c>
      <c r="B75" s="464">
        <v>1.4180996164510744</v>
      </c>
      <c r="C75" s="464">
        <v>3.4939852779191058</v>
      </c>
      <c r="D75" s="464">
        <v>5.5629431346616558</v>
      </c>
      <c r="E75" s="464">
        <v>7.8563098733175458</v>
      </c>
      <c r="F75" s="464">
        <v>1.9790209465146429</v>
      </c>
      <c r="G75" s="464">
        <v>4.4704805629803932</v>
      </c>
      <c r="H75" s="464">
        <v>6.9778551243417288</v>
      </c>
      <c r="I75" s="464">
        <v>9.8612968673818848</v>
      </c>
      <c r="J75" s="464">
        <v>2.2412444713529243</v>
      </c>
      <c r="K75" s="464">
        <v>4.8589638131436113</v>
      </c>
      <c r="L75" s="464">
        <v>7.3322986506964547</v>
      </c>
      <c r="M75" s="464">
        <v>9.6089234702642639</v>
      </c>
      <c r="N75" s="464">
        <v>2.2205155317158072</v>
      </c>
      <c r="O75" s="464">
        <v>5.1054139153367082</v>
      </c>
      <c r="P75" s="464">
        <v>7.7023143383207335</v>
      </c>
      <c r="Q75" s="464">
        <v>11.110303581891728</v>
      </c>
      <c r="R75" s="464">
        <v>2.4677608813720271</v>
      </c>
      <c r="S75" s="464">
        <v>5.6332503108971101</v>
      </c>
      <c r="T75" s="464">
        <v>8.7737955242101151</v>
      </c>
      <c r="U75" s="464">
        <v>12.40825529624424</v>
      </c>
      <c r="V75" s="464"/>
      <c r="W75" s="464">
        <v>3.2272529980131268</v>
      </c>
      <c r="X75" s="464">
        <v>7.8298298193706515</v>
      </c>
      <c r="Y75" s="464">
        <v>12.268671917917334</v>
      </c>
      <c r="Z75" s="464">
        <v>18.28346108837161</v>
      </c>
      <c r="AA75" s="464"/>
      <c r="AB75" s="464">
        <v>4.056561426076204</v>
      </c>
      <c r="AC75" s="464">
        <v>9.2789624409098259</v>
      </c>
      <c r="AD75" s="464">
        <v>14.299664450022926</v>
      </c>
      <c r="AE75" s="464">
        <v>20.021809074406733</v>
      </c>
      <c r="AF75" s="464"/>
      <c r="AG75" s="464">
        <v>4.2583012857996376</v>
      </c>
      <c r="AH75" s="464">
        <v>9.3364297160427085</v>
      </c>
      <c r="AI75" s="464">
        <v>14.59488354932455</v>
      </c>
      <c r="AJ75" s="464">
        <f>AJ74-0.7</f>
        <v>19.760565858806302</v>
      </c>
      <c r="AK75" s="464"/>
    </row>
  </sheetData>
  <customSheetViews>
    <customSheetView guid="{8D4EA38E-ED42-44A9-9431-B3D4F6087B53}" showGridLines="0">
      <pane xSplit="1" ySplit="3" topLeftCell="I28" activePane="bottomRight" state="frozen"/>
      <selection pane="bottomRight" activeCell="Q50" sqref="Q50"/>
      <pageMargins left="0" right="0" top="0" bottom="0" header="0" footer="0"/>
    </customSheetView>
    <customSheetView guid="{B6000075-C6E9-470D-8855-6E4C41B43187}" scale="110" showGridLines="0">
      <pane xSplit="1" ySplit="3" topLeftCell="B4" activePane="bottomRight" state="frozen"/>
      <selection pane="bottomRight" activeCell="V28" sqref="V28"/>
      <pageMargins left="0" right="0" top="0" bottom="0" header="0" footer="0"/>
    </customSheetView>
    <customSheetView guid="{A510ACF3-DF9A-47BB-87AF-862EA6359570}" scale="110" showGridLines="0">
      <pane xSplit="1" ySplit="3" topLeftCell="B4" activePane="bottomRight" state="frozen"/>
      <selection pane="bottomRight" activeCell="V28" sqref="V28"/>
      <pageMargins left="0" right="0" top="0" bottom="0" header="0" footer="0"/>
    </customSheetView>
    <customSheetView guid="{83D4AEBA-9C92-42A7-8C70-A480F50C01E3}" scale="90" showGridLines="0">
      <selection activeCell="AR53" sqref="AR53"/>
      <pageMargins left="0" right="0" top="0" bottom="0" header="0" footer="0"/>
    </customSheetView>
    <customSheetView guid="{254DF0CF-5342-436C-8392-04866B911B72}" scale="90" showGridLines="0">
      <selection activeCell="AR53" sqref="AR53"/>
      <pageMargins left="0" right="0" top="0" bottom="0" header="0" footer="0"/>
    </customSheetView>
    <customSheetView guid="{DC707E39-0569-4FAA-B5FD-B85110680DF5}" scale="115" showGridLines="0">
      <pane xSplit="1" ySplit="3" topLeftCell="M13" activePane="bottomRight" state="frozen"/>
      <selection pane="bottomRight" activeCell="U27" sqref="U27"/>
      <pageMargins left="0" right="0" top="0" bottom="0" header="0" footer="0"/>
    </customSheetView>
    <customSheetView guid="{5B55F06F-38A3-4953-A2E1-A01BECB01CAC}" showGridLines="0">
      <pane xSplit="1" ySplit="3" topLeftCell="Q4" activePane="bottomRight" state="frozen"/>
      <selection pane="bottomRight" activeCell="X14" sqref="X14"/>
      <pageMargins left="0" right="0" top="0" bottom="0" header="0" footer="0"/>
    </customSheetView>
    <customSheetView guid="{54FD4859-4825-49C8-AF88-E7B792413D64}" scale="110" showGridLines="0">
      <pane xSplit="1" ySplit="3" topLeftCell="B4" activePane="bottomRight" state="frozen"/>
      <selection pane="bottomRight" activeCell="V28" sqref="V28"/>
      <pageMargins left="0" right="0" top="0" bottom="0" header="0" footer="0"/>
    </customSheetView>
  </customSheetView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55">
    <tabColor theme="4"/>
  </sheetPr>
  <dimension ref="A1"/>
  <sheetViews>
    <sheetView view="pageBreakPreview" zoomScale="175" zoomScaleNormal="70" zoomScaleSheetLayoutView="175" workbookViewId="0">
      <selection activeCell="G8" sqref="G8"/>
    </sheetView>
  </sheetViews>
  <sheetFormatPr defaultColWidth="8.5703125" defaultRowHeight="15"/>
  <cols>
    <col min="6" max="6" width="5.5703125" customWidth="1"/>
  </cols>
  <sheetData/>
  <customSheetViews>
    <customSheetView guid="{8D4EA38E-ED42-44A9-9431-B3D4F6087B53}" scale="70" topLeftCell="A4">
      <selection activeCell="X38" sqref="X38"/>
      <pageMargins left="0" right="0" top="0" bottom="0" header="0" footer="0"/>
    </customSheetView>
    <customSheetView guid="{B6000075-C6E9-470D-8855-6E4C41B43187}" scale="70" topLeftCell="A12">
      <selection activeCell="X29" sqref="X29"/>
      <pageMargins left="0" right="0" top="0" bottom="0" header="0" footer="0"/>
    </customSheetView>
    <customSheetView guid="{A510ACF3-DF9A-47BB-87AF-862EA6359570}" scale="70" topLeftCell="A12">
      <selection activeCell="X29" sqref="X29"/>
      <pageMargins left="0" right="0" top="0" bottom="0" header="0" footer="0"/>
    </customSheetView>
    <customSheetView guid="{83D4AEBA-9C92-42A7-8C70-A480F50C01E3}">
      <selection activeCell="W29" sqref="W29"/>
      <pageMargins left="0" right="0" top="0" bottom="0" header="0" footer="0"/>
    </customSheetView>
    <customSheetView guid="{254DF0CF-5342-436C-8392-04866B911B72}">
      <pageMargins left="0" right="0" top="0" bottom="0" header="0" footer="0"/>
    </customSheetView>
    <customSheetView guid="{DC707E39-0569-4FAA-B5FD-B85110680DF5}" scale="70">
      <selection activeCell="W29" sqref="W29"/>
      <pageMargins left="0" right="0" top="0" bottom="0" header="0" footer="0"/>
    </customSheetView>
    <customSheetView guid="{5B55F06F-38A3-4953-A2E1-A01BECB01CAC}" scale="70" topLeftCell="A3">
      <selection activeCell="U29" sqref="U29"/>
      <pageMargins left="0" right="0" top="0" bottom="0" header="0" footer="0"/>
    </customSheetView>
    <customSheetView guid="{54FD4859-4825-49C8-AF88-E7B792413D64}" scale="70" topLeftCell="A12">
      <selection activeCell="X29" sqref="X29"/>
      <pageMargins left="0" right="0" top="0" bottom="0" header="0" footer="0"/>
    </customSheetView>
  </customSheetView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56">
    <tabColor theme="4"/>
  </sheetPr>
  <dimension ref="A1"/>
  <sheetViews>
    <sheetView view="pageBreakPreview" zoomScale="205" zoomScaleNormal="85" zoomScaleSheetLayoutView="205" workbookViewId="0">
      <selection activeCell="G5" sqref="G5"/>
    </sheetView>
  </sheetViews>
  <sheetFormatPr defaultColWidth="8.5703125" defaultRowHeight="15"/>
  <sheetData/>
  <customSheetViews>
    <customSheetView guid="{8D4EA38E-ED42-44A9-9431-B3D4F6087B53}" scale="85" topLeftCell="D1">
      <selection activeCell="V18" sqref="V18"/>
      <pageMargins left="0" right="0" top="0" bottom="0" header="0" footer="0"/>
    </customSheetView>
    <customSheetView guid="{B6000075-C6E9-470D-8855-6E4C41B43187}" scale="85" topLeftCell="D1">
      <selection activeCell="W20" sqref="W20"/>
      <pageMargins left="0" right="0" top="0" bottom="0" header="0" footer="0"/>
    </customSheetView>
    <customSheetView guid="{A510ACF3-DF9A-47BB-87AF-862EA6359570}" scale="85" topLeftCell="D1">
      <selection activeCell="W20" sqref="W20"/>
      <pageMargins left="0" right="0" top="0" bottom="0" header="0" footer="0"/>
    </customSheetView>
    <customSheetView guid="{83D4AEBA-9C92-42A7-8C70-A480F50C01E3}">
      <selection activeCell="T12" sqref="T12"/>
      <pageMargins left="0" right="0" top="0" bottom="0" header="0" footer="0"/>
    </customSheetView>
    <customSheetView guid="{254DF0CF-5342-436C-8392-04866B911B72}">
      <pageMargins left="0" right="0" top="0" bottom="0" header="0" footer="0"/>
    </customSheetView>
    <customSheetView guid="{DC707E39-0569-4FAA-B5FD-B85110680DF5}" scale="85" topLeftCell="D1">
      <selection activeCell="T12" sqref="T12"/>
      <pageMargins left="0" right="0" top="0" bottom="0" header="0" footer="0"/>
    </customSheetView>
    <customSheetView guid="{5B55F06F-38A3-4953-A2E1-A01BECB01CAC}" scale="85" topLeftCell="D1">
      <selection activeCell="W20" sqref="W20"/>
      <pageMargins left="0" right="0" top="0" bottom="0" header="0" footer="0"/>
    </customSheetView>
    <customSheetView guid="{54FD4859-4825-49C8-AF88-E7B792413D64}" scale="85" topLeftCell="D1">
      <selection activeCell="W20" sqref="W20"/>
      <pageMargins left="0" right="0" top="0" bottom="0" header="0" footer="0"/>
    </customSheetView>
  </customSheetViews>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CA71C757341004F9B4F047D278C4505" ma:contentTypeVersion="12" ma:contentTypeDescription="Create a new document." ma:contentTypeScope="" ma:versionID="fa3831ed79152e4a5c32db487a9e459c">
  <xsd:schema xmlns:xsd="http://www.w3.org/2001/XMLSchema" xmlns:xs="http://www.w3.org/2001/XMLSchema" xmlns:p="http://schemas.microsoft.com/office/2006/metadata/properties" xmlns:ns2="eba29be7-18da-42bb-a737-94a8a19dc6bb" xmlns:ns3="619b97bd-732a-4500-affb-ddb6c19f3e3c" targetNamespace="http://schemas.microsoft.com/office/2006/metadata/properties" ma:root="true" ma:fieldsID="f521c8b308443a5ec207de52c5aed51e" ns2:_="" ns3:_="">
    <xsd:import namespace="eba29be7-18da-42bb-a737-94a8a19dc6bb"/>
    <xsd:import namespace="619b97bd-732a-4500-affb-ddb6c19f3e3c"/>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3:SharedWithUsers" minOccurs="0"/>
                <xsd:element ref="ns3:SharedWithDetail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ba29be7-18da-42bb-a737-94a8a19dc6b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9"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19b97bd-732a-4500-affb-ddb6c19f3e3c" elementFormDefault="qualified">
    <xsd:import namespace="http://schemas.microsoft.com/office/2006/documentManagement/types"/>
    <xsd:import namespace="http://schemas.microsoft.com/office/infopath/2007/PartnerControls"/>
    <xsd:element name="SharedWithUsers" ma:index="1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2D77ADE7-CCB6-4689-BB6A-AEEC705F495B}">
  <ds:schemaRefs>
    <ds:schemaRef ds:uri="http://schemas.openxmlformats.org/package/2006/metadata/core-properties"/>
    <ds:schemaRef ds:uri="http://purl.org/dc/dcmitype/"/>
    <ds:schemaRef ds:uri="http://schemas.microsoft.com/office/infopath/2007/PartnerControls"/>
    <ds:schemaRef ds:uri="http://schemas.microsoft.com/office/2006/documentManagement/types"/>
    <ds:schemaRef ds:uri="http://purl.org/dc/elements/1.1/"/>
    <ds:schemaRef ds:uri="http://schemas.microsoft.com/office/2006/metadata/properties"/>
    <ds:schemaRef ds:uri="619b97bd-732a-4500-affb-ddb6c19f3e3c"/>
    <ds:schemaRef ds:uri="eba29be7-18da-42bb-a737-94a8a19dc6bb"/>
    <ds:schemaRef ds:uri="http://purl.org/dc/terms/"/>
    <ds:schemaRef ds:uri="http://www.w3.org/XML/1998/namespace"/>
  </ds:schemaRefs>
</ds:datastoreItem>
</file>

<file path=customXml/itemProps2.xml><?xml version="1.0" encoding="utf-8"?>
<ds:datastoreItem xmlns:ds="http://schemas.openxmlformats.org/officeDocument/2006/customXml" ds:itemID="{24E1EE54-6143-49BB-B768-F539A268218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ba29be7-18da-42bb-a737-94a8a19dc6bb"/>
    <ds:schemaRef ds:uri="619b97bd-732a-4500-affb-ddb6c19f3e3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8382AE48-6E79-4C31-A94D-16947B3BFE5A}">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Worksheets</vt:lpstr>
      </vt:variant>
      <vt:variant>
        <vt:i4>28</vt:i4>
      </vt:variant>
      <vt:variant>
        <vt:lpstr>Charts</vt:lpstr>
      </vt:variant>
      <vt:variant>
        <vt:i4>37</vt:i4>
      </vt:variant>
      <vt:variant>
        <vt:lpstr>Named Ranges</vt:lpstr>
      </vt:variant>
      <vt:variant>
        <vt:i4>9</vt:i4>
      </vt:variant>
    </vt:vector>
  </HeadingPairs>
  <TitlesOfParts>
    <vt:vector size="74" baseType="lpstr">
      <vt:lpstr>I. Инфляц</vt:lpstr>
      <vt:lpstr>I.4</vt:lpstr>
      <vt:lpstr>II. ЭЗ өсөлт</vt:lpstr>
      <vt:lpstr>II. ЭЗӨ</vt:lpstr>
      <vt:lpstr>II.9</vt:lpstr>
      <vt:lpstr>III.1 Хөдөлмөр</vt:lpstr>
      <vt:lpstr>III.2.1 Мөнгө, зээл</vt:lpstr>
      <vt:lpstr>III.2.1.1</vt:lpstr>
      <vt:lpstr>III.2.1.2</vt:lpstr>
      <vt:lpstr>III.2.1.3</vt:lpstr>
      <vt:lpstr>III.2.1.4</vt:lpstr>
      <vt:lpstr>III.2.1.5</vt:lpstr>
      <vt:lpstr>III.2.1.5.</vt:lpstr>
      <vt:lpstr>III.2.1.6</vt:lpstr>
      <vt:lpstr>III.2.1.7</vt:lpstr>
      <vt:lpstr>III.2.2 Хүү</vt:lpstr>
      <vt:lpstr>III.2.3 Ханш</vt:lpstr>
      <vt:lpstr>III.2.4 Хөрөнгийн зах</vt:lpstr>
      <vt:lpstr>III.3 Төсөв</vt:lpstr>
      <vt:lpstr>III.3.1-2</vt:lpstr>
      <vt:lpstr>III.3.2</vt:lpstr>
      <vt:lpstr>III.3.3</vt:lpstr>
      <vt:lpstr>IV Гадаад орчин</vt:lpstr>
      <vt:lpstr>IV.1.1</vt:lpstr>
      <vt:lpstr>IV.1.2</vt:lpstr>
      <vt:lpstr>IV.3 Төлбөрийн тэнцэл</vt:lpstr>
      <vt:lpstr>Х IV.3.1-3</vt:lpstr>
      <vt:lpstr>ГВАН V.3.6</vt:lpstr>
      <vt:lpstr>I.1</vt:lpstr>
      <vt:lpstr>I.2</vt:lpstr>
      <vt:lpstr>I.3</vt:lpstr>
      <vt:lpstr>II.1</vt:lpstr>
      <vt:lpstr>II.2</vt:lpstr>
      <vt:lpstr>II.3</vt:lpstr>
      <vt:lpstr>II.4</vt:lpstr>
      <vt:lpstr>II.5</vt:lpstr>
      <vt:lpstr>II.6</vt:lpstr>
      <vt:lpstr>II.7</vt:lpstr>
      <vt:lpstr>II.8</vt:lpstr>
      <vt:lpstr>III.1.1</vt:lpstr>
      <vt:lpstr>III.1.2</vt:lpstr>
      <vt:lpstr>III.1.3</vt:lpstr>
      <vt:lpstr>III.1.4</vt:lpstr>
      <vt:lpstr>III.1.5</vt:lpstr>
      <vt:lpstr>III.1.6</vt:lpstr>
      <vt:lpstr>III.1.7</vt:lpstr>
      <vt:lpstr>III.1.8</vt:lpstr>
      <vt:lpstr>III.1.9</vt:lpstr>
      <vt:lpstr>III.2.2.1</vt:lpstr>
      <vt:lpstr>III.2.2.2</vt:lpstr>
      <vt:lpstr>III.2.3.1</vt:lpstr>
      <vt:lpstr>III.2.3.2</vt:lpstr>
      <vt:lpstr>III.2.3.3</vt:lpstr>
      <vt:lpstr>III.2.3.4</vt:lpstr>
      <vt:lpstr>III.2.4.1</vt:lpstr>
      <vt:lpstr>III.2.4.2</vt:lpstr>
      <vt:lpstr>III.2.4.3</vt:lpstr>
      <vt:lpstr>III.2.4.4</vt:lpstr>
      <vt:lpstr>IV.1.3.</vt:lpstr>
      <vt:lpstr>IV.3.1</vt:lpstr>
      <vt:lpstr>IV.3.2</vt:lpstr>
      <vt:lpstr>IV.3.3</vt:lpstr>
      <vt:lpstr>IV.3.4</vt:lpstr>
      <vt:lpstr>IV.3.5</vt:lpstr>
      <vt:lpstr>IV.3.6</vt:lpstr>
      <vt:lpstr>'II. ЭЗ өсөлт'!Print_Area</vt:lpstr>
      <vt:lpstr>'II. ЭЗӨ'!Print_Area</vt:lpstr>
      <vt:lpstr>'III.1 Хөдөлмөр'!Print_Area</vt:lpstr>
      <vt:lpstr>III.2.1.1!Print_Area</vt:lpstr>
      <vt:lpstr>III.2.1.5!Print_Area</vt:lpstr>
      <vt:lpstr>'III.2.3 Ханш'!Print_Area</vt:lpstr>
      <vt:lpstr>'III.3 Төсөв'!Print_Area</vt:lpstr>
      <vt:lpstr>'ГВАН V.3.6'!Print_Area</vt:lpstr>
      <vt:lpstr>'Х IV.3.1-3'!Print_Area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Zaya Batjargal</dc:creator>
  <cp:keywords/>
  <dc:description/>
  <cp:lastModifiedBy>Erkhembayar Batbaatar</cp:lastModifiedBy>
  <cp:revision/>
  <dcterms:created xsi:type="dcterms:W3CDTF">2018-02-02T07:07:05Z</dcterms:created>
  <dcterms:modified xsi:type="dcterms:W3CDTF">2021-03-30T03:39:04Z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0x0101005CA71C757341004F9B4F047D278C4505</vt:lpwstr>
  </property>
</Properties>
</file>